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codeName="ThisWorkbook"/>
  <bookViews>
    <workbookView xWindow="-75" yWindow="-210" windowWidth="20625" windowHeight="7830" tabRatio="557" activeTab="4"/>
  </bookViews>
  <sheets>
    <sheet name="HOW TO USE" sheetId="1" r:id="rId2"/>
    <sheet name="S.D.PASTE SHEET" sheetId="2" r:id="rId3"/>
    <sheet name="DATA ENTRY" sheetId="3" r:id="rId4"/>
    <sheet name="SHEET1" sheetId="4" state="hidden" r:id="rId5"/>
    <sheet name="विषयवार सत्रांक रिपोर्ट" sheetId="10" r:id="rId6"/>
    <sheet name="विषय कोड 78,79" sheetId="6" r:id="rId7"/>
    <sheet name="ALL.SUB.SATRANK" sheetId="8" r:id="rId8"/>
  </sheets>
  <definedNames>
    <definedName name="Mark">'DATA ENTRY'!$G$8:$BC$408</definedName>
    <definedName name="_xlnm.Print_Area" localSheetId="6">ALL.SUB.SATRANK!$A$2:$M$208</definedName>
    <definedName name="_xlnm.Print_Area" localSheetId="2">'DATA ENTRY'!$A$2:$BC$508</definedName>
    <definedName name="_xlnm.Print_Area" localSheetId="5">'विषय कोड 78,79'!$A$2:$M$208</definedName>
    <definedName name="_xlnm.Print_Area" localSheetId="4">'विषयवार सत्रांक रिपोर्ट'!$A$2:$Q$208</definedName>
    <definedName name="अंक">'DATA ENTRY'!$G$8:$BC$507</definedName>
    <definedName name="नाम">SHEET1!$AX$2:$BN$2501</definedName>
    <definedName name="नाम1">SHEET1!$AF$2:$AV$2501</definedName>
    <definedName name="विषय">'DATA ENTRY'!$CV$2:$CV$7</definedName>
    <definedName name="सत्रांक">'DATA ENTRY'!$BJ$8:$CT$507</definedName>
  </definedNames>
  <calcPr calcId="145621"/>
</workbook>
</file>

<file path=xl/calcChain.xml><?xml version="1.0" encoding="utf-8"?>
<calcChain xmlns="http://schemas.openxmlformats.org/spreadsheetml/2006/main">
  <c r="CT507" i="3" l="1"/>
</calcChain>
</file>

<file path=xl/sharedStrings.xml><?xml version="1.0" encoding="utf-8"?>
<sst xmlns="http://schemas.openxmlformats.org/spreadsheetml/2006/main" count="3325" uniqueCount="969">
  <si>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</si>
  <si>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</si>
  <si>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</si>
  <si>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</si>
  <si>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</si>
  <si>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</si>
  <si>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</si>
  <si>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</si>
  <si>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</si>
  <si>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</si>
  <si>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</si>
  <si>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</si>
  <si>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</si>
  <si>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</si>
  <si>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</si>
  <si>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</si>
  <si>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</si>
  <si>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</si>
  <si>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</si>
  <si>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</si>
  <si>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</si>
  <si>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</si>
  <si>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</si>
  <si>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</si>
  <si>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</si>
  <si>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</si>
  <si>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</si>
  <si>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</si>
  <si>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</si>
  <si>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</si>
  <si>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</si>
  <si>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</si>
  <si>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</si>
  <si>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</si>
  <si>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</si>
  <si>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</si>
  <si>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</si>
  <si>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</si>
  <si>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</si>
  <si>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</si>
  <si>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</si>
  <si>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</si>
  <si>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</si>
  <si>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</si>
  <si>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</si>
  <si>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</si>
  <si>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</si>
  <si>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</si>
  <si>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</si>
  <si>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</si>
  <si>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</si>
  <si>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</si>
  <si>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</si>
  <si>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</si>
  <si>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</si>
  <si>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</si>
  <si>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</si>
  <si>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</si>
  <si>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</si>
  <si>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</si>
  <si>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</si>
  <si>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</si>
  <si>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</si>
  <si>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</si>
  <si>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</si>
  <si>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</si>
  <si>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</si>
  <si>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</si>
  <si>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</si>
  <si>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</si>
  <si>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</si>
  <si>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</si>
  <si>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</si>
  <si>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</si>
  <si>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</si>
  <si>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</si>
  <si>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</si>
  <si>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</si>
  <si>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</si>
  <si>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</si>
  <si>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</si>
  <si>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</si>
  <si>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</si>
  <si>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</si>
  <si>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</si>
  <si>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</si>
  <si>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</si>
  <si>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</si>
  <si>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</si>
  <si>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</si>
  <si>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</si>
  <si>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</si>
  <si>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</si>
  <si>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</si>
  <si>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</si>
  <si>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</si>
  <si>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</si>
  <si>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</si>
  <si>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</si>
  <si>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</si>
  <si>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</si>
  <si>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</si>
  <si>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</si>
  <si>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</si>
  <si>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</si>
  <si>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</si>
  <si>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</si>
  <si>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Chetna</t>
  </si>
  <si>
    <t>Harji Ram</t>
  </si>
  <si>
    <t>Bhagoti</t>
  </si>
  <si>
    <t>XXXX0844</t>
  </si>
  <si>
    <t>Deepak Bhati</t>
  </si>
  <si>
    <t>Ashok</t>
  </si>
  <si>
    <t>Ragani Devi</t>
  </si>
  <si>
    <t>XXXX5512</t>
  </si>
  <si>
    <t>Gajendra</t>
  </si>
  <si>
    <t>Pema Ram</t>
  </si>
  <si>
    <t>Sayari Devi</t>
  </si>
  <si>
    <t>XXXX5521</t>
  </si>
  <si>
    <t>Kailash</t>
  </si>
  <si>
    <t>Ramdeva Ram</t>
  </si>
  <si>
    <t>XXXX1272</t>
  </si>
  <si>
    <t>DASANA KHURD ,MAULASAR,DASANA KHURD,341506</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</si>
  <si>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</si>
  <si>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</si>
  <si>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</si>
  <si>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</si>
  <si>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</si>
  <si>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</si>
  <si>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</si>
  <si>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</si>
  <si>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</si>
  <si>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</si>
  <si>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</si>
  <si>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</si>
  <si>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</si>
  <si>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</si>
  <si>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</si>
  <si>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</si>
  <si>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</si>
  <si>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</si>
  <si>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</si>
  <si>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</si>
  <si>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</si>
  <si>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</si>
  <si>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</si>
  <si>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</si>
  <si>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</si>
  <si>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</si>
  <si>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</si>
  <si>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</si>
  <si>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</si>
  <si>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</si>
  <si>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</si>
  <si>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</si>
  <si>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</si>
  <si>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</si>
  <si>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</si>
  <si>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</si>
  <si>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</si>
  <si>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</si>
  <si>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</si>
  <si>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</si>
  <si>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</si>
  <si>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</si>
  <si>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</si>
  <si>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</si>
  <si>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</si>
  <si>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</si>
  <si>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</si>
  <si>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</si>
  <si>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</si>
  <si>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</si>
  <si>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</si>
  <si>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</si>
  <si>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</si>
  <si>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</si>
  <si>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</si>
  <si>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</si>
  <si>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</si>
  <si>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</si>
  <si>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</si>
  <si>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</si>
  <si>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</si>
  <si>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</si>
  <si>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</si>
  <si>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</si>
  <si>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</si>
  <si>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</si>
  <si>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</si>
  <si>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Ankit Netar</t>
  </si>
  <si>
    <t>Chenaram</t>
  </si>
  <si>
    <t>Sushila</t>
  </si>
  <si>
    <t>XXXX0431</t>
  </si>
  <si>
    <t>DASANA KHURD,MOLASAR,DASANA KHURD,341506</t>
  </si>
  <si>
    <t>Bharat</t>
  </si>
  <si>
    <t>Amara Ram</t>
  </si>
  <si>
    <t>Patasi Devi</t>
  </si>
  <si>
    <t>XXXX3946</t>
  </si>
  <si>
    <t>VILLAGE DASANA KHURD POST DIKAWA,MOLASAR,DASANA KHURD ,341506</t>
  </si>
  <si>
    <t>Bharti</t>
  </si>
  <si>
    <t>XXXX7247</t>
  </si>
  <si>
    <t>VTOXPPJ</t>
  </si>
  <si>
    <t>Dana Ram</t>
  </si>
  <si>
    <t>XXXX6207</t>
  </si>
  <si>
    <t>VPHKXRH</t>
  </si>
  <si>
    <t>Deepika</t>
  </si>
  <si>
    <t>Pusa Ram</t>
  </si>
  <si>
    <t>Santosh</t>
  </si>
  <si>
    <t>XXXX4904</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</si>
  <si>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</si>
  <si>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</si>
  <si>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</si>
  <si>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</si>
  <si>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</si>
  <si>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</si>
  <si>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</si>
  <si>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</si>
  <si>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</si>
  <si>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</si>
  <si>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</si>
  <si>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</si>
  <si>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</si>
  <si>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</si>
  <si>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</si>
  <si>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</si>
  <si>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</si>
  <si>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</si>
  <si>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</si>
  <si>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</si>
  <si>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</si>
  <si>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</si>
  <si>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XXXX5682</t>
  </si>
  <si>
    <t>VILLAGE DASNA KHURD ,MOLASAR,DASANA KHURD,341506</t>
  </si>
  <si>
    <t>Prema Ram</t>
  </si>
  <si>
    <t>Jagu Ram</t>
  </si>
  <si>
    <t>Baju Devi</t>
  </si>
  <si>
    <t>XXXX6377</t>
  </si>
  <si>
    <t>Rampyari</t>
  </si>
  <si>
    <t>Radhyeshyam</t>
  </si>
  <si>
    <t>XXXX7368</t>
  </si>
  <si>
    <t>Rishabh Chaudhary</t>
  </si>
  <si>
    <t>Narendra Bhakar</t>
  </si>
  <si>
    <t>Saroj</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</si>
  <si>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</si>
  <si>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</si>
  <si>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</si>
  <si>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</si>
  <si>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</si>
  <si>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</si>
  <si>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</si>
  <si>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</si>
  <si>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</si>
  <si>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</si>
  <si>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</si>
  <si>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</si>
  <si>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</si>
  <si>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Ditya choudhary</t>
  </si>
  <si>
    <t>Mula Ram</t>
  </si>
  <si>
    <t>Manohari</t>
  </si>
  <si>
    <t>XXXX9122</t>
  </si>
  <si>
    <t>YUYCKKB</t>
  </si>
  <si>
    <t>DASANA KHURD POST DIKAWA,MAULASAR,DASANA KHURD,341506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</si>
  <si>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</si>
  <si>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</si>
  <si>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</si>
  <si>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</si>
  <si>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</si>
  <si>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</si>
  <si>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</si>
  <si>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</si>
  <si>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</si>
  <si>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</si>
  <si>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</si>
  <si>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</si>
  <si>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</si>
  <si>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</si>
  <si>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</si>
  <si>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</si>
  <si>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</si>
  <si>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</si>
  <si>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</si>
  <si>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</si>
  <si>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</si>
  <si>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</si>
  <si>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</si>
  <si>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</si>
  <si>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</si>
  <si>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</si>
  <si>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</si>
  <si>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</si>
  <si>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</si>
  <si>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</si>
  <si>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</si>
  <si>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</si>
  <si>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</si>
  <si>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XXXX5597</t>
  </si>
  <si>
    <t>VSZBOZX</t>
  </si>
  <si>
    <t>VILL DASANA KHURD POST DIKAWA TEH DEEDWANA,MAULASAR,DASANA KHURD,341506</t>
  </si>
  <si>
    <t>Pappu Ram Thori</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</si>
  <si>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</si>
  <si>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</si>
  <si>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</si>
  <si>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</si>
  <si>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</si>
  <si>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</si>
  <si>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</si>
  <si>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</si>
  <si>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</si>
  <si>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</si>
  <si>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</si>
  <si>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</si>
  <si>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</si>
  <si>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</si>
  <si>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</si>
  <si>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</si>
  <si>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</si>
  <si>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</si>
  <si>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</si>
  <si>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</si>
  <si>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</si>
  <si>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</si>
  <si>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</si>
  <si>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</si>
  <si>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</si>
  <si>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</si>
  <si>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</si>
  <si>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</si>
  <si>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Ganesha Ram</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</si>
  <si>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</si>
  <si>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</si>
  <si>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</si>
  <si>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</si>
  <si>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</si>
  <si>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</si>
  <si>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</si>
  <si>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</si>
  <si>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</si>
  <si>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</si>
  <si>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</si>
  <si>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</si>
  <si>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</si>
  <si>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</si>
  <si>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</si>
  <si>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</si>
  <si>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</si>
  <si>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</si>
  <si>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</si>
  <si>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</si>
  <si>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</si>
  <si>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</si>
  <si>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</si>
  <si>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</si>
  <si>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</si>
  <si>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XXXX1289</t>
  </si>
  <si>
    <t>VTNCJPJ</t>
  </si>
  <si>
    <t>Hemlata</t>
  </si>
  <si>
    <t>XXXX0165</t>
  </si>
  <si>
    <t>Himanshi</t>
  </si>
  <si>
    <t>XXXX8202</t>
  </si>
  <si>
    <t>Himanshi Kanwar</t>
  </si>
  <si>
    <t>Balraj Singh Rajpoot</t>
  </si>
  <si>
    <t>Rachna Kanwar</t>
  </si>
  <si>
    <t>XXXX6862</t>
  </si>
  <si>
    <t>Jyoti</t>
  </si>
  <si>
    <t>Jodha Ram</t>
  </si>
  <si>
    <t>Sohani Devi</t>
  </si>
  <si>
    <t>XXXX0395</t>
  </si>
  <si>
    <t>9999-LG</t>
  </si>
  <si>
    <t>KALPANA</t>
  </si>
  <si>
    <t>LALA RAM</t>
  </si>
  <si>
    <t>VIMLA DEVI</t>
  </si>
  <si>
    <t>XXXX4793</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</si>
  <si>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</si>
  <si>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</si>
  <si>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</si>
  <si>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</si>
  <si>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</si>
  <si>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</si>
  <si>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</si>
  <si>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</si>
  <si>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</si>
  <si>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</si>
  <si>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</si>
  <si>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</si>
  <si>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</si>
  <si>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</si>
  <si>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</si>
  <si>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</si>
  <si>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</si>
  <si>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</si>
  <si>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</si>
  <si>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</si>
  <si>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</si>
  <si>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</si>
  <si>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</si>
  <si>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</si>
  <si>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</si>
  <si>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</si>
  <si>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</si>
  <si>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</si>
  <si>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</si>
  <si>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</si>
  <si>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</si>
  <si>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</si>
  <si>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</si>
  <si>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</si>
  <si>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</si>
  <si>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</si>
  <si>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</si>
  <si>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</si>
  <si>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</si>
  <si>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</si>
  <si>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</si>
  <si>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</si>
  <si>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</si>
  <si>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</si>
  <si>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</si>
  <si>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POOJA</t>
  </si>
  <si>
    <t>GANPAT RAM</t>
  </si>
  <si>
    <t>REKHA</t>
  </si>
  <si>
    <t>XXXX3363</t>
  </si>
  <si>
    <t>VWRVRCX</t>
  </si>
  <si>
    <t>nayko ki dhani mundi,jayal,mundi,341301</t>
  </si>
  <si>
    <t>PRADEEP</t>
  </si>
  <si>
    <t>RAJU NATH</t>
  </si>
  <si>
    <t>SONI DEVI</t>
  </si>
  <si>
    <t>XXXX4973</t>
  </si>
  <si>
    <t>VTNJCRP</t>
  </si>
  <si>
    <t>RAMESH BHAKAR</t>
  </si>
  <si>
    <t>DEEPA RAM</t>
  </si>
  <si>
    <t>ARATI DEVI</t>
  </si>
  <si>
    <t>XXXX5175</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</si>
  <si>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</si>
  <si>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</si>
  <si>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</si>
  <si>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</si>
  <si>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</si>
  <si>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</si>
  <si>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</si>
  <si>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</si>
  <si>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</si>
  <si>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</si>
  <si>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</si>
  <si>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</si>
  <si>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</si>
  <si>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</si>
  <si>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</si>
  <si>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</si>
  <si>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</si>
  <si>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</si>
  <si>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</si>
  <si>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</si>
  <si>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</si>
  <si>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</si>
  <si>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</si>
  <si>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</si>
  <si>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</si>
  <si>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</si>
  <si>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</si>
  <si>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</si>
  <si>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YUVRAJ BHAKAR</t>
  </si>
  <si>
    <t>BHAGU RAM</t>
  </si>
  <si>
    <t>CHUKA DEVI</t>
  </si>
  <si>
    <t>XXXX2507</t>
  </si>
  <si>
    <t>YDEQAKO</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</si>
  <si>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</si>
  <si>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</si>
  <si>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</si>
  <si>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</si>
  <si>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</si>
  <si>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</si>
  <si>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</si>
  <si>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</si>
  <si>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</si>
  <si>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</si>
  <si>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</si>
  <si>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</si>
  <si>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</si>
  <si>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</si>
  <si>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</si>
  <si>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</si>
  <si>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HARSHIT JANGIR</t>
  </si>
  <si>
    <t>SANJAY JANGIR</t>
  </si>
  <si>
    <t>URMILA DEVI</t>
  </si>
  <si>
    <t>XXXX2521</t>
  </si>
  <si>
    <t>ywfokkc</t>
  </si>
  <si>
    <t>dasana khurd,molasar,dasana khurd,341506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</si>
  <si>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</si>
  <si>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</si>
  <si>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</si>
  <si>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</si>
  <si>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</si>
  <si>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</si>
  <si>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</si>
  <si>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</si>
  <si>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</si>
  <si>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</si>
  <si>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</si>
  <si>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</si>
  <si>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</si>
  <si>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</si>
  <si>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</si>
  <si>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</si>
  <si>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</si>
  <si>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</si>
  <si>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</si>
  <si>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</si>
  <si>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</si>
  <si>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</si>
  <si>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</si>
  <si>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</si>
  <si>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</si>
  <si>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</si>
  <si>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</si>
  <si>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</si>
  <si>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</si>
  <si>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</si>
  <si>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</si>
  <si>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</si>
  <si>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</si>
  <si>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</si>
  <si>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</si>
  <si>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</si>
  <si>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</si>
  <si>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</si>
  <si>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</si>
  <si>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</si>
  <si>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</si>
  <si>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XXXX7516</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</si>
  <si>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</si>
  <si>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</si>
  <si>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</si>
  <si>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</si>
  <si>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</si>
  <si>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</si>
  <si>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</si>
  <si>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</si>
  <si>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</si>
  <si>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</si>
  <si>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</si>
  <si>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</si>
  <si>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</si>
  <si>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</si>
  <si>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</si>
  <si>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TAMNNA NETAR</t>
  </si>
  <si>
    <t>CHENA RAM</t>
  </si>
  <si>
    <t>SUSHILA</t>
  </si>
  <si>
    <t>XXXX4042</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</si>
  <si>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</si>
  <si>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</si>
  <si>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</si>
  <si>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</si>
  <si>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</si>
  <si>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</si>
  <si>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</si>
  <si>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</si>
  <si>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</si>
  <si>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</si>
  <si>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</si>
  <si>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</si>
  <si>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</si>
  <si>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</si>
  <si>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</si>
  <si>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</si>
  <si>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</si>
  <si>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</si>
  <si>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</si>
  <si>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</si>
  <si>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</si>
  <si>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XXXX2970</t>
  </si>
  <si>
    <t>Dikawa,Molasar,Dasanakhurd,341506</t>
  </si>
  <si>
    <t>Harshit Bhunwal</t>
  </si>
  <si>
    <t>XXXX4376</t>
  </si>
  <si>
    <t>JITENDRA SINGH</t>
  </si>
  <si>
    <t>MADAN SINGH</t>
  </si>
  <si>
    <t>GEETA KANWAR</t>
  </si>
  <si>
    <t>XXXX1968</t>
  </si>
  <si>
    <t>VTNPGCJ</t>
  </si>
  <si>
    <t>KARAN</t>
  </si>
  <si>
    <t>XXXX0186</t>
  </si>
  <si>
    <t>Kartik</t>
  </si>
  <si>
    <t>Jaisa Ram</t>
  </si>
  <si>
    <t>Anju Devi</t>
  </si>
  <si>
    <t>XXXX6896</t>
  </si>
  <si>
    <t>S/O JAISA RAM,MOLASAR,DASANA KHURD POST-DIKAWA,341506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</si>
  <si>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</si>
  <si>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</si>
  <si>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</si>
  <si>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</si>
  <si>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</si>
  <si>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</si>
  <si>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</si>
  <si>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</si>
  <si>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</si>
  <si>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</si>
  <si>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</si>
  <si>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</si>
  <si>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</si>
  <si>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</si>
  <si>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</si>
  <si>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</si>
  <si>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</si>
  <si>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</si>
  <si>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</si>
  <si>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</si>
  <si>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</si>
  <si>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</si>
  <si>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</si>
  <si>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</si>
  <si>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</si>
  <si>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</si>
  <si>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</si>
  <si>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</si>
  <si>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</si>
  <si>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</si>
  <si>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</si>
  <si>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</si>
  <si>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</si>
  <si>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</si>
  <si>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</si>
  <si>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</si>
  <si>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</si>
  <si>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</si>
  <si>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</si>
  <si>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</si>
  <si>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</si>
  <si>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</si>
  <si>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</si>
  <si>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</si>
  <si>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</si>
  <si>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</si>
  <si>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</si>
  <si>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</si>
  <si>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</si>
  <si>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</si>
  <si>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</si>
  <si>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</si>
  <si>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</si>
  <si>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</si>
  <si>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</si>
  <si>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</si>
  <si>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</si>
  <si>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</si>
  <si>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</si>
  <si>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</si>
  <si>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</si>
  <si>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</si>
  <si>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</si>
  <si>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</si>
  <si>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</si>
  <si>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</si>
  <si>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</si>
  <si>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</si>
  <si>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</si>
  <si>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</si>
  <si>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</si>
  <si>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</si>
  <si>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</si>
  <si>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</si>
  <si>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KISAN BHAKAR</t>
  </si>
  <si>
    <t>SATYNARAYAN</t>
  </si>
  <si>
    <t>VIMALA</t>
  </si>
  <si>
    <t>XXXX4866</t>
  </si>
  <si>
    <t>YUMMUSS</t>
  </si>
  <si>
    <t>Kuldeep Singh</t>
  </si>
  <si>
    <t>Gopal Singh</t>
  </si>
  <si>
    <t>Sajan Kanwar</t>
  </si>
  <si>
    <t>XXXX0712</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</si>
  <si>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</si>
  <si>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</si>
  <si>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</si>
  <si>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</si>
  <si>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</si>
  <si>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</si>
  <si>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</si>
  <si>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</si>
  <si>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</si>
  <si>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</si>
  <si>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</si>
  <si>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</si>
  <si>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</si>
  <si>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</si>
  <si>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</si>
  <si>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</si>
  <si>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</si>
  <si>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</si>
  <si>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</si>
  <si>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</si>
  <si>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</si>
  <si>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</si>
  <si>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</si>
  <si>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</si>
  <si>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OMPRAKASH LORA</t>
  </si>
  <si>
    <t>PURNA RAM</t>
  </si>
  <si>
    <t>XXXX3671</t>
  </si>
  <si>
    <t>VTZVZZN</t>
  </si>
  <si>
    <t>VILL DASANA KHURD POST DIKAWA DEEDWANA,MOULASAR ,DASANA KHURD ,341506</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</si>
  <si>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</si>
  <si>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</si>
  <si>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</si>
  <si>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</si>
  <si>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</si>
  <si>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</si>
  <si>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</si>
  <si>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</si>
  <si>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</si>
  <si>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</si>
  <si>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</si>
  <si>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</si>
  <si>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</si>
  <si>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</si>
  <si>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</si>
  <si>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</si>
  <si>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</si>
  <si>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</si>
  <si>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</si>
  <si>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</si>
  <si>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</si>
  <si>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KAMLESH</t>
  </si>
  <si>
    <t>BHANWAR LAL</t>
  </si>
  <si>
    <t>GODAWARI</t>
  </si>
  <si>
    <t>XXXX4925</t>
  </si>
  <si>
    <t>YOBKUAO</t>
  </si>
  <si>
    <t>VILL-DASANA KHURD,MAULASAR,POST-DIKAWA,341506</t>
  </si>
  <si>
    <t>KRISHAN KUMAR</t>
  </si>
  <si>
    <t>CHAINA RAM</t>
  </si>
  <si>
    <t>SOHANI DEVI</t>
  </si>
  <si>
    <t>XXXX8716</t>
  </si>
  <si>
    <t>vrxsbrt</t>
  </si>
  <si>
    <t>MONIKA CHOUDHARY</t>
  </si>
  <si>
    <t>PARMA RAM</t>
  </si>
  <si>
    <t>RAJU DEVI</t>
  </si>
  <si>
    <t>XXXX9645</t>
  </si>
  <si>
    <t>VILL-RAYTHALIYA,MAKRANA,TEH-MAKRANA,341319</t>
  </si>
  <si>
    <t>MONIKA SAIN</t>
  </si>
  <si>
    <t>RAMNIWAS SAIN</t>
  </si>
  <si>
    <t>XXXX3332</t>
  </si>
  <si>
    <t>MUKESH MEGHWAL</t>
  </si>
  <si>
    <t>RAMNARAYAN</t>
  </si>
  <si>
    <t>KAMLA DEVI</t>
  </si>
  <si>
    <t>XXXX2601</t>
  </si>
  <si>
    <t>VVTXCZI</t>
  </si>
  <si>
    <t>VILLAGE DASANA KHURD POST DIKAWA,MOLASAR TEH DIDWANA,DASANA KHURD,341506</t>
  </si>
  <si>
    <t>RADHA NAYAK</t>
  </si>
  <si>
    <t>JODHARAM</t>
  </si>
  <si>
    <t>XXXX9200</t>
  </si>
  <si>
    <t>RUKMA NAYAK</t>
  </si>
  <si>
    <t>XXXX0788</t>
  </si>
  <si>
    <t>SAPNA BAWARI</t>
  </si>
  <si>
    <t>BABU LAL</t>
  </si>
  <si>
    <t>MAYA DEVI</t>
  </si>
  <si>
    <t>XXXX2335</t>
  </si>
  <si>
    <t>YUMMIIF</t>
  </si>
  <si>
    <t>Sapna Bhunwal</t>
  </si>
  <si>
    <t>Chena Ram Bhunwal</t>
  </si>
  <si>
    <t>XXXX2478</t>
  </si>
  <si>
    <t>RAJURAM</t>
  </si>
  <si>
    <t>SUMAN DEVI</t>
  </si>
  <si>
    <t>XXXX7931</t>
  </si>
  <si>
    <t>VHSJHCH</t>
  </si>
  <si>
    <t>SUNTHALI,MAKARANA,KOOKRODH,341319</t>
  </si>
  <si>
    <t>SHIVRAJ</t>
  </si>
  <si>
    <t>XXXX3690</t>
  </si>
  <si>
    <t>babkssf</t>
  </si>
  <si>
    <t>Dasana khurd,Molasar,Dasana khurd,341506</t>
  </si>
  <si>
    <t>XXXX2812</t>
  </si>
  <si>
    <t>TAMANNA RATHORE</t>
  </si>
  <si>
    <t>XXXX4390</t>
  </si>
  <si>
    <t>VKFDUQB</t>
  </si>
  <si>
    <t>DIKAWA,MOLASAR,DASANA KHURD,341306</t>
  </si>
  <si>
    <t>YASHPAL BHAKAR</t>
  </si>
  <si>
    <t>BHAGWANI DEVI</t>
  </si>
  <si>
    <t>XXXX0386</t>
  </si>
  <si>
    <t>YBJYDCW</t>
  </si>
  <si>
    <t>Deepu Kanwar</t>
  </si>
  <si>
    <t>Shimbhu Singh</t>
  </si>
  <si>
    <t>XXXX6221</t>
  </si>
  <si>
    <t>YSCYODG</t>
  </si>
  <si>
    <t>Devendra Pratap Singh</t>
  </si>
  <si>
    <t>Surjan Singh</t>
  </si>
  <si>
    <t>Acharaj Kanwar</t>
  </si>
  <si>
    <t>XXXX1753</t>
  </si>
  <si>
    <t>S/O SURJAN SINGH ,MOLASAR,DASANA KHURD POST- DIKAWA,341506</t>
  </si>
  <si>
    <t>Devraj Singh</t>
  </si>
  <si>
    <t>Vikaram Singh</t>
  </si>
  <si>
    <t>Prakash Kanwar</t>
  </si>
  <si>
    <t>XXXX9730</t>
  </si>
  <si>
    <t>VILLAGE DASANA KHURD POST DIKAWA,MOLASAR ,DASANA KHURD ,341506</t>
  </si>
  <si>
    <t>HEMYATI</t>
  </si>
  <si>
    <t>JAGDISH</t>
  </si>
  <si>
    <t>SUPYAR DEVI</t>
  </si>
  <si>
    <t>XXXX6381</t>
  </si>
  <si>
    <t>VVWTBBH</t>
  </si>
  <si>
    <t>PRAKASH DERU</t>
  </si>
  <si>
    <t>XXXX9150</t>
  </si>
  <si>
    <t>PRITAM SINGH</t>
  </si>
  <si>
    <t>RAJENDRA SINGH</t>
  </si>
  <si>
    <t>XXXX7043</t>
  </si>
  <si>
    <t>VRVBJHI</t>
  </si>
  <si>
    <t>RAKESH NAYAK</t>
  </si>
  <si>
    <t>NARAYAN RAM</t>
  </si>
  <si>
    <t>KAMALA DEVI</t>
  </si>
  <si>
    <t>XXXX1156</t>
  </si>
  <si>
    <t>RAVINDRA BHAKAR</t>
  </si>
  <si>
    <t>RAMNIWAS BHAKAR</t>
  </si>
  <si>
    <t>BHAGAWANI DEVI</t>
  </si>
  <si>
    <t>XXXX0861</t>
  </si>
  <si>
    <t>YBGYDCW</t>
  </si>
  <si>
    <t>Sahil</t>
  </si>
  <si>
    <t>Birda Ram</t>
  </si>
  <si>
    <t>XXXX3639</t>
  </si>
  <si>
    <t>SHIVRAJ BAWARI</t>
  </si>
  <si>
    <t>BIRBAL RAM BAWARI</t>
  </si>
  <si>
    <t>XXXX3443</t>
  </si>
  <si>
    <t>VTRPPBX</t>
  </si>
  <si>
    <t>Ujjawal Jakhar</t>
  </si>
  <si>
    <t>Late</t>
  </si>
  <si>
    <t>Mohani Devi</t>
  </si>
  <si>
    <t>XXXX5004</t>
  </si>
  <si>
    <t>YYCAIUD</t>
  </si>
  <si>
    <t>JAKHARO KI DHANNI,MOLASAR ,DASANA KHURD ,341506</t>
  </si>
  <si>
    <t>USHA KANWAR</t>
  </si>
  <si>
    <t>RAJU KANWAR</t>
  </si>
  <si>
    <t>XXXX1810</t>
  </si>
  <si>
    <t>YUVRAJ SINGH</t>
  </si>
  <si>
    <t>XXXX4103</t>
  </si>
  <si>
    <t>Anil</t>
  </si>
  <si>
    <t>XXXX3046</t>
  </si>
  <si>
    <t>BHARATI</t>
  </si>
  <si>
    <t>VIMLA</t>
  </si>
  <si>
    <t>XXXX0511</t>
  </si>
  <si>
    <t>GYAN KANWAR</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</si>
  <si>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</si>
  <si>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</si>
  <si>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</si>
  <si>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</si>
  <si>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</si>
  <si>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</si>
  <si>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</si>
  <si>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</si>
  <si>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</si>
  <si>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</si>
  <si>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</si>
  <si>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</si>
  <si>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</si>
  <si>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</si>
  <si>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</si>
  <si>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Pradeep Singh</t>
  </si>
  <si>
    <t>XXXX9576</t>
  </si>
  <si>
    <t>RENU</t>
  </si>
  <si>
    <t>DHARMA RAM</t>
  </si>
  <si>
    <t>INDRA DEVI</t>
  </si>
  <si>
    <t>XXXX1925</t>
  </si>
  <si>
    <t>SHOPAL SINGH</t>
  </si>
  <si>
    <t>BHAWANI SINGH</t>
  </si>
  <si>
    <t>XXXX0936</t>
  </si>
  <si>
    <t>YUBDFOK</t>
  </si>
  <si>
    <t>POSTDIKAWA,MOLASAR,DASANA KHURD,341506</t>
  </si>
  <si>
    <t>SHYOPAL GURJAR</t>
  </si>
  <si>
    <t>SITA DEVI</t>
  </si>
  <si>
    <t>XXXX1432</t>
  </si>
  <si>
    <t>YYDCQYO</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</si>
  <si>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</si>
  <si>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</si>
  <si>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</si>
  <si>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</si>
  <si>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</si>
  <si>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</si>
  <si>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</si>
  <si>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</si>
  <si>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</si>
  <si>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</si>
  <si>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</si>
  <si>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</si>
  <si>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</si>
  <si>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</si>
  <si>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AMIT MEGHWAL</t>
  </si>
  <si>
    <t>SWAI RAM</t>
  </si>
  <si>
    <t>NANI DEVI</t>
  </si>
  <si>
    <t>XXXX3667</t>
  </si>
  <si>
    <t>VPCNHJX</t>
  </si>
  <si>
    <t>DASANA KHURD,MOULASAR,DASANA KHURD,341506</t>
  </si>
  <si>
    <t>ANITA KANWAR</t>
  </si>
  <si>
    <t>XXXX2328</t>
  </si>
  <si>
    <t>HANS KANWAR</t>
  </si>
  <si>
    <t>DATAR SINGH</t>
  </si>
  <si>
    <t>SON KANWAR</t>
  </si>
  <si>
    <t>XXXX6012</t>
  </si>
  <si>
    <t>YQWCQGF</t>
  </si>
  <si>
    <t>LALITA JANGIR</t>
  </si>
  <si>
    <t>GOKUL RAM</t>
  </si>
  <si>
    <t>GEETA DEVI</t>
  </si>
  <si>
    <t>XXXX6625</t>
  </si>
  <si>
    <t>MANJU NAYAK</t>
  </si>
  <si>
    <t>UGMA RAM</t>
  </si>
  <si>
    <t>XXXX6572</t>
  </si>
  <si>
    <t>VTVXGWR</t>
  </si>
  <si>
    <t>NIRMALA SAIN</t>
  </si>
  <si>
    <t>MOHANA RAM SAIN</t>
  </si>
  <si>
    <t>RUKMA DEVI</t>
  </si>
  <si>
    <t>XXXX4379</t>
  </si>
  <si>
    <t>PAYAL</t>
  </si>
  <si>
    <t>XXXX2177</t>
  </si>
  <si>
    <t>XXXX7410</t>
  </si>
  <si>
    <t>PRIYANKA KANWAR</t>
  </si>
  <si>
    <t>MAL SINGH</t>
  </si>
  <si>
    <t>BASU KANWAR</t>
  </si>
  <si>
    <t>XXXX0687</t>
  </si>
  <si>
    <t>YUMMKSG</t>
  </si>
  <si>
    <t>RENU NETAR</t>
  </si>
  <si>
    <t>MUKESH NETAR</t>
  </si>
  <si>
    <t>XXXX0418</t>
  </si>
  <si>
    <t>YUIQOQS</t>
  </si>
  <si>
    <t>Dasana Kurd,Moulasar,Dasana Kurd,341506</t>
  </si>
  <si>
    <t>Sharwan</t>
  </si>
  <si>
    <t>Bhanwara Ram</t>
  </si>
  <si>
    <t>Shanti Devi</t>
  </si>
  <si>
    <t>XXXX9776</t>
  </si>
  <si>
    <t>VTRNKGT</t>
  </si>
  <si>
    <t>Vasundhara Gurjar</t>
  </si>
  <si>
    <t>Ramniwas</t>
  </si>
  <si>
    <t>Baudi Devi</t>
  </si>
  <si>
    <t>VRRWGRP</t>
  </si>
  <si>
    <t>क्र. स .</t>
  </si>
  <si>
    <t>राजकीय उच्च माध्यमिक विद्यालय डसाणा खुर्द (मौलासर) डीडवाना-कुचामन</t>
  </si>
  <si>
    <t>GOVT.SEN.SEC.SCHOOL DASANA KHURD (MOULASAR) DEEDWANA-KUCHAMAN</t>
  </si>
  <si>
    <t>हस्ताक्षर परीक्षा प्रभारी</t>
  </si>
  <si>
    <t>2.सबसे पहले शाला दर्पण से आप DOWNLOAD TAB से STUDENT RECORD DOWNLOAD कर उस डाटा को CONTROL A से COPY कर इस प्रोग्राम की S.D.PASTE SHEET के A-1 CELL में PASTE SPECIAL से PASTE IN VALUE से PASTE कर देl</t>
  </si>
  <si>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</si>
  <si>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</si>
  <si>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यह प्रोग्राम आपकी सहायता के लिए बनाया है अन्तिम  रूप से विभागीय निर्देश ही मान्य होगी निर्माणकर्ता की कोई जवाबदेही नहीं होगी</t>
  </si>
  <si>
    <t>AB</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</si>
  <si>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</si>
  <si>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GEOGRAPHY</t>
  </si>
  <si>
    <t>HISTORY</t>
  </si>
  <si>
    <t>MUSIC</t>
  </si>
  <si>
    <t>-</t>
  </si>
  <si>
    <t>कला वर्ग</t>
  </si>
  <si>
    <t xml:space="preserve"> विज्ञान वर्ग</t>
  </si>
  <si>
    <t xml:space="preserve"> वाणिज्य वर्ग</t>
  </si>
  <si>
    <t xml:space="preserve"> कृषि वर्ग</t>
  </si>
  <si>
    <t xml:space="preserve">COM.  ENGLISH </t>
  </si>
  <si>
    <t xml:space="preserve">COM.  HINDI </t>
  </si>
  <si>
    <t>POLTICAL SCIENCE</t>
  </si>
  <si>
    <t>Arts</t>
  </si>
  <si>
    <t>Science</t>
  </si>
  <si>
    <t>Commerce</t>
  </si>
  <si>
    <t>Agriculture</t>
  </si>
  <si>
    <t>ml</t>
  </si>
  <si>
    <t>l</t>
  </si>
  <si>
    <t>HINDI</t>
  </si>
  <si>
    <t>आजादी के बाद का स्वर्णिम भारत</t>
  </si>
  <si>
    <t>हस्ताक्षर संस्था प्रधान</t>
  </si>
  <si>
    <t xml:space="preserve">3.DATA ENTRY WHITE COLOUR UNLOCK CELL की सभी पूर्तियां करे शीटमें आप अपनी SCHOOL का नाम हिंदी और ENGLISH में   में अपने विषय भी लिखे  और ईस शीट में आप अपना माध्यम  और FACULTY आप DROP DOWN से चयन कर ले आप जिस भाषा में आप सत्रांक शीट बनाना चाहते है HINDI या ENGLISH में   वो भाषा CHANGE कर सकते है भाषा चेंज के बाद विषयवार सत्रांक व विषय कोड 78,79 SHEETS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12केआप अगर प्रिन्ट लेना चाहे तो आप BLANK रो को HIDE कर प्रिंट ले सकते है जो कॉलम आवश्यक नहीं है वो LOCK हैl </t>
  </si>
  <si>
    <t xml:space="preserve">4.विषयवार सत्रांक रिपोर्ट शीट में  आपके शाला दर्पण PASTE SHEET में  कक्षा 12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</si>
  <si>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t>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t>
  </si>
  <si>
    <t>जिसके अंतर्गत नियमित विद्यार्थियों के लिए विद्यालय द्वारा की गई प्रथम रख (10 अक), द्वितीय परख (10 अंक), तृतीय परख (10 अंक)  व अर्द्धवार्षिक परीक्षा (70 अंक) के योग के 20% अंक होंगे।</t>
  </si>
  <si>
    <t>2. ऐसे विषय जिनमें सैद्धाविक परीक्षा के साथ प्रयोगिक परीक्षा का आयोजन किया जाता है उन विषयों में सत्रांक केवल लिखित परीक्षा के पूर्णांकों के 20% होंगे।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</si>
  <si>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</si>
  <si>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</si>
  <si>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</si>
  <si>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</si>
  <si>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4. उपर्युक्त प्रदत्त विवरण के अनुरूप उच्च माध्यमिक (कथा 1-12) स्तर पर विद्यार्थियों को विभिन्न विषय समूह के अनुसार निम्नानुसार सत्रांक प्रेषण किये जायेंगे -</t>
  </si>
  <si>
    <t>(i) कक्षा 12 संगीत व चित्रकला के अतिरिक्त प्रायोगिक विषय में बोर्ड परीक्षा 2024 के जिन विषयों में कुल अंक 100 का होना है उनमें से सैद्धान्तिक 70 अंक तथा प्रायोगिक 30 अंक की ली जानी है इन 70 अंक सैद्धान्तिक में से 20% कुल 14 अंक सत्रांक के लिए निर्धारित है।</t>
  </si>
  <si>
    <t xml:space="preserve">सत्र 2023-24 बोर्ड परीक्षा  कक्षा 12 के सत्रांक निर्धारण प्रोग्राम उपयोग के  संबंध में जानकारी </t>
  </si>
  <si>
    <t xml:space="preserve"> निदेशक महोदय जी द्वारा जारी दिनांक 21-02-2024 एवं उपस्थिति सत्रांक हेतु संशोधित आदेश का सार</t>
  </si>
  <si>
    <r>
      <t xml:space="preserve">                            </t>
    </r>
    <r>
      <rPr>
        <sz val="14"/>
        <color rgb="FFFF0000"/>
        <rFont val="Calibri"/>
        <family val="2"/>
      </rPr>
      <t xml:space="preserve"> नये निर्देश अनुरूप        उपस्थिति का निर्धारण इस प्रकार है :-</t>
    </r>
    <r>
      <rPr>
        <sz val="14"/>
        <rFont val="Calibri"/>
        <family val="2"/>
      </rPr>
      <t xml:space="preserve">
                                       75 से 80 प्रतिशत तक -    1 अंक 
                                             81 से 85प्रतिशत तक -    2 अंक 
                                86 से 100 प्रतिशत तक -  3 अंक </t>
    </r>
  </si>
  <si>
    <t>UPDATE ON 29-02-2024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</si>
</sst>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numFmt numFmtId="165" formatCode="d/m/yyyy"/>
    <numFmt numFmtId="166" formatCode="0.00\ &quot;%&quot;"/>
    <numFmt numFmtId="167" formatCode="d/mm/yyyy"/>
  </numFmts>
  <fonts count="53">
    <font>
      <sz val="11"/>
      <name val="Calibri"/>
      <family val="2"/>
    </font>
    <font>
      <sz val="10"/>
      <color theme="1"/>
      <name val="Arial"/>
      <family val="2"/>
    </font>
    <font>
      <sz val="11"/>
      <color rgb="FF000000"/>
      <name val="Calibri"/>
      <family val="2"/>
    </font>
    <font>
      <sz val="10"/>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0"/>
      <color rgb="FF000000"/>
      <name val="Calibri"/>
      <family val="2"/>
    </font>
    <font>
      <b/>
      <sz val="11"/>
      <color rgb="FF00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1"/>
      <name val="Calibri"/>
      <family val="2"/>
    </font>
    <font>
      <b/>
      <sz val="16"/>
      <name val="Calibri"/>
      <family val="2"/>
    </font>
    <font>
      <b/>
      <sz val="16"/>
      <name val="Kruti Dev 010"/>
      <family val="2"/>
    </font>
    <font>
      <sz val="12"/>
      <name val="Calibri"/>
      <family val="2"/>
    </font>
    <font>
      <b/>
      <sz val="12"/>
      <color rgb="FFFF0000"/>
      <name val="Calibri"/>
      <family val="2"/>
    </font>
    <font>
      <b/>
      <sz val="9"/>
      <name val="Cambria"/>
      <family val="2"/>
    </font>
    <font>
      <b/>
      <sz val="11"/>
      <color rgb="FFFF00FF"/>
      <name val="Calibri"/>
      <family val="2"/>
    </font>
    <font>
      <sz val="14"/>
      <name val="Kruti dev 010"/>
      <family val="2"/>
    </font>
    <font>
      <b/>
      <sz val="14"/>
      <name val="Calibri"/>
      <family val="2"/>
    </font>
    <font>
      <b/>
      <u val="single"/>
      <sz val="14"/>
      <name val="Calibri"/>
      <family val="2"/>
    </font>
    <font>
      <sz val="14"/>
      <color rgb="FF000000"/>
      <name val="Kruti Dev 010"/>
      <family val="2"/>
    </font>
    <font>
      <sz val="10"/>
      <color rgb="FF000000"/>
      <name val="Kruti Dev 010"/>
      <family val="2"/>
    </font>
    <font>
      <b/>
      <sz val="12"/>
      <color rgb="FF9900FF"/>
      <name val="Calibri"/>
      <family val="2"/>
    </font>
    <font>
      <b/>
      <sz val="10"/>
      <color rgb="FF800000"/>
      <name val="Calibri"/>
      <family val="2"/>
    </font>
    <font>
      <b/>
      <sz val="11"/>
      <color rgb="FF000000"/>
      <name val="Cambria"/>
      <family val="2"/>
    </font>
    <font>
      <b/>
      <sz val="10"/>
      <color rgb="FFFF0000"/>
      <name val="Calibri"/>
      <family val="2"/>
    </font>
    <font>
      <b/>
      <sz val="10"/>
      <color rgb="FF7030A0"/>
      <name val="Calibri"/>
      <family val="2"/>
    </font>
    <font>
      <b/>
      <sz val="10"/>
      <color rgb="FF000000"/>
      <name val="Cambria"/>
      <family val="2"/>
    </font>
    <font>
      <b/>
      <sz val="16"/>
      <color rgb="FFFF0000"/>
      <name val="Calibri"/>
      <family val="2"/>
    </font>
    <font>
      <sz val="16"/>
      <color rgb="FFFF0000"/>
      <name val="Calibri"/>
      <family val="2"/>
    </font>
    <font>
      <sz val="16"/>
      <name val="Calibri"/>
      <family val="2"/>
    </font>
    <font>
      <b/>
      <sz val="16"/>
      <color rgb="FFC8089F"/>
      <name val="Calibri"/>
      <family val="2"/>
    </font>
    <font>
      <b/>
      <sz val="10"/>
      <color theme="1"/>
      <name val="Calibri"/>
      <family val="2"/>
      <scheme val="minor"/>
    </font>
    <font>
      <sz val="10"/>
      <name val="Calibri"/>
      <family val="2"/>
      <scheme val="minor"/>
    </font>
    <font>
      <b/>
      <sz val="9"/>
      <color rgb="FFFF0000"/>
      <name val="Calibri"/>
      <family val="2"/>
      <scheme val="minor"/>
    </font>
    <font>
      <sz val="10"/>
      <name val="Calibri"/>
      <family val="2"/>
    </font>
    <font>
      <b/>
      <sz val="10"/>
      <name val="Calibri"/>
      <family val="2"/>
      <scheme val="minor"/>
    </font>
    <font>
      <sz val="11"/>
      <name val="Calibri"/>
      <family val="2"/>
      <scheme val="minor"/>
    </font>
    <font>
      <b/>
      <sz val="11"/>
      <color theme="1"/>
      <name val="Calibri"/>
      <family val="2"/>
    </font>
    <font>
      <sz val="14"/>
      <color theme="1"/>
      <name val="Calibri"/>
      <family val="2"/>
    </font>
    <font>
      <b/>
      <sz val="11"/>
      <name val="Calibri"/>
      <family val="2"/>
      <scheme val="minor"/>
    </font>
    <font>
      <b/>
      <sz val="14"/>
      <color rgb="FFFF0000"/>
      <name val="Calibri"/>
      <family val="2"/>
    </font>
    <font>
      <b/>
      <sz val="18"/>
      <color rgb="FFFF0000"/>
      <name val="Calibri"/>
      <family val="2"/>
    </font>
    <font>
      <sz val="14"/>
      <color rgb="FFFF0000"/>
      <name val="Calibri"/>
      <family val="2"/>
    </font>
    <font>
      <b/>
      <sz val="20"/>
      <color rgb="FFFF0000"/>
      <name val="Calibri"/>
      <family val="2"/>
    </font>
  </fonts>
  <fills count="25">
    <fill>
      <patternFill patternType="none"/>
    </fill>
    <fill>
      <patternFill patternType="gray125"/>
    </fill>
    <fill>
      <patternFill patternType="solid">
        <fgColor theme="6" tint="0.599960029125214"/>
        <bgColor indexed="64"/>
      </patternFill>
    </fill>
    <fill>
      <patternFill patternType="solid">
        <fgColor rgb="FFDBDBDB"/>
        <bgColor indexed="64"/>
      </patternFill>
    </fill>
    <fill>
      <patternFill patternType="solid">
        <fgColor rgb="FF00B0F0"/>
        <bgColor indexed="64"/>
      </patternFill>
    </fill>
    <fill>
      <patternFill patternType="solid">
        <fgColor rgb="FF9DC3E5"/>
        <bgColor indexed="64"/>
      </patternFill>
    </fill>
    <fill>
      <patternFill patternType="solid">
        <fgColor theme="5" tint="0.599960029125214"/>
        <bgColor indexed="64"/>
      </patternFill>
    </fill>
    <fill>
      <patternFill patternType="solid">
        <fgColor rgb="FFFFFF00"/>
        <bgColor indexed="64"/>
      </patternFill>
    </fill>
    <fill>
      <patternFill patternType="solid">
        <fgColor rgb="FFFFFFFF"/>
        <bgColor indexed="64"/>
      </patternFill>
    </fill>
    <fill>
      <patternFill patternType="solid">
        <fgColor rgb="FFBED6EE"/>
        <bgColor indexed="64"/>
      </patternFill>
    </fill>
    <fill>
      <patternFill patternType="solid">
        <fgColor rgb="FF000000"/>
        <bgColor indexed="64"/>
      </patternFill>
    </fill>
    <fill>
      <patternFill patternType="solid">
        <fgColor rgb="FFE2EFD9"/>
        <bgColor indexed="64"/>
      </patternFill>
    </fill>
    <fill>
      <patternFill patternType="solid">
        <fgColor rgb="FFF2F2F2"/>
        <bgColor indexed="64"/>
      </patternFill>
    </fill>
    <fill>
      <patternFill patternType="solid">
        <fgColor rgb="FFDEEAF6"/>
        <bgColor indexed="64"/>
      </patternFill>
    </fill>
    <fill>
      <patternFill patternType="solid">
        <fgColor rgb="FFFFF2CB"/>
        <bgColor indexed="64"/>
      </patternFill>
    </fill>
    <fill>
      <patternFill patternType="solid">
        <fgColor rgb="FFFBE4D5"/>
        <bgColor indexed="64"/>
      </patternFill>
    </fill>
    <fill>
      <patternFill patternType="solid">
        <fgColor rgb="FFD9E3F3"/>
        <bgColor indexed="64"/>
      </patternFill>
    </fill>
    <fill>
      <patternFill patternType="solid">
        <fgColor theme="0"/>
        <bgColor indexed="64"/>
      </patternFill>
    </fill>
    <fill>
      <patternFill patternType="solid">
        <fgColor rgb="FFC5E0B3"/>
        <bgColor indexed="64"/>
      </patternFill>
    </fill>
    <fill>
      <patternFill patternType="solid">
        <fgColor rgb="FFFFE598"/>
        <bgColor indexed="64"/>
      </patternFill>
    </fill>
    <fill>
      <patternFill patternType="solid">
        <fgColor theme="9" tint="0.599960029125214"/>
        <bgColor indexed="64"/>
      </patternFill>
    </fill>
    <fill>
      <patternFill patternType="solid">
        <fgColor theme="7" tint="0.599960029125214"/>
        <bgColor indexed="64"/>
      </patternFill>
    </fill>
    <fill>
      <patternFill patternType="solid">
        <fgColor rgb="FFF7CAAC"/>
        <bgColor indexed="64"/>
      </patternFill>
    </fill>
    <fill>
      <patternFill patternType="solid">
        <fgColor theme="4" tint="0.799950003623962"/>
        <bgColor indexed="64"/>
      </patternFill>
    </fill>
    <fill>
      <patternFill patternType="solid">
        <fgColor theme="8" tint="0.399980008602142"/>
        <bgColor indexed="64"/>
      </patternFill>
    </fill>
  </fills>
  <borders count="75">
    <border>
      <left/>
      <right/>
      <top/>
      <bottom/>
      <diagonal/>
    </border>
    <border>
      <left style="double">
        <color rgb="FF974806"/>
      </left>
      <right/>
      <top style="double">
        <color rgb="FF974806"/>
      </top>
      <bottom style="double">
        <color rgb="FF974806"/>
      </bottom>
    </border>
    <border>
      <left style="double">
        <color rgb="FF632423"/>
      </left>
      <right style="double">
        <color rgb="FF632423"/>
      </right>
      <top/>
      <bottom style="double">
        <color rgb="FF632423"/>
      </bottom>
    </border>
    <border>
      <left style="double">
        <color rgb="FF632423"/>
      </left>
      <right style="double">
        <color rgb="FF632423"/>
      </right>
      <top style="double">
        <color rgb="FF632423"/>
      </top>
      <bottom/>
    </border>
    <border>
      <left/>
      <right style="double">
        <color rgb="FF974806"/>
      </right>
      <top style="double">
        <color rgb="FF974806"/>
      </top>
      <bottom style="double">
        <color rgb="FF974806"/>
      </bottom>
    </border>
    <border>
      <left style="double">
        <color rgb="FF632423"/>
      </left>
      <right/>
      <top/>
      <bottom style="double">
        <color rgb="FF632423"/>
      </bottom>
    </border>
    <border>
      <left style="double">
        <color rgb="FF632423"/>
      </left>
      <right/>
      <top style="thin">
        <color auto="1"/>
      </top>
      <bottom/>
    </border>
    <border>
      <left style="double">
        <color rgb="FF632423"/>
      </left>
      <right style="thin">
        <color auto="1"/>
      </right>
      <top/>
      <bottom style="double">
        <color rgb="FF632423"/>
      </bottom>
    </border>
    <border>
      <left style="double">
        <color rgb="FF632423"/>
      </left>
      <right style="thin">
        <color auto="1"/>
      </right>
      <top style="thin">
        <color auto="1"/>
      </top>
      <bottom/>
    </border>
    <border>
      <left style="thin">
        <color auto="1"/>
      </left>
      <right style="thin">
        <color auto="1"/>
      </right>
      <top style="thin">
        <color auto="1"/>
      </top>
      <bottom style="thin">
        <color auto="1"/>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974806"/>
      </left>
      <right style="double">
        <color rgb="FF632423"/>
      </right>
      <top style="double">
        <color rgb="FF632423"/>
      </top>
      <bottom style="double">
        <color rgb="FF974806"/>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auto="1"/>
      </top>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right style="thin">
        <color auto="1"/>
      </right>
      <top/>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style="thin">
        <color rgb="FF000000"/>
      </right>
      <top style="thin">
        <color rgb="FF000000"/>
      </top>
      <bottom style="thin">
        <color auto="1"/>
      </bottom>
    </border>
    <border>
      <left/>
      <right style="thin">
        <color auto="1"/>
      </right>
      <top/>
      <bottom style="thin">
        <color auto="1"/>
      </bottom>
    </border>
    <border>
      <left/>
      <right style="thin">
        <color rgb="FF000000"/>
      </right>
      <top/>
      <bottom/>
    </border>
    <border>
      <left style="thin">
        <color auto="1"/>
      </left>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right style="thin">
        <color auto="1"/>
      </right>
      <top style="thin">
        <color auto="1"/>
      </top>
      <bottom style="thin">
        <color auto="1"/>
      </bottom>
    </border>
    <border>
      <left style="thin">
        <color rgb="FF000000"/>
      </left>
      <right/>
      <top style="thin">
        <color rgb="FF000000"/>
      </top>
      <bottom/>
    </border>
    <border>
      <left style="double">
        <color rgb="FF974806"/>
      </left>
      <right style="double">
        <color rgb="FF632423"/>
      </right>
      <top/>
      <bottom/>
    </border>
    <border>
      <left style="double">
        <color rgb="FF632423"/>
      </left>
      <right style="double">
        <color rgb="FF632423"/>
      </right>
      <top style="double">
        <color rgb="FF632423"/>
      </top>
      <bottom style="double">
        <color rgb="FF632423"/>
      </bottom>
    </border>
    <border>
      <left style="thin">
        <color rgb="FF000000"/>
      </left>
      <right style="thin">
        <color rgb="FF000000"/>
      </right>
      <top style="thin">
        <color auto="1"/>
      </top>
      <bottom style="thin">
        <color rgb="FF000000"/>
      </bottom>
    </border>
    <border>
      <left style="double">
        <color rgb="FF974806"/>
      </left>
      <right/>
      <top/>
      <bottom style="double">
        <color rgb="FF632423"/>
      </bottom>
    </border>
    <border>
      <left style="double">
        <color rgb="FF632423"/>
      </left>
      <right style="double">
        <color rgb="FF632423"/>
      </right>
      <top style="thin">
        <color auto="1"/>
      </top>
      <bottom style="double">
        <color rgb="FF632423"/>
      </bottom>
    </border>
    <border>
      <left/>
      <right/>
      <top style="thin">
        <color auto="1"/>
      </top>
      <bottom style="thin">
        <color auto="1"/>
      </bottom>
    </border>
    <border>
      <left style="thin">
        <color auto="1"/>
      </left>
      <right/>
      <top/>
      <bottom/>
    </border>
    <border>
      <left style="thin">
        <color auto="1"/>
      </left>
      <right/>
      <top/>
      <bottom style="thin">
        <color auto="1"/>
      </bottom>
    </border>
    <border>
      <left/>
      <right/>
      <top/>
      <bottom style="thin">
        <color auto="1"/>
      </bottom>
    </border>
    <border>
      <left style="thin">
        <color rgb="FF000000"/>
      </left>
      <right style="thin">
        <color auto="1"/>
      </right>
      <top style="thin">
        <color rgb="FF000000"/>
      </top>
      <bottom style="thin">
        <color rgb="FF000000"/>
      </bottom>
    </border>
    <border>
      <left style="thin">
        <color auto="1"/>
      </left>
      <right/>
      <top style="thin">
        <color rgb="FF000000"/>
      </top>
      <bottom/>
    </border>
    <border>
      <left style="thin">
        <color rgb="FF000000"/>
      </left>
      <right style="thin">
        <color rgb="FF000000"/>
      </right>
      <top style="thin">
        <color rgb="FF000000"/>
      </top>
      <bottom/>
    </border>
    <border>
      <left/>
      <right style="thin">
        <color rgb="FF000000"/>
      </right>
      <top style="thin">
        <color auto="1"/>
      </top>
      <bottom/>
    </border>
    <border>
      <left style="double">
        <color rgb="FF632423"/>
      </left>
      <right style="thin">
        <color auto="1"/>
      </right>
      <top style="double">
        <color rgb="FF632423"/>
      </top>
      <bottom/>
    </border>
    <border>
      <left style="double">
        <color rgb="FF632423"/>
      </left>
      <right style="double">
        <color rgb="FF632423"/>
      </right>
      <top style="thin">
        <color auto="1"/>
      </top>
      <bottom/>
    </border>
    <border>
      <left style="thin">
        <color auto="1"/>
      </left>
      <right style="double">
        <color rgb="FF632423"/>
      </right>
      <top style="double">
        <color rgb="FF632423"/>
      </top>
      <bottom/>
    </border>
    <border>
      <left style="thin">
        <color auto="1"/>
      </left>
      <right style="double">
        <color rgb="FF632423"/>
      </right>
      <top/>
      <bottom/>
    </border>
    <border>
      <left style="thin">
        <color auto="1"/>
      </left>
      <right style="double">
        <color rgb="FF632423"/>
      </right>
      <top/>
      <bottom style="double">
        <color rgb="FF632423"/>
      </bottom>
    </border>
    <border>
      <left style="double">
        <color rgb="FF632423"/>
      </left>
      <right style="double">
        <color rgb="FF632423"/>
      </right>
      <top/>
      <bottom/>
    </border>
    <border>
      <left/>
      <right/>
      <top style="thin">
        <color auto="1"/>
      </top>
      <bottom/>
    </border>
    <border>
      <left style="thin">
        <color auto="1"/>
      </left>
      <right/>
      <top style="thin">
        <color auto="1"/>
      </top>
      <bottom style="double">
        <color rgb="FF632423"/>
      </bottom>
    </border>
    <border>
      <left/>
      <right/>
      <top style="thin">
        <color auto="1"/>
      </top>
      <bottom style="double">
        <color rgb="FF632423"/>
      </bottom>
    </border>
    <border>
      <left/>
      <right style="double">
        <color rgb="FF632423"/>
      </right>
      <top style="thin">
        <color auto="1"/>
      </top>
      <bottom style="double">
        <color rgb="FF632423"/>
      </bottom>
    </border>
    <border>
      <left style="double">
        <color rgb="FF632423"/>
      </left>
      <right/>
      <top style="double">
        <color rgb="FF632423"/>
      </top>
      <bottom/>
    </border>
    <border>
      <left style="double">
        <color rgb="FF632423"/>
      </left>
      <right/>
      <top/>
      <bottom/>
    </border>
    <border>
      <left style="double">
        <color rgb="FF632423"/>
      </left>
      <right style="double">
        <color rgb="FF974806"/>
      </right>
      <top style="double">
        <color rgb="FF974806"/>
      </top>
      <bottom/>
    </border>
    <border>
      <left style="double">
        <color rgb="FF632423"/>
      </left>
      <right style="double">
        <color rgb="FF974806"/>
      </right>
      <top/>
      <bottom/>
    </border>
    <border>
      <left style="double">
        <color rgb="FF632423"/>
      </left>
      <right style="double">
        <color rgb="FF974806"/>
      </right>
      <top/>
      <bottom style="double">
        <color rgb="FF974806"/>
      </bottom>
    </border>
    <border>
      <left style="thin">
        <color auto="1"/>
      </left>
      <right/>
      <top style="thin">
        <color auto="1"/>
      </top>
      <bottom/>
    </border>
    <border>
      <left/>
      <right style="thin">
        <color auto="1"/>
      </right>
      <top style="thin">
        <color auto="1"/>
      </top>
      <bottom/>
    </border>
    <border>
      <left style="thin">
        <color rgb="FF000000"/>
      </left>
      <right style="thin">
        <color rgb="FF000000"/>
      </right>
      <top/>
      <bottom/>
    </border>
    <border>
      <left style="thin">
        <color rgb="FF000000"/>
      </left>
      <right style="thin">
        <color rgb="FF000000"/>
      </right>
      <top/>
      <bottom style="thin">
        <color auto="1"/>
      </bottom>
    </border>
    <border>
      <left style="thin">
        <color rgb="FF000000"/>
      </left>
      <right style="thin">
        <color auto="1"/>
      </right>
      <top/>
      <bottom/>
    </border>
    <border>
      <left style="thin">
        <color rgb="FF000000"/>
      </left>
      <right style="thin">
        <color auto="1"/>
      </right>
      <top/>
      <bottom style="thin">
        <color auto="1"/>
      </bottom>
    </border>
    <border>
      <left style="thin">
        <color auto="1"/>
      </left>
      <right style="thin">
        <color rgb="FF000000"/>
      </right>
      <top/>
      <bottom/>
    </border>
    <border>
      <left style="thin">
        <color auto="1"/>
      </left>
      <right style="thin">
        <color rgb="FF000000"/>
      </right>
      <top/>
      <bottom style="thin">
        <color auto="1"/>
      </bottom>
    </border>
    <border>
      <left style="thin">
        <color rgb="FF000000"/>
      </left>
      <right/>
      <top/>
      <bottom/>
    </border>
    <border>
      <left style="thin">
        <color rgb="FF000000"/>
      </left>
      <right/>
      <top/>
      <bottom style="thin">
        <color auto="1"/>
      </bottom>
    </border>
    <border>
      <left style="thin">
        <color auto="1"/>
      </left>
      <right style="thin">
        <color rgb="FF000000"/>
      </right>
      <top style="thin">
        <color auto="1"/>
      </top>
      <bottom/>
    </border>
    <border>
      <left style="thin">
        <color auto="1"/>
      </left>
      <right style="thin">
        <color rgb="FF000000"/>
      </right>
      <top/>
      <bottom style="thin">
        <color rgb="FF000000"/>
      </bottom>
    </border>
    <border>
      <left style="thin">
        <color rgb="FF000000"/>
      </left>
      <right/>
      <top style="thin">
        <color auto="1"/>
      </top>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13">
    <xf numFmtId="0" fontId="0" fillId="0" borderId="0" xfId="0" applyAlignment="1">
      <alignment vertical="center"/>
    </xf>
    <xf numFmtId="0" fontId="40" fillId="2" borderId="1" xfId="0" applyFont="1" applyFill="1" applyBorder="1" applyAlignment="1">
      <alignment horizontal="center" vertical="center" wrapText="1"/>
    </xf>
    <xf numFmtId="0" fontId="10" fillId="3" borderId="2" xfId="0" applyFont="1" applyFill="1" applyBorder="1" applyAlignment="1">
      <alignment horizontal="center" vertical="center" textRotation="90" wrapText="1"/>
    </xf>
    <xf numFmtId="0" fontId="10" fillId="3" borderId="3" xfId="0" applyFont="1" applyFill="1" applyBorder="1" applyAlignment="1">
      <alignment horizontal="center" vertical="center" textRotation="90" wrapText="1"/>
    </xf>
    <xf numFmtId="0" fontId="41" fillId="4" borderId="4" xfId="0" applyFont="1" applyFill="1" applyBorder="1" applyAlignment="1">
      <alignment/>
    </xf>
    <xf numFmtId="0" fontId="40" fillId="4" borderId="1" xfId="0" applyFont="1" applyFill="1" applyBorder="1" applyAlignment="1">
      <alignment horizontal="center" vertical="center" wrapText="1"/>
    </xf>
    <xf numFmtId="0" fontId="10" fillId="5" borderId="5" xfId="0" applyFont="1" applyFill="1" applyBorder="1" applyAlignment="1" applyProtection="1">
      <alignment horizontal="center" vertical="center" textRotation="90" wrapText="1"/>
      <protection hidden="1"/>
    </xf>
    <xf numFmtId="0" fontId="10" fillId="5" borderId="6" xfId="0" applyFont="1" applyFill="1" applyBorder="1" applyAlignment="1" applyProtection="1">
      <alignment horizontal="center" vertical="center" textRotation="90" wrapText="1"/>
      <protection hidden="1"/>
    </xf>
    <xf numFmtId="0" fontId="10" fillId="4" borderId="2" xfId="0" applyFont="1" applyFill="1" applyBorder="1" applyAlignment="1">
      <alignment horizontal="center" vertical="center" textRotation="90" wrapText="1"/>
    </xf>
    <xf numFmtId="0" fontId="10" fillId="4" borderId="3" xfId="0" applyFont="1" applyFill="1" applyBorder="1" applyAlignment="1">
      <alignment horizontal="center" vertical="center" textRotation="90" wrapText="1"/>
    </xf>
    <xf numFmtId="0" fontId="10" fillId="6" borderId="7" xfId="0" applyFont="1" applyFill="1" applyBorder="1" applyAlignment="1" applyProtection="1">
      <alignment horizontal="center" vertical="center" textRotation="90" wrapText="1"/>
      <protection hidden="1"/>
    </xf>
    <xf numFmtId="0" fontId="10" fillId="6" borderId="8" xfId="0" applyFont="1" applyFill="1" applyBorder="1" applyAlignment="1" applyProtection="1">
      <alignment horizontal="center" vertical="center" textRotation="90" wrapText="1"/>
      <protection hidden="1"/>
    </xf>
    <xf numFmtId="0" fontId="10" fillId="6" borderId="5" xfId="0" applyFont="1" applyFill="1" applyBorder="1" applyAlignment="1" applyProtection="1">
      <alignment horizontal="center" vertical="center" textRotation="90" wrapText="1"/>
      <protection hidden="1"/>
    </xf>
    <xf numFmtId="0" fontId="10" fillId="6" borderId="6" xfId="0" applyFont="1" applyFill="1" applyBorder="1" applyAlignment="1" applyProtection="1">
      <alignment horizontal="center" vertical="center" textRotation="90" wrapText="1"/>
      <protection hidden="1"/>
    </xf>
    <xf numFmtId="0" fontId="50" fillId="7" borderId="0" xfId="0" applyFont="1" applyFill="1" applyAlignment="1" applyProtection="1">
      <alignment horizontal="center" vertical="center" wrapText="1"/>
      <protection/>
    </xf>
    <xf numFmtId="0" fontId="2" fillId="8" borderId="0" xfId="0" applyFont="1" applyFill="1" applyAlignment="1">
      <alignment vertical="center"/>
    </xf>
    <xf numFmtId="0" fontId="2" fillId="9" borderId="0" xfId="0" applyFont="1" applyFill="1" applyAlignment="1">
      <alignment vertical="center"/>
    </xf>
    <xf numFmtId="0" fontId="2" fillId="5" borderId="0" xfId="0" applyFont="1" applyFill="1" applyAlignment="1">
      <alignment vertical="center"/>
    </xf>
    <xf numFmtId="0" fontId="2" fillId="5" borderId="0" xfId="0" applyFont="1" applyFill="1" applyAlignment="1">
      <alignment horizontal="left" vertical="center" wrapText="1"/>
    </xf>
    <xf numFmtId="0" fontId="2" fillId="5" borderId="0" xfId="0" applyFont="1" applyFill="1" applyAlignment="1">
      <alignment vertical="center" wrapText="1"/>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9" xfId="0" applyFont="1" applyBorder="1" applyAlignment="1" applyProtection="1">
      <alignment horizontal="center" wrapText="1"/>
      <protection locked="0"/>
    </xf>
    <xf numFmtId="164" fontId="2" fillId="0" borderId="9" xfId="0" applyNumberFormat="1"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xf>
    <xf numFmtId="0" fontId="3" fillId="0" borderId="0" xfId="0" applyFont="1" applyAlignment="1">
      <alignment/>
    </xf>
    <xf numFmtId="0" fontId="2" fillId="0" borderId="0" xfId="0" applyFont="1" applyAlignment="1">
      <alignment/>
    </xf>
    <xf numFmtId="0" fontId="0" fillId="8" borderId="0" xfId="0" applyFont="1" applyFill="1" applyAlignment="1" applyProtection="1">
      <alignment/>
      <protection hidden="1"/>
    </xf>
    <xf numFmtId="0" fontId="0" fillId="8" borderId="0" xfId="0" applyFont="1" applyFill="1" applyAlignment="1">
      <alignment/>
    </xf>
    <xf numFmtId="0" fontId="8" fillId="8" borderId="0"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0" xfId="0" applyFont="1" applyFill="1" applyBorder="1" applyAlignment="1" applyProtection="1">
      <alignment horizontal="center" vertical="center" wrapText="1"/>
      <protection hidden="1"/>
    </xf>
    <xf numFmtId="0" fontId="9" fillId="8" borderId="0" xfId="0" applyFont="1" applyFill="1" applyBorder="1" applyAlignment="1" applyProtection="1">
      <alignment horizontal="center" vertical="center" wrapText="1"/>
      <protection hidden="1"/>
    </xf>
    <xf numFmtId="0" fontId="13" fillId="7" borderId="10" xfId="0" applyFont="1" applyFill="1" applyBorder="1" applyAlignment="1">
      <alignment horizontal="center" vertical="center" wrapText="1"/>
    </xf>
    <xf numFmtId="0" fontId="19" fillId="8" borderId="0" xfId="0" applyFont="1" applyFill="1" applyBorder="1" applyAlignment="1">
      <alignment horizontal="center" vertical="center" wrapText="1"/>
    </xf>
    <xf numFmtId="0" fontId="20" fillId="8" borderId="0" xfId="0" applyFont="1" applyFill="1" applyBorder="1" applyAlignment="1">
      <alignment horizontal="center" vertical="center" wrapText="1"/>
    </xf>
    <xf numFmtId="0" fontId="20" fillId="8" borderId="0" xfId="0" applyFont="1" applyFill="1" applyBorder="1" applyAlignment="1" applyProtection="1">
      <alignment horizontal="center" vertical="center" wrapText="1"/>
      <protection hidden="1"/>
    </xf>
    <xf numFmtId="0" fontId="14" fillId="10" borderId="11" xfId="0" applyFont="1" applyFill="1" applyBorder="1" applyAlignment="1">
      <alignment horizontal="center" vertical="center" textRotation="90" wrapText="1"/>
    </xf>
    <xf numFmtId="0" fontId="22" fillId="8" borderId="12" xfId="0" applyFont="1" applyFill="1" applyBorder="1" applyAlignment="1" applyProtection="1">
      <alignment horizontal="center" vertical="center" wrapText="1"/>
      <protection locked="0"/>
    </xf>
    <xf numFmtId="0" fontId="0" fillId="8" borderId="0" xfId="0" applyFont="1" applyFill="1" applyBorder="1" applyAlignment="1">
      <alignment/>
    </xf>
    <xf numFmtId="0" fontId="10" fillId="11" borderId="13"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22" fillId="11" borderId="14" xfId="0" applyFont="1" applyFill="1" applyBorder="1" applyAlignment="1">
      <alignment horizontal="center" vertical="center" wrapText="1"/>
    </xf>
    <xf numFmtId="165" fontId="9" fillId="11" borderId="14" xfId="0" applyNumberFormat="1" applyFont="1" applyFill="1" applyBorder="1" applyAlignment="1">
      <alignment horizontal="center" vertical="center" wrapText="1"/>
    </xf>
    <xf numFmtId="0" fontId="23" fillId="11" borderId="15" xfId="0" applyFont="1" applyFill="1" applyBorder="1" applyAlignment="1">
      <alignment horizontal="left" vertical="center" wrapText="1"/>
    </xf>
    <xf numFmtId="0" fontId="17" fillId="11" borderId="15" xfId="0" applyFont="1" applyFill="1" applyBorder="1" applyAlignment="1">
      <alignment horizontal="center" vertical="center" wrapText="1"/>
    </xf>
    <xf numFmtId="0" fontId="18" fillId="11" borderId="14" xfId="0" applyFont="1" applyFill="1" applyBorder="1" applyAlignment="1">
      <alignment horizontal="center" vertical="center"/>
    </xf>
    <xf numFmtId="0" fontId="6" fillId="0" borderId="15" xfId="0" applyFont="1" applyFill="1" applyBorder="1" applyAlignment="1" applyProtection="1">
      <alignment horizontal="center" vertical="center"/>
      <protection locked="0"/>
    </xf>
    <xf numFmtId="0" fontId="18" fillId="12" borderId="16" xfId="0" applyFont="1" applyFill="1" applyBorder="1" applyAlignment="1" applyProtection="1">
      <alignment horizontal="center" vertical="center"/>
      <protection locked="0"/>
    </xf>
    <xf numFmtId="166" fontId="24" fillId="13" borderId="17" xfId="0" applyNumberFormat="1" applyFont="1" applyFill="1" applyBorder="1" applyAlignment="1">
      <alignment horizontal="center" vertical="center"/>
    </xf>
    <xf numFmtId="0" fontId="5" fillId="12" borderId="9" xfId="0" applyFont="1" applyFill="1" applyBorder="1" applyAlignment="1" applyProtection="1">
      <alignment horizontal="center" vertical="center" wrapText="1"/>
      <protection locked="0"/>
    </xf>
    <xf numFmtId="0" fontId="21" fillId="8" borderId="0" xfId="0" applyFont="1" applyFill="1" applyBorder="1" applyAlignment="1" applyProtection="1">
      <alignment horizontal="center" vertical="center" wrapText="1"/>
      <protection hidden="1"/>
    </xf>
    <xf numFmtId="0" fontId="6" fillId="12" borderId="18" xfId="0" applyFont="1" applyFill="1" applyBorder="1" applyAlignment="1" applyProtection="1">
      <alignment horizontal="center" vertical="center"/>
      <protection locked="0"/>
    </xf>
    <xf numFmtId="0" fontId="18" fillId="12" borderId="18" xfId="0" applyFont="1" applyFill="1" applyBorder="1" applyAlignment="1" applyProtection="1">
      <alignment horizontal="center" vertical="center"/>
      <protection locked="0"/>
    </xf>
    <xf numFmtId="0" fontId="0" fillId="8" borderId="0" xfId="0" applyFont="1" applyFill="1" applyBorder="1" applyAlignment="1">
      <alignment/>
    </xf>
    <xf numFmtId="0" fontId="18" fillId="0" borderId="18" xfId="0" applyFont="1" applyFill="1" applyBorder="1" applyAlignment="1" applyProtection="1">
      <alignment horizontal="center" vertical="center"/>
      <protection locked="0"/>
    </xf>
    <xf numFmtId="0" fontId="0" fillId="8" borderId="0" xfId="0" applyFont="1" applyFill="1" applyBorder="1" applyAlignment="1" applyProtection="1">
      <alignment/>
      <protection locked="0"/>
    </xf>
    <xf numFmtId="0" fontId="8" fillId="8" borderId="0" xfId="0" applyFont="1" applyFill="1" applyBorder="1" applyAlignment="1" applyProtection="1">
      <alignment horizontal="center" vertical="center" wrapText="1"/>
      <protection locked="0"/>
    </xf>
    <xf numFmtId="0" fontId="27" fillId="8" borderId="0" xfId="0" applyFont="1" applyFill="1" applyBorder="1" applyAlignment="1" applyProtection="1">
      <alignment horizontal="center" vertical="center" wrapText="1"/>
      <protection locked="0"/>
    </xf>
    <xf numFmtId="0" fontId="3" fillId="0" borderId="0" xfId="0" applyFont="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xf>
    <xf numFmtId="0" fontId="2" fillId="0" borderId="0" xfId="0" applyFont="1" applyAlignment="1">
      <alignment horizontal="center" vertical="center"/>
    </xf>
    <xf numFmtId="0" fontId="10" fillId="0" borderId="18" xfId="0" applyFont="1" applyBorder="1" applyAlignment="1">
      <alignment horizontal="center" vertical="center" wrapText="1"/>
    </xf>
    <xf numFmtId="165" fontId="10" fillId="0" borderId="18" xfId="0" applyNumberFormat="1" applyFont="1" applyBorder="1" applyAlignment="1">
      <alignment horizontal="center" vertical="center" wrapText="1"/>
    </xf>
    <xf numFmtId="0" fontId="18" fillId="8" borderId="0" xfId="0" applyFont="1" applyFill="1" applyAlignment="1">
      <alignment horizontal="center" vertical="center" wrapText="1"/>
    </xf>
    <xf numFmtId="0" fontId="0" fillId="8" borderId="0" xfId="0" applyFont="1" applyFill="1" applyBorder="1" applyAlignment="1">
      <alignment/>
    </xf>
    <xf numFmtId="0" fontId="0" fillId="8" borderId="0" xfId="0" applyFont="1" applyFill="1" applyAlignment="1">
      <alignment/>
    </xf>
    <xf numFmtId="0" fontId="0" fillId="8" borderId="0" xfId="0" applyFont="1" applyFill="1" applyAlignment="1">
      <alignment horizontal="center" vertical="center"/>
    </xf>
    <xf numFmtId="0" fontId="3" fillId="0" borderId="18" xfId="0" applyFont="1" applyBorder="1" applyAlignment="1">
      <alignment horizontal="center" vertical="center" wrapText="1"/>
    </xf>
    <xf numFmtId="165" fontId="3" fillId="0" borderId="18" xfId="0" applyNumberFormat="1" applyFont="1" applyBorder="1" applyAlignment="1">
      <alignment horizontal="center" vertical="center" wrapText="1"/>
    </xf>
    <xf numFmtId="0" fontId="0" fillId="8" borderId="0" xfId="0" applyFont="1" applyFill="1" applyAlignment="1">
      <alignment wrapText="1"/>
    </xf>
    <xf numFmtId="0" fontId="0" fillId="8" borderId="18" xfId="0" applyFont="1" applyFill="1" applyBorder="1" applyAlignment="1">
      <alignment/>
    </xf>
    <xf numFmtId="0" fontId="0" fillId="8" borderId="18" xfId="0" applyFont="1" applyFill="1" applyBorder="1" applyAlignment="1">
      <alignment horizontal="center" vertical="center"/>
    </xf>
    <xf numFmtId="0" fontId="30" fillId="0" borderId="19" xfId="0" applyFont="1" applyBorder="1" applyAlignment="1">
      <alignment horizontal="center" vertical="center" wrapText="1"/>
    </xf>
    <xf numFmtId="0" fontId="22" fillId="0" borderId="19" xfId="0" applyFont="1" applyBorder="1" applyAlignment="1">
      <alignment horizontal="center" vertical="center" wrapText="1"/>
    </xf>
    <xf numFmtId="0" fontId="11" fillId="0" borderId="9" xfId="0" applyFont="1" applyBorder="1" applyAlignment="1" applyProtection="1">
      <alignment horizontal="center" vertical="center" wrapText="1"/>
      <protection locked="0"/>
    </xf>
    <xf numFmtId="0" fontId="6" fillId="0" borderId="9" xfId="0" applyFont="1" applyBorder="1" applyAlignment="1">
      <alignment horizontal="center" vertical="center" wrapText="1"/>
    </xf>
    <xf numFmtId="167" fontId="31" fillId="0" borderId="9" xfId="0" applyNumberFormat="1" applyFont="1" applyBorder="1" applyAlignment="1">
      <alignment horizontal="center" vertical="center" wrapText="1"/>
    </xf>
    <xf numFmtId="0" fontId="11" fillId="8" borderId="9" xfId="0" applyFont="1" applyFill="1" applyBorder="1" applyAlignment="1">
      <alignment horizontal="left" vertical="center" wrapText="1"/>
    </xf>
    <xf numFmtId="0" fontId="11" fillId="8" borderId="9" xfId="0" applyFont="1" applyFill="1" applyBorder="1" applyAlignment="1">
      <alignment horizontal="center" vertical="center" wrapText="1"/>
    </xf>
    <xf numFmtId="0" fontId="32" fillId="8" borderId="9" xfId="0" applyFont="1" applyFill="1" applyBorder="1" applyAlignment="1">
      <alignment horizontal="center" vertical="center"/>
    </xf>
    <xf numFmtId="0" fontId="5" fillId="0" borderId="9" xfId="0" applyFont="1" applyBorder="1" applyAlignment="1">
      <alignment horizontal="center" vertical="center"/>
    </xf>
    <xf numFmtId="0" fontId="22" fillId="0" borderId="9" xfId="0" applyFont="1" applyBorder="1" applyAlignment="1">
      <alignment horizontal="center" vertical="center"/>
    </xf>
    <xf numFmtId="0" fontId="11" fillId="0" borderId="13" xfId="0" applyFont="1" applyBorder="1" applyAlignment="1" applyProtection="1">
      <alignment horizontal="center" vertical="center" wrapText="1"/>
      <protection locked="0"/>
    </xf>
    <xf numFmtId="0" fontId="6" fillId="0" borderId="14" xfId="0" applyFont="1" applyBorder="1" applyAlignment="1">
      <alignment horizontal="center" vertical="center" wrapText="1"/>
    </xf>
    <xf numFmtId="167" fontId="31" fillId="0" borderId="14" xfId="0" applyNumberFormat="1" applyFont="1" applyBorder="1" applyAlignment="1">
      <alignment horizontal="center" vertical="center" wrapText="1"/>
    </xf>
    <xf numFmtId="0" fontId="11" fillId="8" borderId="15" xfId="0" applyFont="1" applyFill="1" applyBorder="1" applyAlignment="1">
      <alignment horizontal="left" vertical="center" wrapText="1"/>
    </xf>
    <xf numFmtId="0" fontId="11" fillId="8" borderId="15" xfId="0" applyFont="1" applyFill="1" applyBorder="1" applyAlignment="1">
      <alignment horizontal="center" vertical="center" wrapText="1"/>
    </xf>
    <xf numFmtId="0" fontId="32" fillId="8" borderId="14" xfId="0" applyFont="1" applyFill="1" applyBorder="1" applyAlignment="1">
      <alignment horizontal="center" vertical="center"/>
    </xf>
    <xf numFmtId="0" fontId="11" fillId="0" borderId="20" xfId="0" applyFont="1" applyBorder="1" applyAlignment="1" applyProtection="1">
      <alignment horizontal="center" vertical="center" wrapText="1"/>
      <protection locked="0"/>
    </xf>
    <xf numFmtId="0" fontId="6" fillId="0" borderId="21" xfId="0" applyFont="1" applyBorder="1" applyAlignment="1">
      <alignment horizontal="center" vertical="center" wrapText="1"/>
    </xf>
    <xf numFmtId="167" fontId="31" fillId="0" borderId="21" xfId="0" applyNumberFormat="1" applyFont="1" applyBorder="1" applyAlignment="1">
      <alignment horizontal="center" vertical="center" wrapText="1"/>
    </xf>
    <xf numFmtId="0" fontId="11" fillId="8" borderId="18" xfId="0" applyFont="1" applyFill="1" applyBorder="1" applyAlignment="1">
      <alignment horizontal="left" vertical="center" wrapText="1"/>
    </xf>
    <xf numFmtId="0" fontId="11" fillId="8" borderId="18" xfId="0" applyFont="1" applyFill="1" applyBorder="1" applyAlignment="1">
      <alignment horizontal="center" vertical="center" wrapText="1"/>
    </xf>
    <xf numFmtId="0" fontId="32" fillId="8" borderId="21" xfId="0" applyFont="1" applyFill="1" applyBorder="1" applyAlignment="1">
      <alignment horizontal="center" vertical="center"/>
    </xf>
    <xf numFmtId="167" fontId="31" fillId="0" borderId="0" xfId="0" applyNumberFormat="1" applyFont="1" applyBorder="1" applyAlignment="1">
      <alignment horizontal="center" vertical="center" wrapText="1"/>
    </xf>
    <xf numFmtId="0" fontId="10" fillId="0" borderId="0" xfId="0" applyFont="1" applyBorder="1" applyAlignment="1" applyProtection="1">
      <alignment horizontal="center" wrapText="1"/>
      <protection locked="0"/>
    </xf>
    <xf numFmtId="0" fontId="33" fillId="0" borderId="0" xfId="0" applyFont="1" applyBorder="1" applyAlignment="1">
      <alignment horizontal="center" wrapText="1"/>
    </xf>
    <xf numFmtId="0" fontId="2" fillId="8" borderId="0" xfId="0" applyFont="1" applyFill="1" applyBorder="1" applyAlignment="1">
      <alignment horizontal="center"/>
    </xf>
    <xf numFmtId="0" fontId="0" fillId="0" borderId="0" xfId="0" applyFont="1" applyBorder="1" applyAlignment="1">
      <alignment/>
    </xf>
    <xf numFmtId="0" fontId="2" fillId="0" borderId="0" xfId="0" applyFont="1" applyBorder="1" applyAlignment="1">
      <alignment/>
    </xf>
    <xf numFmtId="0" fontId="2" fillId="0" borderId="0" xfId="0" applyFont="1" applyAlignment="1">
      <alignment vertical="center" wrapText="1"/>
    </xf>
    <xf numFmtId="0" fontId="3" fillId="0" borderId="0" xfId="0" applyFont="1" applyAlignment="1">
      <alignment vertical="center" wrapText="1"/>
    </xf>
    <xf numFmtId="0" fontId="0" fillId="0" borderId="0" xfId="0" applyFont="1" applyAlignment="1">
      <alignment vertical="center" wrapText="1"/>
    </xf>
    <xf numFmtId="0" fontId="22" fillId="7" borderId="9" xfId="0" applyFont="1" applyFill="1" applyBorder="1" applyAlignment="1">
      <alignment horizontal="center" vertical="center"/>
    </xf>
    <xf numFmtId="167" fontId="34" fillId="0" borderId="21" xfId="0" applyNumberFormat="1" applyFont="1" applyBorder="1" applyAlignment="1">
      <alignment horizontal="center" vertical="center" wrapText="1"/>
    </xf>
    <xf numFmtId="0" fontId="35" fillId="8" borderId="14" xfId="0" applyFont="1" applyFill="1" applyBorder="1" applyAlignment="1">
      <alignment horizontal="center" vertical="center" wrapText="1"/>
    </xf>
    <xf numFmtId="0" fontId="10" fillId="0" borderId="20" xfId="0" applyFont="1" applyBorder="1" applyAlignment="1" applyProtection="1">
      <alignment horizontal="center" vertical="center" wrapText="1"/>
      <protection locked="0"/>
    </xf>
    <xf numFmtId="0" fontId="35" fillId="8" borderId="21" xfId="0" applyFont="1" applyFill="1" applyBorder="1" applyAlignment="1">
      <alignment horizontal="center" vertical="center" wrapText="1"/>
    </xf>
    <xf numFmtId="0" fontId="10" fillId="0" borderId="22"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0" fontId="6" fillId="0" borderId="24" xfId="0" applyFont="1" applyBorder="1" applyAlignment="1">
      <alignment horizontal="center" vertical="center" wrapText="1"/>
    </xf>
    <xf numFmtId="167" fontId="34" fillId="0" borderId="24" xfId="0" applyNumberFormat="1" applyFont="1" applyBorder="1" applyAlignment="1">
      <alignment horizontal="center" vertical="center" wrapText="1"/>
    </xf>
    <xf numFmtId="0" fontId="11" fillId="8" borderId="25" xfId="0" applyFont="1" applyFill="1" applyBorder="1" applyAlignment="1">
      <alignment horizontal="left" vertical="center" wrapText="1"/>
    </xf>
    <xf numFmtId="0" fontId="11" fillId="8" borderId="25" xfId="0" applyFont="1" applyFill="1" applyBorder="1" applyAlignment="1">
      <alignment horizontal="center" vertical="center" wrapText="1"/>
    </xf>
    <xf numFmtId="0" fontId="35" fillId="8" borderId="24" xfId="0" applyFont="1" applyFill="1" applyBorder="1" applyAlignment="1">
      <alignment horizontal="center" vertical="center" wrapText="1"/>
    </xf>
    <xf numFmtId="0" fontId="5" fillId="0" borderId="26" xfId="0" applyFont="1" applyBorder="1" applyAlignment="1" applyProtection="1">
      <alignment horizontal="center" vertical="center" wrapText="1"/>
      <protection locked="0"/>
    </xf>
    <xf numFmtId="0" fontId="22" fillId="0" borderId="27"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0" xfId="0" applyFont="1" applyBorder="1" applyAlignment="1">
      <alignment horizontal="center" vertical="center" wrapText="1"/>
    </xf>
    <xf numFmtId="0" fontId="17" fillId="0" borderId="9" xfId="0" applyFont="1" applyBorder="1" applyAlignment="1">
      <alignment horizontal="center" vertical="center"/>
    </xf>
    <xf numFmtId="0" fontId="17" fillId="0" borderId="28" xfId="0" applyFont="1" applyBorder="1" applyAlignment="1">
      <alignment horizontal="center" vertical="center"/>
    </xf>
    <xf numFmtId="0" fontId="0" fillId="0" borderId="0" xfId="0" applyBorder="1" applyAlignment="1">
      <alignment vertical="center"/>
    </xf>
    <xf numFmtId="0" fontId="36" fillId="7" borderId="29" xfId="0" applyFont="1" applyFill="1" applyBorder="1" applyAlignment="1">
      <alignment horizontal="center" vertical="center" wrapText="1"/>
    </xf>
    <xf numFmtId="0" fontId="2" fillId="14" borderId="30" xfId="0" applyFont="1" applyFill="1" applyBorder="1" applyAlignment="1">
      <alignment vertical="center" wrapText="1"/>
    </xf>
    <xf numFmtId="0" fontId="2" fillId="11" borderId="30" xfId="0" applyFont="1" applyFill="1" applyBorder="1" applyAlignment="1">
      <alignment horizontal="left" vertical="center" wrapText="1"/>
    </xf>
    <xf numFmtId="0" fontId="2" fillId="15" borderId="30" xfId="0" applyFont="1" applyFill="1" applyBorder="1" applyAlignment="1">
      <alignment horizontal="left" vertical="center" wrapText="1"/>
    </xf>
    <xf numFmtId="0" fontId="2" fillId="16" borderId="30" xfId="0" applyFont="1" applyFill="1" applyBorder="1" applyAlignment="1">
      <alignment vertical="center" wrapText="1"/>
    </xf>
    <xf numFmtId="0" fontId="37" fillId="8" borderId="30" xfId="0" applyFont="1" applyFill="1" applyBorder="1" applyAlignment="1">
      <alignment horizontal="center" vertical="center" wrapText="1"/>
    </xf>
    <xf numFmtId="0" fontId="37" fillId="7" borderId="31" xfId="0" applyFont="1" applyFill="1" applyBorder="1" applyAlignment="1">
      <alignment horizontal="center" vertical="center" wrapText="1"/>
    </xf>
    <xf numFmtId="0" fontId="11" fillId="0" borderId="9" xfId="0" applyFont="1" applyBorder="1" applyAlignment="1">
      <alignment horizontal="center" vertical="center" textRotation="90" wrapText="1"/>
    </xf>
    <xf numFmtId="0" fontId="6" fillId="0" borderId="9" xfId="0" applyFont="1" applyBorder="1" applyAlignment="1">
      <alignment horizontal="center" vertical="center" textRotation="90" wrapText="1"/>
    </xf>
    <xf numFmtId="0" fontId="22" fillId="7" borderId="32" xfId="0" applyFont="1" applyFill="1" applyBorder="1" applyAlignment="1">
      <alignment horizontal="center" vertical="center"/>
    </xf>
    <xf numFmtId="0" fontId="2" fillId="8" borderId="0" xfId="0" applyFont="1" applyFill="1" applyBorder="1" applyAlignment="1">
      <alignment horizontal="center"/>
    </xf>
    <xf numFmtId="0" fontId="11" fillId="0" borderId="0" xfId="0" applyFont="1" applyBorder="1" applyAlignment="1">
      <alignment horizontal="center" vertical="center" textRotation="90" wrapText="1"/>
    </xf>
    <xf numFmtId="0" fontId="35" fillId="8" borderId="33" xfId="0" applyFont="1" applyFill="1" applyBorder="1" applyAlignment="1">
      <alignment horizontal="center" vertical="center" wrapText="1"/>
    </xf>
    <xf numFmtId="0" fontId="35" fillId="8" borderId="0" xfId="0" applyFont="1" applyFill="1" applyBorder="1" applyAlignment="1">
      <alignment horizontal="center" vertical="center" wrapText="1"/>
    </xf>
    <xf numFmtId="0" fontId="14" fillId="10" borderId="34" xfId="0" applyFont="1" applyFill="1" applyBorder="1" applyAlignment="1">
      <alignment horizontal="center" vertical="center" textRotation="90" wrapText="1"/>
    </xf>
    <xf numFmtId="0" fontId="42" fillId="7" borderId="35" xfId="0" applyFont="1" applyFill="1" applyBorder="1" applyAlignment="1">
      <alignment horizontal="center" vertical="center" wrapText="1"/>
    </xf>
    <xf numFmtId="0" fontId="3" fillId="0" borderId="18" xfId="0" applyNumberFormat="1" applyFont="1" applyBorder="1" applyAlignment="1">
      <alignment horizontal="center" vertical="center" wrapText="1"/>
    </xf>
    <xf numFmtId="165" fontId="3" fillId="0" borderId="15"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165" fontId="3" fillId="0" borderId="36" xfId="0" applyNumberFormat="1" applyFont="1" applyBorder="1" applyAlignment="1">
      <alignment horizontal="center" vertical="center" wrapText="1"/>
    </xf>
    <xf numFmtId="0" fontId="0" fillId="8" borderId="15" xfId="0" applyFont="1" applyFill="1" applyBorder="1" applyAlignment="1">
      <alignment horizontal="center" vertical="center"/>
    </xf>
    <xf numFmtId="0" fontId="3" fillId="0" borderId="9" xfId="0" applyNumberFormat="1" applyFont="1" applyBorder="1" applyAlignment="1">
      <alignment horizontal="center" vertical="center" wrapText="1"/>
    </xf>
    <xf numFmtId="0" fontId="0" fillId="8" borderId="9" xfId="0" applyFont="1" applyFill="1" applyBorder="1" applyAlignment="1">
      <alignment horizontal="center" vertical="center"/>
    </xf>
    <xf numFmtId="0" fontId="0" fillId="8" borderId="0" xfId="0" applyFont="1" applyFill="1" applyBorder="1" applyAlignment="1" applyProtection="1">
      <alignment horizontal="center" vertical="center"/>
      <protection locked="0"/>
    </xf>
    <xf numFmtId="0" fontId="43" fillId="8" borderId="0" xfId="0" applyFont="1" applyFill="1" applyBorder="1" applyAlignment="1" applyProtection="1">
      <alignment horizontal="center" vertical="center" wrapText="1"/>
      <protection hidden="1"/>
    </xf>
    <xf numFmtId="0" fontId="17" fillId="17" borderId="9" xfId="0" applyFont="1" applyFill="1" applyBorder="1" applyAlignment="1">
      <alignment horizontal="center" vertical="center"/>
    </xf>
    <xf numFmtId="0" fontId="6" fillId="0" borderId="15" xfId="0" applyFont="1" applyBorder="1" applyAlignment="1">
      <alignment horizontal="center" vertical="center" wrapText="1"/>
    </xf>
    <xf numFmtId="0" fontId="44" fillId="17" borderId="35" xfId="0" applyFont="1" applyFill="1" applyBorder="1" applyAlignment="1">
      <alignment horizontal="center" vertical="center" wrapText="1"/>
    </xf>
    <xf numFmtId="0" fontId="46" fillId="0" borderId="18" xfId="0" applyFont="1" applyBorder="1" applyAlignment="1">
      <alignment horizontal="center" vertical="center" wrapText="1"/>
    </xf>
    <xf numFmtId="0" fontId="7" fillId="8" borderId="0" xfId="0" applyFont="1" applyFill="1" applyBorder="1" applyAlignment="1">
      <alignment horizontal="center" vertical="center" wrapText="1"/>
    </xf>
    <xf numFmtId="0" fontId="8" fillId="8" borderId="0" xfId="0" applyFont="1" applyFill="1" applyBorder="1" applyAlignment="1">
      <alignment horizontal="center" vertical="center" wrapText="1"/>
    </xf>
    <xf numFmtId="1" fontId="8" fillId="8" borderId="0" xfId="0" applyNumberFormat="1" applyFont="1" applyFill="1" applyBorder="1" applyAlignment="1">
      <alignment horizontal="center" vertical="center" wrapText="1"/>
    </xf>
    <xf numFmtId="0" fontId="21" fillId="8" borderId="0" xfId="0" applyFont="1" applyFill="1" applyBorder="1" applyAlignment="1">
      <alignment horizontal="center" vertical="center" wrapText="1"/>
    </xf>
    <xf numFmtId="1" fontId="21" fillId="8" borderId="0" xfId="0" applyNumberFormat="1" applyFont="1" applyFill="1" applyBorder="1" applyAlignment="1">
      <alignment horizontal="center" vertical="center" wrapText="1"/>
    </xf>
    <xf numFmtId="0" fontId="0" fillId="8" borderId="0" xfId="0" applyFont="1" applyFill="1" applyAlignment="1">
      <alignment/>
    </xf>
    <xf numFmtId="1" fontId="22" fillId="0" borderId="9" xfId="0" applyNumberFormat="1" applyFont="1" applyBorder="1" applyAlignment="1">
      <alignment horizontal="center" vertical="center"/>
    </xf>
    <xf numFmtId="0" fontId="11" fillId="17" borderId="0" xfId="0" applyFont="1" applyFill="1" applyBorder="1" applyAlignment="1">
      <alignment horizontal="right" vertical="center" wrapText="1"/>
    </xf>
    <xf numFmtId="0" fontId="4" fillId="17" borderId="0" xfId="0" applyNumberFormat="1" applyFont="1" applyFill="1" applyBorder="1" applyAlignment="1" applyProtection="1">
      <alignment horizontal="left" vertical="center" wrapText="1"/>
      <protection hidden="1"/>
    </xf>
    <xf numFmtId="0" fontId="7" fillId="17" borderId="0" xfId="0" applyFont="1" applyFill="1" applyAlignment="1">
      <alignment horizontal="center" vertical="center" wrapText="1"/>
    </xf>
    <xf numFmtId="0" fontId="8" fillId="17" borderId="0" xfId="0" applyFont="1" applyFill="1" applyAlignment="1">
      <alignment horizontal="center" vertical="center" wrapText="1"/>
    </xf>
    <xf numFmtId="0" fontId="19" fillId="17" borderId="0" xfId="0" applyFont="1" applyFill="1" applyAlignment="1">
      <alignment horizontal="center" vertical="center" wrapText="1"/>
    </xf>
    <xf numFmtId="0" fontId="11" fillId="17" borderId="0" xfId="0" applyFont="1" applyFill="1" applyBorder="1" applyAlignment="1">
      <alignment horizontal="left" vertical="center" wrapText="1"/>
    </xf>
    <xf numFmtId="0" fontId="47" fillId="0" borderId="0" xfId="0" applyFont="1" applyAlignment="1">
      <alignment horizontal="center" vertical="center" wrapText="1"/>
    </xf>
    <xf numFmtId="0" fontId="40" fillId="17" borderId="37" xfId="0" applyFont="1" applyFill="1" applyBorder="1" applyAlignment="1">
      <alignment horizontal="center" vertical="center" wrapText="1"/>
    </xf>
    <xf numFmtId="0" fontId="12" fillId="7" borderId="38" xfId="0" applyFont="1" applyFill="1" applyBorder="1" applyAlignment="1">
      <alignment horizontal="center" vertical="center" wrapText="1"/>
    </xf>
    <xf numFmtId="0" fontId="6" fillId="0" borderId="18" xfId="0" applyFont="1" applyBorder="1" applyAlignment="1">
      <alignment horizontal="center" vertical="center" wrapText="1"/>
    </xf>
    <xf numFmtId="0" fontId="10" fillId="17" borderId="0" xfId="0" applyFont="1" applyFill="1" applyBorder="1" applyAlignment="1">
      <alignment horizontal="right" vertical="center" wrapText="1"/>
    </xf>
    <xf numFmtId="0" fontId="17" fillId="17" borderId="39" xfId="0" applyFont="1" applyFill="1" applyBorder="1" applyAlignment="1">
      <alignment horizontal="center" vertical="center" wrapText="1"/>
    </xf>
    <xf numFmtId="0" fontId="17" fillId="17" borderId="39" xfId="0" applyFont="1" applyFill="1" applyBorder="1" applyAlignment="1">
      <alignment horizontal="right" vertical="center" wrapText="1"/>
    </xf>
    <xf numFmtId="0" fontId="26" fillId="17" borderId="39" xfId="0" applyFont="1" applyFill="1" applyBorder="1" applyAlignment="1" applyProtection="1">
      <alignment horizontal="center" vertical="center" wrapText="1"/>
      <protection locked="0"/>
    </xf>
    <xf numFmtId="0" fontId="45" fillId="8" borderId="0" xfId="0" applyFont="1" applyFill="1" applyAlignment="1" applyProtection="1">
      <alignment/>
      <protection hidden="1"/>
    </xf>
    <xf numFmtId="0" fontId="45" fillId="8" borderId="0" xfId="0" applyFont="1" applyFill="1" applyBorder="1" applyAlignment="1" applyProtection="1">
      <alignment horizontal="center" vertical="center" wrapText="1"/>
      <protection hidden="1"/>
    </xf>
    <xf numFmtId="0" fontId="48" fillId="8" borderId="0" xfId="0" applyFont="1" applyFill="1" applyBorder="1" applyAlignment="1" applyProtection="1">
      <alignment horizontal="center" vertical="center" wrapText="1"/>
      <protection hidden="1"/>
    </xf>
    <xf numFmtId="0" fontId="45" fillId="8" borderId="0" xfId="0" applyFont="1" applyFill="1" applyBorder="1" applyAlignment="1">
      <alignment horizontal="center" vertical="center" wrapText="1"/>
    </xf>
    <xf numFmtId="1" fontId="17" fillId="0" borderId="28" xfId="0" applyNumberFormat="1" applyFont="1" applyBorder="1" applyAlignment="1">
      <alignment horizontal="center" vertical="center"/>
    </xf>
    <xf numFmtId="0" fontId="0" fillId="0" borderId="40" xfId="0" applyBorder="1" applyAlignment="1">
      <alignment vertical="center"/>
    </xf>
    <xf numFmtId="0" fontId="22" fillId="0" borderId="9" xfId="0" applyFont="1" applyBorder="1" applyAlignment="1">
      <alignment horizontal="center" vertical="center" wrapText="1"/>
    </xf>
    <xf numFmtId="1" fontId="17" fillId="0" borderId="9" xfId="0" applyNumberFormat="1" applyFont="1" applyBorder="1" applyAlignment="1">
      <alignment horizontal="center" vertical="center"/>
    </xf>
    <xf numFmtId="0" fontId="5" fillId="0" borderId="26"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0" fontId="5" fillId="0" borderId="41" xfId="0" applyFont="1" applyBorder="1" applyAlignment="1">
      <alignment horizontal="center" vertical="center" textRotation="90" wrapText="1"/>
    </xf>
    <xf numFmtId="0" fontId="13" fillId="17" borderId="42" xfId="0" applyNumberFormat="1" applyFont="1" applyFill="1" applyBorder="1" applyAlignment="1" applyProtection="1">
      <alignment horizontal="center" vertical="center" wrapText="1"/>
      <protection hidden="1"/>
    </xf>
    <xf numFmtId="0" fontId="22" fillId="17" borderId="3" xfId="0" applyFont="1" applyFill="1" applyBorder="1" applyAlignment="1" applyProtection="1">
      <alignment horizontal="center" vertical="center" wrapText="1"/>
      <protection locked="0"/>
    </xf>
    <xf numFmtId="2" fontId="22" fillId="17" borderId="3" xfId="0" applyNumberFormat="1" applyFont="1" applyFill="1" applyBorder="1" applyAlignment="1" applyProtection="1">
      <alignment horizontal="center" vertical="center" wrapText="1"/>
      <protection locked="0"/>
    </xf>
    <xf numFmtId="0" fontId="2" fillId="0" borderId="42" xfId="0" applyFont="1" applyBorder="1" applyAlignment="1">
      <alignment vertical="center" wrapText="1"/>
    </xf>
    <xf numFmtId="0" fontId="2" fillId="0" borderId="41" xfId="0" applyFont="1" applyBorder="1" applyAlignment="1">
      <alignment vertical="center" wrapText="1"/>
    </xf>
    <xf numFmtId="0" fontId="0" fillId="0" borderId="42" xfId="0" applyFont="1" applyBorder="1" applyAlignment="1">
      <alignment/>
    </xf>
    <xf numFmtId="0" fontId="3" fillId="0" borderId="42" xfId="0" applyFont="1" applyBorder="1" applyAlignment="1">
      <alignment vertical="center" wrapText="1"/>
    </xf>
    <xf numFmtId="0" fontId="35" fillId="8" borderId="42" xfId="0" applyFont="1" applyFill="1" applyBorder="1" applyAlignment="1">
      <alignment horizontal="center" vertical="center" wrapText="1"/>
    </xf>
    <xf numFmtId="0" fontId="22" fillId="0" borderId="29" xfId="0" applyFont="1" applyBorder="1" applyAlignment="1">
      <alignment horizontal="center" vertical="center"/>
    </xf>
    <xf numFmtId="0" fontId="49" fillId="0" borderId="29" xfId="0" applyFont="1" applyBorder="1" applyAlignment="1">
      <alignment horizontal="center" vertical="center"/>
    </xf>
    <xf numFmtId="0" fontId="49" fillId="0" borderId="0" xfId="0" applyFont="1" applyBorder="1" applyAlignment="1">
      <alignment horizontal="center" vertical="center"/>
    </xf>
    <xf numFmtId="0" fontId="51" fillId="0" borderId="0" xfId="0" applyFont="1" applyAlignment="1">
      <alignment vertical="center"/>
    </xf>
    <xf numFmtId="0" fontId="6" fillId="0" borderId="43" xfId="0" applyFont="1" applyBorder="1" applyAlignment="1">
      <alignment horizontal="center" vertical="center" wrapText="1"/>
    </xf>
    <xf numFmtId="0" fontId="11" fillId="0" borderId="44" xfId="0" applyFont="1" applyBorder="1" applyAlignment="1" applyProtection="1">
      <alignment horizontal="center" vertical="center" wrapText="1"/>
      <protection locked="0"/>
    </xf>
    <xf numFmtId="0" fontId="6" fillId="0" borderId="33" xfId="0" applyFont="1" applyBorder="1" applyAlignment="1">
      <alignment horizontal="center" vertical="center" wrapText="1"/>
    </xf>
    <xf numFmtId="167" fontId="31" fillId="0" borderId="33" xfId="0" applyNumberFormat="1" applyFont="1" applyBorder="1" applyAlignment="1">
      <alignment horizontal="center" vertical="center" wrapText="1"/>
    </xf>
    <xf numFmtId="0" fontId="11" fillId="8" borderId="45" xfId="0" applyFont="1" applyFill="1" applyBorder="1" applyAlignment="1">
      <alignment horizontal="left" vertical="center" wrapText="1"/>
    </xf>
    <xf numFmtId="0" fontId="11" fillId="8" borderId="45" xfId="0" applyFont="1" applyFill="1" applyBorder="1" applyAlignment="1">
      <alignment horizontal="center" vertical="center" wrapText="1"/>
    </xf>
    <xf numFmtId="0" fontId="32" fillId="8" borderId="33" xfId="0" applyFont="1" applyFill="1" applyBorder="1" applyAlignment="1">
      <alignment horizontal="center" vertical="center"/>
    </xf>
    <xf numFmtId="0" fontId="17" fillId="17" borderId="29" xfId="0" applyFont="1" applyFill="1" applyBorder="1" applyAlignment="1">
      <alignment horizontal="center" vertical="center"/>
    </xf>
    <xf numFmtId="0" fontId="5" fillId="12" borderId="29" xfId="0" applyFont="1" applyFill="1" applyBorder="1" applyAlignment="1" applyProtection="1">
      <alignment horizontal="center" vertical="center" wrapText="1"/>
      <protection locked="0"/>
    </xf>
    <xf numFmtId="0" fontId="5" fillId="0" borderId="29" xfId="0" applyFont="1" applyBorder="1" applyAlignment="1">
      <alignment horizontal="center" vertical="center"/>
    </xf>
    <xf numFmtId="1" fontId="22" fillId="0" borderId="29" xfId="0" applyNumberFormat="1" applyFont="1" applyBorder="1" applyAlignment="1">
      <alignment horizontal="center" vertical="center"/>
    </xf>
    <xf numFmtId="0" fontId="11" fillId="0" borderId="41" xfId="0" applyFont="1" applyBorder="1" applyAlignment="1" applyProtection="1">
      <alignment horizontal="center" vertical="center" wrapText="1"/>
      <protection locked="0"/>
    </xf>
    <xf numFmtId="0" fontId="6" fillId="0" borderId="42" xfId="0" applyFont="1" applyBorder="1" applyAlignment="1">
      <alignment horizontal="center" vertical="center" wrapText="1"/>
    </xf>
    <xf numFmtId="167" fontId="31" fillId="0" borderId="42" xfId="0" applyNumberFormat="1" applyFont="1" applyBorder="1" applyAlignment="1">
      <alignment horizontal="center" vertical="center" wrapText="1"/>
    </xf>
    <xf numFmtId="0" fontId="17" fillId="17" borderId="42" xfId="0" applyFont="1" applyFill="1" applyBorder="1" applyAlignment="1">
      <alignment horizontal="center" vertical="center"/>
    </xf>
    <xf numFmtId="0" fontId="5" fillId="12" borderId="42" xfId="0" applyFont="1" applyFill="1" applyBorder="1" applyAlignment="1" applyProtection="1">
      <alignment horizontal="center" vertical="center" wrapText="1"/>
      <protection locked="0"/>
    </xf>
    <xf numFmtId="0" fontId="5" fillId="0" borderId="42" xfId="0" applyFont="1" applyBorder="1" applyAlignment="1">
      <alignment horizontal="center" vertical="center"/>
    </xf>
    <xf numFmtId="0" fontId="22" fillId="0" borderId="42" xfId="0" applyFont="1" applyBorder="1" applyAlignment="1">
      <alignment horizontal="center" vertical="center"/>
    </xf>
    <xf numFmtId="0" fontId="46" fillId="0" borderId="42" xfId="0" applyFont="1" applyBorder="1" applyAlignment="1">
      <alignment horizontal="center" vertical="center" wrapText="1"/>
    </xf>
    <xf numFmtId="1" fontId="22" fillId="0" borderId="26" xfId="0" applyNumberFormat="1" applyFont="1" applyBorder="1" applyAlignment="1">
      <alignment horizontal="center" vertical="center"/>
    </xf>
    <xf numFmtId="0" fontId="30" fillId="0" borderId="46" xfId="0" applyFont="1" applyBorder="1" applyAlignment="1">
      <alignment horizontal="center" vertical="center" wrapText="1"/>
    </xf>
    <xf numFmtId="0" fontId="30" fillId="0" borderId="9" xfId="0" applyFont="1" applyBorder="1" applyAlignment="1">
      <alignment horizontal="center" vertical="center" wrapText="1"/>
    </xf>
    <xf numFmtId="0" fontId="22" fillId="17" borderId="47" xfId="0" applyFont="1" applyFill="1" applyBorder="1" applyAlignment="1" applyProtection="1">
      <alignment horizontal="center" vertical="center" wrapText="1"/>
      <protection locked="0"/>
    </xf>
    <xf numFmtId="0" fontId="26" fillId="8" borderId="0" xfId="0" applyFont="1" applyFill="1" applyBorder="1" applyAlignment="1" applyProtection="1">
      <alignment horizontal="center" vertical="center" wrapText="1"/>
      <protection locked="0"/>
    </xf>
    <xf numFmtId="0" fontId="8" fillId="8" borderId="42" xfId="0" applyFont="1" applyFill="1" applyBorder="1" applyAlignment="1">
      <alignment horizontal="center" vertical="center" wrapText="1"/>
    </xf>
    <xf numFmtId="0" fontId="7" fillId="8" borderId="42" xfId="0" applyFont="1" applyFill="1" applyBorder="1" applyAlignment="1">
      <alignment horizontal="center" vertical="center" wrapText="1"/>
    </xf>
    <xf numFmtId="0" fontId="28" fillId="17" borderId="41" xfId="0" applyFont="1" applyFill="1" applyBorder="1" applyAlignment="1">
      <alignment horizontal="center" vertical="center" wrapText="1"/>
    </xf>
    <xf numFmtId="0" fontId="28" fillId="17" borderId="42" xfId="0" applyFont="1" applyFill="1" applyBorder="1" applyAlignment="1">
      <alignment horizontal="center" vertical="center" wrapText="1"/>
    </xf>
    <xf numFmtId="0" fontId="29" fillId="17" borderId="42" xfId="0" applyFont="1" applyFill="1" applyBorder="1" applyAlignment="1">
      <alignment horizontal="center" vertical="center" wrapText="1"/>
    </xf>
    <xf numFmtId="0" fontId="2" fillId="6" borderId="0" xfId="0" applyFont="1" applyFill="1" applyAlignment="1">
      <alignment/>
    </xf>
    <xf numFmtId="0" fontId="3" fillId="6" borderId="0" xfId="0" applyFont="1" applyFill="1" applyAlignment="1">
      <alignment/>
    </xf>
    <xf numFmtId="0" fontId="5" fillId="17" borderId="9" xfId="0" applyFont="1" applyFill="1" applyBorder="1" applyAlignment="1" applyProtection="1">
      <alignment horizontal="center" vertical="center" wrapText="1"/>
      <protection locked="0"/>
    </xf>
    <xf numFmtId="0" fontId="5" fillId="17" borderId="9" xfId="0" applyNumberFormat="1" applyFont="1" applyFill="1" applyBorder="1" applyAlignment="1" applyProtection="1">
      <alignment horizontal="center" vertical="center" wrapText="1"/>
      <protection locked="0"/>
    </xf>
    <xf numFmtId="0" fontId="7" fillId="17" borderId="0" xfId="0" applyFont="1" applyFill="1" applyBorder="1" applyAlignment="1" applyProtection="1">
      <alignment horizontal="center" vertical="center" wrapText="1"/>
      <protection locked="0"/>
    </xf>
    <xf numFmtId="0" fontId="26" fillId="17" borderId="0" xfId="0" applyFont="1" applyFill="1" applyBorder="1" applyAlignment="1" applyProtection="1">
      <alignment horizontal="center" vertical="center" wrapText="1"/>
      <protection locked="0"/>
    </xf>
    <xf numFmtId="0" fontId="8" fillId="17" borderId="0" xfId="0" applyNumberFormat="1" applyFont="1" applyFill="1" applyBorder="1" applyAlignment="1" applyProtection="1">
      <alignment horizontal="center" vertical="center" wrapText="1"/>
      <protection locked="0"/>
    </xf>
    <xf numFmtId="0" fontId="21" fillId="17" borderId="0" xfId="0" applyFont="1" applyFill="1" applyBorder="1" applyAlignment="1" applyProtection="1">
      <alignment horizontal="center" vertical="center" wrapText="1"/>
      <protection locked="0"/>
    </xf>
    <xf numFmtId="0" fontId="25" fillId="17" borderId="0" xfId="0" applyFont="1" applyFill="1" applyBorder="1" applyAlignment="1" applyProtection="1">
      <alignment horizontal="center" vertical="center" wrapText="1"/>
      <protection locked="0"/>
    </xf>
    <xf numFmtId="0" fontId="2" fillId="17" borderId="0" xfId="0" applyFont="1" applyFill="1" applyBorder="1" applyAlignment="1" applyProtection="1">
      <alignment/>
      <protection locked="0"/>
    </xf>
    <xf numFmtId="0" fontId="2" fillId="17" borderId="22" xfId="0" applyFont="1" applyFill="1" applyBorder="1" applyAlignment="1" applyProtection="1">
      <alignment/>
      <protection locked="0"/>
    </xf>
    <xf numFmtId="0" fontId="7" fillId="17" borderId="42" xfId="0" applyFont="1" applyFill="1" applyBorder="1" applyAlignment="1">
      <alignment horizontal="center" vertical="center" wrapText="1"/>
    </xf>
    <xf numFmtId="0" fontId="21" fillId="17" borderId="42" xfId="0" applyFont="1" applyFill="1" applyBorder="1" applyAlignment="1" applyProtection="1">
      <alignment horizontal="center" vertical="center" wrapText="1"/>
      <protection hidden="1"/>
    </xf>
    <xf numFmtId="0" fontId="2" fillId="17" borderId="42" xfId="0" applyFont="1" applyFill="1" applyBorder="1" applyAlignment="1">
      <alignment/>
    </xf>
    <xf numFmtId="0" fontId="2" fillId="17" borderId="26" xfId="0" applyFont="1" applyFill="1" applyBorder="1" applyAlignment="1">
      <alignment/>
    </xf>
    <xf numFmtId="0" fontId="0" fillId="7" borderId="0" xfId="0" applyFill="1" applyAlignment="1">
      <alignment vertical="center"/>
    </xf>
    <xf numFmtId="0" fontId="0" fillId="0" borderId="0" xfId="0" applyAlignment="1">
      <alignment vertical="center" wrapText="1"/>
    </xf>
    <xf numFmtId="0" fontId="2" fillId="7" borderId="0" xfId="0" applyFont="1" applyFill="1" applyAlignment="1">
      <alignment vertical="center"/>
    </xf>
    <xf numFmtId="0" fontId="8" fillId="7" borderId="0" xfId="0" applyFont="1" applyFill="1" applyAlignment="1">
      <alignment vertical="center" wrapText="1"/>
    </xf>
    <xf numFmtId="0" fontId="2" fillId="6" borderId="0" xfId="0" applyFont="1" applyFill="1" applyAlignment="1">
      <alignment vertical="center"/>
    </xf>
    <xf numFmtId="0" fontId="0" fillId="6" borderId="0" xfId="0" applyFill="1" applyAlignment="1">
      <alignment vertical="center"/>
    </xf>
    <xf numFmtId="0" fontId="41" fillId="2" borderId="4" xfId="0" applyFont="1" applyFill="1" applyBorder="1" applyAlignment="1">
      <alignment/>
    </xf>
    <xf numFmtId="0" fontId="10" fillId="18" borderId="48" xfId="0" applyFont="1" applyFill="1" applyBorder="1" applyAlignment="1">
      <alignment horizontal="center" vertical="center" textRotation="90" wrapText="1"/>
    </xf>
    <xf numFmtId="0" fontId="10" fillId="18" borderId="2" xfId="0" applyFont="1" applyFill="1" applyBorder="1" applyAlignment="1">
      <alignment horizontal="center" vertical="center" textRotation="90" wrapText="1"/>
    </xf>
    <xf numFmtId="0" fontId="10" fillId="19" borderId="48" xfId="0" applyFont="1" applyFill="1" applyBorder="1" applyAlignment="1">
      <alignment horizontal="center" vertical="center" textRotation="90" wrapText="1"/>
    </xf>
    <xf numFmtId="0" fontId="10" fillId="19" borderId="2" xfId="0" applyFont="1" applyFill="1" applyBorder="1" applyAlignment="1">
      <alignment horizontal="center" vertical="center" textRotation="90" wrapText="1"/>
    </xf>
    <xf numFmtId="0" fontId="40" fillId="20" borderId="1" xfId="0" applyFont="1" applyFill="1" applyBorder="1" applyAlignment="1">
      <alignment horizontal="center" vertical="center" wrapText="1"/>
    </xf>
    <xf numFmtId="0" fontId="41" fillId="20" borderId="4" xfId="0" applyFont="1" applyFill="1" applyBorder="1" applyAlignment="1">
      <alignment/>
    </xf>
    <xf numFmtId="0" fontId="40" fillId="21" borderId="1" xfId="0" applyFont="1" applyFill="1" applyBorder="1" applyAlignment="1">
      <alignment horizontal="center" vertical="center" wrapText="1"/>
    </xf>
    <xf numFmtId="0" fontId="41" fillId="21" borderId="4" xfId="0" applyFont="1" applyFill="1" applyBorder="1" applyAlignment="1">
      <alignment/>
    </xf>
    <xf numFmtId="0" fontId="5" fillId="15" borderId="49" xfId="0" applyFont="1" applyFill="1" applyBorder="1" applyAlignment="1">
      <alignment horizontal="center" vertical="center" wrapText="1"/>
    </xf>
    <xf numFmtId="0" fontId="5" fillId="15" borderId="50" xfId="0" applyFont="1" applyFill="1" applyBorder="1" applyAlignment="1">
      <alignment horizontal="center" vertical="center" wrapText="1"/>
    </xf>
    <xf numFmtId="0" fontId="0" fillId="15" borderId="51" xfId="0" applyFont="1" applyFill="1" applyBorder="1" applyAlignment="1">
      <alignment/>
    </xf>
    <xf numFmtId="0" fontId="18" fillId="17" borderId="28" xfId="0" applyFont="1" applyFill="1" applyBorder="1" applyAlignment="1" applyProtection="1">
      <alignment horizontal="center" vertical="center" wrapText="1"/>
      <protection locked="0"/>
    </xf>
    <xf numFmtId="0" fontId="18" fillId="17" borderId="39" xfId="0" applyFont="1" applyFill="1" applyBorder="1" applyAlignment="1" applyProtection="1">
      <alignment horizontal="center" vertical="center" wrapText="1"/>
      <protection locked="0"/>
    </xf>
    <xf numFmtId="0" fontId="18" fillId="17" borderId="32" xfId="0" applyFont="1" applyFill="1" applyBorder="1" applyAlignment="1" applyProtection="1">
      <alignment horizontal="center" vertical="center" wrapText="1"/>
      <protection locked="0"/>
    </xf>
    <xf numFmtId="0" fontId="5" fillId="15" borderId="3" xfId="0" applyFont="1" applyFill="1" applyBorder="1" applyAlignment="1">
      <alignment horizontal="center" vertical="center" textRotation="90" wrapText="1"/>
    </xf>
    <xf numFmtId="0" fontId="5" fillId="15" borderId="52" xfId="0" applyFont="1" applyFill="1" applyBorder="1" applyAlignment="1">
      <alignment horizontal="center" vertical="center" textRotation="90" wrapText="1"/>
    </xf>
    <xf numFmtId="0" fontId="0" fillId="15" borderId="2" xfId="0" applyFont="1" applyFill="1" applyBorder="1" applyAlignment="1">
      <alignment/>
    </xf>
    <xf numFmtId="0" fontId="14" fillId="10" borderId="6" xfId="0" applyFont="1" applyFill="1" applyBorder="1" applyAlignment="1">
      <alignment horizontal="center" vertical="center" wrapText="1"/>
    </xf>
    <xf numFmtId="0" fontId="15" fillId="10" borderId="53" xfId="0" applyFont="1" applyFill="1" applyBorder="1" applyAlignment="1">
      <alignment/>
    </xf>
    <xf numFmtId="0" fontId="36" fillId="7" borderId="54" xfId="0" applyFont="1" applyFill="1" applyBorder="1" applyAlignment="1">
      <alignment horizontal="center" vertical="center" wrapText="1"/>
    </xf>
    <xf numFmtId="0" fontId="38" fillId="7" borderId="55" xfId="0" applyFont="1" applyFill="1" applyBorder="1" applyAlignment="1">
      <alignment/>
    </xf>
    <xf numFmtId="0" fontId="38" fillId="7" borderId="56" xfId="0" applyFont="1" applyFill="1" applyBorder="1" applyAlignment="1">
      <alignment/>
    </xf>
    <xf numFmtId="0" fontId="5" fillId="15" borderId="57" xfId="0" applyFont="1" applyFill="1" applyBorder="1" applyAlignment="1">
      <alignment horizontal="center" vertical="center" textRotation="90" wrapText="1"/>
    </xf>
    <xf numFmtId="0" fontId="5" fillId="15" borderId="58" xfId="0" applyFont="1" applyFill="1" applyBorder="1" applyAlignment="1">
      <alignment horizontal="center" vertical="center" textRotation="90" wrapText="1"/>
    </xf>
    <xf numFmtId="0" fontId="0" fillId="15" borderId="5" xfId="0" applyFont="1" applyFill="1" applyBorder="1" applyAlignment="1">
      <alignment/>
    </xf>
    <xf numFmtId="0" fontId="14" fillId="10" borderId="59" xfId="0" applyFont="1" applyFill="1" applyBorder="1" applyAlignment="1">
      <alignment horizontal="center" vertical="center" textRotation="90" wrapText="1"/>
    </xf>
    <xf numFmtId="0" fontId="14" fillId="10" borderId="60" xfId="0" applyFont="1" applyFill="1" applyBorder="1" applyAlignment="1">
      <alignment horizontal="center" vertical="center" textRotation="90" wrapText="1"/>
    </xf>
    <xf numFmtId="0" fontId="14" fillId="10" borderId="61" xfId="0" applyFont="1" applyFill="1" applyBorder="1" applyAlignment="1">
      <alignment horizontal="center" vertical="center" textRotation="90" wrapText="1"/>
    </xf>
    <xf numFmtId="0" fontId="15" fillId="10" borderId="61" xfId="0" applyFont="1" applyFill="1" applyBorder="1" applyAlignment="1">
      <alignment/>
    </xf>
    <xf numFmtId="0" fontId="11" fillId="15" borderId="3"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0" fillId="15" borderId="48" xfId="0" applyFont="1" applyFill="1" applyBorder="1" applyAlignment="1">
      <alignment horizontal="center" vertical="center" textRotation="90" wrapText="1"/>
    </xf>
    <xf numFmtId="0" fontId="10" fillId="15" borderId="2" xfId="0" applyFont="1" applyFill="1" applyBorder="1" applyAlignment="1">
      <alignment horizontal="center" vertical="center" textRotation="90" wrapText="1"/>
    </xf>
    <xf numFmtId="0" fontId="4" fillId="17" borderId="62" xfId="0" applyFont="1" applyFill="1" applyBorder="1" applyAlignment="1" applyProtection="1">
      <alignment horizontal="center" vertical="center" wrapText="1"/>
      <protection locked="0"/>
    </xf>
    <xf numFmtId="0" fontId="4" fillId="17" borderId="53" xfId="0" applyFont="1" applyFill="1" applyBorder="1" applyAlignment="1" applyProtection="1">
      <alignment horizontal="center" vertical="center" wrapText="1"/>
      <protection locked="0"/>
    </xf>
    <xf numFmtId="0" fontId="4" fillId="17" borderId="63" xfId="0" applyFont="1" applyFill="1" applyBorder="1" applyAlignment="1" applyProtection="1">
      <alignment horizontal="center" vertical="center" wrapText="1"/>
      <protection locked="0"/>
    </xf>
    <xf numFmtId="0" fontId="4" fillId="17" borderId="40" xfId="0" applyFont="1" applyFill="1" applyBorder="1" applyAlignment="1" applyProtection="1">
      <alignment horizontal="center" vertical="center" wrapText="1"/>
      <protection locked="0"/>
    </xf>
    <xf numFmtId="0" fontId="4" fillId="17" borderId="0" xfId="0" applyFont="1" applyFill="1" applyBorder="1" applyAlignment="1" applyProtection="1">
      <alignment horizontal="center" vertical="center" wrapText="1"/>
      <protection locked="0"/>
    </xf>
    <xf numFmtId="0" fontId="4" fillId="17" borderId="22" xfId="0" applyFont="1" applyFill="1" applyBorder="1" applyAlignment="1" applyProtection="1">
      <alignment horizontal="center" vertical="center" wrapText="1"/>
      <protection locked="0"/>
    </xf>
    <xf numFmtId="0" fontId="16" fillId="21" borderId="28" xfId="0" applyFont="1" applyFill="1" applyBorder="1" applyAlignment="1">
      <alignment horizontal="center" vertical="center" wrapText="1"/>
    </xf>
    <xf numFmtId="0" fontId="16" fillId="21" borderId="39" xfId="0" applyFont="1" applyFill="1" applyBorder="1" applyAlignment="1">
      <alignment horizontal="center" vertical="center" wrapText="1"/>
    </xf>
    <xf numFmtId="0" fontId="17" fillId="21" borderId="54" xfId="0" applyFont="1" applyFill="1" applyBorder="1" applyAlignment="1">
      <alignment horizontal="center" vertical="center" wrapText="1"/>
    </xf>
    <xf numFmtId="0" fontId="17" fillId="21" borderId="55" xfId="0" applyFont="1" applyFill="1" applyBorder="1" applyAlignment="1">
      <alignment horizontal="center" vertical="center" wrapText="1"/>
    </xf>
    <xf numFmtId="0" fontId="18" fillId="21" borderId="55" xfId="0" applyFont="1" applyFill="1" applyBorder="1" applyAlignment="1">
      <alignment horizontal="center" vertical="center" wrapText="1"/>
    </xf>
    <xf numFmtId="0" fontId="22" fillId="17" borderId="9" xfId="0" applyFont="1" applyFill="1" applyBorder="1" applyAlignment="1" applyProtection="1">
      <alignment horizontal="center" vertical="center" wrapText="1"/>
      <protection locked="0"/>
    </xf>
    <xf numFmtId="0" fontId="6" fillId="17" borderId="9" xfId="0" applyFont="1" applyFill="1" applyBorder="1" applyAlignment="1" applyProtection="1">
      <alignment horizontal="center" vertical="center" wrapText="1"/>
      <protection locked="0"/>
    </xf>
    <xf numFmtId="0" fontId="4" fillId="12" borderId="28" xfId="0" applyFont="1" applyFill="1" applyBorder="1" applyAlignment="1" applyProtection="1">
      <alignment horizontal="center" vertical="center" wrapText="1"/>
      <protection locked="0"/>
    </xf>
    <xf numFmtId="0" fontId="4" fillId="12" borderId="39" xfId="0" applyFont="1" applyFill="1" applyBorder="1" applyAlignment="1" applyProtection="1">
      <alignment horizontal="center" vertical="center" wrapText="1"/>
      <protection locked="0"/>
    </xf>
    <xf numFmtId="0" fontId="4" fillId="12" borderId="32" xfId="0" applyFont="1" applyFill="1" applyBorder="1" applyAlignment="1" applyProtection="1">
      <alignment horizontal="center" vertical="center" wrapText="1"/>
      <protection locked="0"/>
    </xf>
    <xf numFmtId="0" fontId="4" fillId="22" borderId="28" xfId="0" applyFont="1" applyFill="1" applyBorder="1" applyAlignment="1">
      <alignment horizontal="center" vertical="center" wrapText="1"/>
    </xf>
    <xf numFmtId="0" fontId="4" fillId="22" borderId="39" xfId="0" applyFont="1" applyFill="1" applyBorder="1" applyAlignment="1">
      <alignment horizontal="center" vertical="center" wrapText="1"/>
    </xf>
    <xf numFmtId="0" fontId="4" fillId="20" borderId="62" xfId="0" applyFont="1" applyFill="1" applyBorder="1" applyAlignment="1">
      <alignment horizontal="center" vertical="center" wrapText="1"/>
    </xf>
    <xf numFmtId="0" fontId="4" fillId="20" borderId="53" xfId="0" applyFont="1" applyFill="1" applyBorder="1" applyAlignment="1">
      <alignment horizontal="center" vertical="center" wrapText="1"/>
    </xf>
    <xf numFmtId="0" fontId="4" fillId="20" borderId="63" xfId="0" applyFont="1" applyFill="1" applyBorder="1" applyAlignment="1">
      <alignment horizontal="center" vertical="center" wrapText="1"/>
    </xf>
    <xf numFmtId="0" fontId="4" fillId="20" borderId="41" xfId="0" applyFont="1" applyFill="1" applyBorder="1" applyAlignment="1">
      <alignment horizontal="center" vertical="center" wrapText="1"/>
    </xf>
    <xf numFmtId="0" fontId="4" fillId="20" borderId="42" xfId="0" applyFont="1" applyFill="1" applyBorder="1" applyAlignment="1">
      <alignment horizontal="center" vertical="center" wrapText="1"/>
    </xf>
    <xf numFmtId="0" fontId="4" fillId="20" borderId="26" xfId="0" applyFont="1" applyFill="1" applyBorder="1" applyAlignment="1">
      <alignment horizontal="center" vertical="center" wrapText="1"/>
    </xf>
    <xf numFmtId="0" fontId="21" fillId="15" borderId="2" xfId="0" applyFont="1" applyFill="1" applyBorder="1" applyAlignment="1">
      <alignment/>
    </xf>
    <xf numFmtId="0" fontId="11" fillId="17" borderId="28" xfId="0" applyFont="1" applyFill="1" applyBorder="1" applyAlignment="1" applyProtection="1">
      <alignment horizontal="center" vertical="center" wrapText="1"/>
      <protection locked="0"/>
    </xf>
    <xf numFmtId="0" fontId="11" fillId="17" borderId="39" xfId="0" applyFont="1" applyFill="1" applyBorder="1" applyAlignment="1" applyProtection="1">
      <alignment horizontal="center" vertical="center" wrapText="1"/>
      <protection locked="0"/>
    </xf>
    <xf numFmtId="0" fontId="11" fillId="17" borderId="32" xfId="0" applyFont="1" applyFill="1" applyBorder="1" applyAlignment="1" applyProtection="1">
      <alignment horizontal="center" vertical="center" wrapText="1"/>
      <protection locked="0"/>
    </xf>
    <xf numFmtId="0" fontId="10" fillId="5" borderId="48" xfId="0" applyFont="1" applyFill="1" applyBorder="1" applyAlignment="1">
      <alignment horizontal="center" vertical="center" textRotation="90" wrapText="1"/>
    </xf>
    <xf numFmtId="0" fontId="10" fillId="5" borderId="2" xfId="0" applyFont="1" applyFill="1" applyBorder="1" applyAlignment="1">
      <alignment horizontal="center" vertical="center" textRotation="90" wrapText="1"/>
    </xf>
    <xf numFmtId="0" fontId="11" fillId="6" borderId="62" xfId="0" applyFont="1" applyFill="1" applyBorder="1" applyAlignment="1">
      <alignment horizontal="center" vertical="center" wrapText="1"/>
    </xf>
    <xf numFmtId="0" fontId="11" fillId="6" borderId="63"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4" fillId="21" borderId="62" xfId="0" applyFont="1" applyFill="1" applyBorder="1" applyAlignment="1">
      <alignment vertical="center" wrapText="1"/>
    </xf>
    <xf numFmtId="0" fontId="4" fillId="21" borderId="53" xfId="0" applyFont="1" applyFill="1" applyBorder="1" applyAlignment="1">
      <alignment vertical="center" wrapText="1"/>
    </xf>
    <xf numFmtId="0" fontId="4" fillId="21" borderId="63" xfId="0" applyFont="1" applyFill="1" applyBorder="1" applyAlignment="1">
      <alignment vertical="center" wrapText="1"/>
    </xf>
    <xf numFmtId="0" fontId="4" fillId="21" borderId="41" xfId="0" applyFont="1" applyFill="1" applyBorder="1" applyAlignment="1">
      <alignment vertical="center" wrapText="1"/>
    </xf>
    <xf numFmtId="0" fontId="4" fillId="21" borderId="42" xfId="0" applyFont="1" applyFill="1" applyBorder="1" applyAlignment="1">
      <alignment vertical="center" wrapText="1"/>
    </xf>
    <xf numFmtId="0" fontId="4" fillId="21" borderId="26" xfId="0" applyFont="1" applyFill="1" applyBorder="1" applyAlignment="1">
      <alignment vertical="center" wrapText="1"/>
    </xf>
    <xf numFmtId="0" fontId="4" fillId="17" borderId="62" xfId="0" applyFont="1" applyFill="1" applyBorder="1" applyAlignment="1" applyProtection="1">
      <alignment vertical="center" wrapText="1"/>
      <protection locked="0"/>
    </xf>
    <xf numFmtId="0" fontId="4" fillId="17" borderId="53" xfId="0" applyFont="1" applyFill="1" applyBorder="1" applyAlignment="1" applyProtection="1">
      <alignment vertical="center" wrapText="1"/>
      <protection locked="0"/>
    </xf>
    <xf numFmtId="0" fontId="4" fillId="17" borderId="41" xfId="0" applyFont="1" applyFill="1" applyBorder="1" applyAlignment="1" applyProtection="1">
      <alignment vertical="center" wrapText="1"/>
      <protection locked="0"/>
    </xf>
    <xf numFmtId="0" fontId="4" fillId="17" borderId="42" xfId="0" applyFont="1" applyFill="1" applyBorder="1" applyAlignment="1" applyProtection="1">
      <alignment vertical="center" wrapText="1"/>
      <protection locked="0"/>
    </xf>
    <xf numFmtId="0" fontId="4" fillId="21" borderId="62" xfId="0" applyFont="1" applyFill="1" applyBorder="1" applyAlignment="1">
      <alignment horizontal="center" vertical="center" wrapText="1"/>
    </xf>
    <xf numFmtId="0" fontId="4" fillId="21" borderId="53" xfId="0" applyFont="1" applyFill="1" applyBorder="1" applyAlignment="1">
      <alignment horizontal="center" vertical="center" wrapText="1"/>
    </xf>
    <xf numFmtId="0" fontId="4" fillId="21" borderId="63" xfId="0" applyFont="1" applyFill="1" applyBorder="1" applyAlignment="1">
      <alignment horizontal="center" vertical="center" wrapText="1"/>
    </xf>
    <xf numFmtId="0" fontId="4" fillId="21" borderId="41" xfId="0" applyFont="1" applyFill="1" applyBorder="1" applyAlignment="1">
      <alignment horizontal="center" vertical="center" wrapText="1"/>
    </xf>
    <xf numFmtId="0" fontId="4" fillId="21" borderId="42" xfId="0" applyFont="1" applyFill="1" applyBorder="1" applyAlignment="1">
      <alignment horizontal="center" vertical="center" wrapText="1"/>
    </xf>
    <xf numFmtId="0" fontId="4" fillId="21" borderId="26" xfId="0" applyFont="1" applyFill="1" applyBorder="1" applyAlignment="1">
      <alignment horizontal="center" vertical="center" wrapText="1"/>
    </xf>
    <xf numFmtId="0" fontId="4" fillId="23" borderId="62" xfId="0" applyFont="1" applyFill="1" applyBorder="1" applyAlignment="1">
      <alignment horizontal="center" vertical="center" wrapText="1"/>
    </xf>
    <xf numFmtId="0" fontId="4" fillId="23" borderId="53" xfId="0" applyFont="1" applyFill="1" applyBorder="1" applyAlignment="1">
      <alignment horizontal="center" vertical="center" wrapText="1"/>
    </xf>
    <xf numFmtId="0" fontId="4" fillId="23" borderId="63" xfId="0" applyFont="1" applyFill="1" applyBorder="1" applyAlignment="1">
      <alignment horizontal="center" vertical="center" wrapText="1"/>
    </xf>
    <xf numFmtId="0" fontId="4" fillId="23" borderId="41" xfId="0" applyFont="1" applyFill="1" applyBorder="1" applyAlignment="1">
      <alignment horizontal="center" vertical="center" wrapText="1"/>
    </xf>
    <xf numFmtId="0" fontId="4" fillId="23" borderId="42" xfId="0" applyFont="1" applyFill="1" applyBorder="1" applyAlignment="1">
      <alignment horizontal="center" vertical="center" wrapText="1"/>
    </xf>
    <xf numFmtId="0" fontId="4" fillId="23" borderId="26" xfId="0" applyFont="1" applyFill="1" applyBorder="1" applyAlignment="1">
      <alignment horizontal="center" vertical="center" wrapText="1"/>
    </xf>
    <xf numFmtId="0" fontId="11" fillId="4" borderId="62"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63"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11" fillId="24" borderId="62" xfId="0" applyFont="1" applyFill="1" applyBorder="1" applyAlignment="1">
      <alignment horizontal="center" vertical="center" wrapText="1"/>
    </xf>
    <xf numFmtId="0" fontId="11" fillId="24" borderId="63" xfId="0" applyFont="1" applyFill="1" applyBorder="1" applyAlignment="1">
      <alignment horizontal="center" vertical="center" wrapText="1"/>
    </xf>
    <xf numFmtId="0" fontId="11" fillId="24" borderId="41" xfId="0" applyFont="1" applyFill="1" applyBorder="1" applyAlignment="1">
      <alignment horizontal="center" vertical="center" wrapText="1"/>
    </xf>
    <xf numFmtId="0" fontId="11" fillId="24" borderId="26" xfId="0" applyFont="1" applyFill="1" applyBorder="1" applyAlignment="1">
      <alignment horizontal="center" vertical="center" wrapText="1"/>
    </xf>
    <xf numFmtId="0" fontId="9" fillId="17" borderId="28" xfId="0" applyFont="1" applyFill="1" applyBorder="1" applyAlignment="1" applyProtection="1">
      <alignment horizontal="center" vertical="center" wrapText="1"/>
      <protection locked="0"/>
    </xf>
    <xf numFmtId="0" fontId="9" fillId="17" borderId="32" xfId="0" applyFont="1" applyFill="1" applyBorder="1" applyAlignment="1" applyProtection="1">
      <alignment horizontal="center" vertical="center" wrapText="1"/>
      <protection locked="0"/>
    </xf>
    <xf numFmtId="0" fontId="9" fillId="17" borderId="9" xfId="0" applyFont="1" applyFill="1" applyBorder="1" applyAlignment="1" applyProtection="1">
      <alignment horizontal="center" vertical="center" wrapText="1"/>
      <protection locked="0"/>
    </xf>
    <xf numFmtId="0" fontId="22" fillId="17" borderId="9" xfId="0" applyFont="1" applyFill="1" applyBorder="1" applyAlignment="1" applyProtection="1">
      <alignment horizontal="center" vertical="center"/>
      <protection locked="0"/>
    </xf>
    <xf numFmtId="0" fontId="22" fillId="7" borderId="0" xfId="0" applyFont="1" applyFill="1" applyAlignment="1" applyProtection="1">
      <alignment horizontal="center" vertical="center" wrapText="1"/>
      <protection/>
    </xf>
    <xf numFmtId="0" fontId="11" fillId="0" borderId="64" xfId="0" applyFont="1" applyBorder="1" applyAlignment="1">
      <alignment horizontal="center" vertical="center" textRotation="90" wrapText="1"/>
    </xf>
    <xf numFmtId="0" fontId="11" fillId="0" borderId="65" xfId="0" applyFont="1" applyBorder="1" applyAlignment="1">
      <alignment horizontal="center" vertical="center" textRotation="90" wrapText="1"/>
    </xf>
    <xf numFmtId="0" fontId="11" fillId="0" borderId="66" xfId="0" applyFont="1" applyBorder="1" applyAlignment="1">
      <alignment horizontal="center" vertical="center" textRotation="90" wrapText="1"/>
    </xf>
    <xf numFmtId="0" fontId="11" fillId="0" borderId="67" xfId="0" applyFont="1" applyBorder="1" applyAlignment="1">
      <alignment horizontal="center" vertical="center" textRotation="90" wrapText="1"/>
    </xf>
    <xf numFmtId="0" fontId="4" fillId="0" borderId="68" xfId="0" applyFont="1" applyBorder="1" applyAlignment="1">
      <alignment horizontal="center" vertical="center" wrapText="1"/>
    </xf>
    <xf numFmtId="0" fontId="8" fillId="0" borderId="69" xfId="0" applyFont="1" applyBorder="1" applyAlignment="1">
      <alignment/>
    </xf>
    <xf numFmtId="0" fontId="4" fillId="0" borderId="64" xfId="0" applyFont="1" applyBorder="1" applyAlignment="1">
      <alignment horizontal="center" vertical="center" textRotation="90" wrapText="1"/>
    </xf>
    <xf numFmtId="0" fontId="4" fillId="0" borderId="65" xfId="0" applyFont="1" applyBorder="1" applyAlignment="1">
      <alignment horizontal="center" vertical="center" textRotation="90"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textRotation="90" wrapText="1"/>
    </xf>
    <xf numFmtId="0" fontId="4" fillId="0" borderId="71"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11" fillId="0" borderId="68" xfId="0" applyFont="1" applyBorder="1" applyAlignment="1">
      <alignment horizontal="center" vertical="center" textRotation="90" wrapText="1"/>
    </xf>
    <xf numFmtId="0" fontId="11" fillId="0" borderId="69" xfId="0" applyFont="1" applyBorder="1" applyAlignment="1">
      <alignment horizontal="center" vertical="center" textRotation="90" wrapText="1"/>
    </xf>
    <xf numFmtId="0" fontId="16" fillId="0" borderId="62"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6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2" xfId="0" applyFont="1" applyBorder="1" applyAlignment="1">
      <alignment horizontal="center" vertical="center" wrapText="1"/>
    </xf>
    <xf numFmtId="0" fontId="17" fillId="17" borderId="28" xfId="0" applyFont="1" applyFill="1" applyBorder="1" applyAlignment="1">
      <alignment horizontal="center" vertical="center" wrapText="1"/>
    </xf>
    <xf numFmtId="0" fontId="17" fillId="17" borderId="39" xfId="0" applyFont="1" applyFill="1" applyBorder="1" applyAlignment="1">
      <alignment horizontal="center" vertical="center" wrapText="1"/>
    </xf>
    <xf numFmtId="0" fontId="17" fillId="17" borderId="39" xfId="0" applyFont="1" applyFill="1" applyBorder="1" applyAlignment="1">
      <alignment horizontal="right" vertical="center" wrapText="1"/>
    </xf>
    <xf numFmtId="0" fontId="17" fillId="17" borderId="39" xfId="0" applyFont="1" applyFill="1" applyBorder="1" applyAlignment="1">
      <alignment horizontal="left" vertical="center" wrapText="1"/>
    </xf>
    <xf numFmtId="0" fontId="26" fillId="17" borderId="39" xfId="0" applyFont="1" applyFill="1" applyBorder="1" applyAlignment="1" applyProtection="1">
      <alignment horizontal="center" vertical="center" wrapText="1"/>
      <protection locked="0"/>
    </xf>
    <xf numFmtId="0" fontId="26" fillId="17" borderId="32" xfId="0" applyFont="1" applyFill="1" applyBorder="1" applyAlignment="1" applyProtection="1">
      <alignment horizontal="center" vertical="center" wrapText="1"/>
      <protection locked="0"/>
    </xf>
    <xf numFmtId="0" fontId="5" fillId="17" borderId="42" xfId="0" applyFont="1" applyFill="1" applyBorder="1" applyAlignment="1" applyProtection="1">
      <alignment horizontal="left" vertical="center" wrapText="1"/>
      <protection locked="0"/>
    </xf>
    <xf numFmtId="0" fontId="5" fillId="17" borderId="26" xfId="0" applyFont="1" applyFill="1" applyBorder="1" applyAlignment="1" applyProtection="1">
      <alignment horizontal="left" vertical="center" wrapText="1"/>
      <protection locked="0"/>
    </xf>
    <xf numFmtId="0" fontId="22" fillId="0" borderId="29" xfId="0" applyFont="1" applyBorder="1" applyAlignment="1">
      <alignment horizontal="center" vertical="center" textRotation="90" wrapText="1"/>
    </xf>
    <xf numFmtId="0" fontId="22" fillId="0" borderId="31" xfId="0" applyFont="1" applyBorder="1" applyAlignment="1">
      <alignment horizontal="center" vertical="center" textRotation="90" wrapText="1"/>
    </xf>
    <xf numFmtId="0" fontId="4" fillId="0" borderId="2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2" xfId="0" applyFont="1" applyBorder="1" applyAlignment="1">
      <alignment horizontal="center" vertical="center" wrapText="1"/>
    </xf>
    <xf numFmtId="0" fontId="11" fillId="0" borderId="29" xfId="0" applyFont="1" applyBorder="1" applyAlignment="1">
      <alignment horizontal="center" vertical="center" textRotation="90" wrapText="1"/>
    </xf>
    <xf numFmtId="0" fontId="11" fillId="0" borderId="30" xfId="0" applyFont="1" applyBorder="1" applyAlignment="1">
      <alignment horizontal="center" vertical="center" textRotation="90" wrapText="1"/>
    </xf>
    <xf numFmtId="0" fontId="11" fillId="0" borderId="31" xfId="0" applyFont="1" applyBorder="1" applyAlignment="1">
      <alignment horizontal="center" vertical="center" textRotation="90" wrapText="1"/>
    </xf>
    <xf numFmtId="0" fontId="4" fillId="0" borderId="72" xfId="0" applyFont="1" applyBorder="1" applyAlignment="1">
      <alignment horizontal="center" vertical="center" wrapText="1"/>
    </xf>
    <xf numFmtId="0" fontId="8" fillId="0" borderId="73" xfId="0" applyFont="1" applyBorder="1" applyAlignment="1">
      <alignment wrapText="1"/>
    </xf>
    <xf numFmtId="0" fontId="4" fillId="0" borderId="29" xfId="0" applyFont="1" applyBorder="1" applyAlignment="1">
      <alignment horizontal="center" vertical="center" textRotation="90" wrapText="1"/>
    </xf>
    <xf numFmtId="0" fontId="26" fillId="17" borderId="41" xfId="0" applyFont="1" applyFill="1" applyBorder="1" applyAlignment="1">
      <alignment horizontal="center" vertical="center" wrapText="1"/>
    </xf>
    <xf numFmtId="0" fontId="26" fillId="17" borderId="42" xfId="0" applyFont="1" applyFill="1" applyBorder="1" applyAlignment="1">
      <alignment horizontal="center" vertical="center" wrapText="1"/>
    </xf>
    <xf numFmtId="0" fontId="4" fillId="0" borderId="74"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19" xfId="0" applyFont="1" applyBorder="1" applyAlignment="1">
      <alignment horizontal="center" vertical="center" textRotation="90" wrapText="1"/>
    </xf>
    <xf numFmtId="0" fontId="4" fillId="0" borderId="15" xfId="0" applyFont="1" applyBorder="1" applyAlignment="1">
      <alignment horizontal="center" vertical="center" textRotation="90" wrapText="1"/>
    </xf>
    <xf numFmtId="0" fontId="4" fillId="0" borderId="19" xfId="0" applyFont="1" applyBorder="1" applyAlignment="1">
      <alignment horizontal="center" vertical="center" wrapText="1"/>
    </xf>
    <xf numFmtId="0" fontId="4" fillId="0" borderId="15" xfId="0" applyFont="1" applyBorder="1" applyAlignment="1">
      <alignment horizontal="center" vertical="center" wrapText="1"/>
    </xf>
    <xf numFmtId="0" fontId="49" fillId="7" borderId="0" xfId="0" applyFont="1" applyFill="1" applyAlignment="1" applyProtection="1">
      <alignment horizontal="center" vertical="center" wrapText="1"/>
      <protection/>
    </xf>
    <xf numFmtId="0" fontId="18" fillId="17" borderId="0" xfId="0" applyFont="1" applyFill="1" applyBorder="1" applyAlignment="1">
      <alignment horizontal="center" vertical="center"/>
    </xf>
    <xf numFmtId="0" fontId="17" fillId="0" borderId="0" xfId="0" applyFont="1" applyBorder="1" applyAlignment="1">
      <alignment horizontal="center" vertical="center"/>
    </xf>
    <xf numFmtId="0" fontId="4" fillId="17" borderId="42" xfId="0" applyFont="1" applyFill="1" applyBorder="1" applyAlignment="1">
      <alignment horizontal="center" vertical="center" wrapText="1"/>
    </xf>
    <xf numFmtId="0" fontId="4" fillId="17" borderId="42" xfId="0" applyFont="1" applyFill="1" applyBorder="1" applyAlignment="1" applyProtection="1">
      <alignment horizontal="center" vertical="center" wrapText="1"/>
      <protection locked="0"/>
    </xf>
    <xf numFmtId="0" fontId="4" fillId="17" borderId="42" xfId="0" applyFont="1" applyFill="1" applyBorder="1" applyAlignment="1">
      <alignment horizontal="right" vertical="center" wrapText="1"/>
    </xf>
    <xf numFmtId="0" fontId="36" fillId="7" borderId="0" xfId="0" applyFont="1" applyFill="1" applyAlignment="1">
      <alignment horizontal="center" vertical="center" wrapText="1"/>
    </xf>
    <xf numFmtId="0" fontId="52" fillId="6" borderId="0" xfId="0" applyFont="1" applyFill="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0">
    <dxf>
      <font>
        <color rgb="FFF2F2F2"/>
      </font>
      <fill>
        <patternFill patternType="solid">
          <fgColor rgb="FFF2F2F2"/>
          <bgColor theme="0"/>
        </patternFill>
      </fill>
      <border>
        <left/>
        <right/>
        <top/>
        <bottom/>
      </border>
    </dxf>
    <dxf>
      <font>
        <color theme="0"/>
      </font>
      <fill>
        <patternFill patternType="solid">
          <fgColor rgb="FFF2F2F2"/>
          <bgColor theme="0"/>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s>
  <tableStyles count="1" defaultTableStyle="TableStyleMedium2" defaultPivotStyle="PivotStyleLight16">
    <tableStyle name="DATA SHEET-style" pivot="0" count="3">
      <tableStyleElement type="headerRow" dxfId="9"/>
      <tableStyleElement type="firstRowStripe" dxfId="8"/>
      <tableStyleElement type="secondRowStripe"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tyles" Target="styles.xml" /><Relationship Id="rId1" Type="http://schemas.openxmlformats.org/officeDocument/2006/relationships/theme" Target="theme/theme1.xml" /><Relationship Id="rId8" Type="http://schemas.openxmlformats.org/officeDocument/2006/relationships/worksheet" Target="worksheets/sheet7.xml" /><Relationship Id="rId6" Type="http://schemas.openxmlformats.org/officeDocument/2006/relationships/worksheet" Target="worksheets/sheet5.xml" /><Relationship Id="rId7" Type="http://schemas.openxmlformats.org/officeDocument/2006/relationships/worksheet" Target="worksheets/sheet6.xml" /><Relationship Id="rId11" Type="http://schemas.openxmlformats.org/officeDocument/2006/relationships/calcChain" Target="calcChain.xml" /><Relationship Id="rId10" Type="http://schemas.openxmlformats.org/officeDocument/2006/relationships/sharedStrings" Target="sharedStrings.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4386952</xdr:colOff>
      <xdr:row>8</xdr:row>
      <xdr:rowOff>0</xdr:rowOff>
    </xdr:from>
    <xdr:to>
      <xdr:col>1</xdr:col>
      <xdr:colOff>6705599</xdr:colOff>
      <xdr:row>9</xdr:row>
      <xdr:rowOff>23038</xdr:rowOff>
    </xdr:to>
    <xdr:pic>
      <xdr:nvPicPr>
        <xdr:cNvPr id="2" name="Picture 2" descr=" "/>
        <xdr:cNvPicPr>
          <a:picLocks noChangeAspect="1"/>
        </xdr:cNvPicPr>
      </xdr:nvPicPr>
      <xdr:blipFill>
        <a:blip r:embed="rId1"/>
        <a:stretch>
          <a:fillRect/>
        </a:stretch>
      </xdr:blipFill>
      <xdr:spPr>
        <a:xfrm>
          <a:off x="4667250" y="4657725"/>
          <a:ext cx="2314575" cy="885825"/>
        </a:xfrm>
        <a:prstGeom prst="rect"/>
        <a:noFill/>
        <a:ln w="9525" cap="flat" cmpd="sng">
          <a:noFill/>
          <a:prstDash val="solid"/>
          <a:miter lim="800000"/>
        </a:ln>
      </xdr:spPr>
    </xdr:pic>
    <xdr:clientData/>
  </xdr:twoCellAnchor>
  <xdr:twoCellAnchor>
    <xdr:from>
      <xdr:col>1</xdr:col>
      <xdr:colOff>0</xdr:colOff>
      <xdr:row>8</xdr:row>
      <xdr:rowOff>0</xdr:rowOff>
    </xdr:from>
    <xdr:to>
      <xdr:col>1</xdr:col>
      <xdr:colOff>4371975</xdr:colOff>
      <xdr:row>9</xdr:row>
      <xdr:rowOff>61436</xdr:rowOff>
    </xdr:to>
    <xdr:pic>
      <xdr:nvPicPr>
        <xdr:cNvPr id="3" name="Picture 1" descr=" "/>
        <xdr:cNvPicPr>
          <a:picLocks noChangeAspect="1"/>
        </xdr:cNvPicPr>
      </xdr:nvPicPr>
      <xdr:blipFill>
        <a:blip r:embed="rId2"/>
        <a:stretch>
          <a:fillRect/>
        </a:stretch>
      </xdr:blipFill>
      <xdr:spPr>
        <a:xfrm>
          <a:off x="276225" y="4657725"/>
          <a:ext cx="4371975" cy="923925"/>
        </a:xfrm>
        <a:prstGeom prst="rect"/>
        <a:noFill/>
        <a:ln w="9525" cap="flat" cmpd="sng">
          <a:noFill/>
          <a:prstDash val="solid"/>
          <a:miter lim="800000"/>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1">
    <tabColor rgb="FFFF0000"/>
  </sheetPr>
  <dimension ref="A1:C23"/>
  <sheetViews>
    <sheetView workbookViewId="0" topLeftCell="A21">
      <selection pane="topLeft" activeCell="A21" sqref="A1:XFD1048576"/>
    </sheetView>
  </sheetViews>
  <sheetFormatPr defaultColWidth="0" defaultRowHeight="15" zeroHeight="1"/>
  <cols>
    <col min="1" max="1" width="4.14285714285714" style="15" customWidth="1"/>
    <col min="2" max="2" width="101" customWidth="1"/>
    <col min="3" max="3" width="3.14285714285714" customWidth="1"/>
    <col min="4" max="16384" width="9.14285714285714" hidden="1"/>
  </cols>
  <sheetData>
    <row r="1" spans="1:3" ht="15">
      <c r="A1" s="16"/>
      <c s="17"/>
      <c s="17"/>
    </row>
    <row r="2" spans="1:3" ht="39.75" customHeight="1">
      <c r="A2" s="16"/>
      <c s="128" t="s">
        <v>965</v>
      </c>
      <c s="17"/>
    </row>
    <row r="3" spans="1:3" ht="15">
      <c r="A3" s="16"/>
      <c s="129" t="s">
        <v>930</v>
      </c>
      <c s="17"/>
    </row>
    <row r="4" spans="1:3" ht="38.25" customHeight="1">
      <c r="A4" s="16"/>
      <c s="130" t="s">
        <v>928</v>
      </c>
      <c s="18"/>
    </row>
    <row r="5" spans="1:3" ht="133.5" customHeight="1">
      <c r="A5" s="16"/>
      <c s="131" t="s">
        <v>954</v>
      </c>
      <c s="18"/>
    </row>
    <row r="6" spans="1:3" ht="53.25" customHeight="1">
      <c r="A6" s="16"/>
      <c s="132" t="s">
        <v>955</v>
      </c>
      <c s="19"/>
    </row>
    <row r="7" spans="1:3" ht="30">
      <c r="A7" s="16"/>
      <c s="132" t="s">
        <v>929</v>
      </c>
      <c s="19"/>
    </row>
    <row r="8" spans="1:3" ht="42">
      <c r="A8" s="16"/>
      <c s="133" t="s">
        <v>931</v>
      </c>
      <c s="19"/>
    </row>
    <row r="9" spans="1:3" ht="68.25" customHeight="1">
      <c r="A9" s="16"/>
      <c s="133"/>
      <c s="19"/>
    </row>
    <row r="10" spans="1:3" ht="72.75" customHeight="1">
      <c r="A10" s="16"/>
      <c s="134" t="s">
        <v>933</v>
      </c>
      <c s="19"/>
    </row>
    <row r="11" spans="1:3" ht="15">
      <c r="A11" s="16"/>
      <c s="17"/>
      <c s="17"/>
    </row>
    <row r="12" spans="2:2" ht="37.5" customHeight="1">
      <c r="B12" s="411" t="s">
        <v>966</v>
      </c>
    </row>
    <row r="13" spans="1:3" ht="36.75" customHeight="1">
      <c r="A13" s="247"/>
      <c s="246" t="s">
        <v>956</v>
      </c>
      <c s="245"/>
    </row>
    <row r="14" spans="1:3" ht="30">
      <c r="A14" s="247"/>
      <c s="246" t="s">
        <v>957</v>
      </c>
      <c s="245"/>
    </row>
    <row r="15" spans="1:3" ht="30">
      <c r="A15" s="247"/>
      <c s="246" t="s">
        <v>958</v>
      </c>
      <c s="245"/>
    </row>
    <row r="16" spans="1:3" ht="45">
      <c r="A16" s="247"/>
      <c s="246" t="s">
        <v>964</v>
      </c>
      <c s="245"/>
    </row>
    <row r="17" spans="1:3" ht="30">
      <c r="A17" s="247"/>
      <c s="246" t="s">
        <v>959</v>
      </c>
      <c s="245"/>
    </row>
    <row r="18" spans="1:3" ht="30">
      <c r="A18" s="247"/>
      <c s="246" t="s">
        <v>960</v>
      </c>
      <c s="245"/>
    </row>
    <row r="19" spans="1:3" ht="55.5" customHeight="1">
      <c r="A19" s="247"/>
      <c s="246" t="s">
        <v>961</v>
      </c>
      <c s="245"/>
    </row>
    <row r="20" spans="1:3" ht="45">
      <c r="A20" s="247"/>
      <c s="246" t="s">
        <v>962</v>
      </c>
      <c s="245"/>
    </row>
    <row r="21" spans="1:3" ht="30">
      <c r="A21" s="247"/>
      <c s="246" t="s">
        <v>963</v>
      </c>
      <c s="245"/>
    </row>
    <row r="22" spans="1:3" ht="75">
      <c r="A22" s="247"/>
      <c s="248" t="s">
        <v>967</v>
      </c>
      <c s="245"/>
    </row>
    <row r="23" spans="1:3" ht="26.25">
      <c r="A23" s="249"/>
      <c s="412" t="s">
        <v>968</v>
      </c>
      <c s="250"/>
    </row>
    <row r="24" ht="15"/>
  </sheetData>
  <sheetProtection password="CDA0" sheet="1" objects="1" scenarios="1"/>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2">
    <tabColor rgb="FFFFFF00"/>
  </sheetPr>
  <dimension ref="A1:AH220"/>
  <sheetViews>
    <sheetView workbookViewId="0" topLeftCell="U199">
      <selection pane="topLeft" activeCell="U199" sqref="A1:XFD1048576"/>
    </sheetView>
  </sheetViews>
  <sheetFormatPr defaultColWidth="0" defaultRowHeight="15" customHeight="1" zeroHeight="1"/>
  <cols>
    <col min="1" max="1" width="7.71428571428571" style="20" customWidth="1"/>
    <col min="2" max="3" width="10" style="20" customWidth="1"/>
    <col min="4" max="4" width="12" style="21" customWidth="1"/>
    <col min="5" max="5" width="17.1428571428571" style="20" customWidth="1"/>
    <col min="6" max="6" width="10" style="20" customWidth="1"/>
    <col min="7" max="7" width="20.1428571428571" style="20" customWidth="1"/>
    <col min="8" max="8" width="19.4285714285714" style="20" customWidth="1"/>
    <col min="9" max="9" width="10" style="20" customWidth="1"/>
    <col min="10" max="10" width="12" style="21" customWidth="1"/>
    <col min="11" max="18" width="10" style="20" customWidth="1"/>
    <col min="19" max="24" width="14.4285714285714" style="20" customWidth="1"/>
    <col min="25" max="25" width="10.5714285714286" style="20" customWidth="1"/>
    <col min="26" max="27" width="10.4285714285714" style="20" customWidth="1"/>
    <col min="28" max="28" width="11" style="20" customWidth="1"/>
    <col min="29" max="29" width="12.7142857142857" style="20" customWidth="1"/>
    <col min="30" max="30" width="11.4285714285714" style="20" customWidth="1"/>
    <col min="31" max="34" width="14.4285714285714" style="20" customWidth="1"/>
    <col min="35" max="16384" width="14.4285714285714" style="22" hidden="1"/>
  </cols>
  <sheetData>
    <row r="1" spans="1:34" s="0" customFormat="1" ht="42" customHeight="1">
      <c r="A1" s="23" t="s">
        <v>0</v>
      </c>
      <c s="23" t="s">
        <v>1</v>
      </c>
      <c s="23" t="s">
        <v>2</v>
      </c>
      <c s="24" t="s">
        <v>3</v>
      </c>
      <c s="23" t="s">
        <v>4</v>
      </c>
      <c s="23" t="s">
        <v>5</v>
      </c>
      <c s="23" t="s">
        <v>6</v>
      </c>
      <c s="23" t="s">
        <v>7</v>
      </c>
      <c s="23" t="s">
        <v>8</v>
      </c>
      <c s="24" t="s">
        <v>9</v>
      </c>
      <c s="23" t="s">
        <v>10</v>
      </c>
      <c s="23" t="s">
        <v>11</v>
      </c>
      <c s="23" t="s">
        <v>12</v>
      </c>
      <c s="23" t="s">
        <v>13</v>
      </c>
      <c s="23" t="s">
        <v>14</v>
      </c>
      <c s="23" t="s">
        <v>15</v>
      </c>
      <c s="23" t="s">
        <v>16</v>
      </c>
      <c s="23" t="s">
        <v>17</v>
      </c>
      <c s="23" t="s">
        <v>18</v>
      </c>
      <c s="23" t="s">
        <v>19</v>
      </c>
      <c s="23" t="s">
        <v>20</v>
      </c>
      <c s="23" t="s">
        <v>21</v>
      </c>
      <c s="23" t="s">
        <v>22</v>
      </c>
      <c s="23" t="s">
        <v>23</v>
      </c>
      <c s="23" t="s">
        <v>24</v>
      </c>
      <c s="23" t="s">
        <v>25</v>
      </c>
      <c s="23" t="s">
        <v>26</v>
      </c>
      <c s="23" t="s">
        <v>27</v>
      </c>
      <c s="23" t="s">
        <v>28</v>
      </c>
      <c s="23" t="s">
        <v>29</v>
      </c>
      <c s="25"/>
      <c s="25"/>
      <c s="25"/>
      <c s="25"/>
    </row>
    <row r="2" spans="1:34" s="0" customFormat="1" ht="15.75" customHeight="1">
      <c r="A2" s="23">
        <v>1</v>
      </c>
      <c s="23" t="s">
        <v>30</v>
      </c>
      <c s="23">
        <v>655</v>
      </c>
      <c s="24">
        <v>45117</v>
      </c>
      <c s="23" t="s">
        <v>31</v>
      </c>
      <c s="23"/>
      <c s="23" t="s">
        <v>32</v>
      </c>
      <c s="23" t="s">
        <v>33</v>
      </c>
      <c s="23" t="s">
        <v>34</v>
      </c>
      <c s="24">
        <v>43203</v>
      </c>
      <c s="23">
        <v>147</v>
      </c>
      <c s="23"/>
      <c s="23">
        <v>138</v>
      </c>
      <c s="23">
        <v>117</v>
      </c>
      <c s="23" t="s">
        <v>35</v>
      </c>
      <c s="23" t="s">
        <v>36</v>
      </c>
      <c s="23"/>
      <c s="23" t="s">
        <v>37</v>
      </c>
      <c s="23">
        <v>8141302602</v>
      </c>
      <c s="23" t="s">
        <v>38</v>
      </c>
      <c s="23"/>
      <c s="23">
        <v>9660615837</v>
      </c>
      <c s="23" t="s">
        <v>39</v>
      </c>
      <c s="23">
        <v>60000</v>
      </c>
      <c s="23" t="s">
        <v>40</v>
      </c>
      <c s="23" t="s">
        <v>40</v>
      </c>
      <c s="23" t="s">
        <v>41</v>
      </c>
      <c s="23">
        <v>6</v>
      </c>
      <c s="23" t="s">
        <v>42</v>
      </c>
      <c s="23">
        <v>3</v>
      </c>
      <c s="25"/>
      <c s="25"/>
      <c s="25"/>
      <c s="25"/>
    </row>
    <row r="3" spans="1:34" s="0" customFormat="1" ht="15.75" customHeight="1">
      <c r="A3" s="23">
        <v>1</v>
      </c>
      <c s="23" t="s">
        <v>30</v>
      </c>
      <c s="23">
        <v>667</v>
      </c>
      <c s="24">
        <v>45129</v>
      </c>
      <c s="23" t="s">
        <v>43</v>
      </c>
      <c s="23"/>
      <c s="23" t="s">
        <v>44</v>
      </c>
      <c s="23" t="s">
        <v>45</v>
      </c>
      <c s="23" t="s">
        <v>46</v>
      </c>
      <c s="24">
        <v>43170</v>
      </c>
      <c s="23">
        <v>148</v>
      </c>
      <c s="23"/>
      <c s="23">
        <v>138</v>
      </c>
      <c s="23">
        <v>107</v>
      </c>
      <c s="23" t="s">
        <v>47</v>
      </c>
      <c s="23" t="s">
        <v>36</v>
      </c>
      <c s="23"/>
      <c s="23" t="s">
        <v>37</v>
      </c>
      <c s="23">
        <v>8141302602</v>
      </c>
      <c s="23"/>
      <c s="23"/>
      <c s="23">
        <v>9588082972</v>
      </c>
      <c s="23" t="s">
        <v>48</v>
      </c>
      <c s="23">
        <v>60000</v>
      </c>
      <c s="23" t="s">
        <v>40</v>
      </c>
      <c s="23" t="s">
        <v>40</v>
      </c>
      <c s="23" t="s">
        <v>41</v>
      </c>
      <c s="23">
        <v>6</v>
      </c>
      <c s="23" t="s">
        <v>42</v>
      </c>
      <c s="23">
        <v>3</v>
      </c>
      <c s="25"/>
      <c s="25"/>
      <c s="25"/>
      <c s="25"/>
    </row>
    <row r="4" spans="1:34" s="0" customFormat="1" ht="15.75" customHeight="1">
      <c r="A4" s="23">
        <v>1</v>
      </c>
      <c s="23" t="s">
        <v>30</v>
      </c>
      <c s="23">
        <v>660</v>
      </c>
      <c s="24">
        <v>45121</v>
      </c>
      <c s="23" t="s">
        <v>49</v>
      </c>
      <c s="23"/>
      <c s="23" t="s">
        <v>50</v>
      </c>
      <c s="23" t="s">
        <v>51</v>
      </c>
      <c s="23" t="s">
        <v>34</v>
      </c>
      <c s="24">
        <v>43132</v>
      </c>
      <c s="23">
        <v>149</v>
      </c>
      <c s="23"/>
      <c s="23">
        <v>138</v>
      </c>
      <c s="23">
        <v>104</v>
      </c>
      <c s="23" t="s">
        <v>52</v>
      </c>
      <c s="23" t="s">
        <v>36</v>
      </c>
      <c s="23"/>
      <c s="23" t="s">
        <v>37</v>
      </c>
      <c s="23">
        <v>8141302602</v>
      </c>
      <c s="23"/>
      <c s="23"/>
      <c s="23">
        <v>9352281968</v>
      </c>
      <c s="23" t="s">
        <v>48</v>
      </c>
      <c s="23">
        <v>40000</v>
      </c>
      <c s="23" t="s">
        <v>40</v>
      </c>
      <c s="23" t="s">
        <v>40</v>
      </c>
      <c s="23" t="s">
        <v>41</v>
      </c>
      <c s="23">
        <v>6</v>
      </c>
      <c s="23" t="s">
        <v>42</v>
      </c>
      <c s="23">
        <v>3</v>
      </c>
      <c s="25"/>
      <c s="25"/>
      <c s="25"/>
      <c s="25"/>
    </row>
    <row r="5" spans="1:34" s="0" customFormat="1" ht="15.75" customHeight="1">
      <c r="A5" s="23">
        <v>1</v>
      </c>
      <c s="23" t="s">
        <v>30</v>
      </c>
      <c s="23">
        <v>656</v>
      </c>
      <c s="24">
        <v>45117</v>
      </c>
      <c s="23" t="s">
        <v>53</v>
      </c>
      <c s="23"/>
      <c s="23" t="s">
        <v>54</v>
      </c>
      <c s="23" t="s">
        <v>55</v>
      </c>
      <c s="23" t="s">
        <v>34</v>
      </c>
      <c s="24">
        <v>43239</v>
      </c>
      <c s="23">
        <v>150</v>
      </c>
      <c s="23"/>
      <c s="23">
        <v>138</v>
      </c>
      <c s="23">
        <v>117</v>
      </c>
      <c s="23" t="s">
        <v>52</v>
      </c>
      <c s="23" t="s">
        <v>36</v>
      </c>
      <c s="23"/>
      <c s="23" t="s">
        <v>37</v>
      </c>
      <c s="23">
        <v>8141302602</v>
      </c>
      <c s="23" t="s">
        <v>56</v>
      </c>
      <c s="23"/>
      <c s="23">
        <v>9587763127</v>
      </c>
      <c s="23" t="s">
        <v>39</v>
      </c>
      <c s="23">
        <v>400000</v>
      </c>
      <c s="23" t="s">
        <v>40</v>
      </c>
      <c s="23" t="s">
        <v>40</v>
      </c>
      <c s="23" t="s">
        <v>41</v>
      </c>
      <c s="23">
        <v>6</v>
      </c>
      <c s="23" t="s">
        <v>42</v>
      </c>
      <c s="23">
        <v>1</v>
      </c>
      <c s="25"/>
      <c s="25"/>
      <c s="25"/>
      <c s="25"/>
    </row>
    <row r="6" spans="1:34" s="0" customFormat="1" ht="15.75" customHeight="1">
      <c r="A6" s="23">
        <v>1</v>
      </c>
      <c s="23" t="s">
        <v>30</v>
      </c>
      <c s="23">
        <v>654</v>
      </c>
      <c s="24">
        <v>45117</v>
      </c>
      <c s="23" t="s">
        <v>57</v>
      </c>
      <c s="23"/>
      <c s="23" t="s">
        <v>58</v>
      </c>
      <c s="23" t="s">
        <v>59</v>
      </c>
      <c s="23" t="s">
        <v>46</v>
      </c>
      <c s="24">
        <v>43211</v>
      </c>
      <c s="23">
        <v>151</v>
      </c>
      <c s="23"/>
      <c s="23">
        <v>138</v>
      </c>
      <c s="23">
        <v>117</v>
      </c>
      <c s="23" t="s">
        <v>35</v>
      </c>
      <c s="23" t="s">
        <v>36</v>
      </c>
      <c s="23"/>
      <c s="23" t="s">
        <v>37</v>
      </c>
      <c s="23">
        <v>8141302602</v>
      </c>
      <c s="23" t="s">
        <v>60</v>
      </c>
      <c s="23"/>
      <c s="23">
        <v>9649970447</v>
      </c>
      <c s="23" t="s">
        <v>39</v>
      </c>
      <c s="23">
        <v>60000</v>
      </c>
      <c s="23" t="s">
        <v>40</v>
      </c>
      <c s="23" t="s">
        <v>40</v>
      </c>
      <c s="23" t="s">
        <v>41</v>
      </c>
      <c s="23">
        <v>6</v>
      </c>
      <c s="23" t="s">
        <v>42</v>
      </c>
      <c s="23">
        <v>3</v>
      </c>
      <c s="25"/>
      <c s="25"/>
      <c s="25"/>
      <c s="25"/>
    </row>
    <row r="7" spans="1:34" s="0" customFormat="1" ht="15.75" customHeight="1">
      <c r="A7" s="23">
        <v>1</v>
      </c>
      <c s="23" t="s">
        <v>30</v>
      </c>
      <c s="23">
        <v>670</v>
      </c>
      <c s="24">
        <v>45131</v>
      </c>
      <c s="23" t="s">
        <v>61</v>
      </c>
      <c s="23"/>
      <c s="23" t="s">
        <v>62</v>
      </c>
      <c s="23" t="s">
        <v>63</v>
      </c>
      <c s="23" t="s">
        <v>34</v>
      </c>
      <c s="24">
        <v>43003</v>
      </c>
      <c s="23">
        <v>152</v>
      </c>
      <c s="23"/>
      <c s="23">
        <v>138</v>
      </c>
      <c s="23">
        <v>102</v>
      </c>
      <c s="23" t="s">
        <v>64</v>
      </c>
      <c s="23" t="s">
        <v>36</v>
      </c>
      <c s="23"/>
      <c s="23" t="s">
        <v>37</v>
      </c>
      <c s="23">
        <v>8141302602</v>
      </c>
      <c s="23" t="s">
        <v>65</v>
      </c>
      <c s="23"/>
      <c s="23">
        <v>9351563329</v>
      </c>
      <c s="23" t="s">
        <v>48</v>
      </c>
      <c s="23">
        <v>60000</v>
      </c>
      <c s="23" t="s">
        <v>40</v>
      </c>
      <c s="23" t="s">
        <v>40</v>
      </c>
      <c s="23" t="s">
        <v>41</v>
      </c>
      <c s="23">
        <v>7</v>
      </c>
      <c s="23" t="s">
        <v>42</v>
      </c>
      <c s="23">
        <v>3</v>
      </c>
      <c s="25"/>
      <c s="25"/>
      <c s="25"/>
      <c s="25"/>
    </row>
    <row r="8" spans="1:34" s="0" customFormat="1" ht="15.75" customHeight="1">
      <c r="A8" s="23">
        <v>1</v>
      </c>
      <c s="23" t="s">
        <v>30</v>
      </c>
      <c s="23">
        <v>659</v>
      </c>
      <c s="24">
        <v>45120</v>
      </c>
      <c s="23" t="s">
        <v>66</v>
      </c>
      <c s="23"/>
      <c s="23" t="s">
        <v>67</v>
      </c>
      <c s="23" t="s">
        <v>68</v>
      </c>
      <c s="23" t="s">
        <v>46</v>
      </c>
      <c s="24">
        <v>42641</v>
      </c>
      <c s="23">
        <v>153</v>
      </c>
      <c s="23"/>
      <c s="23">
        <v>138</v>
      </c>
      <c s="23">
        <v>108</v>
      </c>
      <c s="23" t="s">
        <v>52</v>
      </c>
      <c s="23" t="s">
        <v>36</v>
      </c>
      <c s="23"/>
      <c s="23" t="s">
        <v>37</v>
      </c>
      <c s="23">
        <v>8141302602</v>
      </c>
      <c s="23" t="s">
        <v>69</v>
      </c>
      <c s="23"/>
      <c s="23">
        <v>8078673338</v>
      </c>
      <c s="23" t="s">
        <v>70</v>
      </c>
      <c s="23">
        <v>0</v>
      </c>
      <c s="23" t="s">
        <v>40</v>
      </c>
      <c s="23" t="s">
        <v>40</v>
      </c>
      <c s="23" t="s">
        <v>41</v>
      </c>
      <c s="23">
        <v>8</v>
      </c>
      <c s="23" t="s">
        <v>42</v>
      </c>
      <c s="23">
        <v>2</v>
      </c>
      <c s="25"/>
      <c s="25"/>
      <c s="25"/>
      <c s="25"/>
    </row>
    <row r="9" spans="1:34" s="0" customFormat="1" ht="15.75" customHeight="1">
      <c r="A9" s="23">
        <v>1</v>
      </c>
      <c s="23" t="s">
        <v>30</v>
      </c>
      <c s="23">
        <v>674</v>
      </c>
      <c s="24">
        <v>45174</v>
      </c>
      <c s="23" t="s">
        <v>71</v>
      </c>
      <c s="23"/>
      <c s="23" t="s">
        <v>72</v>
      </c>
      <c s="23" t="s">
        <v>73</v>
      </c>
      <c s="23" t="s">
        <v>46</v>
      </c>
      <c s="24">
        <v>43297</v>
      </c>
      <c s="23">
        <v>154</v>
      </c>
      <c s="23"/>
      <c s="23">
        <v>138</v>
      </c>
      <c s="23">
        <v>68</v>
      </c>
      <c s="23" t="s">
        <v>35</v>
      </c>
      <c s="23" t="s">
        <v>36</v>
      </c>
      <c s="23"/>
      <c s="23" t="s">
        <v>37</v>
      </c>
      <c s="23">
        <v>8141302602</v>
      </c>
      <c s="23" t="s">
        <v>74</v>
      </c>
      <c s="23"/>
      <c s="23">
        <v>9649974884</v>
      </c>
      <c s="23" t="s">
        <v>48</v>
      </c>
      <c s="23">
        <v>300000</v>
      </c>
      <c s="23" t="s">
        <v>40</v>
      </c>
      <c s="23" t="s">
        <v>40</v>
      </c>
      <c s="23" t="s">
        <v>41</v>
      </c>
      <c s="23">
        <v>6</v>
      </c>
      <c s="23" t="s">
        <v>42</v>
      </c>
      <c s="23">
        <v>0</v>
      </c>
      <c s="25"/>
      <c s="25"/>
      <c s="25"/>
      <c s="25"/>
    </row>
    <row r="10" spans="1:34" s="0" customFormat="1" ht="15.75" customHeight="1">
      <c r="A10" s="23">
        <v>1</v>
      </c>
      <c s="23" t="s">
        <v>30</v>
      </c>
      <c s="23">
        <v>653</v>
      </c>
      <c s="24">
        <v>45114</v>
      </c>
      <c s="23" t="s">
        <v>75</v>
      </c>
      <c s="23"/>
      <c s="23" t="s">
        <v>76</v>
      </c>
      <c s="23" t="s">
        <v>77</v>
      </c>
      <c s="23" t="s">
        <v>34</v>
      </c>
      <c s="24">
        <v>42782</v>
      </c>
      <c s="23">
        <v>155</v>
      </c>
      <c s="23"/>
      <c s="23">
        <v>138</v>
      </c>
      <c s="23">
        <v>115</v>
      </c>
      <c s="23" t="s">
        <v>35</v>
      </c>
      <c s="23" t="s">
        <v>36</v>
      </c>
      <c s="23"/>
      <c s="23" t="s">
        <v>37</v>
      </c>
      <c s="23">
        <v>8141302602</v>
      </c>
      <c s="23"/>
      <c s="23"/>
      <c s="23">
        <v>8306697438</v>
      </c>
      <c s="23" t="s">
        <v>78</v>
      </c>
      <c s="23">
        <v>40000</v>
      </c>
      <c s="23" t="s">
        <v>40</v>
      </c>
      <c s="23" t="s">
        <v>40</v>
      </c>
      <c s="23" t="s">
        <v>41</v>
      </c>
      <c s="23">
        <v>7</v>
      </c>
      <c s="23" t="s">
        <v>42</v>
      </c>
      <c s="23">
        <v>1</v>
      </c>
      <c s="25"/>
      <c s="25"/>
      <c s="25"/>
      <c s="25"/>
    </row>
    <row r="11" spans="1:34" s="0" customFormat="1" ht="15.75" customHeight="1">
      <c r="A11" s="23">
        <v>1</v>
      </c>
      <c s="23" t="s">
        <v>30</v>
      </c>
      <c s="23">
        <v>657</v>
      </c>
      <c s="24">
        <v>45117</v>
      </c>
      <c s="23" t="s">
        <v>79</v>
      </c>
      <c s="23"/>
      <c s="23" t="s">
        <v>80</v>
      </c>
      <c s="23" t="s">
        <v>81</v>
      </c>
      <c s="23" t="s">
        <v>46</v>
      </c>
      <c s="24">
        <v>43229</v>
      </c>
      <c s="23">
        <v>156</v>
      </c>
      <c s="23"/>
      <c s="23">
        <v>138</v>
      </c>
      <c s="23">
        <v>116</v>
      </c>
      <c s="23" t="s">
        <v>35</v>
      </c>
      <c s="23" t="s">
        <v>36</v>
      </c>
      <c s="23"/>
      <c s="23" t="s">
        <v>37</v>
      </c>
      <c s="23">
        <v>8141302602</v>
      </c>
      <c s="23"/>
      <c s="23"/>
      <c s="23">
        <v>9672325154</v>
      </c>
      <c s="23" t="s">
        <v>48</v>
      </c>
      <c s="23">
        <v>60000</v>
      </c>
      <c s="23" t="s">
        <v>40</v>
      </c>
      <c s="23" t="s">
        <v>40</v>
      </c>
      <c s="23" t="s">
        <v>41</v>
      </c>
      <c s="23">
        <v>6</v>
      </c>
      <c s="23" t="s">
        <v>42</v>
      </c>
      <c s="23">
        <v>0</v>
      </c>
      <c s="25"/>
      <c s="25"/>
      <c s="25"/>
      <c s="25"/>
    </row>
    <row r="12" spans="1:34" s="0" customFormat="1" ht="15.75" customHeight="1">
      <c r="A12" s="23">
        <v>1</v>
      </c>
      <c s="23" t="s">
        <v>30</v>
      </c>
      <c s="23">
        <v>675</v>
      </c>
      <c s="24">
        <v>45174</v>
      </c>
      <c s="23" t="s">
        <v>33</v>
      </c>
      <c s="23"/>
      <c s="23" t="s">
        <v>82</v>
      </c>
      <c s="23" t="s">
        <v>83</v>
      </c>
      <c s="23" t="s">
        <v>46</v>
      </c>
      <c s="24">
        <v>43267</v>
      </c>
      <c s="23">
        <v>157</v>
      </c>
      <c s="23"/>
      <c s="23">
        <v>138</v>
      </c>
      <c s="23">
        <v>73</v>
      </c>
      <c s="23" t="s">
        <v>52</v>
      </c>
      <c s="23" t="s">
        <v>36</v>
      </c>
      <c s="23"/>
      <c s="23" t="s">
        <v>37</v>
      </c>
      <c s="23">
        <v>8141302602</v>
      </c>
      <c s="23" t="s">
        <v>84</v>
      </c>
      <c s="23"/>
      <c s="23">
        <v>9983611410</v>
      </c>
      <c s="23" t="s">
        <v>48</v>
      </c>
      <c s="23">
        <v>40000</v>
      </c>
      <c s="23" t="s">
        <v>40</v>
      </c>
      <c s="23" t="s">
        <v>40</v>
      </c>
      <c s="23" t="s">
        <v>41</v>
      </c>
      <c s="23">
        <v>6</v>
      </c>
      <c s="23" t="s">
        <v>42</v>
      </c>
      <c s="23">
        <v>0</v>
      </c>
      <c s="25"/>
      <c s="25"/>
      <c s="25"/>
      <c s="25"/>
    </row>
    <row r="13" spans="1:34" s="0" customFormat="1" ht="15.75" customHeight="1">
      <c r="A13" s="23">
        <v>1</v>
      </c>
      <c s="23" t="s">
        <v>30</v>
      </c>
      <c s="23">
        <v>658</v>
      </c>
      <c s="24">
        <v>45118</v>
      </c>
      <c s="23" t="s">
        <v>85</v>
      </c>
      <c s="23"/>
      <c s="23" t="s">
        <v>86</v>
      </c>
      <c s="23" t="s">
        <v>87</v>
      </c>
      <c s="23" t="s">
        <v>34</v>
      </c>
      <c s="24">
        <v>43292</v>
      </c>
      <c s="23">
        <v>158</v>
      </c>
      <c s="23"/>
      <c s="23">
        <v>138</v>
      </c>
      <c s="23">
        <v>119</v>
      </c>
      <c s="23" t="s">
        <v>35</v>
      </c>
      <c s="23" t="s">
        <v>36</v>
      </c>
      <c s="23"/>
      <c s="23" t="s">
        <v>37</v>
      </c>
      <c s="23">
        <v>8141302602</v>
      </c>
      <c s="23" t="s">
        <v>88</v>
      </c>
      <c s="23"/>
      <c s="23">
        <v>9057277701</v>
      </c>
      <c s="23" t="s">
        <v>48</v>
      </c>
      <c s="23">
        <v>40000</v>
      </c>
      <c s="23" t="s">
        <v>40</v>
      </c>
      <c s="23" t="s">
        <v>40</v>
      </c>
      <c s="23" t="s">
        <v>41</v>
      </c>
      <c s="23">
        <v>6</v>
      </c>
      <c s="23" t="s">
        <v>42</v>
      </c>
      <c s="23">
        <v>0</v>
      </c>
      <c s="25"/>
      <c s="25"/>
      <c s="25"/>
      <c s="25"/>
    </row>
    <row r="14" spans="1:34" s="0" customFormat="1" ht="15.75" customHeight="1">
      <c r="A14" s="23">
        <v>2</v>
      </c>
      <c s="23" t="s">
        <v>30</v>
      </c>
      <c s="23">
        <v>640</v>
      </c>
      <c s="24"/>
      <c s="23" t="s">
        <v>89</v>
      </c>
      <c s="23"/>
      <c s="23" t="s">
        <v>90</v>
      </c>
      <c s="23" t="s">
        <v>91</v>
      </c>
      <c s="23" t="s">
        <v>34</v>
      </c>
      <c s="24">
        <v>42679</v>
      </c>
      <c s="23">
        <v>246</v>
      </c>
      <c s="23"/>
      <c s="23">
        <v>138</v>
      </c>
      <c s="23">
        <v>118</v>
      </c>
      <c s="23" t="s">
        <v>52</v>
      </c>
      <c s="23" t="s">
        <v>36</v>
      </c>
      <c s="23"/>
      <c s="23" t="s">
        <v>37</v>
      </c>
      <c s="23">
        <v>8141302602</v>
      </c>
      <c s="23"/>
      <c s="23"/>
      <c s="23">
        <v>8239254728</v>
      </c>
      <c s="23" t="s">
        <v>92</v>
      </c>
      <c s="23">
        <v>60000</v>
      </c>
      <c s="23" t="s">
        <v>40</v>
      </c>
      <c s="23" t="s">
        <v>40</v>
      </c>
      <c s="23" t="s">
        <v>41</v>
      </c>
      <c s="23">
        <v>8</v>
      </c>
      <c s="23" t="s">
        <v>42</v>
      </c>
      <c s="23">
        <v>3</v>
      </c>
      <c s="25"/>
      <c s="25"/>
      <c s="25"/>
      <c s="25"/>
    </row>
    <row r="15" spans="1:34" s="0" customFormat="1" ht="15.75" customHeight="1">
      <c r="A15" s="23">
        <v>2</v>
      </c>
      <c s="23" t="s">
        <v>30</v>
      </c>
      <c s="23">
        <v>668</v>
      </c>
      <c s="24">
        <v>45129</v>
      </c>
      <c s="23" t="s">
        <v>93</v>
      </c>
      <c s="23"/>
      <c s="23" t="s">
        <v>94</v>
      </c>
      <c s="23" t="s">
        <v>95</v>
      </c>
      <c s="23" t="s">
        <v>34</v>
      </c>
      <c s="24">
        <v>42639</v>
      </c>
      <c s="23">
        <v>247</v>
      </c>
      <c s="23"/>
      <c s="23">
        <v>138</v>
      </c>
      <c s="23">
        <v>103</v>
      </c>
      <c s="23" t="s">
        <v>35</v>
      </c>
      <c s="23" t="s">
        <v>36</v>
      </c>
      <c s="23"/>
      <c s="23" t="s">
        <v>37</v>
      </c>
      <c s="23">
        <v>8141302602</v>
      </c>
      <c s="23" t="s">
        <v>96</v>
      </c>
      <c s="23"/>
      <c s="23">
        <v>7665408139</v>
      </c>
      <c s="23" t="s">
        <v>97</v>
      </c>
      <c s="23">
        <v>0</v>
      </c>
      <c s="23" t="s">
        <v>40</v>
      </c>
      <c s="23" t="s">
        <v>40</v>
      </c>
      <c s="23" t="s">
        <v>41</v>
      </c>
      <c s="23">
        <v>8</v>
      </c>
      <c s="23" t="s">
        <v>42</v>
      </c>
      <c s="23">
        <v>3</v>
      </c>
      <c s="25"/>
      <c s="25"/>
      <c s="25"/>
      <c s="25"/>
    </row>
    <row r="16" spans="1:34" s="0" customFormat="1" ht="15.75" customHeight="1">
      <c r="A16" s="23">
        <v>2</v>
      </c>
      <c s="23" t="s">
        <v>30</v>
      </c>
      <c s="23">
        <v>624</v>
      </c>
      <c s="24"/>
      <c s="23" t="s">
        <v>98</v>
      </c>
      <c s="23"/>
      <c s="23" t="s">
        <v>99</v>
      </c>
      <c s="23" t="s">
        <v>100</v>
      </c>
      <c s="23" t="s">
        <v>34</v>
      </c>
      <c s="24">
        <v>42879</v>
      </c>
      <c s="23">
        <v>248</v>
      </c>
      <c s="23"/>
      <c s="23">
        <v>138</v>
      </c>
      <c s="23">
        <v>115</v>
      </c>
      <c s="23" t="s">
        <v>35</v>
      </c>
      <c s="23" t="s">
        <v>36</v>
      </c>
      <c s="23"/>
      <c s="23" t="s">
        <v>37</v>
      </c>
      <c s="23">
        <v>8141302602</v>
      </c>
      <c s="23" t="s">
        <v>101</v>
      </c>
      <c s="23"/>
      <c s="23">
        <v>9549096610</v>
      </c>
      <c s="23" t="s">
        <v>102</v>
      </c>
      <c s="23">
        <v>50000</v>
      </c>
      <c s="23" t="s">
        <v>40</v>
      </c>
      <c s="23" t="s">
        <v>40</v>
      </c>
      <c s="23" t="s">
        <v>41</v>
      </c>
      <c s="23">
        <v>7</v>
      </c>
      <c s="23" t="s">
        <v>42</v>
      </c>
      <c s="23">
        <v>0</v>
      </c>
      <c s="25"/>
      <c s="25"/>
      <c s="25"/>
      <c s="25"/>
    </row>
    <row r="17" spans="1:34" s="0" customFormat="1" ht="15.75" customHeight="1">
      <c r="A17" s="23">
        <v>2</v>
      </c>
      <c s="23" t="s">
        <v>30</v>
      </c>
      <c s="23">
        <v>673</v>
      </c>
      <c s="24">
        <v>45140</v>
      </c>
      <c s="23" t="s">
        <v>103</v>
      </c>
      <c s="23"/>
      <c s="23" t="s">
        <v>104</v>
      </c>
      <c s="23" t="s">
        <v>105</v>
      </c>
      <c s="23" t="s">
        <v>34</v>
      </c>
      <c s="24">
        <v>42952</v>
      </c>
      <c s="23">
        <v>249</v>
      </c>
      <c s="23"/>
      <c s="23">
        <v>138</v>
      </c>
      <c s="23">
        <v>73</v>
      </c>
      <c s="23" t="s">
        <v>35</v>
      </c>
      <c s="23"/>
      <c s="23"/>
      <c s="23" t="s">
        <v>37</v>
      </c>
      <c s="23">
        <v>8141302602</v>
      </c>
      <c s="23" t="s">
        <v>106</v>
      </c>
      <c s="23"/>
      <c s="23">
        <v>9549988714</v>
      </c>
      <c s="23" t="s">
        <v>78</v>
      </c>
      <c s="23">
        <v>60000</v>
      </c>
      <c s="23" t="s">
        <v>40</v>
      </c>
      <c s="23" t="s">
        <v>40</v>
      </c>
      <c s="23"/>
      <c s="23">
        <v>7</v>
      </c>
      <c s="23" t="s">
        <v>42</v>
      </c>
      <c s="23">
        <v>3</v>
      </c>
      <c s="25"/>
      <c s="25"/>
      <c s="25"/>
      <c s="25"/>
    </row>
    <row r="18" spans="1:34" s="0" customFormat="1" ht="15.75" customHeight="1">
      <c r="A18" s="23">
        <v>2</v>
      </c>
      <c s="23" t="s">
        <v>30</v>
      </c>
      <c s="23">
        <v>631</v>
      </c>
      <c s="24"/>
      <c s="23" t="s">
        <v>107</v>
      </c>
      <c s="23"/>
      <c s="23" t="s">
        <v>108</v>
      </c>
      <c s="23" t="s">
        <v>109</v>
      </c>
      <c s="23" t="s">
        <v>46</v>
      </c>
      <c s="24">
        <v>42933</v>
      </c>
      <c s="23">
        <v>250</v>
      </c>
      <c s="23"/>
      <c s="23">
        <v>138</v>
      </c>
      <c s="23">
        <v>132</v>
      </c>
      <c s="23" t="s">
        <v>35</v>
      </c>
      <c s="23" t="s">
        <v>36</v>
      </c>
      <c s="23"/>
      <c s="23" t="s">
        <v>37</v>
      </c>
      <c s="23">
        <v>8141302602</v>
      </c>
      <c s="23" t="s">
        <v>110</v>
      </c>
      <c s="23"/>
      <c s="23">
        <v>9783954839</v>
      </c>
      <c s="23" t="s">
        <v>92</v>
      </c>
      <c s="23">
        <v>60000</v>
      </c>
      <c s="23" t="s">
        <v>40</v>
      </c>
      <c s="23" t="s">
        <v>40</v>
      </c>
      <c s="23" t="s">
        <v>41</v>
      </c>
      <c s="23">
        <v>7</v>
      </c>
      <c s="23" t="s">
        <v>42</v>
      </c>
      <c s="23">
        <v>3</v>
      </c>
      <c s="25"/>
      <c s="25"/>
      <c s="25"/>
      <c s="25"/>
    </row>
    <row r="19" spans="1:34" s="0" customFormat="1" ht="15.75" customHeight="1">
      <c r="A19" s="23">
        <v>2</v>
      </c>
      <c s="23" t="s">
        <v>30</v>
      </c>
      <c s="23">
        <v>619</v>
      </c>
      <c s="24"/>
      <c s="23" t="s">
        <v>111</v>
      </c>
      <c s="23"/>
      <c s="23" t="s">
        <v>112</v>
      </c>
      <c s="23" t="s">
        <v>113</v>
      </c>
      <c s="23" t="s">
        <v>34</v>
      </c>
      <c s="24">
        <v>42790</v>
      </c>
      <c s="23">
        <v>251</v>
      </c>
      <c s="23"/>
      <c s="23">
        <v>138</v>
      </c>
      <c s="23">
        <v>115</v>
      </c>
      <c s="23" t="s">
        <v>52</v>
      </c>
      <c s="23" t="s">
        <v>36</v>
      </c>
      <c s="23"/>
      <c s="23" t="s">
        <v>37</v>
      </c>
      <c s="23">
        <v>8141302602</v>
      </c>
      <c s="23" t="s">
        <v>114</v>
      </c>
      <c s="23"/>
      <c s="23">
        <v>9358093519</v>
      </c>
      <c s="23" t="s">
        <v>92</v>
      </c>
      <c s="23">
        <v>50000</v>
      </c>
      <c s="23" t="s">
        <v>40</v>
      </c>
      <c s="23" t="s">
        <v>40</v>
      </c>
      <c s="23" t="s">
        <v>41</v>
      </c>
      <c s="23">
        <v>7</v>
      </c>
      <c s="23" t="s">
        <v>42</v>
      </c>
      <c s="23">
        <v>0</v>
      </c>
      <c s="25"/>
      <c s="25"/>
      <c s="25"/>
      <c s="25"/>
    </row>
    <row r="20" spans="1:34" s="0" customFormat="1" ht="15.75" customHeight="1">
      <c r="A20" s="23">
        <v>2</v>
      </c>
      <c s="23" t="s">
        <v>30</v>
      </c>
      <c s="23">
        <v>620</v>
      </c>
      <c s="24"/>
      <c s="23" t="s">
        <v>115</v>
      </c>
      <c s="23"/>
      <c s="23" t="s">
        <v>116</v>
      </c>
      <c s="23" t="s">
        <v>117</v>
      </c>
      <c s="23" t="s">
        <v>34</v>
      </c>
      <c s="24">
        <v>42005</v>
      </c>
      <c s="23">
        <v>252</v>
      </c>
      <c s="23"/>
      <c s="23">
        <v>138</v>
      </c>
      <c s="23">
        <v>125</v>
      </c>
      <c s="23" t="s">
        <v>52</v>
      </c>
      <c s="23" t="s">
        <v>36</v>
      </c>
      <c s="23"/>
      <c s="23" t="s">
        <v>37</v>
      </c>
      <c s="23">
        <v>8141302602</v>
      </c>
      <c s="23" t="s">
        <v>118</v>
      </c>
      <c s="23"/>
      <c s="23">
        <v>9587557276</v>
      </c>
      <c s="23" t="s">
        <v>92</v>
      </c>
      <c s="23">
        <v>60000</v>
      </c>
      <c s="23" t="s">
        <v>40</v>
      </c>
      <c s="23" t="s">
        <v>40</v>
      </c>
      <c s="23" t="s">
        <v>41</v>
      </c>
      <c s="23">
        <v>9</v>
      </c>
      <c s="23" t="s">
        <v>42</v>
      </c>
      <c s="23">
        <v>3</v>
      </c>
      <c s="25"/>
      <c s="25"/>
      <c s="25"/>
      <c s="25"/>
    </row>
    <row r="21" spans="1:34" s="0" customFormat="1" ht="15.75" customHeight="1">
      <c r="A21" s="23">
        <v>2</v>
      </c>
      <c s="23" t="s">
        <v>30</v>
      </c>
      <c s="23">
        <v>648</v>
      </c>
      <c s="24">
        <v>44772</v>
      </c>
      <c s="23" t="s">
        <v>119</v>
      </c>
      <c s="23"/>
      <c s="23" t="s">
        <v>120</v>
      </c>
      <c s="23" t="s">
        <v>91</v>
      </c>
      <c s="23" t="s">
        <v>34</v>
      </c>
      <c s="24">
        <v>42965</v>
      </c>
      <c s="23">
        <v>253</v>
      </c>
      <c s="23"/>
      <c s="23">
        <v>138</v>
      </c>
      <c s="23">
        <v>75</v>
      </c>
      <c s="23" t="s">
        <v>52</v>
      </c>
      <c s="23"/>
      <c s="23"/>
      <c s="23" t="s">
        <v>37</v>
      </c>
      <c s="23">
        <v>8141302602</v>
      </c>
      <c s="23" t="s">
        <v>121</v>
      </c>
      <c s="23"/>
      <c s="23">
        <v>9587790855</v>
      </c>
      <c s="23" t="s">
        <v>122</v>
      </c>
      <c s="23">
        <v>50000</v>
      </c>
      <c s="23" t="s">
        <v>40</v>
      </c>
      <c s="23" t="s">
        <v>40</v>
      </c>
      <c s="23"/>
      <c s="23">
        <v>7</v>
      </c>
      <c s="23" t="s">
        <v>42</v>
      </c>
      <c s="23">
        <v>3</v>
      </c>
      <c s="25"/>
      <c s="25"/>
      <c s="25"/>
      <c s="25"/>
    </row>
    <row r="22" spans="1:34" s="0" customFormat="1" ht="15.75" customHeight="1">
      <c r="A22" s="23">
        <v>2</v>
      </c>
      <c s="23" t="s">
        <v>30</v>
      </c>
      <c s="23">
        <v>651</v>
      </c>
      <c s="24"/>
      <c s="23" t="s">
        <v>123</v>
      </c>
      <c s="23"/>
      <c s="23" t="s">
        <v>124</v>
      </c>
      <c s="23" t="s">
        <v>125</v>
      </c>
      <c s="23" t="s">
        <v>46</v>
      </c>
      <c s="24">
        <v>42868</v>
      </c>
      <c s="23">
        <v>254</v>
      </c>
      <c s="23"/>
      <c s="23">
        <v>138</v>
      </c>
      <c s="23">
        <v>116</v>
      </c>
      <c s="23" t="s">
        <v>52</v>
      </c>
      <c s="23" t="s">
        <v>36</v>
      </c>
      <c s="23"/>
      <c s="23" t="s">
        <v>37</v>
      </c>
      <c s="23">
        <v>8141302602</v>
      </c>
      <c s="23" t="s">
        <v>126</v>
      </c>
      <c s="23"/>
      <c s="23">
        <v>7878863629</v>
      </c>
      <c s="23" t="s">
        <v>127</v>
      </c>
      <c s="23">
        <v>40000</v>
      </c>
      <c s="23" t="s">
        <v>40</v>
      </c>
      <c s="23" t="s">
        <v>40</v>
      </c>
      <c s="23" t="s">
        <v>41</v>
      </c>
      <c s="23">
        <v>7</v>
      </c>
      <c s="23" t="s">
        <v>42</v>
      </c>
      <c s="23">
        <v>3</v>
      </c>
      <c s="25"/>
      <c s="25"/>
      <c s="25"/>
      <c s="25"/>
    </row>
    <row r="23" spans="1:34" s="0" customFormat="1" ht="15.75" customHeight="1">
      <c r="A23" s="23">
        <v>2</v>
      </c>
      <c s="23" t="s">
        <v>30</v>
      </c>
      <c s="23">
        <v>666</v>
      </c>
      <c s="24">
        <v>45129</v>
      </c>
      <c s="23" t="s">
        <v>128</v>
      </c>
      <c s="23"/>
      <c s="23" t="s">
        <v>129</v>
      </c>
      <c s="23" t="s">
        <v>130</v>
      </c>
      <c s="23" t="s">
        <v>46</v>
      </c>
      <c s="24">
        <v>42751</v>
      </c>
      <c s="23">
        <v>255</v>
      </c>
      <c s="23"/>
      <c s="23">
        <v>138</v>
      </c>
      <c s="23">
        <v>103</v>
      </c>
      <c s="23" t="s">
        <v>35</v>
      </c>
      <c s="23" t="s">
        <v>36</v>
      </c>
      <c s="23"/>
      <c s="23" t="s">
        <v>37</v>
      </c>
      <c s="23">
        <v>8141302602</v>
      </c>
      <c s="23" t="s">
        <v>131</v>
      </c>
      <c s="23"/>
      <c s="23">
        <v>9672028968</v>
      </c>
      <c s="23" t="s">
        <v>132</v>
      </c>
      <c s="23">
        <v>70000</v>
      </c>
      <c s="23" t="s">
        <v>40</v>
      </c>
      <c s="23" t="s">
        <v>40</v>
      </c>
      <c s="23" t="s">
        <v>41</v>
      </c>
      <c s="23">
        <v>7</v>
      </c>
      <c s="23" t="s">
        <v>42</v>
      </c>
      <c s="23">
        <v>3</v>
      </c>
      <c s="25"/>
      <c s="25"/>
      <c s="25"/>
      <c s="25"/>
    </row>
    <row r="24" spans="1:34" s="0" customFormat="1" ht="15.75" customHeight="1">
      <c r="A24" s="23">
        <v>2</v>
      </c>
      <c s="23" t="s">
        <v>30</v>
      </c>
      <c s="23">
        <v>665</v>
      </c>
      <c s="24">
        <v>45122</v>
      </c>
      <c s="23" t="s">
        <v>133</v>
      </c>
      <c s="23"/>
      <c s="23" t="s">
        <v>134</v>
      </c>
      <c s="23" t="s">
        <v>135</v>
      </c>
      <c s="23" t="s">
        <v>34</v>
      </c>
      <c s="24">
        <v>42644</v>
      </c>
      <c s="23">
        <v>256</v>
      </c>
      <c s="23"/>
      <c s="23">
        <v>138</v>
      </c>
      <c s="23">
        <v>108</v>
      </c>
      <c s="23" t="s">
        <v>64</v>
      </c>
      <c s="23"/>
      <c s="23"/>
      <c s="23" t="s">
        <v>37</v>
      </c>
      <c s="23">
        <v>8141302602</v>
      </c>
      <c s="23" t="s">
        <v>136</v>
      </c>
      <c s="23"/>
      <c s="23">
        <v>9928149215</v>
      </c>
      <c s="23" t="s">
        <v>78</v>
      </c>
      <c s="23">
        <v>50000</v>
      </c>
      <c s="23" t="s">
        <v>40</v>
      </c>
      <c s="23" t="s">
        <v>40</v>
      </c>
      <c s="23"/>
      <c s="23">
        <v>8</v>
      </c>
      <c s="23" t="s">
        <v>42</v>
      </c>
      <c s="23">
        <v>3</v>
      </c>
      <c s="25"/>
      <c s="25"/>
      <c s="25"/>
      <c s="25"/>
    </row>
    <row r="25" spans="1:34" s="0" customFormat="1" ht="15.75" customHeight="1">
      <c r="A25" s="23">
        <v>2</v>
      </c>
      <c s="23" t="s">
        <v>30</v>
      </c>
      <c s="23">
        <v>639</v>
      </c>
      <c s="24"/>
      <c s="23" t="s">
        <v>137</v>
      </c>
      <c s="23"/>
      <c s="23" t="s">
        <v>138</v>
      </c>
      <c s="23" t="s">
        <v>63</v>
      </c>
      <c s="23" t="s">
        <v>46</v>
      </c>
      <c s="24">
        <v>43012</v>
      </c>
      <c s="23">
        <v>257</v>
      </c>
      <c s="23"/>
      <c s="23">
        <v>138</v>
      </c>
      <c s="23">
        <v>133</v>
      </c>
      <c s="23" t="s">
        <v>35</v>
      </c>
      <c s="23" t="s">
        <v>36</v>
      </c>
      <c s="23"/>
      <c s="23" t="s">
        <v>37</v>
      </c>
      <c s="23">
        <v>8141302602</v>
      </c>
      <c s="23" t="s">
        <v>139</v>
      </c>
      <c s="23"/>
      <c s="23">
        <v>9828667793</v>
      </c>
      <c s="23" t="s">
        <v>92</v>
      </c>
      <c s="23">
        <v>60000</v>
      </c>
      <c s="23" t="s">
        <v>40</v>
      </c>
      <c s="23" t="s">
        <v>40</v>
      </c>
      <c s="23" t="s">
        <v>41</v>
      </c>
      <c s="23">
        <v>7</v>
      </c>
      <c s="23" t="s">
        <v>42</v>
      </c>
      <c s="23">
        <v>0</v>
      </c>
      <c s="25"/>
      <c s="25"/>
      <c s="25"/>
      <c s="25"/>
    </row>
    <row r="26" spans="1:34" s="0" customFormat="1" ht="15.75" customHeight="1">
      <c r="A26" s="23">
        <v>2</v>
      </c>
      <c s="23" t="s">
        <v>30</v>
      </c>
      <c s="23">
        <v>632</v>
      </c>
      <c s="24"/>
      <c s="23" t="s">
        <v>140</v>
      </c>
      <c s="23"/>
      <c s="23" t="s">
        <v>141</v>
      </c>
      <c s="23" t="s">
        <v>142</v>
      </c>
      <c s="23" t="s">
        <v>46</v>
      </c>
      <c s="24">
        <v>43013</v>
      </c>
      <c s="23">
        <v>258</v>
      </c>
      <c s="23"/>
      <c s="23">
        <v>138</v>
      </c>
      <c s="23">
        <v>135</v>
      </c>
      <c s="23" t="s">
        <v>35</v>
      </c>
      <c s="23" t="s">
        <v>36</v>
      </c>
      <c s="23"/>
      <c s="23" t="s">
        <v>37</v>
      </c>
      <c s="23">
        <v>8141302602</v>
      </c>
      <c s="23" t="s">
        <v>143</v>
      </c>
      <c s="23"/>
      <c s="23">
        <v>9672939570</v>
      </c>
      <c s="23" t="s">
        <v>92</v>
      </c>
      <c s="23">
        <v>60000</v>
      </c>
      <c s="23" t="s">
        <v>40</v>
      </c>
      <c s="23" t="s">
        <v>40</v>
      </c>
      <c s="23" t="s">
        <v>41</v>
      </c>
      <c s="23">
        <v>7</v>
      </c>
      <c s="23" t="s">
        <v>42</v>
      </c>
      <c s="23">
        <v>3</v>
      </c>
      <c s="25"/>
      <c s="25"/>
      <c s="25"/>
      <c s="25"/>
    </row>
    <row r="27" spans="1:34" s="0" customFormat="1" ht="15.75" customHeight="1">
      <c r="A27" s="23">
        <v>2</v>
      </c>
      <c s="23" t="s">
        <v>30</v>
      </c>
      <c s="23">
        <v>617</v>
      </c>
      <c s="24"/>
      <c s="23" t="s">
        <v>144</v>
      </c>
      <c s="23"/>
      <c s="23" t="s">
        <v>145</v>
      </c>
      <c s="23" t="s">
        <v>146</v>
      </c>
      <c s="23" t="s">
        <v>46</v>
      </c>
      <c s="24">
        <v>42651</v>
      </c>
      <c s="23">
        <v>259</v>
      </c>
      <c s="23"/>
      <c s="23">
        <v>138</v>
      </c>
      <c s="23">
        <v>70</v>
      </c>
      <c s="23" t="s">
        <v>47</v>
      </c>
      <c s="23" t="s">
        <v>36</v>
      </c>
      <c s="23"/>
      <c s="23" t="s">
        <v>37</v>
      </c>
      <c s="23">
        <v>8141302602</v>
      </c>
      <c s="23" t="s">
        <v>147</v>
      </c>
      <c s="23"/>
      <c s="23">
        <v>9784483541</v>
      </c>
      <c s="23" t="s">
        <v>148</v>
      </c>
      <c s="23">
        <v>60000</v>
      </c>
      <c s="23" t="s">
        <v>40</v>
      </c>
      <c s="23" t="s">
        <v>40</v>
      </c>
      <c s="23" t="s">
        <v>41</v>
      </c>
      <c s="23">
        <v>8</v>
      </c>
      <c s="23" t="s">
        <v>42</v>
      </c>
      <c s="23">
        <v>0</v>
      </c>
      <c s="25"/>
      <c s="25"/>
      <c s="25"/>
      <c s="25"/>
    </row>
    <row r="28" spans="1:34" s="0" customFormat="1" ht="15.75" customHeight="1">
      <c r="A28" s="23">
        <v>2</v>
      </c>
      <c s="23" t="s">
        <v>30</v>
      </c>
      <c s="23">
        <v>645</v>
      </c>
      <c s="24"/>
      <c s="23" t="s">
        <v>149</v>
      </c>
      <c s="23"/>
      <c s="23" t="s">
        <v>150</v>
      </c>
      <c s="23" t="s">
        <v>128</v>
      </c>
      <c s="23" t="s">
        <v>46</v>
      </c>
      <c s="24">
        <v>43072</v>
      </c>
      <c s="23">
        <v>260</v>
      </c>
      <c s="23"/>
      <c s="23">
        <v>138</v>
      </c>
      <c s="23">
        <v>116</v>
      </c>
      <c s="23" t="s">
        <v>35</v>
      </c>
      <c s="23" t="s">
        <v>36</v>
      </c>
      <c s="23"/>
      <c s="23" t="s">
        <v>37</v>
      </c>
      <c s="23">
        <v>8141302602</v>
      </c>
      <c s="23" t="s">
        <v>151</v>
      </c>
      <c s="23"/>
      <c s="23">
        <v>7427005382</v>
      </c>
      <c s="23" t="s">
        <v>152</v>
      </c>
      <c s="23">
        <v>30000</v>
      </c>
      <c s="23" t="s">
        <v>40</v>
      </c>
      <c s="23" t="s">
        <v>40</v>
      </c>
      <c s="23" t="s">
        <v>41</v>
      </c>
      <c s="23">
        <v>7</v>
      </c>
      <c s="23" t="s">
        <v>42</v>
      </c>
      <c s="23">
        <v>0</v>
      </c>
      <c s="25"/>
      <c s="25"/>
      <c s="25"/>
      <c s="25"/>
    </row>
    <row r="29" spans="1:34" s="0" customFormat="1" ht="15.75" customHeight="1">
      <c r="A29" s="23">
        <v>2</v>
      </c>
      <c s="23" t="s">
        <v>30</v>
      </c>
      <c s="23">
        <v>618</v>
      </c>
      <c s="24"/>
      <c s="23" t="s">
        <v>153</v>
      </c>
      <c s="23"/>
      <c s="23" t="s">
        <v>154</v>
      </c>
      <c s="23" t="s">
        <v>155</v>
      </c>
      <c s="23" t="s">
        <v>34</v>
      </c>
      <c s="24">
        <v>42710</v>
      </c>
      <c s="23">
        <v>261</v>
      </c>
      <c s="23"/>
      <c s="23">
        <v>138</v>
      </c>
      <c s="23">
        <v>135</v>
      </c>
      <c s="23" t="s">
        <v>52</v>
      </c>
      <c s="23" t="s">
        <v>36</v>
      </c>
      <c s="23"/>
      <c s="23" t="s">
        <v>37</v>
      </c>
      <c s="23">
        <v>8141302602</v>
      </c>
      <c s="23" t="s">
        <v>156</v>
      </c>
      <c s="23"/>
      <c s="23">
        <v>7297931734</v>
      </c>
      <c s="23" t="s">
        <v>157</v>
      </c>
      <c s="23">
        <v>60000</v>
      </c>
      <c s="23" t="s">
        <v>40</v>
      </c>
      <c s="23" t="s">
        <v>158</v>
      </c>
      <c s="23" t="s">
        <v>41</v>
      </c>
      <c s="23">
        <v>8</v>
      </c>
      <c s="23" t="s">
        <v>42</v>
      </c>
      <c s="23">
        <v>0</v>
      </c>
      <c s="25"/>
      <c s="25"/>
      <c s="25"/>
      <c s="25"/>
    </row>
    <row r="30" spans="1:34" s="0" customFormat="1" ht="15.75" customHeight="1">
      <c r="A30" s="23">
        <v>2</v>
      </c>
      <c s="23" t="s">
        <v>30</v>
      </c>
      <c s="23">
        <v>638</v>
      </c>
      <c s="24"/>
      <c s="23" t="s">
        <v>159</v>
      </c>
      <c s="23"/>
      <c s="23" t="s">
        <v>160</v>
      </c>
      <c s="23" t="s">
        <v>161</v>
      </c>
      <c s="23" t="s">
        <v>34</v>
      </c>
      <c s="24">
        <v>42926</v>
      </c>
      <c s="23">
        <v>262</v>
      </c>
      <c s="23"/>
      <c s="23">
        <v>138</v>
      </c>
      <c s="23">
        <v>111</v>
      </c>
      <c s="23" t="s">
        <v>52</v>
      </c>
      <c s="23" t="s">
        <v>36</v>
      </c>
      <c s="23"/>
      <c s="23" t="s">
        <v>37</v>
      </c>
      <c s="23">
        <v>8141302602</v>
      </c>
      <c s="23" t="s">
        <v>162</v>
      </c>
      <c s="23"/>
      <c s="23">
        <v>9982671909</v>
      </c>
      <c s="23" t="s">
        <v>92</v>
      </c>
      <c s="23">
        <v>60000</v>
      </c>
      <c s="23" t="s">
        <v>40</v>
      </c>
      <c s="23" t="s">
        <v>40</v>
      </c>
      <c s="23" t="s">
        <v>41</v>
      </c>
      <c s="23">
        <v>7</v>
      </c>
      <c s="23" t="s">
        <v>42</v>
      </c>
      <c s="23">
        <v>3</v>
      </c>
      <c s="25"/>
      <c s="25"/>
      <c s="25"/>
      <c s="25"/>
    </row>
    <row r="31" spans="1:34" s="0" customFormat="1" ht="15.75" customHeight="1">
      <c r="A31" s="23">
        <v>2</v>
      </c>
      <c s="23" t="s">
        <v>30</v>
      </c>
      <c s="23">
        <v>636</v>
      </c>
      <c s="24"/>
      <c s="23" t="s">
        <v>163</v>
      </c>
      <c s="23"/>
      <c s="23" t="s">
        <v>86</v>
      </c>
      <c s="23" t="s">
        <v>87</v>
      </c>
      <c s="23" t="s">
        <v>46</v>
      </c>
      <c s="24">
        <v>42868</v>
      </c>
      <c s="23">
        <v>263</v>
      </c>
      <c s="23"/>
      <c s="23">
        <v>138</v>
      </c>
      <c s="23">
        <v>128</v>
      </c>
      <c s="23" t="s">
        <v>35</v>
      </c>
      <c s="23" t="s">
        <v>36</v>
      </c>
      <c s="23"/>
      <c s="23" t="s">
        <v>37</v>
      </c>
      <c s="23">
        <v>8141302602</v>
      </c>
      <c s="23" t="s">
        <v>164</v>
      </c>
      <c s="23"/>
      <c s="23">
        <v>9783231353</v>
      </c>
      <c s="23" t="s">
        <v>92</v>
      </c>
      <c s="23">
        <v>50000</v>
      </c>
      <c s="23" t="s">
        <v>40</v>
      </c>
      <c s="23" t="s">
        <v>40</v>
      </c>
      <c s="23" t="s">
        <v>41</v>
      </c>
      <c s="23">
        <v>7</v>
      </c>
      <c s="23" t="s">
        <v>42</v>
      </c>
      <c s="23">
        <v>0</v>
      </c>
      <c s="25"/>
      <c s="25"/>
      <c s="25"/>
      <c s="25"/>
    </row>
    <row r="32" spans="1:34" s="0" customFormat="1" ht="15.75" customHeight="1">
      <c r="A32" s="23">
        <v>2</v>
      </c>
      <c s="23" t="s">
        <v>30</v>
      </c>
      <c s="23">
        <v>646</v>
      </c>
      <c s="24"/>
      <c s="23" t="s">
        <v>165</v>
      </c>
      <c s="23"/>
      <c s="23" t="s">
        <v>166</v>
      </c>
      <c s="23" t="s">
        <v>167</v>
      </c>
      <c s="23" t="s">
        <v>46</v>
      </c>
      <c s="24">
        <v>42652</v>
      </c>
      <c s="23">
        <v>264</v>
      </c>
      <c s="23"/>
      <c s="23">
        <v>138</v>
      </c>
      <c s="23">
        <v>131</v>
      </c>
      <c s="23" t="s">
        <v>35</v>
      </c>
      <c s="23" t="s">
        <v>36</v>
      </c>
      <c s="23"/>
      <c s="23" t="s">
        <v>37</v>
      </c>
      <c s="23">
        <v>8141302602</v>
      </c>
      <c s="23" t="s">
        <v>168</v>
      </c>
      <c s="23"/>
      <c s="23">
        <v>8094208233</v>
      </c>
      <c s="23" t="s">
        <v>92</v>
      </c>
      <c s="23">
        <v>60000</v>
      </c>
      <c s="23" t="s">
        <v>40</v>
      </c>
      <c s="23" t="s">
        <v>40</v>
      </c>
      <c s="23" t="s">
        <v>41</v>
      </c>
      <c s="23">
        <v>8</v>
      </c>
      <c s="23" t="s">
        <v>42</v>
      </c>
      <c s="23">
        <v>0</v>
      </c>
      <c s="25"/>
      <c s="25"/>
      <c s="25"/>
      <c s="25"/>
    </row>
    <row r="33" spans="1:34" s="0" customFormat="1" ht="15.75" customHeight="1">
      <c r="A33" s="23">
        <v>2</v>
      </c>
      <c s="23" t="s">
        <v>30</v>
      </c>
      <c s="23">
        <v>642</v>
      </c>
      <c s="24"/>
      <c s="23" t="s">
        <v>169</v>
      </c>
      <c s="23"/>
      <c s="23" t="s">
        <v>170</v>
      </c>
      <c s="23" t="s">
        <v>100</v>
      </c>
      <c s="23" t="s">
        <v>46</v>
      </c>
      <c s="24">
        <v>43100</v>
      </c>
      <c s="23">
        <v>265</v>
      </c>
      <c s="23"/>
      <c s="23">
        <v>138</v>
      </c>
      <c s="23">
        <v>117</v>
      </c>
      <c s="23" t="s">
        <v>52</v>
      </c>
      <c s="23"/>
      <c s="23"/>
      <c s="23" t="s">
        <v>37</v>
      </c>
      <c s="23">
        <v>8141302602</v>
      </c>
      <c s="23" t="s">
        <v>171</v>
      </c>
      <c s="23"/>
      <c s="23">
        <v>9649380596</v>
      </c>
      <c s="23" t="s">
        <v>172</v>
      </c>
      <c s="23">
        <v>50000</v>
      </c>
      <c s="23" t="s">
        <v>40</v>
      </c>
      <c s="23" t="s">
        <v>40</v>
      </c>
      <c s="23"/>
      <c s="23">
        <v>7</v>
      </c>
      <c s="23" t="s">
        <v>42</v>
      </c>
      <c s="23">
        <v>3</v>
      </c>
      <c s="25"/>
      <c s="25"/>
      <c s="25"/>
      <c s="25"/>
    </row>
    <row r="34" spans="1:34" s="0" customFormat="1" ht="15.75" customHeight="1">
      <c r="A34" s="23">
        <v>2</v>
      </c>
      <c s="23" t="s">
        <v>30</v>
      </c>
      <c s="23">
        <v>641</v>
      </c>
      <c s="24"/>
      <c s="23" t="s">
        <v>173</v>
      </c>
      <c s="23"/>
      <c s="23" t="s">
        <v>174</v>
      </c>
      <c s="23" t="s">
        <v>175</v>
      </c>
      <c s="23" t="s">
        <v>34</v>
      </c>
      <c s="24">
        <v>43059</v>
      </c>
      <c s="23">
        <v>266</v>
      </c>
      <c s="23"/>
      <c s="23">
        <v>138</v>
      </c>
      <c s="23">
        <v>127</v>
      </c>
      <c s="23" t="s">
        <v>52</v>
      </c>
      <c s="23" t="s">
        <v>36</v>
      </c>
      <c s="23"/>
      <c s="23" t="s">
        <v>37</v>
      </c>
      <c s="23">
        <v>8141302602</v>
      </c>
      <c s="23" t="s">
        <v>176</v>
      </c>
      <c s="23"/>
      <c s="23">
        <v>9828783778</v>
      </c>
      <c s="23" t="s">
        <v>92</v>
      </c>
      <c s="23">
        <v>50000</v>
      </c>
      <c s="23" t="s">
        <v>40</v>
      </c>
      <c s="23" t="s">
        <v>40</v>
      </c>
      <c s="23" t="s">
        <v>41</v>
      </c>
      <c s="23">
        <v>7</v>
      </c>
      <c s="23" t="s">
        <v>42</v>
      </c>
      <c s="23">
        <v>0</v>
      </c>
      <c s="25"/>
      <c s="25"/>
      <c s="25"/>
      <c s="25"/>
    </row>
    <row r="35" spans="1:34" s="0" customFormat="1" ht="15.75" customHeight="1">
      <c r="A35" s="23">
        <v>2</v>
      </c>
      <c s="23" t="s">
        <v>30</v>
      </c>
      <c s="23">
        <v>637</v>
      </c>
      <c s="24"/>
      <c s="23" t="s">
        <v>177</v>
      </c>
      <c s="23"/>
      <c s="23" t="s">
        <v>178</v>
      </c>
      <c s="23" t="s">
        <v>179</v>
      </c>
      <c s="23" t="s">
        <v>34</v>
      </c>
      <c s="24">
        <v>42988</v>
      </c>
      <c s="23">
        <v>267</v>
      </c>
      <c s="23"/>
      <c s="23">
        <v>138</v>
      </c>
      <c s="23">
        <v>120</v>
      </c>
      <c s="23" t="s">
        <v>47</v>
      </c>
      <c s="23" t="s">
        <v>36</v>
      </c>
      <c s="23"/>
      <c s="23" t="s">
        <v>37</v>
      </c>
      <c s="23">
        <v>8141302602</v>
      </c>
      <c s="23" t="s">
        <v>180</v>
      </c>
      <c s="23"/>
      <c s="23">
        <v>9549307499</v>
      </c>
      <c s="23" t="s">
        <v>92</v>
      </c>
      <c s="23">
        <v>40000</v>
      </c>
      <c s="23" t="s">
        <v>40</v>
      </c>
      <c s="23" t="s">
        <v>40</v>
      </c>
      <c s="23" t="s">
        <v>41</v>
      </c>
      <c s="23">
        <v>7</v>
      </c>
      <c s="23" t="s">
        <v>42</v>
      </c>
      <c s="23">
        <v>0</v>
      </c>
      <c s="25"/>
      <c s="25"/>
      <c s="25"/>
      <c s="25"/>
    </row>
    <row r="36" spans="1:34" s="0" customFormat="1" ht="15.75" customHeight="1">
      <c r="A36" s="23">
        <v>3</v>
      </c>
      <c s="23" t="s">
        <v>30</v>
      </c>
      <c s="23">
        <v>608</v>
      </c>
      <c s="24"/>
      <c s="23" t="s">
        <v>181</v>
      </c>
      <c s="23"/>
      <c s="23" t="s">
        <v>182</v>
      </c>
      <c s="23" t="s">
        <v>183</v>
      </c>
      <c s="23" t="s">
        <v>46</v>
      </c>
      <c s="24">
        <v>42199</v>
      </c>
      <c s="23">
        <v>3058</v>
      </c>
      <c s="23"/>
      <c s="23">
        <v>138</v>
      </c>
      <c s="23">
        <v>138</v>
      </c>
      <c s="23" t="s">
        <v>35</v>
      </c>
      <c s="23" t="s">
        <v>36</v>
      </c>
      <c s="23"/>
      <c s="23" t="s">
        <v>37</v>
      </c>
      <c s="23">
        <v>8141302602</v>
      </c>
      <c s="23" t="s">
        <v>184</v>
      </c>
      <c s="23"/>
      <c s="23">
        <v>9983955690</v>
      </c>
      <c s="23" t="s">
        <v>185</v>
      </c>
      <c s="23">
        <v>60000</v>
      </c>
      <c s="23" t="s">
        <v>40</v>
      </c>
      <c s="23" t="s">
        <v>40</v>
      </c>
      <c s="23" t="s">
        <v>41</v>
      </c>
      <c s="23">
        <v>9</v>
      </c>
      <c s="23" t="s">
        <v>42</v>
      </c>
      <c s="23">
        <v>2</v>
      </c>
      <c s="25"/>
      <c s="25"/>
      <c s="25"/>
      <c s="25"/>
    </row>
    <row r="37" spans="1:34" s="0" customFormat="1" ht="15.75" customHeight="1">
      <c r="A37" s="23">
        <v>3</v>
      </c>
      <c s="23" t="s">
        <v>30</v>
      </c>
      <c s="23">
        <v>556</v>
      </c>
      <c s="24"/>
      <c s="23" t="s">
        <v>186</v>
      </c>
      <c s="23"/>
      <c s="23" t="s">
        <v>174</v>
      </c>
      <c s="23" t="s">
        <v>175</v>
      </c>
      <c s="23" t="s">
        <v>46</v>
      </c>
      <c s="24">
        <v>42558</v>
      </c>
      <c s="23">
        <v>3059</v>
      </c>
      <c s="23"/>
      <c s="23">
        <v>138</v>
      </c>
      <c s="23">
        <v>138</v>
      </c>
      <c s="23" t="s">
        <v>52</v>
      </c>
      <c s="23" t="s">
        <v>36</v>
      </c>
      <c s="23"/>
      <c s="23" t="s">
        <v>37</v>
      </c>
      <c s="23">
        <v>8141302602</v>
      </c>
      <c s="23" t="s">
        <v>187</v>
      </c>
      <c s="23" t="s">
        <v>188</v>
      </c>
      <c s="23">
        <v>9828783775</v>
      </c>
      <c s="23" t="s">
        <v>189</v>
      </c>
      <c s="23">
        <v>55000</v>
      </c>
      <c s="23" t="s">
        <v>40</v>
      </c>
      <c s="23" t="s">
        <v>40</v>
      </c>
      <c s="23" t="s">
        <v>41</v>
      </c>
      <c s="23">
        <v>8</v>
      </c>
      <c s="23" t="s">
        <v>42</v>
      </c>
      <c s="23">
        <v>0</v>
      </c>
      <c s="25"/>
      <c s="25"/>
      <c s="25"/>
      <c s="25"/>
    </row>
    <row r="38" spans="1:34" s="0" customFormat="1" ht="15.75" customHeight="1">
      <c r="A38" s="23">
        <v>3</v>
      </c>
      <c s="23" t="s">
        <v>30</v>
      </c>
      <c s="23">
        <v>561</v>
      </c>
      <c s="24"/>
      <c s="23" t="s">
        <v>190</v>
      </c>
      <c s="23"/>
      <c s="23" t="s">
        <v>191</v>
      </c>
      <c s="23" t="s">
        <v>192</v>
      </c>
      <c s="23" t="s">
        <v>34</v>
      </c>
      <c s="24">
        <v>42010</v>
      </c>
      <c s="23">
        <v>3060</v>
      </c>
      <c s="23"/>
      <c s="23">
        <v>138</v>
      </c>
      <c s="23">
        <v>137</v>
      </c>
      <c s="23" t="s">
        <v>35</v>
      </c>
      <c s="23" t="s">
        <v>36</v>
      </c>
      <c s="23"/>
      <c s="23" t="s">
        <v>37</v>
      </c>
      <c s="23">
        <v>8141302602</v>
      </c>
      <c s="23" t="s">
        <v>193</v>
      </c>
      <c s="23"/>
      <c s="23">
        <v>9983388168</v>
      </c>
      <c s="23" t="s">
        <v>194</v>
      </c>
      <c s="23">
        <v>60000</v>
      </c>
      <c s="23" t="s">
        <v>40</v>
      </c>
      <c s="23" t="s">
        <v>40</v>
      </c>
      <c s="23" t="s">
        <v>41</v>
      </c>
      <c s="23">
        <v>9</v>
      </c>
      <c s="23" t="s">
        <v>42</v>
      </c>
      <c s="23">
        <v>3</v>
      </c>
      <c s="25"/>
      <c s="25"/>
      <c s="25"/>
      <c s="25"/>
    </row>
    <row r="39" spans="1:34" s="0" customFormat="1" ht="15.75" customHeight="1">
      <c r="A39" s="23">
        <v>3</v>
      </c>
      <c s="23" t="s">
        <v>30</v>
      </c>
      <c s="23">
        <v>607</v>
      </c>
      <c s="24"/>
      <c s="23" t="s">
        <v>195</v>
      </c>
      <c s="23"/>
      <c s="23" t="s">
        <v>196</v>
      </c>
      <c s="23" t="s">
        <v>197</v>
      </c>
      <c s="23" t="s">
        <v>34</v>
      </c>
      <c s="24">
        <v>41766</v>
      </c>
      <c s="23">
        <v>3061</v>
      </c>
      <c s="23"/>
      <c s="23">
        <v>138</v>
      </c>
      <c s="23">
        <v>135</v>
      </c>
      <c s="23" t="s">
        <v>35</v>
      </c>
      <c s="23" t="s">
        <v>36</v>
      </c>
      <c s="23"/>
      <c s="23" t="s">
        <v>37</v>
      </c>
      <c s="23">
        <v>8141302602</v>
      </c>
      <c s="23" t="s">
        <v>198</v>
      </c>
      <c s="23"/>
      <c s="23">
        <v>8094385710</v>
      </c>
      <c s="23" t="s">
        <v>199</v>
      </c>
      <c s="23">
        <v>50000</v>
      </c>
      <c s="23" t="s">
        <v>40</v>
      </c>
      <c s="23" t="s">
        <v>40</v>
      </c>
      <c s="23" t="s">
        <v>41</v>
      </c>
      <c s="23">
        <v>10</v>
      </c>
      <c s="23" t="s">
        <v>42</v>
      </c>
      <c s="23">
        <v>3</v>
      </c>
      <c s="25"/>
      <c s="25"/>
      <c s="25"/>
      <c s="25"/>
    </row>
    <row r="40" spans="1:34" s="0" customFormat="1" ht="15.75" customHeight="1">
      <c r="A40" s="23">
        <v>3</v>
      </c>
      <c s="23" t="s">
        <v>30</v>
      </c>
      <c s="23">
        <v>582</v>
      </c>
      <c s="24"/>
      <c s="23" t="s">
        <v>200</v>
      </c>
      <c s="23"/>
      <c s="23" t="s">
        <v>120</v>
      </c>
      <c s="23" t="s">
        <v>91</v>
      </c>
      <c s="23" t="s">
        <v>46</v>
      </c>
      <c s="24">
        <v>42333</v>
      </c>
      <c s="23">
        <v>3062</v>
      </c>
      <c s="23"/>
      <c s="23">
        <v>138</v>
      </c>
      <c s="23">
        <v>95</v>
      </c>
      <c s="23" t="s">
        <v>52</v>
      </c>
      <c s="23"/>
      <c s="23"/>
      <c s="23" t="s">
        <v>37</v>
      </c>
      <c s="23">
        <v>8141302602</v>
      </c>
      <c s="23" t="s">
        <v>201</v>
      </c>
      <c s="23" t="s">
        <v>202</v>
      </c>
      <c s="23">
        <v>8696053790</v>
      </c>
      <c s="23" t="s">
        <v>127</v>
      </c>
      <c s="23">
        <v>45000</v>
      </c>
      <c s="23" t="s">
        <v>40</v>
      </c>
      <c s="23" t="s">
        <v>40</v>
      </c>
      <c s="23"/>
      <c s="23">
        <v>9</v>
      </c>
      <c s="23" t="s">
        <v>42</v>
      </c>
      <c s="23">
        <v>3</v>
      </c>
      <c s="25"/>
      <c s="25"/>
      <c s="25"/>
      <c s="25"/>
    </row>
    <row r="41" spans="1:34" s="0" customFormat="1" ht="15.75" customHeight="1">
      <c r="A41" s="23">
        <v>3</v>
      </c>
      <c s="23" t="s">
        <v>30</v>
      </c>
      <c s="23">
        <v>575</v>
      </c>
      <c s="24"/>
      <c s="23" t="s">
        <v>203</v>
      </c>
      <c s="23"/>
      <c s="23" t="s">
        <v>82</v>
      </c>
      <c s="23" t="s">
        <v>83</v>
      </c>
      <c s="23" t="s">
        <v>34</v>
      </c>
      <c s="24">
        <v>41878</v>
      </c>
      <c s="23">
        <v>3063</v>
      </c>
      <c s="23"/>
      <c s="23">
        <v>138</v>
      </c>
      <c s="23">
        <v>134</v>
      </c>
      <c s="23" t="s">
        <v>52</v>
      </c>
      <c s="23" t="s">
        <v>36</v>
      </c>
      <c s="23"/>
      <c s="23" t="s">
        <v>37</v>
      </c>
      <c s="23">
        <v>8141302602</v>
      </c>
      <c s="23" t="s">
        <v>204</v>
      </c>
      <c s="23" t="s">
        <v>205</v>
      </c>
      <c s="23">
        <v>9983611410</v>
      </c>
      <c s="23" t="s">
        <v>194</v>
      </c>
      <c s="23">
        <v>40000</v>
      </c>
      <c s="23" t="s">
        <v>40</v>
      </c>
      <c s="23" t="s">
        <v>40</v>
      </c>
      <c s="23" t="s">
        <v>41</v>
      </c>
      <c s="23">
        <v>10</v>
      </c>
      <c s="23" t="s">
        <v>42</v>
      </c>
      <c s="23">
        <v>0</v>
      </c>
      <c s="25"/>
      <c s="25"/>
      <c s="25"/>
      <c s="25"/>
    </row>
    <row r="42" spans="1:34" s="0" customFormat="1" ht="15.75" customHeight="1">
      <c r="A42" s="23">
        <v>3</v>
      </c>
      <c s="23" t="s">
        <v>30</v>
      </c>
      <c s="23">
        <v>635</v>
      </c>
      <c s="24"/>
      <c s="23" t="s">
        <v>206</v>
      </c>
      <c s="23"/>
      <c s="23" t="s">
        <v>207</v>
      </c>
      <c s="23" t="s">
        <v>208</v>
      </c>
      <c s="23" t="s">
        <v>46</v>
      </c>
      <c s="24">
        <v>42192</v>
      </c>
      <c s="23">
        <v>3064</v>
      </c>
      <c s="23"/>
      <c s="23">
        <v>138</v>
      </c>
      <c s="23">
        <v>129</v>
      </c>
      <c s="23" t="s">
        <v>35</v>
      </c>
      <c s="23" t="s">
        <v>36</v>
      </c>
      <c s="23"/>
      <c s="23" t="s">
        <v>37</v>
      </c>
      <c s="23">
        <v>8141302602</v>
      </c>
      <c s="23" t="s">
        <v>209</v>
      </c>
      <c s="23"/>
      <c s="23">
        <v>8690594081</v>
      </c>
      <c s="23" t="s">
        <v>92</v>
      </c>
      <c s="23">
        <v>40000</v>
      </c>
      <c s="23" t="s">
        <v>40</v>
      </c>
      <c s="23" t="s">
        <v>40</v>
      </c>
      <c s="23" t="s">
        <v>41</v>
      </c>
      <c s="23">
        <v>9</v>
      </c>
      <c s="23" t="s">
        <v>42</v>
      </c>
      <c s="23">
        <v>0</v>
      </c>
      <c s="25"/>
      <c s="25"/>
      <c s="25"/>
      <c s="25"/>
    </row>
    <row r="43" spans="1:34" s="0" customFormat="1" ht="15.75" customHeight="1">
      <c r="A43" s="23">
        <v>3</v>
      </c>
      <c s="23" t="s">
        <v>30</v>
      </c>
      <c s="23">
        <v>559</v>
      </c>
      <c s="24"/>
      <c s="23" t="s">
        <v>210</v>
      </c>
      <c s="23"/>
      <c s="23" t="s">
        <v>124</v>
      </c>
      <c s="23" t="s">
        <v>125</v>
      </c>
      <c s="23" t="s">
        <v>34</v>
      </c>
      <c s="24">
        <v>41648</v>
      </c>
      <c s="23">
        <v>3065</v>
      </c>
      <c s="23"/>
      <c s="23">
        <v>138</v>
      </c>
      <c s="23">
        <v>134</v>
      </c>
      <c s="23" t="s">
        <v>52</v>
      </c>
      <c s="23" t="s">
        <v>36</v>
      </c>
      <c s="23"/>
      <c s="23" t="s">
        <v>37</v>
      </c>
      <c s="23">
        <v>8141302602</v>
      </c>
      <c s="23" t="s">
        <v>211</v>
      </c>
      <c s="23"/>
      <c s="23">
        <v>9509671985</v>
      </c>
      <c s="23" t="s">
        <v>194</v>
      </c>
      <c s="23">
        <v>45000</v>
      </c>
      <c s="23" t="s">
        <v>40</v>
      </c>
      <c s="23" t="s">
        <v>40</v>
      </c>
      <c s="23" t="s">
        <v>41</v>
      </c>
      <c s="23">
        <v>10</v>
      </c>
      <c s="23" t="s">
        <v>42</v>
      </c>
      <c s="23">
        <v>3</v>
      </c>
      <c s="25"/>
      <c s="25"/>
      <c s="25"/>
      <c s="25"/>
    </row>
    <row r="44" spans="1:34" s="0" customFormat="1" ht="15.75" customHeight="1">
      <c r="A44" s="23">
        <v>3</v>
      </c>
      <c s="23" t="s">
        <v>30</v>
      </c>
      <c s="23">
        <v>558</v>
      </c>
      <c s="24"/>
      <c s="23" t="s">
        <v>212</v>
      </c>
      <c s="23"/>
      <c s="23" t="s">
        <v>112</v>
      </c>
      <c s="23" t="s">
        <v>113</v>
      </c>
      <c s="23" t="s">
        <v>46</v>
      </c>
      <c s="24">
        <v>42276</v>
      </c>
      <c s="23">
        <v>3066</v>
      </c>
      <c s="23"/>
      <c s="23">
        <v>138</v>
      </c>
      <c s="23">
        <v>136</v>
      </c>
      <c s="23" t="s">
        <v>52</v>
      </c>
      <c s="23" t="s">
        <v>36</v>
      </c>
      <c s="23"/>
      <c s="23" t="s">
        <v>37</v>
      </c>
      <c s="23">
        <v>8141302602</v>
      </c>
      <c s="23" t="s">
        <v>213</v>
      </c>
      <c s="23" t="s">
        <v>214</v>
      </c>
      <c s="23">
        <v>8696382855</v>
      </c>
      <c s="23" t="s">
        <v>215</v>
      </c>
      <c s="23">
        <v>50000</v>
      </c>
      <c s="23" t="s">
        <v>40</v>
      </c>
      <c s="23" t="s">
        <v>40</v>
      </c>
      <c s="23" t="s">
        <v>41</v>
      </c>
      <c s="23">
        <v>9</v>
      </c>
      <c s="23" t="s">
        <v>42</v>
      </c>
      <c s="23">
        <v>0</v>
      </c>
      <c s="25"/>
      <c s="25"/>
      <c s="25"/>
      <c s="25"/>
    </row>
    <row r="45" spans="1:34" s="0" customFormat="1" ht="15.75" customHeight="1">
      <c r="A45" s="23">
        <v>3</v>
      </c>
      <c s="23" t="s">
        <v>30</v>
      </c>
      <c s="23">
        <v>571</v>
      </c>
      <c s="24"/>
      <c s="23" t="s">
        <v>216</v>
      </c>
      <c s="23"/>
      <c s="23" t="s">
        <v>217</v>
      </c>
      <c s="23" t="s">
        <v>218</v>
      </c>
      <c s="23" t="s">
        <v>46</v>
      </c>
      <c s="24">
        <v>42545</v>
      </c>
      <c s="23">
        <v>3067</v>
      </c>
      <c s="23"/>
      <c s="23">
        <v>138</v>
      </c>
      <c s="23">
        <v>137</v>
      </c>
      <c s="23" t="s">
        <v>35</v>
      </c>
      <c s="23"/>
      <c s="23"/>
      <c s="23" t="s">
        <v>37</v>
      </c>
      <c s="23">
        <v>8141302602</v>
      </c>
      <c s="23" t="s">
        <v>219</v>
      </c>
      <c s="23" t="s">
        <v>220</v>
      </c>
      <c s="23">
        <v>9828012561</v>
      </c>
      <c s="23" t="s">
        <v>221</v>
      </c>
      <c s="23">
        <v>45000</v>
      </c>
      <c s="23" t="s">
        <v>40</v>
      </c>
      <c s="23" t="s">
        <v>40</v>
      </c>
      <c s="23"/>
      <c s="23">
        <v>8</v>
      </c>
      <c s="23" t="s">
        <v>42</v>
      </c>
      <c s="23">
        <v>0</v>
      </c>
      <c s="25"/>
      <c s="25"/>
      <c s="25"/>
      <c s="25"/>
    </row>
    <row r="46" spans="1:34" s="0" customFormat="1" ht="15.75" customHeight="1">
      <c r="A46" s="23">
        <v>3</v>
      </c>
      <c s="23" t="s">
        <v>30</v>
      </c>
      <c s="23">
        <v>615</v>
      </c>
      <c s="24"/>
      <c s="23" t="s">
        <v>222</v>
      </c>
      <c s="23"/>
      <c s="23" t="s">
        <v>82</v>
      </c>
      <c s="23" t="s">
        <v>223</v>
      </c>
      <c s="23" t="s">
        <v>34</v>
      </c>
      <c s="24">
        <v>42009</v>
      </c>
      <c s="23">
        <v>3068</v>
      </c>
      <c s="23"/>
      <c s="23">
        <v>138</v>
      </c>
      <c s="23">
        <v>138</v>
      </c>
      <c s="23" t="s">
        <v>35</v>
      </c>
      <c s="23" t="s">
        <v>36</v>
      </c>
      <c s="23"/>
      <c s="23" t="s">
        <v>37</v>
      </c>
      <c s="23">
        <v>8141302602</v>
      </c>
      <c s="23" t="s">
        <v>224</v>
      </c>
      <c s="23" t="s">
        <v>225</v>
      </c>
      <c s="23">
        <v>6350174597</v>
      </c>
      <c s="23" t="s">
        <v>226</v>
      </c>
      <c s="23">
        <v>60000</v>
      </c>
      <c s="23" t="s">
        <v>40</v>
      </c>
      <c s="23" t="s">
        <v>40</v>
      </c>
      <c s="23" t="s">
        <v>41</v>
      </c>
      <c s="23">
        <v>9</v>
      </c>
      <c s="23" t="s">
        <v>42</v>
      </c>
      <c s="23">
        <v>0</v>
      </c>
      <c s="25"/>
      <c s="25"/>
      <c s="25"/>
      <c s="25"/>
    </row>
    <row r="47" spans="1:34" s="0" customFormat="1" ht="15.75" customHeight="1">
      <c r="A47" s="23">
        <v>3</v>
      </c>
      <c s="23" t="s">
        <v>30</v>
      </c>
      <c s="23">
        <v>585</v>
      </c>
      <c s="24"/>
      <c s="23" t="s">
        <v>227</v>
      </c>
      <c s="23"/>
      <c s="23" t="s">
        <v>228</v>
      </c>
      <c s="23" t="s">
        <v>229</v>
      </c>
      <c s="23" t="s">
        <v>34</v>
      </c>
      <c s="24">
        <v>42378</v>
      </c>
      <c s="23">
        <v>3069</v>
      </c>
      <c s="23"/>
      <c s="23">
        <v>138</v>
      </c>
      <c s="23">
        <v>117</v>
      </c>
      <c s="23" t="s">
        <v>52</v>
      </c>
      <c s="23" t="s">
        <v>36</v>
      </c>
      <c s="23"/>
      <c s="23" t="s">
        <v>37</v>
      </c>
      <c s="23">
        <v>8141302602</v>
      </c>
      <c s="23" t="s">
        <v>230</v>
      </c>
      <c s="23"/>
      <c s="23">
        <v>9983800626</v>
      </c>
      <c s="23" t="s">
        <v>194</v>
      </c>
      <c s="23">
        <v>300000</v>
      </c>
      <c s="23" t="s">
        <v>40</v>
      </c>
      <c s="23" t="s">
        <v>40</v>
      </c>
      <c s="23" t="s">
        <v>41</v>
      </c>
      <c s="23">
        <v>8</v>
      </c>
      <c s="23" t="s">
        <v>42</v>
      </c>
      <c s="23">
        <v>3</v>
      </c>
      <c s="25"/>
      <c s="25"/>
      <c s="25"/>
      <c s="25"/>
    </row>
    <row r="48" spans="1:34" s="0" customFormat="1" ht="15.75" customHeight="1">
      <c r="A48" s="23">
        <v>3</v>
      </c>
      <c s="23" t="s">
        <v>30</v>
      </c>
      <c s="23">
        <v>583</v>
      </c>
      <c s="24"/>
      <c s="23" t="s">
        <v>231</v>
      </c>
      <c s="23"/>
      <c s="23" t="s">
        <v>120</v>
      </c>
      <c s="23" t="s">
        <v>91</v>
      </c>
      <c s="23" t="s">
        <v>34</v>
      </c>
      <c s="24">
        <v>41557</v>
      </c>
      <c s="23">
        <v>3070</v>
      </c>
      <c s="23"/>
      <c s="23">
        <v>138</v>
      </c>
      <c s="23">
        <v>136</v>
      </c>
      <c s="23" t="s">
        <v>52</v>
      </c>
      <c s="23" t="s">
        <v>36</v>
      </c>
      <c s="23"/>
      <c s="23" t="s">
        <v>37</v>
      </c>
      <c s="23">
        <v>8141302602</v>
      </c>
      <c s="23" t="s">
        <v>232</v>
      </c>
      <c s="23" t="s">
        <v>202</v>
      </c>
      <c s="23">
        <v>8696053790</v>
      </c>
      <c s="23" t="s">
        <v>233</v>
      </c>
      <c s="23">
        <v>45000</v>
      </c>
      <c s="23" t="s">
        <v>40</v>
      </c>
      <c s="23" t="s">
        <v>40</v>
      </c>
      <c s="23" t="s">
        <v>41</v>
      </c>
      <c s="23">
        <v>11</v>
      </c>
      <c s="23" t="s">
        <v>42</v>
      </c>
      <c s="23">
        <v>3</v>
      </c>
      <c s="25"/>
      <c s="25"/>
      <c s="25"/>
      <c s="25"/>
    </row>
    <row r="49" spans="1:34" s="0" customFormat="1" ht="15.75" customHeight="1">
      <c r="A49" s="23">
        <v>3</v>
      </c>
      <c s="23" t="s">
        <v>30</v>
      </c>
      <c s="23">
        <v>576</v>
      </c>
      <c s="24"/>
      <c s="23" t="s">
        <v>234</v>
      </c>
      <c s="23"/>
      <c s="23" t="s">
        <v>235</v>
      </c>
      <c s="23" t="s">
        <v>236</v>
      </c>
      <c s="23" t="s">
        <v>34</v>
      </c>
      <c s="24">
        <v>42209</v>
      </c>
      <c s="23">
        <v>3071</v>
      </c>
      <c s="23"/>
      <c s="23">
        <v>138</v>
      </c>
      <c s="23">
        <v>137</v>
      </c>
      <c s="23" t="s">
        <v>35</v>
      </c>
      <c s="23" t="s">
        <v>36</v>
      </c>
      <c s="23"/>
      <c s="23" t="s">
        <v>37</v>
      </c>
      <c s="23">
        <v>8141302602</v>
      </c>
      <c s="23" t="s">
        <v>237</v>
      </c>
      <c s="23"/>
      <c s="23">
        <v>7878384665</v>
      </c>
      <c s="23" t="s">
        <v>194</v>
      </c>
      <c s="23">
        <v>55000</v>
      </c>
      <c s="23" t="s">
        <v>40</v>
      </c>
      <c s="23" t="s">
        <v>40</v>
      </c>
      <c s="23" t="s">
        <v>41</v>
      </c>
      <c s="23">
        <v>9</v>
      </c>
      <c s="23" t="s">
        <v>42</v>
      </c>
      <c s="23">
        <v>3</v>
      </c>
      <c s="25"/>
      <c s="25"/>
      <c s="25"/>
      <c s="25"/>
    </row>
    <row r="50" spans="1:34" s="0" customFormat="1" ht="15.75" customHeight="1">
      <c r="A50" s="23">
        <v>3</v>
      </c>
      <c s="23" t="s">
        <v>30</v>
      </c>
      <c s="23">
        <v>570</v>
      </c>
      <c s="24"/>
      <c s="23" t="s">
        <v>238</v>
      </c>
      <c s="23"/>
      <c s="23" t="s">
        <v>239</v>
      </c>
      <c s="23" t="s">
        <v>77</v>
      </c>
      <c s="23" t="s">
        <v>46</v>
      </c>
      <c s="24">
        <v>42277</v>
      </c>
      <c s="23">
        <v>3072</v>
      </c>
      <c s="23"/>
      <c s="23">
        <v>138</v>
      </c>
      <c s="23">
        <v>137</v>
      </c>
      <c s="23" t="s">
        <v>64</v>
      </c>
      <c s="23" t="s">
        <v>36</v>
      </c>
      <c s="23"/>
      <c s="23" t="s">
        <v>37</v>
      </c>
      <c s="23">
        <v>8141302602</v>
      </c>
      <c s="23" t="s">
        <v>240</v>
      </c>
      <c s="23"/>
      <c s="23">
        <v>8306697438</v>
      </c>
      <c s="23" t="s">
        <v>194</v>
      </c>
      <c s="23">
        <v>40000</v>
      </c>
      <c s="23" t="s">
        <v>40</v>
      </c>
      <c s="23" t="s">
        <v>40</v>
      </c>
      <c s="23" t="s">
        <v>41</v>
      </c>
      <c s="23">
        <v>9</v>
      </c>
      <c s="23" t="s">
        <v>42</v>
      </c>
      <c s="23">
        <v>1</v>
      </c>
      <c s="25"/>
      <c s="25"/>
      <c s="25"/>
      <c s="25"/>
    </row>
    <row r="51" spans="1:34" s="0" customFormat="1" ht="15.75" customHeight="1">
      <c r="A51" s="23">
        <v>3</v>
      </c>
      <c s="23" t="s">
        <v>30</v>
      </c>
      <c s="23">
        <v>586</v>
      </c>
      <c s="24"/>
      <c s="23" t="s">
        <v>241</v>
      </c>
      <c s="23"/>
      <c s="23" t="s">
        <v>242</v>
      </c>
      <c s="23" t="s">
        <v>243</v>
      </c>
      <c s="23" t="s">
        <v>34</v>
      </c>
      <c s="24">
        <v>42590</v>
      </c>
      <c s="23">
        <v>3073</v>
      </c>
      <c s="23"/>
      <c s="23">
        <v>138</v>
      </c>
      <c s="23">
        <v>138</v>
      </c>
      <c s="23" t="s">
        <v>35</v>
      </c>
      <c s="23" t="s">
        <v>36</v>
      </c>
      <c s="23"/>
      <c s="23" t="s">
        <v>37</v>
      </c>
      <c s="23">
        <v>8141302602</v>
      </c>
      <c s="23" t="s">
        <v>244</v>
      </c>
      <c s="23"/>
      <c s="23">
        <v>9772947761</v>
      </c>
      <c s="23" t="s">
        <v>245</v>
      </c>
      <c s="23">
        <v>300000</v>
      </c>
      <c s="23" t="s">
        <v>40</v>
      </c>
      <c s="23" t="s">
        <v>40</v>
      </c>
      <c s="23" t="s">
        <v>41</v>
      </c>
      <c s="23">
        <v>8</v>
      </c>
      <c s="23" t="s">
        <v>42</v>
      </c>
      <c s="23">
        <v>3</v>
      </c>
      <c s="25"/>
      <c s="25"/>
      <c s="25"/>
      <c s="25"/>
    </row>
    <row r="52" spans="1:34" s="0" customFormat="1" ht="15.75" customHeight="1">
      <c r="A52" s="23">
        <v>3</v>
      </c>
      <c s="23" t="s">
        <v>30</v>
      </c>
      <c s="23">
        <v>606</v>
      </c>
      <c s="24"/>
      <c s="23" t="s">
        <v>246</v>
      </c>
      <c s="23"/>
      <c s="23" t="s">
        <v>178</v>
      </c>
      <c s="23" t="s">
        <v>179</v>
      </c>
      <c s="23" t="s">
        <v>46</v>
      </c>
      <c s="24">
        <v>42078</v>
      </c>
      <c s="23">
        <v>3074</v>
      </c>
      <c s="23"/>
      <c s="23">
        <v>138</v>
      </c>
      <c s="23">
        <v>136</v>
      </c>
      <c s="23" t="s">
        <v>47</v>
      </c>
      <c s="23" t="s">
        <v>36</v>
      </c>
      <c s="23"/>
      <c s="23" t="s">
        <v>37</v>
      </c>
      <c s="23">
        <v>8141302602</v>
      </c>
      <c s="23" t="s">
        <v>247</v>
      </c>
      <c s="23"/>
      <c s="23">
        <v>9549307499</v>
      </c>
      <c s="23" t="s">
        <v>102</v>
      </c>
      <c s="23">
        <v>50000</v>
      </c>
      <c s="23" t="s">
        <v>40</v>
      </c>
      <c s="23" t="s">
        <v>40</v>
      </c>
      <c s="23" t="s">
        <v>41</v>
      </c>
      <c s="23">
        <v>9</v>
      </c>
      <c s="23" t="s">
        <v>42</v>
      </c>
      <c s="23">
        <v>0</v>
      </c>
      <c s="25"/>
      <c s="25"/>
      <c s="25"/>
      <c s="25"/>
    </row>
    <row r="53" spans="1:34" s="0" customFormat="1" ht="15.75" customHeight="1">
      <c r="A53" s="23">
        <v>3</v>
      </c>
      <c s="23" t="s">
        <v>30</v>
      </c>
      <c s="23">
        <v>560</v>
      </c>
      <c s="24"/>
      <c s="23" t="s">
        <v>248</v>
      </c>
      <c s="23"/>
      <c s="23" t="s">
        <v>124</v>
      </c>
      <c s="23" t="s">
        <v>125</v>
      </c>
      <c s="23" t="s">
        <v>34</v>
      </c>
      <c s="24">
        <v>42244</v>
      </c>
      <c s="23">
        <v>3075</v>
      </c>
      <c s="23"/>
      <c s="23">
        <v>138</v>
      </c>
      <c s="23">
        <v>132</v>
      </c>
      <c s="23" t="s">
        <v>52</v>
      </c>
      <c s="23" t="s">
        <v>36</v>
      </c>
      <c s="23"/>
      <c s="23" t="s">
        <v>37</v>
      </c>
      <c s="23">
        <v>8141302602</v>
      </c>
      <c s="23" t="s">
        <v>249</v>
      </c>
      <c s="23"/>
      <c s="23">
        <v>9509671985</v>
      </c>
      <c s="23" t="s">
        <v>250</v>
      </c>
      <c s="23">
        <v>45000</v>
      </c>
      <c s="23" t="s">
        <v>40</v>
      </c>
      <c s="23" t="s">
        <v>40</v>
      </c>
      <c s="23" t="s">
        <v>41</v>
      </c>
      <c s="23">
        <v>9</v>
      </c>
      <c s="23" t="s">
        <v>42</v>
      </c>
      <c s="23">
        <v>3</v>
      </c>
      <c s="25"/>
      <c s="25"/>
      <c s="25"/>
      <c s="25"/>
    </row>
    <row r="54" spans="1:34" s="0" customFormat="1" ht="15.75" customHeight="1">
      <c r="A54" s="23">
        <v>4</v>
      </c>
      <c s="23" t="s">
        <v>30</v>
      </c>
      <c s="23">
        <v>510</v>
      </c>
      <c s="24"/>
      <c s="23" t="s">
        <v>251</v>
      </c>
      <c s="23"/>
      <c s="23" t="s">
        <v>252</v>
      </c>
      <c s="23" t="s">
        <v>253</v>
      </c>
      <c s="23" t="s">
        <v>46</v>
      </c>
      <c s="24">
        <v>41646</v>
      </c>
      <c s="23">
        <v>4058</v>
      </c>
      <c s="23"/>
      <c s="23">
        <v>138</v>
      </c>
      <c s="23">
        <v>130</v>
      </c>
      <c s="23" t="s">
        <v>47</v>
      </c>
      <c s="23" t="s">
        <v>36</v>
      </c>
      <c s="23"/>
      <c s="23" t="s">
        <v>37</v>
      </c>
      <c s="23">
        <v>8141302602</v>
      </c>
      <c s="23" t="s">
        <v>254</v>
      </c>
      <c s="23" t="s">
        <v>255</v>
      </c>
      <c s="23">
        <v>9783748734</v>
      </c>
      <c s="23" t="s">
        <v>256</v>
      </c>
      <c s="23">
        <v>0</v>
      </c>
      <c s="23" t="s">
        <v>40</v>
      </c>
      <c s="23" t="s">
        <v>40</v>
      </c>
      <c s="23" t="s">
        <v>41</v>
      </c>
      <c s="23">
        <v>10</v>
      </c>
      <c s="23" t="s">
        <v>42</v>
      </c>
      <c s="23">
        <v>0</v>
      </c>
      <c s="25"/>
      <c s="25"/>
      <c s="25"/>
      <c s="25"/>
    </row>
    <row r="55" spans="1:34" s="0" customFormat="1" ht="15.75" customHeight="1">
      <c r="A55" s="23">
        <v>4</v>
      </c>
      <c s="23" t="s">
        <v>30</v>
      </c>
      <c s="23">
        <v>518</v>
      </c>
      <c s="24"/>
      <c s="23" t="s">
        <v>257</v>
      </c>
      <c s="23"/>
      <c s="23" t="s">
        <v>258</v>
      </c>
      <c s="23" t="s">
        <v>259</v>
      </c>
      <c s="23" t="s">
        <v>46</v>
      </c>
      <c s="24">
        <v>42038</v>
      </c>
      <c s="23">
        <v>4059</v>
      </c>
      <c s="23"/>
      <c s="23">
        <v>138</v>
      </c>
      <c s="23">
        <v>138</v>
      </c>
      <c s="23" t="s">
        <v>35</v>
      </c>
      <c s="23" t="s">
        <v>36</v>
      </c>
      <c s="23"/>
      <c s="23" t="s">
        <v>37</v>
      </c>
      <c s="23">
        <v>8141302602</v>
      </c>
      <c s="23" t="s">
        <v>260</v>
      </c>
      <c s="23" t="s">
        <v>261</v>
      </c>
      <c s="23">
        <v>9783366577</v>
      </c>
      <c s="23" t="s">
        <v>262</v>
      </c>
      <c s="23">
        <v>36000</v>
      </c>
      <c s="23" t="s">
        <v>40</v>
      </c>
      <c s="23" t="s">
        <v>40</v>
      </c>
      <c s="23" t="s">
        <v>41</v>
      </c>
      <c s="23">
        <v>9</v>
      </c>
      <c s="23" t="s">
        <v>42</v>
      </c>
      <c s="23">
        <v>3</v>
      </c>
      <c s="25"/>
      <c s="25"/>
      <c s="25"/>
      <c s="25"/>
    </row>
    <row r="56" spans="1:34" s="0" customFormat="1" ht="15.75" customHeight="1">
      <c r="A56" s="23">
        <v>4</v>
      </c>
      <c s="23" t="s">
        <v>30</v>
      </c>
      <c s="23">
        <v>536</v>
      </c>
      <c s="24"/>
      <c s="23" t="s">
        <v>263</v>
      </c>
      <c s="23"/>
      <c s="23" t="s">
        <v>264</v>
      </c>
      <c s="23" t="s">
        <v>265</v>
      </c>
      <c s="23" t="s">
        <v>46</v>
      </c>
      <c s="24">
        <v>41699</v>
      </c>
      <c s="23">
        <v>4060</v>
      </c>
      <c s="23"/>
      <c s="23">
        <v>138</v>
      </c>
      <c s="23">
        <v>135</v>
      </c>
      <c s="23" t="s">
        <v>64</v>
      </c>
      <c s="23" t="s">
        <v>36</v>
      </c>
      <c s="23"/>
      <c s="23" t="s">
        <v>37</v>
      </c>
      <c s="23">
        <v>8141302602</v>
      </c>
      <c s="23" t="s">
        <v>266</v>
      </c>
      <c s="23" t="s">
        <v>267</v>
      </c>
      <c s="23">
        <v>9983087312</v>
      </c>
      <c s="23" t="s">
        <v>268</v>
      </c>
      <c s="23">
        <v>42000</v>
      </c>
      <c s="23" t="s">
        <v>40</v>
      </c>
      <c s="23" t="s">
        <v>40</v>
      </c>
      <c s="23" t="s">
        <v>41</v>
      </c>
      <c s="23">
        <v>10</v>
      </c>
      <c s="23" t="s">
        <v>42</v>
      </c>
      <c s="23">
        <v>3</v>
      </c>
      <c s="25"/>
      <c s="25"/>
      <c s="25"/>
      <c s="25"/>
    </row>
    <row r="57" spans="1:34" s="0" customFormat="1" ht="15.75" customHeight="1">
      <c r="A57" s="23">
        <v>4</v>
      </c>
      <c s="23" t="s">
        <v>30</v>
      </c>
      <c s="23">
        <v>595</v>
      </c>
      <c s="24"/>
      <c s="23" t="s">
        <v>269</v>
      </c>
      <c s="23"/>
      <c s="23" t="s">
        <v>32</v>
      </c>
      <c s="23" t="s">
        <v>33</v>
      </c>
      <c s="23" t="s">
        <v>34</v>
      </c>
      <c s="24">
        <v>42229</v>
      </c>
      <c s="23">
        <v>4061</v>
      </c>
      <c s="23"/>
      <c s="23">
        <v>138</v>
      </c>
      <c s="23">
        <v>135</v>
      </c>
      <c s="23" t="s">
        <v>35</v>
      </c>
      <c s="23" t="s">
        <v>36</v>
      </c>
      <c s="23"/>
      <c s="23" t="s">
        <v>37</v>
      </c>
      <c s="23">
        <v>8141302602</v>
      </c>
      <c s="23" t="s">
        <v>270</v>
      </c>
      <c s="23"/>
      <c s="23">
        <v>8279243889</v>
      </c>
      <c s="23" t="s">
        <v>271</v>
      </c>
      <c s="23">
        <v>50000</v>
      </c>
      <c s="23" t="s">
        <v>40</v>
      </c>
      <c s="23" t="s">
        <v>40</v>
      </c>
      <c s="23" t="s">
        <v>41</v>
      </c>
      <c s="23">
        <v>9</v>
      </c>
      <c s="23" t="s">
        <v>42</v>
      </c>
      <c s="23">
        <v>3</v>
      </c>
      <c s="25"/>
      <c s="25"/>
      <c s="25"/>
      <c s="25"/>
    </row>
    <row r="58" spans="1:34" s="0" customFormat="1" ht="15.75" customHeight="1">
      <c r="A58" s="23">
        <v>4</v>
      </c>
      <c s="23" t="s">
        <v>30</v>
      </c>
      <c s="23">
        <v>630</v>
      </c>
      <c s="24"/>
      <c s="23" t="s">
        <v>272</v>
      </c>
      <c s="23"/>
      <c s="23" t="s">
        <v>82</v>
      </c>
      <c s="23" t="s">
        <v>273</v>
      </c>
      <c s="23" t="s">
        <v>46</v>
      </c>
      <c s="24">
        <v>41709</v>
      </c>
      <c s="23">
        <v>4062</v>
      </c>
      <c s="23"/>
      <c s="23">
        <v>138</v>
      </c>
      <c s="23">
        <v>137</v>
      </c>
      <c s="23" t="s">
        <v>35</v>
      </c>
      <c s="23" t="s">
        <v>36</v>
      </c>
      <c s="23"/>
      <c s="23" t="s">
        <v>37</v>
      </c>
      <c s="23">
        <v>8141302602</v>
      </c>
      <c s="23" t="s">
        <v>274</v>
      </c>
      <c s="23"/>
      <c s="23">
        <v>9772857491</v>
      </c>
      <c s="23" t="s">
        <v>92</v>
      </c>
      <c s="23">
        <v>60000</v>
      </c>
      <c s="23" t="s">
        <v>40</v>
      </c>
      <c s="23" t="s">
        <v>40</v>
      </c>
      <c s="23" t="s">
        <v>41</v>
      </c>
      <c s="23">
        <v>10</v>
      </c>
      <c s="23" t="s">
        <v>42</v>
      </c>
      <c s="23">
        <v>3</v>
      </c>
      <c s="25"/>
      <c s="25"/>
      <c s="25"/>
      <c s="25"/>
    </row>
    <row r="59" spans="1:34" s="0" customFormat="1" ht="15.75" customHeight="1">
      <c r="A59" s="23">
        <v>4</v>
      </c>
      <c s="23" t="s">
        <v>30</v>
      </c>
      <c s="23">
        <v>567</v>
      </c>
      <c s="24"/>
      <c s="23" t="s">
        <v>275</v>
      </c>
      <c s="23"/>
      <c s="23" t="s">
        <v>276</v>
      </c>
      <c s="23" t="s">
        <v>277</v>
      </c>
      <c s="23" t="s">
        <v>34</v>
      </c>
      <c s="24">
        <v>41792</v>
      </c>
      <c s="23">
        <v>4063</v>
      </c>
      <c s="23"/>
      <c s="23">
        <v>138</v>
      </c>
      <c s="23">
        <v>137</v>
      </c>
      <c s="23" t="s">
        <v>35</v>
      </c>
      <c s="23" t="s">
        <v>36</v>
      </c>
      <c s="23"/>
      <c s="23" t="s">
        <v>37</v>
      </c>
      <c s="23">
        <v>8141302602</v>
      </c>
      <c s="23" t="s">
        <v>278</v>
      </c>
      <c s="23" t="s">
        <v>279</v>
      </c>
      <c s="23">
        <v>8094225473</v>
      </c>
      <c s="23" t="s">
        <v>194</v>
      </c>
      <c s="23">
        <v>50000</v>
      </c>
      <c s="23" t="s">
        <v>40</v>
      </c>
      <c s="23" t="s">
        <v>40</v>
      </c>
      <c s="23" t="s">
        <v>41</v>
      </c>
      <c s="23">
        <v>10</v>
      </c>
      <c s="23" t="s">
        <v>42</v>
      </c>
      <c s="23">
        <v>3</v>
      </c>
      <c s="25"/>
      <c s="25"/>
      <c s="25"/>
      <c s="25"/>
    </row>
    <row r="60" spans="1:34" s="0" customFormat="1" ht="15.75" customHeight="1">
      <c r="A60" s="23">
        <v>4</v>
      </c>
      <c s="23" t="s">
        <v>30</v>
      </c>
      <c s="23">
        <v>519</v>
      </c>
      <c s="24"/>
      <c s="23" t="s">
        <v>280</v>
      </c>
      <c s="23"/>
      <c s="23" t="s">
        <v>160</v>
      </c>
      <c s="23" t="s">
        <v>161</v>
      </c>
      <c s="23" t="s">
        <v>34</v>
      </c>
      <c s="24">
        <v>42254</v>
      </c>
      <c s="23">
        <v>4064</v>
      </c>
      <c s="23"/>
      <c s="23">
        <v>138</v>
      </c>
      <c s="23">
        <v>136</v>
      </c>
      <c s="23" t="s">
        <v>52</v>
      </c>
      <c s="23" t="s">
        <v>36</v>
      </c>
      <c s="23"/>
      <c s="23" t="s">
        <v>37</v>
      </c>
      <c s="23">
        <v>8141302602</v>
      </c>
      <c s="23" t="s">
        <v>281</v>
      </c>
      <c s="23" t="s">
        <v>282</v>
      </c>
      <c s="23">
        <v>9982671909</v>
      </c>
      <c s="23" t="s">
        <v>283</v>
      </c>
      <c s="23">
        <v>36000</v>
      </c>
      <c s="23" t="s">
        <v>40</v>
      </c>
      <c s="23" t="s">
        <v>40</v>
      </c>
      <c s="23" t="s">
        <v>41</v>
      </c>
      <c s="23">
        <v>9</v>
      </c>
      <c s="23" t="s">
        <v>42</v>
      </c>
      <c s="23">
        <v>3</v>
      </c>
      <c s="25"/>
      <c s="25"/>
      <c s="25"/>
      <c s="25"/>
    </row>
    <row r="61" spans="1:34" s="0" customFormat="1" ht="15.75" customHeight="1">
      <c r="A61" s="23">
        <v>4</v>
      </c>
      <c s="23" t="s">
        <v>30</v>
      </c>
      <c s="23">
        <v>664</v>
      </c>
      <c s="24">
        <v>45122</v>
      </c>
      <c s="23" t="s">
        <v>284</v>
      </c>
      <c s="23"/>
      <c s="23" t="s">
        <v>285</v>
      </c>
      <c s="23" t="s">
        <v>286</v>
      </c>
      <c s="23" t="s">
        <v>34</v>
      </c>
      <c s="24">
        <v>42240</v>
      </c>
      <c s="23">
        <v>4065</v>
      </c>
      <c s="23"/>
      <c s="23">
        <v>138</v>
      </c>
      <c s="23">
        <v>114</v>
      </c>
      <c s="23" t="s">
        <v>64</v>
      </c>
      <c s="23"/>
      <c s="23"/>
      <c s="23" t="s">
        <v>37</v>
      </c>
      <c s="23">
        <v>8141302602</v>
      </c>
      <c s="23" t="s">
        <v>287</v>
      </c>
      <c s="23"/>
      <c s="23">
        <v>9828455982</v>
      </c>
      <c s="23" t="s">
        <v>194</v>
      </c>
      <c s="23">
        <v>60000</v>
      </c>
      <c s="23" t="s">
        <v>40</v>
      </c>
      <c s="23" t="s">
        <v>40</v>
      </c>
      <c s="23"/>
      <c s="23">
        <v>9</v>
      </c>
      <c s="23" t="s">
        <v>42</v>
      </c>
      <c s="23">
        <v>3</v>
      </c>
      <c s="25"/>
      <c s="25"/>
      <c s="25"/>
      <c s="25"/>
    </row>
    <row r="62" spans="1:34" s="0" customFormat="1" ht="15.75" customHeight="1">
      <c r="A62" s="23">
        <v>4</v>
      </c>
      <c s="23" t="s">
        <v>30</v>
      </c>
      <c s="23">
        <v>554</v>
      </c>
      <c s="24"/>
      <c s="23" t="s">
        <v>288</v>
      </c>
      <c s="23"/>
      <c s="23" t="s">
        <v>289</v>
      </c>
      <c s="23" t="s">
        <v>290</v>
      </c>
      <c s="23" t="s">
        <v>34</v>
      </c>
      <c s="24">
        <v>42135</v>
      </c>
      <c s="23">
        <v>4066</v>
      </c>
      <c s="23"/>
      <c s="23">
        <v>138</v>
      </c>
      <c s="23">
        <v>137</v>
      </c>
      <c s="23" t="s">
        <v>52</v>
      </c>
      <c s="23" t="s">
        <v>36</v>
      </c>
      <c s="23"/>
      <c s="23" t="s">
        <v>37</v>
      </c>
      <c s="23">
        <v>8141302602</v>
      </c>
      <c s="23" t="s">
        <v>291</v>
      </c>
      <c s="23" t="s">
        <v>292</v>
      </c>
      <c s="23">
        <v>9772354057</v>
      </c>
      <c s="23" t="s">
        <v>293</v>
      </c>
      <c s="23">
        <v>40000</v>
      </c>
      <c s="23" t="s">
        <v>40</v>
      </c>
      <c s="23" t="s">
        <v>40</v>
      </c>
      <c s="23" t="s">
        <v>41</v>
      </c>
      <c s="23">
        <v>9</v>
      </c>
      <c s="23" t="s">
        <v>42</v>
      </c>
      <c s="23">
        <v>2</v>
      </c>
      <c s="25"/>
      <c s="25"/>
      <c s="25"/>
      <c s="25"/>
    </row>
    <row r="63" spans="1:34" s="0" customFormat="1" ht="15.75" customHeight="1">
      <c r="A63" s="23">
        <v>4</v>
      </c>
      <c s="23" t="s">
        <v>30</v>
      </c>
      <c s="23">
        <v>515</v>
      </c>
      <c s="24"/>
      <c s="23" t="s">
        <v>294</v>
      </c>
      <c s="23"/>
      <c s="23" t="s">
        <v>295</v>
      </c>
      <c s="23" t="s">
        <v>208</v>
      </c>
      <c s="23" t="s">
        <v>46</v>
      </c>
      <c s="24">
        <v>42130</v>
      </c>
      <c s="23">
        <v>4067</v>
      </c>
      <c s="23"/>
      <c s="23">
        <v>138</v>
      </c>
      <c s="23">
        <v>135</v>
      </c>
      <c s="23" t="s">
        <v>52</v>
      </c>
      <c s="23" t="s">
        <v>36</v>
      </c>
      <c s="23"/>
      <c s="23" t="s">
        <v>37</v>
      </c>
      <c s="23">
        <v>8141302602</v>
      </c>
      <c s="23" t="s">
        <v>296</v>
      </c>
      <c s="23" t="s">
        <v>297</v>
      </c>
      <c s="23">
        <v>9784174341</v>
      </c>
      <c s="23" t="s">
        <v>298</v>
      </c>
      <c s="23">
        <v>30000</v>
      </c>
      <c s="23" t="s">
        <v>40</v>
      </c>
      <c s="23" t="s">
        <v>40</v>
      </c>
      <c s="23" t="s">
        <v>41</v>
      </c>
      <c s="23">
        <v>9</v>
      </c>
      <c s="23" t="s">
        <v>42</v>
      </c>
      <c s="23">
        <v>0</v>
      </c>
      <c s="25"/>
      <c s="25"/>
      <c s="25"/>
      <c s="25"/>
    </row>
    <row r="64" spans="1:34" s="0" customFormat="1" ht="15.75" customHeight="1">
      <c r="A64" s="23">
        <v>4</v>
      </c>
      <c s="23" t="s">
        <v>30</v>
      </c>
      <c s="23">
        <v>549</v>
      </c>
      <c s="24"/>
      <c s="23" t="s">
        <v>299</v>
      </c>
      <c s="23"/>
      <c s="23" t="s">
        <v>108</v>
      </c>
      <c s="23" t="s">
        <v>300</v>
      </c>
      <c s="23" t="s">
        <v>34</v>
      </c>
      <c s="24">
        <v>41986</v>
      </c>
      <c s="23">
        <v>4068</v>
      </c>
      <c s="23"/>
      <c s="23">
        <v>138</v>
      </c>
      <c s="23">
        <v>136</v>
      </c>
      <c s="23" t="s">
        <v>35</v>
      </c>
      <c s="23" t="s">
        <v>36</v>
      </c>
      <c s="23"/>
      <c s="23" t="s">
        <v>37</v>
      </c>
      <c s="23">
        <v>8141302602</v>
      </c>
      <c s="23" t="s">
        <v>301</v>
      </c>
      <c s="23" t="s">
        <v>302</v>
      </c>
      <c s="23">
        <v>9610202973</v>
      </c>
      <c s="23" t="s">
        <v>303</v>
      </c>
      <c s="23">
        <v>45000</v>
      </c>
      <c s="23" t="s">
        <v>40</v>
      </c>
      <c s="23" t="s">
        <v>40</v>
      </c>
      <c s="23" t="s">
        <v>41</v>
      </c>
      <c s="23">
        <v>10</v>
      </c>
      <c s="23" t="s">
        <v>42</v>
      </c>
      <c s="23">
        <v>3</v>
      </c>
      <c s="25"/>
      <c s="25"/>
      <c s="25"/>
      <c s="25"/>
    </row>
    <row r="65" spans="1:34" s="0" customFormat="1" ht="15.75" customHeight="1">
      <c r="A65" s="23">
        <v>4</v>
      </c>
      <c s="23" t="s">
        <v>30</v>
      </c>
      <c s="23">
        <v>520</v>
      </c>
      <c s="24"/>
      <c s="23" t="s">
        <v>140</v>
      </c>
      <c s="23"/>
      <c s="23" t="s">
        <v>304</v>
      </c>
      <c s="23" t="s">
        <v>100</v>
      </c>
      <c s="23" t="s">
        <v>46</v>
      </c>
      <c s="24">
        <v>42235</v>
      </c>
      <c s="23">
        <v>4069</v>
      </c>
      <c s="23"/>
      <c s="23">
        <v>138</v>
      </c>
      <c s="23">
        <v>137</v>
      </c>
      <c s="23" t="s">
        <v>52</v>
      </c>
      <c s="23" t="s">
        <v>36</v>
      </c>
      <c s="23"/>
      <c s="23" t="s">
        <v>37</v>
      </c>
      <c s="23">
        <v>8141302602</v>
      </c>
      <c s="23" t="s">
        <v>69</v>
      </c>
      <c s="23" t="s">
        <v>305</v>
      </c>
      <c s="23">
        <v>9649380596</v>
      </c>
      <c s="23" t="s">
        <v>306</v>
      </c>
      <c s="23">
        <v>40000</v>
      </c>
      <c s="23" t="s">
        <v>40</v>
      </c>
      <c s="23" t="s">
        <v>40</v>
      </c>
      <c s="23" t="s">
        <v>41</v>
      </c>
      <c s="23">
        <v>9</v>
      </c>
      <c s="23" t="s">
        <v>42</v>
      </c>
      <c s="23">
        <v>3</v>
      </c>
      <c s="25"/>
      <c s="25"/>
      <c s="25"/>
      <c s="25"/>
    </row>
    <row r="66" spans="1:34" s="0" customFormat="1" ht="15.75" customHeight="1">
      <c r="A66" s="23">
        <v>4</v>
      </c>
      <c s="23" t="s">
        <v>30</v>
      </c>
      <c s="23">
        <v>498</v>
      </c>
      <c s="24">
        <v>45174</v>
      </c>
      <c s="23" t="s">
        <v>307</v>
      </c>
      <c s="23"/>
      <c s="23" t="s">
        <v>308</v>
      </c>
      <c s="23" t="s">
        <v>309</v>
      </c>
      <c s="23" t="s">
        <v>34</v>
      </c>
      <c s="24">
        <v>41669</v>
      </c>
      <c s="23">
        <v>4070</v>
      </c>
      <c s="23"/>
      <c s="23">
        <v>138</v>
      </c>
      <c s="23">
        <v>69</v>
      </c>
      <c s="23" t="s">
        <v>47</v>
      </c>
      <c s="23" t="s">
        <v>36</v>
      </c>
      <c s="23"/>
      <c s="23" t="s">
        <v>37</v>
      </c>
      <c s="23">
        <v>8141302602</v>
      </c>
      <c s="23" t="s">
        <v>310</v>
      </c>
      <c s="23" t="s">
        <v>311</v>
      </c>
      <c s="23">
        <v>9983108435</v>
      </c>
      <c s="23" t="s">
        <v>194</v>
      </c>
      <c s="23">
        <v>30000</v>
      </c>
      <c s="23" t="s">
        <v>40</v>
      </c>
      <c s="23" t="s">
        <v>40</v>
      </c>
      <c s="23" t="s">
        <v>41</v>
      </c>
      <c s="23">
        <v>10</v>
      </c>
      <c s="23" t="s">
        <v>42</v>
      </c>
      <c s="23">
        <v>3</v>
      </c>
      <c s="25"/>
      <c s="25"/>
      <c s="25"/>
      <c s="25"/>
    </row>
    <row r="67" spans="1:34" s="0" customFormat="1" ht="15.75" customHeight="1">
      <c r="A67" s="23">
        <v>4</v>
      </c>
      <c s="23" t="s">
        <v>30</v>
      </c>
      <c s="23">
        <v>534</v>
      </c>
      <c s="24"/>
      <c s="23" t="s">
        <v>312</v>
      </c>
      <c s="23"/>
      <c s="23" t="s">
        <v>235</v>
      </c>
      <c s="23" t="s">
        <v>236</v>
      </c>
      <c s="23" t="s">
        <v>46</v>
      </c>
      <c s="24">
        <v>41805</v>
      </c>
      <c s="23">
        <v>4071</v>
      </c>
      <c s="23"/>
      <c s="23">
        <v>138</v>
      </c>
      <c s="23">
        <v>137</v>
      </c>
      <c s="23" t="s">
        <v>35</v>
      </c>
      <c s="23" t="s">
        <v>36</v>
      </c>
      <c s="23"/>
      <c s="23" t="s">
        <v>37</v>
      </c>
      <c s="23">
        <v>8141302602</v>
      </c>
      <c s="23" t="s">
        <v>313</v>
      </c>
      <c s="23" t="s">
        <v>314</v>
      </c>
      <c s="23">
        <v>7878384665</v>
      </c>
      <c s="23" t="s">
        <v>315</v>
      </c>
      <c s="23">
        <v>36000</v>
      </c>
      <c s="23" t="s">
        <v>40</v>
      </c>
      <c s="23" t="s">
        <v>40</v>
      </c>
      <c s="23" t="s">
        <v>41</v>
      </c>
      <c s="23">
        <v>10</v>
      </c>
      <c s="23" t="s">
        <v>42</v>
      </c>
      <c s="23">
        <v>3</v>
      </c>
      <c s="25"/>
      <c s="25"/>
      <c s="25"/>
      <c s="25"/>
    </row>
    <row r="68" spans="1:34" s="0" customFormat="1" ht="15.75" customHeight="1">
      <c r="A68" s="23">
        <v>4</v>
      </c>
      <c s="23" t="s">
        <v>30</v>
      </c>
      <c s="23">
        <v>511</v>
      </c>
      <c s="24"/>
      <c s="23" t="s">
        <v>316</v>
      </c>
      <c s="23"/>
      <c s="23" t="s">
        <v>317</v>
      </c>
      <c s="23" t="s">
        <v>63</v>
      </c>
      <c s="23" t="s">
        <v>46</v>
      </c>
      <c s="24">
        <v>42101</v>
      </c>
      <c s="23">
        <v>4072</v>
      </c>
      <c s="23"/>
      <c s="23">
        <v>138</v>
      </c>
      <c s="23">
        <v>138</v>
      </c>
      <c s="23" t="s">
        <v>35</v>
      </c>
      <c s="23" t="s">
        <v>36</v>
      </c>
      <c s="23"/>
      <c s="23" t="s">
        <v>37</v>
      </c>
      <c s="23">
        <v>8141302602</v>
      </c>
      <c s="23" t="s">
        <v>318</v>
      </c>
      <c s="23" t="s">
        <v>319</v>
      </c>
      <c s="23">
        <v>8955766582</v>
      </c>
      <c s="23" t="s">
        <v>320</v>
      </c>
      <c s="23">
        <v>50000</v>
      </c>
      <c s="23" t="s">
        <v>40</v>
      </c>
      <c s="23" t="s">
        <v>40</v>
      </c>
      <c s="23" t="s">
        <v>41</v>
      </c>
      <c s="23">
        <v>9</v>
      </c>
      <c s="23" t="s">
        <v>42</v>
      </c>
      <c s="23">
        <v>0</v>
      </c>
      <c s="25"/>
      <c s="25"/>
      <c s="25"/>
      <c s="25"/>
    </row>
    <row r="69" spans="1:34" s="0" customFormat="1" ht="15.75" customHeight="1">
      <c r="A69" s="23">
        <v>4</v>
      </c>
      <c s="23" t="s">
        <v>30</v>
      </c>
      <c s="23">
        <v>521</v>
      </c>
      <c s="24"/>
      <c s="23" t="s">
        <v>321</v>
      </c>
      <c s="23"/>
      <c s="23" t="s">
        <v>322</v>
      </c>
      <c s="23" t="s">
        <v>323</v>
      </c>
      <c s="23" t="s">
        <v>34</v>
      </c>
      <c s="24">
        <v>42212</v>
      </c>
      <c s="23">
        <v>4073</v>
      </c>
      <c s="23"/>
      <c s="23">
        <v>138</v>
      </c>
      <c s="23">
        <v>103</v>
      </c>
      <c s="23" t="s">
        <v>52</v>
      </c>
      <c s="23" t="s">
        <v>36</v>
      </c>
      <c s="23"/>
      <c s="23" t="s">
        <v>37</v>
      </c>
      <c s="23">
        <v>8141302602</v>
      </c>
      <c s="23" t="s">
        <v>324</v>
      </c>
      <c s="23" t="s">
        <v>325</v>
      </c>
      <c s="23">
        <v>9783327498</v>
      </c>
      <c s="23" t="s">
        <v>326</v>
      </c>
      <c s="23">
        <v>40000</v>
      </c>
      <c s="23" t="s">
        <v>40</v>
      </c>
      <c s="23" t="s">
        <v>40</v>
      </c>
      <c s="23" t="s">
        <v>41</v>
      </c>
      <c s="23">
        <v>9</v>
      </c>
      <c s="23" t="s">
        <v>42</v>
      </c>
      <c s="23">
        <v>3</v>
      </c>
      <c s="25"/>
      <c s="25"/>
      <c s="25"/>
      <c s="25"/>
    </row>
    <row r="70" spans="1:34" s="0" customFormat="1" ht="15.75" customHeight="1">
      <c r="A70" s="23">
        <v>4</v>
      </c>
      <c s="23" t="s">
        <v>30</v>
      </c>
      <c s="23">
        <v>566</v>
      </c>
      <c s="24"/>
      <c s="23" t="s">
        <v>327</v>
      </c>
      <c s="23"/>
      <c s="23" t="s">
        <v>328</v>
      </c>
      <c s="23" t="s">
        <v>273</v>
      </c>
      <c s="23" t="s">
        <v>34</v>
      </c>
      <c s="24">
        <v>41804</v>
      </c>
      <c s="23">
        <v>4074</v>
      </c>
      <c s="23"/>
      <c s="23">
        <v>138</v>
      </c>
      <c s="23">
        <v>136</v>
      </c>
      <c s="23" t="s">
        <v>35</v>
      </c>
      <c s="23" t="s">
        <v>36</v>
      </c>
      <c s="23"/>
      <c s="23" t="s">
        <v>37</v>
      </c>
      <c s="23">
        <v>8141302602</v>
      </c>
      <c s="23" t="s">
        <v>329</v>
      </c>
      <c s="23" t="s">
        <v>330</v>
      </c>
      <c s="23">
        <v>8094225473</v>
      </c>
      <c s="23" t="s">
        <v>331</v>
      </c>
      <c s="23">
        <v>50000</v>
      </c>
      <c s="23" t="s">
        <v>40</v>
      </c>
      <c s="23" t="s">
        <v>40</v>
      </c>
      <c s="23" t="s">
        <v>41</v>
      </c>
      <c s="23">
        <v>10</v>
      </c>
      <c s="23" t="s">
        <v>42</v>
      </c>
      <c s="23">
        <v>3</v>
      </c>
      <c s="25"/>
      <c s="25"/>
      <c s="25"/>
      <c s="25"/>
    </row>
    <row r="71" spans="1:34" s="0" customFormat="1" ht="15.75" customHeight="1">
      <c r="A71" s="23">
        <v>5</v>
      </c>
      <c s="23" t="s">
        <v>30</v>
      </c>
      <c s="23">
        <v>514</v>
      </c>
      <c s="24"/>
      <c s="23" t="s">
        <v>332</v>
      </c>
      <c s="23"/>
      <c s="23" t="s">
        <v>217</v>
      </c>
      <c s="23" t="s">
        <v>218</v>
      </c>
      <c s="23" t="s">
        <v>46</v>
      </c>
      <c s="24">
        <v>41156</v>
      </c>
      <c s="23">
        <v>5045</v>
      </c>
      <c s="23"/>
      <c s="23">
        <v>138</v>
      </c>
      <c s="23">
        <v>137</v>
      </c>
      <c s="23" t="s">
        <v>35</v>
      </c>
      <c s="23" t="s">
        <v>36</v>
      </c>
      <c s="23"/>
      <c s="23" t="s">
        <v>37</v>
      </c>
      <c s="23">
        <v>8141302602</v>
      </c>
      <c s="23" t="s">
        <v>333</v>
      </c>
      <c s="23" t="s">
        <v>220</v>
      </c>
      <c s="23">
        <v>9828012561</v>
      </c>
      <c s="23" t="s">
        <v>298</v>
      </c>
      <c s="23">
        <v>30000</v>
      </c>
      <c s="23" t="s">
        <v>40</v>
      </c>
      <c s="23" t="s">
        <v>40</v>
      </c>
      <c s="23" t="s">
        <v>41</v>
      </c>
      <c s="23">
        <v>12</v>
      </c>
      <c s="23" t="s">
        <v>42</v>
      </c>
      <c s="23">
        <v>0</v>
      </c>
      <c s="25"/>
      <c s="25"/>
      <c s="25"/>
      <c s="25"/>
    </row>
    <row r="72" spans="1:34" s="0" customFormat="1" ht="15.75" customHeight="1">
      <c r="A72" s="23">
        <v>5</v>
      </c>
      <c s="23" t="s">
        <v>30</v>
      </c>
      <c s="23">
        <v>590</v>
      </c>
      <c s="24"/>
      <c s="23" t="s">
        <v>334</v>
      </c>
      <c s="23"/>
      <c s="23" t="s">
        <v>196</v>
      </c>
      <c s="23" t="s">
        <v>197</v>
      </c>
      <c s="23" t="s">
        <v>46</v>
      </c>
      <c s="24">
        <v>40695</v>
      </c>
      <c s="23">
        <v>5046</v>
      </c>
      <c s="23"/>
      <c s="23">
        <v>138</v>
      </c>
      <c s="23">
        <v>137</v>
      </c>
      <c s="23" t="s">
        <v>35</v>
      </c>
      <c s="23" t="s">
        <v>36</v>
      </c>
      <c s="23"/>
      <c s="23" t="s">
        <v>37</v>
      </c>
      <c s="23">
        <v>8141302602</v>
      </c>
      <c s="23" t="s">
        <v>335</v>
      </c>
      <c s="23"/>
      <c s="23">
        <v>8094385710</v>
      </c>
      <c s="23" t="s">
        <v>331</v>
      </c>
      <c s="23">
        <v>45000</v>
      </c>
      <c s="23" t="s">
        <v>40</v>
      </c>
      <c s="23" t="s">
        <v>40</v>
      </c>
      <c s="23" t="s">
        <v>41</v>
      </c>
      <c s="23">
        <v>13</v>
      </c>
      <c s="23" t="s">
        <v>42</v>
      </c>
      <c s="23">
        <v>3</v>
      </c>
      <c s="25"/>
      <c s="25"/>
      <c s="25"/>
      <c s="25"/>
    </row>
    <row r="73" spans="1:34" s="0" customFormat="1" ht="15.75" customHeight="1">
      <c r="A73" s="23">
        <v>5</v>
      </c>
      <c s="23" t="s">
        <v>30</v>
      </c>
      <c s="23">
        <v>505</v>
      </c>
      <c s="24"/>
      <c s="23" t="s">
        <v>336</v>
      </c>
      <c s="23"/>
      <c s="23" t="s">
        <v>160</v>
      </c>
      <c s="23" t="s">
        <v>161</v>
      </c>
      <c s="23" t="s">
        <v>34</v>
      </c>
      <c s="24">
        <v>41769</v>
      </c>
      <c s="23">
        <v>5047</v>
      </c>
      <c s="23"/>
      <c s="23">
        <v>138</v>
      </c>
      <c s="23">
        <v>129</v>
      </c>
      <c s="23" t="s">
        <v>52</v>
      </c>
      <c s="23" t="s">
        <v>36</v>
      </c>
      <c s="23"/>
      <c s="23" t="s">
        <v>37</v>
      </c>
      <c s="23">
        <v>8141302602</v>
      </c>
      <c s="23" t="s">
        <v>337</v>
      </c>
      <c s="23" t="s">
        <v>338</v>
      </c>
      <c s="23">
        <v>9982671909</v>
      </c>
      <c s="23" t="s">
        <v>194</v>
      </c>
      <c s="23">
        <v>42000</v>
      </c>
      <c s="23" t="s">
        <v>40</v>
      </c>
      <c s="23" t="s">
        <v>40</v>
      </c>
      <c s="23" t="s">
        <v>41</v>
      </c>
      <c s="23">
        <v>10</v>
      </c>
      <c s="23" t="s">
        <v>42</v>
      </c>
      <c s="23">
        <v>3</v>
      </c>
      <c s="25"/>
      <c s="25"/>
      <c s="25"/>
      <c s="25"/>
    </row>
    <row r="74" spans="1:34" s="0" customFormat="1" ht="15.75" customHeight="1">
      <c r="A74" s="23">
        <v>5</v>
      </c>
      <c s="23" t="s">
        <v>30</v>
      </c>
      <c s="23">
        <v>490</v>
      </c>
      <c s="24"/>
      <c s="23" t="s">
        <v>339</v>
      </c>
      <c s="23"/>
      <c s="23" t="s">
        <v>340</v>
      </c>
      <c s="23" t="s">
        <v>341</v>
      </c>
      <c s="23" t="s">
        <v>34</v>
      </c>
      <c s="24">
        <v>41640</v>
      </c>
      <c s="23">
        <v>5048</v>
      </c>
      <c s="23"/>
      <c s="23">
        <v>138</v>
      </c>
      <c s="23">
        <v>132</v>
      </c>
      <c s="23" t="s">
        <v>52</v>
      </c>
      <c s="23" t="s">
        <v>36</v>
      </c>
      <c s="23"/>
      <c s="23" t="s">
        <v>37</v>
      </c>
      <c s="23">
        <v>8141302602</v>
      </c>
      <c s="23" t="s">
        <v>342</v>
      </c>
      <c s="23" t="s">
        <v>343</v>
      </c>
      <c s="23">
        <v>9783977850</v>
      </c>
      <c s="23" t="s">
        <v>344</v>
      </c>
      <c s="23">
        <v>50000</v>
      </c>
      <c s="23" t="s">
        <v>40</v>
      </c>
      <c s="23" t="s">
        <v>40</v>
      </c>
      <c s="23" t="s">
        <v>41</v>
      </c>
      <c s="23">
        <v>10</v>
      </c>
      <c s="23" t="s">
        <v>42</v>
      </c>
      <c s="23">
        <v>3</v>
      </c>
      <c s="25"/>
      <c s="25"/>
      <c s="25"/>
      <c s="25"/>
    </row>
    <row r="75" spans="1:34" s="0" customFormat="1" ht="15.75" customHeight="1">
      <c r="A75" s="23">
        <v>5</v>
      </c>
      <c s="23" t="s">
        <v>30</v>
      </c>
      <c s="23">
        <v>603</v>
      </c>
      <c s="24"/>
      <c s="23" t="s">
        <v>345</v>
      </c>
      <c s="23"/>
      <c s="23" t="s">
        <v>346</v>
      </c>
      <c s="23" t="s">
        <v>100</v>
      </c>
      <c s="23" t="s">
        <v>34</v>
      </c>
      <c s="24">
        <v>41943</v>
      </c>
      <c s="23">
        <v>5049</v>
      </c>
      <c s="23"/>
      <c s="23">
        <v>138</v>
      </c>
      <c s="23">
        <v>136</v>
      </c>
      <c s="23" t="s">
        <v>35</v>
      </c>
      <c s="23" t="s">
        <v>36</v>
      </c>
      <c s="23"/>
      <c s="23" t="s">
        <v>37</v>
      </c>
      <c s="23">
        <v>8141302602</v>
      </c>
      <c s="23" t="s">
        <v>347</v>
      </c>
      <c s="23" t="s">
        <v>348</v>
      </c>
      <c s="23">
        <v>9352642864</v>
      </c>
      <c s="23" t="s">
        <v>194</v>
      </c>
      <c s="23">
        <v>60000</v>
      </c>
      <c s="23" t="s">
        <v>40</v>
      </c>
      <c s="23" t="s">
        <v>40</v>
      </c>
      <c s="23" t="s">
        <v>41</v>
      </c>
      <c s="23">
        <v>10</v>
      </c>
      <c s="23" t="s">
        <v>42</v>
      </c>
      <c s="23">
        <v>0</v>
      </c>
      <c s="25"/>
      <c s="25"/>
      <c s="25"/>
      <c s="25"/>
    </row>
    <row r="76" spans="1:34" s="0" customFormat="1" ht="15.75" customHeight="1">
      <c r="A76" s="23">
        <v>5</v>
      </c>
      <c s="23" t="s">
        <v>30</v>
      </c>
      <c s="23">
        <v>480</v>
      </c>
      <c s="24"/>
      <c s="23" t="s">
        <v>349</v>
      </c>
      <c s="23"/>
      <c s="23" t="s">
        <v>350</v>
      </c>
      <c s="23" t="s">
        <v>351</v>
      </c>
      <c s="23" t="s">
        <v>34</v>
      </c>
      <c s="24">
        <v>41682</v>
      </c>
      <c s="23">
        <v>5050</v>
      </c>
      <c s="23"/>
      <c s="23">
        <v>138</v>
      </c>
      <c s="23">
        <v>138</v>
      </c>
      <c s="23" t="s">
        <v>35</v>
      </c>
      <c s="23"/>
      <c s="23"/>
      <c s="23" t="s">
        <v>37</v>
      </c>
      <c s="23">
        <v>8141302602</v>
      </c>
      <c s="23" t="s">
        <v>352</v>
      </c>
      <c s="23" t="s">
        <v>353</v>
      </c>
      <c s="23">
        <v>9982505148</v>
      </c>
      <c s="23" t="s">
        <v>194</v>
      </c>
      <c s="23">
        <v>40000</v>
      </c>
      <c s="23" t="s">
        <v>40</v>
      </c>
      <c s="23" t="s">
        <v>40</v>
      </c>
      <c s="23"/>
      <c s="23">
        <v>10</v>
      </c>
      <c s="23" t="s">
        <v>42</v>
      </c>
      <c s="23">
        <v>3</v>
      </c>
      <c s="25"/>
      <c s="25"/>
      <c s="25"/>
      <c s="25"/>
    </row>
    <row r="77" spans="1:34" s="0" customFormat="1" ht="15.75" customHeight="1">
      <c r="A77" s="23">
        <v>5</v>
      </c>
      <c s="23" t="s">
        <v>30</v>
      </c>
      <c s="23">
        <v>574</v>
      </c>
      <c s="24"/>
      <c s="23" t="s">
        <v>269</v>
      </c>
      <c s="23"/>
      <c s="23" t="s">
        <v>141</v>
      </c>
      <c s="23" t="s">
        <v>142</v>
      </c>
      <c s="23" t="s">
        <v>34</v>
      </c>
      <c s="24">
        <v>41448</v>
      </c>
      <c s="23">
        <v>5051</v>
      </c>
      <c s="23"/>
      <c s="23">
        <v>138</v>
      </c>
      <c s="23">
        <v>136</v>
      </c>
      <c s="23" t="s">
        <v>35</v>
      </c>
      <c s="23" t="s">
        <v>36</v>
      </c>
      <c s="23"/>
      <c s="23" t="s">
        <v>37</v>
      </c>
      <c s="23">
        <v>8141302602</v>
      </c>
      <c s="23" t="s">
        <v>354</v>
      </c>
      <c s="23" t="s">
        <v>355</v>
      </c>
      <c s="23">
        <v>9672939570</v>
      </c>
      <c s="23" t="s">
        <v>194</v>
      </c>
      <c s="23">
        <v>60000</v>
      </c>
      <c s="23" t="s">
        <v>40</v>
      </c>
      <c s="23" t="s">
        <v>40</v>
      </c>
      <c s="23" t="s">
        <v>41</v>
      </c>
      <c s="23">
        <v>11</v>
      </c>
      <c s="23" t="s">
        <v>42</v>
      </c>
      <c s="23">
        <v>3</v>
      </c>
      <c s="25"/>
      <c s="25"/>
      <c s="25"/>
      <c s="25"/>
    </row>
    <row r="78" spans="1:34" s="0" customFormat="1" ht="15.75" customHeight="1">
      <c r="A78" s="23">
        <v>5</v>
      </c>
      <c s="23" t="s">
        <v>30</v>
      </c>
      <c s="23">
        <v>568</v>
      </c>
      <c s="24"/>
      <c s="23" t="s">
        <v>356</v>
      </c>
      <c s="23"/>
      <c s="23" t="s">
        <v>276</v>
      </c>
      <c s="23" t="s">
        <v>277</v>
      </c>
      <c s="23" t="s">
        <v>46</v>
      </c>
      <c s="24">
        <v>41411</v>
      </c>
      <c s="23">
        <v>5052</v>
      </c>
      <c s="23"/>
      <c s="23">
        <v>138</v>
      </c>
      <c s="23">
        <v>132</v>
      </c>
      <c s="23" t="s">
        <v>35</v>
      </c>
      <c s="23" t="s">
        <v>36</v>
      </c>
      <c s="23"/>
      <c s="23" t="s">
        <v>37</v>
      </c>
      <c s="23">
        <v>8141302602</v>
      </c>
      <c s="23" t="s">
        <v>357</v>
      </c>
      <c s="23" t="s">
        <v>279</v>
      </c>
      <c s="23">
        <v>8094225473</v>
      </c>
      <c s="23" t="s">
        <v>245</v>
      </c>
      <c s="23">
        <v>50000</v>
      </c>
      <c s="23" t="s">
        <v>40</v>
      </c>
      <c s="23" t="s">
        <v>40</v>
      </c>
      <c s="23" t="s">
        <v>41</v>
      </c>
      <c s="23">
        <v>11</v>
      </c>
      <c s="23" t="s">
        <v>42</v>
      </c>
      <c s="23">
        <v>3</v>
      </c>
      <c s="25"/>
      <c s="25"/>
      <c s="25"/>
      <c s="25"/>
    </row>
    <row r="79" spans="1:34" s="0" customFormat="1" ht="15.75" customHeight="1">
      <c r="A79" s="23">
        <v>5</v>
      </c>
      <c s="23" t="s">
        <v>30</v>
      </c>
      <c s="23">
        <v>614</v>
      </c>
      <c s="24"/>
      <c s="23" t="s">
        <v>358</v>
      </c>
      <c s="23"/>
      <c s="23" t="s">
        <v>82</v>
      </c>
      <c s="23" t="s">
        <v>223</v>
      </c>
      <c s="23" t="s">
        <v>46</v>
      </c>
      <c s="24">
        <v>41029</v>
      </c>
      <c s="23">
        <v>5053</v>
      </c>
      <c s="23"/>
      <c s="23">
        <v>138</v>
      </c>
      <c s="23">
        <v>138</v>
      </c>
      <c s="23" t="s">
        <v>35</v>
      </c>
      <c s="23" t="s">
        <v>36</v>
      </c>
      <c s="23"/>
      <c s="23" t="s">
        <v>37</v>
      </c>
      <c s="23">
        <v>8141302602</v>
      </c>
      <c s="23" t="s">
        <v>359</v>
      </c>
      <c s="23" t="s">
        <v>225</v>
      </c>
      <c s="23">
        <v>6350174597</v>
      </c>
      <c s="23" t="s">
        <v>194</v>
      </c>
      <c s="23">
        <v>60000</v>
      </c>
      <c s="23" t="s">
        <v>40</v>
      </c>
      <c s="23" t="s">
        <v>40</v>
      </c>
      <c s="23" t="s">
        <v>41</v>
      </c>
      <c s="23">
        <v>12</v>
      </c>
      <c s="23" t="s">
        <v>42</v>
      </c>
      <c s="23">
        <v>0</v>
      </c>
      <c s="25"/>
      <c s="25"/>
      <c s="25"/>
      <c s="25"/>
    </row>
    <row r="80" spans="1:34" s="0" customFormat="1" ht="15.75" customHeight="1">
      <c r="A80" s="23">
        <v>5</v>
      </c>
      <c s="23" t="s">
        <v>30</v>
      </c>
      <c s="23">
        <v>578</v>
      </c>
      <c s="24"/>
      <c s="23" t="s">
        <v>360</v>
      </c>
      <c s="23"/>
      <c s="23" t="s">
        <v>361</v>
      </c>
      <c s="23" t="s">
        <v>362</v>
      </c>
      <c s="23" t="s">
        <v>46</v>
      </c>
      <c s="24">
        <v>41640</v>
      </c>
      <c s="23">
        <v>5054</v>
      </c>
      <c s="23"/>
      <c s="23">
        <v>138</v>
      </c>
      <c s="23">
        <v>135</v>
      </c>
      <c s="23" t="s">
        <v>47</v>
      </c>
      <c s="23" t="s">
        <v>36</v>
      </c>
      <c s="23"/>
      <c s="23" t="s">
        <v>37</v>
      </c>
      <c s="23">
        <v>8141302602</v>
      </c>
      <c s="23" t="s">
        <v>363</v>
      </c>
      <c s="23"/>
      <c s="23">
        <v>9711538948</v>
      </c>
      <c s="23" t="s">
        <v>194</v>
      </c>
      <c s="23">
        <v>60000</v>
      </c>
      <c s="23" t="s">
        <v>40</v>
      </c>
      <c s="23" t="s">
        <v>40</v>
      </c>
      <c s="23" t="s">
        <v>41</v>
      </c>
      <c s="23">
        <v>10</v>
      </c>
      <c s="23" t="s">
        <v>42</v>
      </c>
      <c s="23">
        <v>0</v>
      </c>
      <c s="25"/>
      <c s="25"/>
      <c s="25"/>
      <c s="25"/>
    </row>
    <row r="81" spans="1:34" s="0" customFormat="1" ht="15.75" customHeight="1">
      <c r="A81" s="23">
        <v>5</v>
      </c>
      <c s="23" t="s">
        <v>30</v>
      </c>
      <c s="23">
        <v>502</v>
      </c>
      <c s="24"/>
      <c s="23" t="s">
        <v>364</v>
      </c>
      <c s="23"/>
      <c s="23" t="s">
        <v>365</v>
      </c>
      <c s="23" t="s">
        <v>366</v>
      </c>
      <c s="23" t="s">
        <v>46</v>
      </c>
      <c s="24">
        <v>41756</v>
      </c>
      <c s="23">
        <v>5055</v>
      </c>
      <c s="23"/>
      <c s="23">
        <v>138</v>
      </c>
      <c s="23">
        <v>114</v>
      </c>
      <c s="23" t="s">
        <v>52</v>
      </c>
      <c s="23" t="s">
        <v>36</v>
      </c>
      <c s="23"/>
      <c s="23" t="s">
        <v>37</v>
      </c>
      <c s="23">
        <v>8141302602</v>
      </c>
      <c s="23" t="s">
        <v>367</v>
      </c>
      <c s="23" t="s">
        <v>368</v>
      </c>
      <c s="23">
        <v>9783385367</v>
      </c>
      <c s="23" t="s">
        <v>194</v>
      </c>
      <c s="23">
        <v>45000</v>
      </c>
      <c s="23" t="s">
        <v>40</v>
      </c>
      <c s="23" t="s">
        <v>40</v>
      </c>
      <c s="23" t="s">
        <v>41</v>
      </c>
      <c s="23">
        <v>10</v>
      </c>
      <c s="23" t="s">
        <v>42</v>
      </c>
      <c s="23">
        <v>0</v>
      </c>
      <c s="25"/>
      <c s="25"/>
      <c s="25"/>
      <c s="25"/>
    </row>
    <row r="82" spans="1:34" s="0" customFormat="1" ht="15.75" customHeight="1">
      <c r="A82" s="23">
        <v>5</v>
      </c>
      <c s="23" t="s">
        <v>30</v>
      </c>
      <c s="23">
        <v>493</v>
      </c>
      <c s="24"/>
      <c s="23" t="s">
        <v>369</v>
      </c>
      <c s="23"/>
      <c s="23" t="s">
        <v>370</v>
      </c>
      <c s="23" t="s">
        <v>371</v>
      </c>
      <c s="23" t="s">
        <v>46</v>
      </c>
      <c s="24">
        <v>41724</v>
      </c>
      <c s="23">
        <v>5056</v>
      </c>
      <c s="23"/>
      <c s="23">
        <v>138</v>
      </c>
      <c s="23">
        <v>136</v>
      </c>
      <c s="23" t="s">
        <v>35</v>
      </c>
      <c s="23" t="s">
        <v>36</v>
      </c>
      <c s="23"/>
      <c s="23" t="s">
        <v>37</v>
      </c>
      <c s="23">
        <v>8141302602</v>
      </c>
      <c s="23" t="s">
        <v>372</v>
      </c>
      <c s="23" t="s">
        <v>368</v>
      </c>
      <c s="23">
        <v>8875073208</v>
      </c>
      <c s="23" t="s">
        <v>194</v>
      </c>
      <c s="23">
        <v>60000</v>
      </c>
      <c s="23" t="s">
        <v>40</v>
      </c>
      <c s="23" t="s">
        <v>40</v>
      </c>
      <c s="23" t="s">
        <v>41</v>
      </c>
      <c s="23">
        <v>10</v>
      </c>
      <c s="23" t="s">
        <v>42</v>
      </c>
      <c s="23">
        <v>3</v>
      </c>
      <c s="25"/>
      <c s="25"/>
      <c s="25"/>
      <c s="25"/>
    </row>
    <row r="83" spans="1:34" s="0" customFormat="1" ht="15.75" customHeight="1">
      <c r="A83" s="23">
        <v>5</v>
      </c>
      <c s="23" t="s">
        <v>30</v>
      </c>
      <c s="23">
        <v>669</v>
      </c>
      <c s="24">
        <v>45131</v>
      </c>
      <c s="23" t="s">
        <v>373</v>
      </c>
      <c s="23"/>
      <c s="23" t="s">
        <v>374</v>
      </c>
      <c s="23" t="s">
        <v>375</v>
      </c>
      <c s="23" t="s">
        <v>46</v>
      </c>
      <c s="24">
        <v>41917</v>
      </c>
      <c s="23">
        <v>5057</v>
      </c>
      <c s="23"/>
      <c s="23">
        <v>138</v>
      </c>
      <c s="23">
        <v>105</v>
      </c>
      <c s="23" t="s">
        <v>64</v>
      </c>
      <c s="23"/>
      <c s="23"/>
      <c s="23" t="s">
        <v>37</v>
      </c>
      <c s="23">
        <v>8141302602</v>
      </c>
      <c s="23" t="s">
        <v>376</v>
      </c>
      <c s="23" t="s">
        <v>377</v>
      </c>
      <c s="23">
        <v>9772984418</v>
      </c>
      <c s="23" t="s">
        <v>378</v>
      </c>
      <c s="23">
        <v>0</v>
      </c>
      <c s="23" t="s">
        <v>40</v>
      </c>
      <c s="23" t="s">
        <v>40</v>
      </c>
      <c s="23"/>
      <c s="23">
        <v>10</v>
      </c>
      <c s="23" t="s">
        <v>42</v>
      </c>
      <c s="23">
        <v>3</v>
      </c>
      <c s="25"/>
      <c s="25"/>
      <c s="25"/>
      <c s="25"/>
    </row>
    <row r="84" spans="1:34" s="0" customFormat="1" ht="15.75" customHeight="1">
      <c r="A84" s="23">
        <v>5</v>
      </c>
      <c s="23" t="s">
        <v>30</v>
      </c>
      <c s="23">
        <v>524</v>
      </c>
      <c s="24"/>
      <c s="23" t="s">
        <v>379</v>
      </c>
      <c s="23"/>
      <c s="23" t="s">
        <v>380</v>
      </c>
      <c s="23" t="s">
        <v>381</v>
      </c>
      <c s="23" t="s">
        <v>34</v>
      </c>
      <c s="24">
        <v>41927</v>
      </c>
      <c s="23">
        <v>5058</v>
      </c>
      <c s="23"/>
      <c s="23">
        <v>138</v>
      </c>
      <c s="23">
        <v>135</v>
      </c>
      <c s="23" t="s">
        <v>35</v>
      </c>
      <c s="23" t="s">
        <v>36</v>
      </c>
      <c s="23"/>
      <c s="23" t="s">
        <v>37</v>
      </c>
      <c s="23">
        <v>8141302602</v>
      </c>
      <c s="23" t="s">
        <v>382</v>
      </c>
      <c s="23"/>
      <c s="23">
        <v>8875319266</v>
      </c>
      <c s="23" t="s">
        <v>383</v>
      </c>
      <c s="23">
        <v>50000</v>
      </c>
      <c s="23" t="s">
        <v>40</v>
      </c>
      <c s="23" t="s">
        <v>40</v>
      </c>
      <c s="23" t="s">
        <v>41</v>
      </c>
      <c s="23">
        <v>10</v>
      </c>
      <c s="23" t="s">
        <v>42</v>
      </c>
      <c s="23">
        <v>0</v>
      </c>
      <c s="25"/>
      <c s="25"/>
      <c s="25"/>
      <c s="25"/>
    </row>
    <row r="85" spans="1:34" s="0" customFormat="1" ht="15.75" customHeight="1">
      <c r="A85" s="23">
        <v>5</v>
      </c>
      <c s="23" t="s">
        <v>30</v>
      </c>
      <c s="23">
        <v>500</v>
      </c>
      <c s="24"/>
      <c s="23" t="s">
        <v>384</v>
      </c>
      <c s="23"/>
      <c s="23" t="s">
        <v>385</v>
      </c>
      <c s="23" t="s">
        <v>386</v>
      </c>
      <c s="23" t="s">
        <v>34</v>
      </c>
      <c s="24">
        <v>41844</v>
      </c>
      <c s="23">
        <v>5059</v>
      </c>
      <c s="23"/>
      <c s="23">
        <v>138</v>
      </c>
      <c s="23">
        <v>133</v>
      </c>
      <c s="23" t="s">
        <v>35</v>
      </c>
      <c s="23" t="s">
        <v>36</v>
      </c>
      <c s="23"/>
      <c s="23" t="s">
        <v>37</v>
      </c>
      <c s="23">
        <v>8141302602</v>
      </c>
      <c s="23" t="s">
        <v>387</v>
      </c>
      <c s="23" t="s">
        <v>388</v>
      </c>
      <c s="23">
        <v>9509207248</v>
      </c>
      <c s="23" t="s">
        <v>194</v>
      </c>
      <c s="23">
        <v>50000</v>
      </c>
      <c s="23" t="s">
        <v>40</v>
      </c>
      <c s="23" t="s">
        <v>40</v>
      </c>
      <c s="23" t="s">
        <v>41</v>
      </c>
      <c s="23">
        <v>10</v>
      </c>
      <c s="23" t="s">
        <v>42</v>
      </c>
      <c s="23">
        <v>0</v>
      </c>
      <c s="25"/>
      <c s="25"/>
      <c s="25"/>
      <c s="25"/>
    </row>
    <row r="86" spans="1:34" s="0" customFormat="1" ht="15.75" customHeight="1">
      <c r="A86" s="23">
        <v>5</v>
      </c>
      <c s="23" t="s">
        <v>30</v>
      </c>
      <c s="23">
        <v>662</v>
      </c>
      <c s="24">
        <v>45122</v>
      </c>
      <c s="23" t="s">
        <v>389</v>
      </c>
      <c s="23"/>
      <c s="23" t="s">
        <v>390</v>
      </c>
      <c s="23" t="s">
        <v>286</v>
      </c>
      <c s="23" t="s">
        <v>46</v>
      </c>
      <c s="24">
        <v>40848</v>
      </c>
      <c s="23">
        <v>5060</v>
      </c>
      <c s="23"/>
      <c s="23">
        <v>138</v>
      </c>
      <c s="23">
        <v>111</v>
      </c>
      <c s="23" t="s">
        <v>64</v>
      </c>
      <c s="23" t="s">
        <v>36</v>
      </c>
      <c s="23"/>
      <c s="23" t="s">
        <v>37</v>
      </c>
      <c s="23">
        <v>8141302602</v>
      </c>
      <c s="23" t="s">
        <v>391</v>
      </c>
      <c s="23"/>
      <c s="23">
        <v>9828455982</v>
      </c>
      <c s="23" t="s">
        <v>194</v>
      </c>
      <c s="23">
        <v>60000</v>
      </c>
      <c s="23" t="s">
        <v>40</v>
      </c>
      <c s="23" t="s">
        <v>40</v>
      </c>
      <c s="23" t="s">
        <v>41</v>
      </c>
      <c s="23">
        <v>13</v>
      </c>
      <c s="23" t="s">
        <v>42</v>
      </c>
      <c s="23">
        <v>3</v>
      </c>
      <c s="25"/>
      <c s="25"/>
      <c s="25"/>
      <c s="25"/>
    </row>
    <row r="87" spans="1:34" s="0" customFormat="1" ht="15.75" customHeight="1">
      <c r="A87" s="23">
        <v>5</v>
      </c>
      <c s="23" t="s">
        <v>30</v>
      </c>
      <c s="23">
        <v>594</v>
      </c>
      <c s="24"/>
      <c s="23" t="s">
        <v>392</v>
      </c>
      <c s="23"/>
      <c s="23" t="s">
        <v>58</v>
      </c>
      <c s="23" t="s">
        <v>59</v>
      </c>
      <c s="23" t="s">
        <v>34</v>
      </c>
      <c s="24">
        <v>41348</v>
      </c>
      <c s="23">
        <v>5061</v>
      </c>
      <c s="23"/>
      <c s="23">
        <v>138</v>
      </c>
      <c s="23">
        <v>137</v>
      </c>
      <c s="23" t="s">
        <v>35</v>
      </c>
      <c s="23" t="s">
        <v>36</v>
      </c>
      <c s="23"/>
      <c s="23" t="s">
        <v>37</v>
      </c>
      <c s="23">
        <v>8141302602</v>
      </c>
      <c s="23" t="s">
        <v>393</v>
      </c>
      <c s="23"/>
      <c s="23">
        <v>9649970447</v>
      </c>
      <c s="23" t="s">
        <v>394</v>
      </c>
      <c s="23">
        <v>50000</v>
      </c>
      <c s="23" t="s">
        <v>40</v>
      </c>
      <c s="23" t="s">
        <v>40</v>
      </c>
      <c s="23" t="s">
        <v>41</v>
      </c>
      <c s="23">
        <v>11</v>
      </c>
      <c s="23" t="s">
        <v>42</v>
      </c>
      <c s="23">
        <v>3</v>
      </c>
      <c s="25"/>
      <c s="25"/>
      <c s="25"/>
      <c s="25"/>
    </row>
    <row r="88" spans="1:34" s="0" customFormat="1" ht="15.75" customHeight="1">
      <c r="A88" s="23">
        <v>5</v>
      </c>
      <c s="23" t="s">
        <v>30</v>
      </c>
      <c s="23">
        <v>494</v>
      </c>
      <c s="24"/>
      <c s="23" t="s">
        <v>395</v>
      </c>
      <c s="23"/>
      <c s="23" t="s">
        <v>396</v>
      </c>
      <c s="23" t="s">
        <v>397</v>
      </c>
      <c s="23" t="s">
        <v>46</v>
      </c>
      <c s="24">
        <v>41623</v>
      </c>
      <c s="23">
        <v>5062</v>
      </c>
      <c s="23"/>
      <c s="23">
        <v>138</v>
      </c>
      <c s="23">
        <v>131</v>
      </c>
      <c s="23" t="s">
        <v>52</v>
      </c>
      <c s="23" t="s">
        <v>36</v>
      </c>
      <c s="23"/>
      <c s="23" t="s">
        <v>37</v>
      </c>
      <c s="23">
        <v>8141302602</v>
      </c>
      <c s="23" t="s">
        <v>398</v>
      </c>
      <c s="23" t="s">
        <v>399</v>
      </c>
      <c s="23">
        <v>9982671909</v>
      </c>
      <c s="23" t="s">
        <v>194</v>
      </c>
      <c s="23">
        <v>50000</v>
      </c>
      <c s="23" t="s">
        <v>40</v>
      </c>
      <c s="23" t="s">
        <v>40</v>
      </c>
      <c s="23" t="s">
        <v>41</v>
      </c>
      <c s="23">
        <v>11</v>
      </c>
      <c s="23" t="s">
        <v>42</v>
      </c>
      <c s="23">
        <v>3</v>
      </c>
      <c s="25"/>
      <c s="25"/>
      <c s="25"/>
      <c s="25"/>
    </row>
    <row r="89" spans="1:34" s="0" customFormat="1" ht="15.75" customHeight="1">
      <c r="A89" s="23">
        <v>5</v>
      </c>
      <c s="23" t="s">
        <v>30</v>
      </c>
      <c s="23">
        <v>529</v>
      </c>
      <c s="24"/>
      <c s="23" t="s">
        <v>400</v>
      </c>
      <c s="23"/>
      <c s="23" t="s">
        <v>401</v>
      </c>
      <c s="23" t="s">
        <v>402</v>
      </c>
      <c s="23" t="s">
        <v>46</v>
      </c>
      <c s="24">
        <v>41766</v>
      </c>
      <c s="23">
        <v>5063</v>
      </c>
      <c s="23"/>
      <c s="23">
        <v>138</v>
      </c>
      <c s="23">
        <v>135</v>
      </c>
      <c s="23" t="s">
        <v>35</v>
      </c>
      <c s="23" t="s">
        <v>36</v>
      </c>
      <c s="23"/>
      <c s="23" t="s">
        <v>37</v>
      </c>
      <c s="23">
        <v>8141302602</v>
      </c>
      <c s="23" t="s">
        <v>403</v>
      </c>
      <c s="23" t="s">
        <v>404</v>
      </c>
      <c s="23">
        <v>8875073199</v>
      </c>
      <c s="23" t="s">
        <v>383</v>
      </c>
      <c s="23">
        <v>50000</v>
      </c>
      <c s="23" t="s">
        <v>40</v>
      </c>
      <c s="23" t="s">
        <v>40</v>
      </c>
      <c s="23" t="s">
        <v>41</v>
      </c>
      <c s="23">
        <v>10</v>
      </c>
      <c s="23" t="s">
        <v>42</v>
      </c>
      <c s="23">
        <v>0</v>
      </c>
      <c s="25"/>
      <c s="25"/>
      <c s="25"/>
      <c s="25"/>
    </row>
    <row r="90" spans="1:34" s="0" customFormat="1" ht="15.75" customHeight="1">
      <c r="A90" s="23">
        <v>5</v>
      </c>
      <c s="23" t="s">
        <v>30</v>
      </c>
      <c s="23">
        <v>489</v>
      </c>
      <c s="24"/>
      <c s="23" t="s">
        <v>405</v>
      </c>
      <c s="23"/>
      <c s="23" t="s">
        <v>406</v>
      </c>
      <c s="23" t="s">
        <v>407</v>
      </c>
      <c s="23" t="s">
        <v>34</v>
      </c>
      <c s="24">
        <v>41640</v>
      </c>
      <c s="23">
        <v>5064</v>
      </c>
      <c s="23"/>
      <c s="23">
        <v>138</v>
      </c>
      <c s="23">
        <v>137</v>
      </c>
      <c s="23" t="s">
        <v>52</v>
      </c>
      <c s="23" t="s">
        <v>36</v>
      </c>
      <c s="23"/>
      <c s="23" t="s">
        <v>37</v>
      </c>
      <c s="23">
        <v>8141302602</v>
      </c>
      <c s="23" t="s">
        <v>408</v>
      </c>
      <c s="23" t="s">
        <v>409</v>
      </c>
      <c s="23">
        <v>9783977850</v>
      </c>
      <c s="23" t="s">
        <v>194</v>
      </c>
      <c s="23">
        <v>50000</v>
      </c>
      <c s="23" t="s">
        <v>40</v>
      </c>
      <c s="23" t="s">
        <v>40</v>
      </c>
      <c s="23" t="s">
        <v>41</v>
      </c>
      <c s="23">
        <v>10</v>
      </c>
      <c s="23" t="s">
        <v>42</v>
      </c>
      <c s="23">
        <v>3</v>
      </c>
      <c s="25"/>
      <c s="25"/>
      <c s="25"/>
      <c s="25"/>
    </row>
    <row r="91" spans="1:34" s="0" customFormat="1" ht="15.75" customHeight="1">
      <c r="A91" s="23">
        <v>5</v>
      </c>
      <c s="23" t="s">
        <v>30</v>
      </c>
      <c s="23">
        <v>663</v>
      </c>
      <c s="24">
        <v>45122</v>
      </c>
      <c s="23" t="s">
        <v>410</v>
      </c>
      <c s="23"/>
      <c s="23" t="s">
        <v>285</v>
      </c>
      <c s="23" t="s">
        <v>286</v>
      </c>
      <c s="23" t="s">
        <v>46</v>
      </c>
      <c s="24">
        <v>41407</v>
      </c>
      <c s="23">
        <v>5065</v>
      </c>
      <c s="23"/>
      <c s="23">
        <v>138</v>
      </c>
      <c s="23">
        <v>114</v>
      </c>
      <c s="23" t="s">
        <v>64</v>
      </c>
      <c s="23"/>
      <c s="23"/>
      <c s="23" t="s">
        <v>37</v>
      </c>
      <c s="23">
        <v>8141302602</v>
      </c>
      <c s="23" t="s">
        <v>411</v>
      </c>
      <c s="23"/>
      <c s="23">
        <v>9828455982</v>
      </c>
      <c s="23" t="s">
        <v>194</v>
      </c>
      <c s="23">
        <v>60000</v>
      </c>
      <c s="23" t="s">
        <v>40</v>
      </c>
      <c s="23" t="s">
        <v>40</v>
      </c>
      <c s="23"/>
      <c s="23">
        <v>11</v>
      </c>
      <c s="23" t="s">
        <v>42</v>
      </c>
      <c s="23">
        <v>3</v>
      </c>
      <c s="25"/>
      <c s="25"/>
      <c s="25"/>
      <c s="25"/>
    </row>
    <row r="92" spans="1:34" s="0" customFormat="1" ht="15.75" customHeight="1">
      <c r="A92" s="23">
        <v>5</v>
      </c>
      <c s="23" t="s">
        <v>30</v>
      </c>
      <c s="23">
        <v>508</v>
      </c>
      <c s="24"/>
      <c s="23" t="s">
        <v>412</v>
      </c>
      <c s="23"/>
      <c s="23" t="s">
        <v>413</v>
      </c>
      <c s="23" t="s">
        <v>414</v>
      </c>
      <c s="23" t="s">
        <v>46</v>
      </c>
      <c s="24">
        <v>41510</v>
      </c>
      <c s="23">
        <v>5066</v>
      </c>
      <c s="23"/>
      <c s="23">
        <v>138</v>
      </c>
      <c s="23">
        <v>137</v>
      </c>
      <c s="23" t="s">
        <v>35</v>
      </c>
      <c s="23" t="s">
        <v>36</v>
      </c>
      <c s="23"/>
      <c s="23" t="s">
        <v>37</v>
      </c>
      <c s="23">
        <v>8141302602</v>
      </c>
      <c s="23" t="s">
        <v>415</v>
      </c>
      <c s="23"/>
      <c s="23">
        <v>9982084003</v>
      </c>
      <c s="23" t="s">
        <v>194</v>
      </c>
      <c s="23">
        <v>36000</v>
      </c>
      <c s="23" t="s">
        <v>40</v>
      </c>
      <c s="23" t="s">
        <v>40</v>
      </c>
      <c s="23" t="s">
        <v>41</v>
      </c>
      <c s="23">
        <v>11</v>
      </c>
      <c s="23" t="s">
        <v>42</v>
      </c>
      <c s="23">
        <v>3</v>
      </c>
      <c s="25"/>
      <c s="25"/>
      <c s="25"/>
      <c s="25"/>
    </row>
    <row r="93" spans="1:34" s="0" customFormat="1" ht="15.75" customHeight="1">
      <c r="A93" s="23">
        <v>5</v>
      </c>
      <c s="23" t="s">
        <v>30</v>
      </c>
      <c s="23">
        <v>537</v>
      </c>
      <c s="24"/>
      <c s="23" t="s">
        <v>416</v>
      </c>
      <c s="23"/>
      <c s="23" t="s">
        <v>264</v>
      </c>
      <c s="23" t="s">
        <v>265</v>
      </c>
      <c s="23" t="s">
        <v>34</v>
      </c>
      <c s="24">
        <v>41014</v>
      </c>
      <c s="23">
        <v>5067</v>
      </c>
      <c s="23"/>
      <c s="23">
        <v>138</v>
      </c>
      <c s="23">
        <v>136</v>
      </c>
      <c s="23" t="s">
        <v>64</v>
      </c>
      <c s="23" t="s">
        <v>36</v>
      </c>
      <c s="23"/>
      <c s="23" t="s">
        <v>37</v>
      </c>
      <c s="23">
        <v>8141302602</v>
      </c>
      <c s="23" t="s">
        <v>417</v>
      </c>
      <c s="23" t="s">
        <v>267</v>
      </c>
      <c s="23">
        <v>9983087312</v>
      </c>
      <c s="23" t="s">
        <v>268</v>
      </c>
      <c s="23">
        <v>42000</v>
      </c>
      <c s="23" t="s">
        <v>40</v>
      </c>
      <c s="23" t="s">
        <v>40</v>
      </c>
      <c s="23" t="s">
        <v>41</v>
      </c>
      <c s="23">
        <v>12</v>
      </c>
      <c s="23" t="s">
        <v>42</v>
      </c>
      <c s="23">
        <v>3</v>
      </c>
      <c s="25"/>
      <c s="25"/>
      <c s="25"/>
      <c s="25"/>
    </row>
    <row r="94" spans="1:34" s="0" customFormat="1" ht="15.75" customHeight="1">
      <c r="A94" s="23">
        <v>5</v>
      </c>
      <c s="23" t="s">
        <v>30</v>
      </c>
      <c s="23">
        <v>661</v>
      </c>
      <c s="24">
        <v>45121</v>
      </c>
      <c s="23" t="s">
        <v>418</v>
      </c>
      <c s="23"/>
      <c s="23" t="s">
        <v>419</v>
      </c>
      <c s="23" t="s">
        <v>420</v>
      </c>
      <c s="23" t="s">
        <v>46</v>
      </c>
      <c s="24">
        <v>41275</v>
      </c>
      <c s="23">
        <v>5068</v>
      </c>
      <c s="23"/>
      <c s="23">
        <v>138</v>
      </c>
      <c s="23">
        <v>113</v>
      </c>
      <c s="23" t="s">
        <v>52</v>
      </c>
      <c s="23" t="s">
        <v>36</v>
      </c>
      <c s="23"/>
      <c s="23" t="s">
        <v>37</v>
      </c>
      <c s="23">
        <v>8141302602</v>
      </c>
      <c s="23" t="s">
        <v>421</v>
      </c>
      <c s="23" t="s">
        <v>422</v>
      </c>
      <c s="23">
        <v>9672314259</v>
      </c>
      <c s="23" t="s">
        <v>423</v>
      </c>
      <c s="23">
        <v>34000</v>
      </c>
      <c s="23" t="s">
        <v>40</v>
      </c>
      <c s="23" t="s">
        <v>40</v>
      </c>
      <c s="23" t="s">
        <v>41</v>
      </c>
      <c s="23">
        <v>11</v>
      </c>
      <c s="23" t="s">
        <v>42</v>
      </c>
      <c s="23">
        <v>3</v>
      </c>
      <c s="25"/>
      <c s="25"/>
      <c s="25"/>
      <c s="25"/>
    </row>
    <row r="95" spans="1:34" s="0" customFormat="1" ht="15.75" customHeight="1">
      <c r="A95" s="23">
        <v>5</v>
      </c>
      <c s="23" t="s">
        <v>30</v>
      </c>
      <c s="23">
        <v>482</v>
      </c>
      <c s="24"/>
      <c s="23" t="s">
        <v>424</v>
      </c>
      <c s="23"/>
      <c s="23" t="s">
        <v>425</v>
      </c>
      <c s="23" t="s">
        <v>426</v>
      </c>
      <c s="23" t="s">
        <v>34</v>
      </c>
      <c s="24">
        <v>41760</v>
      </c>
      <c s="23">
        <v>5069</v>
      </c>
      <c s="23"/>
      <c s="23">
        <v>138</v>
      </c>
      <c s="23">
        <v>136</v>
      </c>
      <c s="23" t="s">
        <v>35</v>
      </c>
      <c s="23" t="s">
        <v>36</v>
      </c>
      <c s="23"/>
      <c s="23" t="s">
        <v>37</v>
      </c>
      <c s="23">
        <v>8141302602</v>
      </c>
      <c s="23" t="s">
        <v>427</v>
      </c>
      <c s="23" t="s">
        <v>428</v>
      </c>
      <c s="23">
        <v>9649157559</v>
      </c>
      <c s="23" t="s">
        <v>194</v>
      </c>
      <c s="23">
        <v>30000</v>
      </c>
      <c s="23" t="s">
        <v>40</v>
      </c>
      <c s="23" t="s">
        <v>40</v>
      </c>
      <c s="23" t="s">
        <v>41</v>
      </c>
      <c s="23">
        <v>10</v>
      </c>
      <c s="23" t="s">
        <v>42</v>
      </c>
      <c s="23">
        <v>0</v>
      </c>
      <c s="25"/>
      <c s="25"/>
      <c s="25"/>
      <c s="25"/>
    </row>
    <row r="96" spans="1:34" s="0" customFormat="1" ht="15.75" customHeight="1">
      <c r="A96" s="23">
        <v>5</v>
      </c>
      <c s="23" t="s">
        <v>30</v>
      </c>
      <c s="23">
        <v>485</v>
      </c>
      <c s="24"/>
      <c s="23" t="s">
        <v>429</v>
      </c>
      <c s="23"/>
      <c s="23" t="s">
        <v>430</v>
      </c>
      <c s="23" t="s">
        <v>431</v>
      </c>
      <c s="23" t="s">
        <v>34</v>
      </c>
      <c s="24">
        <v>41675</v>
      </c>
      <c s="23">
        <v>5070</v>
      </c>
      <c s="23"/>
      <c s="23">
        <v>138</v>
      </c>
      <c s="23">
        <v>134</v>
      </c>
      <c s="23" t="s">
        <v>35</v>
      </c>
      <c s="23" t="s">
        <v>36</v>
      </c>
      <c s="23"/>
      <c s="23" t="s">
        <v>37</v>
      </c>
      <c s="23">
        <v>8141302602</v>
      </c>
      <c s="23" t="s">
        <v>432</v>
      </c>
      <c s="23"/>
      <c s="23">
        <v>9610688744</v>
      </c>
      <c s="23" t="s">
        <v>194</v>
      </c>
      <c s="23">
        <v>50000</v>
      </c>
      <c s="23" t="s">
        <v>40</v>
      </c>
      <c s="23" t="s">
        <v>40</v>
      </c>
      <c s="23" t="s">
        <v>41</v>
      </c>
      <c s="23">
        <v>10</v>
      </c>
      <c s="23" t="s">
        <v>42</v>
      </c>
      <c s="23">
        <v>2</v>
      </c>
      <c s="25"/>
      <c s="25"/>
      <c s="25"/>
      <c s="25"/>
    </row>
    <row r="97" spans="1:34" s="0" customFormat="1" ht="15.75" customHeight="1">
      <c r="A97" s="23">
        <v>5</v>
      </c>
      <c s="23" t="s">
        <v>30</v>
      </c>
      <c s="23">
        <v>610</v>
      </c>
      <c s="24"/>
      <c s="23" t="s">
        <v>433</v>
      </c>
      <c s="23"/>
      <c s="23" t="s">
        <v>434</v>
      </c>
      <c s="23" t="s">
        <v>179</v>
      </c>
      <c s="23" t="s">
        <v>34</v>
      </c>
      <c s="24">
        <v>41389</v>
      </c>
      <c s="23">
        <v>5071</v>
      </c>
      <c s="23"/>
      <c s="23">
        <v>138</v>
      </c>
      <c s="23">
        <v>121</v>
      </c>
      <c s="23" t="s">
        <v>35</v>
      </c>
      <c s="23" t="s">
        <v>36</v>
      </c>
      <c s="23"/>
      <c s="23" t="s">
        <v>37</v>
      </c>
      <c s="23">
        <v>8141302602</v>
      </c>
      <c s="23" t="s">
        <v>435</v>
      </c>
      <c s="23"/>
      <c s="23">
        <v>8769888198</v>
      </c>
      <c s="23" t="s">
        <v>127</v>
      </c>
      <c s="23">
        <v>60000</v>
      </c>
      <c s="23" t="s">
        <v>40</v>
      </c>
      <c s="23" t="s">
        <v>40</v>
      </c>
      <c s="23" t="s">
        <v>41</v>
      </c>
      <c s="23">
        <v>11</v>
      </c>
      <c s="23" t="s">
        <v>42</v>
      </c>
      <c s="23">
        <v>3</v>
      </c>
      <c s="25"/>
      <c s="25"/>
      <c s="25"/>
      <c s="25"/>
    </row>
    <row r="98" spans="1:34" s="0" customFormat="1" ht="15.75" customHeight="1">
      <c r="A98" s="23">
        <v>5</v>
      </c>
      <c s="23" t="s">
        <v>30</v>
      </c>
      <c s="23">
        <v>501</v>
      </c>
      <c s="24"/>
      <c s="23" t="s">
        <v>436</v>
      </c>
      <c s="23"/>
      <c s="23" t="s">
        <v>437</v>
      </c>
      <c s="23" t="s">
        <v>438</v>
      </c>
      <c s="23" t="s">
        <v>46</v>
      </c>
      <c s="24">
        <v>41618</v>
      </c>
      <c s="23">
        <v>5072</v>
      </c>
      <c s="23"/>
      <c s="23">
        <v>138</v>
      </c>
      <c s="23">
        <v>135</v>
      </c>
      <c s="23" t="s">
        <v>52</v>
      </c>
      <c s="23" t="s">
        <v>36</v>
      </c>
      <c s="23"/>
      <c s="23" t="s">
        <v>37</v>
      </c>
      <c s="23">
        <v>8141302602</v>
      </c>
      <c s="23" t="s">
        <v>439</v>
      </c>
      <c s="23" t="s">
        <v>440</v>
      </c>
      <c s="23">
        <v>8239254728</v>
      </c>
      <c s="23" t="s">
        <v>194</v>
      </c>
      <c s="23">
        <v>40000</v>
      </c>
      <c s="23" t="s">
        <v>40</v>
      </c>
      <c s="23" t="s">
        <v>40</v>
      </c>
      <c s="23" t="s">
        <v>41</v>
      </c>
      <c s="23">
        <v>11</v>
      </c>
      <c s="23" t="s">
        <v>42</v>
      </c>
      <c s="23">
        <v>3</v>
      </c>
      <c s="25"/>
      <c s="25"/>
      <c s="25"/>
      <c s="25"/>
    </row>
    <row r="99" spans="1:34" s="0" customFormat="1" ht="15.75" customHeight="1">
      <c r="A99" s="23">
        <v>5</v>
      </c>
      <c s="23" t="s">
        <v>30</v>
      </c>
      <c s="23">
        <v>599</v>
      </c>
      <c s="24"/>
      <c s="23" t="s">
        <v>441</v>
      </c>
      <c s="23"/>
      <c s="23" t="s">
        <v>442</v>
      </c>
      <c s="23" t="s">
        <v>443</v>
      </c>
      <c s="23" t="s">
        <v>34</v>
      </c>
      <c s="24">
        <v>41740</v>
      </c>
      <c s="23">
        <v>5073</v>
      </c>
      <c s="23"/>
      <c s="23">
        <v>138</v>
      </c>
      <c s="23">
        <v>138</v>
      </c>
      <c s="23" t="s">
        <v>47</v>
      </c>
      <c s="23" t="s">
        <v>36</v>
      </c>
      <c s="23"/>
      <c s="23" t="s">
        <v>37</v>
      </c>
      <c s="23">
        <v>8141302602</v>
      </c>
      <c s="23" t="s">
        <v>444</v>
      </c>
      <c s="23"/>
      <c s="23">
        <v>7023733839</v>
      </c>
      <c s="23" t="s">
        <v>445</v>
      </c>
      <c s="23">
        <v>60000</v>
      </c>
      <c s="23" t="s">
        <v>40</v>
      </c>
      <c s="23" t="s">
        <v>40</v>
      </c>
      <c s="23" t="s">
        <v>41</v>
      </c>
      <c s="23">
        <v>10</v>
      </c>
      <c s="23" t="s">
        <v>42</v>
      </c>
      <c s="23">
        <v>0</v>
      </c>
      <c s="25"/>
      <c s="25"/>
      <c s="25"/>
      <c s="25"/>
    </row>
    <row r="100" spans="1:34" s="0" customFormat="1" ht="15.75" customHeight="1">
      <c r="A100" s="23">
        <v>5</v>
      </c>
      <c s="23" t="s">
        <v>30</v>
      </c>
      <c s="23">
        <v>589</v>
      </c>
      <c s="24"/>
      <c s="23" t="s">
        <v>446</v>
      </c>
      <c s="23"/>
      <c s="23" t="s">
        <v>447</v>
      </c>
      <c s="23" t="s">
        <v>286</v>
      </c>
      <c s="23" t="s">
        <v>34</v>
      </c>
      <c s="24">
        <v>42048</v>
      </c>
      <c s="23">
        <v>5074</v>
      </c>
      <c s="23"/>
      <c s="23">
        <v>138</v>
      </c>
      <c s="23">
        <v>134</v>
      </c>
      <c s="23" t="s">
        <v>35</v>
      </c>
      <c s="23" t="s">
        <v>36</v>
      </c>
      <c s="23"/>
      <c s="23" t="s">
        <v>37</v>
      </c>
      <c s="23">
        <v>8141302602</v>
      </c>
      <c s="23" t="s">
        <v>448</v>
      </c>
      <c s="23"/>
      <c s="23">
        <v>9982133407</v>
      </c>
      <c s="23" t="s">
        <v>127</v>
      </c>
      <c s="23">
        <v>42000</v>
      </c>
      <c s="23" t="s">
        <v>40</v>
      </c>
      <c s="23" t="s">
        <v>40</v>
      </c>
      <c s="23" t="s">
        <v>41</v>
      </c>
      <c s="23">
        <v>9</v>
      </c>
      <c s="23" t="s">
        <v>42</v>
      </c>
      <c s="23">
        <v>3</v>
      </c>
      <c s="25"/>
      <c s="25"/>
      <c s="25"/>
      <c s="25"/>
    </row>
    <row r="101" spans="1:34" s="0" customFormat="1" ht="15.75" customHeight="1">
      <c r="A101" s="23">
        <v>5</v>
      </c>
      <c s="23" t="s">
        <v>30</v>
      </c>
      <c s="23">
        <v>503</v>
      </c>
      <c s="24"/>
      <c s="23" t="s">
        <v>449</v>
      </c>
      <c s="23"/>
      <c s="23" t="s">
        <v>450</v>
      </c>
      <c s="23" t="s">
        <v>277</v>
      </c>
      <c s="23" t="s">
        <v>34</v>
      </c>
      <c s="24">
        <v>41813</v>
      </c>
      <c s="23">
        <v>5075</v>
      </c>
      <c s="23"/>
      <c s="23">
        <v>138</v>
      </c>
      <c s="23">
        <v>134</v>
      </c>
      <c s="23" t="s">
        <v>35</v>
      </c>
      <c s="23" t="s">
        <v>36</v>
      </c>
      <c s="23"/>
      <c s="23" t="s">
        <v>37</v>
      </c>
      <c s="23">
        <v>8141302602</v>
      </c>
      <c s="23" t="s">
        <v>451</v>
      </c>
      <c s="23"/>
      <c s="23">
        <v>9783466512</v>
      </c>
      <c s="23" t="s">
        <v>194</v>
      </c>
      <c s="23">
        <v>50000</v>
      </c>
      <c s="23" t="s">
        <v>40</v>
      </c>
      <c s="23" t="s">
        <v>40</v>
      </c>
      <c s="23" t="s">
        <v>41</v>
      </c>
      <c s="23">
        <v>10</v>
      </c>
      <c s="23" t="s">
        <v>42</v>
      </c>
      <c s="23">
        <v>3</v>
      </c>
      <c s="25"/>
      <c s="25"/>
      <c s="25"/>
      <c s="25"/>
    </row>
    <row r="102" spans="1:34" s="0" customFormat="1" ht="15.75" customHeight="1">
      <c r="A102" s="23">
        <v>5</v>
      </c>
      <c s="23" t="s">
        <v>30</v>
      </c>
      <c s="23">
        <v>533</v>
      </c>
      <c s="24">
        <v>44140</v>
      </c>
      <c s="23" t="s">
        <v>452</v>
      </c>
      <c s="23"/>
      <c s="23" t="s">
        <v>145</v>
      </c>
      <c s="23" t="s">
        <v>146</v>
      </c>
      <c s="23" t="s">
        <v>34</v>
      </c>
      <c s="24">
        <v>41105</v>
      </c>
      <c s="23">
        <v>5076</v>
      </c>
      <c s="23"/>
      <c s="23">
        <v>138</v>
      </c>
      <c s="23">
        <v>122</v>
      </c>
      <c s="23" t="s">
        <v>47</v>
      </c>
      <c s="23" t="s">
        <v>36</v>
      </c>
      <c s="23"/>
      <c s="23" t="s">
        <v>37</v>
      </c>
      <c s="23">
        <v>8141302602</v>
      </c>
      <c s="23" t="s">
        <v>453</v>
      </c>
      <c s="23" t="s">
        <v>454</v>
      </c>
      <c s="23">
        <v>9784483541</v>
      </c>
      <c s="23" t="s">
        <v>455</v>
      </c>
      <c s="23">
        <v>40000</v>
      </c>
      <c s="23" t="s">
        <v>40</v>
      </c>
      <c s="23" t="s">
        <v>40</v>
      </c>
      <c s="23" t="s">
        <v>41</v>
      </c>
      <c s="23">
        <v>12</v>
      </c>
      <c s="23" t="s">
        <v>42</v>
      </c>
      <c s="23">
        <v>0</v>
      </c>
      <c s="25"/>
      <c s="25"/>
      <c s="25"/>
      <c s="25"/>
    </row>
    <row r="103" spans="1:34" s="0" customFormat="1" ht="15.75" customHeight="1">
      <c r="A103" s="23">
        <v>5</v>
      </c>
      <c s="23" t="s">
        <v>30</v>
      </c>
      <c s="23">
        <v>509</v>
      </c>
      <c s="24"/>
      <c s="23" t="s">
        <v>456</v>
      </c>
      <c s="23"/>
      <c s="23" t="s">
        <v>457</v>
      </c>
      <c s="23" t="s">
        <v>458</v>
      </c>
      <c s="23" t="s">
        <v>34</v>
      </c>
      <c s="24">
        <v>41970</v>
      </c>
      <c s="23">
        <v>5077</v>
      </c>
      <c s="23"/>
      <c s="23">
        <v>138</v>
      </c>
      <c s="23">
        <v>135</v>
      </c>
      <c s="23" t="s">
        <v>64</v>
      </c>
      <c s="23" t="s">
        <v>36</v>
      </c>
      <c s="23"/>
      <c s="23" t="s">
        <v>37</v>
      </c>
      <c s="23">
        <v>8141302602</v>
      </c>
      <c s="23" t="s">
        <v>459</v>
      </c>
      <c s="23" t="s">
        <v>460</v>
      </c>
      <c s="23">
        <v>8239282566</v>
      </c>
      <c s="23" t="s">
        <v>194</v>
      </c>
      <c s="23">
        <v>45000</v>
      </c>
      <c s="23" t="s">
        <v>40</v>
      </c>
      <c s="23" t="s">
        <v>40</v>
      </c>
      <c s="23" t="s">
        <v>41</v>
      </c>
      <c s="23">
        <v>10</v>
      </c>
      <c s="23" t="s">
        <v>42</v>
      </c>
      <c s="23">
        <v>3</v>
      </c>
      <c s="25"/>
      <c s="25"/>
      <c s="25"/>
      <c s="25"/>
    </row>
    <row r="104" spans="1:34" s="0" customFormat="1" ht="15.75" customHeight="1">
      <c r="A104" s="23">
        <v>5</v>
      </c>
      <c s="23" t="s">
        <v>30</v>
      </c>
      <c s="23">
        <v>486</v>
      </c>
      <c s="24"/>
      <c s="23" t="s">
        <v>461</v>
      </c>
      <c s="23"/>
      <c s="23" t="s">
        <v>462</v>
      </c>
      <c s="23" t="s">
        <v>463</v>
      </c>
      <c s="23" t="s">
        <v>34</v>
      </c>
      <c s="24">
        <v>41695</v>
      </c>
      <c s="23">
        <v>5078</v>
      </c>
      <c s="23"/>
      <c s="23">
        <v>138</v>
      </c>
      <c s="23">
        <v>110</v>
      </c>
      <c s="23" t="s">
        <v>35</v>
      </c>
      <c s="23" t="s">
        <v>36</v>
      </c>
      <c s="23"/>
      <c s="23" t="s">
        <v>37</v>
      </c>
      <c s="23">
        <v>8141302602</v>
      </c>
      <c s="23" t="s">
        <v>464</v>
      </c>
      <c s="23" t="s">
        <v>465</v>
      </c>
      <c s="23">
        <v>7352322797</v>
      </c>
      <c s="23" t="s">
        <v>194</v>
      </c>
      <c s="23">
        <v>50000</v>
      </c>
      <c s="23" t="s">
        <v>40</v>
      </c>
      <c s="23" t="s">
        <v>40</v>
      </c>
      <c s="23" t="s">
        <v>41</v>
      </c>
      <c s="23">
        <v>10</v>
      </c>
      <c s="23" t="s">
        <v>42</v>
      </c>
      <c s="23">
        <v>2</v>
      </c>
      <c s="25"/>
      <c s="25"/>
      <c s="25"/>
      <c s="25"/>
    </row>
    <row r="105" spans="1:34" s="0" customFormat="1" ht="15.75" customHeight="1">
      <c r="A105" s="23">
        <v>6</v>
      </c>
      <c s="23" t="s">
        <v>30</v>
      </c>
      <c s="23">
        <v>487</v>
      </c>
      <c s="24"/>
      <c s="23" t="s">
        <v>466</v>
      </c>
      <c s="23"/>
      <c s="23" t="s">
        <v>467</v>
      </c>
      <c s="23" t="s">
        <v>468</v>
      </c>
      <c s="23" t="s">
        <v>46</v>
      </c>
      <c s="24">
        <v>40062</v>
      </c>
      <c s="23">
        <v>6061</v>
      </c>
      <c s="23"/>
      <c s="23">
        <v>137</v>
      </c>
      <c s="23">
        <v>115</v>
      </c>
      <c s="23" t="s">
        <v>35</v>
      </c>
      <c s="23" t="s">
        <v>36</v>
      </c>
      <c s="23"/>
      <c s="23" t="s">
        <v>37</v>
      </c>
      <c s="23">
        <v>8141302602</v>
      </c>
      <c s="23" t="s">
        <v>469</v>
      </c>
      <c s="23" t="s">
        <v>470</v>
      </c>
      <c s="23">
        <v>8003747659</v>
      </c>
      <c s="23" t="s">
        <v>194</v>
      </c>
      <c s="23">
        <v>50000</v>
      </c>
      <c s="23" t="s">
        <v>40</v>
      </c>
      <c s="23" t="s">
        <v>40</v>
      </c>
      <c s="23" t="s">
        <v>41</v>
      </c>
      <c s="23">
        <v>15</v>
      </c>
      <c s="23" t="s">
        <v>42</v>
      </c>
      <c s="23">
        <v>0</v>
      </c>
      <c s="25"/>
      <c s="25"/>
      <c s="25"/>
      <c s="25"/>
    </row>
    <row r="106" spans="1:34" s="0" customFormat="1" ht="15.75" customHeight="1">
      <c r="A106" s="23">
        <v>6</v>
      </c>
      <c s="23" t="s">
        <v>30</v>
      </c>
      <c s="23">
        <v>523</v>
      </c>
      <c s="24"/>
      <c s="23" t="s">
        <v>471</v>
      </c>
      <c s="23"/>
      <c s="23" t="s">
        <v>380</v>
      </c>
      <c s="23" t="s">
        <v>381</v>
      </c>
      <c s="23" t="s">
        <v>46</v>
      </c>
      <c s="24">
        <v>41339</v>
      </c>
      <c s="23">
        <v>6062</v>
      </c>
      <c s="23"/>
      <c s="23">
        <v>137</v>
      </c>
      <c s="23">
        <v>111</v>
      </c>
      <c s="23" t="s">
        <v>35</v>
      </c>
      <c s="23" t="s">
        <v>36</v>
      </c>
      <c s="23"/>
      <c s="23" t="s">
        <v>37</v>
      </c>
      <c s="23">
        <v>8141302602</v>
      </c>
      <c s="23" t="s">
        <v>472</v>
      </c>
      <c s="23"/>
      <c s="23">
        <v>8875319266</v>
      </c>
      <c s="23" t="s">
        <v>383</v>
      </c>
      <c s="23">
        <v>50000</v>
      </c>
      <c s="23" t="s">
        <v>40</v>
      </c>
      <c s="23" t="s">
        <v>40</v>
      </c>
      <c s="23" t="s">
        <v>41</v>
      </c>
      <c s="23">
        <v>11</v>
      </c>
      <c s="23" t="s">
        <v>42</v>
      </c>
      <c s="23">
        <v>0</v>
      </c>
      <c s="25"/>
      <c s="25"/>
      <c s="25"/>
      <c s="25"/>
    </row>
    <row r="107" spans="1:34" s="0" customFormat="1" ht="15.75" customHeight="1">
      <c r="A107" s="23">
        <v>6</v>
      </c>
      <c s="23" t="s">
        <v>30</v>
      </c>
      <c s="23">
        <v>459</v>
      </c>
      <c s="24"/>
      <c s="23" t="s">
        <v>473</v>
      </c>
      <c s="23"/>
      <c s="23" t="s">
        <v>474</v>
      </c>
      <c s="23" t="s">
        <v>475</v>
      </c>
      <c s="23" t="s">
        <v>46</v>
      </c>
      <c s="24">
        <v>40664</v>
      </c>
      <c s="23">
        <v>6063</v>
      </c>
      <c s="23"/>
      <c s="23">
        <v>137</v>
      </c>
      <c s="23">
        <v>87</v>
      </c>
      <c s="23" t="s">
        <v>52</v>
      </c>
      <c s="23" t="s">
        <v>36</v>
      </c>
      <c s="23"/>
      <c s="23" t="s">
        <v>37</v>
      </c>
      <c s="23">
        <v>8141302602</v>
      </c>
      <c s="23" t="s">
        <v>476</v>
      </c>
      <c s="23" t="s">
        <v>368</v>
      </c>
      <c s="23">
        <v>7665929328</v>
      </c>
      <c s="23" t="s">
        <v>477</v>
      </c>
      <c s="23">
        <v>25000</v>
      </c>
      <c s="23" t="s">
        <v>40</v>
      </c>
      <c s="23" t="s">
        <v>40</v>
      </c>
      <c s="23" t="s">
        <v>41</v>
      </c>
      <c s="23">
        <v>13</v>
      </c>
      <c s="23" t="s">
        <v>42</v>
      </c>
      <c s="23">
        <v>0</v>
      </c>
      <c s="25"/>
      <c s="25"/>
      <c s="25"/>
      <c s="25"/>
    </row>
    <row r="108" spans="1:34" s="0" customFormat="1" ht="15.75" customHeight="1">
      <c r="A108" s="23">
        <v>6</v>
      </c>
      <c s="23" t="s">
        <v>30</v>
      </c>
      <c s="23">
        <v>553</v>
      </c>
      <c s="24"/>
      <c s="23" t="s">
        <v>478</v>
      </c>
      <c s="23"/>
      <c s="23" t="s">
        <v>479</v>
      </c>
      <c s="23" t="s">
        <v>290</v>
      </c>
      <c s="23" t="s">
        <v>34</v>
      </c>
      <c s="24">
        <v>41103</v>
      </c>
      <c s="23">
        <v>6064</v>
      </c>
      <c s="23"/>
      <c s="23">
        <v>137</v>
      </c>
      <c s="23">
        <v>120</v>
      </c>
      <c s="23" t="s">
        <v>52</v>
      </c>
      <c s="23" t="s">
        <v>36</v>
      </c>
      <c s="23"/>
      <c s="23" t="s">
        <v>37</v>
      </c>
      <c s="23">
        <v>8141302602</v>
      </c>
      <c s="23" t="s">
        <v>480</v>
      </c>
      <c s="23" t="s">
        <v>292</v>
      </c>
      <c s="23">
        <v>7852091195</v>
      </c>
      <c s="23" t="s">
        <v>481</v>
      </c>
      <c s="23">
        <v>40000</v>
      </c>
      <c s="23" t="s">
        <v>40</v>
      </c>
      <c s="23" t="s">
        <v>40</v>
      </c>
      <c s="23" t="s">
        <v>41</v>
      </c>
      <c s="23">
        <v>12</v>
      </c>
      <c s="23" t="s">
        <v>42</v>
      </c>
      <c s="23">
        <v>2</v>
      </c>
      <c s="25"/>
      <c s="25"/>
      <c s="25"/>
      <c s="25"/>
    </row>
    <row r="109" spans="1:34" s="0" customFormat="1" ht="15.75" customHeight="1">
      <c r="A109" s="23">
        <v>6</v>
      </c>
      <c s="23" t="s">
        <v>30</v>
      </c>
      <c s="23">
        <v>477</v>
      </c>
      <c s="24"/>
      <c s="23" t="s">
        <v>482</v>
      </c>
      <c s="23"/>
      <c s="23" t="s">
        <v>483</v>
      </c>
      <c s="23" t="s">
        <v>484</v>
      </c>
      <c s="23" t="s">
        <v>34</v>
      </c>
      <c s="24">
        <v>41330</v>
      </c>
      <c s="23">
        <v>6065</v>
      </c>
      <c s="23"/>
      <c s="23">
        <v>137</v>
      </c>
      <c s="23">
        <v>22</v>
      </c>
      <c s="23" t="s">
        <v>35</v>
      </c>
      <c s="23" t="s">
        <v>36</v>
      </c>
      <c s="23"/>
      <c s="23" t="s">
        <v>37</v>
      </c>
      <c s="23">
        <v>8141302602</v>
      </c>
      <c s="23" t="s">
        <v>485</v>
      </c>
      <c s="23" t="s">
        <v>486</v>
      </c>
      <c s="23">
        <v>9137099423</v>
      </c>
      <c s="23" t="s">
        <v>487</v>
      </c>
      <c s="23">
        <v>36000</v>
      </c>
      <c s="23" t="s">
        <v>40</v>
      </c>
      <c s="23" t="s">
        <v>40</v>
      </c>
      <c s="23" t="s">
        <v>41</v>
      </c>
      <c s="23">
        <v>11</v>
      </c>
      <c s="23" t="s">
        <v>42</v>
      </c>
      <c s="23">
        <v>3</v>
      </c>
      <c s="25"/>
      <c s="25"/>
      <c s="25"/>
      <c s="25"/>
    </row>
    <row r="110" spans="1:34" s="0" customFormat="1" ht="15.75" customHeight="1">
      <c r="A110" s="23">
        <v>6</v>
      </c>
      <c s="23" t="s">
        <v>30</v>
      </c>
      <c s="23">
        <v>563</v>
      </c>
      <c s="24"/>
      <c s="23" t="s">
        <v>488</v>
      </c>
      <c s="23"/>
      <c s="23" t="s">
        <v>489</v>
      </c>
      <c s="23" t="s">
        <v>490</v>
      </c>
      <c s="23" t="s">
        <v>46</v>
      </c>
      <c s="24">
        <v>41473</v>
      </c>
      <c s="23">
        <v>6066</v>
      </c>
      <c s="23"/>
      <c s="23">
        <v>137</v>
      </c>
      <c s="23">
        <v>114</v>
      </c>
      <c s="23" t="s">
        <v>35</v>
      </c>
      <c s="23" t="s">
        <v>36</v>
      </c>
      <c s="23"/>
      <c s="23" t="s">
        <v>37</v>
      </c>
      <c s="23">
        <v>8141302602</v>
      </c>
      <c s="23" t="s">
        <v>491</v>
      </c>
      <c s="23"/>
      <c s="23">
        <v>8619272413</v>
      </c>
      <c s="23" t="s">
        <v>102</v>
      </c>
      <c s="23">
        <v>50000</v>
      </c>
      <c s="23" t="s">
        <v>40</v>
      </c>
      <c s="23" t="s">
        <v>40</v>
      </c>
      <c s="23" t="s">
        <v>41</v>
      </c>
      <c s="23">
        <v>11</v>
      </c>
      <c s="23" t="s">
        <v>42</v>
      </c>
      <c s="23">
        <v>3</v>
      </c>
      <c s="25"/>
      <c s="25"/>
      <c s="25"/>
      <c s="25"/>
    </row>
    <row r="111" spans="1:34" s="0" customFormat="1" ht="15.75" customHeight="1">
      <c r="A111" s="23">
        <v>6</v>
      </c>
      <c s="23" t="s">
        <v>30</v>
      </c>
      <c s="23">
        <v>473</v>
      </c>
      <c s="24"/>
      <c s="23" t="s">
        <v>492</v>
      </c>
      <c s="23"/>
      <c s="23" t="s">
        <v>493</v>
      </c>
      <c s="23" t="s">
        <v>494</v>
      </c>
      <c s="23" t="s">
        <v>46</v>
      </c>
      <c s="24">
        <v>41162</v>
      </c>
      <c s="23">
        <v>6067</v>
      </c>
      <c s="23"/>
      <c s="23">
        <v>137</v>
      </c>
      <c s="23">
        <v>112</v>
      </c>
      <c s="23" t="s">
        <v>52</v>
      </c>
      <c s="23" t="s">
        <v>36</v>
      </c>
      <c s="23"/>
      <c s="23" t="s">
        <v>37</v>
      </c>
      <c s="23">
        <v>8141302602</v>
      </c>
      <c s="23" t="s">
        <v>495</v>
      </c>
      <c s="23" t="s">
        <v>496</v>
      </c>
      <c s="23">
        <v>9983086201</v>
      </c>
      <c s="23" t="s">
        <v>194</v>
      </c>
      <c s="23">
        <v>36000</v>
      </c>
      <c s="23" t="s">
        <v>40</v>
      </c>
      <c s="23" t="s">
        <v>40</v>
      </c>
      <c s="23" t="s">
        <v>41</v>
      </c>
      <c s="23">
        <v>12</v>
      </c>
      <c s="23" t="s">
        <v>42</v>
      </c>
      <c s="23">
        <v>3</v>
      </c>
      <c s="25"/>
      <c s="25"/>
      <c s="25"/>
      <c s="25"/>
    </row>
    <row r="112" spans="1:34" s="0" customFormat="1" ht="15.75" customHeight="1">
      <c r="A112" s="23">
        <v>6</v>
      </c>
      <c s="23" t="s">
        <v>30</v>
      </c>
      <c s="23">
        <v>472</v>
      </c>
      <c s="24"/>
      <c s="23" t="s">
        <v>497</v>
      </c>
      <c s="23"/>
      <c s="23" t="s">
        <v>498</v>
      </c>
      <c s="23" t="s">
        <v>499</v>
      </c>
      <c s="23" t="s">
        <v>46</v>
      </c>
      <c s="24">
        <v>41263</v>
      </c>
      <c s="23">
        <v>6068</v>
      </c>
      <c s="23"/>
      <c s="23">
        <v>137</v>
      </c>
      <c s="23">
        <v>93</v>
      </c>
      <c s="23" t="s">
        <v>52</v>
      </c>
      <c s="23" t="s">
        <v>36</v>
      </c>
      <c s="23"/>
      <c s="23" t="s">
        <v>37</v>
      </c>
      <c s="23">
        <v>8141302602</v>
      </c>
      <c s="23" t="s">
        <v>500</v>
      </c>
      <c s="23" t="s">
        <v>501</v>
      </c>
      <c s="23">
        <v>6378826053</v>
      </c>
      <c s="23" t="s">
        <v>194</v>
      </c>
      <c s="23">
        <v>36000</v>
      </c>
      <c s="23" t="s">
        <v>40</v>
      </c>
      <c s="23" t="s">
        <v>158</v>
      </c>
      <c s="23" t="s">
        <v>41</v>
      </c>
      <c s="23">
        <v>12</v>
      </c>
      <c s="23" t="s">
        <v>42</v>
      </c>
      <c s="23">
        <v>3</v>
      </c>
      <c s="25"/>
      <c s="25"/>
      <c s="25"/>
      <c s="25"/>
    </row>
    <row r="113" spans="1:34" s="0" customFormat="1" ht="15.75" customHeight="1">
      <c r="A113" s="23">
        <v>6</v>
      </c>
      <c s="23" t="s">
        <v>30</v>
      </c>
      <c s="23">
        <v>545</v>
      </c>
      <c s="24"/>
      <c s="23" t="s">
        <v>502</v>
      </c>
      <c s="23"/>
      <c s="23" t="s">
        <v>503</v>
      </c>
      <c s="23" t="s">
        <v>504</v>
      </c>
      <c s="23" t="s">
        <v>46</v>
      </c>
      <c s="24">
        <v>41482</v>
      </c>
      <c s="23">
        <v>6069</v>
      </c>
      <c s="23"/>
      <c s="23">
        <v>137</v>
      </c>
      <c s="23">
        <v>117</v>
      </c>
      <c s="23" t="s">
        <v>47</v>
      </c>
      <c s="23" t="s">
        <v>36</v>
      </c>
      <c s="23"/>
      <c s="23" t="s">
        <v>37</v>
      </c>
      <c s="23">
        <v>8141302602</v>
      </c>
      <c s="23" t="s">
        <v>505</v>
      </c>
      <c s="23" t="s">
        <v>506</v>
      </c>
      <c s="23">
        <v>7665610139</v>
      </c>
      <c s="23" t="s">
        <v>507</v>
      </c>
      <c s="23">
        <v>48000</v>
      </c>
      <c s="23" t="s">
        <v>40</v>
      </c>
      <c s="23" t="s">
        <v>40</v>
      </c>
      <c s="23" t="s">
        <v>41</v>
      </c>
      <c s="23">
        <v>11</v>
      </c>
      <c s="23" t="s">
        <v>42</v>
      </c>
      <c s="23">
        <v>0</v>
      </c>
      <c s="25"/>
      <c s="25"/>
      <c s="25"/>
      <c s="25"/>
    </row>
    <row r="114" spans="1:34" s="0" customFormat="1" ht="15.75" customHeight="1">
      <c r="A114" s="23">
        <v>6</v>
      </c>
      <c s="23" t="s">
        <v>30</v>
      </c>
      <c s="23">
        <v>471</v>
      </c>
      <c s="24"/>
      <c s="23" t="s">
        <v>508</v>
      </c>
      <c s="23"/>
      <c s="23" t="s">
        <v>396</v>
      </c>
      <c s="23" t="s">
        <v>509</v>
      </c>
      <c s="23" t="s">
        <v>34</v>
      </c>
      <c s="24">
        <v>41438</v>
      </c>
      <c s="23">
        <v>6070</v>
      </c>
      <c s="23"/>
      <c s="23">
        <v>137</v>
      </c>
      <c s="23">
        <v>112</v>
      </c>
      <c s="23" t="s">
        <v>52</v>
      </c>
      <c s="23" t="s">
        <v>36</v>
      </c>
      <c s="23"/>
      <c s="23" t="s">
        <v>37</v>
      </c>
      <c s="23">
        <v>8141302602</v>
      </c>
      <c s="23" t="s">
        <v>510</v>
      </c>
      <c s="23" t="s">
        <v>511</v>
      </c>
      <c s="23">
        <v>9610717471</v>
      </c>
      <c s="23" t="s">
        <v>194</v>
      </c>
      <c s="23">
        <v>36000</v>
      </c>
      <c s="23" t="s">
        <v>40</v>
      </c>
      <c s="23" t="s">
        <v>40</v>
      </c>
      <c s="23" t="s">
        <v>41</v>
      </c>
      <c s="23">
        <v>11</v>
      </c>
      <c s="23" t="s">
        <v>42</v>
      </c>
      <c s="23">
        <v>3</v>
      </c>
      <c s="25"/>
      <c s="25"/>
      <c s="25"/>
      <c s="25"/>
    </row>
    <row r="115" spans="1:34" s="0" customFormat="1" ht="15.75" customHeight="1">
      <c r="A115" s="23">
        <v>6</v>
      </c>
      <c s="23" t="s">
        <v>30</v>
      </c>
      <c s="23">
        <v>452</v>
      </c>
      <c s="24"/>
      <c s="23" t="s">
        <v>418</v>
      </c>
      <c s="23"/>
      <c s="23" t="s">
        <v>430</v>
      </c>
      <c s="23" t="s">
        <v>512</v>
      </c>
      <c s="23" t="s">
        <v>46</v>
      </c>
      <c s="24">
        <v>41100</v>
      </c>
      <c s="23">
        <v>6071</v>
      </c>
      <c s="23"/>
      <c s="23">
        <v>137</v>
      </c>
      <c s="23">
        <v>111</v>
      </c>
      <c s="23" t="s">
        <v>35</v>
      </c>
      <c s="23" t="s">
        <v>36</v>
      </c>
      <c s="23"/>
      <c s="23" t="s">
        <v>37</v>
      </c>
      <c s="23">
        <v>8141302602</v>
      </c>
      <c s="23" t="s">
        <v>513</v>
      </c>
      <c s="23"/>
      <c s="23">
        <v>9610688744</v>
      </c>
      <c s="23" t="s">
        <v>477</v>
      </c>
      <c s="23">
        <v>35000</v>
      </c>
      <c s="23" t="s">
        <v>40</v>
      </c>
      <c s="23" t="s">
        <v>40</v>
      </c>
      <c s="23" t="s">
        <v>41</v>
      </c>
      <c s="23">
        <v>12</v>
      </c>
      <c s="23" t="s">
        <v>42</v>
      </c>
      <c s="23">
        <v>2</v>
      </c>
      <c s="25"/>
      <c s="25"/>
      <c s="25"/>
      <c s="25"/>
    </row>
    <row r="116" spans="1:34" s="0" customFormat="1" ht="15.75" customHeight="1">
      <c r="A116" s="23">
        <v>6</v>
      </c>
      <c s="23" t="s">
        <v>30</v>
      </c>
      <c s="23">
        <v>462</v>
      </c>
      <c s="24"/>
      <c s="23" t="s">
        <v>514</v>
      </c>
      <c s="23"/>
      <c s="23" t="s">
        <v>515</v>
      </c>
      <c s="23" t="s">
        <v>516</v>
      </c>
      <c s="23" t="s">
        <v>34</v>
      </c>
      <c s="24">
        <v>41287</v>
      </c>
      <c s="23">
        <v>6072</v>
      </c>
      <c s="23"/>
      <c s="23">
        <v>137</v>
      </c>
      <c s="23">
        <v>118</v>
      </c>
      <c s="23" t="s">
        <v>35</v>
      </c>
      <c s="23" t="s">
        <v>36</v>
      </c>
      <c s="23"/>
      <c s="23" t="s">
        <v>37</v>
      </c>
      <c s="23">
        <v>8141302602</v>
      </c>
      <c s="23" t="s">
        <v>517</v>
      </c>
      <c s="23" t="s">
        <v>518</v>
      </c>
      <c s="23">
        <v>7073831248</v>
      </c>
      <c s="23" t="s">
        <v>477</v>
      </c>
      <c s="23">
        <v>35000</v>
      </c>
      <c s="23" t="s">
        <v>158</v>
      </c>
      <c s="23" t="s">
        <v>40</v>
      </c>
      <c s="23" t="s">
        <v>41</v>
      </c>
      <c s="23">
        <v>11</v>
      </c>
      <c s="23" t="s">
        <v>42</v>
      </c>
      <c s="23">
        <v>3</v>
      </c>
      <c s="25"/>
      <c s="25"/>
      <c s="25"/>
      <c s="25"/>
    </row>
    <row r="117" spans="1:34" s="0" customFormat="1" ht="15.75" customHeight="1">
      <c r="A117" s="23">
        <v>6</v>
      </c>
      <c s="23" t="s">
        <v>30</v>
      </c>
      <c s="23">
        <v>479</v>
      </c>
      <c s="24"/>
      <c s="23" t="s">
        <v>519</v>
      </c>
      <c s="23"/>
      <c s="23" t="s">
        <v>520</v>
      </c>
      <c s="23" t="s">
        <v>521</v>
      </c>
      <c s="23" t="s">
        <v>46</v>
      </c>
      <c s="24">
        <v>41420</v>
      </c>
      <c s="23">
        <v>6073</v>
      </c>
      <c s="23"/>
      <c s="23">
        <v>137</v>
      </c>
      <c s="23">
        <v>112</v>
      </c>
      <c s="23" t="s">
        <v>52</v>
      </c>
      <c s="23" t="s">
        <v>36</v>
      </c>
      <c s="23"/>
      <c s="23" t="s">
        <v>37</v>
      </c>
      <c s="23">
        <v>8141302602</v>
      </c>
      <c s="23" t="s">
        <v>522</v>
      </c>
      <c s="23" t="s">
        <v>523</v>
      </c>
      <c s="23">
        <v>7850947691</v>
      </c>
      <c s="23" t="s">
        <v>194</v>
      </c>
      <c s="23">
        <v>35000</v>
      </c>
      <c s="23" t="s">
        <v>40</v>
      </c>
      <c s="23" t="s">
        <v>40</v>
      </c>
      <c s="23" t="s">
        <v>41</v>
      </c>
      <c s="23">
        <v>11</v>
      </c>
      <c s="23" t="s">
        <v>42</v>
      </c>
      <c s="23">
        <v>3</v>
      </c>
      <c s="25"/>
      <c s="25"/>
      <c s="25"/>
      <c s="25"/>
    </row>
    <row r="118" spans="1:34" s="0" customFormat="1" ht="15.75" customHeight="1">
      <c r="A118" s="23">
        <v>6</v>
      </c>
      <c s="23" t="s">
        <v>30</v>
      </c>
      <c s="23">
        <v>525</v>
      </c>
      <c s="24"/>
      <c s="23" t="s">
        <v>524</v>
      </c>
      <c s="23"/>
      <c s="23" t="s">
        <v>525</v>
      </c>
      <c s="23" t="s">
        <v>526</v>
      </c>
      <c s="23" t="s">
        <v>34</v>
      </c>
      <c s="24">
        <v>40760</v>
      </c>
      <c s="23">
        <v>6074</v>
      </c>
      <c s="23"/>
      <c s="23">
        <v>137</v>
      </c>
      <c s="23">
        <v>116</v>
      </c>
      <c s="23" t="s">
        <v>35</v>
      </c>
      <c s="23" t="s">
        <v>36</v>
      </c>
      <c s="23"/>
      <c s="23" t="s">
        <v>37</v>
      </c>
      <c s="23">
        <v>8141302602</v>
      </c>
      <c s="23" t="s">
        <v>527</v>
      </c>
      <c s="23" t="s">
        <v>528</v>
      </c>
      <c s="23">
        <v>8875319266</v>
      </c>
      <c s="23" t="s">
        <v>383</v>
      </c>
      <c s="23">
        <v>50000</v>
      </c>
      <c s="23" t="s">
        <v>40</v>
      </c>
      <c s="23" t="s">
        <v>40</v>
      </c>
      <c s="23" t="s">
        <v>41</v>
      </c>
      <c s="23">
        <v>13</v>
      </c>
      <c s="23" t="s">
        <v>42</v>
      </c>
      <c s="23">
        <v>0</v>
      </c>
      <c s="25"/>
      <c s="25"/>
      <c s="25"/>
      <c s="25"/>
    </row>
    <row r="119" spans="1:34" s="0" customFormat="1" ht="15.75" customHeight="1">
      <c r="A119" s="23">
        <v>6</v>
      </c>
      <c s="23" t="s">
        <v>30</v>
      </c>
      <c s="23">
        <v>453</v>
      </c>
      <c s="24"/>
      <c s="23" t="s">
        <v>436</v>
      </c>
      <c s="23"/>
      <c s="23" t="s">
        <v>462</v>
      </c>
      <c s="23" t="s">
        <v>463</v>
      </c>
      <c s="23" t="s">
        <v>46</v>
      </c>
      <c s="24">
        <v>41047</v>
      </c>
      <c s="23">
        <v>6075</v>
      </c>
      <c s="23"/>
      <c s="23">
        <v>137</v>
      </c>
      <c s="23">
        <v>95</v>
      </c>
      <c s="23" t="s">
        <v>35</v>
      </c>
      <c s="23" t="s">
        <v>36</v>
      </c>
      <c s="23"/>
      <c s="23" t="s">
        <v>37</v>
      </c>
      <c s="23">
        <v>8141302602</v>
      </c>
      <c s="23" t="s">
        <v>529</v>
      </c>
      <c s="23" t="s">
        <v>465</v>
      </c>
      <c s="23">
        <v>7357322797</v>
      </c>
      <c s="23" t="s">
        <v>477</v>
      </c>
      <c s="23">
        <v>30000</v>
      </c>
      <c s="23" t="s">
        <v>40</v>
      </c>
      <c s="23" t="s">
        <v>40</v>
      </c>
      <c s="23" t="s">
        <v>41</v>
      </c>
      <c s="23">
        <v>12</v>
      </c>
      <c s="23" t="s">
        <v>42</v>
      </c>
      <c s="23">
        <v>2</v>
      </c>
      <c s="25"/>
      <c s="25"/>
      <c s="25"/>
      <c s="25"/>
    </row>
    <row r="120" spans="1:34" s="0" customFormat="1" ht="15.75" customHeight="1">
      <c r="A120" s="23">
        <v>6</v>
      </c>
      <c s="23" t="s">
        <v>30</v>
      </c>
      <c s="23">
        <v>469</v>
      </c>
      <c s="24"/>
      <c s="23" t="s">
        <v>530</v>
      </c>
      <c s="23"/>
      <c s="23" t="s">
        <v>396</v>
      </c>
      <c s="23" t="s">
        <v>397</v>
      </c>
      <c s="23" t="s">
        <v>34</v>
      </c>
      <c s="24">
        <v>40899</v>
      </c>
      <c s="23">
        <v>6076</v>
      </c>
      <c s="23"/>
      <c s="23">
        <v>137</v>
      </c>
      <c s="23">
        <v>116</v>
      </c>
      <c s="23" t="s">
        <v>52</v>
      </c>
      <c s="23" t="s">
        <v>36</v>
      </c>
      <c s="23"/>
      <c s="23" t="s">
        <v>37</v>
      </c>
      <c s="23">
        <v>8141302602</v>
      </c>
      <c s="23" t="s">
        <v>531</v>
      </c>
      <c s="23" t="s">
        <v>399</v>
      </c>
      <c s="23">
        <v>9982671909</v>
      </c>
      <c s="23" t="s">
        <v>194</v>
      </c>
      <c s="23">
        <v>30000</v>
      </c>
      <c s="23" t="s">
        <v>40</v>
      </c>
      <c s="23" t="s">
        <v>40</v>
      </c>
      <c s="23" t="s">
        <v>41</v>
      </c>
      <c s="23">
        <v>13</v>
      </c>
      <c s="23" t="s">
        <v>42</v>
      </c>
      <c s="23">
        <v>3</v>
      </c>
      <c s="25"/>
      <c s="25"/>
      <c s="25"/>
      <c s="25"/>
    </row>
    <row r="121" spans="1:34" s="0" customFormat="1" ht="15.75" customHeight="1">
      <c r="A121" s="23">
        <v>6</v>
      </c>
      <c s="23" t="s">
        <v>30</v>
      </c>
      <c s="23">
        <v>562</v>
      </c>
      <c s="24"/>
      <c s="23" t="s">
        <v>532</v>
      </c>
      <c s="23"/>
      <c s="23" t="s">
        <v>489</v>
      </c>
      <c s="23" t="s">
        <v>490</v>
      </c>
      <c s="23" t="s">
        <v>34</v>
      </c>
      <c s="24">
        <v>41142</v>
      </c>
      <c s="23">
        <v>6078</v>
      </c>
      <c s="23"/>
      <c s="23">
        <v>137</v>
      </c>
      <c s="23">
        <v>111</v>
      </c>
      <c s="23" t="s">
        <v>35</v>
      </c>
      <c s="23" t="s">
        <v>36</v>
      </c>
      <c s="23"/>
      <c s="23" t="s">
        <v>37</v>
      </c>
      <c s="23">
        <v>8141302602</v>
      </c>
      <c s="23" t="s">
        <v>533</v>
      </c>
      <c s="23"/>
      <c s="23">
        <v>8619272413</v>
      </c>
      <c s="23" t="s">
        <v>102</v>
      </c>
      <c s="23">
        <v>50000</v>
      </c>
      <c s="23" t="s">
        <v>40</v>
      </c>
      <c s="23" t="s">
        <v>40</v>
      </c>
      <c s="23" t="s">
        <v>41</v>
      </c>
      <c s="23">
        <v>12</v>
      </c>
      <c s="23" t="s">
        <v>42</v>
      </c>
      <c s="23">
        <v>3</v>
      </c>
      <c s="25"/>
      <c s="25"/>
      <c s="25"/>
      <c s="25"/>
    </row>
    <row r="122" spans="1:34" s="0" customFormat="1" ht="15.75" customHeight="1">
      <c r="A122" s="23">
        <v>6</v>
      </c>
      <c s="23" t="s">
        <v>30</v>
      </c>
      <c s="23">
        <v>626</v>
      </c>
      <c s="24">
        <v>44753</v>
      </c>
      <c s="23" t="s">
        <v>532</v>
      </c>
      <c s="23"/>
      <c s="23" t="s">
        <v>141</v>
      </c>
      <c s="23" t="s">
        <v>534</v>
      </c>
      <c s="23" t="s">
        <v>34</v>
      </c>
      <c s="24">
        <v>41275</v>
      </c>
      <c s="23">
        <v>6077</v>
      </c>
      <c s="23"/>
      <c s="23">
        <v>137</v>
      </c>
      <c s="23">
        <v>110</v>
      </c>
      <c s="23" t="s">
        <v>35</v>
      </c>
      <c s="23" t="s">
        <v>36</v>
      </c>
      <c s="23"/>
      <c s="23" t="s">
        <v>37</v>
      </c>
      <c s="23">
        <v>8141302602</v>
      </c>
      <c s="23" t="s">
        <v>535</v>
      </c>
      <c s="23"/>
      <c s="23">
        <v>8696566273</v>
      </c>
      <c s="23" t="s">
        <v>194</v>
      </c>
      <c s="23">
        <v>60000</v>
      </c>
      <c s="23" t="s">
        <v>40</v>
      </c>
      <c s="23" t="s">
        <v>40</v>
      </c>
      <c s="23" t="s">
        <v>41</v>
      </c>
      <c s="23">
        <v>11</v>
      </c>
      <c s="23" t="s">
        <v>42</v>
      </c>
      <c s="23">
        <v>3</v>
      </c>
      <c s="25"/>
      <c s="25"/>
      <c s="25"/>
      <c s="25"/>
    </row>
    <row r="123" spans="1:34" s="0" customFormat="1" ht="15.75" customHeight="1">
      <c r="A123" s="23">
        <v>6</v>
      </c>
      <c s="23" t="s">
        <v>30</v>
      </c>
      <c s="23">
        <v>463</v>
      </c>
      <c s="24"/>
      <c s="23" t="s">
        <v>536</v>
      </c>
      <c s="23"/>
      <c s="23" t="s">
        <v>537</v>
      </c>
      <c s="23" t="s">
        <v>538</v>
      </c>
      <c s="23" t="s">
        <v>34</v>
      </c>
      <c s="24">
        <v>41305</v>
      </c>
      <c s="23">
        <v>6079</v>
      </c>
      <c s="23"/>
      <c s="23">
        <v>137</v>
      </c>
      <c s="23">
        <v>116</v>
      </c>
      <c s="23" t="s">
        <v>47</v>
      </c>
      <c s="23" t="s">
        <v>36</v>
      </c>
      <c s="23"/>
      <c s="23" t="s">
        <v>37</v>
      </c>
      <c s="23">
        <v>8141302602</v>
      </c>
      <c s="23" t="s">
        <v>539</v>
      </c>
      <c s="23" t="s">
        <v>540</v>
      </c>
      <c s="23">
        <v>9672735298</v>
      </c>
      <c s="23" t="s">
        <v>127</v>
      </c>
      <c s="23">
        <v>36000</v>
      </c>
      <c s="23" t="s">
        <v>40</v>
      </c>
      <c s="23" t="s">
        <v>40</v>
      </c>
      <c s="23" t="s">
        <v>41</v>
      </c>
      <c s="23">
        <v>11</v>
      </c>
      <c s="23" t="s">
        <v>42</v>
      </c>
      <c s="23">
        <v>0</v>
      </c>
      <c s="25"/>
      <c s="25"/>
      <c s="25"/>
      <c s="25"/>
    </row>
    <row r="124" spans="1:34" s="0" customFormat="1" ht="15.75" customHeight="1">
      <c r="A124" s="23">
        <v>6</v>
      </c>
      <c s="23" t="s">
        <v>30</v>
      </c>
      <c s="23">
        <v>468</v>
      </c>
      <c s="24"/>
      <c s="23" t="s">
        <v>541</v>
      </c>
      <c s="23"/>
      <c s="23" t="s">
        <v>542</v>
      </c>
      <c s="23" t="s">
        <v>543</v>
      </c>
      <c s="23" t="s">
        <v>34</v>
      </c>
      <c s="24">
        <v>41066</v>
      </c>
      <c s="23">
        <v>6080</v>
      </c>
      <c s="23"/>
      <c s="23">
        <v>137</v>
      </c>
      <c s="23">
        <v>106</v>
      </c>
      <c s="23" t="s">
        <v>52</v>
      </c>
      <c s="23" t="s">
        <v>36</v>
      </c>
      <c s="23"/>
      <c s="23" t="s">
        <v>37</v>
      </c>
      <c s="23">
        <v>8141302602</v>
      </c>
      <c s="23" t="s">
        <v>544</v>
      </c>
      <c s="23" t="s">
        <v>282</v>
      </c>
      <c s="23">
        <v>9982671909</v>
      </c>
      <c s="23" t="s">
        <v>194</v>
      </c>
      <c s="23">
        <v>30000</v>
      </c>
      <c s="23" t="s">
        <v>40</v>
      </c>
      <c s="23" t="s">
        <v>40</v>
      </c>
      <c s="23" t="s">
        <v>41</v>
      </c>
      <c s="23">
        <v>12</v>
      </c>
      <c s="23" t="s">
        <v>42</v>
      </c>
      <c s="23">
        <v>3</v>
      </c>
      <c s="25"/>
      <c s="25"/>
      <c s="25"/>
      <c s="25"/>
    </row>
    <row r="125" spans="1:34" s="0" customFormat="1" ht="15.75" customHeight="1">
      <c r="A125" s="23">
        <v>6</v>
      </c>
      <c s="23" t="s">
        <v>30</v>
      </c>
      <c s="23">
        <v>478</v>
      </c>
      <c s="24"/>
      <c s="23" t="s">
        <v>545</v>
      </c>
      <c s="23"/>
      <c s="23" t="s">
        <v>546</v>
      </c>
      <c s="23" t="s">
        <v>547</v>
      </c>
      <c s="23" t="s">
        <v>46</v>
      </c>
      <c s="24">
        <v>41500</v>
      </c>
      <c s="23">
        <v>6081</v>
      </c>
      <c s="23"/>
      <c s="23">
        <v>137</v>
      </c>
      <c s="23">
        <v>119</v>
      </c>
      <c s="23" t="s">
        <v>35</v>
      </c>
      <c s="23" t="s">
        <v>36</v>
      </c>
      <c s="23"/>
      <c s="23" t="s">
        <v>37</v>
      </c>
      <c s="23">
        <v>8141302602</v>
      </c>
      <c s="23" t="s">
        <v>548</v>
      </c>
      <c s="23"/>
      <c s="23">
        <v>9983388168</v>
      </c>
      <c s="23" t="s">
        <v>487</v>
      </c>
      <c s="23">
        <v>36000</v>
      </c>
      <c s="23" t="s">
        <v>40</v>
      </c>
      <c s="23" t="s">
        <v>40</v>
      </c>
      <c s="23" t="s">
        <v>41</v>
      </c>
      <c s="23">
        <v>11</v>
      </c>
      <c s="23" t="s">
        <v>42</v>
      </c>
      <c s="23">
        <v>3</v>
      </c>
      <c s="25"/>
      <c s="25"/>
      <c s="25"/>
      <c s="25"/>
    </row>
    <row r="126" spans="1:34" s="0" customFormat="1" ht="15.75" customHeight="1">
      <c r="A126" s="23">
        <v>7</v>
      </c>
      <c s="23" t="s">
        <v>30</v>
      </c>
      <c s="23">
        <v>627</v>
      </c>
      <c s="24"/>
      <c s="23" t="s">
        <v>549</v>
      </c>
      <c s="23"/>
      <c s="23" t="s">
        <v>550</v>
      </c>
      <c s="23" t="s">
        <v>551</v>
      </c>
      <c s="23" t="s">
        <v>46</v>
      </c>
      <c s="24">
        <v>40470</v>
      </c>
      <c s="23">
        <v>7059</v>
      </c>
      <c s="23"/>
      <c s="23">
        <v>137</v>
      </c>
      <c s="23">
        <v>125</v>
      </c>
      <c s="23" t="s">
        <v>35</v>
      </c>
      <c s="23" t="s">
        <v>36</v>
      </c>
      <c s="23"/>
      <c s="23" t="s">
        <v>37</v>
      </c>
      <c s="23">
        <v>8141302602</v>
      </c>
      <c s="23" t="s">
        <v>552</v>
      </c>
      <c s="23"/>
      <c s="23">
        <v>9828273030</v>
      </c>
      <c s="23" t="s">
        <v>553</v>
      </c>
      <c s="23">
        <v>30000</v>
      </c>
      <c s="23" t="s">
        <v>40</v>
      </c>
      <c s="23" t="s">
        <v>40</v>
      </c>
      <c s="23" t="s">
        <v>41</v>
      </c>
      <c s="23">
        <v>14</v>
      </c>
      <c s="23" t="s">
        <v>42</v>
      </c>
      <c s="23">
        <v>3</v>
      </c>
      <c s="25"/>
      <c s="25"/>
      <c s="25"/>
      <c s="25"/>
    </row>
    <row r="127" spans="1:34" s="0" customFormat="1" ht="15.75" customHeight="1">
      <c r="A127" s="23">
        <v>7</v>
      </c>
      <c s="23" t="s">
        <v>30</v>
      </c>
      <c s="23">
        <v>672</v>
      </c>
      <c s="24">
        <v>45140</v>
      </c>
      <c s="23" t="s">
        <v>554</v>
      </c>
      <c s="23"/>
      <c s="23" t="s">
        <v>555</v>
      </c>
      <c s="23" t="s">
        <v>556</v>
      </c>
      <c s="23" t="s">
        <v>34</v>
      </c>
      <c s="24">
        <v>40204</v>
      </c>
      <c s="23">
        <v>7060</v>
      </c>
      <c s="23"/>
      <c s="23">
        <v>137</v>
      </c>
      <c s="23">
        <v>74</v>
      </c>
      <c s="23" t="s">
        <v>47</v>
      </c>
      <c s="23"/>
      <c s="23"/>
      <c s="23" t="s">
        <v>37</v>
      </c>
      <c s="23">
        <v>8141302602</v>
      </c>
      <c s="23"/>
      <c s="23"/>
      <c s="23">
        <v>9057357551</v>
      </c>
      <c s="23" t="s">
        <v>557</v>
      </c>
      <c s="23">
        <v>35000</v>
      </c>
      <c s="23" t="s">
        <v>40</v>
      </c>
      <c s="23" t="s">
        <v>40</v>
      </c>
      <c s="23"/>
      <c s="23">
        <v>14</v>
      </c>
      <c s="23" t="s">
        <v>42</v>
      </c>
      <c s="23">
        <v>3</v>
      </c>
      <c s="25"/>
      <c s="25"/>
      <c s="25"/>
      <c s="25"/>
    </row>
    <row r="128" spans="1:34" s="0" customFormat="1" ht="15.75" customHeight="1">
      <c r="A128" s="23">
        <v>7</v>
      </c>
      <c s="23" t="s">
        <v>30</v>
      </c>
      <c s="23">
        <v>441</v>
      </c>
      <c s="24"/>
      <c s="23" t="s">
        <v>558</v>
      </c>
      <c s="23"/>
      <c s="23" t="s">
        <v>559</v>
      </c>
      <c s="23" t="s">
        <v>560</v>
      </c>
      <c s="23" t="s">
        <v>34</v>
      </c>
      <c s="24">
        <v>40717</v>
      </c>
      <c s="23">
        <v>7061</v>
      </c>
      <c s="23"/>
      <c s="23">
        <v>137</v>
      </c>
      <c s="23">
        <v>121</v>
      </c>
      <c s="23" t="s">
        <v>35</v>
      </c>
      <c s="23" t="s">
        <v>36</v>
      </c>
      <c s="23"/>
      <c s="23" t="s">
        <v>37</v>
      </c>
      <c s="23">
        <v>8141302602</v>
      </c>
      <c s="23" t="s">
        <v>561</v>
      </c>
      <c s="23" t="s">
        <v>562</v>
      </c>
      <c s="23">
        <v>9352312388</v>
      </c>
      <c s="23" t="s">
        <v>477</v>
      </c>
      <c s="23">
        <v>36000</v>
      </c>
      <c s="23" t="s">
        <v>40</v>
      </c>
      <c s="23" t="s">
        <v>40</v>
      </c>
      <c s="23" t="s">
        <v>41</v>
      </c>
      <c s="23">
        <v>13</v>
      </c>
      <c s="23" t="s">
        <v>42</v>
      </c>
      <c s="23">
        <v>0</v>
      </c>
      <c s="25"/>
      <c s="25"/>
      <c s="25"/>
      <c s="25"/>
    </row>
    <row r="129" spans="1:34" s="0" customFormat="1" ht="15.75" customHeight="1">
      <c r="A129" s="23">
        <v>7</v>
      </c>
      <c s="23" t="s">
        <v>30</v>
      </c>
      <c s="23">
        <v>401</v>
      </c>
      <c s="24"/>
      <c s="23" t="s">
        <v>563</v>
      </c>
      <c s="23"/>
      <c s="23" t="s">
        <v>564</v>
      </c>
      <c s="23" t="s">
        <v>565</v>
      </c>
      <c s="23" t="s">
        <v>46</v>
      </c>
      <c s="24">
        <v>41165</v>
      </c>
      <c s="23">
        <v>7062</v>
      </c>
      <c s="23"/>
      <c s="23">
        <v>137</v>
      </c>
      <c s="23">
        <v>130</v>
      </c>
      <c s="23" t="s">
        <v>47</v>
      </c>
      <c s="23"/>
      <c s="23"/>
      <c s="23" t="s">
        <v>37</v>
      </c>
      <c s="23">
        <v>8141302602</v>
      </c>
      <c s="23" t="s">
        <v>566</v>
      </c>
      <c s="23" t="s">
        <v>567</v>
      </c>
      <c s="23">
        <v>6350026579</v>
      </c>
      <c s="23" t="s">
        <v>568</v>
      </c>
      <c s="23">
        <v>30000</v>
      </c>
      <c s="23" t="s">
        <v>40</v>
      </c>
      <c s="23" t="s">
        <v>40</v>
      </c>
      <c s="23"/>
      <c s="23">
        <v>12</v>
      </c>
      <c s="23" t="s">
        <v>42</v>
      </c>
      <c s="23">
        <v>0</v>
      </c>
      <c s="25"/>
      <c s="25"/>
      <c s="25"/>
      <c s="25"/>
    </row>
    <row r="130" spans="1:34" s="0" customFormat="1" ht="15.75" customHeight="1">
      <c r="A130" s="23">
        <v>7</v>
      </c>
      <c s="23" t="s">
        <v>30</v>
      </c>
      <c s="23">
        <v>438</v>
      </c>
      <c s="24"/>
      <c s="23" t="s">
        <v>569</v>
      </c>
      <c s="23"/>
      <c s="23" t="s">
        <v>370</v>
      </c>
      <c s="23" t="s">
        <v>371</v>
      </c>
      <c s="23" t="s">
        <v>46</v>
      </c>
      <c s="24">
        <v>41181</v>
      </c>
      <c s="23">
        <v>7063</v>
      </c>
      <c s="23"/>
      <c s="23">
        <v>137</v>
      </c>
      <c s="23">
        <v>118</v>
      </c>
      <c s="23" t="s">
        <v>35</v>
      </c>
      <c s="23"/>
      <c s="23"/>
      <c s="23" t="s">
        <v>37</v>
      </c>
      <c s="23">
        <v>8141302602</v>
      </c>
      <c s="23" t="s">
        <v>570</v>
      </c>
      <c s="23" t="s">
        <v>368</v>
      </c>
      <c s="23">
        <v>9783954839</v>
      </c>
      <c s="23" t="s">
        <v>571</v>
      </c>
      <c s="23">
        <v>40000</v>
      </c>
      <c s="23" t="s">
        <v>40</v>
      </c>
      <c s="23" t="s">
        <v>40</v>
      </c>
      <c s="23"/>
      <c s="23">
        <v>12</v>
      </c>
      <c s="23" t="s">
        <v>42</v>
      </c>
      <c s="23">
        <v>3</v>
      </c>
      <c s="25"/>
      <c s="25"/>
      <c s="25"/>
      <c s="25"/>
    </row>
    <row r="131" spans="1:34" s="0" customFormat="1" ht="15.75" customHeight="1">
      <c r="A131" s="23">
        <v>7</v>
      </c>
      <c s="23" t="s">
        <v>30</v>
      </c>
      <c s="23">
        <v>588</v>
      </c>
      <c s="24"/>
      <c s="23" t="s">
        <v>572</v>
      </c>
      <c s="23"/>
      <c s="23" t="s">
        <v>447</v>
      </c>
      <c s="23" t="s">
        <v>286</v>
      </c>
      <c s="23" t="s">
        <v>34</v>
      </c>
      <c s="24">
        <v>41152</v>
      </c>
      <c s="23">
        <v>7064</v>
      </c>
      <c s="23"/>
      <c s="23">
        <v>137</v>
      </c>
      <c s="23">
        <v>131</v>
      </c>
      <c s="23" t="s">
        <v>35</v>
      </c>
      <c s="23" t="s">
        <v>36</v>
      </c>
      <c s="23"/>
      <c s="23" t="s">
        <v>37</v>
      </c>
      <c s="23">
        <v>8141302602</v>
      </c>
      <c s="23" t="s">
        <v>573</v>
      </c>
      <c s="23"/>
      <c s="23">
        <v>9982133407</v>
      </c>
      <c s="23" t="s">
        <v>127</v>
      </c>
      <c s="23">
        <v>42000</v>
      </c>
      <c s="23" t="s">
        <v>40</v>
      </c>
      <c s="23" t="s">
        <v>40</v>
      </c>
      <c s="23" t="s">
        <v>41</v>
      </c>
      <c s="23">
        <v>12</v>
      </c>
      <c s="23" t="s">
        <v>42</v>
      </c>
      <c s="23">
        <v>3</v>
      </c>
      <c s="25"/>
      <c s="25"/>
      <c s="25"/>
      <c s="25"/>
    </row>
    <row r="132" spans="1:34" s="0" customFormat="1" ht="15.75" customHeight="1">
      <c r="A132" s="23">
        <v>7</v>
      </c>
      <c s="23" t="s">
        <v>30</v>
      </c>
      <c s="23">
        <v>413</v>
      </c>
      <c s="24"/>
      <c s="23" t="s">
        <v>574</v>
      </c>
      <c s="23"/>
      <c s="23" t="s">
        <v>575</v>
      </c>
      <c s="23" t="s">
        <v>576</v>
      </c>
      <c s="23" t="s">
        <v>34</v>
      </c>
      <c s="24">
        <v>40998</v>
      </c>
      <c s="23">
        <v>7065</v>
      </c>
      <c s="23"/>
      <c s="23">
        <v>137</v>
      </c>
      <c s="23">
        <v>130</v>
      </c>
      <c s="23" t="s">
        <v>35</v>
      </c>
      <c s="23"/>
      <c s="23"/>
      <c s="23" t="s">
        <v>37</v>
      </c>
      <c s="23">
        <v>8141302602</v>
      </c>
      <c s="23" t="s">
        <v>577</v>
      </c>
      <c s="23" t="s">
        <v>578</v>
      </c>
      <c s="23">
        <v>7851912570</v>
      </c>
      <c s="23" t="s">
        <v>571</v>
      </c>
      <c s="23">
        <v>40000</v>
      </c>
      <c s="23" t="s">
        <v>40</v>
      </c>
      <c s="23" t="s">
        <v>40</v>
      </c>
      <c s="23"/>
      <c s="23">
        <v>12</v>
      </c>
      <c s="23" t="s">
        <v>42</v>
      </c>
      <c s="23">
        <v>0</v>
      </c>
      <c s="25"/>
      <c s="25"/>
      <c s="25"/>
      <c s="25"/>
    </row>
    <row r="133" spans="1:34" s="0" customFormat="1" ht="15.75" customHeight="1">
      <c r="A133" s="23">
        <v>7</v>
      </c>
      <c s="23" t="s">
        <v>30</v>
      </c>
      <c s="23">
        <v>439</v>
      </c>
      <c s="24"/>
      <c s="23" t="s">
        <v>579</v>
      </c>
      <c s="23"/>
      <c s="23" t="s">
        <v>396</v>
      </c>
      <c s="23" t="s">
        <v>509</v>
      </c>
      <c s="23" t="s">
        <v>34</v>
      </c>
      <c s="24">
        <v>40987</v>
      </c>
      <c s="23">
        <v>7066</v>
      </c>
      <c s="23"/>
      <c s="23">
        <v>137</v>
      </c>
      <c s="23">
        <v>122</v>
      </c>
      <c s="23" t="s">
        <v>52</v>
      </c>
      <c s="23" t="s">
        <v>36</v>
      </c>
      <c s="23"/>
      <c s="23" t="s">
        <v>37</v>
      </c>
      <c s="23">
        <v>8141302602</v>
      </c>
      <c s="23" t="s">
        <v>580</v>
      </c>
      <c s="23" t="s">
        <v>511</v>
      </c>
      <c s="23">
        <v>9610717471</v>
      </c>
      <c s="23" t="s">
        <v>571</v>
      </c>
      <c s="23">
        <v>36000</v>
      </c>
      <c s="23" t="s">
        <v>40</v>
      </c>
      <c s="23" t="s">
        <v>40</v>
      </c>
      <c s="23" t="s">
        <v>41</v>
      </c>
      <c s="23">
        <v>12</v>
      </c>
      <c s="23" t="s">
        <v>42</v>
      </c>
      <c s="23">
        <v>3</v>
      </c>
      <c s="25"/>
      <c s="25"/>
      <c s="25"/>
      <c s="25"/>
    </row>
    <row r="134" spans="1:34" s="0" customFormat="1" ht="15.75" customHeight="1">
      <c r="A134" s="23">
        <v>7</v>
      </c>
      <c s="23" t="s">
        <v>30</v>
      </c>
      <c s="23">
        <v>596</v>
      </c>
      <c s="24"/>
      <c s="23" t="s">
        <v>581</v>
      </c>
      <c s="23"/>
      <c s="23" t="s">
        <v>582</v>
      </c>
      <c s="23" t="s">
        <v>583</v>
      </c>
      <c s="23" t="s">
        <v>34</v>
      </c>
      <c s="24">
        <v>41294</v>
      </c>
      <c s="23">
        <v>7067</v>
      </c>
      <c s="23"/>
      <c s="23">
        <v>137</v>
      </c>
      <c s="23">
        <v>124</v>
      </c>
      <c s="23" t="s">
        <v>35</v>
      </c>
      <c s="23" t="s">
        <v>36</v>
      </c>
      <c s="23"/>
      <c s="23" t="s">
        <v>37</v>
      </c>
      <c s="23">
        <v>8141302602</v>
      </c>
      <c s="23" t="s">
        <v>584</v>
      </c>
      <c s="23"/>
      <c s="23">
        <v>7073831248</v>
      </c>
      <c s="23" t="s">
        <v>585</v>
      </c>
      <c s="23">
        <v>45000</v>
      </c>
      <c s="23" t="s">
        <v>40</v>
      </c>
      <c s="23" t="s">
        <v>40</v>
      </c>
      <c s="23" t="s">
        <v>41</v>
      </c>
      <c s="23">
        <v>11</v>
      </c>
      <c s="23" t="s">
        <v>42</v>
      </c>
      <c s="23">
        <v>3</v>
      </c>
      <c s="25"/>
      <c s="25"/>
      <c s="25"/>
      <c s="25"/>
    </row>
    <row r="135" spans="1:34" s="0" customFormat="1" ht="15.75" customHeight="1">
      <c r="A135" s="23">
        <v>7</v>
      </c>
      <c s="23" t="s">
        <v>30</v>
      </c>
      <c s="23">
        <v>528</v>
      </c>
      <c s="24"/>
      <c s="23" t="s">
        <v>586</v>
      </c>
      <c s="23"/>
      <c s="23" t="s">
        <v>587</v>
      </c>
      <c s="23" t="s">
        <v>588</v>
      </c>
      <c s="23" t="s">
        <v>46</v>
      </c>
      <c s="24">
        <v>40818</v>
      </c>
      <c s="23">
        <v>7068</v>
      </c>
      <c s="23"/>
      <c s="23">
        <v>137</v>
      </c>
      <c s="23">
        <v>126</v>
      </c>
      <c s="23" t="s">
        <v>35</v>
      </c>
      <c s="23"/>
      <c s="23"/>
      <c s="23" t="s">
        <v>37</v>
      </c>
      <c s="23">
        <v>8141302602</v>
      </c>
      <c s="23" t="s">
        <v>589</v>
      </c>
      <c s="23" t="s">
        <v>404</v>
      </c>
      <c s="23">
        <v>8875073199</v>
      </c>
      <c s="23" t="s">
        <v>383</v>
      </c>
      <c s="23">
        <v>50000</v>
      </c>
      <c s="23" t="s">
        <v>40</v>
      </c>
      <c s="23" t="s">
        <v>40</v>
      </c>
      <c s="23"/>
      <c s="23">
        <v>13</v>
      </c>
      <c s="23" t="s">
        <v>42</v>
      </c>
      <c s="23">
        <v>0</v>
      </c>
      <c s="25"/>
      <c s="25"/>
      <c s="25"/>
      <c s="25"/>
    </row>
    <row r="136" spans="1:34" s="0" customFormat="1" ht="15.75" customHeight="1">
      <c r="A136" s="23">
        <v>7</v>
      </c>
      <c s="23" t="s">
        <v>30</v>
      </c>
      <c s="23">
        <v>412</v>
      </c>
      <c s="24"/>
      <c s="23" t="s">
        <v>492</v>
      </c>
      <c s="23"/>
      <c s="23" t="s">
        <v>350</v>
      </c>
      <c s="23" t="s">
        <v>351</v>
      </c>
      <c s="23" t="s">
        <v>46</v>
      </c>
      <c s="24">
        <v>40915</v>
      </c>
      <c s="23">
        <v>7069</v>
      </c>
      <c s="23"/>
      <c s="23">
        <v>137</v>
      </c>
      <c s="23">
        <v>127</v>
      </c>
      <c s="23" t="s">
        <v>35</v>
      </c>
      <c s="23"/>
      <c s="23"/>
      <c s="23" t="s">
        <v>37</v>
      </c>
      <c s="23">
        <v>8141302602</v>
      </c>
      <c s="23" t="s">
        <v>590</v>
      </c>
      <c s="23" t="s">
        <v>353</v>
      </c>
      <c s="23">
        <v>6375673818</v>
      </c>
      <c s="23" t="s">
        <v>571</v>
      </c>
      <c s="23">
        <v>40000</v>
      </c>
      <c s="23" t="s">
        <v>40</v>
      </c>
      <c s="23" t="s">
        <v>40</v>
      </c>
      <c s="23"/>
      <c s="23">
        <v>12</v>
      </c>
      <c s="23" t="s">
        <v>42</v>
      </c>
      <c s="23">
        <v>3</v>
      </c>
      <c s="25"/>
      <c s="25"/>
      <c s="25"/>
      <c s="25"/>
    </row>
    <row r="137" spans="1:34" s="0" customFormat="1" ht="15.75" customHeight="1">
      <c r="A137" s="23">
        <v>7</v>
      </c>
      <c s="23" t="s">
        <v>30</v>
      </c>
      <c s="23">
        <v>400</v>
      </c>
      <c s="24"/>
      <c s="23" t="s">
        <v>591</v>
      </c>
      <c s="23"/>
      <c s="23" t="s">
        <v>592</v>
      </c>
      <c s="23" t="s">
        <v>593</v>
      </c>
      <c s="23" t="s">
        <v>34</v>
      </c>
      <c s="24">
        <v>41197</v>
      </c>
      <c s="23">
        <v>7070</v>
      </c>
      <c s="23"/>
      <c s="23">
        <v>137</v>
      </c>
      <c s="23">
        <v>97</v>
      </c>
      <c s="23" t="s">
        <v>47</v>
      </c>
      <c s="23" t="s">
        <v>36</v>
      </c>
      <c s="23"/>
      <c s="23" t="s">
        <v>37</v>
      </c>
      <c s="23">
        <v>8141302602</v>
      </c>
      <c s="23" t="s">
        <v>594</v>
      </c>
      <c s="23" t="s">
        <v>595</v>
      </c>
      <c s="23">
        <v>6375099063</v>
      </c>
      <c s="23" t="s">
        <v>596</v>
      </c>
      <c s="23">
        <v>24000</v>
      </c>
      <c s="23" t="s">
        <v>40</v>
      </c>
      <c s="23" t="s">
        <v>158</v>
      </c>
      <c s="23" t="s">
        <v>41</v>
      </c>
      <c s="23">
        <v>12</v>
      </c>
      <c s="23" t="s">
        <v>42</v>
      </c>
      <c s="23">
        <v>0</v>
      </c>
      <c s="25"/>
      <c s="25"/>
      <c s="25"/>
      <c s="25"/>
    </row>
    <row r="138" spans="1:34" s="0" customFormat="1" ht="15.75" customHeight="1">
      <c r="A138" s="23">
        <v>7</v>
      </c>
      <c s="23" t="s">
        <v>30</v>
      </c>
      <c s="23">
        <v>628</v>
      </c>
      <c s="24"/>
      <c s="23" t="s">
        <v>597</v>
      </c>
      <c s="23"/>
      <c s="23" t="s">
        <v>598</v>
      </c>
      <c s="23" t="s">
        <v>551</v>
      </c>
      <c s="23" t="s">
        <v>46</v>
      </c>
      <c s="24">
        <v>40470</v>
      </c>
      <c s="23">
        <v>7071</v>
      </c>
      <c s="23"/>
      <c s="23">
        <v>137</v>
      </c>
      <c s="23">
        <v>118</v>
      </c>
      <c s="23" t="s">
        <v>35</v>
      </c>
      <c s="23" t="s">
        <v>36</v>
      </c>
      <c s="23"/>
      <c s="23" t="s">
        <v>37</v>
      </c>
      <c s="23">
        <v>8141302602</v>
      </c>
      <c s="23" t="s">
        <v>599</v>
      </c>
      <c s="23"/>
      <c s="23">
        <v>9460273030</v>
      </c>
      <c s="23" t="s">
        <v>553</v>
      </c>
      <c s="23">
        <v>30000</v>
      </c>
      <c s="23" t="s">
        <v>40</v>
      </c>
      <c s="23" t="s">
        <v>40</v>
      </c>
      <c s="23" t="s">
        <v>41</v>
      </c>
      <c s="23">
        <v>14</v>
      </c>
      <c s="23" t="s">
        <v>42</v>
      </c>
      <c s="23">
        <v>3</v>
      </c>
      <c s="25"/>
      <c s="25"/>
      <c s="25"/>
      <c s="25"/>
    </row>
    <row r="139" spans="1:34" s="0" customFormat="1" ht="15.75" customHeight="1">
      <c r="A139" s="23">
        <v>7</v>
      </c>
      <c s="23" t="s">
        <v>30</v>
      </c>
      <c s="23">
        <v>450</v>
      </c>
      <c s="24"/>
      <c s="23" t="s">
        <v>600</v>
      </c>
      <c s="23"/>
      <c s="23" t="s">
        <v>520</v>
      </c>
      <c s="23" t="s">
        <v>601</v>
      </c>
      <c s="23" t="s">
        <v>34</v>
      </c>
      <c s="24">
        <v>40796</v>
      </c>
      <c s="23">
        <v>7072</v>
      </c>
      <c s="23"/>
      <c s="23">
        <v>137</v>
      </c>
      <c s="23">
        <v>113</v>
      </c>
      <c s="23" t="s">
        <v>52</v>
      </c>
      <c s="23" t="s">
        <v>36</v>
      </c>
      <c s="23"/>
      <c s="23" t="s">
        <v>37</v>
      </c>
      <c s="23">
        <v>8141302602</v>
      </c>
      <c s="23" t="s">
        <v>602</v>
      </c>
      <c s="23" t="s">
        <v>523</v>
      </c>
      <c s="23">
        <v>7850947691</v>
      </c>
      <c s="23" t="s">
        <v>477</v>
      </c>
      <c s="23">
        <v>34000</v>
      </c>
      <c s="23" t="s">
        <v>40</v>
      </c>
      <c s="23" t="s">
        <v>40</v>
      </c>
      <c s="23" t="s">
        <v>41</v>
      </c>
      <c s="23">
        <v>13</v>
      </c>
      <c s="23" t="s">
        <v>42</v>
      </c>
      <c s="23">
        <v>3</v>
      </c>
      <c s="25"/>
      <c s="25"/>
      <c s="25"/>
      <c s="25"/>
    </row>
    <row r="140" spans="1:34" s="0" customFormat="1" ht="15.75" customHeight="1">
      <c r="A140" s="23">
        <v>7</v>
      </c>
      <c s="23" t="s">
        <v>30</v>
      </c>
      <c s="23">
        <v>460</v>
      </c>
      <c s="24"/>
      <c s="23" t="s">
        <v>603</v>
      </c>
      <c s="23"/>
      <c s="23" t="s">
        <v>604</v>
      </c>
      <c s="23" t="s">
        <v>605</v>
      </c>
      <c s="23" t="s">
        <v>46</v>
      </c>
      <c s="24">
        <v>41075</v>
      </c>
      <c s="23">
        <v>7073</v>
      </c>
      <c s="23"/>
      <c s="23">
        <v>137</v>
      </c>
      <c s="23">
        <v>126</v>
      </c>
      <c s="23" t="s">
        <v>35</v>
      </c>
      <c s="23" t="s">
        <v>36</v>
      </c>
      <c s="23"/>
      <c s="23" t="s">
        <v>37</v>
      </c>
      <c s="23">
        <v>8141302602</v>
      </c>
      <c s="23" t="s">
        <v>606</v>
      </c>
      <c s="23" t="s">
        <v>314</v>
      </c>
      <c s="23">
        <v>9587758441</v>
      </c>
      <c s="23" t="s">
        <v>477</v>
      </c>
      <c s="23">
        <v>35000</v>
      </c>
      <c s="23" t="s">
        <v>40</v>
      </c>
      <c s="23" t="s">
        <v>40</v>
      </c>
      <c s="23" t="s">
        <v>41</v>
      </c>
      <c s="23">
        <v>12</v>
      </c>
      <c s="23" t="s">
        <v>42</v>
      </c>
      <c s="23">
        <v>3</v>
      </c>
      <c s="25"/>
      <c s="25"/>
      <c s="25"/>
      <c s="25"/>
    </row>
    <row r="141" spans="1:34" s="0" customFormat="1" ht="15.75" customHeight="1">
      <c r="A141" s="23">
        <v>7</v>
      </c>
      <c s="23" t="s">
        <v>30</v>
      </c>
      <c s="23">
        <v>442</v>
      </c>
      <c s="24"/>
      <c s="23" t="s">
        <v>607</v>
      </c>
      <c s="23"/>
      <c s="23" t="s">
        <v>608</v>
      </c>
      <c s="23" t="s">
        <v>426</v>
      </c>
      <c s="23" t="s">
        <v>46</v>
      </c>
      <c s="24">
        <v>40462</v>
      </c>
      <c s="23">
        <v>7074</v>
      </c>
      <c s="23"/>
      <c s="23">
        <v>137</v>
      </c>
      <c s="23">
        <v>94</v>
      </c>
      <c s="23" t="s">
        <v>35</v>
      </c>
      <c s="23" t="s">
        <v>36</v>
      </c>
      <c s="23"/>
      <c s="23" t="s">
        <v>37</v>
      </c>
      <c s="23">
        <v>8141302602</v>
      </c>
      <c s="23" t="s">
        <v>609</v>
      </c>
      <c s="23" t="s">
        <v>428</v>
      </c>
      <c s="23">
        <v>9649157559</v>
      </c>
      <c s="23" t="s">
        <v>477</v>
      </c>
      <c s="23">
        <v>36000</v>
      </c>
      <c s="23" t="s">
        <v>40</v>
      </c>
      <c s="23" t="s">
        <v>40</v>
      </c>
      <c s="23" t="s">
        <v>41</v>
      </c>
      <c s="23">
        <v>14</v>
      </c>
      <c s="23" t="s">
        <v>42</v>
      </c>
      <c s="23">
        <v>0</v>
      </c>
      <c s="25"/>
      <c s="25"/>
      <c s="25"/>
      <c s="25"/>
    </row>
    <row r="142" spans="1:34" s="0" customFormat="1" ht="15.75" customHeight="1">
      <c r="A142" s="23">
        <v>7</v>
      </c>
      <c s="23" t="s">
        <v>30</v>
      </c>
      <c s="23">
        <v>470</v>
      </c>
      <c s="24"/>
      <c s="23" t="s">
        <v>519</v>
      </c>
      <c s="23"/>
      <c s="23" t="s">
        <v>396</v>
      </c>
      <c s="23" t="s">
        <v>397</v>
      </c>
      <c s="23" t="s">
        <v>46</v>
      </c>
      <c s="24">
        <v>40065</v>
      </c>
      <c s="23">
        <v>7075</v>
      </c>
      <c s="23"/>
      <c s="23">
        <v>137</v>
      </c>
      <c s="23">
        <v>123</v>
      </c>
      <c s="23" t="s">
        <v>52</v>
      </c>
      <c s="23" t="s">
        <v>36</v>
      </c>
      <c s="23"/>
      <c s="23" t="s">
        <v>37</v>
      </c>
      <c s="23">
        <v>8141302602</v>
      </c>
      <c s="23" t="s">
        <v>610</v>
      </c>
      <c s="23" t="s">
        <v>399</v>
      </c>
      <c s="23">
        <v>9982671909</v>
      </c>
      <c s="23" t="s">
        <v>194</v>
      </c>
      <c s="23">
        <v>30000</v>
      </c>
      <c s="23" t="s">
        <v>40</v>
      </c>
      <c s="23" t="s">
        <v>40</v>
      </c>
      <c s="23" t="s">
        <v>41</v>
      </c>
      <c s="23">
        <v>15</v>
      </c>
      <c s="23" t="s">
        <v>42</v>
      </c>
      <c s="23">
        <v>3</v>
      </c>
      <c s="25"/>
      <c s="25"/>
      <c s="25"/>
      <c s="25"/>
    </row>
    <row r="143" spans="1:34" s="0" customFormat="1" ht="15.75" customHeight="1">
      <c r="A143" s="23">
        <v>7</v>
      </c>
      <c s="23" t="s">
        <v>30</v>
      </c>
      <c s="23">
        <v>436</v>
      </c>
      <c s="24"/>
      <c s="23" t="s">
        <v>611</v>
      </c>
      <c s="23"/>
      <c s="23" t="s">
        <v>612</v>
      </c>
      <c s="23" t="s">
        <v>551</v>
      </c>
      <c s="23" t="s">
        <v>46</v>
      </c>
      <c s="24">
        <v>41065</v>
      </c>
      <c s="23">
        <v>7076</v>
      </c>
      <c s="23"/>
      <c s="23">
        <v>137</v>
      </c>
      <c s="23">
        <v>129</v>
      </c>
      <c s="23" t="s">
        <v>35</v>
      </c>
      <c s="23"/>
      <c s="23"/>
      <c s="23" t="s">
        <v>37</v>
      </c>
      <c s="23">
        <v>8141302602</v>
      </c>
      <c s="23" t="s">
        <v>613</v>
      </c>
      <c s="23" t="s">
        <v>614</v>
      </c>
      <c s="23">
        <v>6350524305</v>
      </c>
      <c s="23" t="s">
        <v>615</v>
      </c>
      <c s="23">
        <v>40000</v>
      </c>
      <c s="23" t="s">
        <v>40</v>
      </c>
      <c s="23" t="s">
        <v>40</v>
      </c>
      <c s="23"/>
      <c s="23">
        <v>12</v>
      </c>
      <c s="23" t="s">
        <v>42</v>
      </c>
      <c s="23">
        <v>3</v>
      </c>
      <c s="25"/>
      <c s="25"/>
      <c s="25"/>
      <c s="25"/>
    </row>
    <row r="144" spans="1:34" s="0" customFormat="1" ht="15.75" customHeight="1">
      <c r="A144" s="23">
        <v>7</v>
      </c>
      <c s="23" t="s">
        <v>30</v>
      </c>
      <c s="23">
        <v>609</v>
      </c>
      <c s="24"/>
      <c s="23" t="s">
        <v>616</v>
      </c>
      <c s="23"/>
      <c s="23" t="s">
        <v>434</v>
      </c>
      <c s="23" t="s">
        <v>179</v>
      </c>
      <c s="23" t="s">
        <v>34</v>
      </c>
      <c s="24">
        <v>40844</v>
      </c>
      <c s="23">
        <v>7077</v>
      </c>
      <c s="23"/>
      <c s="23">
        <v>137</v>
      </c>
      <c s="23">
        <v>100</v>
      </c>
      <c s="23" t="s">
        <v>35</v>
      </c>
      <c s="23" t="s">
        <v>36</v>
      </c>
      <c s="23"/>
      <c s="23" t="s">
        <v>37</v>
      </c>
      <c s="23">
        <v>8141302602</v>
      </c>
      <c s="23" t="s">
        <v>617</v>
      </c>
      <c s="23"/>
      <c s="23">
        <v>9610432569</v>
      </c>
      <c s="23" t="s">
        <v>226</v>
      </c>
      <c s="23">
        <v>60000</v>
      </c>
      <c s="23" t="s">
        <v>40</v>
      </c>
      <c s="23" t="s">
        <v>40</v>
      </c>
      <c s="23" t="s">
        <v>41</v>
      </c>
      <c s="23">
        <v>13</v>
      </c>
      <c s="23" t="s">
        <v>42</v>
      </c>
      <c s="23">
        <v>3</v>
      </c>
      <c s="25"/>
      <c s="25"/>
      <c s="25"/>
      <c s="25"/>
    </row>
    <row r="145" spans="1:34" s="0" customFormat="1" ht="15.75" customHeight="1">
      <c r="A145" s="23">
        <v>7</v>
      </c>
      <c s="23" t="s">
        <v>30</v>
      </c>
      <c s="23">
        <v>449</v>
      </c>
      <c s="24"/>
      <c s="23" t="s">
        <v>618</v>
      </c>
      <c s="23"/>
      <c s="23" t="s">
        <v>619</v>
      </c>
      <c s="23" t="s">
        <v>620</v>
      </c>
      <c s="23" t="s">
        <v>34</v>
      </c>
      <c s="24">
        <v>41235</v>
      </c>
      <c s="23">
        <v>7078</v>
      </c>
      <c s="23"/>
      <c s="23">
        <v>137</v>
      </c>
      <c s="23">
        <v>107</v>
      </c>
      <c s="23" t="s">
        <v>47</v>
      </c>
      <c s="23" t="s">
        <v>36</v>
      </c>
      <c s="23"/>
      <c s="23" t="s">
        <v>37</v>
      </c>
      <c s="23">
        <v>8141302602</v>
      </c>
      <c s="23" t="s">
        <v>211</v>
      </c>
      <c s="23" t="s">
        <v>621</v>
      </c>
      <c s="23">
        <v>9783748734</v>
      </c>
      <c s="23" t="s">
        <v>477</v>
      </c>
      <c s="23">
        <v>25000</v>
      </c>
      <c s="23" t="s">
        <v>40</v>
      </c>
      <c s="23" t="s">
        <v>40</v>
      </c>
      <c s="23" t="s">
        <v>41</v>
      </c>
      <c s="23">
        <v>12</v>
      </c>
      <c s="23" t="s">
        <v>42</v>
      </c>
      <c s="23">
        <v>0</v>
      </c>
      <c s="25"/>
      <c s="25"/>
      <c s="25"/>
      <c s="25"/>
    </row>
    <row r="146" spans="1:34" s="0" customFormat="1" ht="15.75" customHeight="1">
      <c r="A146" s="23">
        <v>7</v>
      </c>
      <c s="23" t="s">
        <v>30</v>
      </c>
      <c s="23">
        <v>411</v>
      </c>
      <c s="24"/>
      <c s="23" t="s">
        <v>622</v>
      </c>
      <c s="23"/>
      <c s="23" t="s">
        <v>623</v>
      </c>
      <c s="23" t="s">
        <v>624</v>
      </c>
      <c s="23" t="s">
        <v>34</v>
      </c>
      <c s="24">
        <v>40690</v>
      </c>
      <c s="23">
        <v>7079</v>
      </c>
      <c s="23"/>
      <c s="23">
        <v>137</v>
      </c>
      <c s="23">
        <v>105</v>
      </c>
      <c s="23" t="s">
        <v>47</v>
      </c>
      <c s="23"/>
      <c s="23"/>
      <c s="23" t="s">
        <v>37</v>
      </c>
      <c s="23">
        <v>8141302602</v>
      </c>
      <c s="23" t="s">
        <v>625</v>
      </c>
      <c s="23" t="s">
        <v>578</v>
      </c>
      <c s="23">
        <v>9649569727</v>
      </c>
      <c s="23" t="s">
        <v>571</v>
      </c>
      <c s="23">
        <v>0</v>
      </c>
      <c s="23" t="s">
        <v>40</v>
      </c>
      <c s="23" t="s">
        <v>40</v>
      </c>
      <c s="23"/>
      <c s="23">
        <v>13</v>
      </c>
      <c s="23" t="s">
        <v>42</v>
      </c>
      <c s="23">
        <v>0</v>
      </c>
      <c s="25"/>
      <c s="25"/>
      <c s="25"/>
      <c s="25"/>
    </row>
    <row r="147" spans="1:34" s="0" customFormat="1" ht="15.75" customHeight="1">
      <c r="A147" s="23">
        <v>7</v>
      </c>
      <c s="23" t="s">
        <v>30</v>
      </c>
      <c s="23">
        <v>437</v>
      </c>
      <c s="24"/>
      <c s="23" t="s">
        <v>626</v>
      </c>
      <c s="23"/>
      <c s="23" t="s">
        <v>627</v>
      </c>
      <c s="23" t="s">
        <v>628</v>
      </c>
      <c s="23" t="s">
        <v>46</v>
      </c>
      <c s="24">
        <v>40907</v>
      </c>
      <c s="23">
        <v>7080</v>
      </c>
      <c s="23"/>
      <c s="23">
        <v>137</v>
      </c>
      <c s="23">
        <v>117</v>
      </c>
      <c s="23" t="s">
        <v>52</v>
      </c>
      <c s="23"/>
      <c s="23"/>
      <c s="23" t="s">
        <v>37</v>
      </c>
      <c s="23">
        <v>8141302602</v>
      </c>
      <c s="23" t="s">
        <v>629</v>
      </c>
      <c s="23" t="s">
        <v>214</v>
      </c>
      <c s="23">
        <v>9587753928</v>
      </c>
      <c s="23" t="s">
        <v>571</v>
      </c>
      <c s="23">
        <v>0</v>
      </c>
      <c s="23" t="s">
        <v>40</v>
      </c>
      <c s="23" t="s">
        <v>40</v>
      </c>
      <c s="23"/>
      <c s="23">
        <v>13</v>
      </c>
      <c s="23" t="s">
        <v>42</v>
      </c>
      <c s="23">
        <v>0</v>
      </c>
      <c s="25"/>
      <c s="25"/>
      <c s="25"/>
      <c s="25"/>
    </row>
    <row r="148" spans="1:34" s="0" customFormat="1" ht="15.75" customHeight="1">
      <c r="A148" s="23">
        <v>8</v>
      </c>
      <c s="23" t="s">
        <v>30</v>
      </c>
      <c s="23">
        <v>550</v>
      </c>
      <c s="24"/>
      <c s="23" t="s">
        <v>630</v>
      </c>
      <c s="23"/>
      <c s="23" t="s">
        <v>631</v>
      </c>
      <c s="23" t="s">
        <v>632</v>
      </c>
      <c s="23" t="s">
        <v>34</v>
      </c>
      <c s="24">
        <v>40523</v>
      </c>
      <c s="23">
        <v>8049</v>
      </c>
      <c s="23"/>
      <c s="23">
        <v>137</v>
      </c>
      <c s="23">
        <v>132</v>
      </c>
      <c s="23" t="s">
        <v>52</v>
      </c>
      <c s="23" t="s">
        <v>36</v>
      </c>
      <c s="23"/>
      <c s="23" t="s">
        <v>37</v>
      </c>
      <c s="23">
        <v>8141302602</v>
      </c>
      <c s="23" t="s">
        <v>633</v>
      </c>
      <c s="23" t="s">
        <v>634</v>
      </c>
      <c s="23">
        <v>6376874150</v>
      </c>
      <c s="23" t="s">
        <v>635</v>
      </c>
      <c s="23">
        <v>45000</v>
      </c>
      <c s="23" t="s">
        <v>40</v>
      </c>
      <c s="23" t="s">
        <v>40</v>
      </c>
      <c s="23" t="s">
        <v>41</v>
      </c>
      <c s="23">
        <v>14</v>
      </c>
      <c s="23" t="s">
        <v>42</v>
      </c>
      <c s="23">
        <v>1</v>
      </c>
      <c s="25"/>
      <c s="25"/>
      <c s="25"/>
      <c s="25"/>
    </row>
    <row r="149" spans="1:34" s="0" customFormat="1" ht="15.75" customHeight="1">
      <c r="A149" s="23">
        <v>8</v>
      </c>
      <c s="23" t="s">
        <v>30</v>
      </c>
      <c s="23">
        <v>604</v>
      </c>
      <c s="24"/>
      <c s="23" t="s">
        <v>636</v>
      </c>
      <c s="23"/>
      <c s="23" t="s">
        <v>637</v>
      </c>
      <c s="23" t="s">
        <v>638</v>
      </c>
      <c s="23" t="s">
        <v>46</v>
      </c>
      <c s="24">
        <v>40409</v>
      </c>
      <c s="23">
        <v>8050</v>
      </c>
      <c s="23"/>
      <c s="23">
        <v>137</v>
      </c>
      <c s="23">
        <v>131</v>
      </c>
      <c s="23" t="s">
        <v>47</v>
      </c>
      <c s="23" t="s">
        <v>36</v>
      </c>
      <c s="23"/>
      <c s="23" t="s">
        <v>37</v>
      </c>
      <c s="23">
        <v>8141302602</v>
      </c>
      <c s="23" t="s">
        <v>639</v>
      </c>
      <c s="23"/>
      <c s="23">
        <v>9828941897</v>
      </c>
      <c s="23" t="s">
        <v>194</v>
      </c>
      <c s="23">
        <v>60000</v>
      </c>
      <c s="23" t="s">
        <v>40</v>
      </c>
      <c s="23" t="s">
        <v>40</v>
      </c>
      <c s="23" t="s">
        <v>41</v>
      </c>
      <c s="23">
        <v>14</v>
      </c>
      <c s="23" t="s">
        <v>42</v>
      </c>
      <c s="23">
        <v>0</v>
      </c>
      <c s="25"/>
      <c s="25"/>
      <c s="25"/>
      <c s="25"/>
    </row>
    <row r="150" spans="1:34" s="0" customFormat="1" ht="15.75" customHeight="1">
      <c r="A150" s="23">
        <v>8</v>
      </c>
      <c s="23" t="s">
        <v>30</v>
      </c>
      <c s="23">
        <v>495</v>
      </c>
      <c s="24"/>
      <c s="23" t="s">
        <v>640</v>
      </c>
      <c s="23"/>
      <c s="23" t="s">
        <v>641</v>
      </c>
      <c s="23" t="s">
        <v>642</v>
      </c>
      <c s="23" t="s">
        <v>34</v>
      </c>
      <c s="24">
        <v>40882</v>
      </c>
      <c s="23">
        <v>8051</v>
      </c>
      <c s="23"/>
      <c s="23">
        <v>137</v>
      </c>
      <c s="23">
        <v>127</v>
      </c>
      <c s="23" t="s">
        <v>64</v>
      </c>
      <c s="23" t="s">
        <v>36</v>
      </c>
      <c s="23"/>
      <c s="23" t="s">
        <v>37</v>
      </c>
      <c s="23">
        <v>8141302602</v>
      </c>
      <c s="23" t="s">
        <v>643</v>
      </c>
      <c s="23" t="s">
        <v>460</v>
      </c>
      <c s="23">
        <v>8239282566</v>
      </c>
      <c s="23" t="s">
        <v>194</v>
      </c>
      <c s="23">
        <v>50000</v>
      </c>
      <c s="23" t="s">
        <v>40</v>
      </c>
      <c s="23" t="s">
        <v>40</v>
      </c>
      <c s="23" t="s">
        <v>41</v>
      </c>
      <c s="23">
        <v>13</v>
      </c>
      <c s="23" t="s">
        <v>42</v>
      </c>
      <c s="23">
        <v>3</v>
      </c>
      <c s="25"/>
      <c s="25"/>
      <c s="25"/>
      <c s="25"/>
    </row>
    <row r="151" spans="1:34" s="0" customFormat="1" ht="15.75" customHeight="1">
      <c r="A151" s="23">
        <v>8</v>
      </c>
      <c s="23" t="s">
        <v>30</v>
      </c>
      <c s="23">
        <v>392</v>
      </c>
      <c s="24"/>
      <c s="23" t="s">
        <v>644</v>
      </c>
      <c s="23"/>
      <c s="23" t="s">
        <v>645</v>
      </c>
      <c s="23" t="s">
        <v>646</v>
      </c>
      <c s="23" t="s">
        <v>34</v>
      </c>
      <c s="24">
        <v>40825</v>
      </c>
      <c s="23">
        <v>8052</v>
      </c>
      <c s="23"/>
      <c s="23">
        <v>137</v>
      </c>
      <c s="23">
        <v>129</v>
      </c>
      <c s="23" t="s">
        <v>35</v>
      </c>
      <c s="23" t="s">
        <v>36</v>
      </c>
      <c s="23"/>
      <c s="23" t="s">
        <v>37</v>
      </c>
      <c s="23">
        <v>8141302602</v>
      </c>
      <c s="23" t="s">
        <v>647</v>
      </c>
      <c s="23" t="s">
        <v>648</v>
      </c>
      <c s="23">
        <v>8302135597</v>
      </c>
      <c s="23" t="s">
        <v>649</v>
      </c>
      <c s="23">
        <v>32000</v>
      </c>
      <c s="23" t="s">
        <v>40</v>
      </c>
      <c s="23" t="s">
        <v>40</v>
      </c>
      <c s="23" t="s">
        <v>41</v>
      </c>
      <c s="23">
        <v>13</v>
      </c>
      <c s="23" t="s">
        <v>42</v>
      </c>
      <c s="23">
        <v>1</v>
      </c>
      <c s="25"/>
      <c s="25"/>
      <c s="25"/>
      <c s="25"/>
    </row>
    <row r="152" spans="1:34" s="0" customFormat="1" ht="15.75" customHeight="1">
      <c r="A152" s="23">
        <v>8</v>
      </c>
      <c s="23" t="s">
        <v>30</v>
      </c>
      <c s="23">
        <v>443</v>
      </c>
      <c s="24"/>
      <c s="23" t="s">
        <v>650</v>
      </c>
      <c s="23"/>
      <c s="23" t="s">
        <v>651</v>
      </c>
      <c s="23" t="s">
        <v>652</v>
      </c>
      <c s="23" t="s">
        <v>34</v>
      </c>
      <c s="24">
        <v>40308</v>
      </c>
      <c s="23">
        <v>8053</v>
      </c>
      <c s="23"/>
      <c s="23">
        <v>137</v>
      </c>
      <c s="23">
        <v>117</v>
      </c>
      <c s="23" t="s">
        <v>52</v>
      </c>
      <c s="23" t="s">
        <v>36</v>
      </c>
      <c s="23"/>
      <c s="23" t="s">
        <v>37</v>
      </c>
      <c s="23">
        <v>8141302602</v>
      </c>
      <c s="23" t="s">
        <v>653</v>
      </c>
      <c s="23" t="s">
        <v>409</v>
      </c>
      <c s="23">
        <v>9079334217</v>
      </c>
      <c s="23" t="s">
        <v>654</v>
      </c>
      <c s="23">
        <v>40000</v>
      </c>
      <c s="23" t="s">
        <v>40</v>
      </c>
      <c s="23" t="s">
        <v>40</v>
      </c>
      <c s="23" t="s">
        <v>41</v>
      </c>
      <c s="23">
        <v>14</v>
      </c>
      <c s="23" t="s">
        <v>42</v>
      </c>
      <c s="23">
        <v>3</v>
      </c>
      <c s="25"/>
      <c s="25"/>
      <c s="25"/>
      <c s="25"/>
    </row>
    <row r="153" spans="1:34" s="0" customFormat="1" ht="15.75" customHeight="1">
      <c r="A153" s="23">
        <v>8</v>
      </c>
      <c s="23" t="s">
        <v>30</v>
      </c>
      <c s="23">
        <v>535</v>
      </c>
      <c s="24"/>
      <c s="23" t="s">
        <v>655</v>
      </c>
      <c s="23"/>
      <c s="23" t="s">
        <v>656</v>
      </c>
      <c s="23" t="s">
        <v>657</v>
      </c>
      <c s="23" t="s">
        <v>34</v>
      </c>
      <c s="24">
        <v>39918</v>
      </c>
      <c s="23">
        <v>8054</v>
      </c>
      <c s="23"/>
      <c s="23">
        <v>137</v>
      </c>
      <c s="23">
        <v>124</v>
      </c>
      <c s="23" t="s">
        <v>64</v>
      </c>
      <c s="23" t="s">
        <v>36</v>
      </c>
      <c s="23"/>
      <c s="23" t="s">
        <v>37</v>
      </c>
      <c s="23">
        <v>8141302602</v>
      </c>
      <c s="23" t="s">
        <v>658</v>
      </c>
      <c s="23" t="s">
        <v>267</v>
      </c>
      <c s="23">
        <v>9983087312</v>
      </c>
      <c s="23" t="s">
        <v>268</v>
      </c>
      <c s="23">
        <v>42000</v>
      </c>
      <c s="23" t="s">
        <v>40</v>
      </c>
      <c s="23" t="s">
        <v>40</v>
      </c>
      <c s="23" t="s">
        <v>41</v>
      </c>
      <c s="23">
        <v>15</v>
      </c>
      <c s="23" t="s">
        <v>42</v>
      </c>
      <c s="23">
        <v>3</v>
      </c>
      <c s="25"/>
      <c s="25"/>
      <c s="25"/>
      <c s="25"/>
    </row>
    <row r="154" spans="1:34" s="0" customFormat="1" ht="15.75" customHeight="1">
      <c r="A154" s="23">
        <v>8</v>
      </c>
      <c s="23" t="s">
        <v>30</v>
      </c>
      <c s="23">
        <v>629</v>
      </c>
      <c s="24"/>
      <c s="23" t="s">
        <v>659</v>
      </c>
      <c s="23"/>
      <c s="23" t="s">
        <v>82</v>
      </c>
      <c s="23" t="s">
        <v>273</v>
      </c>
      <c s="23" t="s">
        <v>46</v>
      </c>
      <c s="24">
        <v>41104</v>
      </c>
      <c s="23">
        <v>8055</v>
      </c>
      <c s="23"/>
      <c s="23">
        <v>137</v>
      </c>
      <c s="23">
        <v>124</v>
      </c>
      <c s="23" t="s">
        <v>35</v>
      </c>
      <c s="23" t="s">
        <v>36</v>
      </c>
      <c s="23"/>
      <c s="23" t="s">
        <v>37</v>
      </c>
      <c s="23">
        <v>8141302602</v>
      </c>
      <c s="23" t="s">
        <v>209</v>
      </c>
      <c s="23"/>
      <c s="23">
        <v>9772857491</v>
      </c>
      <c s="23" t="s">
        <v>92</v>
      </c>
      <c s="23">
        <v>60000</v>
      </c>
      <c s="23" t="s">
        <v>40</v>
      </c>
      <c s="23" t="s">
        <v>40</v>
      </c>
      <c s="23" t="s">
        <v>41</v>
      </c>
      <c s="23">
        <v>12</v>
      </c>
      <c s="23" t="s">
        <v>42</v>
      </c>
      <c s="23">
        <v>3</v>
      </c>
      <c s="25"/>
      <c s="25"/>
      <c s="25"/>
      <c s="25"/>
    </row>
    <row r="155" spans="1:34" s="0" customFormat="1" ht="15.75" customHeight="1">
      <c r="A155" s="23">
        <v>8</v>
      </c>
      <c s="23" t="s">
        <v>30</v>
      </c>
      <c s="23">
        <v>602</v>
      </c>
      <c s="24"/>
      <c s="23" t="s">
        <v>660</v>
      </c>
      <c s="23"/>
      <c s="23" t="s">
        <v>661</v>
      </c>
      <c s="23" t="s">
        <v>662</v>
      </c>
      <c s="23" t="s">
        <v>34</v>
      </c>
      <c s="24">
        <v>40637</v>
      </c>
      <c s="23">
        <v>8056</v>
      </c>
      <c s="23"/>
      <c s="23">
        <v>137</v>
      </c>
      <c s="23">
        <v>125</v>
      </c>
      <c s="23" t="s">
        <v>35</v>
      </c>
      <c s="23" t="s">
        <v>36</v>
      </c>
      <c s="23"/>
      <c s="23" t="s">
        <v>37</v>
      </c>
      <c s="23">
        <v>8141302602</v>
      </c>
      <c s="23" t="s">
        <v>663</v>
      </c>
      <c s="23" t="s">
        <v>664</v>
      </c>
      <c s="23">
        <v>9982551587</v>
      </c>
      <c s="23" t="s">
        <v>194</v>
      </c>
      <c s="23">
        <v>60000</v>
      </c>
      <c s="23" t="s">
        <v>40</v>
      </c>
      <c s="23" t="s">
        <v>40</v>
      </c>
      <c s="23" t="s">
        <v>41</v>
      </c>
      <c s="23">
        <v>13</v>
      </c>
      <c s="23" t="s">
        <v>42</v>
      </c>
      <c s="23">
        <v>3</v>
      </c>
      <c s="25"/>
      <c s="25"/>
      <c s="25"/>
      <c s="25"/>
    </row>
    <row r="156" spans="1:34" s="0" customFormat="1" ht="15.75" customHeight="1">
      <c r="A156" s="23">
        <v>8</v>
      </c>
      <c s="23" t="s">
        <v>30</v>
      </c>
      <c s="23">
        <v>581</v>
      </c>
      <c s="24"/>
      <c s="23" t="s">
        <v>665</v>
      </c>
      <c s="23"/>
      <c s="23" t="s">
        <v>666</v>
      </c>
      <c s="23" t="s">
        <v>667</v>
      </c>
      <c s="23" t="s">
        <v>34</v>
      </c>
      <c s="24">
        <v>40544</v>
      </c>
      <c s="23">
        <v>8057</v>
      </c>
      <c s="23"/>
      <c s="23">
        <v>137</v>
      </c>
      <c s="23">
        <v>123</v>
      </c>
      <c s="23" t="s">
        <v>47</v>
      </c>
      <c s="23" t="s">
        <v>36</v>
      </c>
      <c s="23"/>
      <c s="23" t="s">
        <v>37</v>
      </c>
      <c s="23">
        <v>8141302602</v>
      </c>
      <c s="23" t="s">
        <v>668</v>
      </c>
      <c s="23"/>
      <c s="23">
        <v>9982187284</v>
      </c>
      <c s="23" t="s">
        <v>194</v>
      </c>
      <c s="23">
        <v>60000</v>
      </c>
      <c s="23" t="s">
        <v>40</v>
      </c>
      <c s="23" t="s">
        <v>40</v>
      </c>
      <c s="23" t="s">
        <v>41</v>
      </c>
      <c s="23">
        <v>13</v>
      </c>
      <c s="23" t="s">
        <v>42</v>
      </c>
      <c s="23">
        <v>3</v>
      </c>
      <c s="25"/>
      <c s="25"/>
      <c s="25"/>
      <c s="25"/>
    </row>
    <row r="157" spans="1:34" s="0" customFormat="1" ht="15.75" customHeight="1">
      <c r="A157" s="23">
        <v>8</v>
      </c>
      <c s="23" t="s">
        <v>30</v>
      </c>
      <c s="23">
        <v>444</v>
      </c>
      <c s="24"/>
      <c s="23" t="s">
        <v>669</v>
      </c>
      <c s="23"/>
      <c s="23" t="s">
        <v>608</v>
      </c>
      <c s="23" t="s">
        <v>426</v>
      </c>
      <c s="23" t="s">
        <v>34</v>
      </c>
      <c s="24">
        <v>40040</v>
      </c>
      <c s="23">
        <v>8058</v>
      </c>
      <c s="23"/>
      <c s="23">
        <v>137</v>
      </c>
      <c s="23">
        <v>120</v>
      </c>
      <c s="23" t="s">
        <v>35</v>
      </c>
      <c s="23" t="s">
        <v>36</v>
      </c>
      <c s="23"/>
      <c s="23" t="s">
        <v>37</v>
      </c>
      <c s="23">
        <v>8141302602</v>
      </c>
      <c s="23" t="s">
        <v>670</v>
      </c>
      <c s="23" t="s">
        <v>428</v>
      </c>
      <c s="23">
        <v>9649157559</v>
      </c>
      <c s="23" t="s">
        <v>477</v>
      </c>
      <c s="23">
        <v>40000</v>
      </c>
      <c s="23" t="s">
        <v>40</v>
      </c>
      <c s="23" t="s">
        <v>40</v>
      </c>
      <c s="23" t="s">
        <v>41</v>
      </c>
      <c s="23">
        <v>15</v>
      </c>
      <c s="23" t="s">
        <v>42</v>
      </c>
      <c s="23">
        <v>1</v>
      </c>
      <c s="25"/>
      <c s="25"/>
      <c s="25"/>
      <c s="25"/>
    </row>
    <row r="158" spans="1:34" s="0" customFormat="1" ht="15.75" customHeight="1">
      <c r="A158" s="23">
        <v>8</v>
      </c>
      <c s="23" t="s">
        <v>30</v>
      </c>
      <c s="23">
        <v>387</v>
      </c>
      <c s="24"/>
      <c s="23" t="s">
        <v>671</v>
      </c>
      <c s="23"/>
      <c s="23" t="s">
        <v>672</v>
      </c>
      <c s="23" t="s">
        <v>673</v>
      </c>
      <c s="23" t="s">
        <v>34</v>
      </c>
      <c s="24">
        <v>40502</v>
      </c>
      <c s="23">
        <v>8059</v>
      </c>
      <c s="23"/>
      <c s="23">
        <v>137</v>
      </c>
      <c s="23">
        <v>121</v>
      </c>
      <c s="23" t="s">
        <v>35</v>
      </c>
      <c s="23" t="s">
        <v>36</v>
      </c>
      <c s="23"/>
      <c s="23" t="s">
        <v>37</v>
      </c>
      <c s="23">
        <v>8141302602</v>
      </c>
      <c s="23" t="s">
        <v>674</v>
      </c>
      <c s="23" t="s">
        <v>675</v>
      </c>
      <c s="23">
        <v>8278699171</v>
      </c>
      <c s="23" t="s">
        <v>649</v>
      </c>
      <c s="23">
        <v>30000</v>
      </c>
      <c s="23" t="s">
        <v>40</v>
      </c>
      <c s="23" t="s">
        <v>40</v>
      </c>
      <c s="23" t="s">
        <v>41</v>
      </c>
      <c s="23">
        <v>14</v>
      </c>
      <c s="23" t="s">
        <v>42</v>
      </c>
      <c s="23">
        <v>0</v>
      </c>
      <c s="25"/>
      <c s="25"/>
      <c s="25"/>
      <c s="25"/>
    </row>
    <row r="159" spans="1:34" s="0" customFormat="1" ht="15.75" customHeight="1">
      <c r="A159" s="23">
        <v>8</v>
      </c>
      <c s="23" t="s">
        <v>30</v>
      </c>
      <c s="23">
        <v>353</v>
      </c>
      <c s="24"/>
      <c s="23" t="s">
        <v>676</v>
      </c>
      <c s="23"/>
      <c s="23" t="s">
        <v>677</v>
      </c>
      <c s="23" t="s">
        <v>386</v>
      </c>
      <c s="23" t="s">
        <v>34</v>
      </c>
      <c s="24">
        <v>40795</v>
      </c>
      <c s="23">
        <v>8060</v>
      </c>
      <c s="23"/>
      <c s="23">
        <v>137</v>
      </c>
      <c s="23">
        <v>110</v>
      </c>
      <c s="23" t="s">
        <v>35</v>
      </c>
      <c s="23" t="s">
        <v>36</v>
      </c>
      <c s="23"/>
      <c s="23" t="s">
        <v>37</v>
      </c>
      <c s="23">
        <v>8141302602</v>
      </c>
      <c s="23" t="s">
        <v>678</v>
      </c>
      <c s="23" t="s">
        <v>388</v>
      </c>
      <c s="23">
        <v>7878410594</v>
      </c>
      <c s="23" t="s">
        <v>194</v>
      </c>
      <c s="23">
        <v>20000</v>
      </c>
      <c s="23" t="s">
        <v>40</v>
      </c>
      <c s="23" t="s">
        <v>40</v>
      </c>
      <c s="23" t="s">
        <v>41</v>
      </c>
      <c s="23">
        <v>13</v>
      </c>
      <c s="23" t="s">
        <v>42</v>
      </c>
      <c s="23">
        <v>0</v>
      </c>
      <c s="25"/>
      <c s="25"/>
      <c s="25"/>
      <c s="25"/>
    </row>
    <row r="160" spans="1:34" s="0" customFormat="1" ht="15.75" customHeight="1">
      <c r="A160" s="23">
        <v>8</v>
      </c>
      <c s="23" t="s">
        <v>30</v>
      </c>
      <c s="23">
        <v>504</v>
      </c>
      <c s="24"/>
      <c s="23" t="s">
        <v>679</v>
      </c>
      <c s="23"/>
      <c s="23" t="s">
        <v>680</v>
      </c>
      <c s="23" t="s">
        <v>624</v>
      </c>
      <c s="23" t="s">
        <v>46</v>
      </c>
      <c s="24">
        <v>40571</v>
      </c>
      <c s="23">
        <v>8061</v>
      </c>
      <c s="23"/>
      <c s="23">
        <v>137</v>
      </c>
      <c s="23">
        <v>118</v>
      </c>
      <c s="23" t="s">
        <v>35</v>
      </c>
      <c s="23" t="s">
        <v>36</v>
      </c>
      <c s="23"/>
      <c s="23" t="s">
        <v>37</v>
      </c>
      <c s="23">
        <v>8141302602</v>
      </c>
      <c s="23" t="s">
        <v>681</v>
      </c>
      <c s="23" t="s">
        <v>682</v>
      </c>
      <c s="23">
        <v>9828860332</v>
      </c>
      <c s="23" t="s">
        <v>649</v>
      </c>
      <c s="23">
        <v>30000</v>
      </c>
      <c s="23" t="s">
        <v>40</v>
      </c>
      <c s="23" t="s">
        <v>40</v>
      </c>
      <c s="23" t="s">
        <v>41</v>
      </c>
      <c s="23">
        <v>13</v>
      </c>
      <c s="23" t="s">
        <v>42</v>
      </c>
      <c s="23">
        <v>0</v>
      </c>
      <c s="25"/>
      <c s="25"/>
      <c s="25"/>
      <c s="25"/>
    </row>
    <row r="161" spans="1:34" s="0" customFormat="1" ht="15.75" customHeight="1">
      <c r="A161" s="23">
        <v>8</v>
      </c>
      <c s="23" t="s">
        <v>30</v>
      </c>
      <c s="23">
        <v>613</v>
      </c>
      <c s="24"/>
      <c s="23" t="s">
        <v>410</v>
      </c>
      <c s="23"/>
      <c s="23" t="s">
        <v>82</v>
      </c>
      <c s="23" t="s">
        <v>223</v>
      </c>
      <c s="23" t="s">
        <v>46</v>
      </c>
      <c s="24">
        <v>40190</v>
      </c>
      <c s="23">
        <v>8062</v>
      </c>
      <c s="23"/>
      <c s="23">
        <v>137</v>
      </c>
      <c s="23">
        <v>136</v>
      </c>
      <c s="23" t="s">
        <v>35</v>
      </c>
      <c s="23" t="s">
        <v>36</v>
      </c>
      <c s="23"/>
      <c s="23" t="s">
        <v>37</v>
      </c>
      <c s="23">
        <v>8141302602</v>
      </c>
      <c s="23" t="s">
        <v>683</v>
      </c>
      <c s="23" t="s">
        <v>225</v>
      </c>
      <c s="23">
        <v>6350174597</v>
      </c>
      <c s="23" t="s">
        <v>194</v>
      </c>
      <c s="23">
        <v>60000</v>
      </c>
      <c s="23" t="s">
        <v>40</v>
      </c>
      <c s="23" t="s">
        <v>40</v>
      </c>
      <c s="23" t="s">
        <v>41</v>
      </c>
      <c s="23">
        <v>14</v>
      </c>
      <c s="23" t="s">
        <v>42</v>
      </c>
      <c s="23">
        <v>0</v>
      </c>
      <c s="25"/>
      <c s="25"/>
      <c s="25"/>
      <c s="25"/>
    </row>
    <row r="162" spans="1:34" s="0" customFormat="1" ht="15.75" customHeight="1">
      <c r="A162" s="23">
        <v>8</v>
      </c>
      <c s="23" t="s">
        <v>30</v>
      </c>
      <c s="23">
        <v>389</v>
      </c>
      <c s="24"/>
      <c s="23" t="s">
        <v>684</v>
      </c>
      <c s="23"/>
      <c s="23" t="s">
        <v>685</v>
      </c>
      <c s="23" t="s">
        <v>686</v>
      </c>
      <c s="23" t="s">
        <v>46</v>
      </c>
      <c s="24">
        <v>40544</v>
      </c>
      <c s="23">
        <v>8063</v>
      </c>
      <c s="23"/>
      <c s="23">
        <v>137</v>
      </c>
      <c s="23">
        <v>129</v>
      </c>
      <c s="23" t="s">
        <v>47</v>
      </c>
      <c s="23" t="s">
        <v>36</v>
      </c>
      <c s="23"/>
      <c s="23" t="s">
        <v>37</v>
      </c>
      <c s="23">
        <v>8141302602</v>
      </c>
      <c s="23" t="s">
        <v>687</v>
      </c>
      <c s="23" t="s">
        <v>688</v>
      </c>
      <c s="23">
        <v>9549957038</v>
      </c>
      <c s="23" t="s">
        <v>649</v>
      </c>
      <c s="23">
        <v>30000</v>
      </c>
      <c s="23" t="s">
        <v>40</v>
      </c>
      <c s="23" t="s">
        <v>40</v>
      </c>
      <c s="23" t="s">
        <v>41</v>
      </c>
      <c s="23">
        <v>13</v>
      </c>
      <c s="23" t="s">
        <v>42</v>
      </c>
      <c s="23">
        <v>1</v>
      </c>
      <c s="25"/>
      <c s="25"/>
      <c s="25"/>
      <c s="25"/>
    </row>
    <row r="163" spans="1:34" s="0" customFormat="1" ht="15.75" customHeight="1">
      <c r="A163" s="23">
        <v>8</v>
      </c>
      <c s="23" t="s">
        <v>30</v>
      </c>
      <c s="23">
        <v>368</v>
      </c>
      <c s="24"/>
      <c s="23" t="s">
        <v>689</v>
      </c>
      <c s="23"/>
      <c s="23" t="s">
        <v>690</v>
      </c>
      <c s="23" t="s">
        <v>560</v>
      </c>
      <c s="23" t="s">
        <v>46</v>
      </c>
      <c s="24">
        <v>40878</v>
      </c>
      <c s="23">
        <v>8064</v>
      </c>
      <c s="23"/>
      <c s="23">
        <v>137</v>
      </c>
      <c s="23">
        <v>122</v>
      </c>
      <c s="23" t="s">
        <v>35</v>
      </c>
      <c s="23" t="s">
        <v>36</v>
      </c>
      <c s="23"/>
      <c s="23" t="s">
        <v>37</v>
      </c>
      <c s="23">
        <v>8141302602</v>
      </c>
      <c s="23" t="s">
        <v>691</v>
      </c>
      <c s="23" t="s">
        <v>692</v>
      </c>
      <c s="23">
        <v>9982659538</v>
      </c>
      <c s="23" t="s">
        <v>649</v>
      </c>
      <c s="23">
        <v>20000</v>
      </c>
      <c s="23" t="s">
        <v>158</v>
      </c>
      <c s="23" t="s">
        <v>40</v>
      </c>
      <c s="23" t="s">
        <v>41</v>
      </c>
      <c s="23">
        <v>13</v>
      </c>
      <c s="23" t="s">
        <v>42</v>
      </c>
      <c s="23">
        <v>3</v>
      </c>
      <c s="25"/>
      <c s="25"/>
      <c s="25"/>
      <c s="25"/>
    </row>
    <row r="164" spans="1:34" s="0" customFormat="1" ht="15.75" customHeight="1">
      <c r="A164" s="23">
        <v>8</v>
      </c>
      <c s="23" t="s">
        <v>30</v>
      </c>
      <c s="23">
        <v>541</v>
      </c>
      <c s="24"/>
      <c s="23" t="s">
        <v>693</v>
      </c>
      <c s="23"/>
      <c s="23" t="s">
        <v>694</v>
      </c>
      <c s="23" t="s">
        <v>509</v>
      </c>
      <c s="23" t="s">
        <v>34</v>
      </c>
      <c s="24">
        <v>41061</v>
      </c>
      <c s="23">
        <v>8065</v>
      </c>
      <c s="23"/>
      <c s="23">
        <v>137</v>
      </c>
      <c s="23">
        <v>136</v>
      </c>
      <c s="23" t="s">
        <v>35</v>
      </c>
      <c s="23" t="s">
        <v>36</v>
      </c>
      <c s="23"/>
      <c s="23" t="s">
        <v>37</v>
      </c>
      <c s="23">
        <v>8141302602</v>
      </c>
      <c s="23" t="s">
        <v>695</v>
      </c>
      <c s="23" t="s">
        <v>696</v>
      </c>
      <c s="23">
        <v>9587942380</v>
      </c>
      <c s="23" t="s">
        <v>697</v>
      </c>
      <c s="23">
        <v>36000</v>
      </c>
      <c s="23" t="s">
        <v>40</v>
      </c>
      <c s="23" t="s">
        <v>40</v>
      </c>
      <c s="23" t="s">
        <v>41</v>
      </c>
      <c s="23">
        <v>12</v>
      </c>
      <c s="23" t="s">
        <v>42</v>
      </c>
      <c s="23">
        <v>3</v>
      </c>
      <c s="25"/>
      <c s="25"/>
      <c s="25"/>
      <c s="25"/>
    </row>
    <row r="165" spans="1:34" s="0" customFormat="1" ht="15.75" customHeight="1">
      <c r="A165" s="23">
        <v>8</v>
      </c>
      <c s="23" t="s">
        <v>30</v>
      </c>
      <c s="23">
        <v>548</v>
      </c>
      <c s="24"/>
      <c s="23" t="s">
        <v>698</v>
      </c>
      <c s="23"/>
      <c s="23" t="s">
        <v>699</v>
      </c>
      <c s="23" t="s">
        <v>700</v>
      </c>
      <c s="23" t="s">
        <v>46</v>
      </c>
      <c s="24">
        <v>40739</v>
      </c>
      <c s="23">
        <v>8066</v>
      </c>
      <c s="23"/>
      <c s="23">
        <v>137</v>
      </c>
      <c s="23">
        <v>133</v>
      </c>
      <c s="23" t="s">
        <v>47</v>
      </c>
      <c s="23" t="s">
        <v>36</v>
      </c>
      <c s="23"/>
      <c s="23" t="s">
        <v>37</v>
      </c>
      <c s="23">
        <v>8141302602</v>
      </c>
      <c s="23" t="s">
        <v>701</v>
      </c>
      <c s="23"/>
      <c s="23">
        <v>9983767536</v>
      </c>
      <c s="23" t="s">
        <v>702</v>
      </c>
      <c s="23">
        <v>45000</v>
      </c>
      <c s="23" t="s">
        <v>40</v>
      </c>
      <c s="23" t="s">
        <v>40</v>
      </c>
      <c s="23" t="s">
        <v>41</v>
      </c>
      <c s="23">
        <v>13</v>
      </c>
      <c s="23" t="s">
        <v>42</v>
      </c>
      <c s="23">
        <v>0</v>
      </c>
      <c s="25"/>
      <c s="25"/>
      <c s="25"/>
      <c s="25"/>
    </row>
    <row r="166" spans="1:34" s="0" customFormat="1" ht="15.75" customHeight="1">
      <c r="A166" s="23">
        <v>8</v>
      </c>
      <c s="23" t="s">
        <v>30</v>
      </c>
      <c s="23">
        <v>592</v>
      </c>
      <c s="24"/>
      <c s="23" t="s">
        <v>703</v>
      </c>
      <c s="23"/>
      <c s="23" t="s">
        <v>704</v>
      </c>
      <c s="23" t="s">
        <v>705</v>
      </c>
      <c s="23" t="s">
        <v>46</v>
      </c>
      <c s="24">
        <v>41130</v>
      </c>
      <c s="23">
        <v>8067</v>
      </c>
      <c s="23"/>
      <c s="23">
        <v>137</v>
      </c>
      <c s="23">
        <v>128</v>
      </c>
      <c s="23" t="s">
        <v>35</v>
      </c>
      <c s="23" t="s">
        <v>36</v>
      </c>
      <c s="23"/>
      <c s="23" t="s">
        <v>37</v>
      </c>
      <c s="23">
        <v>8141302602</v>
      </c>
      <c s="23" t="s">
        <v>706</v>
      </c>
      <c s="23"/>
      <c s="23">
        <v>9587293382</v>
      </c>
      <c s="23" t="s">
        <v>707</v>
      </c>
      <c s="23">
        <v>50000</v>
      </c>
      <c s="23" t="s">
        <v>40</v>
      </c>
      <c s="23" t="s">
        <v>40</v>
      </c>
      <c s="23" t="s">
        <v>41</v>
      </c>
      <c s="23">
        <v>12</v>
      </c>
      <c s="23" t="s">
        <v>42</v>
      </c>
      <c s="23">
        <v>3</v>
      </c>
      <c s="25"/>
      <c s="25"/>
      <c s="25"/>
      <c s="25"/>
    </row>
    <row r="167" spans="1:34" s="0" customFormat="1" ht="15.75" customHeight="1">
      <c r="A167" s="23">
        <v>8</v>
      </c>
      <c s="23" t="s">
        <v>30</v>
      </c>
      <c s="23">
        <v>446</v>
      </c>
      <c s="24"/>
      <c s="23" t="s">
        <v>708</v>
      </c>
      <c s="23"/>
      <c s="23" t="s">
        <v>709</v>
      </c>
      <c s="23" t="s">
        <v>710</v>
      </c>
      <c s="23" t="s">
        <v>34</v>
      </c>
      <c s="24">
        <v>40205</v>
      </c>
      <c s="23">
        <v>8068</v>
      </c>
      <c s="23"/>
      <c s="23">
        <v>137</v>
      </c>
      <c s="23">
        <v>115</v>
      </c>
      <c s="23" t="s">
        <v>35</v>
      </c>
      <c s="23" t="s">
        <v>36</v>
      </c>
      <c s="23"/>
      <c s="23" t="s">
        <v>37</v>
      </c>
      <c s="23">
        <v>8141302602</v>
      </c>
      <c s="23" t="s">
        <v>711</v>
      </c>
      <c s="23" t="s">
        <v>712</v>
      </c>
      <c s="23">
        <v>9509207248</v>
      </c>
      <c s="23" t="s">
        <v>713</v>
      </c>
      <c s="23">
        <v>36000</v>
      </c>
      <c s="23" t="s">
        <v>40</v>
      </c>
      <c s="23" t="s">
        <v>40</v>
      </c>
      <c s="23" t="s">
        <v>41</v>
      </c>
      <c s="23">
        <v>14</v>
      </c>
      <c s="23" t="s">
        <v>42</v>
      </c>
      <c s="23">
        <v>0</v>
      </c>
      <c s="25"/>
      <c s="25"/>
      <c s="25"/>
      <c s="25"/>
    </row>
    <row r="168" spans="1:34" s="0" customFormat="1" ht="15.75" customHeight="1">
      <c r="A168" s="23">
        <v>8</v>
      </c>
      <c s="23" t="s">
        <v>30</v>
      </c>
      <c s="23">
        <v>650</v>
      </c>
      <c s="24"/>
      <c s="23" t="s">
        <v>714</v>
      </c>
      <c s="23"/>
      <c s="23" t="s">
        <v>715</v>
      </c>
      <c s="23" t="s">
        <v>716</v>
      </c>
      <c s="23" t="s">
        <v>34</v>
      </c>
      <c s="24">
        <v>40371</v>
      </c>
      <c s="23">
        <v>8069</v>
      </c>
      <c s="23"/>
      <c s="23">
        <v>137</v>
      </c>
      <c s="23">
        <v>133</v>
      </c>
      <c s="23" t="s">
        <v>47</v>
      </c>
      <c s="23"/>
      <c s="23"/>
      <c s="23" t="s">
        <v>37</v>
      </c>
      <c s="23">
        <v>8141302602</v>
      </c>
      <c s="23" t="s">
        <v>717</v>
      </c>
      <c s="23"/>
      <c s="23">
        <v>8696105918</v>
      </c>
      <c s="23" t="s">
        <v>718</v>
      </c>
      <c s="23">
        <v>0</v>
      </c>
      <c s="23" t="s">
        <v>40</v>
      </c>
      <c s="23" t="s">
        <v>40</v>
      </c>
      <c s="23"/>
      <c s="23">
        <v>14</v>
      </c>
      <c s="23" t="s">
        <v>42</v>
      </c>
      <c s="23">
        <v>3</v>
      </c>
      <c s="25"/>
      <c s="25"/>
      <c s="25"/>
      <c s="25"/>
    </row>
    <row r="169" spans="1:34" s="0" customFormat="1" ht="15.75" customHeight="1">
      <c r="A169" s="23">
        <v>9</v>
      </c>
      <c s="23" t="s">
        <v>30</v>
      </c>
      <c s="23">
        <v>341</v>
      </c>
      <c s="24"/>
      <c s="23" t="s">
        <v>719</v>
      </c>
      <c s="23"/>
      <c s="23" t="s">
        <v>720</v>
      </c>
      <c s="23" t="s">
        <v>721</v>
      </c>
      <c s="23" t="s">
        <v>46</v>
      </c>
      <c s="24">
        <v>40004</v>
      </c>
      <c s="23">
        <v>9055</v>
      </c>
      <c s="23"/>
      <c s="23">
        <v>137</v>
      </c>
      <c s="23">
        <v>100</v>
      </c>
      <c s="23" t="s">
        <v>35</v>
      </c>
      <c s="23" t="s">
        <v>36</v>
      </c>
      <c s="23"/>
      <c s="23" t="s">
        <v>37</v>
      </c>
      <c s="23">
        <v>8141302602</v>
      </c>
      <c s="23" t="s">
        <v>722</v>
      </c>
      <c s="23" t="s">
        <v>723</v>
      </c>
      <c s="23">
        <v>9131817140</v>
      </c>
      <c s="23" t="s">
        <v>724</v>
      </c>
      <c s="23">
        <v>45000</v>
      </c>
      <c s="23" t="s">
        <v>40</v>
      </c>
      <c s="23" t="s">
        <v>40</v>
      </c>
      <c s="23" t="s">
        <v>41</v>
      </c>
      <c s="23">
        <v>15</v>
      </c>
      <c s="23" t="s">
        <v>42</v>
      </c>
      <c s="23">
        <v>2</v>
      </c>
      <c s="25"/>
      <c s="25"/>
      <c s="25"/>
      <c s="25"/>
    </row>
    <row r="170" spans="1:34" s="0" customFormat="1" ht="15.75" customHeight="1">
      <c r="A170" s="23">
        <v>9</v>
      </c>
      <c s="23" t="s">
        <v>30</v>
      </c>
      <c s="23">
        <v>426</v>
      </c>
      <c s="24"/>
      <c s="23" t="s">
        <v>725</v>
      </c>
      <c s="23"/>
      <c s="23" t="s">
        <v>726</v>
      </c>
      <c s="23" t="s">
        <v>727</v>
      </c>
      <c s="23" t="s">
        <v>34</v>
      </c>
      <c s="24">
        <v>40544</v>
      </c>
      <c s="23">
        <v>9056</v>
      </c>
      <c s="23"/>
      <c s="23">
        <v>137</v>
      </c>
      <c s="23">
        <v>92</v>
      </c>
      <c s="23" t="s">
        <v>35</v>
      </c>
      <c s="23"/>
      <c s="23"/>
      <c s="23" t="s">
        <v>37</v>
      </c>
      <c s="23">
        <v>8141302602</v>
      </c>
      <c s="23" t="s">
        <v>728</v>
      </c>
      <c s="23" t="s">
        <v>729</v>
      </c>
      <c s="23">
        <v>9772408909</v>
      </c>
      <c s="23" t="s">
        <v>571</v>
      </c>
      <c s="23">
        <v>36000</v>
      </c>
      <c s="23" t="s">
        <v>40</v>
      </c>
      <c s="23" t="s">
        <v>40</v>
      </c>
      <c s="23"/>
      <c s="23">
        <v>13</v>
      </c>
      <c s="23" t="s">
        <v>42</v>
      </c>
      <c s="23">
        <v>2</v>
      </c>
      <c s="25"/>
      <c s="25"/>
      <c s="25"/>
      <c s="25"/>
    </row>
    <row r="171" spans="1:34" s="0" customFormat="1" ht="15.75" customHeight="1">
      <c r="A171" s="23">
        <v>9</v>
      </c>
      <c s="23" t="s">
        <v>30</v>
      </c>
      <c s="23">
        <v>346</v>
      </c>
      <c s="24"/>
      <c s="23" t="s">
        <v>730</v>
      </c>
      <c s="23"/>
      <c s="23" t="s">
        <v>731</v>
      </c>
      <c s="23" t="s">
        <v>732</v>
      </c>
      <c s="23" t="s">
        <v>46</v>
      </c>
      <c s="24">
        <v>40179</v>
      </c>
      <c s="23">
        <v>9057</v>
      </c>
      <c s="23"/>
      <c s="23">
        <v>137</v>
      </c>
      <c s="23">
        <v>100</v>
      </c>
      <c s="23" t="s">
        <v>35</v>
      </c>
      <c s="23" t="s">
        <v>36</v>
      </c>
      <c s="23"/>
      <c s="23" t="s">
        <v>37</v>
      </c>
      <c s="23">
        <v>8141302602</v>
      </c>
      <c s="23" t="s">
        <v>733</v>
      </c>
      <c s="23"/>
      <c s="23">
        <v>9649915291</v>
      </c>
      <c s="23" t="s">
        <v>734</v>
      </c>
      <c s="23">
        <v>25000</v>
      </c>
      <c s="23" t="s">
        <v>40</v>
      </c>
      <c s="23" t="s">
        <v>158</v>
      </c>
      <c s="23" t="s">
        <v>41</v>
      </c>
      <c s="23">
        <v>14</v>
      </c>
      <c s="23" t="s">
        <v>42</v>
      </c>
      <c s="23">
        <v>2</v>
      </c>
      <c s="25"/>
      <c s="25"/>
      <c s="25"/>
      <c s="25"/>
    </row>
    <row r="172" spans="1:34" s="0" customFormat="1" ht="15.75" customHeight="1">
      <c r="A172" s="23">
        <v>9</v>
      </c>
      <c s="23" t="s">
        <v>30</v>
      </c>
      <c s="23">
        <v>351</v>
      </c>
      <c s="24"/>
      <c s="23" t="s">
        <v>735</v>
      </c>
      <c s="23"/>
      <c s="23" t="s">
        <v>736</v>
      </c>
      <c s="23" t="s">
        <v>386</v>
      </c>
      <c s="23" t="s">
        <v>46</v>
      </c>
      <c s="24">
        <v>40080</v>
      </c>
      <c s="23">
        <v>9058</v>
      </c>
      <c s="23"/>
      <c s="23">
        <v>137</v>
      </c>
      <c s="23">
        <v>97</v>
      </c>
      <c s="23" t="s">
        <v>35</v>
      </c>
      <c s="23" t="s">
        <v>36</v>
      </c>
      <c s="23"/>
      <c s="23" t="s">
        <v>37</v>
      </c>
      <c s="23">
        <v>8141302602</v>
      </c>
      <c s="23" t="s">
        <v>737</v>
      </c>
      <c s="23" t="s">
        <v>388</v>
      </c>
      <c s="23">
        <v>9509207248</v>
      </c>
      <c s="23" t="s">
        <v>724</v>
      </c>
      <c s="23">
        <v>40000</v>
      </c>
      <c s="23" t="s">
        <v>40</v>
      </c>
      <c s="23" t="s">
        <v>40</v>
      </c>
      <c s="23" t="s">
        <v>41</v>
      </c>
      <c s="23">
        <v>15</v>
      </c>
      <c s="23" t="s">
        <v>42</v>
      </c>
      <c s="23">
        <v>0</v>
      </c>
      <c s="25"/>
      <c s="25"/>
      <c s="25"/>
      <c s="25"/>
    </row>
    <row r="173" spans="1:34" s="0" customFormat="1" ht="15.75" customHeight="1">
      <c r="A173" s="23">
        <v>9</v>
      </c>
      <c s="23" t="s">
        <v>30</v>
      </c>
      <c s="23">
        <v>447</v>
      </c>
      <c s="24"/>
      <c s="23" t="s">
        <v>738</v>
      </c>
      <c s="23"/>
      <c s="23" t="s">
        <v>739</v>
      </c>
      <c s="23" t="s">
        <v>740</v>
      </c>
      <c s="23" t="s">
        <v>34</v>
      </c>
      <c s="24">
        <v>40071</v>
      </c>
      <c s="23">
        <v>9059</v>
      </c>
      <c s="23"/>
      <c s="23">
        <v>137</v>
      </c>
      <c s="23">
        <v>95</v>
      </c>
      <c s="23" t="s">
        <v>52</v>
      </c>
      <c s="23" t="s">
        <v>36</v>
      </c>
      <c s="23"/>
      <c s="23" t="s">
        <v>37</v>
      </c>
      <c s="23">
        <v>8141302602</v>
      </c>
      <c s="23" t="s">
        <v>741</v>
      </c>
      <c s="23" t="s">
        <v>742</v>
      </c>
      <c s="23">
        <v>9983408168</v>
      </c>
      <c s="23" t="s">
        <v>743</v>
      </c>
      <c s="23">
        <v>25000</v>
      </c>
      <c s="23" t="s">
        <v>40</v>
      </c>
      <c s="23" t="s">
        <v>40</v>
      </c>
      <c s="23" t="s">
        <v>41</v>
      </c>
      <c s="23">
        <v>15</v>
      </c>
      <c s="23" t="s">
        <v>42</v>
      </c>
      <c s="23">
        <v>3</v>
      </c>
      <c s="25"/>
      <c s="25"/>
      <c s="25"/>
      <c s="25"/>
    </row>
    <row r="174" spans="1:34" s="0" customFormat="1" ht="15.75" customHeight="1">
      <c r="A174" s="23">
        <v>9</v>
      </c>
      <c s="23" t="s">
        <v>30</v>
      </c>
      <c s="23">
        <v>342</v>
      </c>
      <c s="24"/>
      <c s="23" t="s">
        <v>744</v>
      </c>
      <c s="23"/>
      <c s="23" t="s">
        <v>745</v>
      </c>
      <c s="23" t="s">
        <v>727</v>
      </c>
      <c s="23" t="s">
        <v>46</v>
      </c>
      <c s="24">
        <v>40367</v>
      </c>
      <c s="23">
        <v>9060</v>
      </c>
      <c s="23"/>
      <c s="23">
        <v>137</v>
      </c>
      <c s="23">
        <v>74</v>
      </c>
      <c s="23" t="s">
        <v>52</v>
      </c>
      <c s="23" t="s">
        <v>36</v>
      </c>
      <c s="23"/>
      <c s="23" t="s">
        <v>37</v>
      </c>
      <c s="23">
        <v>8141302602</v>
      </c>
      <c s="23" t="s">
        <v>746</v>
      </c>
      <c s="23"/>
      <c s="23">
        <v>7665929328</v>
      </c>
      <c s="23" t="s">
        <v>724</v>
      </c>
      <c s="23">
        <v>60000</v>
      </c>
      <c s="23" t="s">
        <v>40</v>
      </c>
      <c s="23" t="s">
        <v>40</v>
      </c>
      <c s="23" t="s">
        <v>41</v>
      </c>
      <c s="23">
        <v>14</v>
      </c>
      <c s="23" t="s">
        <v>42</v>
      </c>
      <c s="23">
        <v>0</v>
      </c>
      <c s="25"/>
      <c s="25"/>
      <c s="25"/>
      <c s="25"/>
    </row>
    <row r="175" spans="1:34" s="0" customFormat="1" ht="15.75" customHeight="1">
      <c r="A175" s="23">
        <v>9</v>
      </c>
      <c s="23" t="s">
        <v>30</v>
      </c>
      <c s="23">
        <v>344</v>
      </c>
      <c s="24"/>
      <c s="23" t="s">
        <v>747</v>
      </c>
      <c s="23"/>
      <c s="23" t="s">
        <v>745</v>
      </c>
      <c s="23" t="s">
        <v>727</v>
      </c>
      <c s="23" t="s">
        <v>46</v>
      </c>
      <c s="24">
        <v>40367</v>
      </c>
      <c s="23">
        <v>9061</v>
      </c>
      <c s="23"/>
      <c s="23">
        <v>137</v>
      </c>
      <c s="23">
        <v>91</v>
      </c>
      <c s="23" t="s">
        <v>52</v>
      </c>
      <c s="23" t="s">
        <v>36</v>
      </c>
      <c s="23"/>
      <c s="23" t="s">
        <v>37</v>
      </c>
      <c s="23">
        <v>8141302602</v>
      </c>
      <c s="23" t="s">
        <v>748</v>
      </c>
      <c s="23"/>
      <c s="23">
        <v>7665929328</v>
      </c>
      <c s="23" t="s">
        <v>724</v>
      </c>
      <c s="23">
        <v>60000</v>
      </c>
      <c s="23" t="s">
        <v>40</v>
      </c>
      <c s="23" t="s">
        <v>40</v>
      </c>
      <c s="23" t="s">
        <v>41</v>
      </c>
      <c s="23">
        <v>14</v>
      </c>
      <c s="23" t="s">
        <v>42</v>
      </c>
      <c s="23">
        <v>0</v>
      </c>
      <c s="25"/>
      <c s="25"/>
      <c s="25"/>
      <c s="25"/>
    </row>
    <row r="176" spans="1:34" s="0" customFormat="1" ht="15.75" customHeight="1">
      <c r="A176" s="23">
        <v>9</v>
      </c>
      <c s="23" t="s">
        <v>30</v>
      </c>
      <c s="23">
        <v>343</v>
      </c>
      <c s="24"/>
      <c s="23" t="s">
        <v>749</v>
      </c>
      <c s="23"/>
      <c s="23" t="s">
        <v>750</v>
      </c>
      <c s="23" t="s">
        <v>751</v>
      </c>
      <c s="23" t="s">
        <v>46</v>
      </c>
      <c s="24">
        <v>40308</v>
      </c>
      <c s="23">
        <v>9062</v>
      </c>
      <c s="23"/>
      <c s="23">
        <v>137</v>
      </c>
      <c s="23">
        <v>95</v>
      </c>
      <c s="23" t="s">
        <v>52</v>
      </c>
      <c s="23" t="s">
        <v>36</v>
      </c>
      <c s="23"/>
      <c s="23" t="s">
        <v>37</v>
      </c>
      <c s="23">
        <v>8141302602</v>
      </c>
      <c s="23" t="s">
        <v>752</v>
      </c>
      <c s="23" t="s">
        <v>753</v>
      </c>
      <c s="23">
        <v>9587753928</v>
      </c>
      <c s="23" t="s">
        <v>724</v>
      </c>
      <c s="23">
        <v>40000</v>
      </c>
      <c s="23" t="s">
        <v>40</v>
      </c>
      <c s="23" t="s">
        <v>40</v>
      </c>
      <c s="23" t="s">
        <v>41</v>
      </c>
      <c s="23">
        <v>14</v>
      </c>
      <c s="23" t="s">
        <v>42</v>
      </c>
      <c s="23">
        <v>0</v>
      </c>
      <c s="25"/>
      <c s="25"/>
      <c s="25"/>
      <c s="25"/>
    </row>
    <row r="177" spans="1:34" s="0" customFormat="1" ht="15.75" customHeight="1">
      <c r="A177" s="23">
        <v>9</v>
      </c>
      <c s="23" t="s">
        <v>30</v>
      </c>
      <c s="23">
        <v>587</v>
      </c>
      <c s="24"/>
      <c s="23" t="s">
        <v>754</v>
      </c>
      <c s="23"/>
      <c s="23" t="s">
        <v>755</v>
      </c>
      <c s="23" t="s">
        <v>286</v>
      </c>
      <c s="23" t="s">
        <v>46</v>
      </c>
      <c s="24">
        <v>40592</v>
      </c>
      <c s="23">
        <v>9063</v>
      </c>
      <c s="23"/>
      <c s="23">
        <v>137</v>
      </c>
      <c s="23">
        <v>100</v>
      </c>
      <c s="23" t="s">
        <v>35</v>
      </c>
      <c s="23" t="s">
        <v>36</v>
      </c>
      <c s="23"/>
      <c s="23" t="s">
        <v>37</v>
      </c>
      <c s="23">
        <v>8141302602</v>
      </c>
      <c s="23" t="s">
        <v>756</v>
      </c>
      <c s="23"/>
      <c s="23">
        <v>6350567012</v>
      </c>
      <c s="23" t="s">
        <v>194</v>
      </c>
      <c s="23">
        <v>42000</v>
      </c>
      <c s="23" t="s">
        <v>40</v>
      </c>
      <c s="23" t="s">
        <v>40</v>
      </c>
      <c s="23" t="s">
        <v>41</v>
      </c>
      <c s="23">
        <v>13</v>
      </c>
      <c s="23" t="s">
        <v>42</v>
      </c>
      <c s="23">
        <v>3</v>
      </c>
      <c s="25"/>
      <c s="25"/>
      <c s="25"/>
      <c s="25"/>
    </row>
    <row r="178" spans="1:34" s="0" customFormat="1" ht="15.75" customHeight="1">
      <c r="A178" s="23">
        <v>9</v>
      </c>
      <c s="23" t="s">
        <v>30</v>
      </c>
      <c s="23">
        <v>427</v>
      </c>
      <c s="24"/>
      <c s="23" t="s">
        <v>436</v>
      </c>
      <c s="23"/>
      <c s="23" t="s">
        <v>757</v>
      </c>
      <c s="23" t="s">
        <v>758</v>
      </c>
      <c s="23" t="s">
        <v>46</v>
      </c>
      <c s="24">
        <v>40179</v>
      </c>
      <c s="23">
        <v>9064</v>
      </c>
      <c s="23"/>
      <c s="23">
        <v>137</v>
      </c>
      <c s="23">
        <v>90</v>
      </c>
      <c s="23" t="s">
        <v>35</v>
      </c>
      <c s="23" t="s">
        <v>36</v>
      </c>
      <c s="23"/>
      <c s="23" t="s">
        <v>37</v>
      </c>
      <c s="23">
        <v>8141302602</v>
      </c>
      <c s="23" t="s">
        <v>759</v>
      </c>
      <c s="23" t="s">
        <v>760</v>
      </c>
      <c s="23">
        <v>8278699171</v>
      </c>
      <c s="23" t="s">
        <v>761</v>
      </c>
      <c s="23">
        <v>40000</v>
      </c>
      <c s="23" t="s">
        <v>40</v>
      </c>
      <c s="23" t="s">
        <v>158</v>
      </c>
      <c s="23" t="s">
        <v>41</v>
      </c>
      <c s="23">
        <v>14</v>
      </c>
      <c s="23" t="s">
        <v>42</v>
      </c>
      <c s="23">
        <v>0</v>
      </c>
      <c s="25"/>
      <c s="25"/>
      <c s="25"/>
      <c s="25"/>
    </row>
    <row r="179" spans="1:34" s="0" customFormat="1" ht="15.75" customHeight="1">
      <c r="A179" s="23">
        <v>9</v>
      </c>
      <c s="23" t="s">
        <v>30</v>
      </c>
      <c s="23">
        <v>497</v>
      </c>
      <c s="24"/>
      <c s="23" t="s">
        <v>762</v>
      </c>
      <c s="23"/>
      <c s="23" t="s">
        <v>467</v>
      </c>
      <c s="23" t="s">
        <v>468</v>
      </c>
      <c s="23" t="s">
        <v>34</v>
      </c>
      <c s="24">
        <v>39636</v>
      </c>
      <c s="23">
        <v>9065</v>
      </c>
      <c s="23"/>
      <c s="23">
        <v>137</v>
      </c>
      <c s="23">
        <v>90</v>
      </c>
      <c s="23" t="s">
        <v>35</v>
      </c>
      <c s="23" t="s">
        <v>36</v>
      </c>
      <c s="23"/>
      <c s="23" t="s">
        <v>37</v>
      </c>
      <c s="23">
        <v>8141302602</v>
      </c>
      <c s="23" t="s">
        <v>763</v>
      </c>
      <c s="23" t="s">
        <v>764</v>
      </c>
      <c s="23">
        <v>8003747659</v>
      </c>
      <c s="23" t="s">
        <v>765</v>
      </c>
      <c s="23">
        <v>40000</v>
      </c>
      <c s="23" t="s">
        <v>40</v>
      </c>
      <c s="23" t="s">
        <v>40</v>
      </c>
      <c s="23" t="s">
        <v>41</v>
      </c>
      <c s="23">
        <v>16</v>
      </c>
      <c s="23" t="s">
        <v>42</v>
      </c>
      <c s="23">
        <v>0</v>
      </c>
      <c s="25"/>
      <c s="25"/>
      <c s="25"/>
      <c s="25"/>
    </row>
    <row r="180" spans="1:34" s="0" customFormat="1" ht="15.75" customHeight="1">
      <c r="A180" s="23">
        <v>9</v>
      </c>
      <c s="23" t="s">
        <v>30</v>
      </c>
      <c s="23">
        <v>526</v>
      </c>
      <c s="24"/>
      <c s="23" t="s">
        <v>192</v>
      </c>
      <c s="23"/>
      <c s="23" t="s">
        <v>525</v>
      </c>
      <c s="23" t="s">
        <v>526</v>
      </c>
      <c s="23" t="s">
        <v>46</v>
      </c>
      <c s="24">
        <v>39989</v>
      </c>
      <c s="23">
        <v>9066</v>
      </c>
      <c s="23"/>
      <c s="23">
        <v>137</v>
      </c>
      <c s="23">
        <v>90</v>
      </c>
      <c s="23" t="s">
        <v>35</v>
      </c>
      <c s="23" t="s">
        <v>36</v>
      </c>
      <c s="23"/>
      <c s="23" t="s">
        <v>37</v>
      </c>
      <c s="23">
        <v>8141302602</v>
      </c>
      <c s="23" t="s">
        <v>766</v>
      </c>
      <c s="23" t="s">
        <v>528</v>
      </c>
      <c s="23">
        <v>8875319266</v>
      </c>
      <c s="23" t="s">
        <v>383</v>
      </c>
      <c s="23">
        <v>46000</v>
      </c>
      <c s="23" t="s">
        <v>40</v>
      </c>
      <c s="23" t="s">
        <v>40</v>
      </c>
      <c s="23" t="s">
        <v>41</v>
      </c>
      <c s="23">
        <v>15</v>
      </c>
      <c s="23" t="s">
        <v>42</v>
      </c>
      <c s="23">
        <v>0</v>
      </c>
      <c s="25"/>
      <c s="25"/>
      <c s="25"/>
      <c s="25"/>
    </row>
    <row r="181" spans="1:34" s="0" customFormat="1" ht="15.75" customHeight="1">
      <c r="A181" s="23">
        <v>9</v>
      </c>
      <c s="23" t="s">
        <v>30</v>
      </c>
      <c s="23">
        <v>381</v>
      </c>
      <c s="24"/>
      <c s="23" t="s">
        <v>767</v>
      </c>
      <c s="23"/>
      <c s="23" t="s">
        <v>623</v>
      </c>
      <c s="23" t="s">
        <v>624</v>
      </c>
      <c s="23" t="s">
        <v>46</v>
      </c>
      <c s="24">
        <v>39451</v>
      </c>
      <c s="23">
        <v>9067</v>
      </c>
      <c s="23"/>
      <c s="23">
        <v>137</v>
      </c>
      <c s="23">
        <v>92</v>
      </c>
      <c s="23" t="s">
        <v>47</v>
      </c>
      <c s="23" t="s">
        <v>36</v>
      </c>
      <c s="23"/>
      <c s="23" t="s">
        <v>37</v>
      </c>
      <c s="23">
        <v>8141302602</v>
      </c>
      <c s="23" t="s">
        <v>768</v>
      </c>
      <c s="23" t="s">
        <v>769</v>
      </c>
      <c s="23">
        <v>9649569727</v>
      </c>
      <c s="23" t="s">
        <v>770</v>
      </c>
      <c s="23">
        <v>30000</v>
      </c>
      <c s="23" t="s">
        <v>40</v>
      </c>
      <c s="23" t="s">
        <v>40</v>
      </c>
      <c s="23" t="s">
        <v>41</v>
      </c>
      <c s="23">
        <v>16</v>
      </c>
      <c s="23" t="s">
        <v>42</v>
      </c>
      <c s="23">
        <v>0</v>
      </c>
      <c s="25"/>
      <c s="25"/>
      <c s="25"/>
      <c s="25"/>
    </row>
    <row r="182" spans="1:34" s="0" customFormat="1" ht="15.75" customHeight="1">
      <c r="A182" s="23">
        <v>9</v>
      </c>
      <c s="23" t="s">
        <v>30</v>
      </c>
      <c s="23">
        <v>348</v>
      </c>
      <c s="24"/>
      <c s="23" t="s">
        <v>771</v>
      </c>
      <c s="23"/>
      <c s="23" t="s">
        <v>677</v>
      </c>
      <c s="23" t="s">
        <v>772</v>
      </c>
      <c s="23" t="s">
        <v>34</v>
      </c>
      <c s="24">
        <v>40044</v>
      </c>
      <c s="23">
        <v>9068</v>
      </c>
      <c s="23"/>
      <c s="23">
        <v>137</v>
      </c>
      <c s="23">
        <v>80</v>
      </c>
      <c s="23" t="s">
        <v>35</v>
      </c>
      <c s="23" t="s">
        <v>36</v>
      </c>
      <c s="23"/>
      <c s="23" t="s">
        <v>37</v>
      </c>
      <c s="23">
        <v>8141302602</v>
      </c>
      <c s="23" t="s">
        <v>773</v>
      </c>
      <c s="23" t="s">
        <v>774</v>
      </c>
      <c s="23">
        <v>9982131998</v>
      </c>
      <c s="23" t="s">
        <v>724</v>
      </c>
      <c s="23">
        <v>30000</v>
      </c>
      <c s="23" t="s">
        <v>158</v>
      </c>
      <c s="23" t="s">
        <v>40</v>
      </c>
      <c s="23" t="s">
        <v>41</v>
      </c>
      <c s="23">
        <v>15</v>
      </c>
      <c s="23" t="s">
        <v>42</v>
      </c>
      <c s="23">
        <v>2</v>
      </c>
      <c s="25"/>
      <c s="25"/>
      <c s="25"/>
      <c s="25"/>
    </row>
    <row r="183" spans="1:34" s="0" customFormat="1" ht="15.75" customHeight="1">
      <c r="A183" s="23">
        <v>10</v>
      </c>
      <c s="23" t="s">
        <v>30</v>
      </c>
      <c s="23">
        <v>605</v>
      </c>
      <c s="24"/>
      <c s="23" t="s">
        <v>775</v>
      </c>
      <c s="23"/>
      <c s="23" t="s">
        <v>776</v>
      </c>
      <c s="23" t="s">
        <v>502</v>
      </c>
      <c s="23" t="s">
        <v>46</v>
      </c>
      <c s="24">
        <v>40475</v>
      </c>
      <c s="23">
        <v>10060</v>
      </c>
      <c s="23">
        <v>1726483</v>
      </c>
      <c s="23">
        <v>137</v>
      </c>
      <c s="23">
        <v>117</v>
      </c>
      <c s="23" t="s">
        <v>47</v>
      </c>
      <c s="23" t="s">
        <v>36</v>
      </c>
      <c s="23"/>
      <c s="23" t="s">
        <v>37</v>
      </c>
      <c s="23">
        <v>8141302602</v>
      </c>
      <c s="23" t="s">
        <v>777</v>
      </c>
      <c s="23" t="s">
        <v>778</v>
      </c>
      <c s="23">
        <v>7877682425</v>
      </c>
      <c s="23" t="s">
        <v>194</v>
      </c>
      <c s="23">
        <v>60000</v>
      </c>
      <c s="23" t="s">
        <v>40</v>
      </c>
      <c s="23" t="s">
        <v>40</v>
      </c>
      <c s="23" t="s">
        <v>41</v>
      </c>
      <c s="23">
        <v>14</v>
      </c>
      <c s="23" t="s">
        <v>42</v>
      </c>
      <c s="23">
        <v>3</v>
      </c>
      <c s="25"/>
      <c s="25"/>
      <c s="25"/>
      <c s="25"/>
    </row>
    <row r="184" spans="1:34" s="0" customFormat="1" ht="15.75" customHeight="1">
      <c r="A184" s="23">
        <v>10</v>
      </c>
      <c s="23" t="s">
        <v>30</v>
      </c>
      <c s="23">
        <v>598</v>
      </c>
      <c s="24"/>
      <c s="23" t="s">
        <v>779</v>
      </c>
      <c s="23"/>
      <c s="23" t="s">
        <v>780</v>
      </c>
      <c s="23" t="s">
        <v>781</v>
      </c>
      <c s="23" t="s">
        <v>34</v>
      </c>
      <c s="24">
        <v>39869</v>
      </c>
      <c s="23">
        <v>10061</v>
      </c>
      <c s="23">
        <v>1726484</v>
      </c>
      <c s="23">
        <v>137</v>
      </c>
      <c s="23">
        <v>120</v>
      </c>
      <c s="23" t="s">
        <v>47</v>
      </c>
      <c s="23" t="s">
        <v>36</v>
      </c>
      <c s="23"/>
      <c s="23" t="s">
        <v>37</v>
      </c>
      <c s="23">
        <v>8141302602</v>
      </c>
      <c s="23" t="s">
        <v>782</v>
      </c>
      <c s="23"/>
      <c s="23">
        <v>7852057798</v>
      </c>
      <c s="23" t="s">
        <v>783</v>
      </c>
      <c s="23">
        <v>48000</v>
      </c>
      <c s="23" t="s">
        <v>40</v>
      </c>
      <c s="23" t="s">
        <v>40</v>
      </c>
      <c s="23" t="s">
        <v>41</v>
      </c>
      <c s="23">
        <v>15</v>
      </c>
      <c s="23" t="s">
        <v>42</v>
      </c>
      <c s="23">
        <v>2</v>
      </c>
      <c s="25"/>
      <c s="25"/>
      <c s="25"/>
      <c s="25"/>
    </row>
    <row r="185" spans="1:34" s="0" customFormat="1" ht="15.75" customHeight="1">
      <c r="A185" s="23">
        <v>10</v>
      </c>
      <c s="23" t="s">
        <v>30</v>
      </c>
      <c s="23">
        <v>547</v>
      </c>
      <c s="24"/>
      <c s="23" t="s">
        <v>784</v>
      </c>
      <c s="23"/>
      <c s="23" t="s">
        <v>785</v>
      </c>
      <c s="23" t="s">
        <v>786</v>
      </c>
      <c s="23" t="s">
        <v>34</v>
      </c>
      <c s="24">
        <v>39930</v>
      </c>
      <c s="23">
        <v>10062</v>
      </c>
      <c s="23">
        <v>1726485</v>
      </c>
      <c s="23">
        <v>137</v>
      </c>
      <c s="23">
        <v>131</v>
      </c>
      <c s="23" t="s">
        <v>47</v>
      </c>
      <c s="23" t="s">
        <v>36</v>
      </c>
      <c s="23"/>
      <c s="23" t="s">
        <v>37</v>
      </c>
      <c s="23">
        <v>8141302602</v>
      </c>
      <c s="23" t="s">
        <v>787</v>
      </c>
      <c s="23"/>
      <c s="23">
        <v>9828949520</v>
      </c>
      <c s="23" t="s">
        <v>788</v>
      </c>
      <c s="23">
        <v>45000</v>
      </c>
      <c s="23" t="s">
        <v>40</v>
      </c>
      <c s="23" t="s">
        <v>40</v>
      </c>
      <c s="23" t="s">
        <v>41</v>
      </c>
      <c s="23">
        <v>15</v>
      </c>
      <c s="23" t="s">
        <v>42</v>
      </c>
      <c s="23">
        <v>0</v>
      </c>
      <c s="25"/>
      <c s="25"/>
      <c s="25"/>
      <c s="25"/>
    </row>
    <row r="186" spans="1:34" s="0" customFormat="1" ht="15.75" customHeight="1">
      <c r="A186" s="23">
        <v>10</v>
      </c>
      <c s="23" t="s">
        <v>30</v>
      </c>
      <c s="23">
        <v>406</v>
      </c>
      <c s="24"/>
      <c s="23" t="s">
        <v>789</v>
      </c>
      <c s="23"/>
      <c s="23" t="s">
        <v>790</v>
      </c>
      <c s="23" t="s">
        <v>791</v>
      </c>
      <c s="23" t="s">
        <v>46</v>
      </c>
      <c s="24">
        <v>39969</v>
      </c>
      <c s="23">
        <v>10063</v>
      </c>
      <c s="23">
        <v>1726486</v>
      </c>
      <c s="23">
        <v>137</v>
      </c>
      <c s="23">
        <v>122</v>
      </c>
      <c s="23" t="s">
        <v>52</v>
      </c>
      <c s="23"/>
      <c s="23"/>
      <c s="23" t="s">
        <v>37</v>
      </c>
      <c s="23">
        <v>8141302602</v>
      </c>
      <c s="23" t="s">
        <v>792</v>
      </c>
      <c s="23" t="s">
        <v>793</v>
      </c>
      <c s="23">
        <v>9772517640</v>
      </c>
      <c s="23" t="s">
        <v>571</v>
      </c>
      <c s="23">
        <v>36000</v>
      </c>
      <c s="23" t="s">
        <v>40</v>
      </c>
      <c s="23" t="s">
        <v>40</v>
      </c>
      <c s="23"/>
      <c s="23">
        <v>15</v>
      </c>
      <c s="23" t="s">
        <v>42</v>
      </c>
      <c s="23">
        <v>0</v>
      </c>
      <c s="25"/>
      <c s="25"/>
      <c s="25"/>
      <c s="25"/>
    </row>
    <row r="187" spans="1:34" s="0" customFormat="1" ht="15.75" customHeight="1">
      <c r="A187" s="23">
        <v>10</v>
      </c>
      <c s="23" t="s">
        <v>30</v>
      </c>
      <c s="23">
        <v>311</v>
      </c>
      <c s="24"/>
      <c s="23" t="s">
        <v>794</v>
      </c>
      <c s="23"/>
      <c s="23" t="s">
        <v>604</v>
      </c>
      <c s="23" t="s">
        <v>605</v>
      </c>
      <c s="23" t="s">
        <v>34</v>
      </c>
      <c s="24">
        <v>40214</v>
      </c>
      <c s="23">
        <v>10064</v>
      </c>
      <c s="23">
        <v>1726487</v>
      </c>
      <c s="23">
        <v>137</v>
      </c>
      <c s="23">
        <v>122</v>
      </c>
      <c s="23" t="s">
        <v>35</v>
      </c>
      <c s="23" t="s">
        <v>36</v>
      </c>
      <c s="23"/>
      <c s="23" t="s">
        <v>37</v>
      </c>
      <c s="23">
        <v>8141302602</v>
      </c>
      <c s="23" t="s">
        <v>795</v>
      </c>
      <c s="23" t="s">
        <v>314</v>
      </c>
      <c s="23">
        <v>7878384665</v>
      </c>
      <c s="23" t="s">
        <v>724</v>
      </c>
      <c s="23">
        <v>46000</v>
      </c>
      <c s="23" t="s">
        <v>40</v>
      </c>
      <c s="23" t="s">
        <v>40</v>
      </c>
      <c s="23" t="s">
        <v>41</v>
      </c>
      <c s="23">
        <v>14</v>
      </c>
      <c s="23" t="s">
        <v>42</v>
      </c>
      <c s="23">
        <v>2.1000000000000001</v>
      </c>
      <c s="25"/>
      <c s="25"/>
      <c s="25"/>
      <c s="25"/>
    </row>
    <row r="188" spans="1:34" s="0" customFormat="1" ht="15.75" customHeight="1">
      <c r="A188" s="23">
        <v>10</v>
      </c>
      <c s="23" t="s">
        <v>30</v>
      </c>
      <c s="23">
        <v>379</v>
      </c>
      <c s="24"/>
      <c s="23" t="s">
        <v>796</v>
      </c>
      <c s="23"/>
      <c s="23" t="s">
        <v>797</v>
      </c>
      <c s="23" t="s">
        <v>700</v>
      </c>
      <c s="23" t="s">
        <v>34</v>
      </c>
      <c s="24">
        <v>39552</v>
      </c>
      <c s="23">
        <v>10065</v>
      </c>
      <c s="23">
        <v>1726488</v>
      </c>
      <c s="23">
        <v>137</v>
      </c>
      <c s="23">
        <v>119</v>
      </c>
      <c s="23" t="s">
        <v>47</v>
      </c>
      <c s="23" t="s">
        <v>36</v>
      </c>
      <c s="23"/>
      <c s="23" t="s">
        <v>37</v>
      </c>
      <c s="23">
        <v>8141302602</v>
      </c>
      <c s="23" t="s">
        <v>798</v>
      </c>
      <c s="23" t="s">
        <v>799</v>
      </c>
      <c s="23">
        <v>8094053619</v>
      </c>
      <c s="23" t="s">
        <v>194</v>
      </c>
      <c s="23">
        <v>36000</v>
      </c>
      <c s="23" t="s">
        <v>40</v>
      </c>
      <c s="23" t="s">
        <v>40</v>
      </c>
      <c s="23" t="s">
        <v>41</v>
      </c>
      <c s="23">
        <v>16</v>
      </c>
      <c s="23" t="s">
        <v>42</v>
      </c>
      <c s="23">
        <v>2.1000000000000001</v>
      </c>
      <c s="25"/>
      <c s="25"/>
      <c s="25"/>
      <c s="25"/>
    </row>
    <row r="189" spans="1:34" s="0" customFormat="1" ht="15.75" customHeight="1">
      <c r="A189" s="23">
        <v>10</v>
      </c>
      <c s="23" t="s">
        <v>30</v>
      </c>
      <c s="23">
        <v>356</v>
      </c>
      <c s="24"/>
      <c s="23" t="s">
        <v>800</v>
      </c>
      <c s="23"/>
      <c s="23" t="s">
        <v>801</v>
      </c>
      <c s="23" t="s">
        <v>802</v>
      </c>
      <c s="23" t="s">
        <v>34</v>
      </c>
      <c s="24">
        <v>37987</v>
      </c>
      <c s="23">
        <v>10066</v>
      </c>
      <c s="23">
        <v>1726489</v>
      </c>
      <c s="23">
        <v>137</v>
      </c>
      <c s="23">
        <v>108</v>
      </c>
      <c s="23" t="s">
        <v>52</v>
      </c>
      <c s="23" t="s">
        <v>36</v>
      </c>
      <c s="23"/>
      <c s="23" t="s">
        <v>37</v>
      </c>
      <c s="23">
        <v>8141302602</v>
      </c>
      <c s="23" t="s">
        <v>803</v>
      </c>
      <c s="23" t="s">
        <v>440</v>
      </c>
      <c s="23">
        <v>9828659459</v>
      </c>
      <c s="23" t="s">
        <v>194</v>
      </c>
      <c s="23">
        <v>60000</v>
      </c>
      <c s="23" t="s">
        <v>40</v>
      </c>
      <c s="23" t="s">
        <v>40</v>
      </c>
      <c s="23" t="s">
        <v>41</v>
      </c>
      <c s="23">
        <v>20</v>
      </c>
      <c s="23" t="s">
        <v>42</v>
      </c>
      <c s="23">
        <v>2.1000000000000001</v>
      </c>
      <c s="25"/>
      <c s="25"/>
      <c s="25"/>
      <c s="25"/>
    </row>
    <row r="190" spans="1:34" s="0" customFormat="1" ht="15.75" customHeight="1">
      <c r="A190" s="23">
        <v>10</v>
      </c>
      <c s="23" t="s">
        <v>30</v>
      </c>
      <c s="23">
        <v>325</v>
      </c>
      <c s="24"/>
      <c s="23" t="s">
        <v>804</v>
      </c>
      <c s="23"/>
      <c s="23" t="s">
        <v>805</v>
      </c>
      <c s="23" t="s">
        <v>806</v>
      </c>
      <c s="23" t="s">
        <v>34</v>
      </c>
      <c s="24">
        <v>39335</v>
      </c>
      <c s="23">
        <v>10067</v>
      </c>
      <c s="23">
        <v>1726490</v>
      </c>
      <c s="23">
        <v>137</v>
      </c>
      <c s="23">
        <v>118</v>
      </c>
      <c s="23" t="s">
        <v>35</v>
      </c>
      <c s="23" t="s">
        <v>36</v>
      </c>
      <c s="23"/>
      <c s="23" t="s">
        <v>37</v>
      </c>
      <c s="23">
        <v>8141302602</v>
      </c>
      <c s="23" t="s">
        <v>807</v>
      </c>
      <c s="23" t="s">
        <v>808</v>
      </c>
      <c s="23">
        <v>9982131998</v>
      </c>
      <c s="23" t="s">
        <v>724</v>
      </c>
      <c s="23">
        <v>30000</v>
      </c>
      <c s="23" t="s">
        <v>158</v>
      </c>
      <c s="23" t="s">
        <v>40</v>
      </c>
      <c s="23" t="s">
        <v>41</v>
      </c>
      <c s="23">
        <v>17</v>
      </c>
      <c s="23" t="s">
        <v>42</v>
      </c>
      <c s="23">
        <v>3</v>
      </c>
      <c s="25"/>
      <c s="25"/>
      <c s="25"/>
      <c s="25"/>
    </row>
    <row r="191" spans="1:34" s="0" customFormat="1" ht="15.75" customHeight="1">
      <c r="A191" s="23">
        <v>10</v>
      </c>
      <c s="23" t="s">
        <v>30</v>
      </c>
      <c s="23">
        <v>527</v>
      </c>
      <c s="24"/>
      <c s="23" t="s">
        <v>809</v>
      </c>
      <c s="23"/>
      <c s="23" t="s">
        <v>810</v>
      </c>
      <c s="23" t="s">
        <v>402</v>
      </c>
      <c s="23" t="s">
        <v>34</v>
      </c>
      <c s="24">
        <v>39751</v>
      </c>
      <c s="23">
        <v>10068</v>
      </c>
      <c s="23">
        <v>1726491</v>
      </c>
      <c s="23">
        <v>137</v>
      </c>
      <c s="23">
        <v>129</v>
      </c>
      <c s="23" t="s">
        <v>35</v>
      </c>
      <c s="23" t="s">
        <v>36</v>
      </c>
      <c s="23"/>
      <c s="23" t="s">
        <v>37</v>
      </c>
      <c s="23">
        <v>8141302602</v>
      </c>
      <c s="23" t="s">
        <v>811</v>
      </c>
      <c s="23" t="s">
        <v>404</v>
      </c>
      <c s="23">
        <v>8875073199</v>
      </c>
      <c s="23" t="s">
        <v>383</v>
      </c>
      <c s="23">
        <v>50000</v>
      </c>
      <c s="23" t="s">
        <v>40</v>
      </c>
      <c s="23" t="s">
        <v>40</v>
      </c>
      <c s="23" t="s">
        <v>41</v>
      </c>
      <c s="23">
        <v>16</v>
      </c>
      <c s="23" t="s">
        <v>42</v>
      </c>
      <c s="23">
        <v>0</v>
      </c>
      <c s="25"/>
      <c s="25"/>
      <c s="25"/>
      <c s="25"/>
    </row>
    <row r="192" spans="1:34" s="0" customFormat="1" ht="15.75" customHeight="1">
      <c r="A192" s="23">
        <v>10</v>
      </c>
      <c s="23" t="s">
        <v>30</v>
      </c>
      <c s="23">
        <v>326</v>
      </c>
      <c s="24"/>
      <c s="23" t="s">
        <v>812</v>
      </c>
      <c s="23"/>
      <c s="23" t="s">
        <v>813</v>
      </c>
      <c s="23" t="s">
        <v>732</v>
      </c>
      <c s="23" t="s">
        <v>34</v>
      </c>
      <c s="24">
        <v>39937</v>
      </c>
      <c s="23">
        <v>10069</v>
      </c>
      <c s="23">
        <v>1726492</v>
      </c>
      <c s="23">
        <v>137</v>
      </c>
      <c s="23">
        <v>120</v>
      </c>
      <c s="23" t="s">
        <v>52</v>
      </c>
      <c s="23" t="s">
        <v>36</v>
      </c>
      <c s="23"/>
      <c s="23" t="s">
        <v>37</v>
      </c>
      <c s="23">
        <v>8141302602</v>
      </c>
      <c s="23" t="s">
        <v>814</v>
      </c>
      <c s="23" t="s">
        <v>815</v>
      </c>
      <c s="23">
        <v>9549411623</v>
      </c>
      <c s="23" t="s">
        <v>724</v>
      </c>
      <c s="23">
        <v>36000</v>
      </c>
      <c s="23" t="s">
        <v>40</v>
      </c>
      <c s="23" t="s">
        <v>158</v>
      </c>
      <c s="23" t="s">
        <v>41</v>
      </c>
      <c s="23">
        <v>15</v>
      </c>
      <c s="23" t="s">
        <v>42</v>
      </c>
      <c s="23">
        <v>2.5</v>
      </c>
      <c s="25"/>
      <c s="25"/>
      <c s="25"/>
      <c s="25"/>
    </row>
    <row r="193" spans="1:34" s="0" customFormat="1" ht="15.75" customHeight="1">
      <c r="A193" s="23">
        <v>10</v>
      </c>
      <c s="23" t="s">
        <v>30</v>
      </c>
      <c s="23">
        <v>543</v>
      </c>
      <c s="24"/>
      <c s="23" t="s">
        <v>816</v>
      </c>
      <c s="23" t="s">
        <v>817</v>
      </c>
      <c s="23" t="s">
        <v>116</v>
      </c>
      <c s="23" t="s">
        <v>818</v>
      </c>
      <c s="23" t="s">
        <v>34</v>
      </c>
      <c s="24">
        <v>40193</v>
      </c>
      <c s="23">
        <v>10070</v>
      </c>
      <c s="23">
        <v>1726493</v>
      </c>
      <c s="23">
        <v>137</v>
      </c>
      <c s="23">
        <v>129</v>
      </c>
      <c s="23" t="s">
        <v>35</v>
      </c>
      <c s="23" t="s">
        <v>36</v>
      </c>
      <c s="23"/>
      <c s="23" t="s">
        <v>37</v>
      </c>
      <c s="23">
        <v>8141302602</v>
      </c>
      <c s="23" t="s">
        <v>819</v>
      </c>
      <c s="23" t="s">
        <v>820</v>
      </c>
      <c s="23">
        <v>9829302451</v>
      </c>
      <c s="23" t="s">
        <v>821</v>
      </c>
      <c s="23">
        <v>0</v>
      </c>
      <c s="23" t="s">
        <v>40</v>
      </c>
      <c s="23" t="s">
        <v>40</v>
      </c>
      <c s="23" t="s">
        <v>41</v>
      </c>
      <c s="23">
        <v>14</v>
      </c>
      <c s="23" t="s">
        <v>42</v>
      </c>
      <c s="23">
        <v>1</v>
      </c>
      <c s="25"/>
      <c s="25"/>
      <c s="25"/>
      <c s="25"/>
    </row>
    <row r="194" spans="1:34" s="0" customFormat="1" ht="15.75" customHeight="1">
      <c r="A194" s="23">
        <v>10</v>
      </c>
      <c s="23" t="s">
        <v>30</v>
      </c>
      <c s="23">
        <v>317</v>
      </c>
      <c s="24"/>
      <c s="23" t="s">
        <v>822</v>
      </c>
      <c s="23"/>
      <c s="23" t="s">
        <v>685</v>
      </c>
      <c s="23" t="s">
        <v>823</v>
      </c>
      <c s="23" t="s">
        <v>46</v>
      </c>
      <c s="24">
        <v>39833</v>
      </c>
      <c s="23">
        <v>10071</v>
      </c>
      <c s="23">
        <v>1726494</v>
      </c>
      <c s="23">
        <v>137</v>
      </c>
      <c s="23">
        <v>120</v>
      </c>
      <c s="23" t="s">
        <v>47</v>
      </c>
      <c s="23" t="s">
        <v>36</v>
      </c>
      <c s="23"/>
      <c s="23" t="s">
        <v>37</v>
      </c>
      <c s="23">
        <v>8141302602</v>
      </c>
      <c s="23" t="s">
        <v>824</v>
      </c>
      <c s="23" t="s">
        <v>688</v>
      </c>
      <c s="23">
        <v>9549957038</v>
      </c>
      <c s="23" t="s">
        <v>724</v>
      </c>
      <c s="23">
        <v>30000</v>
      </c>
      <c s="23" t="s">
        <v>40</v>
      </c>
      <c s="23" t="s">
        <v>40</v>
      </c>
      <c s="23" t="s">
        <v>41</v>
      </c>
      <c s="23">
        <v>15</v>
      </c>
      <c s="23" t="s">
        <v>42</v>
      </c>
      <c s="23">
        <v>0.5</v>
      </c>
      <c s="25"/>
      <c s="25"/>
      <c s="25"/>
      <c s="25"/>
    </row>
    <row r="195" spans="1:34" s="0" customFormat="1" ht="15.75" customHeight="1">
      <c r="A195" s="23">
        <v>10</v>
      </c>
      <c s="23" t="s">
        <v>30</v>
      </c>
      <c s="23">
        <v>308</v>
      </c>
      <c s="24"/>
      <c s="23" t="s">
        <v>825</v>
      </c>
      <c s="23"/>
      <c s="23" t="s">
        <v>645</v>
      </c>
      <c s="23" t="s">
        <v>646</v>
      </c>
      <c s="23" t="s">
        <v>34</v>
      </c>
      <c s="24">
        <v>39861</v>
      </c>
      <c s="23">
        <v>10072</v>
      </c>
      <c s="23">
        <v>1726495</v>
      </c>
      <c s="23">
        <v>137</v>
      </c>
      <c s="23">
        <v>124</v>
      </c>
      <c s="23" t="s">
        <v>35</v>
      </c>
      <c s="23" t="s">
        <v>36</v>
      </c>
      <c s="23"/>
      <c s="23" t="s">
        <v>37</v>
      </c>
      <c s="23">
        <v>8141302602</v>
      </c>
      <c s="23" t="s">
        <v>826</v>
      </c>
      <c s="23" t="s">
        <v>648</v>
      </c>
      <c s="23">
        <v>8094466658</v>
      </c>
      <c s="23" t="s">
        <v>724</v>
      </c>
      <c s="23">
        <v>36000</v>
      </c>
      <c s="23" t="s">
        <v>40</v>
      </c>
      <c s="23" t="s">
        <v>40</v>
      </c>
      <c s="23" t="s">
        <v>41</v>
      </c>
      <c s="23">
        <v>15</v>
      </c>
      <c s="23" t="s">
        <v>42</v>
      </c>
      <c s="23">
        <v>0</v>
      </c>
      <c s="25"/>
      <c s="25"/>
      <c s="25"/>
      <c s="25"/>
    </row>
    <row r="196" spans="1:34" s="0" customFormat="1" ht="15.75" customHeight="1">
      <c r="A196" s="23">
        <v>11</v>
      </c>
      <c s="23" t="s">
        <v>30</v>
      </c>
      <c s="23">
        <v>625</v>
      </c>
      <c s="24"/>
      <c s="23" t="s">
        <v>827</v>
      </c>
      <c s="23"/>
      <c s="23" t="s">
        <v>141</v>
      </c>
      <c s="23" t="s">
        <v>534</v>
      </c>
      <c s="23" t="s">
        <v>34</v>
      </c>
      <c s="24">
        <v>39269</v>
      </c>
      <c s="23">
        <v>11015</v>
      </c>
      <c s="23"/>
      <c s="23">
        <v>137</v>
      </c>
      <c s="23">
        <v>105</v>
      </c>
      <c s="23" t="s">
        <v>35</v>
      </c>
      <c s="23" t="s">
        <v>36</v>
      </c>
      <c s="23"/>
      <c s="23" t="s">
        <v>37</v>
      </c>
      <c s="23">
        <v>8141302602</v>
      </c>
      <c s="23" t="s">
        <v>828</v>
      </c>
      <c s="23"/>
      <c s="23">
        <v>8696566273</v>
      </c>
      <c s="23" t="s">
        <v>92</v>
      </c>
      <c s="23">
        <v>60000</v>
      </c>
      <c s="23" t="s">
        <v>40</v>
      </c>
      <c s="23" t="s">
        <v>40</v>
      </c>
      <c s="23" t="s">
        <v>41</v>
      </c>
      <c s="23">
        <v>17</v>
      </c>
      <c s="23" t="s">
        <v>42</v>
      </c>
      <c s="23">
        <v>2</v>
      </c>
      <c s="25"/>
      <c s="25"/>
      <c s="25"/>
      <c s="25"/>
    </row>
    <row r="197" spans="1:34" s="0" customFormat="1" ht="15.75" customHeight="1">
      <c r="A197" s="23">
        <v>11</v>
      </c>
      <c s="23" t="s">
        <v>30</v>
      </c>
      <c s="23">
        <v>298</v>
      </c>
      <c s="24"/>
      <c s="23" t="s">
        <v>829</v>
      </c>
      <c s="23"/>
      <c s="23" t="s">
        <v>370</v>
      </c>
      <c s="23" t="s">
        <v>830</v>
      </c>
      <c s="23" t="s">
        <v>46</v>
      </c>
      <c s="24">
        <v>39887</v>
      </c>
      <c s="23">
        <v>11016</v>
      </c>
      <c s="23"/>
      <c s="23">
        <v>137</v>
      </c>
      <c s="23">
        <v>116</v>
      </c>
      <c s="23" t="s">
        <v>35</v>
      </c>
      <c s="23" t="s">
        <v>36</v>
      </c>
      <c s="23"/>
      <c s="23" t="s">
        <v>37</v>
      </c>
      <c s="23">
        <v>8141302602</v>
      </c>
      <c s="23" t="s">
        <v>831</v>
      </c>
      <c s="23"/>
      <c s="23">
        <v>8875073208</v>
      </c>
      <c s="23" t="s">
        <v>724</v>
      </c>
      <c s="23">
        <v>40000</v>
      </c>
      <c s="23" t="s">
        <v>40</v>
      </c>
      <c s="23" t="s">
        <v>40</v>
      </c>
      <c s="23" t="s">
        <v>41</v>
      </c>
      <c s="23">
        <v>15</v>
      </c>
      <c s="23" t="s">
        <v>42</v>
      </c>
      <c s="23">
        <v>2.1000000000000001</v>
      </c>
      <c s="25"/>
      <c s="25"/>
      <c s="25"/>
      <c s="25"/>
    </row>
    <row r="198" spans="1:34" s="0" customFormat="1" ht="15.75" customHeight="1">
      <c r="A198" s="23">
        <v>11</v>
      </c>
      <c s="23" t="s">
        <v>30</v>
      </c>
      <c s="23">
        <v>380</v>
      </c>
      <c s="24"/>
      <c s="23" t="s">
        <v>832</v>
      </c>
      <c s="23"/>
      <c s="23" t="s">
        <v>797</v>
      </c>
      <c s="23" t="s">
        <v>700</v>
      </c>
      <c s="23" t="s">
        <v>46</v>
      </c>
      <c s="24">
        <v>39583</v>
      </c>
      <c s="23">
        <v>11017</v>
      </c>
      <c s="23"/>
      <c s="23">
        <v>137</v>
      </c>
      <c s="23">
        <v>109</v>
      </c>
      <c s="23" t="s">
        <v>47</v>
      </c>
      <c s="23" t="s">
        <v>36</v>
      </c>
      <c s="23"/>
      <c s="23" t="s">
        <v>37</v>
      </c>
      <c s="23">
        <v>8141302602</v>
      </c>
      <c s="23" t="s">
        <v>833</v>
      </c>
      <c s="23" t="s">
        <v>834</v>
      </c>
      <c s="23">
        <v>8094053619</v>
      </c>
      <c s="23" t="s">
        <v>649</v>
      </c>
      <c s="23">
        <v>40000</v>
      </c>
      <c s="23" t="s">
        <v>40</v>
      </c>
      <c s="23" t="s">
        <v>40</v>
      </c>
      <c s="23" t="s">
        <v>41</v>
      </c>
      <c s="23">
        <v>16</v>
      </c>
      <c s="23" t="s">
        <v>42</v>
      </c>
      <c s="23">
        <v>3</v>
      </c>
      <c s="25"/>
      <c s="25"/>
      <c s="25"/>
      <c s="25"/>
    </row>
    <row r="199" spans="1:34" s="0" customFormat="1" ht="15.75" customHeight="1">
      <c r="A199" s="23">
        <v>11</v>
      </c>
      <c s="23" t="s">
        <v>30</v>
      </c>
      <c s="23">
        <v>300</v>
      </c>
      <c s="24"/>
      <c s="23" t="s">
        <v>835</v>
      </c>
      <c s="23"/>
      <c s="23" t="s">
        <v>836</v>
      </c>
      <c s="23" t="s">
        <v>837</v>
      </c>
      <c s="23" t="s">
        <v>34</v>
      </c>
      <c s="24">
        <v>39670</v>
      </c>
      <c s="23">
        <v>11018</v>
      </c>
      <c s="23"/>
      <c s="23">
        <v>137</v>
      </c>
      <c s="23">
        <v>117</v>
      </c>
      <c s="23" t="s">
        <v>35</v>
      </c>
      <c s="23" t="s">
        <v>36</v>
      </c>
      <c s="23"/>
      <c s="23" t="s">
        <v>37</v>
      </c>
      <c s="23">
        <v>8141302602</v>
      </c>
      <c s="23" t="s">
        <v>838</v>
      </c>
      <c s="23" t="s">
        <v>839</v>
      </c>
      <c s="23">
        <v>6350010736</v>
      </c>
      <c s="23" t="s">
        <v>724</v>
      </c>
      <c s="23">
        <v>42000</v>
      </c>
      <c s="23" t="s">
        <v>40</v>
      </c>
      <c s="23" t="s">
        <v>40</v>
      </c>
      <c s="23" t="s">
        <v>41</v>
      </c>
      <c s="23">
        <v>16</v>
      </c>
      <c s="23" t="s">
        <v>42</v>
      </c>
      <c s="23">
        <v>2.1000000000000001</v>
      </c>
      <c s="25"/>
      <c s="25"/>
      <c s="25"/>
      <c s="25"/>
    </row>
    <row r="200" spans="1:34" s="0" customFormat="1" ht="15.75" customHeight="1">
      <c r="A200" s="23">
        <v>11</v>
      </c>
      <c s="23" t="s">
        <v>30</v>
      </c>
      <c s="23">
        <v>301</v>
      </c>
      <c s="24"/>
      <c s="23" t="s">
        <v>840</v>
      </c>
      <c s="23"/>
      <c s="23" t="s">
        <v>797</v>
      </c>
      <c s="23" t="s">
        <v>700</v>
      </c>
      <c s="23" t="s">
        <v>46</v>
      </c>
      <c s="24">
        <v>38486</v>
      </c>
      <c s="23">
        <v>11019</v>
      </c>
      <c s="23"/>
      <c s="23">
        <v>137</v>
      </c>
      <c s="23">
        <v>105</v>
      </c>
      <c s="23" t="s">
        <v>47</v>
      </c>
      <c s="23" t="s">
        <v>36</v>
      </c>
      <c s="23"/>
      <c s="23" t="s">
        <v>37</v>
      </c>
      <c s="23">
        <v>8141302602</v>
      </c>
      <c s="23" t="s">
        <v>841</v>
      </c>
      <c s="23" t="s">
        <v>842</v>
      </c>
      <c s="23">
        <v>8094053619</v>
      </c>
      <c s="23" t="s">
        <v>724</v>
      </c>
      <c s="23">
        <v>35000</v>
      </c>
      <c s="23" t="s">
        <v>40</v>
      </c>
      <c s="23" t="s">
        <v>40</v>
      </c>
      <c s="23" t="s">
        <v>41</v>
      </c>
      <c s="23">
        <v>19</v>
      </c>
      <c s="23" t="s">
        <v>42</v>
      </c>
      <c s="23">
        <v>3</v>
      </c>
      <c s="25"/>
      <c s="25"/>
      <c s="25"/>
      <c s="25"/>
    </row>
    <row r="201" spans="1:34" s="0" customFormat="1" ht="15.75" customHeight="1">
      <c r="A201" s="23">
        <v>11</v>
      </c>
      <c s="23" t="s">
        <v>30</v>
      </c>
      <c s="23">
        <v>302</v>
      </c>
      <c s="24"/>
      <c s="23" t="s">
        <v>843</v>
      </c>
      <c s="23"/>
      <c s="23" t="s">
        <v>844</v>
      </c>
      <c s="23" t="s">
        <v>845</v>
      </c>
      <c s="23" t="s">
        <v>34</v>
      </c>
      <c s="24">
        <v>39966</v>
      </c>
      <c s="23">
        <v>11020</v>
      </c>
      <c s="23"/>
      <c s="23">
        <v>137</v>
      </c>
      <c s="23">
        <v>116</v>
      </c>
      <c s="23" t="s">
        <v>64</v>
      </c>
      <c s="23" t="s">
        <v>36</v>
      </c>
      <c s="23"/>
      <c s="23" t="s">
        <v>37</v>
      </c>
      <c s="23">
        <v>8141302602</v>
      </c>
      <c s="23" t="s">
        <v>846</v>
      </c>
      <c s="23" t="s">
        <v>847</v>
      </c>
      <c s="23">
        <v>9828791719</v>
      </c>
      <c s="23" t="s">
        <v>724</v>
      </c>
      <c s="23">
        <v>40000</v>
      </c>
      <c s="23" t="s">
        <v>40</v>
      </c>
      <c s="23" t="s">
        <v>40</v>
      </c>
      <c s="23" t="s">
        <v>41</v>
      </c>
      <c s="23">
        <v>15</v>
      </c>
      <c s="23" t="s">
        <v>42</v>
      </c>
      <c s="23">
        <v>2.2000000000000002</v>
      </c>
      <c s="25"/>
      <c s="25"/>
      <c s="25"/>
      <c s="25"/>
    </row>
    <row r="202" spans="1:34" s="0" customFormat="1" ht="15.75" customHeight="1">
      <c r="A202" s="23">
        <v>11</v>
      </c>
      <c s="23" t="s">
        <v>30</v>
      </c>
      <c s="23">
        <v>580</v>
      </c>
      <c s="24"/>
      <c s="23" t="s">
        <v>848</v>
      </c>
      <c s="23"/>
      <c s="23" t="s">
        <v>666</v>
      </c>
      <c s="23" t="s">
        <v>667</v>
      </c>
      <c s="23" t="s">
        <v>34</v>
      </c>
      <c s="24">
        <v>39682</v>
      </c>
      <c s="23">
        <v>11021</v>
      </c>
      <c s="23"/>
      <c s="23">
        <v>137</v>
      </c>
      <c s="23">
        <v>113</v>
      </c>
      <c s="23" t="s">
        <v>47</v>
      </c>
      <c s="23" t="s">
        <v>36</v>
      </c>
      <c s="23"/>
      <c s="23" t="s">
        <v>37</v>
      </c>
      <c s="23">
        <v>8141302602</v>
      </c>
      <c s="23" t="s">
        <v>849</v>
      </c>
      <c s="23"/>
      <c s="23">
        <v>9982187284</v>
      </c>
      <c s="23" t="s">
        <v>194</v>
      </c>
      <c s="23">
        <v>60000</v>
      </c>
      <c s="23" t="s">
        <v>40</v>
      </c>
      <c s="23" t="s">
        <v>40</v>
      </c>
      <c s="23" t="s">
        <v>41</v>
      </c>
      <c s="23">
        <v>16</v>
      </c>
      <c s="23" t="s">
        <v>42</v>
      </c>
      <c s="23">
        <v>3</v>
      </c>
      <c s="25"/>
      <c s="25"/>
      <c s="25"/>
      <c s="25"/>
    </row>
    <row r="203" spans="1:34" s="0" customFormat="1" ht="15.75" customHeight="1">
      <c r="A203" s="23">
        <v>11</v>
      </c>
      <c s="23" t="s">
        <v>30</v>
      </c>
      <c s="23">
        <v>623</v>
      </c>
      <c s="24"/>
      <c s="23" t="s">
        <v>850</v>
      </c>
      <c s="23"/>
      <c s="23" t="s">
        <v>851</v>
      </c>
      <c s="23" t="s">
        <v>852</v>
      </c>
      <c s="23" t="s">
        <v>46</v>
      </c>
      <c s="24">
        <v>39887</v>
      </c>
      <c s="23">
        <v>11022</v>
      </c>
      <c s="23"/>
      <c s="23">
        <v>137</v>
      </c>
      <c s="23">
        <v>117</v>
      </c>
      <c s="23" t="s">
        <v>35</v>
      </c>
      <c s="23" t="s">
        <v>36</v>
      </c>
      <c s="23"/>
      <c s="23" t="s">
        <v>37</v>
      </c>
      <c s="23">
        <v>8141302602</v>
      </c>
      <c s="23" t="s">
        <v>853</v>
      </c>
      <c s="23"/>
      <c s="23">
        <v>9549681069</v>
      </c>
      <c s="23" t="s">
        <v>102</v>
      </c>
      <c s="23">
        <v>50000</v>
      </c>
      <c s="23" t="s">
        <v>40</v>
      </c>
      <c s="23" t="s">
        <v>40</v>
      </c>
      <c s="23" t="s">
        <v>41</v>
      </c>
      <c s="23">
        <v>15</v>
      </c>
      <c s="23" t="s">
        <v>42</v>
      </c>
      <c s="23">
        <v>3</v>
      </c>
      <c s="25"/>
      <c s="25"/>
      <c s="25"/>
      <c s="25"/>
    </row>
    <row r="204" spans="1:34" s="0" customFormat="1" ht="15.75" customHeight="1">
      <c r="A204" s="23">
        <v>11</v>
      </c>
      <c s="23" t="s">
        <v>30</v>
      </c>
      <c s="23">
        <v>396</v>
      </c>
      <c s="24"/>
      <c s="23" t="s">
        <v>854</v>
      </c>
      <c s="23"/>
      <c s="23" t="s">
        <v>855</v>
      </c>
      <c s="23" t="s">
        <v>823</v>
      </c>
      <c s="23" t="s">
        <v>34</v>
      </c>
      <c s="24">
        <v>37987</v>
      </c>
      <c s="23">
        <v>11023</v>
      </c>
      <c s="23"/>
      <c s="23">
        <v>137</v>
      </c>
      <c s="23">
        <v>94</v>
      </c>
      <c s="23" t="s">
        <v>47</v>
      </c>
      <c s="23" t="s">
        <v>36</v>
      </c>
      <c s="23"/>
      <c s="23" t="s">
        <v>37</v>
      </c>
      <c s="23">
        <v>8141302602</v>
      </c>
      <c s="23" t="s">
        <v>856</v>
      </c>
      <c s="23" t="s">
        <v>857</v>
      </c>
      <c s="23">
        <v>7878536271</v>
      </c>
      <c s="23" t="s">
        <v>858</v>
      </c>
      <c s="23">
        <v>40000</v>
      </c>
      <c s="23" t="s">
        <v>40</v>
      </c>
      <c s="23" t="s">
        <v>40</v>
      </c>
      <c s="23" t="s">
        <v>41</v>
      </c>
      <c s="23">
        <v>20</v>
      </c>
      <c s="23" t="s">
        <v>42</v>
      </c>
      <c s="23">
        <v>2</v>
      </c>
      <c s="25"/>
      <c s="25"/>
      <c s="25"/>
      <c s="25"/>
    </row>
    <row r="205" spans="1:34" s="0" customFormat="1" ht="15.75" customHeight="1">
      <c r="A205" s="23">
        <v>11</v>
      </c>
      <c s="23" t="s">
        <v>30</v>
      </c>
      <c s="23">
        <v>304</v>
      </c>
      <c s="24"/>
      <c s="23" t="s">
        <v>859</v>
      </c>
      <c s="23"/>
      <c s="23" t="s">
        <v>608</v>
      </c>
      <c s="23" t="s">
        <v>860</v>
      </c>
      <c s="23" t="s">
        <v>34</v>
      </c>
      <c s="24">
        <v>38490</v>
      </c>
      <c s="23">
        <v>11024</v>
      </c>
      <c s="23"/>
      <c s="23">
        <v>137</v>
      </c>
      <c s="23">
        <v>93</v>
      </c>
      <c s="23" t="s">
        <v>64</v>
      </c>
      <c s="23" t="s">
        <v>36</v>
      </c>
      <c s="23"/>
      <c s="23" t="s">
        <v>37</v>
      </c>
      <c s="23">
        <v>8141302602</v>
      </c>
      <c s="23" t="s">
        <v>861</v>
      </c>
      <c s="23" t="s">
        <v>862</v>
      </c>
      <c s="23">
        <v>9982669072</v>
      </c>
      <c s="23" t="s">
        <v>724</v>
      </c>
      <c s="23">
        <v>40000</v>
      </c>
      <c s="23" t="s">
        <v>40</v>
      </c>
      <c s="23" t="s">
        <v>40</v>
      </c>
      <c s="23" t="s">
        <v>41</v>
      </c>
      <c s="23">
        <v>19</v>
      </c>
      <c s="23" t="s">
        <v>42</v>
      </c>
      <c s="23">
        <v>2.1000000000000001</v>
      </c>
      <c s="25"/>
      <c s="25"/>
      <c s="25"/>
      <c s="25"/>
    </row>
    <row r="206" spans="1:34" s="0" customFormat="1" ht="15.75" customHeight="1">
      <c r="A206" s="23">
        <v>11</v>
      </c>
      <c s="23" t="s">
        <v>30</v>
      </c>
      <c s="23">
        <v>306</v>
      </c>
      <c s="24"/>
      <c s="23" t="s">
        <v>863</v>
      </c>
      <c s="23"/>
      <c s="23" t="s">
        <v>864</v>
      </c>
      <c s="23" t="s">
        <v>397</v>
      </c>
      <c s="23" t="s">
        <v>46</v>
      </c>
      <c s="24">
        <v>39937</v>
      </c>
      <c s="23">
        <v>11025</v>
      </c>
      <c s="23"/>
      <c s="23">
        <v>137</v>
      </c>
      <c s="23">
        <v>120</v>
      </c>
      <c s="23" t="s">
        <v>35</v>
      </c>
      <c s="23" t="s">
        <v>36</v>
      </c>
      <c s="23"/>
      <c s="23" t="s">
        <v>37</v>
      </c>
      <c s="23">
        <v>8141302602</v>
      </c>
      <c s="23" t="s">
        <v>865</v>
      </c>
      <c s="23" t="s">
        <v>866</v>
      </c>
      <c s="23">
        <v>9610176129</v>
      </c>
      <c s="23" t="s">
        <v>724</v>
      </c>
      <c s="23">
        <v>40000</v>
      </c>
      <c s="23" t="s">
        <v>40</v>
      </c>
      <c s="23" t="s">
        <v>40</v>
      </c>
      <c s="23" t="s">
        <v>41</v>
      </c>
      <c s="23">
        <v>15</v>
      </c>
      <c s="23" t="s">
        <v>42</v>
      </c>
      <c s="23">
        <v>2.1000000000000001</v>
      </c>
      <c s="25"/>
      <c s="25"/>
      <c s="25"/>
      <c s="25"/>
    </row>
    <row r="207" spans="1:34" s="0" customFormat="1" ht="15.75" customHeight="1">
      <c r="A207" s="23">
        <v>11</v>
      </c>
      <c s="23" t="s">
        <v>30</v>
      </c>
      <c s="23">
        <v>542</v>
      </c>
      <c s="24"/>
      <c s="23" t="s">
        <v>867</v>
      </c>
      <c s="23"/>
      <c s="23" t="s">
        <v>720</v>
      </c>
      <c s="23" t="s">
        <v>868</v>
      </c>
      <c s="23" t="s">
        <v>34</v>
      </c>
      <c s="24">
        <v>38426</v>
      </c>
      <c s="23">
        <v>11026</v>
      </c>
      <c s="23"/>
      <c s="23">
        <v>137</v>
      </c>
      <c s="23">
        <v>118</v>
      </c>
      <c s="23" t="s">
        <v>35</v>
      </c>
      <c s="23" t="s">
        <v>36</v>
      </c>
      <c s="23"/>
      <c s="23" t="s">
        <v>37</v>
      </c>
      <c s="23">
        <v>8141302602</v>
      </c>
      <c s="23" t="s">
        <v>869</v>
      </c>
      <c s="23" t="s">
        <v>870</v>
      </c>
      <c s="23">
        <v>9672801049</v>
      </c>
      <c s="23" t="s">
        <v>871</v>
      </c>
      <c s="23">
        <v>36000</v>
      </c>
      <c s="23" t="s">
        <v>40</v>
      </c>
      <c s="23" t="s">
        <v>40</v>
      </c>
      <c s="23" t="s">
        <v>41</v>
      </c>
      <c s="23">
        <v>19</v>
      </c>
      <c s="23" t="s">
        <v>42</v>
      </c>
      <c s="23">
        <v>3</v>
      </c>
      <c s="25"/>
      <c s="25"/>
      <c s="25"/>
      <c s="25"/>
    </row>
    <row r="208" spans="1:34" s="0" customFormat="1" ht="15.75" customHeight="1">
      <c r="A208" s="23">
        <v>11</v>
      </c>
      <c s="23" t="s">
        <v>30</v>
      </c>
      <c s="23">
        <v>647</v>
      </c>
      <c s="24"/>
      <c s="23" t="s">
        <v>872</v>
      </c>
      <c s="23"/>
      <c s="23" t="s">
        <v>873</v>
      </c>
      <c s="23" t="s">
        <v>874</v>
      </c>
      <c s="23" t="s">
        <v>34</v>
      </c>
      <c s="24">
        <v>39273</v>
      </c>
      <c s="23">
        <v>11027</v>
      </c>
      <c s="23"/>
      <c s="23">
        <v>137</v>
      </c>
      <c s="23">
        <v>100</v>
      </c>
      <c s="23" t="s">
        <v>35</v>
      </c>
      <c s="23" t="s">
        <v>36</v>
      </c>
      <c s="23"/>
      <c s="23" t="s">
        <v>37</v>
      </c>
      <c s="23">
        <v>8141302602</v>
      </c>
      <c s="23" t="s">
        <v>875</v>
      </c>
      <c s="23"/>
      <c s="23">
        <v>7878748341</v>
      </c>
      <c s="23" t="s">
        <v>876</v>
      </c>
      <c s="23">
        <v>40000</v>
      </c>
      <c s="23" t="s">
        <v>40</v>
      </c>
      <c s="23" t="s">
        <v>40</v>
      </c>
      <c s="23" t="s">
        <v>41</v>
      </c>
      <c s="23">
        <v>17</v>
      </c>
      <c s="23" t="s">
        <v>42</v>
      </c>
      <c s="23">
        <v>3</v>
      </c>
      <c s="25"/>
      <c s="25"/>
      <c s="25"/>
      <c s="25"/>
    </row>
    <row r="209" spans="1:34" s="0" customFormat="1" ht="15.75" customHeight="1">
      <c r="A209" s="23">
        <v>12</v>
      </c>
      <c s="23" t="s">
        <v>30</v>
      </c>
      <c s="23">
        <v>285</v>
      </c>
      <c s="24"/>
      <c s="23" t="s">
        <v>877</v>
      </c>
      <c s="23"/>
      <c s="23" t="s">
        <v>878</v>
      </c>
      <c s="23" t="s">
        <v>879</v>
      </c>
      <c s="23" t="s">
        <v>34</v>
      </c>
      <c s="24">
        <v>39828</v>
      </c>
      <c s="23">
        <v>12001</v>
      </c>
      <c s="23">
        <v>3265916</v>
      </c>
      <c s="23">
        <v>137</v>
      </c>
      <c s="23">
        <v>118</v>
      </c>
      <c s="23" t="s">
        <v>52</v>
      </c>
      <c s="23" t="s">
        <v>36</v>
      </c>
      <c s="23"/>
      <c s="23" t="s">
        <v>37</v>
      </c>
      <c s="23">
        <v>8141302602</v>
      </c>
      <c s="23" t="s">
        <v>880</v>
      </c>
      <c s="23" t="s">
        <v>881</v>
      </c>
      <c s="23">
        <v>9672196330</v>
      </c>
      <c s="23" t="s">
        <v>882</v>
      </c>
      <c s="23">
        <v>40000</v>
      </c>
      <c s="23" t="s">
        <v>40</v>
      </c>
      <c s="23" t="s">
        <v>158</v>
      </c>
      <c s="23" t="s">
        <v>41</v>
      </c>
      <c s="23">
        <v>15</v>
      </c>
      <c s="23" t="s">
        <v>42</v>
      </c>
      <c s="23">
        <v>0</v>
      </c>
      <c s="25"/>
      <c s="25"/>
      <c s="25"/>
      <c s="25"/>
    </row>
    <row r="210" spans="1:34" s="0" customFormat="1" ht="15.75" customHeight="1">
      <c r="A210" s="23">
        <v>12</v>
      </c>
      <c s="23" t="s">
        <v>30</v>
      </c>
      <c s="23">
        <v>372</v>
      </c>
      <c s="24"/>
      <c s="23" t="s">
        <v>883</v>
      </c>
      <c s="23"/>
      <c s="23" t="s">
        <v>619</v>
      </c>
      <c s="23" t="s">
        <v>620</v>
      </c>
      <c s="23" t="s">
        <v>46</v>
      </c>
      <c s="24">
        <v>38701</v>
      </c>
      <c s="23">
        <v>12002</v>
      </c>
      <c s="23">
        <v>3265917</v>
      </c>
      <c s="23">
        <v>137</v>
      </c>
      <c s="23">
        <v>114</v>
      </c>
      <c s="23" t="s">
        <v>47</v>
      </c>
      <c s="23" t="s">
        <v>36</v>
      </c>
      <c s="23"/>
      <c s="23" t="s">
        <v>37</v>
      </c>
      <c s="23">
        <v>8141302602</v>
      </c>
      <c s="23" t="s">
        <v>884</v>
      </c>
      <c s="23" t="s">
        <v>255</v>
      </c>
      <c s="23">
        <v>9982479585</v>
      </c>
      <c s="23" t="s">
        <v>194</v>
      </c>
      <c s="23">
        <v>25000</v>
      </c>
      <c s="23" t="s">
        <v>40</v>
      </c>
      <c s="23" t="s">
        <v>40</v>
      </c>
      <c s="23" t="s">
        <v>41</v>
      </c>
      <c s="23">
        <v>19</v>
      </c>
      <c s="23" t="s">
        <v>42</v>
      </c>
      <c s="23">
        <v>0</v>
      </c>
      <c s="25"/>
      <c s="25"/>
      <c s="25"/>
      <c s="25"/>
    </row>
    <row r="211" spans="1:34" s="0" customFormat="1" ht="15.75" customHeight="1">
      <c r="A211" s="23">
        <v>12</v>
      </c>
      <c s="23" t="s">
        <v>30</v>
      </c>
      <c s="23">
        <v>652</v>
      </c>
      <c s="24">
        <v>45111</v>
      </c>
      <c s="23" t="s">
        <v>885</v>
      </c>
      <c s="23"/>
      <c s="23" t="s">
        <v>886</v>
      </c>
      <c s="23" t="s">
        <v>887</v>
      </c>
      <c s="23" t="s">
        <v>46</v>
      </c>
      <c s="24">
        <v>39026</v>
      </c>
      <c s="23">
        <v>12003</v>
      </c>
      <c s="23">
        <v>3265918</v>
      </c>
      <c s="23">
        <v>137</v>
      </c>
      <c s="23">
        <v>122</v>
      </c>
      <c s="23" t="s">
        <v>47</v>
      </c>
      <c s="23" t="s">
        <v>36</v>
      </c>
      <c s="23"/>
      <c s="23" t="s">
        <v>37</v>
      </c>
      <c s="23">
        <v>8141302602</v>
      </c>
      <c s="23" t="s">
        <v>888</v>
      </c>
      <c s="23" t="s">
        <v>889</v>
      </c>
      <c s="23">
        <v>7023733839</v>
      </c>
      <c s="23" t="s">
        <v>882</v>
      </c>
      <c s="23">
        <v>25000</v>
      </c>
      <c s="23" t="s">
        <v>40</v>
      </c>
      <c s="23" t="s">
        <v>40</v>
      </c>
      <c s="23" t="s">
        <v>41</v>
      </c>
      <c s="23">
        <v>18</v>
      </c>
      <c s="23" t="s">
        <v>42</v>
      </c>
      <c s="23">
        <v>0</v>
      </c>
      <c s="25"/>
      <c s="25"/>
      <c s="25"/>
      <c s="25"/>
    </row>
    <row r="212" spans="1:34" s="0" customFormat="1" ht="15.75" customHeight="1">
      <c r="A212" s="23">
        <v>12</v>
      </c>
      <c s="23" t="s">
        <v>30</v>
      </c>
      <c s="23">
        <v>293</v>
      </c>
      <c s="24"/>
      <c s="23" t="s">
        <v>890</v>
      </c>
      <c s="23"/>
      <c s="23" t="s">
        <v>891</v>
      </c>
      <c s="23" t="s">
        <v>892</v>
      </c>
      <c s="23" t="s">
        <v>46</v>
      </c>
      <c s="24">
        <v>38444</v>
      </c>
      <c s="23">
        <v>12004</v>
      </c>
      <c s="23">
        <v>3265919</v>
      </c>
      <c s="23">
        <v>137</v>
      </c>
      <c s="23">
        <v>108</v>
      </c>
      <c s="23" t="s">
        <v>35</v>
      </c>
      <c s="23" t="s">
        <v>36</v>
      </c>
      <c s="23"/>
      <c s="23" t="s">
        <v>37</v>
      </c>
      <c s="23">
        <v>8141302602</v>
      </c>
      <c s="23" t="s">
        <v>893</v>
      </c>
      <c s="23" t="s">
        <v>528</v>
      </c>
      <c s="23">
        <v>8875657809</v>
      </c>
      <c s="23" t="s">
        <v>882</v>
      </c>
      <c s="23">
        <v>46000</v>
      </c>
      <c s="23" t="s">
        <v>40</v>
      </c>
      <c s="23" t="s">
        <v>40</v>
      </c>
      <c s="23" t="s">
        <v>41</v>
      </c>
      <c s="23">
        <v>19</v>
      </c>
      <c s="23" t="s">
        <v>42</v>
      </c>
      <c s="23">
        <v>0</v>
      </c>
      <c s="25"/>
      <c s="25"/>
      <c s="25"/>
      <c s="25"/>
    </row>
    <row r="213" spans="1:34" s="0" customFormat="1" ht="15.75" customHeight="1">
      <c r="A213" s="23">
        <v>12</v>
      </c>
      <c s="23" t="s">
        <v>30</v>
      </c>
      <c s="23">
        <v>291</v>
      </c>
      <c s="24"/>
      <c s="23" t="s">
        <v>894</v>
      </c>
      <c s="23"/>
      <c s="23" t="s">
        <v>895</v>
      </c>
      <c s="23" t="s">
        <v>837</v>
      </c>
      <c s="23" t="s">
        <v>46</v>
      </c>
      <c s="24">
        <v>38817</v>
      </c>
      <c s="23">
        <v>12005</v>
      </c>
      <c s="23">
        <v>3265920</v>
      </c>
      <c s="23">
        <v>137</v>
      </c>
      <c s="23">
        <v>101</v>
      </c>
      <c s="23" t="s">
        <v>52</v>
      </c>
      <c s="23" t="s">
        <v>36</v>
      </c>
      <c s="23"/>
      <c s="23" t="s">
        <v>37</v>
      </c>
      <c s="23">
        <v>8141302602</v>
      </c>
      <c s="23" t="s">
        <v>896</v>
      </c>
      <c s="23" t="s">
        <v>897</v>
      </c>
      <c s="23">
        <v>9772313770</v>
      </c>
      <c s="23" t="s">
        <v>882</v>
      </c>
      <c s="23">
        <v>46000</v>
      </c>
      <c s="23" t="s">
        <v>40</v>
      </c>
      <c s="23" t="s">
        <v>40</v>
      </c>
      <c s="23" t="s">
        <v>41</v>
      </c>
      <c s="23">
        <v>18</v>
      </c>
      <c s="23" t="s">
        <v>42</v>
      </c>
      <c s="23">
        <v>2.1000000000000001</v>
      </c>
      <c s="25"/>
      <c s="25"/>
      <c s="25"/>
      <c s="25"/>
    </row>
    <row r="214" spans="1:34" s="0" customFormat="1" ht="15.75" customHeight="1">
      <c r="A214" s="23">
        <v>12</v>
      </c>
      <c s="23" t="s">
        <v>30</v>
      </c>
      <c s="23">
        <v>283</v>
      </c>
      <c s="24"/>
      <c s="23" t="s">
        <v>898</v>
      </c>
      <c s="23"/>
      <c s="23" t="s">
        <v>899</v>
      </c>
      <c s="23" t="s">
        <v>900</v>
      </c>
      <c s="23" t="s">
        <v>46</v>
      </c>
      <c s="24">
        <v>39778</v>
      </c>
      <c s="23">
        <v>12006</v>
      </c>
      <c s="23">
        <v>3265921</v>
      </c>
      <c s="23">
        <v>137</v>
      </c>
      <c s="23">
        <v>110</v>
      </c>
      <c s="23" t="s">
        <v>35</v>
      </c>
      <c s="23" t="s">
        <v>36</v>
      </c>
      <c s="23"/>
      <c s="23" t="s">
        <v>37</v>
      </c>
      <c s="23">
        <v>8141302602</v>
      </c>
      <c s="23" t="s">
        <v>901</v>
      </c>
      <c s="23" t="s">
        <v>675</v>
      </c>
      <c s="23">
        <v>9783314301</v>
      </c>
      <c s="23" t="s">
        <v>882</v>
      </c>
      <c s="23">
        <v>50000</v>
      </c>
      <c s="23" t="s">
        <v>40</v>
      </c>
      <c s="23" t="s">
        <v>40</v>
      </c>
      <c s="23" t="s">
        <v>41</v>
      </c>
      <c s="23">
        <v>16</v>
      </c>
      <c s="23" t="s">
        <v>42</v>
      </c>
      <c s="23">
        <v>0</v>
      </c>
      <c s="25"/>
      <c s="25"/>
      <c s="25"/>
      <c s="25"/>
    </row>
    <row r="215" spans="1:34" s="0" customFormat="1" ht="15.75" customHeight="1">
      <c r="A215" s="23">
        <v>12</v>
      </c>
      <c s="23" t="s">
        <v>30</v>
      </c>
      <c s="23">
        <v>288</v>
      </c>
      <c s="24"/>
      <c s="23" t="s">
        <v>902</v>
      </c>
      <c s="23"/>
      <c s="23" t="s">
        <v>750</v>
      </c>
      <c s="23" t="s">
        <v>900</v>
      </c>
      <c s="23" t="s">
        <v>46</v>
      </c>
      <c s="24">
        <v>40078</v>
      </c>
      <c s="23">
        <v>12007</v>
      </c>
      <c s="23">
        <v>3265922</v>
      </c>
      <c s="23">
        <v>137</v>
      </c>
      <c s="23">
        <v>118</v>
      </c>
      <c s="23" t="s">
        <v>47</v>
      </c>
      <c s="23" t="s">
        <v>36</v>
      </c>
      <c s="23"/>
      <c s="23" t="s">
        <v>37</v>
      </c>
      <c s="23">
        <v>8141302602</v>
      </c>
      <c s="23" t="s">
        <v>903</v>
      </c>
      <c s="23" t="s">
        <v>540</v>
      </c>
      <c s="23">
        <v>9672735298</v>
      </c>
      <c s="23" t="s">
        <v>882</v>
      </c>
      <c s="23">
        <v>20000</v>
      </c>
      <c s="23" t="s">
        <v>40</v>
      </c>
      <c s="23" t="s">
        <v>40</v>
      </c>
      <c s="23" t="s">
        <v>41</v>
      </c>
      <c s="23">
        <v>15</v>
      </c>
      <c s="23" t="s">
        <v>42</v>
      </c>
      <c s="23">
        <v>0</v>
      </c>
      <c s="25"/>
      <c s="25"/>
      <c s="25"/>
      <c s="25"/>
    </row>
    <row r="216" spans="1:34" s="0" customFormat="1" ht="15.75" customHeight="1">
      <c r="A216" s="23">
        <v>12</v>
      </c>
      <c s="23" t="s">
        <v>30</v>
      </c>
      <c s="23">
        <v>405</v>
      </c>
      <c s="24"/>
      <c s="23" t="s">
        <v>519</v>
      </c>
      <c s="23"/>
      <c s="23" t="s">
        <v>790</v>
      </c>
      <c s="23" t="s">
        <v>791</v>
      </c>
      <c s="23" t="s">
        <v>46</v>
      </c>
      <c s="24">
        <v>39398</v>
      </c>
      <c s="23">
        <v>12008</v>
      </c>
      <c s="23">
        <v>3265923</v>
      </c>
      <c s="23">
        <v>137</v>
      </c>
      <c s="23">
        <v>122</v>
      </c>
      <c s="23" t="s">
        <v>52</v>
      </c>
      <c s="23" t="s">
        <v>36</v>
      </c>
      <c s="23"/>
      <c s="23" t="s">
        <v>37</v>
      </c>
      <c s="23">
        <v>8141302602</v>
      </c>
      <c s="23" t="s">
        <v>904</v>
      </c>
      <c s="23" t="s">
        <v>793</v>
      </c>
      <c s="23">
        <v>9772517640</v>
      </c>
      <c s="23" t="s">
        <v>571</v>
      </c>
      <c s="23">
        <v>36000</v>
      </c>
      <c s="23" t="s">
        <v>40</v>
      </c>
      <c s="23" t="s">
        <v>40</v>
      </c>
      <c s="23" t="s">
        <v>41</v>
      </c>
      <c s="23">
        <v>17</v>
      </c>
      <c s="23" t="s">
        <v>42</v>
      </c>
      <c s="23">
        <v>0</v>
      </c>
      <c s="25"/>
      <c s="25"/>
      <c s="25"/>
      <c s="25"/>
    </row>
    <row r="217" spans="1:34" s="0" customFormat="1" ht="15.75" customHeight="1">
      <c r="A217" s="23">
        <v>12</v>
      </c>
      <c s="23" t="s">
        <v>30</v>
      </c>
      <c s="23">
        <v>622</v>
      </c>
      <c s="24"/>
      <c s="23" t="s">
        <v>905</v>
      </c>
      <c s="23"/>
      <c s="23" t="s">
        <v>906</v>
      </c>
      <c s="23" t="s">
        <v>907</v>
      </c>
      <c s="23" t="s">
        <v>46</v>
      </c>
      <c s="24">
        <v>39268</v>
      </c>
      <c s="23">
        <v>12009</v>
      </c>
      <c s="23">
        <v>3265924</v>
      </c>
      <c s="23">
        <v>137</v>
      </c>
      <c s="23">
        <v>120</v>
      </c>
      <c s="23" t="s">
        <v>47</v>
      </c>
      <c s="23" t="s">
        <v>36</v>
      </c>
      <c s="23"/>
      <c s="23" t="s">
        <v>37</v>
      </c>
      <c s="23">
        <v>8141302602</v>
      </c>
      <c s="23" t="s">
        <v>908</v>
      </c>
      <c s="23" t="s">
        <v>909</v>
      </c>
      <c s="23">
        <v>9783116989</v>
      </c>
      <c s="23" t="s">
        <v>649</v>
      </c>
      <c s="23">
        <v>36000</v>
      </c>
      <c s="23" t="s">
        <v>40</v>
      </c>
      <c s="23" t="s">
        <v>40</v>
      </c>
      <c s="23" t="s">
        <v>41</v>
      </c>
      <c s="23">
        <v>17</v>
      </c>
      <c s="23" t="s">
        <v>42</v>
      </c>
      <c s="23">
        <v>0</v>
      </c>
      <c s="25"/>
      <c s="25"/>
      <c s="25"/>
      <c s="25"/>
    </row>
    <row r="218" spans="1:34" s="0" customFormat="1" ht="15.75" customHeight="1">
      <c r="A218" s="23">
        <v>12</v>
      </c>
      <c s="23" t="s">
        <v>30</v>
      </c>
      <c s="23">
        <v>496</v>
      </c>
      <c s="24"/>
      <c s="23" t="s">
        <v>910</v>
      </c>
      <c s="23"/>
      <c s="23" t="s">
        <v>911</v>
      </c>
      <c s="23" t="s">
        <v>758</v>
      </c>
      <c s="23" t="s">
        <v>46</v>
      </c>
      <c s="24">
        <v>39042</v>
      </c>
      <c s="23">
        <v>12010</v>
      </c>
      <c s="23">
        <v>3265925</v>
      </c>
      <c s="23">
        <v>137</v>
      </c>
      <c s="23">
        <v>120</v>
      </c>
      <c s="23" t="s">
        <v>35</v>
      </c>
      <c s="23" t="s">
        <v>36</v>
      </c>
      <c s="23"/>
      <c s="23" t="s">
        <v>37</v>
      </c>
      <c s="23">
        <v>8141302602</v>
      </c>
      <c s="23" t="s">
        <v>912</v>
      </c>
      <c s="23" t="s">
        <v>913</v>
      </c>
      <c s="23">
        <v>9509512170</v>
      </c>
      <c s="23" t="s">
        <v>914</v>
      </c>
      <c s="23">
        <v>46000</v>
      </c>
      <c s="23" t="s">
        <v>40</v>
      </c>
      <c s="23" t="s">
        <v>40</v>
      </c>
      <c s="23" t="s">
        <v>41</v>
      </c>
      <c s="23">
        <v>18</v>
      </c>
      <c s="23" t="s">
        <v>42</v>
      </c>
      <c s="23">
        <v>2.2000000000000002</v>
      </c>
      <c s="25"/>
      <c s="25"/>
      <c s="25"/>
      <c s="25"/>
    </row>
    <row r="219" spans="1:34" s="0" customFormat="1" ht="15.75" customHeight="1">
      <c r="A219" s="23">
        <v>12</v>
      </c>
      <c s="23" t="s">
        <v>30</v>
      </c>
      <c s="23">
        <v>564</v>
      </c>
      <c s="24"/>
      <c s="23" t="s">
        <v>915</v>
      </c>
      <c s="23"/>
      <c s="23" t="s">
        <v>916</v>
      </c>
      <c s="23" t="s">
        <v>917</v>
      </c>
      <c s="23" t="s">
        <v>34</v>
      </c>
      <c s="24">
        <v>38718</v>
      </c>
      <c s="23">
        <v>12011</v>
      </c>
      <c s="23">
        <v>3265926</v>
      </c>
      <c s="23">
        <v>137</v>
      </c>
      <c s="23">
        <v>108</v>
      </c>
      <c s="23" t="s">
        <v>35</v>
      </c>
      <c s="23" t="s">
        <v>36</v>
      </c>
      <c s="23"/>
      <c s="23" t="s">
        <v>37</v>
      </c>
      <c s="23">
        <v>8141302602</v>
      </c>
      <c s="23" t="s">
        <v>918</v>
      </c>
      <c s="23" t="s">
        <v>919</v>
      </c>
      <c s="23">
        <v>9649220856</v>
      </c>
      <c s="23" t="s">
        <v>92</v>
      </c>
      <c s="23">
        <v>40000</v>
      </c>
      <c s="23" t="s">
        <v>40</v>
      </c>
      <c s="23" t="s">
        <v>40</v>
      </c>
      <c s="23" t="s">
        <v>41</v>
      </c>
      <c s="23">
        <v>18</v>
      </c>
      <c s="23" t="s">
        <v>42</v>
      </c>
      <c s="23">
        <v>0</v>
      </c>
      <c s="25"/>
      <c s="25"/>
      <c s="25"/>
      <c s="25"/>
    </row>
    <row r="220" spans="1:34" s="0" customFormat="1" ht="15.75" customHeight="1">
      <c r="A220" s="23">
        <v>12</v>
      </c>
      <c s="23" t="s">
        <v>30</v>
      </c>
      <c s="23">
        <v>671</v>
      </c>
      <c s="24">
        <v>45138</v>
      </c>
      <c s="23" t="s">
        <v>920</v>
      </c>
      <c s="23"/>
      <c s="23" t="s">
        <v>921</v>
      </c>
      <c s="23" t="s">
        <v>922</v>
      </c>
      <c s="23" t="s">
        <v>46</v>
      </c>
      <c s="24">
        <v>39087</v>
      </c>
      <c s="23">
        <v>12012</v>
      </c>
      <c s="23">
        <v>3265927</v>
      </c>
      <c s="23">
        <v>137</v>
      </c>
      <c s="23">
        <v>99</v>
      </c>
      <c s="23" t="s">
        <v>64</v>
      </c>
      <c s="23" t="s">
        <v>36</v>
      </c>
      <c s="23"/>
      <c s="23" t="s">
        <v>37</v>
      </c>
      <c s="23">
        <v>8141302602</v>
      </c>
      <c s="23" t="s">
        <v>408</v>
      </c>
      <c s="23" t="s">
        <v>923</v>
      </c>
      <c s="23">
        <v>9783212528</v>
      </c>
      <c s="23" t="s">
        <v>882</v>
      </c>
      <c s="23">
        <v>45000</v>
      </c>
      <c s="23" t="s">
        <v>40</v>
      </c>
      <c s="23" t="s">
        <v>40</v>
      </c>
      <c s="23" t="s">
        <v>41</v>
      </c>
      <c s="23">
        <v>17</v>
      </c>
      <c s="23" t="s">
        <v>42</v>
      </c>
      <c s="23">
        <v>2.2000000000000002</v>
      </c>
      <c s="25"/>
      <c s="25"/>
      <c s="25"/>
      <c s="2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3">
    <tabColor theme="5" tint="-0.499929994344711"/>
    <pageSetUpPr fitToPage="1"/>
  </sheetPr>
  <dimension ref="A1:CV612"/>
  <sheetViews>
    <sheetView workbookViewId="0" topLeftCell="A1">
      <selection pane="topLeft" activeCell="A1" sqref="A1:XFD1048576"/>
    </sheetView>
  </sheetViews>
  <sheetFormatPr defaultColWidth="0" defaultRowHeight="15" zeroHeight="1"/>
  <cols>
    <col min="1" max="1" width="5.14285714285714" style="26" customWidth="1"/>
    <col min="2" max="2" width="3.57142857142857" style="26" customWidth="1"/>
    <col min="3" max="3" width="6.71428571428571" style="26" customWidth="1"/>
    <col min="4" max="4" width="11.5714285714286" style="27" customWidth="1"/>
    <col min="5" max="5" width="29.8571428571429" style="26" customWidth="1"/>
    <col min="6" max="6" width="26" style="26" customWidth="1"/>
    <col min="7" max="7" width="8.71428571428571" style="26" customWidth="1"/>
    <col min="8" max="8" width="10" style="26" customWidth="1"/>
    <col min="9" max="10" width="6.14285714285714" style="26" customWidth="1"/>
    <col min="11" max="11" width="8.57142857142857" style="26" customWidth="1"/>
    <col min="12" max="12" width="4.28571428571429" style="26" customWidth="1"/>
    <col min="13" max="14" width="4" style="26" customWidth="1"/>
    <col min="15" max="15" width="3.71428571428571" style="26" customWidth="1"/>
    <col min="16" max="16" width="3.71428571428571" style="28" customWidth="1"/>
    <col min="17" max="21" width="3.71428571428571" style="26" customWidth="1"/>
    <col min="22" max="22" width="3.71428571428571" style="28" customWidth="1"/>
    <col min="23" max="26" width="3.71428571428571" style="26" customWidth="1"/>
    <col min="27" max="27" width="4.71428571428571" style="64" customWidth="1"/>
    <col min="28" max="28" width="4.71428571428571" style="26" customWidth="1"/>
    <col min="29" max="29" width="3.71428571428571" style="28" customWidth="1"/>
    <col min="30" max="33" width="3.71428571428571" style="26" customWidth="1"/>
    <col min="34" max="34" width="4.71428571428571" style="28" customWidth="1"/>
    <col min="35" max="35" width="4.71428571428571" style="64" customWidth="1"/>
    <col min="36" max="36" width="3.71428571428571" style="28" customWidth="1"/>
    <col min="37" max="40" width="3.71428571428571" style="26" customWidth="1"/>
    <col min="41" max="41" width="4.71428571428571" style="28" customWidth="1"/>
    <col min="42" max="42" width="4.71428571428571" style="64" customWidth="1"/>
    <col min="43" max="43" width="3.71428571428571" style="28" customWidth="1"/>
    <col min="44" max="47" width="3.71428571428571" style="26" customWidth="1"/>
    <col min="48" max="48" width="4.71428571428571" style="28" customWidth="1"/>
    <col min="49" max="49" width="4.71428571428571" style="64" customWidth="1"/>
    <col min="50" max="50" width="3.71428571428571" style="28" customWidth="1"/>
    <col min="51" max="51" width="5.14285714285714" style="26" customWidth="1"/>
    <col min="52" max="52" width="3.71428571428571" style="28" customWidth="1"/>
    <col min="53" max="53" width="5.14285714285714" style="28" customWidth="1"/>
    <col min="54" max="55" width="6.14285714285714" style="28" customWidth="1"/>
    <col min="56" max="56" width="6.42857142857143" style="26" customWidth="1"/>
    <col min="57" max="61" width="6.42857142857143" style="64" hidden="1" customWidth="1"/>
    <col min="62" max="62" width="6.71428571428571" style="178" hidden="1" customWidth="1"/>
    <col min="63" max="97" width="6.71428571428571" style="29" hidden="1" customWidth="1"/>
    <col min="98" max="99" width="6.71428571428571" style="30" hidden="1" customWidth="1"/>
    <col min="100" max="100" width="10.2857142857143" style="30" hidden="1" customWidth="1"/>
    <col min="101" max="101" width="5.57142857142857" style="26" hidden="1" customWidth="1"/>
    <col min="102" max="102" width="5.57142857142857" style="26" customWidth="1"/>
    <col min="103" max="16384" width="5.57142857142857" style="26" hidden="1"/>
  </cols>
  <sheetData>
    <row r="1" spans="1:100" s="64" customFormat="1" ht="32.25" customHeight="1">
      <c r="A1" s="14" t="str">
        <f>IF($L$3="HINDI","निर्माणकर्ता:--भागीरथ मल अध्यापक राज.उच्च. मा.विद्यालय डसाणा खुर्द,(मौलासर),डीडवाना-कुचामन मोब.न 9828789204","MADE BY:-BHAGIRATH MAL TEACHER GOVT.SEN.SEC.SCHOOL DASANA KHURD (MOULASAR) DEEDWANA-KUCHAMAN,MOB.NO.9828789204")</f>
        <v>निर्माणकर्ता:--भागीरथ मल अध्यापक राज.उच्च. मा.विद्यालय डसाणा खुर्द,(मौलासर),डीडवाना-कुचामन मोब.न 9828789204</v>
      </c>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s="14"/>
      <c r="BJ1" s="178"/>
      <c s="29"/>
      <c s="29"/>
      <c s="29"/>
      <c s="29"/>
      <c s="29"/>
      <c s="29"/>
      <c s="29"/>
      <c s="29"/>
      <c s="29"/>
      <c s="29"/>
      <c s="29"/>
      <c s="29"/>
      <c s="29"/>
      <c s="29"/>
      <c s="29"/>
      <c s="29"/>
      <c s="29"/>
      <c s="29"/>
      <c s="29"/>
      <c s="29"/>
      <c s="29"/>
      <c s="29"/>
      <c s="29"/>
      <c s="29"/>
      <c s="29"/>
      <c s="29"/>
      <c s="29"/>
      <c s="29"/>
      <c s="29"/>
      <c s="29"/>
      <c s="29"/>
      <c s="29"/>
      <c s="29"/>
      <c s="29"/>
      <c s="29"/>
      <c s="70"/>
      <c s="70"/>
      <c s="70"/>
    </row>
    <row r="2" spans="1:100" ht="21.75" customHeight="1">
      <c r="A2" s="285" t="s">
        <v>925</v>
      </c>
      <c s="286"/>
      <c s="286"/>
      <c s="286"/>
      <c s="286"/>
      <c s="286"/>
      <c s="286"/>
      <c s="286"/>
      <c s="286"/>
      <c s="286"/>
      <c s="287"/>
      <c s="301" t="str">
        <f>IF($L$3="Hindi","माध्यम","MEDIUM")</f>
        <v>माध्यम</v>
      </c>
      <c s="302"/>
      <c s="302"/>
      <c s="319" t="str">
        <f>IF($L$3="HINDI","संकाय","FACULTY")</f>
        <v>संकाय</v>
      </c>
      <c s="320"/>
      <c s="320"/>
      <c s="321"/>
      <c s="325" t="s">
        <v>938</v>
      </c>
      <c s="326"/>
      <c s="326"/>
      <c s="326"/>
      <c s="326"/>
      <c s="303" t="str">
        <f>IF($L$3="HINDI","प्रथम वैकल्पिक विषय","1st OPTIONAL SUB.")</f>
        <v>प्रथम वैकल्पिक विषय</v>
      </c>
      <c s="304"/>
      <c s="304"/>
      <c s="304"/>
      <c s="304"/>
      <c s="304"/>
      <c s="305"/>
      <c s="329" t="str">
        <f>IF($L$3="HINDI","द्वितीय वैकल्पिक विषय","2 nd OPTIONAL SUB.")</f>
        <v>द्वितीय वैकल्पिक विषय</v>
      </c>
      <c s="330"/>
      <c s="330"/>
      <c s="330"/>
      <c s="330"/>
      <c s="330"/>
      <c s="331"/>
      <c s="335" t="str">
        <f>IF($L$3="HINDI","तृतीय वैकल्पिक विषय","3 rd OPTIONAL SUB.")</f>
        <v>तृतीय वैकल्पिक विषय</v>
      </c>
      <c s="336"/>
      <c s="336"/>
      <c s="336"/>
      <c s="336"/>
      <c s="336"/>
      <c s="337"/>
      <c s="341" t="str">
        <f>IF($L$3="HINDI","अतिरिक्त वैकल्पिक विषय","EXTRA OPTIONAL SUB.")</f>
        <v>अतिरिक्त वैकल्पिक विषय</v>
      </c>
      <c s="342"/>
      <c s="342"/>
      <c s="342"/>
      <c s="342"/>
      <c s="342"/>
      <c s="343"/>
      <c s="347" t="str">
        <f>IF($L$3="HINDI","विषय कोड 78","SUBJECT CODE 78")</f>
        <v>विषय कोड 78</v>
      </c>
      <c s="348"/>
      <c s="315" t="str">
        <f>IF($L$3="HINDI","विषय कोड 79","SUBJECT CODE 79")</f>
        <v>विषय कोड 79</v>
      </c>
      <c s="316"/>
      <c s="31"/>
      <c s="31"/>
      <c s="31"/>
      <c s="31"/>
      <c s="31"/>
      <c s="31"/>
      <c s="179"/>
      <c s="34"/>
      <c s="34"/>
      <c s="34"/>
      <c s="34"/>
      <c s="34"/>
      <c s="34"/>
      <c s="34"/>
      <c s="34"/>
      <c s="34"/>
      <c s="34"/>
      <c s="34"/>
      <c s="34"/>
      <c s="34"/>
      <c s="34"/>
      <c s="34"/>
      <c s="34"/>
      <c s="34"/>
      <c s="34"/>
      <c s="34"/>
      <c s="34"/>
      <c s="34"/>
      <c s="34"/>
      <c s="34"/>
      <c s="34"/>
      <c s="34"/>
      <c s="34"/>
      <c s="34"/>
      <c s="34"/>
      <c s="34"/>
      <c s="34"/>
      <c s="34"/>
      <c s="34"/>
      <c s="34"/>
      <c s="34"/>
      <c s="26"/>
      <c s="32"/>
      <c s="32"/>
      <c s="35" t="str">
        <f>L4</f>
        <v xml:space="preserve">COM.  HINDI </v>
      </c>
    </row>
    <row r="3" spans="1:100" ht="25.5" customHeight="1">
      <c r="A3" s="288" t="s">
        <v>926</v>
      </c>
      <c s="289"/>
      <c s="289"/>
      <c s="289"/>
      <c s="289"/>
      <c s="289"/>
      <c s="289"/>
      <c s="289"/>
      <c s="289"/>
      <c s="289"/>
      <c s="290"/>
      <c s="298" t="s">
        <v>951</v>
      </c>
      <c s="299"/>
      <c s="300"/>
      <c s="322"/>
      <c s="323"/>
      <c s="323"/>
      <c s="324"/>
      <c s="327"/>
      <c s="328"/>
      <c s="328"/>
      <c s="328"/>
      <c s="328"/>
      <c s="306"/>
      <c s="307"/>
      <c s="307"/>
      <c s="307"/>
      <c s="307"/>
      <c s="307"/>
      <c s="308"/>
      <c s="332"/>
      <c s="333"/>
      <c s="333"/>
      <c s="333"/>
      <c s="333"/>
      <c s="333"/>
      <c s="334"/>
      <c s="338"/>
      <c s="339"/>
      <c s="339"/>
      <c s="339"/>
      <c s="339"/>
      <c s="339"/>
      <c s="340"/>
      <c s="344"/>
      <c s="345"/>
      <c s="345"/>
      <c s="345"/>
      <c s="345"/>
      <c s="345"/>
      <c s="346"/>
      <c s="349"/>
      <c s="350"/>
      <c s="317"/>
      <c s="318"/>
      <c s="31"/>
      <c s="31"/>
      <c s="31"/>
      <c s="31"/>
      <c s="31"/>
      <c s="31"/>
      <c s="179"/>
      <c s="34"/>
      <c s="34"/>
      <c s="34"/>
      <c s="34"/>
      <c s="34"/>
      <c s="34"/>
      <c s="34"/>
      <c s="34"/>
      <c s="34"/>
      <c s="34"/>
      <c s="34"/>
      <c s="34"/>
      <c s="34"/>
      <c s="34"/>
      <c s="34"/>
      <c s="34"/>
      <c s="34"/>
      <c s="34"/>
      <c s="34"/>
      <c s="34"/>
      <c s="34"/>
      <c s="34"/>
      <c s="34"/>
      <c s="34"/>
      <c s="34"/>
      <c s="34"/>
      <c s="34"/>
      <c s="34"/>
      <c s="34"/>
      <c s="34"/>
      <c s="34"/>
      <c s="34"/>
      <c s="34"/>
      <c s="34"/>
      <c s="26"/>
      <c s="32"/>
      <c s="32"/>
      <c s="35" t="str">
        <f>R4</f>
        <v xml:space="preserve">COM.  ENGLISH </v>
      </c>
    </row>
    <row r="4" spans="1:100" ht="42" customHeight="1" thickBot="1">
      <c r="A4" s="271" t="str">
        <f>IF($L$3="HINDI","सत्रांक वर्कशीट 2023-24","SESSIONAL MARKS WORKSHEET 2023-24")</f>
        <v>सत्रांक वर्कशीट 2023-24</v>
      </c>
      <c s="272"/>
      <c s="272"/>
      <c s="272"/>
      <c s="272"/>
      <c s="273"/>
      <c s="172" t="str">
        <f>IF($L$3="HINDI","कक्षा :-","CLASS :- ")</f>
        <v>कक्षा :-</v>
      </c>
      <c s="36">
        <v>12</v>
      </c>
      <c s="269" t="str">
        <f>IF($L$3="Hindi","उपस्थिति","Attendance")</f>
        <v>उपस्थिति</v>
      </c>
      <c s="270"/>
      <c s="270"/>
      <c s="263" t="s">
        <v>943</v>
      </c>
      <c s="264"/>
      <c s="264"/>
      <c s="264"/>
      <c s="264"/>
      <c s="265"/>
      <c s="310" t="s">
        <v>942</v>
      </c>
      <c s="311"/>
      <c s="311"/>
      <c s="311"/>
      <c s="311"/>
      <c s="312"/>
      <c s="291" t="str">
        <f>IF($L$3="HINDI","विषय","SUBJECT")</f>
        <v>विषय</v>
      </c>
      <c s="292"/>
      <c s="297" t="s">
        <v>944</v>
      </c>
      <c s="297"/>
      <c s="297"/>
      <c s="297"/>
      <c s="297"/>
      <c s="291" t="str">
        <f>IF($L$3="HINDI","विषय","SUBJECT")</f>
        <v>विषय</v>
      </c>
      <c s="292"/>
      <c s="296" t="s">
        <v>935</v>
      </c>
      <c s="296"/>
      <c s="296"/>
      <c s="296"/>
      <c s="296"/>
      <c s="293" t="str">
        <f>IF($L$3="HINDI","विषय","SUBJECT")</f>
        <v>विषय</v>
      </c>
      <c s="294"/>
      <c s="296" t="s">
        <v>934</v>
      </c>
      <c s="296"/>
      <c s="296"/>
      <c s="296"/>
      <c s="296"/>
      <c s="295" t="str">
        <f>IF($L$3="HINDI","विषय","SUBJECT")</f>
        <v>विषय</v>
      </c>
      <c s="295"/>
      <c s="354" t="s">
        <v>936</v>
      </c>
      <c s="354"/>
      <c s="354"/>
      <c s="354"/>
      <c s="354"/>
      <c s="353" t="str">
        <f>IF(L3="HINDI","समाज सेवा योजना","SOCIAL SERVICE PLAN")</f>
        <v>समाज सेवा योजना</v>
      </c>
      <c s="353"/>
      <c s="351" t="str">
        <f>IF($L$3="HINDI","आजादी के बाद का स्वर्णिम भारत","GLOURIUS INDIA AFTER INDEPENDENCE")</f>
        <v>आजादी के बाद का स्वर्णिम भारत</v>
      </c>
      <c s="352"/>
      <c s="37"/>
      <c s="37"/>
      <c s="37"/>
      <c s="37"/>
      <c s="37"/>
      <c s="37"/>
      <c s="180"/>
      <c s="39"/>
      <c s="39"/>
      <c s="39"/>
      <c s="39"/>
      <c s="39"/>
      <c s="39"/>
      <c s="39"/>
      <c s="39"/>
      <c s="39"/>
      <c s="39"/>
      <c s="39"/>
      <c s="39"/>
      <c s="39"/>
      <c s="39"/>
      <c s="39"/>
      <c s="39"/>
      <c s="39"/>
      <c s="39"/>
      <c s="39"/>
      <c s="39"/>
      <c s="39"/>
      <c s="39"/>
      <c s="39"/>
      <c s="39"/>
      <c s="39"/>
      <c s="39"/>
      <c s="39"/>
      <c s="39"/>
      <c s="39"/>
      <c s="39"/>
      <c s="39"/>
      <c s="39"/>
      <c s="39"/>
      <c s="39"/>
      <c s="26"/>
      <c s="38"/>
      <c s="38"/>
      <c s="30" t="str">
        <f>Z4</f>
        <v>POLTICAL SCIENCE</v>
      </c>
    </row>
    <row r="5" spans="1:100" ht="83.25" customHeight="1" thickTop="1" thickBot="1">
      <c r="A5" s="260" t="s">
        <v>924</v>
      </c>
      <c s="266" t="str">
        <f>IF($L$3="Hindi","सेक्शन","Section ")</f>
        <v>सेक्शन</v>
      </c>
      <c s="266" t="str">
        <f>IF($L$3="Hindi","प्रवेशांक","SR. NO.")</f>
        <v>प्रवेशांक</v>
      </c>
      <c s="266" t="str">
        <f>IF($L$3="Hindi","जन्म दिनांक","Date of Birth")</f>
        <v>जन्म दिनांक</v>
      </c>
      <c s="281" t="str">
        <f>IF($L$3="Hindi","विद्यार्थी का नाम","Student's Name")</f>
        <v>विद्यार्थी का नाम</v>
      </c>
      <c s="281" t="str">
        <f>IF($L$3="Hindi","पिता का नाम","Father's Name")</f>
        <v>पिता का नाम</v>
      </c>
      <c s="266" t="str">
        <f>IF($L$3="Hindi","कक्षा रोल न. ","Class Roll No.")</f>
        <v xml:space="preserve">कक्षा रोल न. </v>
      </c>
      <c s="274" t="str">
        <f>IF($L$3="Hindi","बोर्ड रोल न. ","Board Roll No.")</f>
        <v xml:space="preserve">बोर्ड रोल न. </v>
      </c>
      <c s="40" t="str">
        <f>IF($L$3="Hindi","कुल कार्य दिवस","Total Meeting")</f>
        <v>कुल कार्य दिवस</v>
      </c>
      <c s="277" t="str">
        <f>IF($L$3="Hindi","कुल उपस्थिति","Total Attendance")</f>
        <v>कुल उपस्थिति</v>
      </c>
      <c s="277" t="str">
        <f>IF($L$3="Hindi","उपस्थिति प्रतिशत","Attendance percentage")</f>
        <v>उपस्थिति प्रतिशत</v>
      </c>
      <c s="283" t="str">
        <f>IF($L$3="HINDI","प्रथम परख","FIRST TEST")</f>
        <v>प्रथम परख</v>
      </c>
      <c s="283" t="str">
        <f>IF($L$3="HINDI","द्वितीय परख","SECOND TEST")</f>
        <v>द्वितीय परख</v>
      </c>
      <c s="283" t="str">
        <f>IF($L$3="HINDI","तृतीय परख","THIRD TEST")</f>
        <v>तृतीय परख</v>
      </c>
      <c s="283" t="str">
        <f>IF($L$3="Hindi","अर्ध वार्षिक","HAILF YEARLY")</f>
        <v>अर्ध वार्षिक</v>
      </c>
      <c s="283" t="str">
        <f>IF($L$3="Hindi","प्रोजेक्ट","PROJECT")</f>
        <v>प्रोजेक्ट</v>
      </c>
      <c s="283" t="str">
        <f>IF($L$3="HINDI","व्यवहार(अनुशासन","(DISCIPLINE)")</f>
        <v>व्यवहार(अनुशासन</v>
      </c>
      <c s="313" t="str">
        <f>IF($L$3="HINDI","प्रथम परख","FIRST TEST")</f>
        <v>प्रथम परख</v>
      </c>
      <c s="313" t="str">
        <f>IF($L$3="HINDI","द्वितीय परख","SECOND TEST")</f>
        <v>द्वितीय परख</v>
      </c>
      <c s="313" t="str">
        <f>IF($L$3="HINDI","तृतीय परख","THIRD TEST")</f>
        <v>तृतीय परख</v>
      </c>
      <c s="313" t="str">
        <f>IF($L$3="Hindi","अर्ध वार्षिक","HAILF YEARLY")</f>
        <v>अर्ध वार्षिक</v>
      </c>
      <c s="313" t="str">
        <f>IF($L$3="Hindi","प्रोजेक्ट","PROJECT")</f>
        <v>प्रोजेक्ट</v>
      </c>
      <c s="313" t="str">
        <f>IF($L$3="HINDI","व्यवहार(अनुशासन","(DISCIPLINE)")</f>
        <v>व्यवहार(अनुशासन</v>
      </c>
      <c s="252" t="str">
        <f>IF($L$3="HINDI","प्रथम परख","FIRST TEST")</f>
        <v>प्रथम परख</v>
      </c>
      <c s="252" t="str">
        <f>IF($L$3="HINDI","द्वितीय परख","SECOND TEST")</f>
        <v>द्वितीय परख</v>
      </c>
      <c s="252" t="str">
        <f>IF($L$3="HINDI","तृतीय परख","THIRD TEST")</f>
        <v>तृतीय परख</v>
      </c>
      <c s="256" t="str">
        <f>IF($L$3="Hindi","अर्ध वार्षिक","HAILF YEARLY")</f>
        <v>अर्ध वार्षिक</v>
      </c>
      <c s="257"/>
      <c s="252" t="str">
        <f>IF($L$3="Hindi","प्रोजेक्ट","PROJECT")</f>
        <v>प्रोजेक्ट</v>
      </c>
      <c s="252" t="str">
        <f>IF($L$3="HINDI","व्यवहार(अनुशासन","(DISCIPLINE)")</f>
        <v>व्यवहार(अनुशासन</v>
      </c>
      <c s="254" t="str">
        <f>IF($L$3="HINDI","प्रथम परख","FIRST TEST")</f>
        <v>प्रथम परख</v>
      </c>
      <c s="254" t="str">
        <f>IF($L$3="HINDI","द्वितीय परख","SECOND TEST")</f>
        <v>द्वितीय परख</v>
      </c>
      <c s="254" t="str">
        <f>IF($L$3="HINDI","तृतीय परख","THIRD TEST")</f>
        <v>तृतीय परख</v>
      </c>
      <c s="258" t="str">
        <f>IF($L$3="Hindi","अर्ध वार्षिक","HAILF YEARLY")</f>
        <v>अर्ध वार्षिक</v>
      </c>
      <c s="259"/>
      <c s="254" t="str">
        <f>IF($L$3="Hindi","प्रोजेक्ट","PROJECT")</f>
        <v>प्रोजेक्ट</v>
      </c>
      <c s="254" t="str">
        <f>IF($L$3="HINDI","व्यवहार(अनुशासन","(DISCIPLINE)")</f>
        <v>व्यवहार(अनुशासन</v>
      </c>
      <c s="3" t="str">
        <f>IF($L$3="HINDI","प्रथम परख","FIRST TEST")</f>
        <v>प्रथम परख</v>
      </c>
      <c s="3" t="str">
        <f>IF($L$3="HINDI","द्वितीय परख","SECOND TEST")</f>
        <v>द्वितीय परख</v>
      </c>
      <c s="3" t="str">
        <f>IF($L$3="HINDI","तृतीय परख","THIRD TEST")</f>
        <v>तृतीय परख</v>
      </c>
      <c s="1" t="str">
        <f>IF($L$3="Hindi","अर्ध वार्षिक","HAILF YEARLY")</f>
        <v>अर्ध वार्षिक</v>
      </c>
      <c s="251"/>
      <c s="3" t="str">
        <f>IF($L$3="Hindi","प्रोजेक्ट","PROJECT")</f>
        <v>प्रोजेक्ट</v>
      </c>
      <c s="3" t="str">
        <f>IF($L$3="HINDI","व्यवहार(अनुशासन","(DISCIPLINE)")</f>
        <v>व्यवहार(अनुशासन</v>
      </c>
      <c s="9" t="str">
        <f>IF($L$3="HINDI","प्रथम परख","FIRST TEST")</f>
        <v>प्रथम परख</v>
      </c>
      <c s="9" t="str">
        <f>IF($L$3="HINDI","द्वितीय परख","SECOND TEST")</f>
        <v>द्वितीय परख</v>
      </c>
      <c s="9" t="str">
        <f>IF($L$3="HINDI","तृतीय परख","THIRD TEST")</f>
        <v>तृतीय परख</v>
      </c>
      <c s="5" t="str">
        <f>IF($L$3="Hindi","अर्ध वार्षिक","HAILF YEARLY")</f>
        <v>अर्ध वार्षिक</v>
      </c>
      <c s="4"/>
      <c s="9" t="str">
        <f>IF($L$3="Hindi","प्रोजेक्ट","PROJECT")</f>
        <v>प्रोजेक्ट</v>
      </c>
      <c s="9" t="str">
        <f>IF($L$3="HINDI","व्यवहार(अनुशासन","(DISCIPLINE)")</f>
        <v>व्यवहार(अनुशासन</v>
      </c>
      <c s="7" t="str">
        <f>IF($L$3="Hindi","सैद्धांतिक","THEORY")</f>
        <v>सैद्धांतिक</v>
      </c>
      <c s="7" t="str">
        <f>IF($L$3="Hindi","प्रोजेक्ट ","PROJECT ")</f>
        <v xml:space="preserve">प्रोजेक्ट </v>
      </c>
      <c s="13" t="str">
        <f>IF($L$3="Hindi","सैद्धांतिक","THEORY")</f>
        <v>सैद्धांतिक</v>
      </c>
      <c s="11" t="str">
        <f>IF($L$3="Hindi","प्रोजेक्ट ","PROJECT")</f>
        <v xml:space="preserve">प्रोजेक्ट </v>
      </c>
      <c s="31"/>
      <c s="31"/>
      <c s="31"/>
      <c s="31"/>
      <c s="31"/>
      <c s="31"/>
      <c s="181"/>
      <c s="157">
        <v>1</v>
      </c>
      <c s="157">
        <v>2</v>
      </c>
      <c s="157">
        <v>3</v>
      </c>
      <c s="157">
        <v>4</v>
      </c>
      <c s="157">
        <v>5</v>
      </c>
      <c s="157">
        <v>6</v>
      </c>
      <c s="157">
        <v>7</v>
      </c>
      <c s="157">
        <v>8</v>
      </c>
      <c s="157">
        <v>9</v>
      </c>
      <c s="157">
        <v>10</v>
      </c>
      <c s="157">
        <v>11</v>
      </c>
      <c s="157">
        <v>12</v>
      </c>
      <c s="157">
        <v>13</v>
      </c>
      <c s="157">
        <v>14</v>
      </c>
      <c s="157">
        <v>15</v>
      </c>
      <c s="157">
        <v>16</v>
      </c>
      <c s="157">
        <v>17</v>
      </c>
      <c s="157">
        <v>18</v>
      </c>
      <c s="157">
        <v>19</v>
      </c>
      <c s="157">
        <v>20</v>
      </c>
      <c s="157">
        <v>21</v>
      </c>
      <c s="157">
        <v>22</v>
      </c>
      <c s="157">
        <v>23</v>
      </c>
      <c s="157">
        <v>24</v>
      </c>
      <c s="157">
        <v>25</v>
      </c>
      <c s="157">
        <v>26</v>
      </c>
      <c s="157">
        <v>27</v>
      </c>
      <c s="157">
        <v>28</v>
      </c>
      <c s="157">
        <v>29</v>
      </c>
      <c s="157">
        <v>30</v>
      </c>
      <c s="157">
        <v>31</v>
      </c>
      <c s="157">
        <v>32</v>
      </c>
      <c s="157">
        <v>33</v>
      </c>
      <c s="157">
        <v>34</v>
      </c>
      <c s="157">
        <v>35</v>
      </c>
      <c s="157">
        <v>36</v>
      </c>
      <c s="157"/>
      <c s="35" t="str">
        <f>AG4</f>
        <v>HISTORY</v>
      </c>
    </row>
    <row r="6" spans="1:100" s="64" customFormat="1" ht="16.5" customHeight="1" thickTop="1" thickBot="1">
      <c r="A6" s="261"/>
      <c s="267"/>
      <c s="267"/>
      <c s="267"/>
      <c s="282"/>
      <c s="282"/>
      <c s="267"/>
      <c s="275"/>
      <c s="142"/>
      <c s="278"/>
      <c s="278"/>
      <c s="284"/>
      <c s="284"/>
      <c s="284"/>
      <c s="284"/>
      <c s="284"/>
      <c s="284"/>
      <c s="314"/>
      <c s="314"/>
      <c s="314"/>
      <c s="314"/>
      <c s="314"/>
      <c s="314"/>
      <c s="253"/>
      <c s="253"/>
      <c s="253"/>
      <c s="143" t="str">
        <f>IF($L$3="Hindi","सैद्धां. ","THE.")</f>
        <v xml:space="preserve">सैद्धां. </v>
      </c>
      <c s="143" t="str">
        <f>IF($L$3="Hindi","प्रायो. ","PREC.")</f>
        <v xml:space="preserve">प्रायो. </v>
      </c>
      <c s="253"/>
      <c s="253"/>
      <c s="255"/>
      <c s="255"/>
      <c s="255"/>
      <c s="143" t="str">
        <f>IF($L$3="Hindi","सैद्धां. ","THE.")</f>
        <v xml:space="preserve">सैद्धां. </v>
      </c>
      <c s="143" t="str">
        <f>IF($L$3="Hindi","प्रायो. ","PREC.")</f>
        <v xml:space="preserve">प्रायो. </v>
      </c>
      <c s="255"/>
      <c s="255"/>
      <c s="2"/>
      <c s="2"/>
      <c s="2"/>
      <c s="143" t="str">
        <f>IF($L$3="Hindi","सैद्धां. ","THE.")</f>
        <v xml:space="preserve">सैद्धां. </v>
      </c>
      <c s="143" t="str">
        <f>IF($L$3="Hindi","प्रायो. ","PREC.")</f>
        <v xml:space="preserve">प्रायो. </v>
      </c>
      <c s="2"/>
      <c s="2"/>
      <c s="8"/>
      <c s="8"/>
      <c s="8"/>
      <c s="143" t="str">
        <f>IF($L$3="Hindi","सैद्धां. ","THE.")</f>
        <v xml:space="preserve">सैद्धां. </v>
      </c>
      <c s="143" t="str">
        <f>IF($L$3="Hindi","प्रायो. ","PREC.")</f>
        <v xml:space="preserve">प्रायो. </v>
      </c>
      <c s="8"/>
      <c s="8"/>
      <c s="6"/>
      <c s="6"/>
      <c s="12"/>
      <c s="10"/>
      <c s="31"/>
      <c s="31"/>
      <c s="31"/>
      <c s="31"/>
      <c s="31"/>
      <c s="31"/>
      <c s="181"/>
      <c s="158">
        <f>IF(AND(L7="",M7="",N7="",O7=""),"",SUM(L7,M7,N7,O7))</f>
        <v>100</v>
      </c>
      <c s="158">
        <f>ROUNDUP(BK6*10%,0)</f>
        <v>10</v>
      </c>
      <c s="158">
        <f>IF(BK6=100,3,IF(BK6=70,3,IF(BK6=50,3,1.5)))</f>
        <v>3</v>
      </c>
      <c s="158">
        <v>5</v>
      </c>
      <c s="158">
        <f>IF(BK6=100,2,IF(BK6=70,1,IF(BK6=50,1,1.5)))</f>
        <v>2</v>
      </c>
      <c s="158">
        <f>SUM(BL6:BO6)</f>
        <v>20</v>
      </c>
      <c s="158">
        <f>IF(AND(R7="",S7="",T7="",U7=""),"",SUM(R7,S7,T7,U7))</f>
        <v>100</v>
      </c>
      <c s="158">
        <f>ROUNDUP(BQ6*10%,0)</f>
        <v>10</v>
      </c>
      <c s="158">
        <f>IF(BQ6=100,3,IF(BQ6=70,3,IF(BQ6=50,3,1.5)))</f>
        <v>3</v>
      </c>
      <c s="159">
        <v>5</v>
      </c>
      <c s="158">
        <f>IF(BQ6=100,2,IF(BQ6=70,1,IF(BQ6=50,1,1.5)))</f>
        <v>2</v>
      </c>
      <c s="158">
        <f>SUM(BR6:BU6)</f>
        <v>20</v>
      </c>
      <c s="158">
        <f>IF(AND(X7="",Y7="",Z7="",AA7=""),"",SUM(X7,Y7,Z7,AA7))</f>
        <v>100</v>
      </c>
      <c s="158">
        <f>ROUNDUP(BW6*10%,0)</f>
        <v>10</v>
      </c>
      <c s="158">
        <f>IF(BW6=100,3,IF(BW6=70,3,IF(BW6=50,3,1.5)))</f>
        <v>3</v>
      </c>
      <c s="157">
        <f>IF(BW6=100,5,IF(BW6=70,3,IF(BW6=50,3,"")))</f>
        <v>5</v>
      </c>
      <c s="158">
        <f>IF(BW6=100,2,IF(BW6=70,1,IF(BW6=50,1,1.5)))</f>
        <v>2</v>
      </c>
      <c s="158">
        <f>SUM(BX6:CA6)</f>
        <v>20</v>
      </c>
      <c s="158">
        <f>IF(AND(AE7="",AF7="",AG7="",AH7=""),"",SUM(AE7,AF7,AG7,AH7))</f>
        <v>100</v>
      </c>
      <c s="158">
        <f>ROUNDUP(CC6*10%,0)</f>
        <v>10</v>
      </c>
      <c s="158">
        <f>IF(CC6=100,3,IF(CC6=70,3,IF(CC6=50,3,1.5)))</f>
        <v>3</v>
      </c>
      <c s="157">
        <f>IF(CC6=100,5,IF(CC6=70,3,IF(CC6=50,3,"")))</f>
        <v>5</v>
      </c>
      <c s="158">
        <f>IF(CC6=100,2,IF(CC6=70,1,IF(CC6=50,1,1.5)))</f>
        <v>2</v>
      </c>
      <c s="158">
        <f>SUM(CD6:CG6)</f>
        <v>20</v>
      </c>
      <c s="158">
        <f>IF(AND(AL7="",AM7="",AN7="",AO7=""),"",SUM(AL7,AM7,AN7,AO7))</f>
        <v>70</v>
      </c>
      <c s="158">
        <f>ROUNDUP(CI6*10%,0)</f>
        <v>7</v>
      </c>
      <c s="158">
        <f>IF(CI6=100,3,IF(CI6=70,3,IF(CI6=50,3,1.5)))</f>
        <v>3</v>
      </c>
      <c s="157">
        <f>IF(CI6=100,5,IF(CI6=70,3,IF(CI6=50,3,"")))</f>
        <v>3</v>
      </c>
      <c s="158">
        <f>IF(CI6=100,2,IF(CI6=70,1,IF(CI6=50,1,1.5)))</f>
        <v>1</v>
      </c>
      <c s="158">
        <f>SUM(CJ6:CM6)</f>
        <v>14</v>
      </c>
      <c s="158">
        <f>IF(AND(AS7="",AT7="",AU7="",AV7=""),"",SUM(AS7,AT7,AU7,AV7))</f>
        <v>30</v>
      </c>
      <c s="158">
        <f>ROUNDUP(CO6*10%,0)</f>
        <v>3</v>
      </c>
      <c s="158">
        <f>IF(CO6=100,3,IF(CO6=70,3,IF(CO6=50,3,1.5)))</f>
        <v>1.5</v>
      </c>
      <c s="157" t="str">
        <f>IF(CO6=100,5,IF(CO6=70,3,IF(CO6=50,3,"")))</f>
        <v/>
      </c>
      <c s="158">
        <f>IF(CO6=100,2,IF(CO6=70,1,IF(CO6=50,1,1.5)))</f>
        <v>1.5</v>
      </c>
      <c s="158">
        <f>SUM(CP6:CS6)</f>
        <v>6</v>
      </c>
      <c s="157"/>
      <c s="35" t="str">
        <f>AN4</f>
        <v>GEOGRAPHY</v>
      </c>
    </row>
    <row r="7" spans="1:100" ht="21" customHeight="1" thickTop="1" thickBot="1">
      <c r="A7" s="262"/>
      <c s="268"/>
      <c s="268"/>
      <c s="309"/>
      <c s="268"/>
      <c s="268"/>
      <c s="268"/>
      <c s="276"/>
      <c s="41">
        <v>375</v>
      </c>
      <c s="280"/>
      <c s="279"/>
      <c s="190">
        <v>10</v>
      </c>
      <c s="190">
        <v>10</v>
      </c>
      <c s="190">
        <v>10</v>
      </c>
      <c s="190">
        <v>70</v>
      </c>
      <c s="190">
        <v>5</v>
      </c>
      <c s="190">
        <v>2</v>
      </c>
      <c s="190">
        <v>10</v>
      </c>
      <c s="190">
        <v>10</v>
      </c>
      <c s="190">
        <v>10</v>
      </c>
      <c s="190">
        <v>70</v>
      </c>
      <c s="190">
        <v>5</v>
      </c>
      <c s="190">
        <v>2</v>
      </c>
      <c s="190">
        <v>10</v>
      </c>
      <c s="190">
        <v>10</v>
      </c>
      <c s="190">
        <v>10</v>
      </c>
      <c s="190">
        <v>70</v>
      </c>
      <c s="190" t="s">
        <v>937</v>
      </c>
      <c s="190">
        <v>5</v>
      </c>
      <c s="190">
        <v>2</v>
      </c>
      <c s="190">
        <v>10</v>
      </c>
      <c s="190">
        <v>10</v>
      </c>
      <c s="190">
        <v>10</v>
      </c>
      <c s="190">
        <v>70</v>
      </c>
      <c s="190" t="s">
        <v>937</v>
      </c>
      <c s="190">
        <v>5</v>
      </c>
      <c s="190">
        <v>2</v>
      </c>
      <c s="190">
        <v>10</v>
      </c>
      <c s="190">
        <v>10</v>
      </c>
      <c s="190">
        <v>10</v>
      </c>
      <c s="190">
        <v>40</v>
      </c>
      <c s="190">
        <v>30</v>
      </c>
      <c s="190">
        <v>3</v>
      </c>
      <c s="190">
        <v>1</v>
      </c>
      <c s="190">
        <v>3</v>
      </c>
      <c s="190">
        <v>3</v>
      </c>
      <c s="190">
        <v>3</v>
      </c>
      <c s="190">
        <v>21</v>
      </c>
      <c s="190">
        <v>70</v>
      </c>
      <c s="190" t="s">
        <v>937</v>
      </c>
      <c s="191">
        <v>1.5</v>
      </c>
      <c s="190">
        <v>80</v>
      </c>
      <c s="190">
        <v>20</v>
      </c>
      <c s="190">
        <v>80</v>
      </c>
      <c s="223">
        <v>20</v>
      </c>
      <c s="42"/>
      <c s="69"/>
      <c s="69"/>
      <c s="69"/>
      <c s="69"/>
      <c s="69"/>
      <c s="181"/>
      <c s="157">
        <v>1</v>
      </c>
      <c s="157">
        <v>1</v>
      </c>
      <c s="157">
        <v>1</v>
      </c>
      <c s="157">
        <v>1</v>
      </c>
      <c s="157">
        <v>1</v>
      </c>
      <c s="157"/>
      <c s="157">
        <v>2</v>
      </c>
      <c s="157">
        <v>2</v>
      </c>
      <c s="157">
        <v>2</v>
      </c>
      <c s="157">
        <v>2</v>
      </c>
      <c s="157">
        <v>2</v>
      </c>
      <c s="157"/>
      <c s="157">
        <v>3</v>
      </c>
      <c s="157">
        <v>3</v>
      </c>
      <c s="157">
        <v>3</v>
      </c>
      <c s="157">
        <v>3</v>
      </c>
      <c s="157">
        <v>3</v>
      </c>
      <c s="157"/>
      <c s="157">
        <v>4</v>
      </c>
      <c s="157">
        <v>4</v>
      </c>
      <c s="157">
        <v>4</v>
      </c>
      <c s="157">
        <v>4</v>
      </c>
      <c s="157">
        <v>4</v>
      </c>
      <c s="157"/>
      <c s="157">
        <v>5</v>
      </c>
      <c s="157">
        <v>5</v>
      </c>
      <c s="157">
        <v>5</v>
      </c>
      <c s="157">
        <v>5</v>
      </c>
      <c s="157">
        <v>5</v>
      </c>
      <c s="157"/>
      <c s="157">
        <v>6</v>
      </c>
      <c s="157">
        <v>6</v>
      </c>
      <c s="157">
        <v>6</v>
      </c>
      <c s="157">
        <v>6</v>
      </c>
      <c s="157">
        <v>6</v>
      </c>
      <c s="157"/>
      <c s="157"/>
      <c s="152" t="str">
        <f>AU4</f>
        <v>MUSIC</v>
      </c>
    </row>
    <row r="8" spans="1:99" ht="26.25" customHeight="1" thickTop="1">
      <c r="A8" s="43">
        <v>1</v>
      </c>
      <c s="44" t="str">
        <f t="shared" si="0" ref="B8:B19">IFERROR(VLOOKUP(A8,नाम1,3,0),"")</f>
        <v>A</v>
      </c>
      <c s="45">
        <f t="shared" si="1" ref="C8:C19">IFERROR(VLOOKUP(A8,नाम1,4,0),"")</f>
        <v>285</v>
      </c>
      <c s="46">
        <f t="shared" si="2" ref="D8:D19">IFERROR(VLOOKUP(A8,नाम1,11,0),"")</f>
        <v>39828</v>
      </c>
      <c s="47" t="str">
        <f t="shared" si="3" ref="E8:E19">IFERROR(VLOOKUP(A8,नाम1,6,0),"")</f>
        <v>AMIT MEGHWAL</v>
      </c>
      <c s="47" t="str">
        <f t="shared" si="4" ref="F8:F19">IFERROR(VLOOKUP(A8,नाम1,8,0),"")</f>
        <v>SWAI RAM</v>
      </c>
      <c s="48">
        <f t="shared" si="5" ref="G8:G19">IFERROR(VLOOKUP(A8,नाम1,12,0),"")</f>
        <v>12001</v>
      </c>
      <c s="49">
        <f t="shared" si="6" ref="H8:H19">IFERROR(VLOOKUP(A8,नाम1,13,0),"")</f>
        <v>3265916</v>
      </c>
      <c s="50">
        <v>300</v>
      </c>
      <c s="51">
        <v>258</v>
      </c>
      <c s="52">
        <f t="shared" si="7" ref="K8:K20">IFERROR(IF(I8="","",IF(J8="","",SUM(J8/I8*100,0))),"")</f>
        <v>86</v>
      </c>
      <c s="232">
        <v>10</v>
      </c>
      <c s="232">
        <v>8</v>
      </c>
      <c s="232">
        <v>9</v>
      </c>
      <c s="232">
        <v>65</v>
      </c>
      <c s="232">
        <v>4</v>
      </c>
      <c s="232">
        <v>2</v>
      </c>
      <c s="232">
        <v>9</v>
      </c>
      <c s="232" t="s">
        <v>949</v>
      </c>
      <c s="232">
        <v>8</v>
      </c>
      <c s="232">
        <v>66</v>
      </c>
      <c s="232">
        <v>5</v>
      </c>
      <c s="232">
        <v>1</v>
      </c>
      <c s="232">
        <v>9</v>
      </c>
      <c s="232">
        <v>8</v>
      </c>
      <c s="232">
        <v>9</v>
      </c>
      <c s="232">
        <v>65</v>
      </c>
      <c s="232" t="s">
        <v>937</v>
      </c>
      <c s="232">
        <v>4</v>
      </c>
      <c s="232">
        <v>2</v>
      </c>
      <c s="232">
        <v>9</v>
      </c>
      <c s="232">
        <v>9</v>
      </c>
      <c s="232" t="s">
        <v>950</v>
      </c>
      <c s="232">
        <v>66</v>
      </c>
      <c s="232" t="s">
        <v>937</v>
      </c>
      <c s="232">
        <v>5</v>
      </c>
      <c s="232">
        <v>1</v>
      </c>
      <c s="232">
        <v>9</v>
      </c>
      <c s="232">
        <v>8</v>
      </c>
      <c s="232">
        <v>9</v>
      </c>
      <c s="232">
        <v>38</v>
      </c>
      <c s="232" t="s">
        <v>937</v>
      </c>
      <c s="232">
        <v>3</v>
      </c>
      <c s="232">
        <v>1</v>
      </c>
      <c s="232">
        <v>3</v>
      </c>
      <c s="232">
        <v>3</v>
      </c>
      <c s="233">
        <v>3</v>
      </c>
      <c s="232">
        <v>20</v>
      </c>
      <c s="232" t="s">
        <v>937</v>
      </c>
      <c s="232" t="s">
        <v>937</v>
      </c>
      <c s="232">
        <v>1.5</v>
      </c>
      <c s="232">
        <v>79</v>
      </c>
      <c s="232">
        <v>18</v>
      </c>
      <c s="232">
        <v>72</v>
      </c>
      <c s="232">
        <v>20</v>
      </c>
      <c s="31"/>
      <c s="31"/>
      <c s="31"/>
      <c s="31"/>
      <c s="31"/>
      <c s="31"/>
      <c s="181">
        <f t="shared" si="8" ref="BJ8:BJ71">G8</f>
        <v>12001</v>
      </c>
      <c s="160">
        <f t="shared" si="9" ref="BK8:BK71">IF(AND(L8="",M8="",N8="",O8=""),"",SUM(L8,M8,N8,O8))</f>
        <v>92</v>
      </c>
      <c s="160">
        <f t="shared" si="10" ref="BL8:BL262">IFERROR(IF(BK8="","",ROUNDUP(BK8*10%,0)),"")</f>
        <v>10</v>
      </c>
      <c s="160">
        <f>IFERROR(IF(AND(VLOOKUP(G8,अंक,5,0)=""),"",IF($BM$6=3,IF(AND(VLOOKUP(G8,अंक,5,0)&gt;=86),3,IF(AND(VLOOKUP(G8,अंक,5,0)&gt;=81),2,IF(AND(VLOOKUP(G8,Mark,5,0)&gt;=75),1,0))),IF(AND(VLOOKUP(G8,अंक,5,0)&gt;=86),1.5,IF(AND(VLOOKUP(G8,अंक,5,0)&gt;=81),1,IF(AND(VLOOKUP(G8,अंक,5,0)&gt;=75),0.5,0))))),"")</f>
        <v>3</v>
      </c>
      <c s="160">
        <f t="shared" si="11" ref="BN8:BN71">VLOOKUP(G8,अंक,10,0)</f>
        <v>4</v>
      </c>
      <c s="160">
        <f t="shared" si="12" ref="BO8:BO71">VLOOKUP(G8,अंक,11,0)</f>
        <v>2</v>
      </c>
      <c s="160">
        <f t="shared" si="13" ref="BP8:BP262">SUM(BL8:BO8)</f>
        <v>19</v>
      </c>
      <c s="157">
        <f t="shared" si="14" ref="BQ8:BQ71">IF(AND(R8="",S8="",T8="",U8=""),"",SUM(R8,S8,T8,U8))</f>
        <v>83</v>
      </c>
      <c s="160">
        <f t="shared" si="15" ref="BR8:BR262">IFERROR(IF(BQ8="","",ROUNDUP(BQ8*10%,0)),"")</f>
        <v>9</v>
      </c>
      <c s="160">
        <f>IFERROR(IF(AND(VLOOKUP(G8,अंक,5,0)=""),"",IF($BS$6=3,IF(AND(VLOOKUP(G8,अंक,5,0)&gt;=86),3,IF(AND(VLOOKUP(G8,अंक,5,0)&gt;=81),2,IF(AND(VLOOKUP(G8,अंक,5,0)&gt;=75),1,0))),IF(AND(VLOOKUP(G8,अंक,5,0)&gt;=86),1.5,IF(AND(VLOOKUP(G8,अंक,5,0)&gt;=81),1,IF(AND(VLOOKUP(G8,अंक,5,0)&gt;=75),0.5,0))))),"")</f>
        <v>3</v>
      </c>
      <c s="160">
        <f t="shared" si="16" ref="BT8:BT71">VLOOKUP(G8,अंक,16,0)</f>
        <v>5</v>
      </c>
      <c s="160">
        <f t="shared" si="17" ref="BU8:BU71">VLOOKUP(G8,अंक,17,0)</f>
        <v>1</v>
      </c>
      <c s="160">
        <f t="shared" si="18" ref="BV8:BV262">SUM(BR8:BU8)</f>
        <v>18</v>
      </c>
      <c s="157">
        <f t="shared" si="19" ref="BW8:BW71">IF(AND(X8="",Y8="",Z8="",AA8=""),"",SUM(X8,Y8,Z8,AA8))</f>
        <v>91</v>
      </c>
      <c s="160">
        <f t="shared" si="20" ref="BX8:BX262">IFERROR(IF(BW8="","",ROUNDUP(BW8*10%,0)),"")</f>
        <v>10</v>
      </c>
      <c s="160">
        <f>IFERROR(IF(AND(VLOOKUP(G8,अंक,5,0)=""),"",IF($BY$6=3,IF(AND(VLOOKUP(G8,अंक,5,0)&gt;=86),3,IF(AND(VLOOKUP(G8,अंक,5,0)&gt;=81),2,IF(AND(VLOOKUP(G8,अंक,5,0)&gt;=75),1,0))),IF(AND(VLOOKUP(G8,अंक,5,0)&gt;=86),1.5,IF(AND(VLOOKUP(G8,अंक,5,0)&gt;=81),1,IF(AND(VLOOKUP(G8,अंक,5,0)&gt;=75),0.5,0))))),"")</f>
        <v>3</v>
      </c>
      <c s="160">
        <f t="shared" si="21" ref="BZ8:BZ71">VLOOKUP(G8,अंक,23,0)</f>
        <v>4</v>
      </c>
      <c s="160">
        <f t="shared" si="22" ref="CA8:CA71">VLOOKUP(G8,अंक,24,0)</f>
        <v>2</v>
      </c>
      <c s="160">
        <f t="shared" si="23" ref="CB8:CB262">SUM(BX8:CA8)</f>
        <v>19</v>
      </c>
      <c s="157">
        <f t="shared" si="24" ref="CC8:CC71">IF(AND(AE8="",AF8="",AG8="",AH8=""),"",SUM(AE8,AF8,AG8,AH8))</f>
        <v>84</v>
      </c>
      <c s="160">
        <f t="shared" si="25" ref="CD8:CD262">IFERROR(IF(CC8="","",ROUNDUP(CC8*10%,0)),"")</f>
        <v>9</v>
      </c>
      <c s="160">
        <f>IFERROR(IF(AND(VLOOKUP(G8,अंक,5,0)=""),"",IF($CE$6=3,IF(AND(VLOOKUP(G8,अंक,5,0)&gt;=86),3,IF(AND(VLOOKUP(G8,अंक,5,0)&gt;=81),2,IF(AND(VLOOKUP(G8,अंक,5,0)&gt;=75),1,0))),IF(AND(VLOOKUP(G8,अंक,5,0)&gt;=86),1.5,IF(AND(VLOOKUP(G8,अंक,5,0)&gt;=81),1,IF(AND(VLOOKUP(G8,अंक,5,0)&gt;=75),0.5,0))))),"")</f>
        <v>3</v>
      </c>
      <c s="160">
        <f t="shared" si="26" ref="CF8:CF71">VLOOKUP(G8,अंक,30,0)</f>
        <v>5</v>
      </c>
      <c s="160">
        <f t="shared" si="27" ref="CG8:CG71">VLOOKUP(G8,अंक,31,0)</f>
        <v>1</v>
      </c>
      <c s="160">
        <f t="shared" si="28" ref="CH8:CH262">SUM(CD8:CG8)</f>
        <v>18</v>
      </c>
      <c s="157">
        <f t="shared" si="29" ref="CI8:CI71">IF(AND(AL8="",AM8="",AN8="",AO8=""),"",SUM(AL8,AM8,AN8,AO8))</f>
        <v>64</v>
      </c>
      <c s="160">
        <f t="shared" si="30" ref="CJ8:CJ262">IFERROR(IF(CI8="","",ROUNDUP(CI8*10%,0)),"")</f>
        <v>7</v>
      </c>
      <c s="160">
        <f>IFERROR(IF(AND(VLOOKUP(G8,अंक,5,0)=""),"",IF($CK$6=3,IF(AND(VLOOKUP(G8,अंक,5,0)&gt;=86),3,IF(AND(VLOOKUP(G8,अंक,5,0)&gt;=81),2,IF(AND(VLOOKUP(G8,अंक,5,0)&gt;=75),1,0))),IF(AND(VLOOKUP(G8,अंक,5,0)&gt;86),1.5,IF(AND(VLOOKUP(G8,अंक,5,0)&gt;=81),1,IF(AND(VLOOKUP(G8,अंक,5,0)&gt;=75),0.5,0))))),"")</f>
        <v>3</v>
      </c>
      <c s="160">
        <f t="shared" si="31" ref="CL8:CL71">VLOOKUP(G8,अंक,37,0)</f>
        <v>3</v>
      </c>
      <c s="160">
        <f t="shared" si="32" ref="CM8:CM71">VLOOKUP(G8,अंक,38,0)</f>
        <v>1</v>
      </c>
      <c s="160">
        <f t="shared" si="33" ref="CN8:CN262">SUM(CJ8:CM8)</f>
        <v>14</v>
      </c>
      <c s="157">
        <f t="shared" si="34" ref="CO8:CO71">IF(AND(AS8="",AT8="",AU8="",AV8=""),"",SUM(AS8,AT8,AU8,AV8))</f>
        <v>29</v>
      </c>
      <c s="160">
        <f t="shared" si="35" ref="CP8:CP262">IFERROR(IF(CO8="","",ROUNDUP(CO8*10%,0)),"")</f>
        <v>3</v>
      </c>
      <c s="160">
        <f>IFERROR(IF(AND(VLOOKUP(G8,अंक,5,0)=""),"",IF($CQ$6=3,IF(AND(VLOOKUP(G8,अंक,5,0)&gt;=86),3,IF(AND(VLOOKUP(G8,अंक,5,0)&gt;=81),2,IF(AND(VLOOKUP(G8,अंक,5,0)&gt;=75),1,0))),IF(AND(VLOOKUP(G8,अंक,5,0)&gt;=86),1.5,IF(AND(VLOOKUP(G8,अंक,5,0)&gt;=81),1,IF(AND(VLOOKUP(G8,अंक,5,0)&gt;=75),0.5,0))))),"")</f>
        <v>1.5</v>
      </c>
      <c s="160" t="str">
        <f t="shared" si="36" ref="CR8:CR71">VLOOKUP(G8,अंक,44,0)</f>
        <v>-</v>
      </c>
      <c s="160">
        <f t="shared" si="37" ref="CS8:CS71">VLOOKUP(G8,अंक,45,0)</f>
        <v>1.5</v>
      </c>
      <c s="161">
        <f t="shared" si="38" ref="CT8:CT262">SUM(CP8:CS8)</f>
        <v>6</v>
      </c>
      <c s="157"/>
    </row>
    <row r="9" spans="1:99" ht="26.25" customHeight="1">
      <c r="A9" s="43">
        <f t="shared" si="39" ref="A9:A19">IF($A8="","",IF(B8="","",$A8+1))</f>
        <v>2</v>
      </c>
      <c s="44" t="str">
        <f t="shared" si="0"/>
        <v>A</v>
      </c>
      <c s="45">
        <f t="shared" si="1"/>
        <v>372</v>
      </c>
      <c s="46">
        <f t="shared" si="2"/>
        <v>38701</v>
      </c>
      <c s="47" t="str">
        <f t="shared" si="3"/>
        <v>ANITA KANWAR</v>
      </c>
      <c s="47" t="str">
        <f t="shared" si="4"/>
        <v>PAPPU SINGH</v>
      </c>
      <c s="48">
        <f t="shared" si="5"/>
        <v>12002</v>
      </c>
      <c s="49">
        <f t="shared" si="6"/>
        <v>3265917</v>
      </c>
      <c s="55">
        <v>350</v>
      </c>
      <c s="56">
        <v>280</v>
      </c>
      <c s="52">
        <f t="shared" si="7"/>
        <v>80</v>
      </c>
      <c s="232">
        <v>9</v>
      </c>
      <c s="232">
        <v>8</v>
      </c>
      <c s="232">
        <v>9</v>
      </c>
      <c s="232">
        <v>65</v>
      </c>
      <c s="232">
        <v>4</v>
      </c>
      <c s="232">
        <v>2</v>
      </c>
      <c s="232">
        <v>10</v>
      </c>
      <c s="232">
        <v>9</v>
      </c>
      <c s="232">
        <v>10</v>
      </c>
      <c s="232">
        <v>67</v>
      </c>
      <c s="232">
        <v>5</v>
      </c>
      <c s="232">
        <v>1</v>
      </c>
      <c s="232">
        <v>9</v>
      </c>
      <c s="232">
        <v>8</v>
      </c>
      <c s="232">
        <v>9</v>
      </c>
      <c s="232">
        <v>65</v>
      </c>
      <c s="232" t="s">
        <v>937</v>
      </c>
      <c s="232">
        <v>4</v>
      </c>
      <c s="232">
        <v>2</v>
      </c>
      <c s="232">
        <v>9</v>
      </c>
      <c s="232">
        <v>9</v>
      </c>
      <c s="232">
        <v>8</v>
      </c>
      <c s="232">
        <v>69</v>
      </c>
      <c s="232" t="s">
        <v>937</v>
      </c>
      <c s="232">
        <v>5</v>
      </c>
      <c s="232">
        <v>1</v>
      </c>
      <c s="232">
        <v>10</v>
      </c>
      <c s="232">
        <v>9</v>
      </c>
      <c s="232">
        <v>10</v>
      </c>
      <c s="232">
        <v>39</v>
      </c>
      <c s="232" t="s">
        <v>937</v>
      </c>
      <c s="232">
        <v>2</v>
      </c>
      <c s="232">
        <v>1</v>
      </c>
      <c s="232">
        <v>3</v>
      </c>
      <c s="232">
        <v>3</v>
      </c>
      <c s="233">
        <v>3</v>
      </c>
      <c s="232">
        <v>20</v>
      </c>
      <c s="232" t="s">
        <v>937</v>
      </c>
      <c s="232" t="s">
        <v>937</v>
      </c>
      <c s="232">
        <v>1.5</v>
      </c>
      <c s="232">
        <v>78</v>
      </c>
      <c s="232">
        <v>19</v>
      </c>
      <c s="232">
        <v>73</v>
      </c>
      <c s="232">
        <v>19</v>
      </c>
      <c s="57"/>
      <c s="69"/>
      <c s="69"/>
      <c s="69"/>
      <c s="69"/>
      <c s="69"/>
      <c s="181">
        <f t="shared" si="8"/>
        <v>12002</v>
      </c>
      <c s="160">
        <f t="shared" si="9"/>
        <v>91</v>
      </c>
      <c s="160">
        <f t="shared" si="10"/>
        <v>10</v>
      </c>
      <c s="160">
        <f>IFERROR(IF(AND(VLOOKUP(G9,अंक,5,0)=""),"",IF($BM$6=3,IF(AND(VLOOKUP(G9,अंक,5,0)&gt;=86),3,IF(AND(VLOOKUP(G9,अंक,5,0)&gt;=81),2,IF(AND(VLOOKUP(G9,Mark,5,0)&gt;=75),1,0))),IF(AND(VLOOKUP(G9,अंक,5,0)&gt;=86),1.5,IF(AND(VLOOKUP(G9,अंक,5,0)&gt;=81),1,IF(AND(VLOOKUP(G9,अंक,5,0)&gt;=75),0.5,0))))),"")</f>
        <v>1</v>
      </c>
      <c s="160">
        <f t="shared" si="11"/>
        <v>4</v>
      </c>
      <c s="160">
        <f t="shared" si="12"/>
        <v>2</v>
      </c>
      <c s="160">
        <f t="shared" si="13"/>
        <v>17</v>
      </c>
      <c s="157">
        <f t="shared" si="14"/>
        <v>96</v>
      </c>
      <c s="160">
        <f t="shared" si="15"/>
        <v>10</v>
      </c>
      <c s="160">
        <f>IFERROR(IF(AND(VLOOKUP(G9,अंक,5,0)=""),"",IF($BS$6=3,IF(AND(VLOOKUP(G9,अंक,5,0)&gt;=86),3,IF(AND(VLOOKUP(G9,अंक,5,0)&gt;=81),2,IF(AND(VLOOKUP(G9,अंक,5,0)&gt;=75),1,0))),IF(AND(VLOOKUP(G9,अंक,5,0)&gt;=86),1.5,IF(AND(VLOOKUP(G9,अंक,5,0)&gt;=81),1,IF(AND(VLOOKUP(G9,अंक,5,0)&gt;=75),0.5,0))))),"")</f>
        <v>1</v>
      </c>
      <c s="160">
        <f t="shared" si="16"/>
        <v>5</v>
      </c>
      <c s="160">
        <f t="shared" si="17"/>
        <v>1</v>
      </c>
      <c s="160">
        <f t="shared" si="18"/>
        <v>17</v>
      </c>
      <c s="157">
        <f t="shared" si="19"/>
        <v>91</v>
      </c>
      <c s="160">
        <f t="shared" si="20"/>
        <v>10</v>
      </c>
      <c s="160">
        <f>IFERROR(IF(AND(VLOOKUP(G9,अंक,5,0)=""),"",IF($BY$6=3,IF(AND(VLOOKUP(G9,अंक,5,0)&gt;=86),3,IF(AND(VLOOKUP(G9,अंक,5,0)&gt;=81),2,IF(AND(VLOOKUP(G9,अंक,5,0)&gt;=75),1,0))),IF(AND(VLOOKUP(G9,अंक,5,0)&gt;=86),1.5,IF(AND(VLOOKUP(G9,अंक,5,0)&gt;=81),1,IF(AND(VLOOKUP(G9,अंक,5,0)&gt;=75),0.5,0))))),"")</f>
        <v>1</v>
      </c>
      <c s="160">
        <f t="shared" si="21"/>
        <v>4</v>
      </c>
      <c s="160">
        <f t="shared" si="22"/>
        <v>2</v>
      </c>
      <c s="160">
        <f t="shared" si="23"/>
        <v>17</v>
      </c>
      <c s="157">
        <f t="shared" si="24"/>
        <v>95</v>
      </c>
      <c s="160">
        <f t="shared" si="25"/>
        <v>10</v>
      </c>
      <c s="160">
        <f>IFERROR(IF(AND(VLOOKUP(G9,अंक,5,0)=""),"",IF($CE$6=3,IF(AND(VLOOKUP(G9,अंक,5,0)&gt;=86),3,IF(AND(VLOOKUP(G9,अंक,5,0)&gt;=81),2,IF(AND(VLOOKUP(G9,अंक,5,0)&gt;=75),1,0))),IF(AND(VLOOKUP(G9,अंक,5,0)&gt;=86),1.5,IF(AND(VLOOKUP(G9,अंक,5,0)&gt;=81),1,IF(AND(VLOOKUP(G9,अंक,5,0)&gt;=75),0.5,0))))),"")</f>
        <v>1</v>
      </c>
      <c s="160">
        <f t="shared" si="26"/>
        <v>5</v>
      </c>
      <c s="160">
        <f t="shared" si="27"/>
        <v>1</v>
      </c>
      <c s="160">
        <f t="shared" si="28"/>
        <v>17</v>
      </c>
      <c s="157">
        <f t="shared" si="29"/>
        <v>68</v>
      </c>
      <c s="160">
        <f t="shared" si="30"/>
        <v>7</v>
      </c>
      <c s="160">
        <f>IFERROR(IF(AND(VLOOKUP(G9,अंक,5,0)=""),"",IF($CK$6=3,IF(AND(VLOOKUP(G9,अंक,5,0)&gt;=86),3,IF(AND(VLOOKUP(G9,अंक,5,0)&gt;=81),2,IF(AND(VLOOKUP(G9,अंक,5,0)&gt;=75),1,0))),IF(AND(VLOOKUP(G9,अंक,5,0)&gt;86),1.5,IF(AND(VLOOKUP(G9,अंक,5,0)&gt;=81),1,IF(AND(VLOOKUP(G9,अंक,5,0)&gt;=75),0.5,0))))),"")</f>
        <v>1</v>
      </c>
      <c s="160">
        <f t="shared" si="31"/>
        <v>2</v>
      </c>
      <c s="160">
        <f t="shared" si="32"/>
        <v>1</v>
      </c>
      <c s="160">
        <f t="shared" si="33"/>
        <v>11</v>
      </c>
      <c s="157">
        <f t="shared" si="34"/>
        <v>29</v>
      </c>
      <c s="160">
        <f t="shared" si="35"/>
        <v>3</v>
      </c>
      <c s="160">
        <f>IFERROR(IF(AND(VLOOKUP(G9,अंक,5,0)=""),"",IF($CQ$6=3,IF(AND(VLOOKUP(G9,अंक,5,0)&gt;=86),3,IF(AND(VLOOKUP(G9,अंक,5,0)&gt;=81),2,IF(AND(VLOOKUP(G9,अंक,5,0)&gt;=75),1,0))),IF(AND(VLOOKUP(G9,अंक,5,0)&gt;=86),1.5,IF(AND(VLOOKUP(G9,अंक,5,0)&gt;=81),1,IF(AND(VLOOKUP(G9,अंक,5,0)&gt;=75),0.5,0))))),"")</f>
        <v>0.5</v>
      </c>
      <c s="160" t="str">
        <f t="shared" si="36"/>
        <v>-</v>
      </c>
      <c s="160">
        <f t="shared" si="37"/>
        <v>1.5</v>
      </c>
      <c s="161">
        <f t="shared" si="38"/>
        <v>5</v>
      </c>
      <c s="157"/>
    </row>
    <row r="10" spans="1:99" ht="26.25" customHeight="1">
      <c r="A10" s="43">
        <f t="shared" si="39"/>
        <v>3</v>
      </c>
      <c s="44" t="str">
        <f t="shared" si="0"/>
        <v>A</v>
      </c>
      <c s="45">
        <f t="shared" si="1"/>
        <v>652</v>
      </c>
      <c s="46">
        <f t="shared" si="2"/>
        <v>39026</v>
      </c>
      <c s="47" t="str">
        <f t="shared" si="3"/>
        <v>HANS KANWAR</v>
      </c>
      <c s="47" t="str">
        <f t="shared" si="4"/>
        <v>DATAR SINGH</v>
      </c>
      <c s="48">
        <f t="shared" si="5"/>
        <v>12003</v>
      </c>
      <c s="49">
        <f t="shared" si="6"/>
        <v>3265918</v>
      </c>
      <c s="55">
        <v>350</v>
      </c>
      <c s="58">
        <v>278</v>
      </c>
      <c s="52">
        <f t="shared" si="7"/>
        <v>79.428571428571431</v>
      </c>
      <c s="232">
        <v>9</v>
      </c>
      <c s="232">
        <v>8</v>
      </c>
      <c s="232">
        <v>9</v>
      </c>
      <c s="232">
        <v>65</v>
      </c>
      <c s="232">
        <v>4</v>
      </c>
      <c s="232">
        <v>2</v>
      </c>
      <c s="232">
        <v>10</v>
      </c>
      <c s="232">
        <v>9</v>
      </c>
      <c s="232">
        <v>10</v>
      </c>
      <c s="232">
        <v>68</v>
      </c>
      <c s="232">
        <v>5</v>
      </c>
      <c s="232">
        <v>1</v>
      </c>
      <c s="232">
        <v>9</v>
      </c>
      <c s="232">
        <v>8</v>
      </c>
      <c s="232">
        <v>9</v>
      </c>
      <c s="232">
        <v>65</v>
      </c>
      <c s="232" t="s">
        <v>937</v>
      </c>
      <c s="232">
        <v>4</v>
      </c>
      <c s="232">
        <v>2</v>
      </c>
      <c s="232">
        <v>10</v>
      </c>
      <c s="232">
        <v>10</v>
      </c>
      <c s="232">
        <v>8</v>
      </c>
      <c s="232">
        <v>68</v>
      </c>
      <c s="232" t="s">
        <v>937</v>
      </c>
      <c s="232">
        <v>5</v>
      </c>
      <c s="232">
        <v>1</v>
      </c>
      <c s="232">
        <v>9</v>
      </c>
      <c s="232">
        <v>8</v>
      </c>
      <c s="232">
        <v>9</v>
      </c>
      <c s="232">
        <v>36</v>
      </c>
      <c s="232" t="s">
        <v>937</v>
      </c>
      <c s="232">
        <v>3</v>
      </c>
      <c s="232">
        <v>1</v>
      </c>
      <c s="232">
        <v>3</v>
      </c>
      <c s="232">
        <v>3</v>
      </c>
      <c s="233">
        <v>3</v>
      </c>
      <c s="232">
        <v>21</v>
      </c>
      <c s="232" t="s">
        <v>937</v>
      </c>
      <c s="232" t="s">
        <v>937</v>
      </c>
      <c s="232">
        <v>1.5</v>
      </c>
      <c s="232">
        <v>70</v>
      </c>
      <c s="232">
        <v>18</v>
      </c>
      <c s="232">
        <v>74</v>
      </c>
      <c s="232">
        <v>18</v>
      </c>
      <c s="31"/>
      <c s="31"/>
      <c s="31"/>
      <c s="31"/>
      <c s="31"/>
      <c s="31"/>
      <c s="181">
        <f t="shared" si="8"/>
        <v>12003</v>
      </c>
      <c s="160">
        <f t="shared" si="9"/>
        <v>91</v>
      </c>
      <c s="160">
        <f t="shared" si="10"/>
        <v>10</v>
      </c>
      <c s="160">
        <f>IFERROR(IF(AND(VLOOKUP(G10,अंक,5,0)=""),"",IF($BM$6=3,IF(AND(VLOOKUP(G10,अंक,5,0)&gt;=86),3,IF(AND(VLOOKUP(G10,अंक,5,0)&gt;=81),2,IF(AND(VLOOKUP(G10,Mark,5,0)&gt;=75),1,0))),IF(AND(VLOOKUP(G10,अंक,5,0)&gt;=86),1.5,IF(AND(VLOOKUP(G10,अंक,5,0)&gt;=81),1,IF(AND(VLOOKUP(G10,अंक,5,0)&gt;=75),0.5,0))))),"")</f>
        <v>1</v>
      </c>
      <c s="160">
        <f t="shared" si="11"/>
        <v>4</v>
      </c>
      <c s="160">
        <f t="shared" si="12"/>
        <v>2</v>
      </c>
      <c s="160">
        <f t="shared" si="13"/>
        <v>17</v>
      </c>
      <c s="157">
        <f t="shared" si="14"/>
        <v>97</v>
      </c>
      <c s="160">
        <f t="shared" si="15"/>
        <v>10</v>
      </c>
      <c s="160">
        <f>IFERROR(IF(AND(VLOOKUP(G10,अंक,5,0)=""),"",IF($BS$6=3,IF(AND(VLOOKUP(G10,अंक,5,0)&gt;=86),3,IF(AND(VLOOKUP(G10,अंक,5,0)&gt;=81),2,IF(AND(VLOOKUP(G10,अंक,5,0)&gt;=75),1,0))),IF(AND(VLOOKUP(G10,अंक,5,0)&gt;=86),1.5,IF(AND(VLOOKUP(G10,अंक,5,0)&gt;=81),1,IF(AND(VLOOKUP(G10,अंक,5,0)&gt;=75),0.5,0))))),"")</f>
        <v>1</v>
      </c>
      <c s="160">
        <f t="shared" si="16"/>
        <v>5</v>
      </c>
      <c s="160">
        <f t="shared" si="17"/>
        <v>1</v>
      </c>
      <c s="160">
        <f t="shared" si="18"/>
        <v>17</v>
      </c>
      <c s="157">
        <f t="shared" si="19"/>
        <v>91</v>
      </c>
      <c s="160">
        <f t="shared" si="20"/>
        <v>10</v>
      </c>
      <c s="160">
        <f>IFERROR(IF(AND(VLOOKUP(G10,अंक,5,0)=""),"",IF($BY$6=3,IF(AND(VLOOKUP(G10,अंक,5,0)&gt;=86),3,IF(AND(VLOOKUP(G10,अंक,5,0)&gt;=81),2,IF(AND(VLOOKUP(G10,अंक,5,0)&gt;=75),1,0))),IF(AND(VLOOKUP(G10,अंक,5,0)&gt;=86),1.5,IF(AND(VLOOKUP(G10,अंक,5,0)&gt;=81),1,IF(AND(VLOOKUP(G10,अंक,5,0)&gt;=75),0.5,0))))),"")</f>
        <v>1</v>
      </c>
      <c s="160">
        <f t="shared" si="21"/>
        <v>4</v>
      </c>
      <c s="160">
        <f t="shared" si="22"/>
        <v>2</v>
      </c>
      <c s="160">
        <f t="shared" si="23"/>
        <v>17</v>
      </c>
      <c s="157">
        <f t="shared" si="24"/>
        <v>96</v>
      </c>
      <c s="160">
        <f t="shared" si="25"/>
        <v>10</v>
      </c>
      <c s="160">
        <f>IFERROR(IF(AND(VLOOKUP(G10,अंक,5,0)=""),"",IF($CE$6=3,IF(AND(VLOOKUP(G10,अंक,5,0)&gt;=86),3,IF(AND(VLOOKUP(G10,अंक,5,0)&gt;=81),2,IF(AND(VLOOKUP(G10,अंक,5,0)&gt;=75),1,0))),IF(AND(VLOOKUP(G10,अंक,5,0)&gt;=86),1.5,IF(AND(VLOOKUP(G10,अंक,5,0)&gt;=81),1,IF(AND(VLOOKUP(G10,अंक,5,0)&gt;=75),0.5,0))))),"")</f>
        <v>1</v>
      </c>
      <c s="160">
        <f t="shared" si="26"/>
        <v>5</v>
      </c>
      <c s="160">
        <f t="shared" si="27"/>
        <v>1</v>
      </c>
      <c s="160">
        <f t="shared" si="28"/>
        <v>17</v>
      </c>
      <c s="157">
        <f t="shared" si="29"/>
        <v>62</v>
      </c>
      <c s="160">
        <f t="shared" si="30"/>
        <v>7</v>
      </c>
      <c s="160">
        <f>IFERROR(IF(AND(VLOOKUP(G10,अंक,5,0)=""),"",IF($CK$6=3,IF(AND(VLOOKUP(G10,अंक,5,0)&gt;=86),3,IF(AND(VLOOKUP(G10,अंक,5,0)&gt;=81),2,IF(AND(VLOOKUP(G10,अंक,5,0)&gt;=75),1,0))),IF(AND(VLOOKUP(G10,अंक,5,0)&gt;86),1.5,IF(AND(VLOOKUP(G10,अंक,5,0)&gt;=81),1,IF(AND(VLOOKUP(G10,अंक,5,0)&gt;=75),0.5,0))))),"")</f>
        <v>1</v>
      </c>
      <c s="160">
        <f t="shared" si="31"/>
        <v>3</v>
      </c>
      <c s="160">
        <f t="shared" si="32"/>
        <v>1</v>
      </c>
      <c s="160">
        <f t="shared" si="33"/>
        <v>12</v>
      </c>
      <c s="157">
        <f t="shared" si="34"/>
        <v>30</v>
      </c>
      <c s="160">
        <f t="shared" si="35"/>
        <v>3</v>
      </c>
      <c s="160">
        <f>IFERROR(IF(AND(VLOOKUP(G10,अंक,5,0)=""),"",IF($CQ$6=3,IF(AND(VLOOKUP(G10,अंक,5,0)&gt;=86),3,IF(AND(VLOOKUP(G10,अंक,5,0)&gt;=81),2,IF(AND(VLOOKUP(G10,अंक,5,0)&gt;=75),1,0))),IF(AND(VLOOKUP(G10,अंक,5,0)&gt;=86),1.5,IF(AND(VLOOKUP(G10,अंक,5,0)&gt;=81),1,IF(AND(VLOOKUP(G10,अंक,5,0)&gt;=75),0.5,0))))),"")</f>
        <v>0.5</v>
      </c>
      <c s="160" t="str">
        <f t="shared" si="36"/>
        <v>-</v>
      </c>
      <c s="160">
        <f t="shared" si="37"/>
        <v>1.5</v>
      </c>
      <c s="161">
        <f t="shared" si="38"/>
        <v>5</v>
      </c>
      <c s="157"/>
    </row>
    <row r="11" spans="1:100" ht="26.25" customHeight="1">
      <c r="A11" s="43">
        <f t="shared" si="39"/>
        <v>4</v>
      </c>
      <c s="44" t="str">
        <f t="shared" si="0"/>
        <v>A</v>
      </c>
      <c s="45">
        <f t="shared" si="1"/>
        <v>293</v>
      </c>
      <c s="46">
        <f t="shared" si="2"/>
        <v>38444</v>
      </c>
      <c s="47" t="str">
        <f t="shared" si="3"/>
        <v>LALITA JANGIR</v>
      </c>
      <c s="47" t="str">
        <f t="shared" si="4"/>
        <v>GOKUL RAM</v>
      </c>
      <c s="48">
        <f t="shared" si="5"/>
        <v>12004</v>
      </c>
      <c s="49">
        <f t="shared" si="6"/>
        <v>3265919</v>
      </c>
      <c s="55">
        <v>350</v>
      </c>
      <c s="56">
        <v>270</v>
      </c>
      <c s="52">
        <f t="shared" si="7"/>
        <v>77.142857142857153</v>
      </c>
      <c s="232">
        <v>9</v>
      </c>
      <c s="232">
        <v>8</v>
      </c>
      <c s="232">
        <v>9</v>
      </c>
      <c s="232">
        <v>65</v>
      </c>
      <c s="232">
        <v>4</v>
      </c>
      <c s="232">
        <v>2</v>
      </c>
      <c s="232">
        <v>10</v>
      </c>
      <c s="232">
        <v>9</v>
      </c>
      <c s="232">
        <v>10</v>
      </c>
      <c s="232">
        <v>69</v>
      </c>
      <c s="232">
        <v>5</v>
      </c>
      <c s="232">
        <v>1</v>
      </c>
      <c s="232">
        <v>9</v>
      </c>
      <c s="232">
        <v>8</v>
      </c>
      <c s="232">
        <v>9</v>
      </c>
      <c s="232">
        <v>65</v>
      </c>
      <c s="232" t="s">
        <v>937</v>
      </c>
      <c s="232">
        <v>4</v>
      </c>
      <c s="232">
        <v>2</v>
      </c>
      <c s="232">
        <v>10</v>
      </c>
      <c s="232">
        <v>10</v>
      </c>
      <c s="232">
        <v>8</v>
      </c>
      <c s="232">
        <v>65</v>
      </c>
      <c s="232" t="s">
        <v>937</v>
      </c>
      <c s="232">
        <v>5</v>
      </c>
      <c s="232">
        <v>1</v>
      </c>
      <c s="232">
        <v>10</v>
      </c>
      <c s="232">
        <v>9</v>
      </c>
      <c s="232">
        <v>10</v>
      </c>
      <c s="232">
        <v>37</v>
      </c>
      <c s="232" t="s">
        <v>937</v>
      </c>
      <c s="232">
        <v>2</v>
      </c>
      <c s="232">
        <v>1</v>
      </c>
      <c s="232">
        <v>3</v>
      </c>
      <c s="232">
        <v>3</v>
      </c>
      <c s="233">
        <v>3</v>
      </c>
      <c s="232">
        <v>20</v>
      </c>
      <c s="232" t="s">
        <v>937</v>
      </c>
      <c s="232" t="s">
        <v>937</v>
      </c>
      <c s="232">
        <v>1.5</v>
      </c>
      <c s="232">
        <v>71</v>
      </c>
      <c s="232">
        <v>19</v>
      </c>
      <c s="232">
        <v>75</v>
      </c>
      <c s="232">
        <v>20</v>
      </c>
      <c s="42"/>
      <c s="69"/>
      <c s="69"/>
      <c s="69"/>
      <c s="69"/>
      <c s="69"/>
      <c s="181">
        <f t="shared" si="8"/>
        <v>12004</v>
      </c>
      <c s="160">
        <f t="shared" si="9"/>
        <v>91</v>
      </c>
      <c s="160">
        <f t="shared" si="10"/>
        <v>10</v>
      </c>
      <c s="160">
        <f>IFERROR(IF(AND(VLOOKUP(G11,अंक,5,0)=""),"",IF($BM$6=3,IF(AND(VLOOKUP(G11,अंक,5,0)&gt;=86),3,IF(AND(VLOOKUP(G11,अंक,5,0)&gt;=81),2,IF(AND(VLOOKUP(G11,Mark,5,0)&gt;=75),1,0))),IF(AND(VLOOKUP(G11,अंक,5,0)&gt;=86),1.5,IF(AND(VLOOKUP(G11,अंक,5,0)&gt;=81),1,IF(AND(VLOOKUP(G11,अंक,5,0)&gt;=75),0.5,0))))),"")</f>
        <v>1</v>
      </c>
      <c s="160">
        <f t="shared" si="11"/>
        <v>4</v>
      </c>
      <c s="160">
        <f t="shared" si="12"/>
        <v>2</v>
      </c>
      <c s="160">
        <f t="shared" si="13"/>
        <v>17</v>
      </c>
      <c s="157">
        <f t="shared" si="14"/>
        <v>98</v>
      </c>
      <c s="160">
        <f t="shared" si="15"/>
        <v>10</v>
      </c>
      <c s="160">
        <f>IFERROR(IF(AND(VLOOKUP(G11,अंक,5,0)=""),"",IF($BS$6=3,IF(AND(VLOOKUP(G11,अंक,5,0)&gt;=86),3,IF(AND(VLOOKUP(G11,अंक,5,0)&gt;=81),2,IF(AND(VLOOKUP(G11,अंक,5,0)&gt;=75),1,0))),IF(AND(VLOOKUP(G11,अंक,5,0)&gt;=86),1.5,IF(AND(VLOOKUP(G11,अंक,5,0)&gt;=81),1,IF(AND(VLOOKUP(G11,अंक,5,0)&gt;=75),0.5,0))))),"")</f>
        <v>1</v>
      </c>
      <c s="160">
        <f t="shared" si="16"/>
        <v>5</v>
      </c>
      <c s="160">
        <f t="shared" si="17"/>
        <v>1</v>
      </c>
      <c s="160">
        <f t="shared" si="18"/>
        <v>17</v>
      </c>
      <c s="157">
        <f t="shared" si="19"/>
        <v>91</v>
      </c>
      <c s="160">
        <f t="shared" si="20"/>
        <v>10</v>
      </c>
      <c s="160">
        <f>IFERROR(IF(AND(VLOOKUP(G11,अंक,5,0)=""),"",IF($BY$6=3,IF(AND(VLOOKUP(G11,अंक,5,0)&gt;=86),3,IF(AND(VLOOKUP(G11,अंक,5,0)&gt;=81),2,IF(AND(VLOOKUP(G11,अंक,5,0)&gt;=75),1,0))),IF(AND(VLOOKUP(G11,अंक,5,0)&gt;=86),1.5,IF(AND(VLOOKUP(G11,अंक,5,0)&gt;=81),1,IF(AND(VLOOKUP(G11,अंक,5,0)&gt;=75),0.5,0))))),"")</f>
        <v>1</v>
      </c>
      <c s="160">
        <f t="shared" si="21"/>
        <v>4</v>
      </c>
      <c s="160">
        <f t="shared" si="22"/>
        <v>2</v>
      </c>
      <c s="160">
        <f t="shared" si="23"/>
        <v>17</v>
      </c>
      <c s="157">
        <f t="shared" si="24"/>
        <v>93</v>
      </c>
      <c s="160">
        <f t="shared" si="25"/>
        <v>10</v>
      </c>
      <c s="160">
        <f>IFERROR(IF(AND(VLOOKUP(G11,अंक,5,0)=""),"",IF($CE$6=3,IF(AND(VLOOKUP(G11,अंक,5,0)&gt;=86),3,IF(AND(VLOOKUP(G11,अंक,5,0)&gt;=81),2,IF(AND(VLOOKUP(G11,अंक,5,0)&gt;=75),1,0))),IF(AND(VLOOKUP(G11,अंक,5,0)&gt;=86),1.5,IF(AND(VLOOKUP(G11,अंक,5,0)&gt;=81),1,IF(AND(VLOOKUP(G11,अंक,5,0)&gt;=75),0.5,0))))),"")</f>
        <v>1</v>
      </c>
      <c s="160">
        <f t="shared" si="26"/>
        <v>5</v>
      </c>
      <c s="160">
        <f t="shared" si="27"/>
        <v>1</v>
      </c>
      <c s="160">
        <f t="shared" si="28"/>
        <v>17</v>
      </c>
      <c s="157">
        <f t="shared" si="29"/>
        <v>66</v>
      </c>
      <c s="160">
        <f t="shared" si="30"/>
        <v>7</v>
      </c>
      <c s="160">
        <f>IFERROR(IF(AND(VLOOKUP(G11,अंक,5,0)=""),"",IF($CK$6=3,IF(AND(VLOOKUP(G11,अंक,5,0)&gt;=86),3,IF(AND(VLOOKUP(G11,अंक,5,0)&gt;=81),2,IF(AND(VLOOKUP(G11,अंक,5,0)&gt;=75),1,0))),IF(AND(VLOOKUP(G11,अंक,5,0)&gt;86),1.5,IF(AND(VLOOKUP(G11,अंक,5,0)&gt;=81),1,IF(AND(VLOOKUP(G11,अंक,5,0)&gt;=75),0.5,0))))),"")</f>
        <v>1</v>
      </c>
      <c s="160">
        <f t="shared" si="31"/>
        <v>2</v>
      </c>
      <c s="160">
        <f t="shared" si="32"/>
        <v>1</v>
      </c>
      <c s="160">
        <f t="shared" si="33"/>
        <v>11</v>
      </c>
      <c s="157">
        <f t="shared" si="34"/>
        <v>29</v>
      </c>
      <c s="160">
        <f t="shared" si="35"/>
        <v>3</v>
      </c>
      <c s="160">
        <f>IFERROR(IF(AND(VLOOKUP(G11,अंक,5,0)=""),"",IF($CQ$6=3,IF(AND(VLOOKUP(G11,अंक,5,0)&gt;=86),3,IF(AND(VLOOKUP(G11,अंक,5,0)&gt;=81),2,IF(AND(VLOOKUP(G11,अंक,5,0)&gt;=75),1,0))),IF(AND(VLOOKUP(G11,अंक,5,0)&gt;=86),1.5,IF(AND(VLOOKUP(G11,अंक,5,0)&gt;=81),1,IF(AND(VLOOKUP(G11,अंक,5,0)&gt;=75),0.5,0))))),"")</f>
        <v>0.5</v>
      </c>
      <c s="160" t="str">
        <f t="shared" si="36"/>
        <v>-</v>
      </c>
      <c s="160">
        <f t="shared" si="37"/>
        <v>1.5</v>
      </c>
      <c s="161">
        <f t="shared" si="38"/>
        <v>5</v>
      </c>
      <c s="157"/>
      <c s="33"/>
    </row>
    <row r="12" spans="1:100" ht="26.25" customHeight="1">
      <c r="A12" s="43">
        <f t="shared" si="39"/>
        <v>5</v>
      </c>
      <c s="44" t="str">
        <f t="shared" si="0"/>
        <v>A</v>
      </c>
      <c s="45">
        <f t="shared" si="1"/>
        <v>291</v>
      </c>
      <c s="46">
        <f t="shared" si="2"/>
        <v>38817</v>
      </c>
      <c s="47" t="str">
        <f t="shared" si="3"/>
        <v>MANJU NAYAK</v>
      </c>
      <c s="47" t="str">
        <f t="shared" si="4"/>
        <v>UGMA RAM</v>
      </c>
      <c s="48">
        <f t="shared" si="5"/>
        <v>12005</v>
      </c>
      <c s="49">
        <f t="shared" si="6"/>
        <v>3265920</v>
      </c>
      <c s="55">
        <v>350</v>
      </c>
      <c s="56">
        <v>320</v>
      </c>
      <c s="52">
        <f t="shared" si="7"/>
        <v>91.428571428571431</v>
      </c>
      <c s="232">
        <v>9</v>
      </c>
      <c s="232">
        <v>8</v>
      </c>
      <c s="232">
        <v>9</v>
      </c>
      <c s="232">
        <v>65</v>
      </c>
      <c s="232">
        <v>4</v>
      </c>
      <c s="232">
        <v>2</v>
      </c>
      <c s="232">
        <v>10</v>
      </c>
      <c s="232">
        <v>9</v>
      </c>
      <c s="232">
        <v>10</v>
      </c>
      <c s="232">
        <v>70</v>
      </c>
      <c s="232">
        <v>5</v>
      </c>
      <c s="232">
        <v>1</v>
      </c>
      <c s="232">
        <v>9</v>
      </c>
      <c s="232">
        <v>8</v>
      </c>
      <c s="232">
        <v>9</v>
      </c>
      <c s="232">
        <v>65</v>
      </c>
      <c s="232" t="s">
        <v>937</v>
      </c>
      <c s="232">
        <v>4</v>
      </c>
      <c s="232">
        <v>2</v>
      </c>
      <c s="232">
        <v>9</v>
      </c>
      <c s="232">
        <v>10</v>
      </c>
      <c s="232">
        <v>8</v>
      </c>
      <c s="232">
        <v>67</v>
      </c>
      <c s="232" t="s">
        <v>937</v>
      </c>
      <c s="232">
        <v>4</v>
      </c>
      <c s="232">
        <v>1</v>
      </c>
      <c s="232">
        <v>9</v>
      </c>
      <c s="232">
        <v>8</v>
      </c>
      <c s="232">
        <v>9</v>
      </c>
      <c s="232">
        <v>31</v>
      </c>
      <c s="232" t="s">
        <v>937</v>
      </c>
      <c s="232">
        <v>3</v>
      </c>
      <c s="232">
        <v>1</v>
      </c>
      <c s="232">
        <v>3</v>
      </c>
      <c s="232">
        <v>3</v>
      </c>
      <c s="233">
        <v>3</v>
      </c>
      <c s="232">
        <v>19</v>
      </c>
      <c s="232" t="s">
        <v>937</v>
      </c>
      <c s="232" t="s">
        <v>937</v>
      </c>
      <c s="232">
        <v>1.5</v>
      </c>
      <c s="232">
        <v>72</v>
      </c>
      <c s="232">
        <v>18</v>
      </c>
      <c s="232">
        <v>76</v>
      </c>
      <c s="232">
        <v>19</v>
      </c>
      <c s="42"/>
      <c s="69"/>
      <c s="69"/>
      <c s="69"/>
      <c s="69"/>
      <c s="69"/>
      <c s="181">
        <f t="shared" si="8"/>
        <v>12005</v>
      </c>
      <c s="160">
        <f t="shared" si="9"/>
        <v>91</v>
      </c>
      <c s="160">
        <f t="shared" si="10"/>
        <v>10</v>
      </c>
      <c s="160">
        <f>IFERROR(IF(AND(VLOOKUP(G12,अंक,5,0)=""),"",IF($BM$6=3,IF(AND(VLOOKUP(G12,अंक,5,0)&gt;=86),3,IF(AND(VLOOKUP(G12,अंक,5,0)&gt;=81),2,IF(AND(VLOOKUP(G12,Mark,5,0)&gt;=75),1,0))),IF(AND(VLOOKUP(G12,अंक,5,0)&gt;=86),1.5,IF(AND(VLOOKUP(G12,अंक,5,0)&gt;=81),1,IF(AND(VLOOKUP(G12,अंक,5,0)&gt;=75),0.5,0))))),"")</f>
        <v>3</v>
      </c>
      <c s="160">
        <f t="shared" si="11"/>
        <v>4</v>
      </c>
      <c s="160">
        <f t="shared" si="12"/>
        <v>2</v>
      </c>
      <c s="160">
        <f t="shared" si="13"/>
        <v>19</v>
      </c>
      <c s="157">
        <f t="shared" si="14"/>
        <v>99</v>
      </c>
      <c s="160">
        <f t="shared" si="15"/>
        <v>10</v>
      </c>
      <c s="160">
        <f>IFERROR(IF(AND(VLOOKUP(G12,अंक,5,0)=""),"",IF($BS$6=3,IF(AND(VLOOKUP(G12,अंक,5,0)&gt;=86),3,IF(AND(VLOOKUP(G12,अंक,5,0)&gt;=81),2,IF(AND(VLOOKUP(G12,अंक,5,0)&gt;=75),1,0))),IF(AND(VLOOKUP(G12,अंक,5,0)&gt;=86),1.5,IF(AND(VLOOKUP(G12,अंक,5,0)&gt;=81),1,IF(AND(VLOOKUP(G12,अंक,5,0)&gt;=75),0.5,0))))),"")</f>
        <v>3</v>
      </c>
      <c s="160">
        <f t="shared" si="16"/>
        <v>5</v>
      </c>
      <c s="160">
        <f t="shared" si="17"/>
        <v>1</v>
      </c>
      <c s="160">
        <f t="shared" si="18"/>
        <v>19</v>
      </c>
      <c s="157">
        <f t="shared" si="19"/>
        <v>91</v>
      </c>
      <c s="160">
        <f t="shared" si="20"/>
        <v>10</v>
      </c>
      <c s="160">
        <f>IFERROR(IF(AND(VLOOKUP(G12,अंक,5,0)=""),"",IF($BY$6=3,IF(AND(VLOOKUP(G12,अंक,5,0)&gt;=86),3,IF(AND(VLOOKUP(G12,अंक,5,0)&gt;=81),2,IF(AND(VLOOKUP(G12,अंक,5,0)&gt;=75),1,0))),IF(AND(VLOOKUP(G12,अंक,5,0)&gt;=86),1.5,IF(AND(VLOOKUP(G12,अंक,5,0)&gt;=81),1,IF(AND(VLOOKUP(G12,अंक,5,0)&gt;=75),0.5,0))))),"")</f>
        <v>3</v>
      </c>
      <c s="160">
        <f t="shared" si="21"/>
        <v>4</v>
      </c>
      <c s="160">
        <f t="shared" si="22"/>
        <v>2</v>
      </c>
      <c s="160">
        <f t="shared" si="23"/>
        <v>19</v>
      </c>
      <c s="157">
        <f t="shared" si="24"/>
        <v>94</v>
      </c>
      <c s="160">
        <f t="shared" si="25"/>
        <v>10</v>
      </c>
      <c s="160">
        <f>IFERROR(IF(AND(VLOOKUP(G12,अंक,5,0)=""),"",IF($CE$6=3,IF(AND(VLOOKUP(G12,अंक,5,0)&gt;=86),3,IF(AND(VLOOKUP(G12,अंक,5,0)&gt;=81),2,IF(AND(VLOOKUP(G12,अंक,5,0)&gt;=75),1,0))),IF(AND(VLOOKUP(G12,अंक,5,0)&gt;=86),1.5,IF(AND(VLOOKUP(G12,अंक,5,0)&gt;=81),1,IF(AND(VLOOKUP(G12,अंक,5,0)&gt;=75),0.5,0))))),"")</f>
        <v>3</v>
      </c>
      <c s="160">
        <f t="shared" si="26"/>
        <v>4</v>
      </c>
      <c s="160">
        <f t="shared" si="27"/>
        <v>1</v>
      </c>
      <c s="160">
        <f t="shared" si="28"/>
        <v>18</v>
      </c>
      <c s="157">
        <f t="shared" si="29"/>
        <v>57</v>
      </c>
      <c s="160">
        <f t="shared" si="30"/>
        <v>6</v>
      </c>
      <c s="160">
        <f>IFERROR(IF(AND(VLOOKUP(G12,अंक,5,0)=""),"",IF($CK$6=3,IF(AND(VLOOKUP(G12,अंक,5,0)&gt;=86),3,IF(AND(VLOOKUP(G12,अंक,5,0)&gt;=81),2,IF(AND(VLOOKUP(G12,अंक,5,0)&gt;=75),1,0))),IF(AND(VLOOKUP(G12,अंक,5,0)&gt;86),1.5,IF(AND(VLOOKUP(G12,अंक,5,0)&gt;=81),1,IF(AND(VLOOKUP(G12,अंक,5,0)&gt;=75),0.5,0))))),"")</f>
        <v>3</v>
      </c>
      <c s="160">
        <f t="shared" si="31"/>
        <v>3</v>
      </c>
      <c s="160">
        <f t="shared" si="32"/>
        <v>1</v>
      </c>
      <c s="160">
        <f t="shared" si="33"/>
        <v>13</v>
      </c>
      <c s="157">
        <f t="shared" si="34"/>
        <v>28</v>
      </c>
      <c s="160">
        <f t="shared" si="35"/>
        <v>3</v>
      </c>
      <c s="160">
        <f>IFERROR(IF(AND(VLOOKUP(G12,अंक,5,0)=""),"",IF($CQ$6=3,IF(AND(VLOOKUP(G12,अंक,5,0)&gt;=86),3,IF(AND(VLOOKUP(G12,अंक,5,0)&gt;=81),2,IF(AND(VLOOKUP(G12,अंक,5,0)&gt;=75),1,0))),IF(AND(VLOOKUP(G12,अंक,5,0)&gt;=86),1.5,IF(AND(VLOOKUP(G12,अंक,5,0)&gt;=81),1,IF(AND(VLOOKUP(G12,अंक,5,0)&gt;=75),0.5,0))))),"")</f>
        <v>1.5</v>
      </c>
      <c s="160" t="str">
        <f t="shared" si="36"/>
        <v>-</v>
      </c>
      <c s="160">
        <f t="shared" si="37"/>
        <v>1.5</v>
      </c>
      <c s="161">
        <f t="shared" si="38"/>
        <v>6</v>
      </c>
      <c s="157"/>
      <c s="33"/>
    </row>
    <row r="13" spans="1:100" ht="26.25" customHeight="1">
      <c r="A13" s="43">
        <f t="shared" si="39"/>
        <v>6</v>
      </c>
      <c s="44" t="str">
        <f t="shared" si="0"/>
        <v>A</v>
      </c>
      <c s="45">
        <f t="shared" si="1"/>
        <v>283</v>
      </c>
      <c s="46">
        <f t="shared" si="2"/>
        <v>39778</v>
      </c>
      <c s="47" t="str">
        <f t="shared" si="3"/>
        <v>NIRMALA SAIN</v>
      </c>
      <c s="47" t="str">
        <f t="shared" si="4"/>
        <v>MOHANA RAM SAIN</v>
      </c>
      <c s="48">
        <f t="shared" si="5"/>
        <v>12006</v>
      </c>
      <c s="49">
        <f t="shared" si="6"/>
        <v>3265921</v>
      </c>
      <c s="55">
        <v>350</v>
      </c>
      <c s="56">
        <v>340</v>
      </c>
      <c s="52">
        <f t="shared" si="7"/>
        <v>97.142857142857139</v>
      </c>
      <c s="232">
        <v>9</v>
      </c>
      <c s="232">
        <v>8</v>
      </c>
      <c s="232">
        <v>9</v>
      </c>
      <c s="232">
        <v>65</v>
      </c>
      <c s="232">
        <v>4</v>
      </c>
      <c s="232">
        <v>2</v>
      </c>
      <c s="232">
        <v>10</v>
      </c>
      <c s="232">
        <v>9</v>
      </c>
      <c s="232">
        <v>10</v>
      </c>
      <c s="232">
        <v>70</v>
      </c>
      <c s="232">
        <v>5</v>
      </c>
      <c s="232">
        <v>1</v>
      </c>
      <c s="232">
        <v>9</v>
      </c>
      <c s="232">
        <v>8</v>
      </c>
      <c s="232">
        <v>9</v>
      </c>
      <c s="232">
        <v>65</v>
      </c>
      <c s="232" t="s">
        <v>937</v>
      </c>
      <c s="232">
        <v>4</v>
      </c>
      <c s="232">
        <v>2</v>
      </c>
      <c s="232">
        <v>9</v>
      </c>
      <c s="232">
        <v>10</v>
      </c>
      <c s="232">
        <v>9</v>
      </c>
      <c s="232">
        <v>68</v>
      </c>
      <c s="232" t="s">
        <v>937</v>
      </c>
      <c s="232">
        <v>5</v>
      </c>
      <c s="232">
        <v>1</v>
      </c>
      <c s="232">
        <v>10</v>
      </c>
      <c s="232">
        <v>9</v>
      </c>
      <c s="232">
        <v>10</v>
      </c>
      <c s="232">
        <v>32</v>
      </c>
      <c s="232" t="s">
        <v>937</v>
      </c>
      <c s="232">
        <v>3</v>
      </c>
      <c s="232">
        <v>1</v>
      </c>
      <c s="232">
        <v>3</v>
      </c>
      <c s="232">
        <v>2</v>
      </c>
      <c s="233">
        <v>3</v>
      </c>
      <c s="232">
        <v>19</v>
      </c>
      <c s="232" t="s">
        <v>937</v>
      </c>
      <c s="232" t="s">
        <v>937</v>
      </c>
      <c s="232">
        <v>1.5</v>
      </c>
      <c s="232">
        <v>73</v>
      </c>
      <c s="232">
        <v>19</v>
      </c>
      <c s="232">
        <v>77</v>
      </c>
      <c s="232">
        <v>19</v>
      </c>
      <c s="59"/>
      <c s="59"/>
      <c s="59"/>
      <c s="59"/>
      <c s="59"/>
      <c s="59"/>
      <c s="181">
        <f t="shared" si="8"/>
        <v>12006</v>
      </c>
      <c s="160">
        <f t="shared" si="9"/>
        <v>91</v>
      </c>
      <c s="160">
        <f t="shared" si="10"/>
        <v>10</v>
      </c>
      <c s="160">
        <f>IFERROR(IF(AND(VLOOKUP(G13,अंक,5,0)=""),"",IF($BM$6=3,IF(AND(VLOOKUP(G13,अंक,5,0)&gt;=86),3,IF(AND(VLOOKUP(G13,अंक,5,0)&gt;=81),2,IF(AND(VLOOKUP(G13,Mark,5,0)&gt;=75),1,0))),IF(AND(VLOOKUP(G13,अंक,5,0)&gt;=86),1.5,IF(AND(VLOOKUP(G13,अंक,5,0)&gt;=81),1,IF(AND(VLOOKUP(G13,अंक,5,0)&gt;=75),0.5,0))))),"")</f>
        <v>3</v>
      </c>
      <c s="160">
        <f t="shared" si="11"/>
        <v>4</v>
      </c>
      <c s="160">
        <f t="shared" si="12"/>
        <v>2</v>
      </c>
      <c s="160">
        <f t="shared" si="13"/>
        <v>19</v>
      </c>
      <c s="157">
        <f t="shared" si="14"/>
        <v>99</v>
      </c>
      <c s="160">
        <f t="shared" si="15"/>
        <v>10</v>
      </c>
      <c s="160">
        <f>IFERROR(IF(AND(VLOOKUP(G13,अंक,5,0)=""),"",IF($BS$6=3,IF(AND(VLOOKUP(G13,अंक,5,0)&gt;=86),3,IF(AND(VLOOKUP(G13,अंक,5,0)&gt;=81),2,IF(AND(VLOOKUP(G13,अंक,5,0)&gt;=75),1,0))),IF(AND(VLOOKUP(G13,अंक,5,0)&gt;=86),1.5,IF(AND(VLOOKUP(G13,अंक,5,0)&gt;=81),1,IF(AND(VLOOKUP(G13,अंक,5,0)&gt;=75),0.5,0))))),"")</f>
        <v>3</v>
      </c>
      <c s="160">
        <f t="shared" si="16"/>
        <v>5</v>
      </c>
      <c s="160">
        <f t="shared" si="17"/>
        <v>1</v>
      </c>
      <c s="160">
        <f t="shared" si="18"/>
        <v>19</v>
      </c>
      <c s="157">
        <f t="shared" si="19"/>
        <v>91</v>
      </c>
      <c s="160">
        <f t="shared" si="20"/>
        <v>10</v>
      </c>
      <c s="160">
        <f>IFERROR(IF(AND(VLOOKUP(G13,अंक,5,0)=""),"",IF($BY$6=3,IF(AND(VLOOKUP(G13,अंक,5,0)&gt;=86),3,IF(AND(VLOOKUP(G13,अंक,5,0)&gt;=81),2,IF(AND(VLOOKUP(G13,अंक,5,0)&gt;=75),1,0))),IF(AND(VLOOKUP(G13,अंक,5,0)&gt;=86),1.5,IF(AND(VLOOKUP(G13,अंक,5,0)&gt;=81),1,IF(AND(VLOOKUP(G13,अंक,5,0)&gt;=75),0.5,0))))),"")</f>
        <v>3</v>
      </c>
      <c s="160">
        <f t="shared" si="21"/>
        <v>4</v>
      </c>
      <c s="160">
        <f t="shared" si="22"/>
        <v>2</v>
      </c>
      <c s="160">
        <f t="shared" si="23"/>
        <v>19</v>
      </c>
      <c s="157">
        <f t="shared" si="24"/>
        <v>96</v>
      </c>
      <c s="160">
        <f t="shared" si="25"/>
        <v>10</v>
      </c>
      <c s="160">
        <f>IFERROR(IF(AND(VLOOKUP(G13,अंक,5,0)=""),"",IF($CE$6=3,IF(AND(VLOOKUP(G13,अंक,5,0)&gt;=86),3,IF(AND(VLOOKUP(G13,अंक,5,0)&gt;=81),2,IF(AND(VLOOKUP(G13,अंक,5,0)&gt;=75),1,0))),IF(AND(VLOOKUP(G13,अंक,5,0)&gt;=86),1.5,IF(AND(VLOOKUP(G13,अंक,5,0)&gt;=81),1,IF(AND(VLOOKUP(G13,अंक,5,0)&gt;=75),0.5,0))))),"")</f>
        <v>3</v>
      </c>
      <c s="160">
        <f t="shared" si="26"/>
        <v>5</v>
      </c>
      <c s="160">
        <f t="shared" si="27"/>
        <v>1</v>
      </c>
      <c s="160">
        <f t="shared" si="28"/>
        <v>19</v>
      </c>
      <c s="157">
        <f t="shared" si="29"/>
        <v>61</v>
      </c>
      <c s="160">
        <f t="shared" si="30"/>
        <v>7</v>
      </c>
      <c s="160">
        <f>IFERROR(IF(AND(VLOOKUP(G13,अंक,5,0)=""),"",IF($CK$6=3,IF(AND(VLOOKUP(G13,अंक,5,0)&gt;=86),3,IF(AND(VLOOKUP(G13,अंक,5,0)&gt;=81),2,IF(AND(VLOOKUP(G13,अंक,5,0)&gt;=75),1,0))),IF(AND(VLOOKUP(G13,अंक,5,0)&gt;86),1.5,IF(AND(VLOOKUP(G13,अंक,5,0)&gt;=81),1,IF(AND(VLOOKUP(G13,अंक,5,0)&gt;=75),0.5,0))))),"")</f>
        <v>3</v>
      </c>
      <c s="160">
        <f t="shared" si="31"/>
        <v>3</v>
      </c>
      <c s="160">
        <f t="shared" si="32"/>
        <v>1</v>
      </c>
      <c s="160">
        <f t="shared" si="33"/>
        <v>14</v>
      </c>
      <c s="157">
        <f t="shared" si="34"/>
        <v>27</v>
      </c>
      <c s="160">
        <f t="shared" si="35"/>
        <v>3</v>
      </c>
      <c s="160">
        <f>IFERROR(IF(AND(VLOOKUP(G13,अंक,5,0)=""),"",IF($CQ$6=3,IF(AND(VLOOKUP(G13,अंक,5,0)&gt;=86),3,IF(AND(VLOOKUP(G13,अंक,5,0)&gt;=81),2,IF(AND(VLOOKUP(G13,अंक,5,0)&gt;=75),1,0))),IF(AND(VLOOKUP(G13,अंक,5,0)&gt;=86),1.5,IF(AND(VLOOKUP(G13,अंक,5,0)&gt;=81),1,IF(AND(VLOOKUP(G13,अंक,5,0)&gt;=75),0.5,0))))),"")</f>
        <v>1.5</v>
      </c>
      <c s="160" t="str">
        <f t="shared" si="36"/>
        <v>-</v>
      </c>
      <c s="160">
        <f t="shared" si="37"/>
        <v>1.5</v>
      </c>
      <c s="161">
        <f t="shared" si="38"/>
        <v>6</v>
      </c>
      <c s="157"/>
      <c s="33"/>
    </row>
    <row r="14" spans="1:100" ht="26.25" customHeight="1">
      <c r="A14" s="43">
        <f t="shared" si="39"/>
        <v>7</v>
      </c>
      <c s="44" t="str">
        <f t="shared" si="0"/>
        <v>A</v>
      </c>
      <c s="45">
        <f t="shared" si="1"/>
        <v>288</v>
      </c>
      <c s="46">
        <f t="shared" si="2"/>
        <v>40078</v>
      </c>
      <c s="47" t="str">
        <f t="shared" si="3"/>
        <v>PAYAL</v>
      </c>
      <c s="47" t="str">
        <f t="shared" si="4"/>
        <v>BABU LAL</v>
      </c>
      <c s="48">
        <f t="shared" si="5"/>
        <v>12007</v>
      </c>
      <c s="49">
        <f t="shared" si="6"/>
        <v>3265922</v>
      </c>
      <c s="55">
        <v>350</v>
      </c>
      <c s="56">
        <v>342</v>
      </c>
      <c s="52">
        <f t="shared" si="7"/>
        <v>97.714285714285708</v>
      </c>
      <c s="232">
        <v>9</v>
      </c>
      <c s="232">
        <v>8</v>
      </c>
      <c s="232">
        <v>9</v>
      </c>
      <c s="232">
        <v>65</v>
      </c>
      <c s="232">
        <v>4</v>
      </c>
      <c s="232">
        <v>2</v>
      </c>
      <c s="232">
        <v>9</v>
      </c>
      <c s="232">
        <v>9</v>
      </c>
      <c s="232">
        <v>8</v>
      </c>
      <c s="232">
        <v>66</v>
      </c>
      <c s="232">
        <v>5</v>
      </c>
      <c s="232">
        <v>1</v>
      </c>
      <c s="232">
        <v>9</v>
      </c>
      <c s="232">
        <v>8</v>
      </c>
      <c s="232">
        <v>9</v>
      </c>
      <c s="232">
        <v>65</v>
      </c>
      <c s="232" t="s">
        <v>937</v>
      </c>
      <c s="232">
        <v>4</v>
      </c>
      <c s="232">
        <v>2</v>
      </c>
      <c s="232">
        <v>9</v>
      </c>
      <c s="232">
        <v>9</v>
      </c>
      <c s="232">
        <v>8</v>
      </c>
      <c s="232">
        <v>66</v>
      </c>
      <c s="232" t="s">
        <v>937</v>
      </c>
      <c s="232">
        <v>5</v>
      </c>
      <c s="232">
        <v>1</v>
      </c>
      <c s="232">
        <v>9</v>
      </c>
      <c s="232">
        <v>8</v>
      </c>
      <c s="232">
        <v>9</v>
      </c>
      <c s="232">
        <v>33</v>
      </c>
      <c s="232" t="s">
        <v>937</v>
      </c>
      <c s="232">
        <v>3</v>
      </c>
      <c s="232">
        <v>1</v>
      </c>
      <c s="232">
        <v>3</v>
      </c>
      <c s="232">
        <v>2</v>
      </c>
      <c s="233">
        <v>2</v>
      </c>
      <c s="232">
        <v>20</v>
      </c>
      <c s="232" t="s">
        <v>937</v>
      </c>
      <c s="232" t="s">
        <v>937</v>
      </c>
      <c s="232">
        <v>1.5</v>
      </c>
      <c s="232">
        <v>74</v>
      </c>
      <c s="232">
        <v>18</v>
      </c>
      <c s="232">
        <v>78</v>
      </c>
      <c s="232">
        <v>20</v>
      </c>
      <c s="59"/>
      <c s="59"/>
      <c s="59"/>
      <c s="59"/>
      <c s="59"/>
      <c s="59"/>
      <c s="181">
        <f t="shared" si="8"/>
        <v>12007</v>
      </c>
      <c s="160">
        <f t="shared" si="9"/>
        <v>91</v>
      </c>
      <c s="160">
        <f t="shared" si="10"/>
        <v>10</v>
      </c>
      <c s="160">
        <f>IFERROR(IF(AND(VLOOKUP(G14,अंक,5,0)=""),"",IF($BM$6=3,IF(AND(VLOOKUP(G14,अंक,5,0)&gt;=86),3,IF(AND(VLOOKUP(G14,अंक,5,0)&gt;=81),2,IF(AND(VLOOKUP(G14,Mark,5,0)&gt;=75),1,0))),IF(AND(VLOOKUP(G14,अंक,5,0)&gt;=86),1.5,IF(AND(VLOOKUP(G14,अंक,5,0)&gt;=81),1,IF(AND(VLOOKUP(G14,अंक,5,0)&gt;=75),0.5,0))))),"")</f>
        <v>3</v>
      </c>
      <c s="160">
        <f t="shared" si="11"/>
        <v>4</v>
      </c>
      <c s="160">
        <f t="shared" si="12"/>
        <v>2</v>
      </c>
      <c s="160">
        <f t="shared" si="13"/>
        <v>19</v>
      </c>
      <c s="157">
        <f t="shared" si="14"/>
        <v>92</v>
      </c>
      <c s="160">
        <f t="shared" si="15"/>
        <v>10</v>
      </c>
      <c s="160">
        <f>IFERROR(IF(AND(VLOOKUP(G14,अंक,5,0)=""),"",IF($BS$6=3,IF(AND(VLOOKUP(G14,अंक,5,0)&gt;=86),3,IF(AND(VLOOKUP(G14,अंक,5,0)&gt;=81),2,IF(AND(VLOOKUP(G14,अंक,5,0)&gt;=75),1,0))),IF(AND(VLOOKUP(G14,अंक,5,0)&gt;=86),1.5,IF(AND(VLOOKUP(G14,अंक,5,0)&gt;=81),1,IF(AND(VLOOKUP(G14,अंक,5,0)&gt;=75),0.5,0))))),"")</f>
        <v>3</v>
      </c>
      <c s="160">
        <f t="shared" si="16"/>
        <v>5</v>
      </c>
      <c s="160">
        <f t="shared" si="17"/>
        <v>1</v>
      </c>
      <c s="160">
        <f t="shared" si="18"/>
        <v>19</v>
      </c>
      <c s="157">
        <f t="shared" si="19"/>
        <v>91</v>
      </c>
      <c s="160">
        <f t="shared" si="20"/>
        <v>10</v>
      </c>
      <c s="160">
        <f>IFERROR(IF(AND(VLOOKUP(G14,अंक,5,0)=""),"",IF($BY$6=3,IF(AND(VLOOKUP(G14,अंक,5,0)&gt;=86),3,IF(AND(VLOOKUP(G14,अंक,5,0)&gt;=81),2,IF(AND(VLOOKUP(G14,अंक,5,0)&gt;=75),1,0))),IF(AND(VLOOKUP(G14,अंक,5,0)&gt;=86),1.5,IF(AND(VLOOKUP(G14,अंक,5,0)&gt;=81),1,IF(AND(VLOOKUP(G14,अंक,5,0)&gt;=75),0.5,0))))),"")</f>
        <v>3</v>
      </c>
      <c s="160">
        <f t="shared" si="21"/>
        <v>4</v>
      </c>
      <c s="160">
        <f t="shared" si="22"/>
        <v>2</v>
      </c>
      <c s="160">
        <f t="shared" si="23"/>
        <v>19</v>
      </c>
      <c s="157">
        <f t="shared" si="24"/>
        <v>92</v>
      </c>
      <c s="160">
        <f t="shared" si="25"/>
        <v>10</v>
      </c>
      <c s="160">
        <f>IFERROR(IF(AND(VLOOKUP(G14,अंक,5,0)=""),"",IF($CE$6=3,IF(AND(VLOOKUP(G14,अंक,5,0)&gt;=86),3,IF(AND(VLOOKUP(G14,अंक,5,0)&gt;=81),2,IF(AND(VLOOKUP(G14,अंक,5,0)&gt;=75),1,0))),IF(AND(VLOOKUP(G14,अंक,5,0)&gt;=86),1.5,IF(AND(VLOOKUP(G14,अंक,5,0)&gt;=81),1,IF(AND(VLOOKUP(G14,अंक,5,0)&gt;=75),0.5,0))))),"")</f>
        <v>3</v>
      </c>
      <c s="160">
        <f t="shared" si="26"/>
        <v>5</v>
      </c>
      <c s="160">
        <f t="shared" si="27"/>
        <v>1</v>
      </c>
      <c s="160">
        <f t="shared" si="28"/>
        <v>19</v>
      </c>
      <c s="157">
        <f t="shared" si="29"/>
        <v>59</v>
      </c>
      <c s="160">
        <f t="shared" si="30"/>
        <v>6</v>
      </c>
      <c s="160">
        <f>IFERROR(IF(AND(VLOOKUP(G14,अंक,5,0)=""),"",IF($CK$6=3,IF(AND(VLOOKUP(G14,अंक,5,0)&gt;=86),3,IF(AND(VLOOKUP(G14,अंक,5,0)&gt;=81),2,IF(AND(VLOOKUP(G14,अंक,5,0)&gt;=75),1,0))),IF(AND(VLOOKUP(G14,अंक,5,0)&gt;86),1.5,IF(AND(VLOOKUP(G14,अंक,5,0)&gt;=81),1,IF(AND(VLOOKUP(G14,अंक,5,0)&gt;=75),0.5,0))))),"")</f>
        <v>3</v>
      </c>
      <c s="160">
        <f t="shared" si="31"/>
        <v>3</v>
      </c>
      <c s="160">
        <f t="shared" si="32"/>
        <v>1</v>
      </c>
      <c s="160">
        <f t="shared" si="33"/>
        <v>13</v>
      </c>
      <c s="157">
        <f t="shared" si="34"/>
        <v>27</v>
      </c>
      <c s="160">
        <f t="shared" si="35"/>
        <v>3</v>
      </c>
      <c s="160">
        <f>IFERROR(IF(AND(VLOOKUP(G14,अंक,5,0)=""),"",IF($CQ$6=3,IF(AND(VLOOKUP(G14,अंक,5,0)&gt;=86),3,IF(AND(VLOOKUP(G14,अंक,5,0)&gt;=81),2,IF(AND(VLOOKUP(G14,अंक,5,0)&gt;=75),1,0))),IF(AND(VLOOKUP(G14,अंक,5,0)&gt;=86),1.5,IF(AND(VLOOKUP(G14,अंक,5,0)&gt;=81),1,IF(AND(VLOOKUP(G14,अंक,5,0)&gt;=75),0.5,0))))),"")</f>
        <v>1.5</v>
      </c>
      <c s="160" t="str">
        <f t="shared" si="36"/>
        <v>-</v>
      </c>
      <c s="160">
        <f t="shared" si="37"/>
        <v>1.5</v>
      </c>
      <c s="161">
        <f t="shared" si="38"/>
        <v>6</v>
      </c>
      <c s="157"/>
      <c s="33"/>
    </row>
    <row r="15" spans="1:100" ht="26.25" customHeight="1">
      <c r="A15" s="43">
        <f t="shared" si="39"/>
        <v>8</v>
      </c>
      <c s="44" t="str">
        <f t="shared" si="0"/>
        <v>A</v>
      </c>
      <c s="45">
        <f t="shared" si="1"/>
        <v>405</v>
      </c>
      <c s="46">
        <f t="shared" si="2"/>
        <v>39398</v>
      </c>
      <c s="47" t="str">
        <f t="shared" si="3"/>
        <v>PRIYANKA</v>
      </c>
      <c s="47" t="str">
        <f t="shared" si="4"/>
        <v>JAGDISH</v>
      </c>
      <c s="48">
        <f t="shared" si="5"/>
        <v>12008</v>
      </c>
      <c s="49">
        <f t="shared" si="6"/>
        <v>3265923</v>
      </c>
      <c s="55">
        <v>350</v>
      </c>
      <c s="56">
        <v>296</v>
      </c>
      <c s="52">
        <f t="shared" si="7"/>
        <v>84.571428571428569</v>
      </c>
      <c s="232" t="s">
        <v>932</v>
      </c>
      <c s="232">
        <v>8</v>
      </c>
      <c s="232">
        <v>9</v>
      </c>
      <c s="232">
        <v>65</v>
      </c>
      <c s="232">
        <v>4</v>
      </c>
      <c s="232">
        <v>2</v>
      </c>
      <c s="232">
        <v>9</v>
      </c>
      <c s="232">
        <v>9</v>
      </c>
      <c s="232">
        <v>8</v>
      </c>
      <c s="232">
        <v>66</v>
      </c>
      <c s="232">
        <v>5</v>
      </c>
      <c s="232">
        <v>1</v>
      </c>
      <c s="232">
        <v>9</v>
      </c>
      <c s="232">
        <v>8</v>
      </c>
      <c s="232">
        <v>9</v>
      </c>
      <c s="232" t="s">
        <v>932</v>
      </c>
      <c s="232" t="s">
        <v>937</v>
      </c>
      <c s="232">
        <v>4</v>
      </c>
      <c s="232">
        <v>2</v>
      </c>
      <c s="232">
        <v>9</v>
      </c>
      <c s="232">
        <v>9</v>
      </c>
      <c s="232">
        <v>8</v>
      </c>
      <c s="232">
        <v>66</v>
      </c>
      <c s="232" t="s">
        <v>937</v>
      </c>
      <c s="232">
        <v>5</v>
      </c>
      <c s="232">
        <v>1</v>
      </c>
      <c s="232">
        <v>10</v>
      </c>
      <c s="232">
        <v>9</v>
      </c>
      <c s="232">
        <v>10</v>
      </c>
      <c s="232">
        <v>34</v>
      </c>
      <c s="232" t="s">
        <v>937</v>
      </c>
      <c s="232">
        <v>3</v>
      </c>
      <c s="232">
        <v>1</v>
      </c>
      <c s="232">
        <v>3</v>
      </c>
      <c s="232">
        <v>2</v>
      </c>
      <c s="233">
        <v>3</v>
      </c>
      <c s="232">
        <v>20</v>
      </c>
      <c s="232" t="s">
        <v>937</v>
      </c>
      <c s="232" t="s">
        <v>937</v>
      </c>
      <c s="232">
        <v>1.5</v>
      </c>
      <c s="232">
        <v>75</v>
      </c>
      <c s="232">
        <v>19</v>
      </c>
      <c s="232">
        <v>79</v>
      </c>
      <c s="232">
        <v>19</v>
      </c>
      <c s="59"/>
      <c s="59"/>
      <c s="59"/>
      <c s="59"/>
      <c s="59"/>
      <c s="59"/>
      <c s="181">
        <f t="shared" si="8"/>
        <v>12008</v>
      </c>
      <c s="160">
        <f t="shared" si="9"/>
        <v>82</v>
      </c>
      <c s="160">
        <f t="shared" si="10"/>
        <v>9</v>
      </c>
      <c s="160">
        <f>IFERROR(IF(AND(VLOOKUP(G15,अंक,5,0)=""),"",IF($BM$6=3,IF(AND(VLOOKUP(G15,अंक,5,0)&gt;=86),3,IF(AND(VLOOKUP(G15,अंक,5,0)&gt;=81),2,IF(AND(VLOOKUP(G15,Mark,5,0)&gt;=75),1,0))),IF(AND(VLOOKUP(G15,अंक,5,0)&gt;=86),1.5,IF(AND(VLOOKUP(G15,अंक,5,0)&gt;=81),1,IF(AND(VLOOKUP(G15,अंक,5,0)&gt;=75),0.5,0))))),"")</f>
        <v>2</v>
      </c>
      <c s="160">
        <f t="shared" si="11"/>
        <v>4</v>
      </c>
      <c s="160">
        <f t="shared" si="12"/>
        <v>2</v>
      </c>
      <c s="160">
        <f t="shared" si="13"/>
        <v>17</v>
      </c>
      <c s="157">
        <f t="shared" si="14"/>
        <v>92</v>
      </c>
      <c s="160">
        <f t="shared" si="15"/>
        <v>10</v>
      </c>
      <c s="160">
        <f>IFERROR(IF(AND(VLOOKUP(G15,अंक,5,0)=""),"",IF($BS$6=3,IF(AND(VLOOKUP(G15,अंक,5,0)&gt;=86),3,IF(AND(VLOOKUP(G15,अंक,5,0)&gt;=81),2,IF(AND(VLOOKUP(G15,अंक,5,0)&gt;=75),1,0))),IF(AND(VLOOKUP(G15,अंक,5,0)&gt;=86),1.5,IF(AND(VLOOKUP(G15,अंक,5,0)&gt;=81),1,IF(AND(VLOOKUP(G15,अंक,5,0)&gt;=75),0.5,0))))),"")</f>
        <v>2</v>
      </c>
      <c s="160">
        <f t="shared" si="16"/>
        <v>5</v>
      </c>
      <c s="160">
        <f t="shared" si="17"/>
        <v>1</v>
      </c>
      <c s="160">
        <f t="shared" si="18"/>
        <v>18</v>
      </c>
      <c s="157">
        <f t="shared" si="19"/>
        <v>26</v>
      </c>
      <c s="160">
        <f t="shared" si="20"/>
        <v>3</v>
      </c>
      <c s="160">
        <f>IFERROR(IF(AND(VLOOKUP(G15,अंक,5,0)=""),"",IF($BY$6=3,IF(AND(VLOOKUP(G15,अंक,5,0)&gt;=86),3,IF(AND(VLOOKUP(G15,अंक,5,0)&gt;=81),2,IF(AND(VLOOKUP(G15,अंक,5,0)&gt;=75),1,0))),IF(AND(VLOOKUP(G15,अंक,5,0)&gt;=86),1.5,IF(AND(VLOOKUP(G15,अंक,5,0)&gt;=81),1,IF(AND(VLOOKUP(G15,अंक,5,0)&gt;=75),0.5,0))))),"")</f>
        <v>2</v>
      </c>
      <c s="160">
        <f t="shared" si="21"/>
        <v>4</v>
      </c>
      <c s="160">
        <f t="shared" si="22"/>
        <v>2</v>
      </c>
      <c s="160">
        <f t="shared" si="23"/>
        <v>11</v>
      </c>
      <c s="157">
        <f t="shared" si="24"/>
        <v>92</v>
      </c>
      <c s="160">
        <f t="shared" si="25"/>
        <v>10</v>
      </c>
      <c s="160">
        <f>IFERROR(IF(AND(VLOOKUP(G15,अंक,5,0)=""),"",IF($CE$6=3,IF(AND(VLOOKUP(G15,अंक,5,0)&gt;=86),3,IF(AND(VLOOKUP(G15,अंक,5,0)&gt;=81),2,IF(AND(VLOOKUP(G15,अंक,5,0)&gt;=75),1,0))),IF(AND(VLOOKUP(G15,अंक,5,0)&gt;=86),1.5,IF(AND(VLOOKUP(G15,अंक,5,0)&gt;=81),1,IF(AND(VLOOKUP(G15,अंक,5,0)&gt;=75),0.5,0))))),"")</f>
        <v>2</v>
      </c>
      <c s="160">
        <f t="shared" si="26"/>
        <v>5</v>
      </c>
      <c s="160">
        <f t="shared" si="27"/>
        <v>1</v>
      </c>
      <c s="160">
        <f t="shared" si="28"/>
        <v>18</v>
      </c>
      <c s="157">
        <f t="shared" si="29"/>
        <v>63</v>
      </c>
      <c s="160">
        <f t="shared" si="30"/>
        <v>7</v>
      </c>
      <c s="160">
        <f>IFERROR(IF(AND(VLOOKUP(G15,अंक,5,0)=""),"",IF($CK$6=3,IF(AND(VLOOKUP(G15,अंक,5,0)&gt;=86),3,IF(AND(VLOOKUP(G15,अंक,5,0)&gt;=81),2,IF(AND(VLOOKUP(G15,अंक,5,0)&gt;=75),1,0))),IF(AND(VLOOKUP(G15,अंक,5,0)&gt;86),1.5,IF(AND(VLOOKUP(G15,अंक,5,0)&gt;=81),1,IF(AND(VLOOKUP(G15,अंक,5,0)&gt;=75),0.5,0))))),"")</f>
        <v>2</v>
      </c>
      <c s="160">
        <f t="shared" si="31"/>
        <v>3</v>
      </c>
      <c s="160">
        <f t="shared" si="32"/>
        <v>1</v>
      </c>
      <c s="160">
        <f t="shared" si="33"/>
        <v>13</v>
      </c>
      <c s="157">
        <f t="shared" si="34"/>
        <v>28</v>
      </c>
      <c s="160">
        <f t="shared" si="35"/>
        <v>3</v>
      </c>
      <c s="160">
        <f>IFERROR(IF(AND(VLOOKUP(G15,अंक,5,0)=""),"",IF($CQ$6=3,IF(AND(VLOOKUP(G15,अंक,5,0)&gt;=86),3,IF(AND(VLOOKUP(G15,अंक,5,0)&gt;=81),2,IF(AND(VLOOKUP(G15,अंक,5,0)&gt;=75),1,0))),IF(AND(VLOOKUP(G15,अंक,5,0)&gt;=86),1.5,IF(AND(VLOOKUP(G15,अंक,5,0)&gt;=81),1,IF(AND(VLOOKUP(G15,अंक,5,0)&gt;=75),0.5,0))))),"")</f>
        <v>1</v>
      </c>
      <c s="160" t="str">
        <f t="shared" si="36"/>
        <v>-</v>
      </c>
      <c s="160">
        <f t="shared" si="37"/>
        <v>1.5</v>
      </c>
      <c s="161">
        <f t="shared" si="38"/>
        <v>5.5</v>
      </c>
      <c s="157"/>
      <c s="33"/>
    </row>
    <row r="16" spans="1:100" ht="26.25" customHeight="1">
      <c r="A16" s="43">
        <f t="shared" si="39"/>
        <v>9</v>
      </c>
      <c s="44" t="str">
        <f t="shared" si="0"/>
        <v>A</v>
      </c>
      <c s="45">
        <f t="shared" si="1"/>
        <v>622</v>
      </c>
      <c s="46">
        <f t="shared" si="2"/>
        <v>39268</v>
      </c>
      <c s="47" t="str">
        <f t="shared" si="3"/>
        <v>PRIYANKA KANWAR</v>
      </c>
      <c s="47" t="str">
        <f t="shared" si="4"/>
        <v>MAL SINGH</v>
      </c>
      <c s="48">
        <f t="shared" si="5"/>
        <v>12009</v>
      </c>
      <c s="49">
        <f t="shared" si="6"/>
        <v>3265924</v>
      </c>
      <c s="55">
        <v>276</v>
      </c>
      <c s="56">
        <v>274</v>
      </c>
      <c s="52">
        <f t="shared" si="7"/>
        <v>99.275362318840578</v>
      </c>
      <c s="232">
        <v>9</v>
      </c>
      <c s="232">
        <v>8</v>
      </c>
      <c s="232">
        <v>9</v>
      </c>
      <c s="232">
        <v>65</v>
      </c>
      <c s="232">
        <v>4</v>
      </c>
      <c s="232">
        <v>2</v>
      </c>
      <c s="232">
        <v>9</v>
      </c>
      <c s="232">
        <v>9</v>
      </c>
      <c s="232">
        <v>8</v>
      </c>
      <c s="232">
        <v>66</v>
      </c>
      <c s="232">
        <v>5</v>
      </c>
      <c s="232">
        <v>1</v>
      </c>
      <c s="232">
        <v>10</v>
      </c>
      <c s="232">
        <v>9</v>
      </c>
      <c s="232">
        <v>10</v>
      </c>
      <c s="232">
        <v>62</v>
      </c>
      <c s="232" t="s">
        <v>937</v>
      </c>
      <c s="232">
        <v>4</v>
      </c>
      <c s="232">
        <v>2</v>
      </c>
      <c s="232">
        <v>9</v>
      </c>
      <c s="232">
        <v>9</v>
      </c>
      <c s="232">
        <v>8</v>
      </c>
      <c s="232">
        <v>66</v>
      </c>
      <c s="232" t="s">
        <v>937</v>
      </c>
      <c s="232">
        <v>5</v>
      </c>
      <c s="232">
        <v>1</v>
      </c>
      <c s="232">
        <v>9</v>
      </c>
      <c s="232">
        <v>8</v>
      </c>
      <c s="232">
        <v>9</v>
      </c>
      <c s="232">
        <v>35</v>
      </c>
      <c s="232" t="s">
        <v>937</v>
      </c>
      <c s="232">
        <v>3</v>
      </c>
      <c s="232">
        <v>1</v>
      </c>
      <c s="232">
        <v>3</v>
      </c>
      <c s="232">
        <v>2</v>
      </c>
      <c s="233">
        <v>3</v>
      </c>
      <c s="232">
        <v>19</v>
      </c>
      <c s="232" t="s">
        <v>937</v>
      </c>
      <c s="232" t="s">
        <v>937</v>
      </c>
      <c s="232">
        <v>1.5</v>
      </c>
      <c s="232">
        <v>76</v>
      </c>
      <c s="232">
        <v>18</v>
      </c>
      <c s="232">
        <v>80</v>
      </c>
      <c s="232">
        <v>20</v>
      </c>
      <c s="59"/>
      <c s="59"/>
      <c s="59"/>
      <c s="59"/>
      <c s="59"/>
      <c s="59"/>
      <c s="181">
        <f t="shared" si="8"/>
        <v>12009</v>
      </c>
      <c s="160">
        <f t="shared" si="9"/>
        <v>91</v>
      </c>
      <c s="160">
        <f t="shared" si="10"/>
        <v>10</v>
      </c>
      <c s="160">
        <f>IFERROR(IF(AND(VLOOKUP(G16,अंक,5,0)=""),"",IF($BM$6=3,IF(AND(VLOOKUP(G16,अंक,5,0)&gt;=86),3,IF(AND(VLOOKUP(G16,अंक,5,0)&gt;=81),2,IF(AND(VLOOKUP(G16,Mark,5,0)&gt;=75),1,0))),IF(AND(VLOOKUP(G16,अंक,5,0)&gt;=86),1.5,IF(AND(VLOOKUP(G16,अंक,5,0)&gt;=81),1,IF(AND(VLOOKUP(G16,अंक,5,0)&gt;=75),0.5,0))))),"")</f>
        <v>3</v>
      </c>
      <c s="160">
        <f t="shared" si="11"/>
        <v>4</v>
      </c>
      <c s="160">
        <f t="shared" si="12"/>
        <v>2</v>
      </c>
      <c s="160">
        <f t="shared" si="13"/>
        <v>19</v>
      </c>
      <c s="157">
        <f t="shared" si="14"/>
        <v>92</v>
      </c>
      <c s="160">
        <f t="shared" si="15"/>
        <v>10</v>
      </c>
      <c s="160">
        <f>IFERROR(IF(AND(VLOOKUP(G16,अंक,5,0)=""),"",IF($BS$6=3,IF(AND(VLOOKUP(G16,अंक,5,0)&gt;=86),3,IF(AND(VLOOKUP(G16,अंक,5,0)&gt;=81),2,IF(AND(VLOOKUP(G16,अंक,5,0)&gt;=75),1,0))),IF(AND(VLOOKUP(G16,अंक,5,0)&gt;=86),1.5,IF(AND(VLOOKUP(G16,अंक,5,0)&gt;=81),1,IF(AND(VLOOKUP(G16,अंक,5,0)&gt;=75),0.5,0))))),"")</f>
        <v>3</v>
      </c>
      <c s="160">
        <f t="shared" si="16"/>
        <v>5</v>
      </c>
      <c s="160">
        <f t="shared" si="17"/>
        <v>1</v>
      </c>
      <c s="160">
        <f t="shared" si="18"/>
        <v>19</v>
      </c>
      <c s="157">
        <f t="shared" si="19"/>
        <v>91</v>
      </c>
      <c s="160">
        <f t="shared" si="20"/>
        <v>10</v>
      </c>
      <c s="160">
        <f>IFERROR(IF(AND(VLOOKUP(G16,अंक,5,0)=""),"",IF($BY$6=3,IF(AND(VLOOKUP(G16,अंक,5,0)&gt;=86),3,IF(AND(VLOOKUP(G16,अंक,5,0)&gt;=81),2,IF(AND(VLOOKUP(G16,अंक,5,0)&gt;=75),1,0))),IF(AND(VLOOKUP(G16,अंक,5,0)&gt;=86),1.5,IF(AND(VLOOKUP(G16,अंक,5,0)&gt;=81),1,IF(AND(VLOOKUP(G16,अंक,5,0)&gt;=75),0.5,0))))),"")</f>
        <v>3</v>
      </c>
      <c s="160">
        <f t="shared" si="21"/>
        <v>4</v>
      </c>
      <c s="160">
        <f t="shared" si="22"/>
        <v>2</v>
      </c>
      <c s="160">
        <f t="shared" si="23"/>
        <v>19</v>
      </c>
      <c s="157">
        <f t="shared" si="24"/>
        <v>92</v>
      </c>
      <c s="160">
        <f t="shared" si="25"/>
        <v>10</v>
      </c>
      <c s="160">
        <f>IFERROR(IF(AND(VLOOKUP(G16,अंक,5,0)=""),"",IF($CE$6=3,IF(AND(VLOOKUP(G16,अंक,5,0)&gt;=86),3,IF(AND(VLOOKUP(G16,अंक,5,0)&gt;=81),2,IF(AND(VLOOKUP(G16,अंक,5,0)&gt;=75),1,0))),IF(AND(VLOOKUP(G16,अंक,5,0)&gt;=86),1.5,IF(AND(VLOOKUP(G16,अंक,5,0)&gt;=81),1,IF(AND(VLOOKUP(G16,अंक,5,0)&gt;=75),0.5,0))))),"")</f>
        <v>3</v>
      </c>
      <c s="160">
        <f t="shared" si="26"/>
        <v>5</v>
      </c>
      <c s="160">
        <f t="shared" si="27"/>
        <v>1</v>
      </c>
      <c s="160">
        <f t="shared" si="28"/>
        <v>19</v>
      </c>
      <c s="157">
        <f t="shared" si="29"/>
        <v>61</v>
      </c>
      <c s="160">
        <f t="shared" si="30"/>
        <v>7</v>
      </c>
      <c s="160">
        <f>IFERROR(IF(AND(VLOOKUP(G16,अंक,5,0)=""),"",IF($CK$6=3,IF(AND(VLOOKUP(G16,अंक,5,0)&gt;=86),3,IF(AND(VLOOKUP(G16,अंक,5,0)&gt;=81),2,IF(AND(VLOOKUP(G16,अंक,5,0)&gt;=75),1,0))),IF(AND(VLOOKUP(G16,अंक,5,0)&gt;86),1.5,IF(AND(VLOOKUP(G16,अंक,5,0)&gt;=81),1,IF(AND(VLOOKUP(G16,अंक,5,0)&gt;=75),0.5,0))))),"")</f>
        <v>3</v>
      </c>
      <c s="160">
        <f t="shared" si="31"/>
        <v>3</v>
      </c>
      <c s="160">
        <f t="shared" si="32"/>
        <v>1</v>
      </c>
      <c s="160">
        <f t="shared" si="33"/>
        <v>14</v>
      </c>
      <c s="157">
        <f t="shared" si="34"/>
        <v>27</v>
      </c>
      <c s="160">
        <f t="shared" si="35"/>
        <v>3</v>
      </c>
      <c s="160">
        <f>IFERROR(IF(AND(VLOOKUP(G16,अंक,5,0)=""),"",IF($CQ$6=3,IF(AND(VLOOKUP(G16,अंक,5,0)&gt;=86),3,IF(AND(VLOOKUP(G16,अंक,5,0)&gt;=81),2,IF(AND(VLOOKUP(G16,अंक,5,0)&gt;=75),1,0))),IF(AND(VLOOKUP(G16,अंक,5,0)&gt;=86),1.5,IF(AND(VLOOKUP(G16,अंक,5,0)&gt;=81),1,IF(AND(VLOOKUP(G16,अंक,5,0)&gt;=75),0.5,0))))),"")</f>
        <v>1.5</v>
      </c>
      <c s="160" t="str">
        <f t="shared" si="36"/>
        <v>-</v>
      </c>
      <c s="160">
        <f t="shared" si="37"/>
        <v>1.5</v>
      </c>
      <c s="161">
        <f t="shared" si="38"/>
        <v>6</v>
      </c>
      <c s="157"/>
      <c s="33"/>
    </row>
    <row r="17" spans="1:100" ht="26.25" customHeight="1">
      <c r="A17" s="43">
        <f t="shared" si="39"/>
        <v>10</v>
      </c>
      <c s="44" t="str">
        <f t="shared" si="0"/>
        <v>A</v>
      </c>
      <c s="45">
        <f t="shared" si="1"/>
        <v>496</v>
      </c>
      <c s="46">
        <f t="shared" si="2"/>
        <v>39042</v>
      </c>
      <c s="47" t="str">
        <f t="shared" si="3"/>
        <v>RENU NETAR</v>
      </c>
      <c s="47" t="str">
        <f t="shared" si="4"/>
        <v>MUKESH NETAR</v>
      </c>
      <c s="48">
        <f t="shared" si="5"/>
        <v>12010</v>
      </c>
      <c s="49">
        <f t="shared" si="6"/>
        <v>3265925</v>
      </c>
      <c s="55">
        <v>300</v>
      </c>
      <c s="56">
        <v>290</v>
      </c>
      <c s="52">
        <f t="shared" si="7"/>
        <v>96.666666666666671</v>
      </c>
      <c s="232">
        <v>9</v>
      </c>
      <c s="232">
        <v>8</v>
      </c>
      <c s="232">
        <v>9</v>
      </c>
      <c s="232">
        <v>65</v>
      </c>
      <c s="232">
        <v>4</v>
      </c>
      <c s="232">
        <v>2</v>
      </c>
      <c s="232">
        <v>9</v>
      </c>
      <c s="232">
        <v>9</v>
      </c>
      <c s="232">
        <v>8</v>
      </c>
      <c s="232">
        <v>66</v>
      </c>
      <c s="232">
        <v>5</v>
      </c>
      <c s="232">
        <v>1</v>
      </c>
      <c s="232">
        <v>9</v>
      </c>
      <c s="232">
        <v>8</v>
      </c>
      <c s="232">
        <v>9</v>
      </c>
      <c s="232">
        <v>65</v>
      </c>
      <c s="232" t="s">
        <v>937</v>
      </c>
      <c s="232">
        <v>4</v>
      </c>
      <c s="232">
        <v>2</v>
      </c>
      <c s="232">
        <v>9</v>
      </c>
      <c s="232">
        <v>9</v>
      </c>
      <c s="232">
        <v>8</v>
      </c>
      <c s="232">
        <v>66</v>
      </c>
      <c s="232" t="s">
        <v>937</v>
      </c>
      <c s="232">
        <v>5</v>
      </c>
      <c s="232">
        <v>1</v>
      </c>
      <c s="232">
        <v>10</v>
      </c>
      <c s="232">
        <v>9</v>
      </c>
      <c s="232" t="s">
        <v>932</v>
      </c>
      <c s="232">
        <v>36</v>
      </c>
      <c s="232" t="s">
        <v>937</v>
      </c>
      <c s="232">
        <v>3</v>
      </c>
      <c s="232">
        <v>1</v>
      </c>
      <c s="232">
        <v>2</v>
      </c>
      <c s="232">
        <v>2</v>
      </c>
      <c s="233">
        <v>3</v>
      </c>
      <c s="232">
        <v>20</v>
      </c>
      <c s="232" t="s">
        <v>937</v>
      </c>
      <c s="232" t="s">
        <v>937</v>
      </c>
      <c s="232">
        <v>1.5</v>
      </c>
      <c s="232">
        <v>77</v>
      </c>
      <c s="232">
        <v>19</v>
      </c>
      <c s="232">
        <v>79</v>
      </c>
      <c s="232">
        <v>20</v>
      </c>
      <c s="59"/>
      <c s="59"/>
      <c s="59"/>
      <c s="59"/>
      <c s="59"/>
      <c s="59"/>
      <c s="181">
        <f t="shared" si="8"/>
        <v>12010</v>
      </c>
      <c s="160">
        <f t="shared" si="9"/>
        <v>91</v>
      </c>
      <c s="160">
        <f t="shared" si="10"/>
        <v>10</v>
      </c>
      <c s="160">
        <f>IFERROR(IF(AND(VLOOKUP(G17,अंक,5,0)=""),"",IF($BM$6=3,IF(AND(VLOOKUP(G17,अंक,5,0)&gt;=86),3,IF(AND(VLOOKUP(G17,अंक,5,0)&gt;=81),2,IF(AND(VLOOKUP(G17,Mark,5,0)&gt;=75),1,0))),IF(AND(VLOOKUP(G17,अंक,5,0)&gt;=86),1.5,IF(AND(VLOOKUP(G17,अंक,5,0)&gt;=81),1,IF(AND(VLOOKUP(G17,अंक,5,0)&gt;=75),0.5,0))))),"")</f>
        <v>3</v>
      </c>
      <c s="160">
        <f t="shared" si="11"/>
        <v>4</v>
      </c>
      <c s="160">
        <f t="shared" si="12"/>
        <v>2</v>
      </c>
      <c s="160">
        <f t="shared" si="13"/>
        <v>19</v>
      </c>
      <c s="157">
        <f t="shared" si="14"/>
        <v>92</v>
      </c>
      <c s="160">
        <f t="shared" si="15"/>
        <v>10</v>
      </c>
      <c s="160">
        <f>IFERROR(IF(AND(VLOOKUP(G17,अंक,5,0)=""),"",IF($BS$6=3,IF(AND(VLOOKUP(G17,अंक,5,0)&gt;=86),3,IF(AND(VLOOKUP(G17,अंक,5,0)&gt;=81),2,IF(AND(VLOOKUP(G17,अंक,5,0)&gt;=75),1,0))),IF(AND(VLOOKUP(G17,अंक,5,0)&gt;=86),1.5,IF(AND(VLOOKUP(G17,अंक,5,0)&gt;=81),1,IF(AND(VLOOKUP(G17,अंक,5,0)&gt;=75),0.5,0))))),"")</f>
        <v>3</v>
      </c>
      <c s="160">
        <f t="shared" si="16"/>
        <v>5</v>
      </c>
      <c s="160">
        <f t="shared" si="17"/>
        <v>1</v>
      </c>
      <c s="160">
        <f t="shared" si="18"/>
        <v>19</v>
      </c>
      <c s="157">
        <f t="shared" si="19"/>
        <v>91</v>
      </c>
      <c s="160">
        <f t="shared" si="20"/>
        <v>10</v>
      </c>
      <c s="160">
        <f>IFERROR(IF(AND(VLOOKUP(G17,अंक,5,0)=""),"",IF($BY$6=3,IF(AND(VLOOKUP(G17,अंक,5,0)&gt;=86),3,IF(AND(VLOOKUP(G17,अंक,5,0)&gt;=81),2,IF(AND(VLOOKUP(G17,अंक,5,0)&gt;=75),1,0))),IF(AND(VLOOKUP(G17,अंक,5,0)&gt;=86),1.5,IF(AND(VLOOKUP(G17,अंक,5,0)&gt;=81),1,IF(AND(VLOOKUP(G17,अंक,5,0)&gt;=75),0.5,0))))),"")</f>
        <v>3</v>
      </c>
      <c s="160">
        <f t="shared" si="21"/>
        <v>4</v>
      </c>
      <c s="160">
        <f t="shared" si="22"/>
        <v>2</v>
      </c>
      <c s="160">
        <f t="shared" si="23"/>
        <v>19</v>
      </c>
      <c s="157">
        <f t="shared" si="24"/>
        <v>92</v>
      </c>
      <c s="160">
        <f t="shared" si="25"/>
        <v>10</v>
      </c>
      <c s="160">
        <f>IFERROR(IF(AND(VLOOKUP(G17,अंक,5,0)=""),"",IF($CE$6=3,IF(AND(VLOOKUP(G17,अंक,5,0)&gt;=86),3,IF(AND(VLOOKUP(G17,अंक,5,0)&gt;=81),2,IF(AND(VLOOKUP(G17,अंक,5,0)&gt;=75),1,0))),IF(AND(VLOOKUP(G17,अंक,5,0)&gt;=86),1.5,IF(AND(VLOOKUP(G17,अंक,5,0)&gt;=81),1,IF(AND(VLOOKUP(G17,अंक,5,0)&gt;=75),0.5,0))))),"")</f>
        <v>3</v>
      </c>
      <c s="160">
        <f t="shared" si="26"/>
        <v>5</v>
      </c>
      <c s="160">
        <f t="shared" si="27"/>
        <v>1</v>
      </c>
      <c s="160">
        <f t="shared" si="28"/>
        <v>19</v>
      </c>
      <c s="157">
        <f t="shared" si="29"/>
        <v>55</v>
      </c>
      <c s="160">
        <f t="shared" si="30"/>
        <v>6</v>
      </c>
      <c s="160">
        <f>IFERROR(IF(AND(VLOOKUP(G17,अंक,5,0)=""),"",IF($CK$6=3,IF(AND(VLOOKUP(G17,अंक,5,0)&gt;=86),3,IF(AND(VLOOKUP(G17,अंक,5,0)&gt;=81),2,IF(AND(VLOOKUP(G17,अंक,5,0)&gt;=75),1,0))),IF(AND(VLOOKUP(G17,अंक,5,0)&gt;86),1.5,IF(AND(VLOOKUP(G17,अंक,5,0)&gt;=81),1,IF(AND(VLOOKUP(G17,अंक,5,0)&gt;=75),0.5,0))))),"")</f>
        <v>3</v>
      </c>
      <c s="160">
        <f t="shared" si="31"/>
        <v>3</v>
      </c>
      <c s="160">
        <f t="shared" si="32"/>
        <v>1</v>
      </c>
      <c s="160">
        <f t="shared" si="33"/>
        <v>13</v>
      </c>
      <c s="157">
        <f t="shared" si="34"/>
        <v>27</v>
      </c>
      <c s="160">
        <f t="shared" si="35"/>
        <v>3</v>
      </c>
      <c s="160">
        <f>IFERROR(IF(AND(VLOOKUP(G17,अंक,5,0)=""),"",IF($CQ$6=3,IF(AND(VLOOKUP(G17,अंक,5,0)&gt;=86),3,IF(AND(VLOOKUP(G17,अंक,5,0)&gt;=81),2,IF(AND(VLOOKUP(G17,अंक,5,0)&gt;=75),1,0))),IF(AND(VLOOKUP(G17,अंक,5,0)&gt;=86),1.5,IF(AND(VLOOKUP(G17,अंक,5,0)&gt;=81),1,IF(AND(VLOOKUP(G17,अंक,5,0)&gt;=75),0.5,0))))),"")</f>
        <v>1.5</v>
      </c>
      <c s="160" t="str">
        <f t="shared" si="36"/>
        <v>-</v>
      </c>
      <c s="160">
        <f t="shared" si="37"/>
        <v>1.5</v>
      </c>
      <c s="161">
        <f t="shared" si="38"/>
        <v>6</v>
      </c>
      <c s="157"/>
      <c s="33"/>
    </row>
    <row r="18" spans="1:100" ht="26.25" customHeight="1">
      <c r="A18" s="43">
        <f t="shared" si="39"/>
        <v>11</v>
      </c>
      <c s="44" t="str">
        <f t="shared" si="0"/>
        <v>A</v>
      </c>
      <c s="45">
        <f t="shared" si="1"/>
        <v>564</v>
      </c>
      <c s="46">
        <f t="shared" si="2"/>
        <v>38718</v>
      </c>
      <c s="47" t="str">
        <f t="shared" si="3"/>
        <v>SHARWAN</v>
      </c>
      <c s="47" t="str">
        <f t="shared" si="4"/>
        <v>BHANWARA RAM</v>
      </c>
      <c s="48">
        <f t="shared" si="5"/>
        <v>12011</v>
      </c>
      <c s="49">
        <f t="shared" si="6"/>
        <v>3265926</v>
      </c>
      <c s="55">
        <v>300</v>
      </c>
      <c s="56">
        <v>296</v>
      </c>
      <c s="52">
        <f t="shared" si="7"/>
        <v>98.666666666666671</v>
      </c>
      <c s="232">
        <v>9</v>
      </c>
      <c s="232">
        <v>8</v>
      </c>
      <c s="232">
        <v>9</v>
      </c>
      <c s="232">
        <v>65</v>
      </c>
      <c s="232">
        <v>4</v>
      </c>
      <c s="232">
        <v>2</v>
      </c>
      <c s="232">
        <v>9</v>
      </c>
      <c s="232">
        <v>9</v>
      </c>
      <c s="232">
        <v>8</v>
      </c>
      <c s="232">
        <v>66</v>
      </c>
      <c s="232">
        <v>5</v>
      </c>
      <c s="232">
        <v>1</v>
      </c>
      <c s="232">
        <v>10</v>
      </c>
      <c s="232">
        <v>9</v>
      </c>
      <c s="232">
        <v>10</v>
      </c>
      <c s="232">
        <v>62</v>
      </c>
      <c s="232" t="s">
        <v>937</v>
      </c>
      <c s="232">
        <v>4</v>
      </c>
      <c s="232">
        <v>2</v>
      </c>
      <c s="232">
        <v>9</v>
      </c>
      <c s="232">
        <v>9</v>
      </c>
      <c s="232">
        <v>8</v>
      </c>
      <c s="232">
        <v>66</v>
      </c>
      <c s="232" t="s">
        <v>937</v>
      </c>
      <c s="232">
        <v>5</v>
      </c>
      <c s="232">
        <v>1</v>
      </c>
      <c s="232">
        <v>9</v>
      </c>
      <c s="232">
        <v>8</v>
      </c>
      <c s="232">
        <v>9</v>
      </c>
      <c s="232">
        <v>37</v>
      </c>
      <c s="232" t="s">
        <v>937</v>
      </c>
      <c s="232">
        <v>3</v>
      </c>
      <c s="232">
        <v>1</v>
      </c>
      <c s="232">
        <v>2</v>
      </c>
      <c s="232">
        <v>2</v>
      </c>
      <c s="233">
        <v>2</v>
      </c>
      <c s="232">
        <v>21</v>
      </c>
      <c s="232" t="s">
        <v>937</v>
      </c>
      <c s="232" t="s">
        <v>937</v>
      </c>
      <c s="232">
        <v>1.5</v>
      </c>
      <c s="232">
        <v>78</v>
      </c>
      <c s="232">
        <v>19</v>
      </c>
      <c s="232">
        <v>77</v>
      </c>
      <c s="232">
        <v>19</v>
      </c>
      <c s="59"/>
      <c s="59"/>
      <c s="59"/>
      <c s="59"/>
      <c s="59"/>
      <c s="59"/>
      <c s="181">
        <f t="shared" si="8"/>
        <v>12011</v>
      </c>
      <c s="160">
        <f t="shared" si="9"/>
        <v>91</v>
      </c>
      <c s="160">
        <f t="shared" si="10"/>
        <v>10</v>
      </c>
      <c s="160">
        <f>IFERROR(IF(AND(VLOOKUP(G18,अंक,5,0)=""),"",IF($BM$6=3,IF(AND(VLOOKUP(G18,अंक,5,0)&gt;=86),3,IF(AND(VLOOKUP(G18,अंक,5,0)&gt;=81),2,IF(AND(VLOOKUP(G18,Mark,5,0)&gt;=75),1,0))),IF(AND(VLOOKUP(G18,अंक,5,0)&gt;=86),1.5,IF(AND(VLOOKUP(G18,अंक,5,0)&gt;=81),1,IF(AND(VLOOKUP(G18,अंक,5,0)&gt;=75),0.5,0))))),"")</f>
        <v>3</v>
      </c>
      <c s="160">
        <f t="shared" si="11"/>
        <v>4</v>
      </c>
      <c s="160">
        <f t="shared" si="12"/>
        <v>2</v>
      </c>
      <c s="160">
        <f t="shared" si="13"/>
        <v>19</v>
      </c>
      <c s="157">
        <f t="shared" si="14"/>
        <v>92</v>
      </c>
      <c s="160">
        <f t="shared" si="15"/>
        <v>10</v>
      </c>
      <c s="160">
        <f>IFERROR(IF(AND(VLOOKUP(G18,अंक,5,0)=""),"",IF($BS$6=3,IF(AND(VLOOKUP(G18,अंक,5,0)&gt;=86),3,IF(AND(VLOOKUP(G18,अंक,5,0)&gt;=81),2,IF(AND(VLOOKUP(G18,अंक,5,0)&gt;=75),1,0))),IF(AND(VLOOKUP(G18,अंक,5,0)&gt;=86),1.5,IF(AND(VLOOKUP(G18,अंक,5,0)&gt;=81),1,IF(AND(VLOOKUP(G18,अंक,5,0)&gt;=75),0.5,0))))),"")</f>
        <v>3</v>
      </c>
      <c s="160">
        <f t="shared" si="16"/>
        <v>5</v>
      </c>
      <c s="160">
        <f t="shared" si="17"/>
        <v>1</v>
      </c>
      <c s="160">
        <f t="shared" si="18"/>
        <v>19</v>
      </c>
      <c s="157">
        <f t="shared" si="19"/>
        <v>91</v>
      </c>
      <c s="160">
        <f t="shared" si="20"/>
        <v>10</v>
      </c>
      <c s="160">
        <f>IFERROR(IF(AND(VLOOKUP(G18,अंक,5,0)=""),"",IF($BY$6=3,IF(AND(VLOOKUP(G18,अंक,5,0)&gt;=86),3,IF(AND(VLOOKUP(G18,अंक,5,0)&gt;=81),2,IF(AND(VLOOKUP(G18,अंक,5,0)&gt;=75),1,0))),IF(AND(VLOOKUP(G18,अंक,5,0)&gt;=86),1.5,IF(AND(VLOOKUP(G18,अंक,5,0)&gt;=81),1,IF(AND(VLOOKUP(G18,अंक,5,0)&gt;=75),0.5,0))))),"")</f>
        <v>3</v>
      </c>
      <c s="160">
        <f t="shared" si="21"/>
        <v>4</v>
      </c>
      <c s="160">
        <f t="shared" si="22"/>
        <v>2</v>
      </c>
      <c s="160">
        <f t="shared" si="23"/>
        <v>19</v>
      </c>
      <c s="157">
        <f t="shared" si="24"/>
        <v>92</v>
      </c>
      <c s="160">
        <f t="shared" si="25"/>
        <v>10</v>
      </c>
      <c s="160">
        <f>IFERROR(IF(AND(VLOOKUP(G18,अंक,5,0)=""),"",IF($CE$6=3,IF(AND(VLOOKUP(G18,अंक,5,0)&gt;=86),3,IF(AND(VLOOKUP(G18,अंक,5,0)&gt;=81),2,IF(AND(VLOOKUP(G18,अंक,5,0)&gt;=75),1,0))),IF(AND(VLOOKUP(G18,अंक,5,0)&gt;=86),1.5,IF(AND(VLOOKUP(G18,अंक,5,0)&gt;=81),1,IF(AND(VLOOKUP(G18,अंक,5,0)&gt;=75),0.5,0))))),"")</f>
        <v>3</v>
      </c>
      <c s="160">
        <f t="shared" si="26"/>
        <v>5</v>
      </c>
      <c s="160">
        <f t="shared" si="27"/>
        <v>1</v>
      </c>
      <c s="160">
        <f t="shared" si="28"/>
        <v>19</v>
      </c>
      <c s="157">
        <f t="shared" si="29"/>
        <v>63</v>
      </c>
      <c s="160">
        <f t="shared" si="30"/>
        <v>7</v>
      </c>
      <c s="160">
        <f>IFERROR(IF(AND(VLOOKUP(G18,अंक,5,0)=""),"",IF($CK$6=3,IF(AND(VLOOKUP(G18,अंक,5,0)&gt;=86),3,IF(AND(VLOOKUP(G18,अंक,5,0)&gt;=81),2,IF(AND(VLOOKUP(G18,अंक,5,0)&gt;=75),1,0))),IF(AND(VLOOKUP(G18,अंक,5,0)&gt;86),1.5,IF(AND(VLOOKUP(G18,अंक,5,0)&gt;=81),1,IF(AND(VLOOKUP(G18,अंक,5,0)&gt;=75),0.5,0))))),"")</f>
        <v>3</v>
      </c>
      <c s="160">
        <f t="shared" si="31"/>
        <v>3</v>
      </c>
      <c s="160">
        <f t="shared" si="32"/>
        <v>1</v>
      </c>
      <c s="160">
        <f t="shared" si="33"/>
        <v>14</v>
      </c>
      <c s="157">
        <f t="shared" si="34"/>
        <v>27</v>
      </c>
      <c s="160">
        <f t="shared" si="35"/>
        <v>3</v>
      </c>
      <c s="160">
        <f>IFERROR(IF(AND(VLOOKUP(G18,अंक,5,0)=""),"",IF($CQ$6=3,IF(AND(VLOOKUP(G18,अंक,5,0)&gt;=86),3,IF(AND(VLOOKUP(G18,अंक,5,0)&gt;=81),2,IF(AND(VLOOKUP(G18,अंक,5,0)&gt;=75),1,0))),IF(AND(VLOOKUP(G18,अंक,5,0)&gt;=86),1.5,IF(AND(VLOOKUP(G18,अंक,5,0)&gt;=81),1,IF(AND(VLOOKUP(G18,अंक,5,0)&gt;=75),0.5,0))))),"")</f>
        <v>1.5</v>
      </c>
      <c s="160" t="str">
        <f t="shared" si="36"/>
        <v>-</v>
      </c>
      <c s="160">
        <f t="shared" si="37"/>
        <v>1.5</v>
      </c>
      <c s="161">
        <f t="shared" si="38"/>
        <v>6</v>
      </c>
      <c s="157"/>
      <c s="33"/>
    </row>
    <row r="19" spans="1:100" ht="26.25" customHeight="1">
      <c r="A19" s="43">
        <f t="shared" si="39"/>
        <v>12</v>
      </c>
      <c s="44" t="str">
        <f t="shared" si="0"/>
        <v>A</v>
      </c>
      <c s="45">
        <f t="shared" si="1"/>
        <v>671</v>
      </c>
      <c s="46">
        <f t="shared" si="2"/>
        <v>39087</v>
      </c>
      <c s="47" t="str">
        <f t="shared" si="3"/>
        <v>VASUNDHARA GURJAR</v>
      </c>
      <c s="47" t="str">
        <f t="shared" si="4"/>
        <v>RAMNIWAS</v>
      </c>
      <c s="48">
        <f t="shared" si="5"/>
        <v>12012</v>
      </c>
      <c s="49">
        <f t="shared" si="6"/>
        <v>3265927</v>
      </c>
      <c s="55">
        <v>300</v>
      </c>
      <c s="56">
        <v>292</v>
      </c>
      <c s="52">
        <f t="shared" si="7"/>
        <v>97.333333333333343</v>
      </c>
      <c s="232">
        <v>9</v>
      </c>
      <c s="232">
        <v>8</v>
      </c>
      <c s="232">
        <v>9</v>
      </c>
      <c s="232">
        <v>65</v>
      </c>
      <c s="232">
        <v>4</v>
      </c>
      <c s="232">
        <v>2</v>
      </c>
      <c s="232">
        <v>9</v>
      </c>
      <c s="232" t="s">
        <v>932</v>
      </c>
      <c s="232">
        <v>8</v>
      </c>
      <c s="232">
        <v>66</v>
      </c>
      <c s="232">
        <v>5</v>
      </c>
      <c s="232">
        <v>1</v>
      </c>
      <c s="232">
        <v>9</v>
      </c>
      <c s="232">
        <v>8</v>
      </c>
      <c s="232">
        <v>9</v>
      </c>
      <c s="232">
        <v>65</v>
      </c>
      <c s="232" t="s">
        <v>937</v>
      </c>
      <c s="232">
        <v>4</v>
      </c>
      <c s="232">
        <v>2</v>
      </c>
      <c s="232">
        <v>9</v>
      </c>
      <c s="232">
        <v>9</v>
      </c>
      <c s="232">
        <v>8</v>
      </c>
      <c s="232">
        <v>66</v>
      </c>
      <c s="232" t="s">
        <v>937</v>
      </c>
      <c s="232">
        <v>5</v>
      </c>
      <c s="232">
        <v>1</v>
      </c>
      <c s="232">
        <v>10</v>
      </c>
      <c s="232">
        <v>9</v>
      </c>
      <c s="232">
        <v>10</v>
      </c>
      <c s="232">
        <v>38</v>
      </c>
      <c s="232" t="s">
        <v>937</v>
      </c>
      <c s="232">
        <v>3</v>
      </c>
      <c s="232">
        <v>1</v>
      </c>
      <c s="232">
        <v>2</v>
      </c>
      <c s="232">
        <v>2</v>
      </c>
      <c s="233">
        <v>3</v>
      </c>
      <c s="232">
        <v>21</v>
      </c>
      <c s="232" t="s">
        <v>937</v>
      </c>
      <c s="232" t="s">
        <v>937</v>
      </c>
      <c s="232">
        <v>1.5</v>
      </c>
      <c s="232">
        <v>79</v>
      </c>
      <c s="232">
        <v>19</v>
      </c>
      <c s="232">
        <v>76</v>
      </c>
      <c s="232">
        <v>20</v>
      </c>
      <c s="60"/>
      <c s="60"/>
      <c s="60"/>
      <c s="60"/>
      <c s="60"/>
      <c s="60"/>
      <c s="181">
        <f t="shared" si="8"/>
        <v>12012</v>
      </c>
      <c s="160">
        <f t="shared" si="9"/>
        <v>91</v>
      </c>
      <c s="160">
        <f t="shared" si="10"/>
        <v>10</v>
      </c>
      <c s="160">
        <f>IFERROR(IF(AND(VLOOKUP(G19,अंक,5,0)=""),"",IF($BM$6=3,IF(AND(VLOOKUP(G19,अंक,5,0)&gt;=86),3,IF(AND(VLOOKUP(G19,अंक,5,0)&gt;=81),2,IF(AND(VLOOKUP(G19,Mark,5,0)&gt;=75),1,0))),IF(AND(VLOOKUP(G19,अंक,5,0)&gt;=86),1.5,IF(AND(VLOOKUP(G19,अंक,5,0)&gt;=81),1,IF(AND(VLOOKUP(G19,अंक,5,0)&gt;=75),0.5,0))))),"")</f>
        <v>3</v>
      </c>
      <c s="160">
        <f t="shared" si="11"/>
        <v>4</v>
      </c>
      <c s="160">
        <f t="shared" si="12"/>
        <v>2</v>
      </c>
      <c s="160">
        <f t="shared" si="13"/>
        <v>19</v>
      </c>
      <c s="157">
        <f t="shared" si="14"/>
        <v>83</v>
      </c>
      <c s="160">
        <f t="shared" si="15"/>
        <v>9</v>
      </c>
      <c s="160">
        <f>IFERROR(IF(AND(VLOOKUP(G19,अंक,5,0)=""),"",IF($BS$6=3,IF(AND(VLOOKUP(G19,अंक,5,0)&gt;=86),3,IF(AND(VLOOKUP(G19,अंक,5,0)&gt;=81),2,IF(AND(VLOOKUP(G19,अंक,5,0)&gt;=75),1,0))),IF(AND(VLOOKUP(G19,अंक,5,0)&gt;=86),1.5,IF(AND(VLOOKUP(G19,अंक,5,0)&gt;=81),1,IF(AND(VLOOKUP(G19,अंक,5,0)&gt;=75),0.5,0))))),"")</f>
        <v>3</v>
      </c>
      <c s="160">
        <f t="shared" si="16"/>
        <v>5</v>
      </c>
      <c s="160">
        <f t="shared" si="17"/>
        <v>1</v>
      </c>
      <c s="160">
        <f t="shared" si="18"/>
        <v>18</v>
      </c>
      <c s="157">
        <f t="shared" si="19"/>
        <v>91</v>
      </c>
      <c s="160">
        <f t="shared" si="20"/>
        <v>10</v>
      </c>
      <c s="160">
        <f>IFERROR(IF(AND(VLOOKUP(G19,अंक,5,0)=""),"",IF($BY$6=3,IF(AND(VLOOKUP(G19,अंक,5,0)&gt;=86),3,IF(AND(VLOOKUP(G19,अंक,5,0)&gt;=81),2,IF(AND(VLOOKUP(G19,अंक,5,0)&gt;=75),1,0))),IF(AND(VLOOKUP(G19,अंक,5,0)&gt;=86),1.5,IF(AND(VLOOKUP(G19,अंक,5,0)&gt;=81),1,IF(AND(VLOOKUP(G19,अंक,5,0)&gt;=75),0.5,0))))),"")</f>
        <v>3</v>
      </c>
      <c s="160">
        <f t="shared" si="21"/>
        <v>4</v>
      </c>
      <c s="160">
        <f t="shared" si="22"/>
        <v>2</v>
      </c>
      <c s="160">
        <f t="shared" si="23"/>
        <v>19</v>
      </c>
      <c s="157">
        <f t="shared" si="24"/>
        <v>92</v>
      </c>
      <c s="160">
        <f t="shared" si="25"/>
        <v>10</v>
      </c>
      <c s="160">
        <f>IFERROR(IF(AND(VLOOKUP(G19,अंक,5,0)=""),"",IF($CE$6=3,IF(AND(VLOOKUP(G19,अंक,5,0)&gt;=86),3,IF(AND(VLOOKUP(G19,अंक,5,0)&gt;=81),2,IF(AND(VLOOKUP(G19,अंक,5,0)&gt;=75),1,0))),IF(AND(VLOOKUP(G19,अंक,5,0)&gt;=86),1.5,IF(AND(VLOOKUP(G19,अंक,5,0)&gt;=81),1,IF(AND(VLOOKUP(G19,अंक,5,0)&gt;=75),0.5,0))))),"")</f>
        <v>3</v>
      </c>
      <c s="160">
        <f t="shared" si="26"/>
        <v>5</v>
      </c>
      <c s="160">
        <f t="shared" si="27"/>
        <v>1</v>
      </c>
      <c s="160">
        <f t="shared" si="28"/>
        <v>19</v>
      </c>
      <c s="157">
        <f t="shared" si="29"/>
        <v>67</v>
      </c>
      <c s="160">
        <f t="shared" si="30"/>
        <v>7</v>
      </c>
      <c s="160">
        <f>IFERROR(IF(AND(VLOOKUP(G19,अंक,5,0)=""),"",IF($CK$6=3,IF(AND(VLOOKUP(G19,अंक,5,0)&gt;=86),3,IF(AND(VLOOKUP(G19,अंक,5,0)&gt;=81),2,IF(AND(VLOOKUP(G19,अंक,5,0)&gt;=75),1,0))),IF(AND(VLOOKUP(G19,अंक,5,0)&gt;86),1.5,IF(AND(VLOOKUP(G19,अंक,5,0)&gt;=81),1,IF(AND(VLOOKUP(G19,अंक,5,0)&gt;=75),0.5,0))))),"")</f>
        <v>3</v>
      </c>
      <c s="160">
        <f t="shared" si="31"/>
        <v>3</v>
      </c>
      <c s="160">
        <f t="shared" si="32"/>
        <v>1</v>
      </c>
      <c s="160">
        <f t="shared" si="33"/>
        <v>14</v>
      </c>
      <c s="157">
        <f t="shared" si="34"/>
        <v>28</v>
      </c>
      <c s="160">
        <f t="shared" si="35"/>
        <v>3</v>
      </c>
      <c s="160">
        <f>IFERROR(IF(AND(VLOOKUP(G19,अंक,5,0)=""),"",IF($CQ$6=3,IF(AND(VLOOKUP(G19,अंक,5,0)&gt;=86),3,IF(AND(VLOOKUP(G19,अंक,5,0)&gt;=81),2,IF(AND(VLOOKUP(G19,अंक,5,0)&gt;=75),1,0))),IF(AND(VLOOKUP(G19,अंक,5,0)&gt;=86),1.5,IF(AND(VLOOKUP(G19,अंक,5,0)&gt;=81),1,IF(AND(VLOOKUP(G19,अंक,5,0)&gt;=75),0.5,0))))),"")</f>
        <v>1.5</v>
      </c>
      <c s="160" t="str">
        <f t="shared" si="36"/>
        <v>-</v>
      </c>
      <c s="160">
        <f t="shared" si="37"/>
        <v>1.5</v>
      </c>
      <c s="161">
        <f t="shared" si="38"/>
        <v>6</v>
      </c>
      <c s="157"/>
      <c s="33"/>
    </row>
    <row r="20" spans="1:100" ht="26.25" customHeight="1">
      <c r="A20" s="43">
        <f t="shared" si="40" ref="A20:A22">IF($A19="","",IF(B19="","",$A19+1))</f>
        <v>13</v>
      </c>
      <c s="44" t="str">
        <f t="shared" si="41" ref="B20:B22">IFERROR(VLOOKUP(A20,नाम1,3,0),"")</f>
        <v/>
      </c>
      <c s="45" t="str">
        <f t="shared" si="42" ref="C20:C22">IFERROR(VLOOKUP(A20,नाम1,4,0),"")</f>
        <v/>
      </c>
      <c s="46" t="str">
        <f t="shared" si="43" ref="D20:D22">IFERROR(VLOOKUP(A20,नाम1,11,0),"")</f>
        <v/>
      </c>
      <c s="47" t="str">
        <f t="shared" si="44" ref="E20:E22">IFERROR(VLOOKUP(A20,नाम1,6,0),"")</f>
        <v/>
      </c>
      <c s="47" t="str">
        <f t="shared" si="45" ref="F20:F22">IFERROR(VLOOKUP(A20,नाम1,8,0),"")</f>
        <v/>
      </c>
      <c s="48" t="str">
        <f t="shared" si="46" ref="G20:G22">IFERROR(VLOOKUP(A20,नाम1,12,0),"")</f>
        <v/>
      </c>
      <c s="49" t="str">
        <f t="shared" si="47" ref="H20:H22">IFERROR(VLOOKUP(A20,नाम1,13,0),"")</f>
        <v/>
      </c>
      <c s="55"/>
      <c s="56"/>
      <c s="52" t="str">
        <f t="shared" si="7"/>
        <v/>
      </c>
      <c s="232"/>
      <c s="232"/>
      <c s="232"/>
      <c s="232"/>
      <c s="232"/>
      <c s="232"/>
      <c s="232"/>
      <c s="232"/>
      <c s="232"/>
      <c s="232"/>
      <c s="232"/>
      <c s="232"/>
      <c s="232"/>
      <c s="232"/>
      <c s="232"/>
      <c s="232"/>
      <c s="232"/>
      <c s="232"/>
      <c s="232"/>
      <c s="232"/>
      <c s="232"/>
      <c s="232"/>
      <c s="232"/>
      <c s="232"/>
      <c s="232"/>
      <c s="232"/>
      <c s="232"/>
      <c s="232"/>
      <c s="232"/>
      <c s="232"/>
      <c s="232"/>
      <c s="232"/>
      <c s="232"/>
      <c s="232"/>
      <c s="232"/>
      <c s="233"/>
      <c s="232"/>
      <c s="232"/>
      <c s="232"/>
      <c s="232"/>
      <c s="232"/>
      <c s="232"/>
      <c s="232"/>
      <c s="232"/>
      <c s="60"/>
      <c s="60"/>
      <c s="60"/>
      <c s="60"/>
      <c s="60"/>
      <c s="60"/>
      <c s="181" t="str">
        <f t="shared" si="8"/>
        <v/>
      </c>
      <c s="160" t="str">
        <f t="shared" si="9"/>
        <v/>
      </c>
      <c s="160" t="str">
        <f t="shared" si="10"/>
        <v/>
      </c>
      <c s="160" t="str">
        <f>IFERROR(IF(AND(VLOOKUP(G20,अंक,5,0)=""),"",IF($BM$6=3,IF(AND(VLOOKUP(G20,अंक,5,0)&gt;=86),3,IF(AND(VLOOKUP(G20,अंक,5,0)&gt;=81),2,IF(AND(VLOOKUP(G20,Mark,5,0)&gt;=75),1,0))),IF(AND(VLOOKUP(G20,अंक,5,0)&gt;=86),1.5,IF(AND(VLOOKUP(G20,अंक,5,0)&gt;=81),1,IF(AND(VLOOKUP(G20,अंक,5,0)&gt;=75),0.5,0))))),"")</f>
        <v/>
      </c>
      <c s="160">
        <f t="shared" si="11"/>
        <v>0</v>
      </c>
      <c s="160">
        <f t="shared" si="12"/>
        <v>0</v>
      </c>
      <c s="160">
        <f t="shared" si="13"/>
        <v>0</v>
      </c>
      <c s="157" t="str">
        <f t="shared" si="14"/>
        <v/>
      </c>
      <c s="160" t="str">
        <f t="shared" si="15"/>
        <v/>
      </c>
      <c s="160" t="str">
        <f>IFERROR(IF(AND(VLOOKUP(G20,अंक,5,0)=""),"",IF($BS$6=3,IF(AND(VLOOKUP(G20,अंक,5,0)&gt;=86),3,IF(AND(VLOOKUP(G20,अंक,5,0)&gt;=81),2,IF(AND(VLOOKUP(G20,अंक,5,0)&gt;=75),1,0))),IF(AND(VLOOKUP(G20,अंक,5,0)&gt;=86),1.5,IF(AND(VLOOKUP(G20,अंक,5,0)&gt;=81),1,IF(AND(VLOOKUP(G20,अंक,5,0)&gt;=75),0.5,0))))),"")</f>
        <v/>
      </c>
      <c s="160">
        <f t="shared" si="16"/>
        <v>0</v>
      </c>
      <c s="160">
        <f t="shared" si="17"/>
        <v>0</v>
      </c>
      <c s="160">
        <f t="shared" si="18"/>
        <v>0</v>
      </c>
      <c s="157" t="str">
        <f t="shared" si="19"/>
        <v/>
      </c>
      <c s="160" t="str">
        <f t="shared" si="20"/>
        <v/>
      </c>
      <c s="160" t="str">
        <f>IFERROR(IF(AND(VLOOKUP(G20,अंक,5,0)=""),"",IF($BY$6=3,IF(AND(VLOOKUP(G20,अंक,5,0)&gt;=86),3,IF(AND(VLOOKUP(G20,अंक,5,0)&gt;=81),2,IF(AND(VLOOKUP(G20,अंक,5,0)&gt;=75),1,0))),IF(AND(VLOOKUP(G20,अंक,5,0)&gt;=86),1.5,IF(AND(VLOOKUP(G20,अंक,5,0)&gt;=81),1,IF(AND(VLOOKUP(G20,अंक,5,0)&gt;=75),0.5,0))))),"")</f>
        <v/>
      </c>
      <c s="160">
        <f t="shared" si="21"/>
        <v>0</v>
      </c>
      <c s="160">
        <f t="shared" si="22"/>
        <v>0</v>
      </c>
      <c s="160">
        <f t="shared" si="23"/>
        <v>0</v>
      </c>
      <c s="157" t="str">
        <f t="shared" si="24"/>
        <v/>
      </c>
      <c s="160" t="str">
        <f t="shared" si="25"/>
        <v/>
      </c>
      <c s="160" t="str">
        <f>IFERROR(IF(AND(VLOOKUP(G20,अंक,5,0)=""),"",IF($CE$6=3,IF(AND(VLOOKUP(G20,अंक,5,0)&gt;=86),3,IF(AND(VLOOKUP(G20,अंक,5,0)&gt;=81),2,IF(AND(VLOOKUP(G20,अंक,5,0)&gt;=75),1,0))),IF(AND(VLOOKUP(G20,अंक,5,0)&gt;=86),1.5,IF(AND(VLOOKUP(G20,अंक,5,0)&gt;=81),1,IF(AND(VLOOKUP(G20,अंक,5,0)&gt;=75),0.5,0))))),"")</f>
        <v/>
      </c>
      <c s="160">
        <f t="shared" si="26"/>
        <v>0</v>
      </c>
      <c s="160">
        <f t="shared" si="27"/>
        <v>0</v>
      </c>
      <c s="160">
        <f t="shared" si="28"/>
        <v>0</v>
      </c>
      <c s="157" t="str">
        <f t="shared" si="29"/>
        <v/>
      </c>
      <c s="160" t="str">
        <f t="shared" si="30"/>
        <v/>
      </c>
      <c s="160" t="str">
        <f>IFERROR(IF(AND(VLOOKUP(G20,अंक,5,0)=""),"",IF($CK$6=3,IF(AND(VLOOKUP(G20,अंक,5,0)&gt;=86),3,IF(AND(VLOOKUP(G20,अंक,5,0)&gt;=81),2,IF(AND(VLOOKUP(G20,अंक,5,0)&gt;=75),1,0))),IF(AND(VLOOKUP(G20,अंक,5,0)&gt;86),1.5,IF(AND(VLOOKUP(G20,अंक,5,0)&gt;=81),1,IF(AND(VLOOKUP(G20,अंक,5,0)&gt;=75),0.5,0))))),"")</f>
        <v/>
      </c>
      <c s="160">
        <f t="shared" si="31"/>
        <v>0</v>
      </c>
      <c s="160">
        <f t="shared" si="32"/>
        <v>0</v>
      </c>
      <c s="160">
        <f t="shared" si="33"/>
        <v>0</v>
      </c>
      <c s="157" t="str">
        <f t="shared" si="34"/>
        <v/>
      </c>
      <c s="160" t="str">
        <f t="shared" si="35"/>
        <v/>
      </c>
      <c s="160" t="str">
        <f>IFERROR(IF(AND(VLOOKUP(G20,अंक,5,0)=""),"",IF($CQ$6=3,IF(AND(VLOOKUP(G20,अंक,5,0)&gt;=86),3,IF(AND(VLOOKUP(G20,अंक,5,0)&gt;=81),2,IF(AND(VLOOKUP(G20,अंक,5,0)&gt;=75),1,0))),IF(AND(VLOOKUP(G20,अंक,5,0)&gt;=86),1.5,IF(AND(VLOOKUP(G20,अंक,5,0)&gt;=81),1,IF(AND(VLOOKUP(G20,अंक,5,0)&gt;=75),0.5,0))))),"")</f>
        <v/>
      </c>
      <c s="160">
        <f t="shared" si="36"/>
        <v>0</v>
      </c>
      <c s="160">
        <f t="shared" si="37"/>
        <v>0</v>
      </c>
      <c s="161">
        <f t="shared" si="38"/>
        <v>0</v>
      </c>
      <c s="157"/>
      <c s="33"/>
    </row>
    <row r="21" spans="1:99" ht="26.25" customHeight="1">
      <c r="A21" s="43" t="str">
        <f t="shared" si="40"/>
        <v/>
      </c>
      <c s="44" t="str">
        <f t="shared" si="41"/>
        <v/>
      </c>
      <c s="45" t="str">
        <f t="shared" si="42"/>
        <v/>
      </c>
      <c s="46" t="str">
        <f t="shared" si="43"/>
        <v/>
      </c>
      <c s="47" t="str">
        <f t="shared" si="44"/>
        <v/>
      </c>
      <c s="47" t="str">
        <f t="shared" si="45"/>
        <v/>
      </c>
      <c s="48" t="str">
        <f t="shared" si="46"/>
        <v/>
      </c>
      <c s="49" t="str">
        <f t="shared" si="47"/>
        <v/>
      </c>
      <c s="61"/>
      <c s="151"/>
      <c s="32"/>
      <c s="234"/>
      <c s="234"/>
      <c s="235"/>
      <c s="236"/>
      <c s="237"/>
      <c s="238"/>
      <c s="238"/>
      <c s="238"/>
      <c s="238"/>
      <c s="238"/>
      <c s="238"/>
      <c s="238"/>
      <c s="238"/>
      <c s="234"/>
      <c s="239"/>
      <c s="239"/>
      <c s="239"/>
      <c s="239"/>
      <c s="239"/>
      <c s="239"/>
      <c s="239"/>
      <c s="239"/>
      <c s="239"/>
      <c s="239"/>
      <c s="239"/>
      <c s="239"/>
      <c s="239"/>
      <c s="234"/>
      <c s="234"/>
      <c s="235"/>
      <c s="236"/>
      <c s="237"/>
      <c s="238"/>
      <c s="238"/>
      <c s="238"/>
      <c s="233"/>
      <c s="238"/>
      <c s="238"/>
      <c s="238"/>
      <c s="238"/>
      <c s="234"/>
      <c s="239"/>
      <c s="239"/>
      <c s="240"/>
      <c r="BJ21" s="181" t="str">
        <f t="shared" si="8"/>
        <v/>
      </c>
      <c s="160" t="str">
        <f t="shared" si="9"/>
        <v/>
      </c>
      <c s="160" t="str">
        <f t="shared" si="10"/>
        <v/>
      </c>
      <c s="160" t="str">
        <f>IFERROR(IF(AND(VLOOKUP(G21,अंक,5,0)=""),"",IF($BM$6=3,IF(AND(VLOOKUP(G21,अंक,5,0)&gt;=86),3,IF(AND(VLOOKUP(G21,अंक,5,0)&gt;=81),2,IF(AND(VLOOKUP(G21,Mark,5,0)&gt;=75),1,0))),IF(AND(VLOOKUP(G21,अंक,5,0)&gt;=86),1.5,IF(AND(VLOOKUP(G21,अंक,5,0)&gt;=81),1,IF(AND(VLOOKUP(G21,अंक,5,0)&gt;=75),0.5,0))))),"")</f>
        <v/>
      </c>
      <c s="160">
        <f t="shared" si="11"/>
        <v>0</v>
      </c>
      <c s="160">
        <f t="shared" si="12"/>
        <v>0</v>
      </c>
      <c s="160">
        <f t="shared" si="13"/>
        <v>0</v>
      </c>
      <c s="157" t="str">
        <f t="shared" si="14"/>
        <v/>
      </c>
      <c s="160" t="str">
        <f t="shared" si="15"/>
        <v/>
      </c>
      <c s="160" t="str">
        <f>IFERROR(IF(AND(VLOOKUP(G21,अंक,5,0)=""),"",IF($BS$6=3,IF(AND(VLOOKUP(G21,अंक,5,0)&gt;=86),3,IF(AND(VLOOKUP(G21,अंक,5,0)&gt;=81),2,IF(AND(VLOOKUP(G21,अंक,5,0)&gt;=75),1,0))),IF(AND(VLOOKUP(G21,अंक,5,0)&gt;=86),1.5,IF(AND(VLOOKUP(G21,अंक,5,0)&gt;=81),1,IF(AND(VLOOKUP(G21,अंक,5,0)&gt;=75),0.5,0))))),"")</f>
        <v/>
      </c>
      <c s="160">
        <f t="shared" si="16"/>
        <v>0</v>
      </c>
      <c s="160">
        <f t="shared" si="17"/>
        <v>0</v>
      </c>
      <c s="160">
        <f t="shared" si="18"/>
        <v>0</v>
      </c>
      <c s="157" t="str">
        <f t="shared" si="19"/>
        <v/>
      </c>
      <c s="160" t="str">
        <f t="shared" si="20"/>
        <v/>
      </c>
      <c s="160" t="str">
        <f>IFERROR(IF(AND(VLOOKUP(G21,अंक,5,0)=""),"",IF($BY$6=3,IF(AND(VLOOKUP(G21,अंक,5,0)&gt;=86),3,IF(AND(VLOOKUP(G21,अंक,5,0)&gt;=81),2,IF(AND(VLOOKUP(G21,अंक,5,0)&gt;=75),1,0))),IF(AND(VLOOKUP(G21,अंक,5,0)&gt;=86),1.5,IF(AND(VLOOKUP(G21,अंक,5,0)&gt;=81),1,IF(AND(VLOOKUP(G21,अंक,5,0)&gt;=75),0.5,0))))),"")</f>
        <v/>
      </c>
      <c s="160">
        <f t="shared" si="21"/>
        <v>0</v>
      </c>
      <c s="160">
        <f t="shared" si="22"/>
        <v>0</v>
      </c>
      <c s="160">
        <f t="shared" si="23"/>
        <v>0</v>
      </c>
      <c s="157" t="str">
        <f t="shared" si="24"/>
        <v/>
      </c>
      <c s="160" t="str">
        <f t="shared" si="25"/>
        <v/>
      </c>
      <c s="160" t="str">
        <f>IFERROR(IF(AND(VLOOKUP(G21,अंक,5,0)=""),"",IF($CE$6=3,IF(AND(VLOOKUP(G21,अंक,5,0)&gt;=86),3,IF(AND(VLOOKUP(G21,अंक,5,0)&gt;=81),2,IF(AND(VLOOKUP(G21,अंक,5,0)&gt;=75),1,0))),IF(AND(VLOOKUP(G21,अंक,5,0)&gt;=86),1.5,IF(AND(VLOOKUP(G21,अंक,5,0)&gt;=81),1,IF(AND(VLOOKUP(G21,अंक,5,0)&gt;=75),0.5,0))))),"")</f>
        <v/>
      </c>
      <c s="160">
        <f t="shared" si="26"/>
        <v>0</v>
      </c>
      <c s="160">
        <f t="shared" si="27"/>
        <v>0</v>
      </c>
      <c s="160">
        <f t="shared" si="28"/>
        <v>0</v>
      </c>
      <c s="157" t="str">
        <f t="shared" si="29"/>
        <v/>
      </c>
      <c s="160" t="str">
        <f t="shared" si="30"/>
        <v/>
      </c>
      <c s="160" t="str">
        <f>IFERROR(IF(AND(VLOOKUP(G21,अंक,5,0)=""),"",IF($CK$6=3,IF(AND(VLOOKUP(G21,अंक,5,0)&gt;=86),3,IF(AND(VLOOKUP(G21,अंक,5,0)&gt;=81),2,IF(AND(VLOOKUP(G21,अंक,5,0)&gt;=75),1,0))),IF(AND(VLOOKUP(G21,अंक,5,0)&gt;86),1.5,IF(AND(VLOOKUP(G21,अंक,5,0)&gt;=81),1,IF(AND(VLOOKUP(G21,अंक,5,0)&gt;=75),0.5,0))))),"")</f>
        <v/>
      </c>
      <c s="160">
        <f t="shared" si="31"/>
        <v>0</v>
      </c>
      <c s="160">
        <f t="shared" si="32"/>
        <v>0</v>
      </c>
      <c s="160">
        <f t="shared" si="33"/>
        <v>0</v>
      </c>
      <c s="157" t="str">
        <f t="shared" si="34"/>
        <v/>
      </c>
      <c s="160" t="str">
        <f t="shared" si="35"/>
        <v/>
      </c>
      <c s="160" t="str">
        <f>IFERROR(IF(AND(VLOOKUP(G21,अंक,5,0)=""),"",IF($CQ$6=3,IF(AND(VLOOKUP(G21,अंक,5,0)&gt;=86),3,IF(AND(VLOOKUP(G21,अंक,5,0)&gt;=81),2,IF(AND(VLOOKUP(G21,अंक,5,0)&gt;=75),1,0))),IF(AND(VLOOKUP(G21,अंक,5,0)&gt;=86),1.5,IF(AND(VLOOKUP(G21,अंक,5,0)&gt;=81),1,IF(AND(VLOOKUP(G21,अंक,5,0)&gt;=75),0.5,0))))),"")</f>
        <v/>
      </c>
      <c s="160">
        <f t="shared" si="36"/>
        <v>0</v>
      </c>
      <c s="160">
        <f t="shared" si="37"/>
        <v>0</v>
      </c>
      <c s="161">
        <f t="shared" si="38"/>
        <v>0</v>
      </c>
      <c s="157"/>
    </row>
    <row r="22" spans="1:99" ht="26.25" customHeight="1">
      <c r="A22" s="43" t="str">
        <f t="shared" si="40"/>
        <v/>
      </c>
      <c s="44" t="str">
        <f t="shared" si="41"/>
        <v/>
      </c>
      <c s="45" t="str">
        <f t="shared" si="42"/>
        <v/>
      </c>
      <c s="46" t="str">
        <f t="shared" si="43"/>
        <v/>
      </c>
      <c s="47" t="str">
        <f t="shared" si="44"/>
        <v/>
      </c>
      <c s="47" t="str">
        <f t="shared" si="45"/>
        <v/>
      </c>
      <c s="48" t="str">
        <f t="shared" si="46"/>
        <v/>
      </c>
      <c s="49" t="str">
        <f t="shared" si="47"/>
        <v/>
      </c>
      <c s="60"/>
      <c s="151"/>
      <c s="32"/>
      <c s="234"/>
      <c s="234"/>
      <c s="235"/>
      <c s="236"/>
      <c s="237"/>
      <c s="238"/>
      <c s="238"/>
      <c s="238"/>
      <c s="238"/>
      <c s="238"/>
      <c s="238"/>
      <c s="238"/>
      <c s="238"/>
      <c s="234"/>
      <c s="239"/>
      <c s="239"/>
      <c s="239"/>
      <c s="239"/>
      <c s="239"/>
      <c s="239"/>
      <c s="239"/>
      <c s="239"/>
      <c s="239"/>
      <c s="239"/>
      <c s="239"/>
      <c s="239"/>
      <c s="239"/>
      <c s="234"/>
      <c s="234"/>
      <c s="235"/>
      <c s="236"/>
      <c s="237"/>
      <c s="238"/>
      <c s="238"/>
      <c s="238"/>
      <c s="233"/>
      <c s="238"/>
      <c s="238"/>
      <c s="238"/>
      <c s="238"/>
      <c s="234"/>
      <c s="239"/>
      <c s="239"/>
      <c s="240"/>
      <c r="BJ22" s="181" t="str">
        <f t="shared" si="8"/>
        <v/>
      </c>
      <c s="160" t="str">
        <f t="shared" si="9"/>
        <v/>
      </c>
      <c s="160" t="str">
        <f t="shared" si="10"/>
        <v/>
      </c>
      <c s="160" t="str">
        <f>IFERROR(IF(AND(VLOOKUP(G22,अंक,5,0)=""),"",IF($BM$6=3,IF(AND(VLOOKUP(G22,अंक,5,0)&gt;=86),3,IF(AND(VLOOKUP(G22,अंक,5,0)&gt;=81),2,IF(AND(VLOOKUP(G22,Mark,5,0)&gt;=75),1,0))),IF(AND(VLOOKUP(G22,अंक,5,0)&gt;=86),1.5,IF(AND(VLOOKUP(G22,अंक,5,0)&gt;=81),1,IF(AND(VLOOKUP(G22,अंक,5,0)&gt;=75),0.5,0))))),"")</f>
        <v/>
      </c>
      <c s="160">
        <f t="shared" si="11"/>
        <v>0</v>
      </c>
      <c s="160">
        <f t="shared" si="12"/>
        <v>0</v>
      </c>
      <c s="160">
        <f t="shared" si="13"/>
        <v>0</v>
      </c>
      <c s="157" t="str">
        <f t="shared" si="14"/>
        <v/>
      </c>
      <c s="160" t="str">
        <f t="shared" si="15"/>
        <v/>
      </c>
      <c s="160" t="str">
        <f>IFERROR(IF(AND(VLOOKUP(G22,अंक,5,0)=""),"",IF($BS$6=3,IF(AND(VLOOKUP(G22,अंक,5,0)&gt;=86),3,IF(AND(VLOOKUP(G22,अंक,5,0)&gt;=81),2,IF(AND(VLOOKUP(G22,अंक,5,0)&gt;=75),1,0))),IF(AND(VLOOKUP(G22,अंक,5,0)&gt;=86),1.5,IF(AND(VLOOKUP(G22,अंक,5,0)&gt;=81),1,IF(AND(VLOOKUP(G22,अंक,5,0)&gt;=75),0.5,0))))),"")</f>
        <v/>
      </c>
      <c s="160">
        <f t="shared" si="16"/>
        <v>0</v>
      </c>
      <c s="160">
        <f t="shared" si="17"/>
        <v>0</v>
      </c>
      <c s="160">
        <f t="shared" si="18"/>
        <v>0</v>
      </c>
      <c s="157" t="str">
        <f t="shared" si="19"/>
        <v/>
      </c>
      <c s="160" t="str">
        <f t="shared" si="20"/>
        <v/>
      </c>
      <c s="160" t="str">
        <f>IFERROR(IF(AND(VLOOKUP(G22,अंक,5,0)=""),"",IF($BY$6=3,IF(AND(VLOOKUP(G22,अंक,5,0)&gt;=86),3,IF(AND(VLOOKUP(G22,अंक,5,0)&gt;=81),2,IF(AND(VLOOKUP(G22,अंक,5,0)&gt;=75),1,0))),IF(AND(VLOOKUP(G22,अंक,5,0)&gt;=86),1.5,IF(AND(VLOOKUP(G22,अंक,5,0)&gt;=81),1,IF(AND(VLOOKUP(G22,अंक,5,0)&gt;=75),0.5,0))))),"")</f>
        <v/>
      </c>
      <c s="160">
        <f t="shared" si="21"/>
        <v>0</v>
      </c>
      <c s="160">
        <f t="shared" si="22"/>
        <v>0</v>
      </c>
      <c s="160">
        <f t="shared" si="23"/>
        <v>0</v>
      </c>
      <c s="157" t="str">
        <f t="shared" si="24"/>
        <v/>
      </c>
      <c s="160" t="str">
        <f t="shared" si="25"/>
        <v/>
      </c>
      <c s="160" t="str">
        <f>IFERROR(IF(AND(VLOOKUP(G22,अंक,5,0)=""),"",IF($CE$6=3,IF(AND(VLOOKUP(G22,अंक,5,0)&gt;=86),3,IF(AND(VLOOKUP(G22,अंक,5,0)&gt;=81),2,IF(AND(VLOOKUP(G22,अंक,5,0)&gt;=75),1,0))),IF(AND(VLOOKUP(G22,अंक,5,0)&gt;=86),1.5,IF(AND(VLOOKUP(G22,अंक,5,0)&gt;=81),1,IF(AND(VLOOKUP(G22,अंक,5,0)&gt;=75),0.5,0))))),"")</f>
        <v/>
      </c>
      <c s="160">
        <f t="shared" si="26"/>
        <v>0</v>
      </c>
      <c s="160">
        <f t="shared" si="27"/>
        <v>0</v>
      </c>
      <c s="160">
        <f t="shared" si="28"/>
        <v>0</v>
      </c>
      <c s="157" t="str">
        <f t="shared" si="29"/>
        <v/>
      </c>
      <c s="160" t="str">
        <f t="shared" si="30"/>
        <v/>
      </c>
      <c s="160" t="str">
        <f>IFERROR(IF(AND(VLOOKUP(G22,अंक,5,0)=""),"",IF($CK$6=3,IF(AND(VLOOKUP(G22,अंक,5,0)&gt;=86),3,IF(AND(VLOOKUP(G22,अंक,5,0)&gt;=81),2,IF(AND(VLOOKUP(G22,अंक,5,0)&gt;=75),1,0))),IF(AND(VLOOKUP(G22,अंक,5,0)&gt;86),1.5,IF(AND(VLOOKUP(G22,अंक,5,0)&gt;=81),1,IF(AND(VLOOKUP(G22,अंक,5,0)&gt;=75),0.5,0))))),"")</f>
        <v/>
      </c>
      <c s="160">
        <f t="shared" si="31"/>
        <v>0</v>
      </c>
      <c s="160">
        <f t="shared" si="32"/>
        <v>0</v>
      </c>
      <c s="160">
        <f t="shared" si="33"/>
        <v>0</v>
      </c>
      <c s="157" t="str">
        <f t="shared" si="34"/>
        <v/>
      </c>
      <c s="160" t="str">
        <f t="shared" si="35"/>
        <v/>
      </c>
      <c s="160" t="str">
        <f>IFERROR(IF(AND(VLOOKUP(G22,अंक,5,0)=""),"",IF($CQ$6=3,IF(AND(VLOOKUP(G22,अंक,5,0)&gt;=86),3,IF(AND(VLOOKUP(G22,अंक,5,0)&gt;=81),2,IF(AND(VLOOKUP(G22,अंक,5,0)&gt;=75),1,0))),IF(AND(VLOOKUP(G22,अंक,5,0)&gt;=86),1.5,IF(AND(VLOOKUP(G22,अंक,5,0)&gt;=81),1,IF(AND(VLOOKUP(G22,अंक,5,0)&gt;=75),0.5,0))))),"")</f>
        <v/>
      </c>
      <c s="160">
        <f t="shared" si="36"/>
        <v>0</v>
      </c>
      <c s="160">
        <f t="shared" si="37"/>
        <v>0</v>
      </c>
      <c s="161">
        <f t="shared" si="38"/>
        <v>0</v>
      </c>
      <c s="157"/>
    </row>
    <row r="23" spans="1:99" ht="26.25" customHeight="1">
      <c r="A23" s="43" t="str">
        <f t="shared" si="48" ref="A23:A86">IF($A22="","",IF(B22="","",$A22+1))</f>
        <v/>
      </c>
      <c s="44" t="str">
        <f t="shared" si="49" ref="B23:B86">IFERROR(VLOOKUP(A23,नाम1,3,0),"")</f>
        <v/>
      </c>
      <c s="45" t="str">
        <f t="shared" si="50" ref="C23:C86">IFERROR(VLOOKUP(A23,नाम1,4,0),"")</f>
        <v/>
      </c>
      <c s="46" t="str">
        <f t="shared" si="51" ref="D23:D86">IFERROR(VLOOKUP(A23,नाम1,11,0),"")</f>
        <v/>
      </c>
      <c s="47" t="str">
        <f t="shared" si="52" ref="E23:E86">IFERROR(VLOOKUP(A23,नाम1,6,0),"")</f>
        <v/>
      </c>
      <c s="47" t="str">
        <f t="shared" si="53" ref="F23:F86">IFERROR(VLOOKUP(A23,नाम1,8,0),"")</f>
        <v/>
      </c>
      <c s="48" t="str">
        <f t="shared" si="54" ref="G23:G86">IFERROR(VLOOKUP(A23,नाम1,12,0),"")</f>
        <v/>
      </c>
      <c s="49" t="str">
        <f t="shared" si="55" ref="H23:H86">IFERROR(VLOOKUP(A23,नाम1,13,0),"")</f>
        <v/>
      </c>
      <c s="60"/>
      <c s="151"/>
      <c s="32"/>
      <c s="234"/>
      <c s="234"/>
      <c s="235"/>
      <c s="236"/>
      <c s="237"/>
      <c s="238"/>
      <c s="238"/>
      <c s="238"/>
      <c s="238"/>
      <c s="238"/>
      <c s="238"/>
      <c s="238"/>
      <c s="238"/>
      <c s="234"/>
      <c s="239"/>
      <c s="239"/>
      <c s="239"/>
      <c s="239"/>
      <c s="239"/>
      <c s="239"/>
      <c s="239"/>
      <c s="239"/>
      <c s="239"/>
      <c s="239"/>
      <c s="239"/>
      <c s="239"/>
      <c s="239"/>
      <c s="234"/>
      <c s="234"/>
      <c s="235"/>
      <c s="236"/>
      <c s="237"/>
      <c s="238"/>
      <c s="238"/>
      <c s="238"/>
      <c s="233"/>
      <c s="238"/>
      <c s="238"/>
      <c s="238"/>
      <c s="238"/>
      <c s="234"/>
      <c s="239"/>
      <c s="239"/>
      <c s="240"/>
      <c r="BJ23" s="181" t="str">
        <f t="shared" si="8"/>
        <v/>
      </c>
      <c s="160" t="str">
        <f t="shared" si="9"/>
        <v/>
      </c>
      <c s="160" t="str">
        <f t="shared" si="10"/>
        <v/>
      </c>
      <c s="160" t="str">
        <f>IFERROR(IF(AND(VLOOKUP(G23,अंक,5,0)=""),"",IF($BM$6=3,IF(AND(VLOOKUP(G23,अंक,5,0)&gt;=86),3,IF(AND(VLOOKUP(G23,अंक,5,0)&gt;=81),2,IF(AND(VLOOKUP(G23,Mark,5,0)&gt;=75),1,0))),IF(AND(VLOOKUP(G23,अंक,5,0)&gt;=86),1.5,IF(AND(VLOOKUP(G23,अंक,5,0)&gt;=81),1,IF(AND(VLOOKUP(G23,अंक,5,0)&gt;=75),0.5,0))))),"")</f>
        <v/>
      </c>
      <c s="160">
        <f t="shared" si="11"/>
        <v>0</v>
      </c>
      <c s="160">
        <f t="shared" si="12"/>
        <v>0</v>
      </c>
      <c s="160">
        <f t="shared" si="13"/>
        <v>0</v>
      </c>
      <c s="157" t="str">
        <f t="shared" si="14"/>
        <v/>
      </c>
      <c s="160" t="str">
        <f t="shared" si="15"/>
        <v/>
      </c>
      <c s="160" t="str">
        <f>IFERROR(IF(AND(VLOOKUP(G23,अंक,5,0)=""),"",IF($BS$6=3,IF(AND(VLOOKUP(G23,अंक,5,0)&gt;=86),3,IF(AND(VLOOKUP(G23,अंक,5,0)&gt;=81),2,IF(AND(VLOOKUP(G23,अंक,5,0)&gt;=75),1,0))),IF(AND(VLOOKUP(G23,अंक,5,0)&gt;=86),1.5,IF(AND(VLOOKUP(G23,अंक,5,0)&gt;=81),1,IF(AND(VLOOKUP(G23,अंक,5,0)&gt;=75),0.5,0))))),"")</f>
        <v/>
      </c>
      <c s="160">
        <f t="shared" si="16"/>
        <v>0</v>
      </c>
      <c s="160">
        <f t="shared" si="17"/>
        <v>0</v>
      </c>
      <c s="160">
        <f t="shared" si="18"/>
        <v>0</v>
      </c>
      <c s="157" t="str">
        <f t="shared" si="19"/>
        <v/>
      </c>
      <c s="160" t="str">
        <f t="shared" si="20"/>
        <v/>
      </c>
      <c s="160" t="str">
        <f>IFERROR(IF(AND(VLOOKUP(G23,अंक,5,0)=""),"",IF($BY$6=3,IF(AND(VLOOKUP(G23,अंक,5,0)&gt;=86),3,IF(AND(VLOOKUP(G23,अंक,5,0)&gt;=81),2,IF(AND(VLOOKUP(G23,अंक,5,0)&gt;=75),1,0))),IF(AND(VLOOKUP(G23,अंक,5,0)&gt;=86),1.5,IF(AND(VLOOKUP(G23,अंक,5,0)&gt;=81),1,IF(AND(VLOOKUP(G23,अंक,5,0)&gt;=75),0.5,0))))),"")</f>
        <v/>
      </c>
      <c s="160">
        <f t="shared" si="21"/>
        <v>0</v>
      </c>
      <c s="160">
        <f t="shared" si="22"/>
        <v>0</v>
      </c>
      <c s="160">
        <f t="shared" si="23"/>
        <v>0</v>
      </c>
      <c s="157" t="str">
        <f t="shared" si="24"/>
        <v/>
      </c>
      <c s="160" t="str">
        <f t="shared" si="25"/>
        <v/>
      </c>
      <c s="160" t="str">
        <f>IFERROR(IF(AND(VLOOKUP(G23,अंक,5,0)=""),"",IF($CE$6=3,IF(AND(VLOOKUP(G23,अंक,5,0)&gt;=86),3,IF(AND(VLOOKUP(G23,अंक,5,0)&gt;=81),2,IF(AND(VLOOKUP(G23,अंक,5,0)&gt;=75),1,0))),IF(AND(VLOOKUP(G23,अंक,5,0)&gt;=86),1.5,IF(AND(VLOOKUP(G23,अंक,5,0)&gt;=81),1,IF(AND(VLOOKUP(G23,अंक,5,0)&gt;=75),0.5,0))))),"")</f>
        <v/>
      </c>
      <c s="160">
        <f t="shared" si="26"/>
        <v>0</v>
      </c>
      <c s="160">
        <f t="shared" si="27"/>
        <v>0</v>
      </c>
      <c s="160">
        <f t="shared" si="28"/>
        <v>0</v>
      </c>
      <c s="157" t="str">
        <f t="shared" si="29"/>
        <v/>
      </c>
      <c s="160" t="str">
        <f t="shared" si="30"/>
        <v/>
      </c>
      <c s="160" t="str">
        <f>IFERROR(IF(AND(VLOOKUP(G23,अंक,5,0)=""),"",IF($CK$6=3,IF(AND(VLOOKUP(G23,अंक,5,0)&gt;=86),3,IF(AND(VLOOKUP(G23,अंक,5,0)&gt;=81),2,IF(AND(VLOOKUP(G23,अंक,5,0)&gt;=75),1,0))),IF(AND(VLOOKUP(G23,अंक,5,0)&gt;86),1.5,IF(AND(VLOOKUP(G23,अंक,5,0)&gt;=81),1,IF(AND(VLOOKUP(G23,अंक,5,0)&gt;=75),0.5,0))))),"")</f>
        <v/>
      </c>
      <c s="160">
        <f t="shared" si="31"/>
        <v>0</v>
      </c>
      <c s="160">
        <f t="shared" si="32"/>
        <v>0</v>
      </c>
      <c s="160">
        <f t="shared" si="33"/>
        <v>0</v>
      </c>
      <c s="157" t="str">
        <f t="shared" si="34"/>
        <v/>
      </c>
      <c s="160" t="str">
        <f t="shared" si="35"/>
        <v/>
      </c>
      <c s="160" t="str">
        <f>IFERROR(IF(AND(VLOOKUP(G23,अंक,5,0)=""),"",IF($CQ$6=3,IF(AND(VLOOKUP(G23,अंक,5,0)&gt;=86),3,IF(AND(VLOOKUP(G23,अंक,5,0)&gt;=81),2,IF(AND(VLOOKUP(G23,अंक,5,0)&gt;=75),1,0))),IF(AND(VLOOKUP(G23,अंक,5,0)&gt;=86),1.5,IF(AND(VLOOKUP(G23,अंक,5,0)&gt;=81),1,IF(AND(VLOOKUP(G23,अंक,5,0)&gt;=75),0.5,0))))),"")</f>
        <v/>
      </c>
      <c s="160">
        <f t="shared" si="36"/>
        <v>0</v>
      </c>
      <c s="160">
        <f t="shared" si="37"/>
        <v>0</v>
      </c>
      <c s="161">
        <f t="shared" si="38"/>
        <v>0</v>
      </c>
      <c s="157"/>
    </row>
    <row r="24" spans="1:99" ht="26.25" customHeight="1">
      <c r="A24" s="43" t="str">
        <f t="shared" si="48"/>
        <v/>
      </c>
      <c s="44" t="str">
        <f t="shared" si="49"/>
        <v/>
      </c>
      <c s="45" t="str">
        <f t="shared" si="50"/>
        <v/>
      </c>
      <c s="46" t="str">
        <f t="shared" si="51"/>
        <v/>
      </c>
      <c s="47" t="str">
        <f t="shared" si="52"/>
        <v/>
      </c>
      <c s="47" t="str">
        <f t="shared" si="53"/>
        <v/>
      </c>
      <c s="48" t="str">
        <f t="shared" si="54"/>
        <v/>
      </c>
      <c s="49" t="str">
        <f t="shared" si="55"/>
        <v/>
      </c>
      <c s="60"/>
      <c s="151"/>
      <c s="32"/>
      <c s="234"/>
      <c s="234"/>
      <c s="235"/>
      <c s="236"/>
      <c s="237"/>
      <c s="238"/>
      <c s="238"/>
      <c s="238"/>
      <c s="238"/>
      <c s="238"/>
      <c s="238"/>
      <c s="238"/>
      <c s="238"/>
      <c s="234"/>
      <c s="239"/>
      <c s="239"/>
      <c s="239"/>
      <c s="239"/>
      <c s="239"/>
      <c s="239"/>
      <c s="239"/>
      <c s="239"/>
      <c s="239"/>
      <c s="239"/>
      <c s="239"/>
      <c s="239"/>
      <c s="239"/>
      <c s="234"/>
      <c s="234"/>
      <c s="235"/>
      <c s="236"/>
      <c s="237"/>
      <c s="238"/>
      <c s="238"/>
      <c s="238"/>
      <c s="233"/>
      <c s="238"/>
      <c s="238"/>
      <c s="238"/>
      <c s="238"/>
      <c s="234"/>
      <c s="239"/>
      <c s="239"/>
      <c s="240"/>
      <c r="BJ24" s="181" t="str">
        <f t="shared" si="8"/>
        <v/>
      </c>
      <c s="160" t="str">
        <f t="shared" si="9"/>
        <v/>
      </c>
      <c s="160" t="str">
        <f t="shared" si="10"/>
        <v/>
      </c>
      <c s="160" t="str">
        <f>IFERROR(IF(AND(VLOOKUP(G24,अंक,5,0)=""),"",IF($BM$6=3,IF(AND(VLOOKUP(G24,अंक,5,0)&gt;=86),3,IF(AND(VLOOKUP(G24,अंक,5,0)&gt;=81),2,IF(AND(VLOOKUP(G24,Mark,5,0)&gt;=75),1,0))),IF(AND(VLOOKUP(G24,अंक,5,0)&gt;=86),1.5,IF(AND(VLOOKUP(G24,अंक,5,0)&gt;=81),1,IF(AND(VLOOKUP(G24,अंक,5,0)&gt;=75),0.5,0))))),"")</f>
        <v/>
      </c>
      <c s="160">
        <f t="shared" si="11"/>
        <v>0</v>
      </c>
      <c s="160">
        <f t="shared" si="12"/>
        <v>0</v>
      </c>
      <c s="160">
        <f t="shared" si="13"/>
        <v>0</v>
      </c>
      <c s="157" t="str">
        <f t="shared" si="14"/>
        <v/>
      </c>
      <c s="160" t="str">
        <f t="shared" si="15"/>
        <v/>
      </c>
      <c s="160" t="str">
        <f>IFERROR(IF(AND(VLOOKUP(G24,अंक,5,0)=""),"",IF($BS$6=3,IF(AND(VLOOKUP(G24,अंक,5,0)&gt;=86),3,IF(AND(VLOOKUP(G24,अंक,5,0)&gt;=81),2,IF(AND(VLOOKUP(G24,अंक,5,0)&gt;=75),1,0))),IF(AND(VLOOKUP(G24,अंक,5,0)&gt;=86),1.5,IF(AND(VLOOKUP(G24,अंक,5,0)&gt;=81),1,IF(AND(VLOOKUP(G24,अंक,5,0)&gt;=75),0.5,0))))),"")</f>
        <v/>
      </c>
      <c s="160">
        <f t="shared" si="16"/>
        <v>0</v>
      </c>
      <c s="160">
        <f t="shared" si="17"/>
        <v>0</v>
      </c>
      <c s="160">
        <f t="shared" si="18"/>
        <v>0</v>
      </c>
      <c s="157" t="str">
        <f t="shared" si="19"/>
        <v/>
      </c>
      <c s="160" t="str">
        <f t="shared" si="20"/>
        <v/>
      </c>
      <c s="160" t="str">
        <f>IFERROR(IF(AND(VLOOKUP(G24,अंक,5,0)=""),"",IF($BY$6=3,IF(AND(VLOOKUP(G24,अंक,5,0)&gt;=86),3,IF(AND(VLOOKUP(G24,अंक,5,0)&gt;=81),2,IF(AND(VLOOKUP(G24,अंक,5,0)&gt;=75),1,0))),IF(AND(VLOOKUP(G24,अंक,5,0)&gt;=86),1.5,IF(AND(VLOOKUP(G24,अंक,5,0)&gt;=81),1,IF(AND(VLOOKUP(G24,अंक,5,0)&gt;=75),0.5,0))))),"")</f>
        <v/>
      </c>
      <c s="160">
        <f t="shared" si="21"/>
        <v>0</v>
      </c>
      <c s="160">
        <f t="shared" si="22"/>
        <v>0</v>
      </c>
      <c s="160">
        <f t="shared" si="23"/>
        <v>0</v>
      </c>
      <c s="157" t="str">
        <f t="shared" si="24"/>
        <v/>
      </c>
      <c s="160" t="str">
        <f t="shared" si="25"/>
        <v/>
      </c>
      <c s="160" t="str">
        <f>IFERROR(IF(AND(VLOOKUP(G24,अंक,5,0)=""),"",IF($CE$6=3,IF(AND(VLOOKUP(G24,अंक,5,0)&gt;=86),3,IF(AND(VLOOKUP(G24,अंक,5,0)&gt;=81),2,IF(AND(VLOOKUP(G24,अंक,5,0)&gt;=75),1,0))),IF(AND(VLOOKUP(G24,अंक,5,0)&gt;=86),1.5,IF(AND(VLOOKUP(G24,अंक,5,0)&gt;=81),1,IF(AND(VLOOKUP(G24,अंक,5,0)&gt;=75),0.5,0))))),"")</f>
        <v/>
      </c>
      <c s="160">
        <f t="shared" si="26"/>
        <v>0</v>
      </c>
      <c s="160">
        <f t="shared" si="27"/>
        <v>0</v>
      </c>
      <c s="160">
        <f t="shared" si="28"/>
        <v>0</v>
      </c>
      <c s="157" t="str">
        <f t="shared" si="29"/>
        <v/>
      </c>
      <c s="160" t="str">
        <f t="shared" si="30"/>
        <v/>
      </c>
      <c s="160" t="str">
        <f>IFERROR(IF(AND(VLOOKUP(G24,अंक,5,0)=""),"",IF($CK$6=3,IF(AND(VLOOKUP(G24,अंक,5,0)&gt;=86),3,IF(AND(VLOOKUP(G24,अंक,5,0)&gt;=81),2,IF(AND(VLOOKUP(G24,अंक,5,0)&gt;=75),1,0))),IF(AND(VLOOKUP(G24,अंक,5,0)&gt;86),1.5,IF(AND(VLOOKUP(G24,अंक,5,0)&gt;=81),1,IF(AND(VLOOKUP(G24,अंक,5,0)&gt;=75),0.5,0))))),"")</f>
        <v/>
      </c>
      <c s="160">
        <f t="shared" si="31"/>
        <v>0</v>
      </c>
      <c s="160">
        <f t="shared" si="32"/>
        <v>0</v>
      </c>
      <c s="160">
        <f t="shared" si="33"/>
        <v>0</v>
      </c>
      <c s="157" t="str">
        <f t="shared" si="34"/>
        <v/>
      </c>
      <c s="160" t="str">
        <f t="shared" si="35"/>
        <v/>
      </c>
      <c s="160" t="str">
        <f>IFERROR(IF(AND(VLOOKUP(G24,अंक,5,0)=""),"",IF($CQ$6=3,IF(AND(VLOOKUP(G24,अंक,5,0)&gt;=86),3,IF(AND(VLOOKUP(G24,अंक,5,0)&gt;=81),2,IF(AND(VLOOKUP(G24,अंक,5,0)&gt;=75),1,0))),IF(AND(VLOOKUP(G24,अंक,5,0)&gt;=86),1.5,IF(AND(VLOOKUP(G24,अंक,5,0)&gt;=81),1,IF(AND(VLOOKUP(G24,अंक,5,0)&gt;=75),0.5,0))))),"")</f>
        <v/>
      </c>
      <c s="160">
        <f t="shared" si="36"/>
        <v>0</v>
      </c>
      <c s="160">
        <f t="shared" si="37"/>
        <v>0</v>
      </c>
      <c s="161">
        <f t="shared" si="38"/>
        <v>0</v>
      </c>
      <c s="157"/>
    </row>
    <row r="25" spans="1:99" ht="26.25" customHeight="1">
      <c r="A2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 s="181" t="str">
        <f t="shared" si="8"/>
        <v/>
      </c>
      <c s="160" t="str">
        <f t="shared" si="9"/>
        <v/>
      </c>
      <c s="160" t="str">
        <f t="shared" si="10"/>
        <v/>
      </c>
      <c s="160" t="str">
        <f>IFERROR(IF(AND(VLOOKUP(G25,अंक,5,0)=""),"",IF($BM$6=3,IF(AND(VLOOKUP(G25,अंक,5,0)&gt;=86),3,IF(AND(VLOOKUP(G25,अंक,5,0)&gt;=81),2,IF(AND(VLOOKUP(G25,Mark,5,0)&gt;=75),1,0))),IF(AND(VLOOKUP(G25,अंक,5,0)&gt;=86),1.5,IF(AND(VLOOKUP(G25,अंक,5,0)&gt;=81),1,IF(AND(VLOOKUP(G25,अंक,5,0)&gt;=75),0.5,0))))),"")</f>
        <v/>
      </c>
      <c s="160">
        <f t="shared" si="11"/>
        <v>0</v>
      </c>
      <c s="160">
        <f t="shared" si="12"/>
        <v>0</v>
      </c>
      <c s="160">
        <f t="shared" si="13"/>
        <v>0</v>
      </c>
      <c s="157" t="str">
        <f t="shared" si="14"/>
        <v/>
      </c>
      <c s="160" t="str">
        <f t="shared" si="15"/>
        <v/>
      </c>
      <c s="160" t="str">
        <f>IFERROR(IF(AND(VLOOKUP(G25,अंक,5,0)=""),"",IF($BS$6=3,IF(AND(VLOOKUP(G25,अंक,5,0)&gt;=86),3,IF(AND(VLOOKUP(G25,अंक,5,0)&gt;=81),2,IF(AND(VLOOKUP(G25,अंक,5,0)&gt;=75),1,0))),IF(AND(VLOOKUP(G25,अंक,5,0)&gt;=86),1.5,IF(AND(VLOOKUP(G25,अंक,5,0)&gt;=81),1,IF(AND(VLOOKUP(G25,अंक,5,0)&gt;=75),0.5,0))))),"")</f>
        <v/>
      </c>
      <c s="160">
        <f t="shared" si="16"/>
        <v>0</v>
      </c>
      <c s="160">
        <f t="shared" si="17"/>
        <v>0</v>
      </c>
      <c s="160">
        <f t="shared" si="18"/>
        <v>0</v>
      </c>
      <c s="157" t="str">
        <f t="shared" si="19"/>
        <v/>
      </c>
      <c s="160" t="str">
        <f t="shared" si="20"/>
        <v/>
      </c>
      <c s="160" t="str">
        <f>IFERROR(IF(AND(VLOOKUP(G25,अंक,5,0)=""),"",IF($BY$6=3,IF(AND(VLOOKUP(G25,अंक,5,0)&gt;=86),3,IF(AND(VLOOKUP(G25,अंक,5,0)&gt;=81),2,IF(AND(VLOOKUP(G25,अंक,5,0)&gt;=75),1,0))),IF(AND(VLOOKUP(G25,अंक,5,0)&gt;=86),1.5,IF(AND(VLOOKUP(G25,अंक,5,0)&gt;=81),1,IF(AND(VLOOKUP(G25,अंक,5,0)&gt;=75),0.5,0))))),"")</f>
        <v/>
      </c>
      <c s="160">
        <f t="shared" si="21"/>
        <v>0</v>
      </c>
      <c s="160">
        <f t="shared" si="22"/>
        <v>0</v>
      </c>
      <c s="160">
        <f t="shared" si="23"/>
        <v>0</v>
      </c>
      <c s="157" t="str">
        <f t="shared" si="24"/>
        <v/>
      </c>
      <c s="160" t="str">
        <f t="shared" si="25"/>
        <v/>
      </c>
      <c s="160" t="str">
        <f>IFERROR(IF(AND(VLOOKUP(G25,अंक,5,0)=""),"",IF($CE$6=3,IF(AND(VLOOKUP(G25,अंक,5,0)&gt;=86),3,IF(AND(VLOOKUP(G25,अंक,5,0)&gt;=81),2,IF(AND(VLOOKUP(G25,अंक,5,0)&gt;=75),1,0))),IF(AND(VLOOKUP(G25,अंक,5,0)&gt;=86),1.5,IF(AND(VLOOKUP(G25,अंक,5,0)&gt;=81),1,IF(AND(VLOOKUP(G25,अंक,5,0)&gt;=75),0.5,0))))),"")</f>
        <v/>
      </c>
      <c s="160">
        <f t="shared" si="26"/>
        <v>0</v>
      </c>
      <c s="160">
        <f t="shared" si="27"/>
        <v>0</v>
      </c>
      <c s="160">
        <f t="shared" si="28"/>
        <v>0</v>
      </c>
      <c s="157" t="str">
        <f t="shared" si="29"/>
        <v/>
      </c>
      <c s="160" t="str">
        <f t="shared" si="30"/>
        <v/>
      </c>
      <c s="160" t="str">
        <f>IFERROR(IF(AND(VLOOKUP(G25,अंक,5,0)=""),"",IF($CK$6=3,IF(AND(VLOOKUP(G25,अंक,5,0)&gt;=86),3,IF(AND(VLOOKUP(G25,अंक,5,0)&gt;=81),2,IF(AND(VLOOKUP(G25,अंक,5,0)&gt;=75),1,0))),IF(AND(VLOOKUP(G25,अंक,5,0)&gt;86),1.5,IF(AND(VLOOKUP(G25,अंक,5,0)&gt;=81),1,IF(AND(VLOOKUP(G25,अंक,5,0)&gt;=75),0.5,0))))),"")</f>
        <v/>
      </c>
      <c s="160">
        <f t="shared" si="31"/>
        <v>0</v>
      </c>
      <c s="160">
        <f t="shared" si="32"/>
        <v>0</v>
      </c>
      <c s="160">
        <f t="shared" si="33"/>
        <v>0</v>
      </c>
      <c s="157" t="str">
        <f t="shared" si="34"/>
        <v/>
      </c>
      <c s="160" t="str">
        <f t="shared" si="35"/>
        <v/>
      </c>
      <c s="160" t="str">
        <f>IFERROR(IF(AND(VLOOKUP(G25,अंक,5,0)=""),"",IF($CQ$6=3,IF(AND(VLOOKUP(G25,अंक,5,0)&gt;=86),3,IF(AND(VLOOKUP(G25,अंक,5,0)&gt;=81),2,IF(AND(VLOOKUP(G25,अंक,5,0)&gt;=75),1,0))),IF(AND(VLOOKUP(G25,अंक,5,0)&gt;=86),1.5,IF(AND(VLOOKUP(G25,अंक,5,0)&gt;=81),1,IF(AND(VLOOKUP(G25,अंक,5,0)&gt;=75),0.5,0))))),"")</f>
        <v/>
      </c>
      <c s="160">
        <f t="shared" si="36"/>
        <v>0</v>
      </c>
      <c s="160">
        <f t="shared" si="37"/>
        <v>0</v>
      </c>
      <c s="161">
        <f t="shared" si="38"/>
        <v>0</v>
      </c>
      <c s="157"/>
    </row>
    <row r="26" spans="1:99" ht="26.25" customHeight="1">
      <c r="A2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 s="181" t="str">
        <f t="shared" si="8"/>
        <v/>
      </c>
      <c s="160" t="str">
        <f t="shared" si="9"/>
        <v/>
      </c>
      <c s="160" t="str">
        <f t="shared" si="10"/>
        <v/>
      </c>
      <c s="160" t="str">
        <f>IFERROR(IF(AND(VLOOKUP(G26,अंक,5,0)=""),"",IF($BM$6=3,IF(AND(VLOOKUP(G26,अंक,5,0)&gt;=86),3,IF(AND(VLOOKUP(G26,अंक,5,0)&gt;=81),2,IF(AND(VLOOKUP(G26,Mark,5,0)&gt;=75),1,0))),IF(AND(VLOOKUP(G26,अंक,5,0)&gt;=86),1.5,IF(AND(VLOOKUP(G26,अंक,5,0)&gt;=81),1,IF(AND(VLOOKUP(G26,अंक,5,0)&gt;=75),0.5,0))))),"")</f>
        <v/>
      </c>
      <c s="160">
        <f t="shared" si="11"/>
        <v>0</v>
      </c>
      <c s="160">
        <f t="shared" si="12"/>
        <v>0</v>
      </c>
      <c s="160">
        <f t="shared" si="13"/>
        <v>0</v>
      </c>
      <c s="157" t="str">
        <f t="shared" si="14"/>
        <v/>
      </c>
      <c s="160" t="str">
        <f t="shared" si="15"/>
        <v/>
      </c>
      <c s="160" t="str">
        <f>IFERROR(IF(AND(VLOOKUP(G26,अंक,5,0)=""),"",IF($BS$6=3,IF(AND(VLOOKUP(G26,अंक,5,0)&gt;=86),3,IF(AND(VLOOKUP(G26,अंक,5,0)&gt;=81),2,IF(AND(VLOOKUP(G26,अंक,5,0)&gt;=75),1,0))),IF(AND(VLOOKUP(G26,अंक,5,0)&gt;=86),1.5,IF(AND(VLOOKUP(G26,अंक,5,0)&gt;=81),1,IF(AND(VLOOKUP(G26,अंक,5,0)&gt;=75),0.5,0))))),"")</f>
        <v/>
      </c>
      <c s="160">
        <f t="shared" si="16"/>
        <v>0</v>
      </c>
      <c s="160">
        <f t="shared" si="17"/>
        <v>0</v>
      </c>
      <c s="160">
        <f t="shared" si="18"/>
        <v>0</v>
      </c>
      <c s="157" t="str">
        <f t="shared" si="19"/>
        <v/>
      </c>
      <c s="160" t="str">
        <f t="shared" si="20"/>
        <v/>
      </c>
      <c s="160" t="str">
        <f>IFERROR(IF(AND(VLOOKUP(G26,अंक,5,0)=""),"",IF($BY$6=3,IF(AND(VLOOKUP(G26,अंक,5,0)&gt;=86),3,IF(AND(VLOOKUP(G26,अंक,5,0)&gt;=81),2,IF(AND(VLOOKUP(G26,अंक,5,0)&gt;=75),1,0))),IF(AND(VLOOKUP(G26,अंक,5,0)&gt;=86),1.5,IF(AND(VLOOKUP(G26,अंक,5,0)&gt;=81),1,IF(AND(VLOOKUP(G26,अंक,5,0)&gt;=75),0.5,0))))),"")</f>
        <v/>
      </c>
      <c s="160">
        <f t="shared" si="21"/>
        <v>0</v>
      </c>
      <c s="160">
        <f t="shared" si="22"/>
        <v>0</v>
      </c>
      <c s="160">
        <f t="shared" si="23"/>
        <v>0</v>
      </c>
      <c s="157" t="str">
        <f t="shared" si="24"/>
        <v/>
      </c>
      <c s="160" t="str">
        <f t="shared" si="25"/>
        <v/>
      </c>
      <c s="160" t="str">
        <f>IFERROR(IF(AND(VLOOKUP(G26,अंक,5,0)=""),"",IF($CE$6=3,IF(AND(VLOOKUP(G26,अंक,5,0)&gt;=86),3,IF(AND(VLOOKUP(G26,अंक,5,0)&gt;=81),2,IF(AND(VLOOKUP(G26,अंक,5,0)&gt;=75),1,0))),IF(AND(VLOOKUP(G26,अंक,5,0)&gt;=86),1.5,IF(AND(VLOOKUP(G26,अंक,5,0)&gt;=81),1,IF(AND(VLOOKUP(G26,अंक,5,0)&gt;=75),0.5,0))))),"")</f>
        <v/>
      </c>
      <c s="160">
        <f t="shared" si="26"/>
        <v>0</v>
      </c>
      <c s="160">
        <f t="shared" si="27"/>
        <v>0</v>
      </c>
      <c s="160">
        <f t="shared" si="28"/>
        <v>0</v>
      </c>
      <c s="157" t="str">
        <f t="shared" si="29"/>
        <v/>
      </c>
      <c s="160" t="str">
        <f t="shared" si="30"/>
        <v/>
      </c>
      <c s="160" t="str">
        <f>IFERROR(IF(AND(VLOOKUP(G26,अंक,5,0)=""),"",IF($CK$6=3,IF(AND(VLOOKUP(G26,अंक,5,0)&gt;=86),3,IF(AND(VLOOKUP(G26,अंक,5,0)&gt;=81),2,IF(AND(VLOOKUP(G26,अंक,5,0)&gt;=75),1,0))),IF(AND(VLOOKUP(G26,अंक,5,0)&gt;86),1.5,IF(AND(VLOOKUP(G26,अंक,5,0)&gt;=81),1,IF(AND(VLOOKUP(G26,अंक,5,0)&gt;=75),0.5,0))))),"")</f>
        <v/>
      </c>
      <c s="160">
        <f t="shared" si="31"/>
        <v>0</v>
      </c>
      <c s="160">
        <f t="shared" si="32"/>
        <v>0</v>
      </c>
      <c s="160">
        <f t="shared" si="33"/>
        <v>0</v>
      </c>
      <c s="157" t="str">
        <f t="shared" si="34"/>
        <v/>
      </c>
      <c s="160" t="str">
        <f t="shared" si="35"/>
        <v/>
      </c>
      <c s="160" t="str">
        <f>IFERROR(IF(AND(VLOOKUP(G26,अंक,5,0)=""),"",IF($CQ$6=3,IF(AND(VLOOKUP(G26,अंक,5,0)&gt;=86),3,IF(AND(VLOOKUP(G26,अंक,5,0)&gt;=81),2,IF(AND(VLOOKUP(G26,अंक,5,0)&gt;=75),1,0))),IF(AND(VLOOKUP(G26,अंक,5,0)&gt;=86),1.5,IF(AND(VLOOKUP(G26,अंक,5,0)&gt;=81),1,IF(AND(VLOOKUP(G26,अंक,5,0)&gt;=75),0.5,0))))),"")</f>
        <v/>
      </c>
      <c s="160">
        <f t="shared" si="36"/>
        <v>0</v>
      </c>
      <c s="160">
        <f t="shared" si="37"/>
        <v>0</v>
      </c>
      <c s="161">
        <f t="shared" si="38"/>
        <v>0</v>
      </c>
      <c s="157"/>
    </row>
    <row r="27" spans="1:99" ht="26.25" customHeight="1">
      <c r="A2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 s="181" t="str">
        <f t="shared" si="8"/>
        <v/>
      </c>
      <c s="160" t="str">
        <f t="shared" si="9"/>
        <v/>
      </c>
      <c s="160" t="str">
        <f t="shared" si="10"/>
        <v/>
      </c>
      <c s="160" t="str">
        <f>IFERROR(IF(AND(VLOOKUP(G27,अंक,5,0)=""),"",IF($BM$6=3,IF(AND(VLOOKUP(G27,अंक,5,0)&gt;=86),3,IF(AND(VLOOKUP(G27,अंक,5,0)&gt;=81),2,IF(AND(VLOOKUP(G27,Mark,5,0)&gt;=75),1,0))),IF(AND(VLOOKUP(G27,अंक,5,0)&gt;=86),1.5,IF(AND(VLOOKUP(G27,अंक,5,0)&gt;=81),1,IF(AND(VLOOKUP(G27,अंक,5,0)&gt;=75),0.5,0))))),"")</f>
        <v/>
      </c>
      <c s="160">
        <f t="shared" si="11"/>
        <v>0</v>
      </c>
      <c s="160">
        <f t="shared" si="12"/>
        <v>0</v>
      </c>
      <c s="160">
        <f t="shared" si="13"/>
        <v>0</v>
      </c>
      <c s="157" t="str">
        <f t="shared" si="14"/>
        <v/>
      </c>
      <c s="160" t="str">
        <f t="shared" si="15"/>
        <v/>
      </c>
      <c s="160" t="str">
        <f>IFERROR(IF(AND(VLOOKUP(G27,अंक,5,0)=""),"",IF($BS$6=3,IF(AND(VLOOKUP(G27,अंक,5,0)&gt;=86),3,IF(AND(VLOOKUP(G27,अंक,5,0)&gt;=81),2,IF(AND(VLOOKUP(G27,अंक,5,0)&gt;=75),1,0))),IF(AND(VLOOKUP(G27,अंक,5,0)&gt;=86),1.5,IF(AND(VLOOKUP(G27,अंक,5,0)&gt;=81),1,IF(AND(VLOOKUP(G27,अंक,5,0)&gt;=75),0.5,0))))),"")</f>
        <v/>
      </c>
      <c s="160">
        <f t="shared" si="16"/>
        <v>0</v>
      </c>
      <c s="160">
        <f t="shared" si="17"/>
        <v>0</v>
      </c>
      <c s="160">
        <f t="shared" si="18"/>
        <v>0</v>
      </c>
      <c s="157" t="str">
        <f t="shared" si="19"/>
        <v/>
      </c>
      <c s="160" t="str">
        <f t="shared" si="20"/>
        <v/>
      </c>
      <c s="160" t="str">
        <f>IFERROR(IF(AND(VLOOKUP(G27,अंक,5,0)=""),"",IF($BY$6=3,IF(AND(VLOOKUP(G27,अंक,5,0)&gt;=86),3,IF(AND(VLOOKUP(G27,अंक,5,0)&gt;=81),2,IF(AND(VLOOKUP(G27,अंक,5,0)&gt;=75),1,0))),IF(AND(VLOOKUP(G27,अंक,5,0)&gt;=86),1.5,IF(AND(VLOOKUP(G27,अंक,5,0)&gt;=81),1,IF(AND(VLOOKUP(G27,अंक,5,0)&gt;=75),0.5,0))))),"")</f>
        <v/>
      </c>
      <c s="160">
        <f t="shared" si="21"/>
        <v>0</v>
      </c>
      <c s="160">
        <f t="shared" si="22"/>
        <v>0</v>
      </c>
      <c s="160">
        <f t="shared" si="23"/>
        <v>0</v>
      </c>
      <c s="157" t="str">
        <f t="shared" si="24"/>
        <v/>
      </c>
      <c s="160" t="str">
        <f t="shared" si="25"/>
        <v/>
      </c>
      <c s="160" t="str">
        <f>IFERROR(IF(AND(VLOOKUP(G27,अंक,5,0)=""),"",IF($CE$6=3,IF(AND(VLOOKUP(G27,अंक,5,0)&gt;=86),3,IF(AND(VLOOKUP(G27,अंक,5,0)&gt;=81),2,IF(AND(VLOOKUP(G27,अंक,5,0)&gt;=75),1,0))),IF(AND(VLOOKUP(G27,अंक,5,0)&gt;=86),1.5,IF(AND(VLOOKUP(G27,अंक,5,0)&gt;=81),1,IF(AND(VLOOKUP(G27,अंक,5,0)&gt;=75),0.5,0))))),"")</f>
        <v/>
      </c>
      <c s="160">
        <f t="shared" si="26"/>
        <v>0</v>
      </c>
      <c s="160">
        <f t="shared" si="27"/>
        <v>0</v>
      </c>
      <c s="160">
        <f t="shared" si="28"/>
        <v>0</v>
      </c>
      <c s="157" t="str">
        <f t="shared" si="29"/>
        <v/>
      </c>
      <c s="160" t="str">
        <f t="shared" si="30"/>
        <v/>
      </c>
      <c s="160" t="str">
        <f>IFERROR(IF(AND(VLOOKUP(G27,अंक,5,0)=""),"",IF($CK$6=3,IF(AND(VLOOKUP(G27,अंक,5,0)&gt;=86),3,IF(AND(VLOOKUP(G27,अंक,5,0)&gt;=81),2,IF(AND(VLOOKUP(G27,अंक,5,0)&gt;=75),1,0))),IF(AND(VLOOKUP(G27,अंक,5,0)&gt;86),1.5,IF(AND(VLOOKUP(G27,अंक,5,0)&gt;=81),1,IF(AND(VLOOKUP(G27,अंक,5,0)&gt;=75),0.5,0))))),"")</f>
        <v/>
      </c>
      <c s="160">
        <f t="shared" si="31"/>
        <v>0</v>
      </c>
      <c s="160">
        <f t="shared" si="32"/>
        <v>0</v>
      </c>
      <c s="160">
        <f t="shared" si="33"/>
        <v>0</v>
      </c>
      <c s="157" t="str">
        <f t="shared" si="34"/>
        <v/>
      </c>
      <c s="160" t="str">
        <f t="shared" si="35"/>
        <v/>
      </c>
      <c s="160" t="str">
        <f>IFERROR(IF(AND(VLOOKUP(G27,अंक,5,0)=""),"",IF($CQ$6=3,IF(AND(VLOOKUP(G27,अंक,5,0)&gt;=86),3,IF(AND(VLOOKUP(G27,अंक,5,0)&gt;=81),2,IF(AND(VLOOKUP(G27,अंक,5,0)&gt;=75),1,0))),IF(AND(VLOOKUP(G27,अंक,5,0)&gt;=86),1.5,IF(AND(VLOOKUP(G27,अंक,5,0)&gt;=81),1,IF(AND(VLOOKUP(G27,अंक,5,0)&gt;=75),0.5,0))))),"")</f>
        <v/>
      </c>
      <c s="160">
        <f t="shared" si="36"/>
        <v>0</v>
      </c>
      <c s="160">
        <f t="shared" si="37"/>
        <v>0</v>
      </c>
      <c s="161">
        <f t="shared" si="38"/>
        <v>0</v>
      </c>
      <c s="157"/>
    </row>
    <row r="28" spans="1:99" ht="26.25" customHeight="1">
      <c r="A2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 s="181" t="str">
        <f t="shared" si="8"/>
        <v/>
      </c>
      <c s="160" t="str">
        <f t="shared" si="9"/>
        <v/>
      </c>
      <c s="160" t="str">
        <f t="shared" si="10"/>
        <v/>
      </c>
      <c s="160" t="str">
        <f>IFERROR(IF(AND(VLOOKUP(G28,अंक,5,0)=""),"",IF($BM$6=3,IF(AND(VLOOKUP(G28,अंक,5,0)&gt;=86),3,IF(AND(VLOOKUP(G28,अंक,5,0)&gt;=81),2,IF(AND(VLOOKUP(G28,Mark,5,0)&gt;=75),1,0))),IF(AND(VLOOKUP(G28,अंक,5,0)&gt;=86),1.5,IF(AND(VLOOKUP(G28,अंक,5,0)&gt;=81),1,IF(AND(VLOOKUP(G28,अंक,5,0)&gt;=75),0.5,0))))),"")</f>
        <v/>
      </c>
      <c s="160">
        <f t="shared" si="11"/>
        <v>0</v>
      </c>
      <c s="160">
        <f t="shared" si="12"/>
        <v>0</v>
      </c>
      <c s="160">
        <f t="shared" si="13"/>
        <v>0</v>
      </c>
      <c s="157" t="str">
        <f t="shared" si="14"/>
        <v/>
      </c>
      <c s="160" t="str">
        <f t="shared" si="15"/>
        <v/>
      </c>
      <c s="160" t="str">
        <f>IFERROR(IF(AND(VLOOKUP(G28,अंक,5,0)=""),"",IF($BS$6=3,IF(AND(VLOOKUP(G28,अंक,5,0)&gt;=86),3,IF(AND(VLOOKUP(G28,अंक,5,0)&gt;=81),2,IF(AND(VLOOKUP(G28,अंक,5,0)&gt;=75),1,0))),IF(AND(VLOOKUP(G28,अंक,5,0)&gt;=86),1.5,IF(AND(VLOOKUP(G28,अंक,5,0)&gt;=81),1,IF(AND(VLOOKUP(G28,अंक,5,0)&gt;=75),0.5,0))))),"")</f>
        <v/>
      </c>
      <c s="160">
        <f t="shared" si="16"/>
        <v>0</v>
      </c>
      <c s="160">
        <f t="shared" si="17"/>
        <v>0</v>
      </c>
      <c s="160">
        <f t="shared" si="18"/>
        <v>0</v>
      </c>
      <c s="157" t="str">
        <f t="shared" si="19"/>
        <v/>
      </c>
      <c s="160" t="str">
        <f t="shared" si="20"/>
        <v/>
      </c>
      <c s="160" t="str">
        <f>IFERROR(IF(AND(VLOOKUP(G28,अंक,5,0)=""),"",IF($BY$6=3,IF(AND(VLOOKUP(G28,अंक,5,0)&gt;=86),3,IF(AND(VLOOKUP(G28,अंक,5,0)&gt;=81),2,IF(AND(VLOOKUP(G28,अंक,5,0)&gt;=75),1,0))),IF(AND(VLOOKUP(G28,अंक,5,0)&gt;=86),1.5,IF(AND(VLOOKUP(G28,अंक,5,0)&gt;=81),1,IF(AND(VLOOKUP(G28,अंक,5,0)&gt;=75),0.5,0))))),"")</f>
        <v/>
      </c>
      <c s="160">
        <f t="shared" si="21"/>
        <v>0</v>
      </c>
      <c s="160">
        <f t="shared" si="22"/>
        <v>0</v>
      </c>
      <c s="160">
        <f t="shared" si="23"/>
        <v>0</v>
      </c>
      <c s="157" t="str">
        <f t="shared" si="24"/>
        <v/>
      </c>
      <c s="160" t="str">
        <f t="shared" si="25"/>
        <v/>
      </c>
      <c s="160" t="str">
        <f>IFERROR(IF(AND(VLOOKUP(G28,अंक,5,0)=""),"",IF($CE$6=3,IF(AND(VLOOKUP(G28,अंक,5,0)&gt;=86),3,IF(AND(VLOOKUP(G28,अंक,5,0)&gt;=81),2,IF(AND(VLOOKUP(G28,अंक,5,0)&gt;=75),1,0))),IF(AND(VLOOKUP(G28,अंक,5,0)&gt;=86),1.5,IF(AND(VLOOKUP(G28,अंक,5,0)&gt;=81),1,IF(AND(VLOOKUP(G28,अंक,5,0)&gt;=75),0.5,0))))),"")</f>
        <v/>
      </c>
      <c s="160">
        <f t="shared" si="26"/>
        <v>0</v>
      </c>
      <c s="160">
        <f t="shared" si="27"/>
        <v>0</v>
      </c>
      <c s="160">
        <f t="shared" si="28"/>
        <v>0</v>
      </c>
      <c s="157" t="str">
        <f t="shared" si="29"/>
        <v/>
      </c>
      <c s="160" t="str">
        <f t="shared" si="30"/>
        <v/>
      </c>
      <c s="160" t="str">
        <f>IFERROR(IF(AND(VLOOKUP(G28,अंक,5,0)=""),"",IF($CK$6=3,IF(AND(VLOOKUP(G28,अंक,5,0)&gt;=86),3,IF(AND(VLOOKUP(G28,अंक,5,0)&gt;=81),2,IF(AND(VLOOKUP(G28,अंक,5,0)&gt;=75),1,0))),IF(AND(VLOOKUP(G28,अंक,5,0)&gt;86),1.5,IF(AND(VLOOKUP(G28,अंक,5,0)&gt;=81),1,IF(AND(VLOOKUP(G28,अंक,5,0)&gt;=75),0.5,0))))),"")</f>
        <v/>
      </c>
      <c s="160">
        <f t="shared" si="31"/>
        <v>0</v>
      </c>
      <c s="160">
        <f t="shared" si="32"/>
        <v>0</v>
      </c>
      <c s="160">
        <f t="shared" si="33"/>
        <v>0</v>
      </c>
      <c s="157" t="str">
        <f t="shared" si="34"/>
        <v/>
      </c>
      <c s="160" t="str">
        <f t="shared" si="35"/>
        <v/>
      </c>
      <c s="160" t="str">
        <f>IFERROR(IF(AND(VLOOKUP(G28,अंक,5,0)=""),"",IF($CQ$6=3,IF(AND(VLOOKUP(G28,अंक,5,0)&gt;=86),3,IF(AND(VLOOKUP(G28,अंक,5,0)&gt;=81),2,IF(AND(VLOOKUP(G28,अंक,5,0)&gt;=75),1,0))),IF(AND(VLOOKUP(G28,अंक,5,0)&gt;=86),1.5,IF(AND(VLOOKUP(G28,अंक,5,0)&gt;=81),1,IF(AND(VLOOKUP(G28,अंक,5,0)&gt;=75),0.5,0))))),"")</f>
        <v/>
      </c>
      <c s="160">
        <f t="shared" si="36"/>
        <v>0</v>
      </c>
      <c s="160">
        <f t="shared" si="37"/>
        <v>0</v>
      </c>
      <c s="161">
        <f t="shared" si="38"/>
        <v>0</v>
      </c>
      <c s="157"/>
    </row>
    <row r="29" spans="1:99" ht="26.25" customHeight="1">
      <c r="A2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 s="181" t="str">
        <f t="shared" si="8"/>
        <v/>
      </c>
      <c s="160" t="str">
        <f t="shared" si="9"/>
        <v/>
      </c>
      <c s="160" t="str">
        <f t="shared" si="10"/>
        <v/>
      </c>
      <c s="160" t="str">
        <f>IFERROR(IF(AND(VLOOKUP(G29,अंक,5,0)=""),"",IF($BM$6=3,IF(AND(VLOOKUP(G29,अंक,5,0)&gt;=86),3,IF(AND(VLOOKUP(G29,अंक,5,0)&gt;=81),2,IF(AND(VLOOKUP(G29,Mark,5,0)&gt;=75),1,0))),IF(AND(VLOOKUP(G29,अंक,5,0)&gt;=86),1.5,IF(AND(VLOOKUP(G29,अंक,5,0)&gt;=81),1,IF(AND(VLOOKUP(G29,अंक,5,0)&gt;=75),0.5,0))))),"")</f>
        <v/>
      </c>
      <c s="160">
        <f t="shared" si="11"/>
        <v>0</v>
      </c>
      <c s="160">
        <f t="shared" si="12"/>
        <v>0</v>
      </c>
      <c s="160">
        <f t="shared" si="13"/>
        <v>0</v>
      </c>
      <c s="157" t="str">
        <f t="shared" si="14"/>
        <v/>
      </c>
      <c s="160" t="str">
        <f t="shared" si="15"/>
        <v/>
      </c>
      <c s="160" t="str">
        <f>IFERROR(IF(AND(VLOOKUP(G29,अंक,5,0)=""),"",IF($BS$6=3,IF(AND(VLOOKUP(G29,अंक,5,0)&gt;=86),3,IF(AND(VLOOKUP(G29,अंक,5,0)&gt;=81),2,IF(AND(VLOOKUP(G29,अंक,5,0)&gt;=75),1,0))),IF(AND(VLOOKUP(G29,अंक,5,0)&gt;=86),1.5,IF(AND(VLOOKUP(G29,अंक,5,0)&gt;=81),1,IF(AND(VLOOKUP(G29,अंक,5,0)&gt;=75),0.5,0))))),"")</f>
        <v/>
      </c>
      <c s="160">
        <f t="shared" si="16"/>
        <v>0</v>
      </c>
      <c s="160">
        <f t="shared" si="17"/>
        <v>0</v>
      </c>
      <c s="160">
        <f t="shared" si="18"/>
        <v>0</v>
      </c>
      <c s="157" t="str">
        <f t="shared" si="19"/>
        <v/>
      </c>
      <c s="160" t="str">
        <f t="shared" si="20"/>
        <v/>
      </c>
      <c s="160" t="str">
        <f>IFERROR(IF(AND(VLOOKUP(G29,अंक,5,0)=""),"",IF($BY$6=3,IF(AND(VLOOKUP(G29,अंक,5,0)&gt;=86),3,IF(AND(VLOOKUP(G29,अंक,5,0)&gt;=81),2,IF(AND(VLOOKUP(G29,अंक,5,0)&gt;=75),1,0))),IF(AND(VLOOKUP(G29,अंक,5,0)&gt;=86),1.5,IF(AND(VLOOKUP(G29,अंक,5,0)&gt;=81),1,IF(AND(VLOOKUP(G29,अंक,5,0)&gt;=75),0.5,0))))),"")</f>
        <v/>
      </c>
      <c s="160">
        <f t="shared" si="21"/>
        <v>0</v>
      </c>
      <c s="160">
        <f t="shared" si="22"/>
        <v>0</v>
      </c>
      <c s="160">
        <f t="shared" si="23"/>
        <v>0</v>
      </c>
      <c s="157" t="str">
        <f t="shared" si="24"/>
        <v/>
      </c>
      <c s="160" t="str">
        <f t="shared" si="25"/>
        <v/>
      </c>
      <c s="160" t="str">
        <f>IFERROR(IF(AND(VLOOKUP(G29,अंक,5,0)=""),"",IF($CE$6=3,IF(AND(VLOOKUP(G29,अंक,5,0)&gt;=86),3,IF(AND(VLOOKUP(G29,अंक,5,0)&gt;=81),2,IF(AND(VLOOKUP(G29,अंक,5,0)&gt;=75),1,0))),IF(AND(VLOOKUP(G29,अंक,5,0)&gt;=86),1.5,IF(AND(VLOOKUP(G29,अंक,5,0)&gt;=81),1,IF(AND(VLOOKUP(G29,अंक,5,0)&gt;=75),0.5,0))))),"")</f>
        <v/>
      </c>
      <c s="160">
        <f t="shared" si="26"/>
        <v>0</v>
      </c>
      <c s="160">
        <f t="shared" si="27"/>
        <v>0</v>
      </c>
      <c s="160">
        <f t="shared" si="28"/>
        <v>0</v>
      </c>
      <c s="157" t="str">
        <f t="shared" si="29"/>
        <v/>
      </c>
      <c s="160" t="str">
        <f t="shared" si="30"/>
        <v/>
      </c>
      <c s="160" t="str">
        <f>IFERROR(IF(AND(VLOOKUP(G29,अंक,5,0)=""),"",IF($CK$6=3,IF(AND(VLOOKUP(G29,अंक,5,0)&gt;=86),3,IF(AND(VLOOKUP(G29,अंक,5,0)&gt;=81),2,IF(AND(VLOOKUP(G29,अंक,5,0)&gt;=75),1,0))),IF(AND(VLOOKUP(G29,अंक,5,0)&gt;86),1.5,IF(AND(VLOOKUP(G29,अंक,5,0)&gt;=81),1,IF(AND(VLOOKUP(G29,अंक,5,0)&gt;=75),0.5,0))))),"")</f>
        <v/>
      </c>
      <c s="160">
        <f t="shared" si="31"/>
        <v>0</v>
      </c>
      <c s="160">
        <f t="shared" si="32"/>
        <v>0</v>
      </c>
      <c s="160">
        <f t="shared" si="33"/>
        <v>0</v>
      </c>
      <c s="157" t="str">
        <f t="shared" si="34"/>
        <v/>
      </c>
      <c s="160" t="str">
        <f t="shared" si="35"/>
        <v/>
      </c>
      <c s="160" t="str">
        <f>IFERROR(IF(AND(VLOOKUP(G29,अंक,5,0)=""),"",IF($CQ$6=3,IF(AND(VLOOKUP(G29,अंक,5,0)&gt;=86),3,IF(AND(VLOOKUP(G29,अंक,5,0)&gt;=81),2,IF(AND(VLOOKUP(G29,अंक,5,0)&gt;=75),1,0))),IF(AND(VLOOKUP(G29,अंक,5,0)&gt;=86),1.5,IF(AND(VLOOKUP(G29,अंक,5,0)&gt;=81),1,IF(AND(VLOOKUP(G29,अंक,5,0)&gt;=75),0.5,0))))),"")</f>
        <v/>
      </c>
      <c s="160">
        <f t="shared" si="36"/>
        <v>0</v>
      </c>
      <c s="160">
        <f t="shared" si="37"/>
        <v>0</v>
      </c>
      <c s="161">
        <f t="shared" si="38"/>
        <v>0</v>
      </c>
      <c s="157"/>
    </row>
    <row r="30" spans="1:99" ht="26.25" customHeight="1">
      <c r="A3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 s="181" t="str">
        <f t="shared" si="8"/>
        <v/>
      </c>
      <c s="160" t="str">
        <f t="shared" si="9"/>
        <v/>
      </c>
      <c s="160" t="str">
        <f t="shared" si="10"/>
        <v/>
      </c>
      <c s="160" t="str">
        <f>IFERROR(IF(AND(VLOOKUP(G30,अंक,5,0)=""),"",IF($BM$6=3,IF(AND(VLOOKUP(G30,अंक,5,0)&gt;=86),3,IF(AND(VLOOKUP(G30,अंक,5,0)&gt;=81),2,IF(AND(VLOOKUP(G30,Mark,5,0)&gt;=75),1,0))),IF(AND(VLOOKUP(G30,अंक,5,0)&gt;=86),1.5,IF(AND(VLOOKUP(G30,अंक,5,0)&gt;=81),1,IF(AND(VLOOKUP(G30,अंक,5,0)&gt;=75),0.5,0))))),"")</f>
        <v/>
      </c>
      <c s="160">
        <f t="shared" si="11"/>
        <v>0</v>
      </c>
      <c s="160">
        <f t="shared" si="12"/>
        <v>0</v>
      </c>
      <c s="160">
        <f t="shared" si="13"/>
        <v>0</v>
      </c>
      <c s="157" t="str">
        <f t="shared" si="14"/>
        <v/>
      </c>
      <c s="160" t="str">
        <f t="shared" si="15"/>
        <v/>
      </c>
      <c s="160" t="str">
        <f>IFERROR(IF(AND(VLOOKUP(G30,अंक,5,0)=""),"",IF($BS$6=3,IF(AND(VLOOKUP(G30,अंक,5,0)&gt;=86),3,IF(AND(VLOOKUP(G30,अंक,5,0)&gt;=81),2,IF(AND(VLOOKUP(G30,अंक,5,0)&gt;=75),1,0))),IF(AND(VLOOKUP(G30,अंक,5,0)&gt;=86),1.5,IF(AND(VLOOKUP(G30,अंक,5,0)&gt;=81),1,IF(AND(VLOOKUP(G30,अंक,5,0)&gt;=75),0.5,0))))),"")</f>
        <v/>
      </c>
      <c s="160">
        <f t="shared" si="16"/>
        <v>0</v>
      </c>
      <c s="160">
        <f t="shared" si="17"/>
        <v>0</v>
      </c>
      <c s="160">
        <f t="shared" si="18"/>
        <v>0</v>
      </c>
      <c s="157" t="str">
        <f t="shared" si="19"/>
        <v/>
      </c>
      <c s="160" t="str">
        <f t="shared" si="20"/>
        <v/>
      </c>
      <c s="160" t="str">
        <f>IFERROR(IF(AND(VLOOKUP(G30,अंक,5,0)=""),"",IF($BY$6=3,IF(AND(VLOOKUP(G30,अंक,5,0)&gt;=86),3,IF(AND(VLOOKUP(G30,अंक,5,0)&gt;=81),2,IF(AND(VLOOKUP(G30,अंक,5,0)&gt;=75),1,0))),IF(AND(VLOOKUP(G30,अंक,5,0)&gt;=86),1.5,IF(AND(VLOOKUP(G30,अंक,5,0)&gt;=81),1,IF(AND(VLOOKUP(G30,अंक,5,0)&gt;=75),0.5,0))))),"")</f>
        <v/>
      </c>
      <c s="160">
        <f t="shared" si="21"/>
        <v>0</v>
      </c>
      <c s="160">
        <f t="shared" si="22"/>
        <v>0</v>
      </c>
      <c s="160">
        <f t="shared" si="23"/>
        <v>0</v>
      </c>
      <c s="157" t="str">
        <f t="shared" si="24"/>
        <v/>
      </c>
      <c s="160" t="str">
        <f t="shared" si="25"/>
        <v/>
      </c>
      <c s="160" t="str">
        <f>IFERROR(IF(AND(VLOOKUP(G30,अंक,5,0)=""),"",IF($CE$6=3,IF(AND(VLOOKUP(G30,अंक,5,0)&gt;=86),3,IF(AND(VLOOKUP(G30,अंक,5,0)&gt;=81),2,IF(AND(VLOOKUP(G30,अंक,5,0)&gt;=75),1,0))),IF(AND(VLOOKUP(G30,अंक,5,0)&gt;=86),1.5,IF(AND(VLOOKUP(G30,अंक,5,0)&gt;=81),1,IF(AND(VLOOKUP(G30,अंक,5,0)&gt;=75),0.5,0))))),"")</f>
        <v/>
      </c>
      <c s="160">
        <f t="shared" si="26"/>
        <v>0</v>
      </c>
      <c s="160">
        <f t="shared" si="27"/>
        <v>0</v>
      </c>
      <c s="160">
        <f t="shared" si="28"/>
        <v>0</v>
      </c>
      <c s="157" t="str">
        <f t="shared" si="29"/>
        <v/>
      </c>
      <c s="160" t="str">
        <f t="shared" si="30"/>
        <v/>
      </c>
      <c s="160" t="str">
        <f>IFERROR(IF(AND(VLOOKUP(G30,अंक,5,0)=""),"",IF($CK$6=3,IF(AND(VLOOKUP(G30,अंक,5,0)&gt;=86),3,IF(AND(VLOOKUP(G30,अंक,5,0)&gt;=81),2,IF(AND(VLOOKUP(G30,अंक,5,0)&gt;=75),1,0))),IF(AND(VLOOKUP(G30,अंक,5,0)&gt;86),1.5,IF(AND(VLOOKUP(G30,अंक,5,0)&gt;=81),1,IF(AND(VLOOKUP(G30,अंक,5,0)&gt;=75),0.5,0))))),"")</f>
        <v/>
      </c>
      <c s="160">
        <f t="shared" si="31"/>
        <v>0</v>
      </c>
      <c s="160">
        <f t="shared" si="32"/>
        <v>0</v>
      </c>
      <c s="160">
        <f t="shared" si="33"/>
        <v>0</v>
      </c>
      <c s="157" t="str">
        <f t="shared" si="34"/>
        <v/>
      </c>
      <c s="160" t="str">
        <f t="shared" si="35"/>
        <v/>
      </c>
      <c s="160" t="str">
        <f>IFERROR(IF(AND(VLOOKUP(G30,अंक,5,0)=""),"",IF($CQ$6=3,IF(AND(VLOOKUP(G30,अंक,5,0)&gt;=86),3,IF(AND(VLOOKUP(G30,अंक,5,0)&gt;=81),2,IF(AND(VLOOKUP(G30,अंक,5,0)&gt;=75),1,0))),IF(AND(VLOOKUP(G30,अंक,5,0)&gt;=86),1.5,IF(AND(VLOOKUP(G30,अंक,5,0)&gt;=81),1,IF(AND(VLOOKUP(G30,अंक,5,0)&gt;=75),0.5,0))))),"")</f>
        <v/>
      </c>
      <c s="160">
        <f t="shared" si="36"/>
        <v>0</v>
      </c>
      <c s="160">
        <f t="shared" si="37"/>
        <v>0</v>
      </c>
      <c s="161">
        <f t="shared" si="38"/>
        <v>0</v>
      </c>
      <c s="157"/>
    </row>
    <row r="31" spans="1:99" ht="26.25" customHeight="1">
      <c r="A3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 s="181" t="str">
        <f t="shared" si="8"/>
        <v/>
      </c>
      <c s="160" t="str">
        <f t="shared" si="9"/>
        <v/>
      </c>
      <c s="160" t="str">
        <f t="shared" si="10"/>
        <v/>
      </c>
      <c s="160" t="str">
        <f>IFERROR(IF(AND(VLOOKUP(G31,अंक,5,0)=""),"",IF($BM$6=3,IF(AND(VLOOKUP(G31,अंक,5,0)&gt;=86),3,IF(AND(VLOOKUP(G31,अंक,5,0)&gt;=81),2,IF(AND(VLOOKUP(G31,Mark,5,0)&gt;=75),1,0))),IF(AND(VLOOKUP(G31,अंक,5,0)&gt;=86),1.5,IF(AND(VLOOKUP(G31,अंक,5,0)&gt;=81),1,IF(AND(VLOOKUP(G31,अंक,5,0)&gt;=75),0.5,0))))),"")</f>
        <v/>
      </c>
      <c s="160">
        <f t="shared" si="11"/>
        <v>0</v>
      </c>
      <c s="160">
        <f t="shared" si="12"/>
        <v>0</v>
      </c>
      <c s="160">
        <f t="shared" si="13"/>
        <v>0</v>
      </c>
      <c s="157" t="str">
        <f t="shared" si="14"/>
        <v/>
      </c>
      <c s="160" t="str">
        <f t="shared" si="15"/>
        <v/>
      </c>
      <c s="160" t="str">
        <f>IFERROR(IF(AND(VLOOKUP(G31,अंक,5,0)=""),"",IF($BS$6=3,IF(AND(VLOOKUP(G31,अंक,5,0)&gt;=86),3,IF(AND(VLOOKUP(G31,अंक,5,0)&gt;=81),2,IF(AND(VLOOKUP(G31,अंक,5,0)&gt;=75),1,0))),IF(AND(VLOOKUP(G31,अंक,5,0)&gt;=86),1.5,IF(AND(VLOOKUP(G31,अंक,5,0)&gt;=81),1,IF(AND(VLOOKUP(G31,अंक,5,0)&gt;=75),0.5,0))))),"")</f>
        <v/>
      </c>
      <c s="160">
        <f t="shared" si="16"/>
        <v>0</v>
      </c>
      <c s="160">
        <f t="shared" si="17"/>
        <v>0</v>
      </c>
      <c s="160">
        <f t="shared" si="18"/>
        <v>0</v>
      </c>
      <c s="157" t="str">
        <f t="shared" si="19"/>
        <v/>
      </c>
      <c s="160" t="str">
        <f t="shared" si="20"/>
        <v/>
      </c>
      <c s="160" t="str">
        <f>IFERROR(IF(AND(VLOOKUP(G31,अंक,5,0)=""),"",IF($BY$6=3,IF(AND(VLOOKUP(G31,अंक,5,0)&gt;=86),3,IF(AND(VLOOKUP(G31,अंक,5,0)&gt;=81),2,IF(AND(VLOOKUP(G31,अंक,5,0)&gt;=75),1,0))),IF(AND(VLOOKUP(G31,अंक,5,0)&gt;=86),1.5,IF(AND(VLOOKUP(G31,अंक,5,0)&gt;=81),1,IF(AND(VLOOKUP(G31,अंक,5,0)&gt;=75),0.5,0))))),"")</f>
        <v/>
      </c>
      <c s="160">
        <f t="shared" si="21"/>
        <v>0</v>
      </c>
      <c s="160">
        <f t="shared" si="22"/>
        <v>0</v>
      </c>
      <c s="160">
        <f t="shared" si="23"/>
        <v>0</v>
      </c>
      <c s="157" t="str">
        <f t="shared" si="24"/>
        <v/>
      </c>
      <c s="160" t="str">
        <f t="shared" si="25"/>
        <v/>
      </c>
      <c s="160" t="str">
        <f>IFERROR(IF(AND(VLOOKUP(G31,अंक,5,0)=""),"",IF($CE$6=3,IF(AND(VLOOKUP(G31,अंक,5,0)&gt;=86),3,IF(AND(VLOOKUP(G31,अंक,5,0)&gt;=81),2,IF(AND(VLOOKUP(G31,अंक,5,0)&gt;=75),1,0))),IF(AND(VLOOKUP(G31,अंक,5,0)&gt;=86),1.5,IF(AND(VLOOKUP(G31,अंक,5,0)&gt;=81),1,IF(AND(VLOOKUP(G31,अंक,5,0)&gt;=75),0.5,0))))),"")</f>
        <v/>
      </c>
      <c s="160">
        <f t="shared" si="26"/>
        <v>0</v>
      </c>
      <c s="160">
        <f t="shared" si="27"/>
        <v>0</v>
      </c>
      <c s="160">
        <f t="shared" si="28"/>
        <v>0</v>
      </c>
      <c s="157" t="str">
        <f t="shared" si="29"/>
        <v/>
      </c>
      <c s="160" t="str">
        <f t="shared" si="30"/>
        <v/>
      </c>
      <c s="160" t="str">
        <f>IFERROR(IF(AND(VLOOKUP(G31,अंक,5,0)=""),"",IF($CK$6=3,IF(AND(VLOOKUP(G31,अंक,5,0)&gt;=86),3,IF(AND(VLOOKUP(G31,अंक,5,0)&gt;=81),2,IF(AND(VLOOKUP(G31,अंक,5,0)&gt;=75),1,0))),IF(AND(VLOOKUP(G31,अंक,5,0)&gt;86),1.5,IF(AND(VLOOKUP(G31,अंक,5,0)&gt;=81),1,IF(AND(VLOOKUP(G31,अंक,5,0)&gt;=75),0.5,0))))),"")</f>
        <v/>
      </c>
      <c s="160">
        <f t="shared" si="31"/>
        <v>0</v>
      </c>
      <c s="160">
        <f t="shared" si="32"/>
        <v>0</v>
      </c>
      <c s="160">
        <f t="shared" si="33"/>
        <v>0</v>
      </c>
      <c s="157" t="str">
        <f t="shared" si="34"/>
        <v/>
      </c>
      <c s="160" t="str">
        <f t="shared" si="35"/>
        <v/>
      </c>
      <c s="160" t="str">
        <f>IFERROR(IF(AND(VLOOKUP(G31,अंक,5,0)=""),"",IF($CQ$6=3,IF(AND(VLOOKUP(G31,अंक,5,0)&gt;=86),3,IF(AND(VLOOKUP(G31,अंक,5,0)&gt;=81),2,IF(AND(VLOOKUP(G31,अंक,5,0)&gt;=75),1,0))),IF(AND(VLOOKUP(G31,अंक,5,0)&gt;=86),1.5,IF(AND(VLOOKUP(G31,अंक,5,0)&gt;=81),1,IF(AND(VLOOKUP(G31,अंक,5,0)&gt;=75),0.5,0))))),"")</f>
        <v/>
      </c>
      <c s="160">
        <f t="shared" si="36"/>
        <v>0</v>
      </c>
      <c s="160">
        <f t="shared" si="37"/>
        <v>0</v>
      </c>
      <c s="161">
        <f t="shared" si="38"/>
        <v>0</v>
      </c>
      <c s="157"/>
    </row>
    <row r="32" spans="1:99" ht="26.25" customHeight="1">
      <c r="A32" s="43" t="str">
        <f t="shared" si="48"/>
        <v/>
      </c>
      <c s="44" t="str">
        <f t="shared" si="49"/>
        <v/>
      </c>
      <c s="45" t="str">
        <f t="shared" si="50"/>
        <v/>
      </c>
      <c s="46" t="str">
        <f t="shared" si="51"/>
        <v/>
      </c>
      <c s="47" t="str">
        <f t="shared" si="52"/>
        <v/>
      </c>
      <c s="47" t="str">
        <f t="shared" si="53"/>
        <v/>
      </c>
      <c s="48" t="str">
        <f t="shared" si="54"/>
        <v/>
      </c>
      <c s="49" t="str">
        <f t="shared" si="55"/>
        <v/>
      </c>
      <c s="224"/>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 s="181" t="str">
        <f t="shared" si="8"/>
        <v/>
      </c>
      <c s="160" t="str">
        <f t="shared" si="9"/>
        <v/>
      </c>
      <c s="160" t="str">
        <f t="shared" si="10"/>
        <v/>
      </c>
      <c s="160" t="str">
        <f>IFERROR(IF(AND(VLOOKUP(G32,अंक,5,0)=""),"",IF($BM$6=3,IF(AND(VLOOKUP(G32,अंक,5,0)&gt;=86),3,IF(AND(VLOOKUP(G32,अंक,5,0)&gt;=81),2,IF(AND(VLOOKUP(G32,Mark,5,0)&gt;=75),1,0))),IF(AND(VLOOKUP(G32,अंक,5,0)&gt;=86),1.5,IF(AND(VLOOKUP(G32,अंक,5,0)&gt;=81),1,IF(AND(VLOOKUP(G32,अंक,5,0)&gt;=75),0.5,0))))),"")</f>
        <v/>
      </c>
      <c s="160">
        <f t="shared" si="11"/>
        <v>0</v>
      </c>
      <c s="160">
        <f t="shared" si="12"/>
        <v>0</v>
      </c>
      <c s="160">
        <f t="shared" si="13"/>
        <v>0</v>
      </c>
      <c s="157" t="str">
        <f t="shared" si="14"/>
        <v/>
      </c>
      <c s="160" t="str">
        <f t="shared" si="15"/>
        <v/>
      </c>
      <c s="160" t="str">
        <f>IFERROR(IF(AND(VLOOKUP(G32,अंक,5,0)=""),"",IF($BS$6=3,IF(AND(VLOOKUP(G32,अंक,5,0)&gt;=86),3,IF(AND(VLOOKUP(G32,अंक,5,0)&gt;=81),2,IF(AND(VLOOKUP(G32,अंक,5,0)&gt;=75),1,0))),IF(AND(VLOOKUP(G32,अंक,5,0)&gt;=86),1.5,IF(AND(VLOOKUP(G32,अंक,5,0)&gt;=81),1,IF(AND(VLOOKUP(G32,अंक,5,0)&gt;=75),0.5,0))))),"")</f>
        <v/>
      </c>
      <c s="160">
        <f t="shared" si="16"/>
        <v>0</v>
      </c>
      <c s="160">
        <f t="shared" si="17"/>
        <v>0</v>
      </c>
      <c s="160">
        <f t="shared" si="18"/>
        <v>0</v>
      </c>
      <c s="157" t="str">
        <f t="shared" si="19"/>
        <v/>
      </c>
      <c s="160" t="str">
        <f t="shared" si="20"/>
        <v/>
      </c>
      <c s="160" t="str">
        <f>IFERROR(IF(AND(VLOOKUP(G32,अंक,5,0)=""),"",IF($BY$6=3,IF(AND(VLOOKUP(G32,अंक,5,0)&gt;=86),3,IF(AND(VLOOKUP(G32,अंक,5,0)&gt;=81),2,IF(AND(VLOOKUP(G32,अंक,5,0)&gt;=75),1,0))),IF(AND(VLOOKUP(G32,अंक,5,0)&gt;=86),1.5,IF(AND(VLOOKUP(G32,अंक,5,0)&gt;=81),1,IF(AND(VLOOKUP(G32,अंक,5,0)&gt;=75),0.5,0))))),"")</f>
        <v/>
      </c>
      <c s="160">
        <f t="shared" si="21"/>
        <v>0</v>
      </c>
      <c s="160">
        <f t="shared" si="22"/>
        <v>0</v>
      </c>
      <c s="160">
        <f t="shared" si="23"/>
        <v>0</v>
      </c>
      <c s="157" t="str">
        <f t="shared" si="24"/>
        <v/>
      </c>
      <c s="160" t="str">
        <f t="shared" si="25"/>
        <v/>
      </c>
      <c s="160" t="str">
        <f>IFERROR(IF(AND(VLOOKUP(G32,अंक,5,0)=""),"",IF($CE$6=3,IF(AND(VLOOKUP(G32,अंक,5,0)&gt;=86),3,IF(AND(VLOOKUP(G32,अंक,5,0)&gt;=81),2,IF(AND(VLOOKUP(G32,अंक,5,0)&gt;=75),1,0))),IF(AND(VLOOKUP(G32,अंक,5,0)&gt;=86),1.5,IF(AND(VLOOKUP(G32,अंक,5,0)&gt;=81),1,IF(AND(VLOOKUP(G32,अंक,5,0)&gt;=75),0.5,0))))),"")</f>
        <v/>
      </c>
      <c s="160">
        <f t="shared" si="26"/>
        <v>0</v>
      </c>
      <c s="160">
        <f t="shared" si="27"/>
        <v>0</v>
      </c>
      <c s="160">
        <f t="shared" si="28"/>
        <v>0</v>
      </c>
      <c s="157" t="str">
        <f t="shared" si="29"/>
        <v/>
      </c>
      <c s="160" t="str">
        <f t="shared" si="30"/>
        <v/>
      </c>
      <c s="160" t="str">
        <f>IFERROR(IF(AND(VLOOKUP(G32,अंक,5,0)=""),"",IF($CK$6=3,IF(AND(VLOOKUP(G32,अंक,5,0)&gt;=86),3,IF(AND(VLOOKUP(G32,अंक,5,0)&gt;=81),2,IF(AND(VLOOKUP(G32,अंक,5,0)&gt;=75),1,0))),IF(AND(VLOOKUP(G32,अंक,5,0)&gt;86),1.5,IF(AND(VLOOKUP(G32,अंक,5,0)&gt;=81),1,IF(AND(VLOOKUP(G32,अंक,5,0)&gt;=75),0.5,0))))),"")</f>
        <v/>
      </c>
      <c s="160">
        <f t="shared" si="31"/>
        <v>0</v>
      </c>
      <c s="160">
        <f t="shared" si="32"/>
        <v>0</v>
      </c>
      <c s="160">
        <f t="shared" si="33"/>
        <v>0</v>
      </c>
      <c s="157" t="str">
        <f t="shared" si="34"/>
        <v/>
      </c>
      <c s="160" t="str">
        <f t="shared" si="35"/>
        <v/>
      </c>
      <c s="160" t="str">
        <f>IFERROR(IF(AND(VLOOKUP(G32,अंक,5,0)=""),"",IF($CQ$6=3,IF(AND(VLOOKUP(G32,अंक,5,0)&gt;=86),3,IF(AND(VLOOKUP(G32,अंक,5,0)&gt;=81),2,IF(AND(VLOOKUP(G32,अंक,5,0)&gt;=75),1,0))),IF(AND(VLOOKUP(G32,अंक,5,0)&gt;=86),1.5,IF(AND(VLOOKUP(G32,अंक,5,0)&gt;=81),1,IF(AND(VLOOKUP(G32,अंक,5,0)&gt;=75),0.5,0))))),"")</f>
        <v/>
      </c>
      <c s="160">
        <f t="shared" si="36"/>
        <v>0</v>
      </c>
      <c s="160">
        <f t="shared" si="37"/>
        <v>0</v>
      </c>
      <c s="161">
        <f t="shared" si="38"/>
        <v>0</v>
      </c>
      <c s="157"/>
    </row>
    <row r="33" spans="1:99" ht="26.25" customHeight="1">
      <c r="A33" s="43" t="str">
        <f t="shared" si="48"/>
        <v/>
      </c>
      <c s="44" t="str">
        <f t="shared" si="49"/>
        <v/>
      </c>
      <c s="45" t="str">
        <f t="shared" si="50"/>
        <v/>
      </c>
      <c s="46" t="str">
        <f t="shared" si="51"/>
        <v/>
      </c>
      <c s="47" t="str">
        <f t="shared" si="52"/>
        <v/>
      </c>
      <c s="47" t="str">
        <f t="shared" si="53"/>
        <v/>
      </c>
      <c s="48" t="str">
        <f t="shared" si="54"/>
        <v/>
      </c>
      <c s="49" t="str">
        <f t="shared" si="55"/>
        <v/>
      </c>
      <c s="224"/>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 s="181" t="str">
        <f t="shared" si="8"/>
        <v/>
      </c>
      <c s="160" t="str">
        <f t="shared" si="9"/>
        <v/>
      </c>
      <c s="160" t="str">
        <f t="shared" si="10"/>
        <v/>
      </c>
      <c s="160" t="str">
        <f>IFERROR(IF(AND(VLOOKUP(G33,अंक,5,0)=""),"",IF($BM$6=3,IF(AND(VLOOKUP(G33,अंक,5,0)&gt;=86),3,IF(AND(VLOOKUP(G33,अंक,5,0)&gt;=81),2,IF(AND(VLOOKUP(G33,Mark,5,0)&gt;=75),1,0))),IF(AND(VLOOKUP(G33,अंक,5,0)&gt;=86),1.5,IF(AND(VLOOKUP(G33,अंक,5,0)&gt;=81),1,IF(AND(VLOOKUP(G33,अंक,5,0)&gt;=75),0.5,0))))),"")</f>
        <v/>
      </c>
      <c s="160">
        <f t="shared" si="11"/>
        <v>0</v>
      </c>
      <c s="160">
        <f t="shared" si="12"/>
        <v>0</v>
      </c>
      <c s="160">
        <f t="shared" si="13"/>
        <v>0</v>
      </c>
      <c s="157" t="str">
        <f t="shared" si="14"/>
        <v/>
      </c>
      <c s="160" t="str">
        <f t="shared" si="15"/>
        <v/>
      </c>
      <c s="160" t="str">
        <f>IFERROR(IF(AND(VLOOKUP(G33,अंक,5,0)=""),"",IF($BS$6=3,IF(AND(VLOOKUP(G33,अंक,5,0)&gt;=86),3,IF(AND(VLOOKUP(G33,अंक,5,0)&gt;=81),2,IF(AND(VLOOKUP(G33,अंक,5,0)&gt;=75),1,0))),IF(AND(VLOOKUP(G33,अंक,5,0)&gt;=86),1.5,IF(AND(VLOOKUP(G33,अंक,5,0)&gt;=81),1,IF(AND(VLOOKUP(G33,अंक,5,0)&gt;=75),0.5,0))))),"")</f>
        <v/>
      </c>
      <c s="160">
        <f t="shared" si="16"/>
        <v>0</v>
      </c>
      <c s="160">
        <f t="shared" si="17"/>
        <v>0</v>
      </c>
      <c s="160">
        <f t="shared" si="18"/>
        <v>0</v>
      </c>
      <c s="157" t="str">
        <f t="shared" si="19"/>
        <v/>
      </c>
      <c s="160" t="str">
        <f t="shared" si="20"/>
        <v/>
      </c>
      <c s="160" t="str">
        <f>IFERROR(IF(AND(VLOOKUP(G33,अंक,5,0)=""),"",IF($BY$6=3,IF(AND(VLOOKUP(G33,अंक,5,0)&gt;=86),3,IF(AND(VLOOKUP(G33,अंक,5,0)&gt;=81),2,IF(AND(VLOOKUP(G33,अंक,5,0)&gt;=75),1,0))),IF(AND(VLOOKUP(G33,अंक,5,0)&gt;=86),1.5,IF(AND(VLOOKUP(G33,अंक,5,0)&gt;=81),1,IF(AND(VLOOKUP(G33,अंक,5,0)&gt;=75),0.5,0))))),"")</f>
        <v/>
      </c>
      <c s="160">
        <f t="shared" si="21"/>
        <v>0</v>
      </c>
      <c s="160">
        <f t="shared" si="22"/>
        <v>0</v>
      </c>
      <c s="160">
        <f t="shared" si="23"/>
        <v>0</v>
      </c>
      <c s="157" t="str">
        <f t="shared" si="24"/>
        <v/>
      </c>
      <c s="160" t="str">
        <f t="shared" si="25"/>
        <v/>
      </c>
      <c s="160" t="str">
        <f>IFERROR(IF(AND(VLOOKUP(G33,अंक,5,0)=""),"",IF($CE$6=3,IF(AND(VLOOKUP(G33,अंक,5,0)&gt;=86),3,IF(AND(VLOOKUP(G33,अंक,5,0)&gt;=81),2,IF(AND(VLOOKUP(G33,अंक,5,0)&gt;=75),1,0))),IF(AND(VLOOKUP(G33,अंक,5,0)&gt;=86),1.5,IF(AND(VLOOKUP(G33,अंक,5,0)&gt;=81),1,IF(AND(VLOOKUP(G33,अंक,5,0)&gt;=75),0.5,0))))),"")</f>
        <v/>
      </c>
      <c s="160">
        <f t="shared" si="26"/>
        <v>0</v>
      </c>
      <c s="160">
        <f t="shared" si="27"/>
        <v>0</v>
      </c>
      <c s="160">
        <f t="shared" si="28"/>
        <v>0</v>
      </c>
      <c s="157" t="str">
        <f t="shared" si="29"/>
        <v/>
      </c>
      <c s="160" t="str">
        <f t="shared" si="30"/>
        <v/>
      </c>
      <c s="160" t="str">
        <f>IFERROR(IF(AND(VLOOKUP(G33,अंक,5,0)=""),"",IF($CK$6=3,IF(AND(VLOOKUP(G33,अंक,5,0)&gt;=86),3,IF(AND(VLOOKUP(G33,अंक,5,0)&gt;=81),2,IF(AND(VLOOKUP(G33,अंक,5,0)&gt;=75),1,0))),IF(AND(VLOOKUP(G33,अंक,5,0)&gt;86),1.5,IF(AND(VLOOKUP(G33,अंक,5,0)&gt;=81),1,IF(AND(VLOOKUP(G33,अंक,5,0)&gt;=75),0.5,0))))),"")</f>
        <v/>
      </c>
      <c s="160">
        <f t="shared" si="31"/>
        <v>0</v>
      </c>
      <c s="160">
        <f t="shared" si="32"/>
        <v>0</v>
      </c>
      <c s="160">
        <f t="shared" si="33"/>
        <v>0</v>
      </c>
      <c s="157" t="str">
        <f t="shared" si="34"/>
        <v/>
      </c>
      <c s="160" t="str">
        <f t="shared" si="35"/>
        <v/>
      </c>
      <c s="160" t="str">
        <f>IFERROR(IF(AND(VLOOKUP(G33,अंक,5,0)=""),"",IF($CQ$6=3,IF(AND(VLOOKUP(G33,अंक,5,0)&gt;=86),3,IF(AND(VLOOKUP(G33,अंक,5,0)&gt;=81),2,IF(AND(VLOOKUP(G33,अंक,5,0)&gt;=75),1,0))),IF(AND(VLOOKUP(G33,अंक,5,0)&gt;=86),1.5,IF(AND(VLOOKUP(G33,अंक,5,0)&gt;=81),1,IF(AND(VLOOKUP(G33,अंक,5,0)&gt;=75),0.5,0))))),"")</f>
        <v/>
      </c>
      <c s="160">
        <f t="shared" si="36"/>
        <v>0</v>
      </c>
      <c s="160">
        <f t="shared" si="37"/>
        <v>0</v>
      </c>
      <c s="161">
        <f t="shared" si="38"/>
        <v>0</v>
      </c>
      <c s="157"/>
    </row>
    <row r="34" spans="1:99" ht="26.25" customHeight="1">
      <c r="A3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 s="181" t="str">
        <f t="shared" si="8"/>
        <v/>
      </c>
      <c s="160" t="str">
        <f t="shared" si="9"/>
        <v/>
      </c>
      <c s="160" t="str">
        <f t="shared" si="10"/>
        <v/>
      </c>
      <c s="160" t="str">
        <f>IFERROR(IF(AND(VLOOKUP(G34,अंक,5,0)=""),"",IF($BM$6=3,IF(AND(VLOOKUP(G34,अंक,5,0)&gt;=86),3,IF(AND(VLOOKUP(G34,अंक,5,0)&gt;=81),2,IF(AND(VLOOKUP(G34,Mark,5,0)&gt;=75),1,0))),IF(AND(VLOOKUP(G34,अंक,5,0)&gt;=86),1.5,IF(AND(VLOOKUP(G34,अंक,5,0)&gt;=81),1,IF(AND(VLOOKUP(G34,अंक,5,0)&gt;=75),0.5,0))))),"")</f>
        <v/>
      </c>
      <c s="160">
        <f t="shared" si="11"/>
        <v>0</v>
      </c>
      <c s="160">
        <f t="shared" si="12"/>
        <v>0</v>
      </c>
      <c s="160">
        <f t="shared" si="13"/>
        <v>0</v>
      </c>
      <c s="157" t="str">
        <f t="shared" si="14"/>
        <v/>
      </c>
      <c s="160" t="str">
        <f t="shared" si="15"/>
        <v/>
      </c>
      <c s="160" t="str">
        <f>IFERROR(IF(AND(VLOOKUP(G34,अंक,5,0)=""),"",IF($BS$6=3,IF(AND(VLOOKUP(G34,अंक,5,0)&gt;=86),3,IF(AND(VLOOKUP(G34,अंक,5,0)&gt;=81),2,IF(AND(VLOOKUP(G34,अंक,5,0)&gt;=75),1,0))),IF(AND(VLOOKUP(G34,अंक,5,0)&gt;=86),1.5,IF(AND(VLOOKUP(G34,अंक,5,0)&gt;=81),1,IF(AND(VLOOKUP(G34,अंक,5,0)&gt;=75),0.5,0))))),"")</f>
        <v/>
      </c>
      <c s="160">
        <f t="shared" si="16"/>
        <v>0</v>
      </c>
      <c s="160">
        <f t="shared" si="17"/>
        <v>0</v>
      </c>
      <c s="160">
        <f t="shared" si="18"/>
        <v>0</v>
      </c>
      <c s="157" t="str">
        <f t="shared" si="19"/>
        <v/>
      </c>
      <c s="160" t="str">
        <f t="shared" si="20"/>
        <v/>
      </c>
      <c s="160" t="str">
        <f>IFERROR(IF(AND(VLOOKUP(G34,अंक,5,0)=""),"",IF($BY$6=3,IF(AND(VLOOKUP(G34,अंक,5,0)&gt;=86),3,IF(AND(VLOOKUP(G34,अंक,5,0)&gt;=81),2,IF(AND(VLOOKUP(G34,अंक,5,0)&gt;=75),1,0))),IF(AND(VLOOKUP(G34,अंक,5,0)&gt;=86),1.5,IF(AND(VLOOKUP(G34,अंक,5,0)&gt;=81),1,IF(AND(VLOOKUP(G34,अंक,5,0)&gt;=75),0.5,0))))),"")</f>
        <v/>
      </c>
      <c s="160">
        <f t="shared" si="21"/>
        <v>0</v>
      </c>
      <c s="160">
        <f t="shared" si="22"/>
        <v>0</v>
      </c>
      <c s="160">
        <f t="shared" si="23"/>
        <v>0</v>
      </c>
      <c s="157" t="str">
        <f t="shared" si="24"/>
        <v/>
      </c>
      <c s="160" t="str">
        <f t="shared" si="25"/>
        <v/>
      </c>
      <c s="160" t="str">
        <f>IFERROR(IF(AND(VLOOKUP(G34,अंक,5,0)=""),"",IF($CE$6=3,IF(AND(VLOOKUP(G34,अंक,5,0)&gt;=86),3,IF(AND(VLOOKUP(G34,अंक,5,0)&gt;=81),2,IF(AND(VLOOKUP(G34,अंक,5,0)&gt;=75),1,0))),IF(AND(VLOOKUP(G34,अंक,5,0)&gt;=86),1.5,IF(AND(VLOOKUP(G34,अंक,5,0)&gt;=81),1,IF(AND(VLOOKUP(G34,अंक,5,0)&gt;=75),0.5,0))))),"")</f>
        <v/>
      </c>
      <c s="160">
        <f t="shared" si="26"/>
        <v>0</v>
      </c>
      <c s="160">
        <f t="shared" si="27"/>
        <v>0</v>
      </c>
      <c s="160">
        <f t="shared" si="28"/>
        <v>0</v>
      </c>
      <c s="157" t="str">
        <f t="shared" si="29"/>
        <v/>
      </c>
      <c s="160" t="str">
        <f t="shared" si="30"/>
        <v/>
      </c>
      <c s="160" t="str">
        <f>IFERROR(IF(AND(VLOOKUP(G34,अंक,5,0)=""),"",IF($CK$6=3,IF(AND(VLOOKUP(G34,अंक,5,0)&gt;=86),3,IF(AND(VLOOKUP(G34,अंक,5,0)&gt;=81),2,IF(AND(VLOOKUP(G34,अंक,5,0)&gt;=75),1,0))),IF(AND(VLOOKUP(G34,अंक,5,0)&gt;86),1.5,IF(AND(VLOOKUP(G34,अंक,5,0)&gt;=81),1,IF(AND(VLOOKUP(G34,अंक,5,0)&gt;=75),0.5,0))))),"")</f>
        <v/>
      </c>
      <c s="160">
        <f t="shared" si="31"/>
        <v>0</v>
      </c>
      <c s="160">
        <f t="shared" si="32"/>
        <v>0</v>
      </c>
      <c s="160">
        <f t="shared" si="33"/>
        <v>0</v>
      </c>
      <c s="157" t="str">
        <f t="shared" si="34"/>
        <v/>
      </c>
      <c s="160" t="str">
        <f t="shared" si="35"/>
        <v/>
      </c>
      <c s="160" t="str">
        <f>IFERROR(IF(AND(VLOOKUP(G34,अंक,5,0)=""),"",IF($CQ$6=3,IF(AND(VLOOKUP(G34,अंक,5,0)&gt;=86),3,IF(AND(VLOOKUP(G34,अंक,5,0)&gt;=81),2,IF(AND(VLOOKUP(G34,अंक,5,0)&gt;=75),1,0))),IF(AND(VLOOKUP(G34,अंक,5,0)&gt;=86),1.5,IF(AND(VLOOKUP(G34,अंक,5,0)&gt;=81),1,IF(AND(VLOOKUP(G34,अंक,5,0)&gt;=75),0.5,0))))),"")</f>
        <v/>
      </c>
      <c s="160">
        <f t="shared" si="36"/>
        <v>0</v>
      </c>
      <c s="160">
        <f t="shared" si="37"/>
        <v>0</v>
      </c>
      <c s="161">
        <f t="shared" si="38"/>
        <v>0</v>
      </c>
      <c s="157"/>
    </row>
    <row r="35" spans="1:99" ht="26.25" customHeight="1">
      <c r="A3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 s="181" t="str">
        <f t="shared" si="8"/>
        <v/>
      </c>
      <c s="160" t="str">
        <f t="shared" si="9"/>
        <v/>
      </c>
      <c s="160" t="str">
        <f t="shared" si="10"/>
        <v/>
      </c>
      <c s="160" t="str">
        <f>IFERROR(IF(AND(VLOOKUP(G35,अंक,5,0)=""),"",IF($BM$6=3,IF(AND(VLOOKUP(G35,अंक,5,0)&gt;=86),3,IF(AND(VLOOKUP(G35,अंक,5,0)&gt;=81),2,IF(AND(VLOOKUP(G35,Mark,5,0)&gt;=75),1,0))),IF(AND(VLOOKUP(G35,अंक,5,0)&gt;=86),1.5,IF(AND(VLOOKUP(G35,अंक,5,0)&gt;=81),1,IF(AND(VLOOKUP(G35,अंक,5,0)&gt;=75),0.5,0))))),"")</f>
        <v/>
      </c>
      <c s="160">
        <f t="shared" si="11"/>
        <v>0</v>
      </c>
      <c s="160">
        <f t="shared" si="12"/>
        <v>0</v>
      </c>
      <c s="160">
        <f t="shared" si="13"/>
        <v>0</v>
      </c>
      <c s="157" t="str">
        <f t="shared" si="14"/>
        <v/>
      </c>
      <c s="160" t="str">
        <f t="shared" si="15"/>
        <v/>
      </c>
      <c s="160" t="str">
        <f>IFERROR(IF(AND(VLOOKUP(G35,अंक,5,0)=""),"",IF($BS$6=3,IF(AND(VLOOKUP(G35,अंक,5,0)&gt;=86),3,IF(AND(VLOOKUP(G35,अंक,5,0)&gt;=81),2,IF(AND(VLOOKUP(G35,अंक,5,0)&gt;=75),1,0))),IF(AND(VLOOKUP(G35,अंक,5,0)&gt;=86),1.5,IF(AND(VLOOKUP(G35,अंक,5,0)&gt;=81),1,IF(AND(VLOOKUP(G35,अंक,5,0)&gt;=75),0.5,0))))),"")</f>
        <v/>
      </c>
      <c s="160">
        <f t="shared" si="16"/>
        <v>0</v>
      </c>
      <c s="160">
        <f t="shared" si="17"/>
        <v>0</v>
      </c>
      <c s="160">
        <f t="shared" si="18"/>
        <v>0</v>
      </c>
      <c s="157" t="str">
        <f t="shared" si="19"/>
        <v/>
      </c>
      <c s="160" t="str">
        <f t="shared" si="20"/>
        <v/>
      </c>
      <c s="160" t="str">
        <f>IFERROR(IF(AND(VLOOKUP(G35,अंक,5,0)=""),"",IF($BY$6=3,IF(AND(VLOOKUP(G35,अंक,5,0)&gt;=86),3,IF(AND(VLOOKUP(G35,अंक,5,0)&gt;=81),2,IF(AND(VLOOKUP(G35,अंक,5,0)&gt;=75),1,0))),IF(AND(VLOOKUP(G35,अंक,5,0)&gt;=86),1.5,IF(AND(VLOOKUP(G35,अंक,5,0)&gt;=81),1,IF(AND(VLOOKUP(G35,अंक,5,0)&gt;=75),0.5,0))))),"")</f>
        <v/>
      </c>
      <c s="160">
        <f t="shared" si="21"/>
        <v>0</v>
      </c>
      <c s="160">
        <f t="shared" si="22"/>
        <v>0</v>
      </c>
      <c s="160">
        <f t="shared" si="23"/>
        <v>0</v>
      </c>
      <c s="157" t="str">
        <f t="shared" si="24"/>
        <v/>
      </c>
      <c s="160" t="str">
        <f t="shared" si="25"/>
        <v/>
      </c>
      <c s="160" t="str">
        <f>IFERROR(IF(AND(VLOOKUP(G35,अंक,5,0)=""),"",IF($CE$6=3,IF(AND(VLOOKUP(G35,अंक,5,0)&gt;=86),3,IF(AND(VLOOKUP(G35,अंक,5,0)&gt;=81),2,IF(AND(VLOOKUP(G35,अंक,5,0)&gt;=75),1,0))),IF(AND(VLOOKUP(G35,अंक,5,0)&gt;=86),1.5,IF(AND(VLOOKUP(G35,अंक,5,0)&gt;=81),1,IF(AND(VLOOKUP(G35,अंक,5,0)&gt;=75),0.5,0))))),"")</f>
        <v/>
      </c>
      <c s="160">
        <f t="shared" si="26"/>
        <v>0</v>
      </c>
      <c s="160">
        <f t="shared" si="27"/>
        <v>0</v>
      </c>
      <c s="160">
        <f t="shared" si="28"/>
        <v>0</v>
      </c>
      <c s="157" t="str">
        <f t="shared" si="29"/>
        <v/>
      </c>
      <c s="160" t="str">
        <f t="shared" si="30"/>
        <v/>
      </c>
      <c s="160" t="str">
        <f>IFERROR(IF(AND(VLOOKUP(G35,अंक,5,0)=""),"",IF($CK$6=3,IF(AND(VLOOKUP(G35,अंक,5,0)&gt;=86),3,IF(AND(VLOOKUP(G35,अंक,5,0)&gt;=81),2,IF(AND(VLOOKUP(G35,अंक,5,0)&gt;=75),1,0))),IF(AND(VLOOKUP(G35,अंक,5,0)&gt;86),1.5,IF(AND(VLOOKUP(G35,अंक,5,0)&gt;=81),1,IF(AND(VLOOKUP(G35,अंक,5,0)&gt;=75),0.5,0))))),"")</f>
        <v/>
      </c>
      <c s="160">
        <f t="shared" si="31"/>
        <v>0</v>
      </c>
      <c s="160">
        <f t="shared" si="32"/>
        <v>0</v>
      </c>
      <c s="160">
        <f t="shared" si="33"/>
        <v>0</v>
      </c>
      <c s="157" t="str">
        <f t="shared" si="34"/>
        <v/>
      </c>
      <c s="160" t="str">
        <f t="shared" si="35"/>
        <v/>
      </c>
      <c s="160" t="str">
        <f>IFERROR(IF(AND(VLOOKUP(G35,अंक,5,0)=""),"",IF($CQ$6=3,IF(AND(VLOOKUP(G35,अंक,5,0)&gt;=86),3,IF(AND(VLOOKUP(G35,अंक,5,0)&gt;=81),2,IF(AND(VLOOKUP(G35,अंक,5,0)&gt;=75),1,0))),IF(AND(VLOOKUP(G35,अंक,5,0)&gt;=86),1.5,IF(AND(VLOOKUP(G35,अंक,5,0)&gt;=81),1,IF(AND(VLOOKUP(G35,अंक,5,0)&gt;=75),0.5,0))))),"")</f>
        <v/>
      </c>
      <c s="160">
        <f t="shared" si="36"/>
        <v>0</v>
      </c>
      <c s="160">
        <f t="shared" si="37"/>
        <v>0</v>
      </c>
      <c s="161">
        <f t="shared" si="38"/>
        <v>0</v>
      </c>
      <c s="157"/>
    </row>
    <row r="36" spans="1:99" ht="26.25" customHeight="1">
      <c r="A3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 s="181" t="str">
        <f t="shared" si="8"/>
        <v/>
      </c>
      <c s="160" t="str">
        <f t="shared" si="9"/>
        <v/>
      </c>
      <c s="160" t="str">
        <f t="shared" si="10"/>
        <v/>
      </c>
      <c s="160" t="str">
        <f>IFERROR(IF(AND(VLOOKUP(G36,अंक,5,0)=""),"",IF($BM$6=3,IF(AND(VLOOKUP(G36,अंक,5,0)&gt;=86),3,IF(AND(VLOOKUP(G36,अंक,5,0)&gt;=81),2,IF(AND(VLOOKUP(G36,Mark,5,0)&gt;=75),1,0))),IF(AND(VLOOKUP(G36,अंक,5,0)&gt;=86),1.5,IF(AND(VLOOKUP(G36,अंक,5,0)&gt;=81),1,IF(AND(VLOOKUP(G36,अंक,5,0)&gt;=75),0.5,0))))),"")</f>
        <v/>
      </c>
      <c s="160">
        <f t="shared" si="11"/>
        <v>0</v>
      </c>
      <c s="160">
        <f t="shared" si="12"/>
        <v>0</v>
      </c>
      <c s="160">
        <f t="shared" si="13"/>
        <v>0</v>
      </c>
      <c s="157" t="str">
        <f t="shared" si="14"/>
        <v/>
      </c>
      <c s="160" t="str">
        <f t="shared" si="15"/>
        <v/>
      </c>
      <c s="160" t="str">
        <f>IFERROR(IF(AND(VLOOKUP(G36,अंक,5,0)=""),"",IF($BS$6=3,IF(AND(VLOOKUP(G36,अंक,5,0)&gt;=86),3,IF(AND(VLOOKUP(G36,अंक,5,0)&gt;=81),2,IF(AND(VLOOKUP(G36,अंक,5,0)&gt;=75),1,0))),IF(AND(VLOOKUP(G36,अंक,5,0)&gt;=86),1.5,IF(AND(VLOOKUP(G36,अंक,5,0)&gt;=81),1,IF(AND(VLOOKUP(G36,अंक,5,0)&gt;=75),0.5,0))))),"")</f>
        <v/>
      </c>
      <c s="160">
        <f t="shared" si="16"/>
        <v>0</v>
      </c>
      <c s="160">
        <f t="shared" si="17"/>
        <v>0</v>
      </c>
      <c s="160">
        <f t="shared" si="18"/>
        <v>0</v>
      </c>
      <c s="157" t="str">
        <f t="shared" si="19"/>
        <v/>
      </c>
      <c s="160" t="str">
        <f t="shared" si="20"/>
        <v/>
      </c>
      <c s="160" t="str">
        <f>IFERROR(IF(AND(VLOOKUP(G36,अंक,5,0)=""),"",IF($BY$6=3,IF(AND(VLOOKUP(G36,अंक,5,0)&gt;=86),3,IF(AND(VLOOKUP(G36,अंक,5,0)&gt;=81),2,IF(AND(VLOOKUP(G36,अंक,5,0)&gt;=75),1,0))),IF(AND(VLOOKUP(G36,अंक,5,0)&gt;=86),1.5,IF(AND(VLOOKUP(G36,अंक,5,0)&gt;=81),1,IF(AND(VLOOKUP(G36,अंक,5,0)&gt;=75),0.5,0))))),"")</f>
        <v/>
      </c>
      <c s="160">
        <f t="shared" si="21"/>
        <v>0</v>
      </c>
      <c s="160">
        <f t="shared" si="22"/>
        <v>0</v>
      </c>
      <c s="160">
        <f t="shared" si="23"/>
        <v>0</v>
      </c>
      <c s="157" t="str">
        <f t="shared" si="24"/>
        <v/>
      </c>
      <c s="160" t="str">
        <f t="shared" si="25"/>
        <v/>
      </c>
      <c s="160" t="str">
        <f>IFERROR(IF(AND(VLOOKUP(G36,अंक,5,0)=""),"",IF($CE$6=3,IF(AND(VLOOKUP(G36,अंक,5,0)&gt;=86),3,IF(AND(VLOOKUP(G36,अंक,5,0)&gt;=81),2,IF(AND(VLOOKUP(G36,अंक,5,0)&gt;=75),1,0))),IF(AND(VLOOKUP(G36,अंक,5,0)&gt;=86),1.5,IF(AND(VLOOKUP(G36,अंक,5,0)&gt;=81),1,IF(AND(VLOOKUP(G36,अंक,5,0)&gt;=75),0.5,0))))),"")</f>
        <v/>
      </c>
      <c s="160">
        <f t="shared" si="26"/>
        <v>0</v>
      </c>
      <c s="160">
        <f t="shared" si="27"/>
        <v>0</v>
      </c>
      <c s="160">
        <f t="shared" si="28"/>
        <v>0</v>
      </c>
      <c s="157" t="str">
        <f t="shared" si="29"/>
        <v/>
      </c>
      <c s="160" t="str">
        <f t="shared" si="30"/>
        <v/>
      </c>
      <c s="160" t="str">
        <f>IFERROR(IF(AND(VLOOKUP(G36,अंक,5,0)=""),"",IF($CK$6=3,IF(AND(VLOOKUP(G36,अंक,5,0)&gt;=86),3,IF(AND(VLOOKUP(G36,अंक,5,0)&gt;=81),2,IF(AND(VLOOKUP(G36,अंक,5,0)&gt;=75),1,0))),IF(AND(VLOOKUP(G36,अंक,5,0)&gt;86),1.5,IF(AND(VLOOKUP(G36,अंक,5,0)&gt;=81),1,IF(AND(VLOOKUP(G36,अंक,5,0)&gt;=75),0.5,0))))),"")</f>
        <v/>
      </c>
      <c s="160">
        <f t="shared" si="31"/>
        <v>0</v>
      </c>
      <c s="160">
        <f t="shared" si="32"/>
        <v>0</v>
      </c>
      <c s="160">
        <f t="shared" si="33"/>
        <v>0</v>
      </c>
      <c s="157" t="str">
        <f t="shared" si="34"/>
        <v/>
      </c>
      <c s="160" t="str">
        <f t="shared" si="35"/>
        <v/>
      </c>
      <c s="160" t="str">
        <f>IFERROR(IF(AND(VLOOKUP(G36,अंक,5,0)=""),"",IF($CQ$6=3,IF(AND(VLOOKUP(G36,अंक,5,0)&gt;=86),3,IF(AND(VLOOKUP(G36,अंक,5,0)&gt;=81),2,IF(AND(VLOOKUP(G36,अंक,5,0)&gt;=75),1,0))),IF(AND(VLOOKUP(G36,अंक,5,0)&gt;=86),1.5,IF(AND(VLOOKUP(G36,अंक,5,0)&gt;=81),1,IF(AND(VLOOKUP(G36,अंक,5,0)&gt;=75),0.5,0))))),"")</f>
        <v/>
      </c>
      <c s="160">
        <f t="shared" si="36"/>
        <v>0</v>
      </c>
      <c s="160">
        <f t="shared" si="37"/>
        <v>0</v>
      </c>
      <c s="161">
        <f t="shared" si="38"/>
        <v>0</v>
      </c>
      <c s="157"/>
    </row>
    <row r="37" spans="1:99" ht="26.25" customHeight="1">
      <c r="A3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 s="181" t="str">
        <f t="shared" si="8"/>
        <v/>
      </c>
      <c s="160" t="str">
        <f t="shared" si="9"/>
        <v/>
      </c>
      <c s="160" t="str">
        <f t="shared" si="10"/>
        <v/>
      </c>
      <c s="160" t="str">
        <f>IFERROR(IF(AND(VLOOKUP(G37,अंक,5,0)=""),"",IF($BM$6=3,IF(AND(VLOOKUP(G37,अंक,5,0)&gt;=86),3,IF(AND(VLOOKUP(G37,अंक,5,0)&gt;=81),2,IF(AND(VLOOKUP(G37,Mark,5,0)&gt;=75),1,0))),IF(AND(VLOOKUP(G37,अंक,5,0)&gt;=86),1.5,IF(AND(VLOOKUP(G37,अंक,5,0)&gt;=81),1,IF(AND(VLOOKUP(G37,अंक,5,0)&gt;=75),0.5,0))))),"")</f>
        <v/>
      </c>
      <c s="160">
        <f t="shared" si="11"/>
        <v>0</v>
      </c>
      <c s="160">
        <f t="shared" si="12"/>
        <v>0</v>
      </c>
      <c s="160">
        <f t="shared" si="13"/>
        <v>0</v>
      </c>
      <c s="157" t="str">
        <f t="shared" si="14"/>
        <v/>
      </c>
      <c s="160" t="str">
        <f t="shared" si="15"/>
        <v/>
      </c>
      <c s="160" t="str">
        <f>IFERROR(IF(AND(VLOOKUP(G37,अंक,5,0)=""),"",IF($BS$6=3,IF(AND(VLOOKUP(G37,अंक,5,0)&gt;=86),3,IF(AND(VLOOKUP(G37,अंक,5,0)&gt;=81),2,IF(AND(VLOOKUP(G37,अंक,5,0)&gt;=75),1,0))),IF(AND(VLOOKUP(G37,अंक,5,0)&gt;=86),1.5,IF(AND(VLOOKUP(G37,अंक,5,0)&gt;=81),1,IF(AND(VLOOKUP(G37,अंक,5,0)&gt;=75),0.5,0))))),"")</f>
        <v/>
      </c>
      <c s="160">
        <f t="shared" si="16"/>
        <v>0</v>
      </c>
      <c s="160">
        <f t="shared" si="17"/>
        <v>0</v>
      </c>
      <c s="160">
        <f t="shared" si="18"/>
        <v>0</v>
      </c>
      <c s="157" t="str">
        <f t="shared" si="19"/>
        <v/>
      </c>
      <c s="160" t="str">
        <f t="shared" si="20"/>
        <v/>
      </c>
      <c s="160" t="str">
        <f>IFERROR(IF(AND(VLOOKUP(G37,अंक,5,0)=""),"",IF($BY$6=3,IF(AND(VLOOKUP(G37,अंक,5,0)&gt;=86),3,IF(AND(VLOOKUP(G37,अंक,5,0)&gt;=81),2,IF(AND(VLOOKUP(G37,अंक,5,0)&gt;=75),1,0))),IF(AND(VLOOKUP(G37,अंक,5,0)&gt;=86),1.5,IF(AND(VLOOKUP(G37,अंक,5,0)&gt;=81),1,IF(AND(VLOOKUP(G37,अंक,5,0)&gt;=75),0.5,0))))),"")</f>
        <v/>
      </c>
      <c s="160">
        <f t="shared" si="21"/>
        <v>0</v>
      </c>
      <c s="160">
        <f t="shared" si="22"/>
        <v>0</v>
      </c>
      <c s="160">
        <f t="shared" si="23"/>
        <v>0</v>
      </c>
      <c s="157" t="str">
        <f t="shared" si="24"/>
        <v/>
      </c>
      <c s="160" t="str">
        <f t="shared" si="25"/>
        <v/>
      </c>
      <c s="160" t="str">
        <f>IFERROR(IF(AND(VLOOKUP(G37,अंक,5,0)=""),"",IF($CE$6=3,IF(AND(VLOOKUP(G37,अंक,5,0)&gt;=86),3,IF(AND(VLOOKUP(G37,अंक,5,0)&gt;=81),2,IF(AND(VLOOKUP(G37,अंक,5,0)&gt;=75),1,0))),IF(AND(VLOOKUP(G37,अंक,5,0)&gt;=86),1.5,IF(AND(VLOOKUP(G37,अंक,5,0)&gt;=81),1,IF(AND(VLOOKUP(G37,अंक,5,0)&gt;=75),0.5,0))))),"")</f>
        <v/>
      </c>
      <c s="160">
        <f t="shared" si="26"/>
        <v>0</v>
      </c>
      <c s="160">
        <f t="shared" si="27"/>
        <v>0</v>
      </c>
      <c s="160">
        <f t="shared" si="28"/>
        <v>0</v>
      </c>
      <c s="157" t="str">
        <f t="shared" si="29"/>
        <v/>
      </c>
      <c s="160" t="str">
        <f t="shared" si="30"/>
        <v/>
      </c>
      <c s="160" t="str">
        <f>IFERROR(IF(AND(VLOOKUP(G37,अंक,5,0)=""),"",IF($CK$6=3,IF(AND(VLOOKUP(G37,अंक,5,0)&gt;=86),3,IF(AND(VLOOKUP(G37,अंक,5,0)&gt;=81),2,IF(AND(VLOOKUP(G37,अंक,5,0)&gt;=75),1,0))),IF(AND(VLOOKUP(G37,अंक,5,0)&gt;86),1.5,IF(AND(VLOOKUP(G37,अंक,5,0)&gt;=81),1,IF(AND(VLOOKUP(G37,अंक,5,0)&gt;=75),0.5,0))))),"")</f>
        <v/>
      </c>
      <c s="160">
        <f t="shared" si="31"/>
        <v>0</v>
      </c>
      <c s="160">
        <f t="shared" si="32"/>
        <v>0</v>
      </c>
      <c s="160">
        <f t="shared" si="33"/>
        <v>0</v>
      </c>
      <c s="157" t="str">
        <f t="shared" si="34"/>
        <v/>
      </c>
      <c s="160" t="str">
        <f t="shared" si="35"/>
        <v/>
      </c>
      <c s="160" t="str">
        <f>IFERROR(IF(AND(VLOOKUP(G37,अंक,5,0)=""),"",IF($CQ$6=3,IF(AND(VLOOKUP(G37,अंक,5,0)&gt;=86),3,IF(AND(VLOOKUP(G37,अंक,5,0)&gt;=81),2,IF(AND(VLOOKUP(G37,अंक,5,0)&gt;=75),1,0))),IF(AND(VLOOKUP(G37,अंक,5,0)&gt;=86),1.5,IF(AND(VLOOKUP(G37,अंक,5,0)&gt;=81),1,IF(AND(VLOOKUP(G37,अंक,5,0)&gt;=75),0.5,0))))),"")</f>
        <v/>
      </c>
      <c s="160">
        <f t="shared" si="36"/>
        <v>0</v>
      </c>
      <c s="160">
        <f t="shared" si="37"/>
        <v>0</v>
      </c>
      <c s="161">
        <f t="shared" si="38"/>
        <v>0</v>
      </c>
      <c s="157"/>
    </row>
    <row r="38" spans="1:99" ht="26.25" customHeight="1">
      <c r="A3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 s="181" t="str">
        <f t="shared" si="8"/>
        <v/>
      </c>
      <c s="160" t="str">
        <f t="shared" si="9"/>
        <v/>
      </c>
      <c s="160" t="str">
        <f t="shared" si="10"/>
        <v/>
      </c>
      <c s="160" t="str">
        <f>IFERROR(IF(AND(VLOOKUP(G38,अंक,5,0)=""),"",IF($BM$6=3,IF(AND(VLOOKUP(G38,अंक,5,0)&gt;=86),3,IF(AND(VLOOKUP(G38,अंक,5,0)&gt;=81),2,IF(AND(VLOOKUP(G38,Mark,5,0)&gt;=75),1,0))),IF(AND(VLOOKUP(G38,अंक,5,0)&gt;=86),1.5,IF(AND(VLOOKUP(G38,अंक,5,0)&gt;=81),1,IF(AND(VLOOKUP(G38,अंक,5,0)&gt;=75),0.5,0))))),"")</f>
        <v/>
      </c>
      <c s="160">
        <f t="shared" si="11"/>
        <v>0</v>
      </c>
      <c s="160">
        <f t="shared" si="12"/>
        <v>0</v>
      </c>
      <c s="160">
        <f t="shared" si="13"/>
        <v>0</v>
      </c>
      <c s="157" t="str">
        <f t="shared" si="14"/>
        <v/>
      </c>
      <c s="160" t="str">
        <f t="shared" si="15"/>
        <v/>
      </c>
      <c s="160" t="str">
        <f>IFERROR(IF(AND(VLOOKUP(G38,अंक,5,0)=""),"",IF($BS$6=3,IF(AND(VLOOKUP(G38,अंक,5,0)&gt;=86),3,IF(AND(VLOOKUP(G38,अंक,5,0)&gt;=81),2,IF(AND(VLOOKUP(G38,अंक,5,0)&gt;=75),1,0))),IF(AND(VLOOKUP(G38,अंक,5,0)&gt;=86),1.5,IF(AND(VLOOKUP(G38,अंक,5,0)&gt;=81),1,IF(AND(VLOOKUP(G38,अंक,5,0)&gt;=75),0.5,0))))),"")</f>
        <v/>
      </c>
      <c s="160">
        <f t="shared" si="16"/>
        <v>0</v>
      </c>
      <c s="160">
        <f t="shared" si="17"/>
        <v>0</v>
      </c>
      <c s="160">
        <f t="shared" si="18"/>
        <v>0</v>
      </c>
      <c s="157" t="str">
        <f t="shared" si="19"/>
        <v/>
      </c>
      <c s="160" t="str">
        <f t="shared" si="20"/>
        <v/>
      </c>
      <c s="160" t="str">
        <f>IFERROR(IF(AND(VLOOKUP(G38,अंक,5,0)=""),"",IF($BY$6=3,IF(AND(VLOOKUP(G38,अंक,5,0)&gt;=86),3,IF(AND(VLOOKUP(G38,अंक,5,0)&gt;=81),2,IF(AND(VLOOKUP(G38,अंक,5,0)&gt;=75),1,0))),IF(AND(VLOOKUP(G38,अंक,5,0)&gt;=86),1.5,IF(AND(VLOOKUP(G38,अंक,5,0)&gt;=81),1,IF(AND(VLOOKUP(G38,अंक,5,0)&gt;=75),0.5,0))))),"")</f>
        <v/>
      </c>
      <c s="160">
        <f t="shared" si="21"/>
        <v>0</v>
      </c>
      <c s="160">
        <f t="shared" si="22"/>
        <v>0</v>
      </c>
      <c s="160">
        <f t="shared" si="23"/>
        <v>0</v>
      </c>
      <c s="157" t="str">
        <f t="shared" si="24"/>
        <v/>
      </c>
      <c s="160" t="str">
        <f t="shared" si="25"/>
        <v/>
      </c>
      <c s="160" t="str">
        <f>IFERROR(IF(AND(VLOOKUP(G38,अंक,5,0)=""),"",IF($CE$6=3,IF(AND(VLOOKUP(G38,अंक,5,0)&gt;=86),3,IF(AND(VLOOKUP(G38,अंक,5,0)&gt;=81),2,IF(AND(VLOOKUP(G38,अंक,5,0)&gt;=75),1,0))),IF(AND(VLOOKUP(G38,अंक,5,0)&gt;=86),1.5,IF(AND(VLOOKUP(G38,अंक,5,0)&gt;=81),1,IF(AND(VLOOKUP(G38,अंक,5,0)&gt;=75),0.5,0))))),"")</f>
        <v/>
      </c>
      <c s="160">
        <f t="shared" si="26"/>
        <v>0</v>
      </c>
      <c s="160">
        <f t="shared" si="27"/>
        <v>0</v>
      </c>
      <c s="160">
        <f t="shared" si="28"/>
        <v>0</v>
      </c>
      <c s="157" t="str">
        <f t="shared" si="29"/>
        <v/>
      </c>
      <c s="160" t="str">
        <f t="shared" si="30"/>
        <v/>
      </c>
      <c s="160" t="str">
        <f>IFERROR(IF(AND(VLOOKUP(G38,अंक,5,0)=""),"",IF($CK$6=3,IF(AND(VLOOKUP(G38,अंक,5,0)&gt;=86),3,IF(AND(VLOOKUP(G38,अंक,5,0)&gt;=81),2,IF(AND(VLOOKUP(G38,अंक,5,0)&gt;=75),1,0))),IF(AND(VLOOKUP(G38,अंक,5,0)&gt;86),1.5,IF(AND(VLOOKUP(G38,अंक,5,0)&gt;=81),1,IF(AND(VLOOKUP(G38,अंक,5,0)&gt;=75),0.5,0))))),"")</f>
        <v/>
      </c>
      <c s="160">
        <f t="shared" si="31"/>
        <v>0</v>
      </c>
      <c s="160">
        <f t="shared" si="32"/>
        <v>0</v>
      </c>
      <c s="160">
        <f t="shared" si="33"/>
        <v>0</v>
      </c>
      <c s="157" t="str">
        <f t="shared" si="34"/>
        <v/>
      </c>
      <c s="160" t="str">
        <f t="shared" si="35"/>
        <v/>
      </c>
      <c s="160" t="str">
        <f>IFERROR(IF(AND(VLOOKUP(G38,अंक,5,0)=""),"",IF($CQ$6=3,IF(AND(VLOOKUP(G38,अंक,5,0)&gt;=86),3,IF(AND(VLOOKUP(G38,अंक,5,0)&gt;=81),2,IF(AND(VLOOKUP(G38,अंक,5,0)&gt;=75),1,0))),IF(AND(VLOOKUP(G38,अंक,5,0)&gt;=86),1.5,IF(AND(VLOOKUP(G38,अंक,5,0)&gt;=81),1,IF(AND(VLOOKUP(G38,अंक,5,0)&gt;=75),0.5,0))))),"")</f>
        <v/>
      </c>
      <c s="160">
        <f t="shared" si="36"/>
        <v>0</v>
      </c>
      <c s="160">
        <f t="shared" si="37"/>
        <v>0</v>
      </c>
      <c s="161">
        <f t="shared" si="38"/>
        <v>0</v>
      </c>
      <c s="157"/>
    </row>
    <row r="39" spans="1:99" ht="26.25" customHeight="1">
      <c r="A3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 s="181" t="str">
        <f t="shared" si="8"/>
        <v/>
      </c>
      <c s="160" t="str">
        <f t="shared" si="9"/>
        <v/>
      </c>
      <c s="160" t="str">
        <f t="shared" si="10"/>
        <v/>
      </c>
      <c s="160" t="str">
        <f>IFERROR(IF(AND(VLOOKUP(G39,अंक,5,0)=""),"",IF($BM$6=3,IF(AND(VLOOKUP(G39,अंक,5,0)&gt;=86),3,IF(AND(VLOOKUP(G39,अंक,5,0)&gt;=81),2,IF(AND(VLOOKUP(G39,Mark,5,0)&gt;=75),1,0))),IF(AND(VLOOKUP(G39,अंक,5,0)&gt;=86),1.5,IF(AND(VLOOKUP(G39,अंक,5,0)&gt;=81),1,IF(AND(VLOOKUP(G39,अंक,5,0)&gt;=75),0.5,0))))),"")</f>
        <v/>
      </c>
      <c s="160">
        <f t="shared" si="11"/>
        <v>0</v>
      </c>
      <c s="160">
        <f t="shared" si="12"/>
        <v>0</v>
      </c>
      <c s="160">
        <f t="shared" si="13"/>
        <v>0</v>
      </c>
      <c s="157" t="str">
        <f t="shared" si="14"/>
        <v/>
      </c>
      <c s="160" t="str">
        <f t="shared" si="15"/>
        <v/>
      </c>
      <c s="160" t="str">
        <f>IFERROR(IF(AND(VLOOKUP(G39,अंक,5,0)=""),"",IF($BS$6=3,IF(AND(VLOOKUP(G39,अंक,5,0)&gt;=86),3,IF(AND(VLOOKUP(G39,अंक,5,0)&gt;=81),2,IF(AND(VLOOKUP(G39,अंक,5,0)&gt;=75),1,0))),IF(AND(VLOOKUP(G39,अंक,5,0)&gt;=86),1.5,IF(AND(VLOOKUP(G39,अंक,5,0)&gt;=81),1,IF(AND(VLOOKUP(G39,अंक,5,0)&gt;=75),0.5,0))))),"")</f>
        <v/>
      </c>
      <c s="160">
        <f t="shared" si="16"/>
        <v>0</v>
      </c>
      <c s="160">
        <f t="shared" si="17"/>
        <v>0</v>
      </c>
      <c s="160">
        <f t="shared" si="18"/>
        <v>0</v>
      </c>
      <c s="157" t="str">
        <f t="shared" si="19"/>
        <v/>
      </c>
      <c s="160" t="str">
        <f t="shared" si="20"/>
        <v/>
      </c>
      <c s="160" t="str">
        <f>IFERROR(IF(AND(VLOOKUP(G39,अंक,5,0)=""),"",IF($BY$6=3,IF(AND(VLOOKUP(G39,अंक,5,0)&gt;=86),3,IF(AND(VLOOKUP(G39,अंक,5,0)&gt;=81),2,IF(AND(VLOOKUP(G39,अंक,5,0)&gt;=75),1,0))),IF(AND(VLOOKUP(G39,अंक,5,0)&gt;=86),1.5,IF(AND(VLOOKUP(G39,अंक,5,0)&gt;=81),1,IF(AND(VLOOKUP(G39,अंक,5,0)&gt;=75),0.5,0))))),"")</f>
        <v/>
      </c>
      <c s="160">
        <f t="shared" si="21"/>
        <v>0</v>
      </c>
      <c s="160">
        <f t="shared" si="22"/>
        <v>0</v>
      </c>
      <c s="160">
        <f t="shared" si="23"/>
        <v>0</v>
      </c>
      <c s="157" t="str">
        <f t="shared" si="24"/>
        <v/>
      </c>
      <c s="160" t="str">
        <f t="shared" si="25"/>
        <v/>
      </c>
      <c s="160" t="str">
        <f>IFERROR(IF(AND(VLOOKUP(G39,अंक,5,0)=""),"",IF($CE$6=3,IF(AND(VLOOKUP(G39,अंक,5,0)&gt;=86),3,IF(AND(VLOOKUP(G39,अंक,5,0)&gt;=81),2,IF(AND(VLOOKUP(G39,अंक,5,0)&gt;=75),1,0))),IF(AND(VLOOKUP(G39,अंक,5,0)&gt;=86),1.5,IF(AND(VLOOKUP(G39,अंक,5,0)&gt;=81),1,IF(AND(VLOOKUP(G39,अंक,5,0)&gt;=75),0.5,0))))),"")</f>
        <v/>
      </c>
      <c s="160">
        <f t="shared" si="26"/>
        <v>0</v>
      </c>
      <c s="160">
        <f t="shared" si="27"/>
        <v>0</v>
      </c>
      <c s="160">
        <f t="shared" si="28"/>
        <v>0</v>
      </c>
      <c s="157" t="str">
        <f t="shared" si="29"/>
        <v/>
      </c>
      <c s="160" t="str">
        <f t="shared" si="30"/>
        <v/>
      </c>
      <c s="160" t="str">
        <f>IFERROR(IF(AND(VLOOKUP(G39,अंक,5,0)=""),"",IF($CK$6=3,IF(AND(VLOOKUP(G39,अंक,5,0)&gt;=86),3,IF(AND(VLOOKUP(G39,अंक,5,0)&gt;=81),2,IF(AND(VLOOKUP(G39,अंक,5,0)&gt;=75),1,0))),IF(AND(VLOOKUP(G39,अंक,5,0)&gt;86),1.5,IF(AND(VLOOKUP(G39,अंक,5,0)&gt;=81),1,IF(AND(VLOOKUP(G39,अंक,5,0)&gt;=75),0.5,0))))),"")</f>
        <v/>
      </c>
      <c s="160">
        <f t="shared" si="31"/>
        <v>0</v>
      </c>
      <c s="160">
        <f t="shared" si="32"/>
        <v>0</v>
      </c>
      <c s="160">
        <f t="shared" si="33"/>
        <v>0</v>
      </c>
      <c s="157" t="str">
        <f t="shared" si="34"/>
        <v/>
      </c>
      <c s="160" t="str">
        <f t="shared" si="35"/>
        <v/>
      </c>
      <c s="160" t="str">
        <f>IFERROR(IF(AND(VLOOKUP(G39,अंक,5,0)=""),"",IF($CQ$6=3,IF(AND(VLOOKUP(G39,अंक,5,0)&gt;=86),3,IF(AND(VLOOKUP(G39,अंक,5,0)&gt;=81),2,IF(AND(VLOOKUP(G39,अंक,5,0)&gt;=75),1,0))),IF(AND(VLOOKUP(G39,अंक,5,0)&gt;=86),1.5,IF(AND(VLOOKUP(G39,अंक,5,0)&gt;=81),1,IF(AND(VLOOKUP(G39,अंक,5,0)&gt;=75),0.5,0))))),"")</f>
        <v/>
      </c>
      <c s="160">
        <f t="shared" si="36"/>
        <v>0</v>
      </c>
      <c s="160">
        <f t="shared" si="37"/>
        <v>0</v>
      </c>
      <c s="161">
        <f t="shared" si="38"/>
        <v>0</v>
      </c>
      <c s="157"/>
    </row>
    <row r="40" spans="1:99" ht="26.25" customHeight="1">
      <c r="A4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 s="181" t="str">
        <f t="shared" si="8"/>
        <v/>
      </c>
      <c s="160" t="str">
        <f t="shared" si="9"/>
        <v/>
      </c>
      <c s="160" t="str">
        <f t="shared" si="10"/>
        <v/>
      </c>
      <c s="160" t="str">
        <f>IFERROR(IF(AND(VLOOKUP(G40,अंक,5,0)=""),"",IF($BM$6=3,IF(AND(VLOOKUP(G40,अंक,5,0)&gt;=86),3,IF(AND(VLOOKUP(G40,अंक,5,0)&gt;=81),2,IF(AND(VLOOKUP(G40,Mark,5,0)&gt;=75),1,0))),IF(AND(VLOOKUP(G40,अंक,5,0)&gt;=86),1.5,IF(AND(VLOOKUP(G40,अंक,5,0)&gt;=81),1,IF(AND(VLOOKUP(G40,अंक,5,0)&gt;=75),0.5,0))))),"")</f>
        <v/>
      </c>
      <c s="160">
        <f t="shared" si="11"/>
        <v>0</v>
      </c>
      <c s="160">
        <f t="shared" si="12"/>
        <v>0</v>
      </c>
      <c s="160">
        <f t="shared" si="13"/>
        <v>0</v>
      </c>
      <c s="157" t="str">
        <f t="shared" si="14"/>
        <v/>
      </c>
      <c s="160" t="str">
        <f t="shared" si="15"/>
        <v/>
      </c>
      <c s="160" t="str">
        <f>IFERROR(IF(AND(VLOOKUP(G40,अंक,5,0)=""),"",IF($BS$6=3,IF(AND(VLOOKUP(G40,अंक,5,0)&gt;=86),3,IF(AND(VLOOKUP(G40,अंक,5,0)&gt;=81),2,IF(AND(VLOOKUP(G40,अंक,5,0)&gt;=75),1,0))),IF(AND(VLOOKUP(G40,अंक,5,0)&gt;=86),1.5,IF(AND(VLOOKUP(G40,अंक,5,0)&gt;=81),1,IF(AND(VLOOKUP(G40,अंक,5,0)&gt;=75),0.5,0))))),"")</f>
        <v/>
      </c>
      <c s="160">
        <f t="shared" si="16"/>
        <v>0</v>
      </c>
      <c s="160">
        <f t="shared" si="17"/>
        <v>0</v>
      </c>
      <c s="160">
        <f t="shared" si="18"/>
        <v>0</v>
      </c>
      <c s="157" t="str">
        <f t="shared" si="19"/>
        <v/>
      </c>
      <c s="160" t="str">
        <f t="shared" si="20"/>
        <v/>
      </c>
      <c s="160" t="str">
        <f>IFERROR(IF(AND(VLOOKUP(G40,अंक,5,0)=""),"",IF($BY$6=3,IF(AND(VLOOKUP(G40,अंक,5,0)&gt;=86),3,IF(AND(VLOOKUP(G40,अंक,5,0)&gt;=81),2,IF(AND(VLOOKUP(G40,अंक,5,0)&gt;=75),1,0))),IF(AND(VLOOKUP(G40,अंक,5,0)&gt;=86),1.5,IF(AND(VLOOKUP(G40,अंक,5,0)&gt;=81),1,IF(AND(VLOOKUP(G40,अंक,5,0)&gt;=75),0.5,0))))),"")</f>
        <v/>
      </c>
      <c s="160">
        <f t="shared" si="21"/>
        <v>0</v>
      </c>
      <c s="160">
        <f t="shared" si="22"/>
        <v>0</v>
      </c>
      <c s="160">
        <f t="shared" si="23"/>
        <v>0</v>
      </c>
      <c s="157" t="str">
        <f t="shared" si="24"/>
        <v/>
      </c>
      <c s="160" t="str">
        <f t="shared" si="25"/>
        <v/>
      </c>
      <c s="160" t="str">
        <f>IFERROR(IF(AND(VLOOKUP(G40,अंक,5,0)=""),"",IF($CE$6=3,IF(AND(VLOOKUP(G40,अंक,5,0)&gt;=86),3,IF(AND(VLOOKUP(G40,अंक,5,0)&gt;=81),2,IF(AND(VLOOKUP(G40,अंक,5,0)&gt;=75),1,0))),IF(AND(VLOOKUP(G40,अंक,5,0)&gt;=86),1.5,IF(AND(VLOOKUP(G40,अंक,5,0)&gt;=81),1,IF(AND(VLOOKUP(G40,अंक,5,0)&gt;=75),0.5,0))))),"")</f>
        <v/>
      </c>
      <c s="160">
        <f t="shared" si="26"/>
        <v>0</v>
      </c>
      <c s="160">
        <f t="shared" si="27"/>
        <v>0</v>
      </c>
      <c s="160">
        <f t="shared" si="28"/>
        <v>0</v>
      </c>
      <c s="157" t="str">
        <f t="shared" si="29"/>
        <v/>
      </c>
      <c s="160" t="str">
        <f t="shared" si="30"/>
        <v/>
      </c>
      <c s="160" t="str">
        <f>IFERROR(IF(AND(VLOOKUP(G40,अंक,5,0)=""),"",IF($CK$6=3,IF(AND(VLOOKUP(G40,अंक,5,0)&gt;=86),3,IF(AND(VLOOKUP(G40,अंक,5,0)&gt;=81),2,IF(AND(VLOOKUP(G40,अंक,5,0)&gt;=75),1,0))),IF(AND(VLOOKUP(G40,अंक,5,0)&gt;86),1.5,IF(AND(VLOOKUP(G40,अंक,5,0)&gt;=81),1,IF(AND(VLOOKUP(G40,अंक,5,0)&gt;=75),0.5,0))))),"")</f>
        <v/>
      </c>
      <c s="160">
        <f t="shared" si="31"/>
        <v>0</v>
      </c>
      <c s="160">
        <f t="shared" si="32"/>
        <v>0</v>
      </c>
      <c s="160">
        <f t="shared" si="33"/>
        <v>0</v>
      </c>
      <c s="157" t="str">
        <f t="shared" si="34"/>
        <v/>
      </c>
      <c s="160" t="str">
        <f t="shared" si="35"/>
        <v/>
      </c>
      <c s="160" t="str">
        <f>IFERROR(IF(AND(VLOOKUP(G40,अंक,5,0)=""),"",IF($CQ$6=3,IF(AND(VLOOKUP(G40,अंक,5,0)&gt;=86),3,IF(AND(VLOOKUP(G40,अंक,5,0)&gt;=81),2,IF(AND(VLOOKUP(G40,अंक,5,0)&gt;=75),1,0))),IF(AND(VLOOKUP(G40,अंक,5,0)&gt;=86),1.5,IF(AND(VLOOKUP(G40,अंक,5,0)&gt;=81),1,IF(AND(VLOOKUP(G40,अंक,5,0)&gt;=75),0.5,0))))),"")</f>
        <v/>
      </c>
      <c s="160">
        <f t="shared" si="36"/>
        <v>0</v>
      </c>
      <c s="160">
        <f t="shared" si="37"/>
        <v>0</v>
      </c>
      <c s="161">
        <f t="shared" si="38"/>
        <v>0</v>
      </c>
      <c s="157"/>
    </row>
    <row r="41" spans="1:99" ht="26.25" customHeight="1">
      <c r="A4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 s="181" t="str">
        <f t="shared" si="8"/>
        <v/>
      </c>
      <c s="160" t="str">
        <f t="shared" si="9"/>
        <v/>
      </c>
      <c s="160" t="str">
        <f t="shared" si="10"/>
        <v/>
      </c>
      <c s="160" t="str">
        <f>IFERROR(IF(AND(VLOOKUP(G41,अंक,5,0)=""),"",IF($BM$6=3,IF(AND(VLOOKUP(G41,अंक,5,0)&gt;=86),3,IF(AND(VLOOKUP(G41,अंक,5,0)&gt;=81),2,IF(AND(VLOOKUP(G41,Mark,5,0)&gt;=75),1,0))),IF(AND(VLOOKUP(G41,अंक,5,0)&gt;=86),1.5,IF(AND(VLOOKUP(G41,अंक,5,0)&gt;=81),1,IF(AND(VLOOKUP(G41,अंक,5,0)&gt;=75),0.5,0))))),"")</f>
        <v/>
      </c>
      <c s="160">
        <f t="shared" si="11"/>
        <v>0</v>
      </c>
      <c s="160">
        <f t="shared" si="12"/>
        <v>0</v>
      </c>
      <c s="160">
        <f t="shared" si="13"/>
        <v>0</v>
      </c>
      <c s="157" t="str">
        <f t="shared" si="14"/>
        <v/>
      </c>
      <c s="160" t="str">
        <f t="shared" si="15"/>
        <v/>
      </c>
      <c s="160" t="str">
        <f>IFERROR(IF(AND(VLOOKUP(G41,अंक,5,0)=""),"",IF($BS$6=3,IF(AND(VLOOKUP(G41,अंक,5,0)&gt;=86),3,IF(AND(VLOOKUP(G41,अंक,5,0)&gt;=81),2,IF(AND(VLOOKUP(G41,अंक,5,0)&gt;=75),1,0))),IF(AND(VLOOKUP(G41,अंक,5,0)&gt;=86),1.5,IF(AND(VLOOKUP(G41,अंक,5,0)&gt;=81),1,IF(AND(VLOOKUP(G41,अंक,5,0)&gt;=75),0.5,0))))),"")</f>
        <v/>
      </c>
      <c s="160">
        <f t="shared" si="16"/>
        <v>0</v>
      </c>
      <c s="160">
        <f t="shared" si="17"/>
        <v>0</v>
      </c>
      <c s="160">
        <f t="shared" si="18"/>
        <v>0</v>
      </c>
      <c s="157" t="str">
        <f t="shared" si="19"/>
        <v/>
      </c>
      <c s="160" t="str">
        <f t="shared" si="20"/>
        <v/>
      </c>
      <c s="160" t="str">
        <f>IFERROR(IF(AND(VLOOKUP(G41,अंक,5,0)=""),"",IF($BY$6=3,IF(AND(VLOOKUP(G41,अंक,5,0)&gt;=86),3,IF(AND(VLOOKUP(G41,अंक,5,0)&gt;=81),2,IF(AND(VLOOKUP(G41,अंक,5,0)&gt;=75),1,0))),IF(AND(VLOOKUP(G41,अंक,5,0)&gt;=86),1.5,IF(AND(VLOOKUP(G41,अंक,5,0)&gt;=81),1,IF(AND(VLOOKUP(G41,अंक,5,0)&gt;=75),0.5,0))))),"")</f>
        <v/>
      </c>
      <c s="160">
        <f t="shared" si="21"/>
        <v>0</v>
      </c>
      <c s="160">
        <f t="shared" si="22"/>
        <v>0</v>
      </c>
      <c s="160">
        <f t="shared" si="23"/>
        <v>0</v>
      </c>
      <c s="157" t="str">
        <f t="shared" si="24"/>
        <v/>
      </c>
      <c s="160" t="str">
        <f t="shared" si="25"/>
        <v/>
      </c>
      <c s="160" t="str">
        <f>IFERROR(IF(AND(VLOOKUP(G41,अंक,5,0)=""),"",IF($CE$6=3,IF(AND(VLOOKUP(G41,अंक,5,0)&gt;=86),3,IF(AND(VLOOKUP(G41,अंक,5,0)&gt;=81),2,IF(AND(VLOOKUP(G41,अंक,5,0)&gt;=75),1,0))),IF(AND(VLOOKUP(G41,अंक,5,0)&gt;=86),1.5,IF(AND(VLOOKUP(G41,अंक,5,0)&gt;=81),1,IF(AND(VLOOKUP(G41,अंक,5,0)&gt;=75),0.5,0))))),"")</f>
        <v/>
      </c>
      <c s="160">
        <f t="shared" si="26"/>
        <v>0</v>
      </c>
      <c s="160">
        <f t="shared" si="27"/>
        <v>0</v>
      </c>
      <c s="160">
        <f t="shared" si="28"/>
        <v>0</v>
      </c>
      <c s="157" t="str">
        <f t="shared" si="29"/>
        <v/>
      </c>
      <c s="160" t="str">
        <f t="shared" si="30"/>
        <v/>
      </c>
      <c s="160" t="str">
        <f>IFERROR(IF(AND(VLOOKUP(G41,अंक,5,0)=""),"",IF($CK$6=3,IF(AND(VLOOKUP(G41,अंक,5,0)&gt;=86),3,IF(AND(VLOOKUP(G41,अंक,5,0)&gt;=81),2,IF(AND(VLOOKUP(G41,अंक,5,0)&gt;=75),1,0))),IF(AND(VLOOKUP(G41,अंक,5,0)&gt;86),1.5,IF(AND(VLOOKUP(G41,अंक,5,0)&gt;=81),1,IF(AND(VLOOKUP(G41,अंक,5,0)&gt;=75),0.5,0))))),"")</f>
        <v/>
      </c>
      <c s="160">
        <f t="shared" si="31"/>
        <v>0</v>
      </c>
      <c s="160">
        <f t="shared" si="32"/>
        <v>0</v>
      </c>
      <c s="160">
        <f t="shared" si="33"/>
        <v>0</v>
      </c>
      <c s="157" t="str">
        <f t="shared" si="34"/>
        <v/>
      </c>
      <c s="160" t="str">
        <f t="shared" si="35"/>
        <v/>
      </c>
      <c s="160" t="str">
        <f>IFERROR(IF(AND(VLOOKUP(G41,अंक,5,0)=""),"",IF($CQ$6=3,IF(AND(VLOOKUP(G41,अंक,5,0)&gt;=86),3,IF(AND(VLOOKUP(G41,अंक,5,0)&gt;=81),2,IF(AND(VLOOKUP(G41,अंक,5,0)&gt;=75),1,0))),IF(AND(VLOOKUP(G41,अंक,5,0)&gt;=86),1.5,IF(AND(VLOOKUP(G41,अंक,5,0)&gt;=81),1,IF(AND(VLOOKUP(G41,अंक,5,0)&gt;=75),0.5,0))))),"")</f>
        <v/>
      </c>
      <c s="160">
        <f t="shared" si="36"/>
        <v>0</v>
      </c>
      <c s="160">
        <f t="shared" si="37"/>
        <v>0</v>
      </c>
      <c s="161">
        <f t="shared" si="38"/>
        <v>0</v>
      </c>
      <c s="157"/>
    </row>
    <row r="42" spans="1:99" ht="26.25" customHeight="1">
      <c r="A42"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 s="181" t="str">
        <f t="shared" si="8"/>
        <v/>
      </c>
      <c s="160" t="str">
        <f t="shared" si="9"/>
        <v/>
      </c>
      <c s="160" t="str">
        <f t="shared" si="10"/>
        <v/>
      </c>
      <c s="160" t="str">
        <f>IFERROR(IF(AND(VLOOKUP(G42,अंक,5,0)=""),"",IF($BM$6=3,IF(AND(VLOOKUP(G42,अंक,5,0)&gt;=86),3,IF(AND(VLOOKUP(G42,अंक,5,0)&gt;=81),2,IF(AND(VLOOKUP(G42,Mark,5,0)&gt;=75),1,0))),IF(AND(VLOOKUP(G42,अंक,5,0)&gt;=86),1.5,IF(AND(VLOOKUP(G42,अंक,5,0)&gt;=81),1,IF(AND(VLOOKUP(G42,अंक,5,0)&gt;=75),0.5,0))))),"")</f>
        <v/>
      </c>
      <c s="160">
        <f t="shared" si="11"/>
        <v>0</v>
      </c>
      <c s="160">
        <f t="shared" si="12"/>
        <v>0</v>
      </c>
      <c s="160">
        <f t="shared" si="13"/>
        <v>0</v>
      </c>
      <c s="157" t="str">
        <f t="shared" si="14"/>
        <v/>
      </c>
      <c s="160" t="str">
        <f t="shared" si="15"/>
        <v/>
      </c>
      <c s="160" t="str">
        <f>IFERROR(IF(AND(VLOOKUP(G42,अंक,5,0)=""),"",IF($BS$6=3,IF(AND(VLOOKUP(G42,अंक,5,0)&gt;=86),3,IF(AND(VLOOKUP(G42,अंक,5,0)&gt;=81),2,IF(AND(VLOOKUP(G42,अंक,5,0)&gt;=75),1,0))),IF(AND(VLOOKUP(G42,अंक,5,0)&gt;=86),1.5,IF(AND(VLOOKUP(G42,अंक,5,0)&gt;=81),1,IF(AND(VLOOKUP(G42,अंक,5,0)&gt;=75),0.5,0))))),"")</f>
        <v/>
      </c>
      <c s="160">
        <f t="shared" si="16"/>
        <v>0</v>
      </c>
      <c s="160">
        <f t="shared" si="17"/>
        <v>0</v>
      </c>
      <c s="160">
        <f t="shared" si="18"/>
        <v>0</v>
      </c>
      <c s="157" t="str">
        <f t="shared" si="19"/>
        <v/>
      </c>
      <c s="160" t="str">
        <f t="shared" si="20"/>
        <v/>
      </c>
      <c s="160" t="str">
        <f>IFERROR(IF(AND(VLOOKUP(G42,अंक,5,0)=""),"",IF($BY$6=3,IF(AND(VLOOKUP(G42,अंक,5,0)&gt;=86),3,IF(AND(VLOOKUP(G42,अंक,5,0)&gt;=81),2,IF(AND(VLOOKUP(G42,अंक,5,0)&gt;=75),1,0))),IF(AND(VLOOKUP(G42,अंक,5,0)&gt;=86),1.5,IF(AND(VLOOKUP(G42,अंक,5,0)&gt;=81),1,IF(AND(VLOOKUP(G42,अंक,5,0)&gt;=75),0.5,0))))),"")</f>
        <v/>
      </c>
      <c s="160">
        <f t="shared" si="21"/>
        <v>0</v>
      </c>
      <c s="160">
        <f t="shared" si="22"/>
        <v>0</v>
      </c>
      <c s="160">
        <f t="shared" si="23"/>
        <v>0</v>
      </c>
      <c s="157" t="str">
        <f t="shared" si="24"/>
        <v/>
      </c>
      <c s="160" t="str">
        <f t="shared" si="25"/>
        <v/>
      </c>
      <c s="160" t="str">
        <f>IFERROR(IF(AND(VLOOKUP(G42,अंक,5,0)=""),"",IF($CE$6=3,IF(AND(VLOOKUP(G42,अंक,5,0)&gt;=86),3,IF(AND(VLOOKUP(G42,अंक,5,0)&gt;=81),2,IF(AND(VLOOKUP(G42,अंक,5,0)&gt;=75),1,0))),IF(AND(VLOOKUP(G42,अंक,5,0)&gt;=86),1.5,IF(AND(VLOOKUP(G42,अंक,5,0)&gt;=81),1,IF(AND(VLOOKUP(G42,अंक,5,0)&gt;=75),0.5,0))))),"")</f>
        <v/>
      </c>
      <c s="160">
        <f t="shared" si="26"/>
        <v>0</v>
      </c>
      <c s="160">
        <f t="shared" si="27"/>
        <v>0</v>
      </c>
      <c s="160">
        <f t="shared" si="28"/>
        <v>0</v>
      </c>
      <c s="157" t="str">
        <f t="shared" si="29"/>
        <v/>
      </c>
      <c s="160" t="str">
        <f t="shared" si="30"/>
        <v/>
      </c>
      <c s="160" t="str">
        <f>IFERROR(IF(AND(VLOOKUP(G42,अंक,5,0)=""),"",IF($CK$6=3,IF(AND(VLOOKUP(G42,अंक,5,0)&gt;=86),3,IF(AND(VLOOKUP(G42,अंक,5,0)&gt;=81),2,IF(AND(VLOOKUP(G42,अंक,5,0)&gt;=75),1,0))),IF(AND(VLOOKUP(G42,अंक,5,0)&gt;86),1.5,IF(AND(VLOOKUP(G42,अंक,5,0)&gt;=81),1,IF(AND(VLOOKUP(G42,अंक,5,0)&gt;=75),0.5,0))))),"")</f>
        <v/>
      </c>
      <c s="160">
        <f t="shared" si="31"/>
        <v>0</v>
      </c>
      <c s="160">
        <f t="shared" si="32"/>
        <v>0</v>
      </c>
      <c s="160">
        <f t="shared" si="33"/>
        <v>0</v>
      </c>
      <c s="157" t="str">
        <f t="shared" si="34"/>
        <v/>
      </c>
      <c s="160" t="str">
        <f t="shared" si="35"/>
        <v/>
      </c>
      <c s="160" t="str">
        <f>IFERROR(IF(AND(VLOOKUP(G42,अंक,5,0)=""),"",IF($CQ$6=3,IF(AND(VLOOKUP(G42,अंक,5,0)&gt;=86),3,IF(AND(VLOOKUP(G42,अंक,5,0)&gt;=81),2,IF(AND(VLOOKUP(G42,अंक,5,0)&gt;=75),1,0))),IF(AND(VLOOKUP(G42,अंक,5,0)&gt;=86),1.5,IF(AND(VLOOKUP(G42,अंक,5,0)&gt;=81),1,IF(AND(VLOOKUP(G42,अंक,5,0)&gt;=75),0.5,0))))),"")</f>
        <v/>
      </c>
      <c s="160">
        <f t="shared" si="36"/>
        <v>0</v>
      </c>
      <c s="160">
        <f t="shared" si="37"/>
        <v>0</v>
      </c>
      <c s="161">
        <f t="shared" si="38"/>
        <v>0</v>
      </c>
      <c s="157"/>
    </row>
    <row r="43" spans="1:99" ht="26.25" customHeight="1">
      <c r="A43"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 s="181" t="str">
        <f t="shared" si="8"/>
        <v/>
      </c>
      <c s="160" t="str">
        <f t="shared" si="9"/>
        <v/>
      </c>
      <c s="160" t="str">
        <f t="shared" si="10"/>
        <v/>
      </c>
      <c s="160" t="str">
        <f>IFERROR(IF(AND(VLOOKUP(G43,अंक,5,0)=""),"",IF($BM$6=3,IF(AND(VLOOKUP(G43,अंक,5,0)&gt;=86),3,IF(AND(VLOOKUP(G43,अंक,5,0)&gt;=81),2,IF(AND(VLOOKUP(G43,Mark,5,0)&gt;=75),1,0))),IF(AND(VLOOKUP(G43,अंक,5,0)&gt;=86),1.5,IF(AND(VLOOKUP(G43,अंक,5,0)&gt;=81),1,IF(AND(VLOOKUP(G43,अंक,5,0)&gt;=75),0.5,0))))),"")</f>
        <v/>
      </c>
      <c s="160">
        <f t="shared" si="11"/>
        <v>0</v>
      </c>
      <c s="160">
        <f t="shared" si="12"/>
        <v>0</v>
      </c>
      <c s="160">
        <f t="shared" si="13"/>
        <v>0</v>
      </c>
      <c s="157" t="str">
        <f t="shared" si="14"/>
        <v/>
      </c>
      <c s="160" t="str">
        <f t="shared" si="15"/>
        <v/>
      </c>
      <c s="160" t="str">
        <f>IFERROR(IF(AND(VLOOKUP(G43,अंक,5,0)=""),"",IF($BS$6=3,IF(AND(VLOOKUP(G43,अंक,5,0)&gt;=86),3,IF(AND(VLOOKUP(G43,अंक,5,0)&gt;=81),2,IF(AND(VLOOKUP(G43,अंक,5,0)&gt;=75),1,0))),IF(AND(VLOOKUP(G43,अंक,5,0)&gt;=86),1.5,IF(AND(VLOOKUP(G43,अंक,5,0)&gt;=81),1,IF(AND(VLOOKUP(G43,अंक,5,0)&gt;=75),0.5,0))))),"")</f>
        <v/>
      </c>
      <c s="160">
        <f t="shared" si="16"/>
        <v>0</v>
      </c>
      <c s="160">
        <f t="shared" si="17"/>
        <v>0</v>
      </c>
      <c s="160">
        <f t="shared" si="18"/>
        <v>0</v>
      </c>
      <c s="157" t="str">
        <f t="shared" si="19"/>
        <v/>
      </c>
      <c s="160" t="str">
        <f t="shared" si="20"/>
        <v/>
      </c>
      <c s="160" t="str">
        <f>IFERROR(IF(AND(VLOOKUP(G43,अंक,5,0)=""),"",IF($BY$6=3,IF(AND(VLOOKUP(G43,अंक,5,0)&gt;=86),3,IF(AND(VLOOKUP(G43,अंक,5,0)&gt;=81),2,IF(AND(VLOOKUP(G43,अंक,5,0)&gt;=75),1,0))),IF(AND(VLOOKUP(G43,अंक,5,0)&gt;=86),1.5,IF(AND(VLOOKUP(G43,अंक,5,0)&gt;=81),1,IF(AND(VLOOKUP(G43,अंक,5,0)&gt;=75),0.5,0))))),"")</f>
        <v/>
      </c>
      <c s="160">
        <f t="shared" si="21"/>
        <v>0</v>
      </c>
      <c s="160">
        <f t="shared" si="22"/>
        <v>0</v>
      </c>
      <c s="160">
        <f t="shared" si="23"/>
        <v>0</v>
      </c>
      <c s="157" t="str">
        <f t="shared" si="24"/>
        <v/>
      </c>
      <c s="160" t="str">
        <f t="shared" si="25"/>
        <v/>
      </c>
      <c s="160" t="str">
        <f>IFERROR(IF(AND(VLOOKUP(G43,अंक,5,0)=""),"",IF($CE$6=3,IF(AND(VLOOKUP(G43,अंक,5,0)&gt;=86),3,IF(AND(VLOOKUP(G43,अंक,5,0)&gt;=81),2,IF(AND(VLOOKUP(G43,अंक,5,0)&gt;=75),1,0))),IF(AND(VLOOKUP(G43,अंक,5,0)&gt;=86),1.5,IF(AND(VLOOKUP(G43,अंक,5,0)&gt;=81),1,IF(AND(VLOOKUP(G43,अंक,5,0)&gt;=75),0.5,0))))),"")</f>
        <v/>
      </c>
      <c s="160">
        <f t="shared" si="26"/>
        <v>0</v>
      </c>
      <c s="160">
        <f t="shared" si="27"/>
        <v>0</v>
      </c>
      <c s="160">
        <f t="shared" si="28"/>
        <v>0</v>
      </c>
      <c s="157" t="str">
        <f t="shared" si="29"/>
        <v/>
      </c>
      <c s="160" t="str">
        <f t="shared" si="30"/>
        <v/>
      </c>
      <c s="160" t="str">
        <f>IFERROR(IF(AND(VLOOKUP(G43,अंक,5,0)=""),"",IF($CK$6=3,IF(AND(VLOOKUP(G43,अंक,5,0)&gt;=86),3,IF(AND(VLOOKUP(G43,अंक,5,0)&gt;=81),2,IF(AND(VLOOKUP(G43,अंक,5,0)&gt;=75),1,0))),IF(AND(VLOOKUP(G43,अंक,5,0)&gt;86),1.5,IF(AND(VLOOKUP(G43,अंक,5,0)&gt;=81),1,IF(AND(VLOOKUP(G43,अंक,5,0)&gt;=75),0.5,0))))),"")</f>
        <v/>
      </c>
      <c s="160">
        <f t="shared" si="31"/>
        <v>0</v>
      </c>
      <c s="160">
        <f t="shared" si="32"/>
        <v>0</v>
      </c>
      <c s="160">
        <f t="shared" si="33"/>
        <v>0</v>
      </c>
      <c s="157" t="str">
        <f t="shared" si="34"/>
        <v/>
      </c>
      <c s="160" t="str">
        <f t="shared" si="35"/>
        <v/>
      </c>
      <c s="160" t="str">
        <f>IFERROR(IF(AND(VLOOKUP(G43,अंक,5,0)=""),"",IF($CQ$6=3,IF(AND(VLOOKUP(G43,अंक,5,0)&gt;=86),3,IF(AND(VLOOKUP(G43,अंक,5,0)&gt;=81),2,IF(AND(VLOOKUP(G43,अंक,5,0)&gt;=75),1,0))),IF(AND(VLOOKUP(G43,अंक,5,0)&gt;=86),1.5,IF(AND(VLOOKUP(G43,अंक,5,0)&gt;=81),1,IF(AND(VLOOKUP(G43,अंक,5,0)&gt;=75),0.5,0))))),"")</f>
        <v/>
      </c>
      <c s="160">
        <f t="shared" si="36"/>
        <v>0</v>
      </c>
      <c s="160">
        <f t="shared" si="37"/>
        <v>0</v>
      </c>
      <c s="161">
        <f t="shared" si="38"/>
        <v>0</v>
      </c>
      <c s="157"/>
    </row>
    <row r="44" spans="1:99" ht="26.25" customHeight="1">
      <c r="A4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 s="181" t="str">
        <f t="shared" si="8"/>
        <v/>
      </c>
      <c s="160" t="str">
        <f t="shared" si="9"/>
        <v/>
      </c>
      <c s="160" t="str">
        <f t="shared" si="10"/>
        <v/>
      </c>
      <c s="160" t="str">
        <f>IFERROR(IF(AND(VLOOKUP(G44,अंक,5,0)=""),"",IF($BM$6=3,IF(AND(VLOOKUP(G44,अंक,5,0)&gt;=86),3,IF(AND(VLOOKUP(G44,अंक,5,0)&gt;=81),2,IF(AND(VLOOKUP(G44,Mark,5,0)&gt;=75),1,0))),IF(AND(VLOOKUP(G44,अंक,5,0)&gt;=86),1.5,IF(AND(VLOOKUP(G44,अंक,5,0)&gt;=81),1,IF(AND(VLOOKUP(G44,अंक,5,0)&gt;=75),0.5,0))))),"")</f>
        <v/>
      </c>
      <c s="160">
        <f t="shared" si="11"/>
        <v>0</v>
      </c>
      <c s="160">
        <f t="shared" si="12"/>
        <v>0</v>
      </c>
      <c s="160">
        <f t="shared" si="13"/>
        <v>0</v>
      </c>
      <c s="157" t="str">
        <f t="shared" si="14"/>
        <v/>
      </c>
      <c s="160" t="str">
        <f t="shared" si="15"/>
        <v/>
      </c>
      <c s="160" t="str">
        <f>IFERROR(IF(AND(VLOOKUP(G44,अंक,5,0)=""),"",IF($BS$6=3,IF(AND(VLOOKUP(G44,अंक,5,0)&gt;=86),3,IF(AND(VLOOKUP(G44,अंक,5,0)&gt;=81),2,IF(AND(VLOOKUP(G44,अंक,5,0)&gt;=75),1,0))),IF(AND(VLOOKUP(G44,अंक,5,0)&gt;=86),1.5,IF(AND(VLOOKUP(G44,अंक,5,0)&gt;=81),1,IF(AND(VLOOKUP(G44,अंक,5,0)&gt;=75),0.5,0))))),"")</f>
        <v/>
      </c>
      <c s="160">
        <f t="shared" si="16"/>
        <v>0</v>
      </c>
      <c s="160">
        <f t="shared" si="17"/>
        <v>0</v>
      </c>
      <c s="160">
        <f t="shared" si="18"/>
        <v>0</v>
      </c>
      <c s="157" t="str">
        <f t="shared" si="19"/>
        <v/>
      </c>
      <c s="160" t="str">
        <f t="shared" si="20"/>
        <v/>
      </c>
      <c s="160" t="str">
        <f>IFERROR(IF(AND(VLOOKUP(G44,अंक,5,0)=""),"",IF($BY$6=3,IF(AND(VLOOKUP(G44,अंक,5,0)&gt;=86),3,IF(AND(VLOOKUP(G44,अंक,5,0)&gt;=81),2,IF(AND(VLOOKUP(G44,अंक,5,0)&gt;=75),1,0))),IF(AND(VLOOKUP(G44,अंक,5,0)&gt;=86),1.5,IF(AND(VLOOKUP(G44,अंक,5,0)&gt;=81),1,IF(AND(VLOOKUP(G44,अंक,5,0)&gt;=75),0.5,0))))),"")</f>
        <v/>
      </c>
      <c s="160">
        <f t="shared" si="21"/>
        <v>0</v>
      </c>
      <c s="160">
        <f t="shared" si="22"/>
        <v>0</v>
      </c>
      <c s="160">
        <f t="shared" si="23"/>
        <v>0</v>
      </c>
      <c s="157" t="str">
        <f t="shared" si="24"/>
        <v/>
      </c>
      <c s="160" t="str">
        <f t="shared" si="25"/>
        <v/>
      </c>
      <c s="160" t="str">
        <f>IFERROR(IF(AND(VLOOKUP(G44,अंक,5,0)=""),"",IF($CE$6=3,IF(AND(VLOOKUP(G44,अंक,5,0)&gt;=86),3,IF(AND(VLOOKUP(G44,अंक,5,0)&gt;=81),2,IF(AND(VLOOKUP(G44,अंक,5,0)&gt;=75),1,0))),IF(AND(VLOOKUP(G44,अंक,5,0)&gt;=86),1.5,IF(AND(VLOOKUP(G44,अंक,5,0)&gt;=81),1,IF(AND(VLOOKUP(G44,अंक,5,0)&gt;=75),0.5,0))))),"")</f>
        <v/>
      </c>
      <c s="160">
        <f t="shared" si="26"/>
        <v>0</v>
      </c>
      <c s="160">
        <f t="shared" si="27"/>
        <v>0</v>
      </c>
      <c s="160">
        <f t="shared" si="28"/>
        <v>0</v>
      </c>
      <c s="157" t="str">
        <f t="shared" si="29"/>
        <v/>
      </c>
      <c s="160" t="str">
        <f t="shared" si="30"/>
        <v/>
      </c>
      <c s="160" t="str">
        <f>IFERROR(IF(AND(VLOOKUP(G44,अंक,5,0)=""),"",IF($CK$6=3,IF(AND(VLOOKUP(G44,अंक,5,0)&gt;=86),3,IF(AND(VLOOKUP(G44,अंक,5,0)&gt;=81),2,IF(AND(VLOOKUP(G44,अंक,5,0)&gt;=75),1,0))),IF(AND(VLOOKUP(G44,अंक,5,0)&gt;86),1.5,IF(AND(VLOOKUP(G44,अंक,5,0)&gt;=81),1,IF(AND(VLOOKUP(G44,अंक,5,0)&gt;=75),0.5,0))))),"")</f>
        <v/>
      </c>
      <c s="160">
        <f t="shared" si="31"/>
        <v>0</v>
      </c>
      <c s="160">
        <f t="shared" si="32"/>
        <v>0</v>
      </c>
      <c s="160">
        <f t="shared" si="33"/>
        <v>0</v>
      </c>
      <c s="157" t="str">
        <f t="shared" si="34"/>
        <v/>
      </c>
      <c s="160" t="str">
        <f t="shared" si="35"/>
        <v/>
      </c>
      <c s="160" t="str">
        <f>IFERROR(IF(AND(VLOOKUP(G44,अंक,5,0)=""),"",IF($CQ$6=3,IF(AND(VLOOKUP(G44,अंक,5,0)&gt;=86),3,IF(AND(VLOOKUP(G44,अंक,5,0)&gt;=81),2,IF(AND(VLOOKUP(G44,अंक,5,0)&gt;=75),1,0))),IF(AND(VLOOKUP(G44,अंक,5,0)&gt;=86),1.5,IF(AND(VLOOKUP(G44,अंक,5,0)&gt;=81),1,IF(AND(VLOOKUP(G44,अंक,5,0)&gt;=75),0.5,0))))),"")</f>
        <v/>
      </c>
      <c s="160">
        <f t="shared" si="36"/>
        <v>0</v>
      </c>
      <c s="160">
        <f t="shared" si="37"/>
        <v>0</v>
      </c>
      <c s="161">
        <f t="shared" si="38"/>
        <v>0</v>
      </c>
      <c s="157"/>
    </row>
    <row r="45" spans="1:99" ht="26.25" customHeight="1">
      <c r="A4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 s="181" t="str">
        <f t="shared" si="8"/>
        <v/>
      </c>
      <c s="160" t="str">
        <f t="shared" si="9"/>
        <v/>
      </c>
      <c s="160" t="str">
        <f t="shared" si="10"/>
        <v/>
      </c>
      <c s="160" t="str">
        <f>IFERROR(IF(AND(VLOOKUP(G45,अंक,5,0)=""),"",IF($BM$6=3,IF(AND(VLOOKUP(G45,अंक,5,0)&gt;=86),3,IF(AND(VLOOKUP(G45,अंक,5,0)&gt;=81),2,IF(AND(VLOOKUP(G45,Mark,5,0)&gt;=75),1,0))),IF(AND(VLOOKUP(G45,अंक,5,0)&gt;=86),1.5,IF(AND(VLOOKUP(G45,अंक,5,0)&gt;=81),1,IF(AND(VLOOKUP(G45,अंक,5,0)&gt;=75),0.5,0))))),"")</f>
        <v/>
      </c>
      <c s="160">
        <f t="shared" si="11"/>
        <v>0</v>
      </c>
      <c s="160">
        <f t="shared" si="12"/>
        <v>0</v>
      </c>
      <c s="160">
        <f t="shared" si="13"/>
        <v>0</v>
      </c>
      <c s="157" t="str">
        <f t="shared" si="14"/>
        <v/>
      </c>
      <c s="160" t="str">
        <f t="shared" si="15"/>
        <v/>
      </c>
      <c s="160" t="str">
        <f>IFERROR(IF(AND(VLOOKUP(G45,अंक,5,0)=""),"",IF($BS$6=3,IF(AND(VLOOKUP(G45,अंक,5,0)&gt;=86),3,IF(AND(VLOOKUP(G45,अंक,5,0)&gt;=81),2,IF(AND(VLOOKUP(G45,अंक,5,0)&gt;=75),1,0))),IF(AND(VLOOKUP(G45,अंक,5,0)&gt;=86),1.5,IF(AND(VLOOKUP(G45,अंक,5,0)&gt;=81),1,IF(AND(VLOOKUP(G45,अंक,5,0)&gt;=75),0.5,0))))),"")</f>
        <v/>
      </c>
      <c s="160">
        <f t="shared" si="16"/>
        <v>0</v>
      </c>
      <c s="160">
        <f t="shared" si="17"/>
        <v>0</v>
      </c>
      <c s="160">
        <f t="shared" si="18"/>
        <v>0</v>
      </c>
      <c s="157" t="str">
        <f t="shared" si="19"/>
        <v/>
      </c>
      <c s="160" t="str">
        <f t="shared" si="20"/>
        <v/>
      </c>
      <c s="160" t="str">
        <f>IFERROR(IF(AND(VLOOKUP(G45,अंक,5,0)=""),"",IF($BY$6=3,IF(AND(VLOOKUP(G45,अंक,5,0)&gt;=86),3,IF(AND(VLOOKUP(G45,अंक,5,0)&gt;=81),2,IF(AND(VLOOKUP(G45,अंक,5,0)&gt;=75),1,0))),IF(AND(VLOOKUP(G45,अंक,5,0)&gt;=86),1.5,IF(AND(VLOOKUP(G45,अंक,5,0)&gt;=81),1,IF(AND(VLOOKUP(G45,अंक,5,0)&gt;=75),0.5,0))))),"")</f>
        <v/>
      </c>
      <c s="160">
        <f t="shared" si="21"/>
        <v>0</v>
      </c>
      <c s="160">
        <f t="shared" si="22"/>
        <v>0</v>
      </c>
      <c s="160">
        <f t="shared" si="23"/>
        <v>0</v>
      </c>
      <c s="157" t="str">
        <f t="shared" si="24"/>
        <v/>
      </c>
      <c s="160" t="str">
        <f t="shared" si="25"/>
        <v/>
      </c>
      <c s="160" t="str">
        <f>IFERROR(IF(AND(VLOOKUP(G45,अंक,5,0)=""),"",IF($CE$6=3,IF(AND(VLOOKUP(G45,अंक,5,0)&gt;=86),3,IF(AND(VLOOKUP(G45,अंक,5,0)&gt;=81),2,IF(AND(VLOOKUP(G45,अंक,5,0)&gt;=75),1,0))),IF(AND(VLOOKUP(G45,अंक,5,0)&gt;=86),1.5,IF(AND(VLOOKUP(G45,अंक,5,0)&gt;=81),1,IF(AND(VLOOKUP(G45,अंक,5,0)&gt;=75),0.5,0))))),"")</f>
        <v/>
      </c>
      <c s="160">
        <f t="shared" si="26"/>
        <v>0</v>
      </c>
      <c s="160">
        <f t="shared" si="27"/>
        <v>0</v>
      </c>
      <c s="160">
        <f t="shared" si="28"/>
        <v>0</v>
      </c>
      <c s="157" t="str">
        <f t="shared" si="29"/>
        <v/>
      </c>
      <c s="160" t="str">
        <f t="shared" si="30"/>
        <v/>
      </c>
      <c s="160" t="str">
        <f>IFERROR(IF(AND(VLOOKUP(G45,अंक,5,0)=""),"",IF($CK$6=3,IF(AND(VLOOKUP(G45,अंक,5,0)&gt;=86),3,IF(AND(VLOOKUP(G45,अंक,5,0)&gt;=81),2,IF(AND(VLOOKUP(G45,अंक,5,0)&gt;=75),1,0))),IF(AND(VLOOKUP(G45,अंक,5,0)&gt;86),1.5,IF(AND(VLOOKUP(G45,अंक,5,0)&gt;=81),1,IF(AND(VLOOKUP(G45,अंक,5,0)&gt;=75),0.5,0))))),"")</f>
        <v/>
      </c>
      <c s="160">
        <f t="shared" si="31"/>
        <v>0</v>
      </c>
      <c s="160">
        <f t="shared" si="32"/>
        <v>0</v>
      </c>
      <c s="160">
        <f t="shared" si="33"/>
        <v>0</v>
      </c>
      <c s="157" t="str">
        <f t="shared" si="34"/>
        <v/>
      </c>
      <c s="160" t="str">
        <f t="shared" si="35"/>
        <v/>
      </c>
      <c s="160" t="str">
        <f>IFERROR(IF(AND(VLOOKUP(G45,अंक,5,0)=""),"",IF($CQ$6=3,IF(AND(VLOOKUP(G45,अंक,5,0)&gt;=86),3,IF(AND(VLOOKUP(G45,अंक,5,0)&gt;=81),2,IF(AND(VLOOKUP(G45,अंक,5,0)&gt;=75),1,0))),IF(AND(VLOOKUP(G45,अंक,5,0)&gt;=86),1.5,IF(AND(VLOOKUP(G45,अंक,5,0)&gt;=81),1,IF(AND(VLOOKUP(G45,अंक,5,0)&gt;=75),0.5,0))))),"")</f>
        <v/>
      </c>
      <c s="160">
        <f t="shared" si="36"/>
        <v>0</v>
      </c>
      <c s="160">
        <f t="shared" si="37"/>
        <v>0</v>
      </c>
      <c s="161">
        <f t="shared" si="38"/>
        <v>0</v>
      </c>
      <c s="157"/>
    </row>
    <row r="46" spans="1:99" ht="26.25" customHeight="1">
      <c r="A4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 s="181" t="str">
        <f t="shared" si="8"/>
        <v/>
      </c>
      <c s="160" t="str">
        <f t="shared" si="9"/>
        <v/>
      </c>
      <c s="160" t="str">
        <f t="shared" si="10"/>
        <v/>
      </c>
      <c s="160" t="str">
        <f>IFERROR(IF(AND(VLOOKUP(G46,अंक,5,0)=""),"",IF($BM$6=3,IF(AND(VLOOKUP(G46,अंक,5,0)&gt;=86),3,IF(AND(VLOOKUP(G46,अंक,5,0)&gt;=81),2,IF(AND(VLOOKUP(G46,Mark,5,0)&gt;=75),1,0))),IF(AND(VLOOKUP(G46,अंक,5,0)&gt;=86),1.5,IF(AND(VLOOKUP(G46,अंक,5,0)&gt;=81),1,IF(AND(VLOOKUP(G46,अंक,5,0)&gt;=75),0.5,0))))),"")</f>
        <v/>
      </c>
      <c s="160">
        <f t="shared" si="11"/>
        <v>0</v>
      </c>
      <c s="160">
        <f t="shared" si="12"/>
        <v>0</v>
      </c>
      <c s="160">
        <f t="shared" si="13"/>
        <v>0</v>
      </c>
      <c s="157" t="str">
        <f t="shared" si="14"/>
        <v/>
      </c>
      <c s="160" t="str">
        <f t="shared" si="15"/>
        <v/>
      </c>
      <c s="160" t="str">
        <f>IFERROR(IF(AND(VLOOKUP(G46,अंक,5,0)=""),"",IF($BS$6=3,IF(AND(VLOOKUP(G46,अंक,5,0)&gt;=86),3,IF(AND(VLOOKUP(G46,अंक,5,0)&gt;=81),2,IF(AND(VLOOKUP(G46,अंक,5,0)&gt;=75),1,0))),IF(AND(VLOOKUP(G46,अंक,5,0)&gt;=86),1.5,IF(AND(VLOOKUP(G46,अंक,5,0)&gt;=81),1,IF(AND(VLOOKUP(G46,अंक,5,0)&gt;=75),0.5,0))))),"")</f>
        <v/>
      </c>
      <c s="160">
        <f t="shared" si="16"/>
        <v>0</v>
      </c>
      <c s="160">
        <f t="shared" si="17"/>
        <v>0</v>
      </c>
      <c s="160">
        <f t="shared" si="18"/>
        <v>0</v>
      </c>
      <c s="157" t="str">
        <f t="shared" si="19"/>
        <v/>
      </c>
      <c s="160" t="str">
        <f t="shared" si="20"/>
        <v/>
      </c>
      <c s="160" t="str">
        <f>IFERROR(IF(AND(VLOOKUP(G46,अंक,5,0)=""),"",IF($BY$6=3,IF(AND(VLOOKUP(G46,अंक,5,0)&gt;=86),3,IF(AND(VLOOKUP(G46,अंक,5,0)&gt;=81),2,IF(AND(VLOOKUP(G46,अंक,5,0)&gt;=75),1,0))),IF(AND(VLOOKUP(G46,अंक,5,0)&gt;=86),1.5,IF(AND(VLOOKUP(G46,अंक,5,0)&gt;=81),1,IF(AND(VLOOKUP(G46,अंक,5,0)&gt;=75),0.5,0))))),"")</f>
        <v/>
      </c>
      <c s="160">
        <f t="shared" si="21"/>
        <v>0</v>
      </c>
      <c s="160">
        <f t="shared" si="22"/>
        <v>0</v>
      </c>
      <c s="160">
        <f t="shared" si="23"/>
        <v>0</v>
      </c>
      <c s="157" t="str">
        <f t="shared" si="24"/>
        <v/>
      </c>
      <c s="160" t="str">
        <f t="shared" si="25"/>
        <v/>
      </c>
      <c s="160" t="str">
        <f>IFERROR(IF(AND(VLOOKUP(G46,अंक,5,0)=""),"",IF($CE$6=3,IF(AND(VLOOKUP(G46,अंक,5,0)&gt;=86),3,IF(AND(VLOOKUP(G46,अंक,5,0)&gt;=81),2,IF(AND(VLOOKUP(G46,अंक,5,0)&gt;=75),1,0))),IF(AND(VLOOKUP(G46,अंक,5,0)&gt;=86),1.5,IF(AND(VLOOKUP(G46,अंक,5,0)&gt;=81),1,IF(AND(VLOOKUP(G46,अंक,5,0)&gt;=75),0.5,0))))),"")</f>
        <v/>
      </c>
      <c s="160">
        <f t="shared" si="26"/>
        <v>0</v>
      </c>
      <c s="160">
        <f t="shared" si="27"/>
        <v>0</v>
      </c>
      <c s="160">
        <f t="shared" si="28"/>
        <v>0</v>
      </c>
      <c s="157" t="str">
        <f t="shared" si="29"/>
        <v/>
      </c>
      <c s="160" t="str">
        <f t="shared" si="30"/>
        <v/>
      </c>
      <c s="160" t="str">
        <f>IFERROR(IF(AND(VLOOKUP(G46,अंक,5,0)=""),"",IF($CK$6=3,IF(AND(VLOOKUP(G46,अंक,5,0)&gt;=86),3,IF(AND(VLOOKUP(G46,अंक,5,0)&gt;=81),2,IF(AND(VLOOKUP(G46,अंक,5,0)&gt;=75),1,0))),IF(AND(VLOOKUP(G46,अंक,5,0)&gt;86),1.5,IF(AND(VLOOKUP(G46,अंक,5,0)&gt;=81),1,IF(AND(VLOOKUP(G46,अंक,5,0)&gt;=75),0.5,0))))),"")</f>
        <v/>
      </c>
      <c s="160">
        <f t="shared" si="31"/>
        <v>0</v>
      </c>
      <c s="160">
        <f t="shared" si="32"/>
        <v>0</v>
      </c>
      <c s="160">
        <f t="shared" si="33"/>
        <v>0</v>
      </c>
      <c s="157" t="str">
        <f t="shared" si="34"/>
        <v/>
      </c>
      <c s="160" t="str">
        <f t="shared" si="35"/>
        <v/>
      </c>
      <c s="160" t="str">
        <f>IFERROR(IF(AND(VLOOKUP(G46,अंक,5,0)=""),"",IF($CQ$6=3,IF(AND(VLOOKUP(G46,अंक,5,0)&gt;=86),3,IF(AND(VLOOKUP(G46,अंक,5,0)&gt;=81),2,IF(AND(VLOOKUP(G46,अंक,5,0)&gt;=75),1,0))),IF(AND(VLOOKUP(G46,अंक,5,0)&gt;=86),1.5,IF(AND(VLOOKUP(G46,अंक,5,0)&gt;=81),1,IF(AND(VLOOKUP(G46,अंक,5,0)&gt;=75),0.5,0))))),"")</f>
        <v/>
      </c>
      <c s="160">
        <f t="shared" si="36"/>
        <v>0</v>
      </c>
      <c s="160">
        <f t="shared" si="37"/>
        <v>0</v>
      </c>
      <c s="161">
        <f t="shared" si="38"/>
        <v>0</v>
      </c>
      <c s="157"/>
    </row>
    <row r="47" spans="1:99" ht="26.25" customHeight="1">
      <c r="A4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 s="181" t="str">
        <f t="shared" si="8"/>
        <v/>
      </c>
      <c s="160" t="str">
        <f t="shared" si="9"/>
        <v/>
      </c>
      <c s="160" t="str">
        <f t="shared" si="10"/>
        <v/>
      </c>
      <c s="160" t="str">
        <f>IFERROR(IF(AND(VLOOKUP(G47,अंक,5,0)=""),"",IF($BM$6=3,IF(AND(VLOOKUP(G47,अंक,5,0)&gt;=86),3,IF(AND(VLOOKUP(G47,अंक,5,0)&gt;=81),2,IF(AND(VLOOKUP(G47,Mark,5,0)&gt;=75),1,0))),IF(AND(VLOOKUP(G47,अंक,5,0)&gt;=86),1.5,IF(AND(VLOOKUP(G47,अंक,5,0)&gt;=81),1,IF(AND(VLOOKUP(G47,अंक,5,0)&gt;=75),0.5,0))))),"")</f>
        <v/>
      </c>
      <c s="160">
        <f t="shared" si="11"/>
        <v>0</v>
      </c>
      <c s="160">
        <f t="shared" si="12"/>
        <v>0</v>
      </c>
      <c s="160">
        <f t="shared" si="13"/>
        <v>0</v>
      </c>
      <c s="157" t="str">
        <f t="shared" si="14"/>
        <v/>
      </c>
      <c s="160" t="str">
        <f t="shared" si="15"/>
        <v/>
      </c>
      <c s="160" t="str">
        <f>IFERROR(IF(AND(VLOOKUP(G47,अंक,5,0)=""),"",IF($BS$6=3,IF(AND(VLOOKUP(G47,अंक,5,0)&gt;=86),3,IF(AND(VLOOKUP(G47,अंक,5,0)&gt;=81),2,IF(AND(VLOOKUP(G47,अंक,5,0)&gt;=75),1,0))),IF(AND(VLOOKUP(G47,अंक,5,0)&gt;=86),1.5,IF(AND(VLOOKUP(G47,अंक,5,0)&gt;=81),1,IF(AND(VLOOKUP(G47,अंक,5,0)&gt;=75),0.5,0))))),"")</f>
        <v/>
      </c>
      <c s="160">
        <f t="shared" si="16"/>
        <v>0</v>
      </c>
      <c s="160">
        <f t="shared" si="17"/>
        <v>0</v>
      </c>
      <c s="160">
        <f t="shared" si="18"/>
        <v>0</v>
      </c>
      <c s="157" t="str">
        <f t="shared" si="19"/>
        <v/>
      </c>
      <c s="160" t="str">
        <f t="shared" si="20"/>
        <v/>
      </c>
      <c s="160" t="str">
        <f>IFERROR(IF(AND(VLOOKUP(G47,अंक,5,0)=""),"",IF($BY$6=3,IF(AND(VLOOKUP(G47,अंक,5,0)&gt;=86),3,IF(AND(VLOOKUP(G47,अंक,5,0)&gt;=81),2,IF(AND(VLOOKUP(G47,अंक,5,0)&gt;=75),1,0))),IF(AND(VLOOKUP(G47,अंक,5,0)&gt;=86),1.5,IF(AND(VLOOKUP(G47,अंक,5,0)&gt;=81),1,IF(AND(VLOOKUP(G47,अंक,5,0)&gt;=75),0.5,0))))),"")</f>
        <v/>
      </c>
      <c s="160">
        <f t="shared" si="21"/>
        <v>0</v>
      </c>
      <c s="160">
        <f t="shared" si="22"/>
        <v>0</v>
      </c>
      <c s="160">
        <f t="shared" si="23"/>
        <v>0</v>
      </c>
      <c s="157" t="str">
        <f t="shared" si="24"/>
        <v/>
      </c>
      <c s="160" t="str">
        <f t="shared" si="25"/>
        <v/>
      </c>
      <c s="160" t="str">
        <f>IFERROR(IF(AND(VLOOKUP(G47,अंक,5,0)=""),"",IF($CE$6=3,IF(AND(VLOOKUP(G47,अंक,5,0)&gt;=86),3,IF(AND(VLOOKUP(G47,अंक,5,0)&gt;=81),2,IF(AND(VLOOKUP(G47,अंक,5,0)&gt;=75),1,0))),IF(AND(VLOOKUP(G47,अंक,5,0)&gt;=86),1.5,IF(AND(VLOOKUP(G47,अंक,5,0)&gt;=81),1,IF(AND(VLOOKUP(G47,अंक,5,0)&gt;=75),0.5,0))))),"")</f>
        <v/>
      </c>
      <c s="160">
        <f t="shared" si="26"/>
        <v>0</v>
      </c>
      <c s="160">
        <f t="shared" si="27"/>
        <v>0</v>
      </c>
      <c s="160">
        <f t="shared" si="28"/>
        <v>0</v>
      </c>
      <c s="157" t="str">
        <f t="shared" si="29"/>
        <v/>
      </c>
      <c s="160" t="str">
        <f t="shared" si="30"/>
        <v/>
      </c>
      <c s="160" t="str">
        <f>IFERROR(IF(AND(VLOOKUP(G47,अंक,5,0)=""),"",IF($CK$6=3,IF(AND(VLOOKUP(G47,अंक,5,0)&gt;=86),3,IF(AND(VLOOKUP(G47,अंक,5,0)&gt;=81),2,IF(AND(VLOOKUP(G47,अंक,5,0)&gt;=75),1,0))),IF(AND(VLOOKUP(G47,अंक,5,0)&gt;86),1.5,IF(AND(VLOOKUP(G47,अंक,5,0)&gt;=81),1,IF(AND(VLOOKUP(G47,अंक,5,0)&gt;=75),0.5,0))))),"")</f>
        <v/>
      </c>
      <c s="160">
        <f t="shared" si="31"/>
        <v>0</v>
      </c>
      <c s="160">
        <f t="shared" si="32"/>
        <v>0</v>
      </c>
      <c s="160">
        <f t="shared" si="33"/>
        <v>0</v>
      </c>
      <c s="157" t="str">
        <f t="shared" si="34"/>
        <v/>
      </c>
      <c s="160" t="str">
        <f t="shared" si="35"/>
        <v/>
      </c>
      <c s="160" t="str">
        <f>IFERROR(IF(AND(VLOOKUP(G47,अंक,5,0)=""),"",IF($CQ$6=3,IF(AND(VLOOKUP(G47,अंक,5,0)&gt;=86),3,IF(AND(VLOOKUP(G47,अंक,5,0)&gt;=81),2,IF(AND(VLOOKUP(G47,अंक,5,0)&gt;=75),1,0))),IF(AND(VLOOKUP(G47,अंक,5,0)&gt;=86),1.5,IF(AND(VLOOKUP(G47,अंक,5,0)&gt;=81),1,IF(AND(VLOOKUP(G47,अंक,5,0)&gt;=75),0.5,0))))),"")</f>
        <v/>
      </c>
      <c s="160">
        <f t="shared" si="36"/>
        <v>0</v>
      </c>
      <c s="160">
        <f t="shared" si="37"/>
        <v>0</v>
      </c>
      <c s="161">
        <f t="shared" si="38"/>
        <v>0</v>
      </c>
      <c s="157"/>
    </row>
    <row r="48" spans="1:99" ht="26.25" customHeight="1">
      <c r="A4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 s="181" t="str">
        <f t="shared" si="8"/>
        <v/>
      </c>
      <c s="160" t="str">
        <f t="shared" si="9"/>
        <v/>
      </c>
      <c s="160" t="str">
        <f t="shared" si="10"/>
        <v/>
      </c>
      <c s="160" t="str">
        <f>IFERROR(IF(AND(VLOOKUP(G48,अंक,5,0)=""),"",IF($BM$6=3,IF(AND(VLOOKUP(G48,अंक,5,0)&gt;=86),3,IF(AND(VLOOKUP(G48,अंक,5,0)&gt;=81),2,IF(AND(VLOOKUP(G48,Mark,5,0)&gt;=75),1,0))),IF(AND(VLOOKUP(G48,अंक,5,0)&gt;=86),1.5,IF(AND(VLOOKUP(G48,अंक,5,0)&gt;=81),1,IF(AND(VLOOKUP(G48,अंक,5,0)&gt;=75),0.5,0))))),"")</f>
        <v/>
      </c>
      <c s="160">
        <f t="shared" si="11"/>
        <v>0</v>
      </c>
      <c s="160">
        <f t="shared" si="12"/>
        <v>0</v>
      </c>
      <c s="160">
        <f t="shared" si="13"/>
        <v>0</v>
      </c>
      <c s="157" t="str">
        <f t="shared" si="14"/>
        <v/>
      </c>
      <c s="160" t="str">
        <f t="shared" si="15"/>
        <v/>
      </c>
      <c s="160" t="str">
        <f>IFERROR(IF(AND(VLOOKUP(G48,अंक,5,0)=""),"",IF($BS$6=3,IF(AND(VLOOKUP(G48,अंक,5,0)&gt;=86),3,IF(AND(VLOOKUP(G48,अंक,5,0)&gt;=81),2,IF(AND(VLOOKUP(G48,अंक,5,0)&gt;=75),1,0))),IF(AND(VLOOKUP(G48,अंक,5,0)&gt;=86),1.5,IF(AND(VLOOKUP(G48,अंक,5,0)&gt;=81),1,IF(AND(VLOOKUP(G48,अंक,5,0)&gt;=75),0.5,0))))),"")</f>
        <v/>
      </c>
      <c s="160">
        <f t="shared" si="16"/>
        <v>0</v>
      </c>
      <c s="160">
        <f t="shared" si="17"/>
        <v>0</v>
      </c>
      <c s="160">
        <f t="shared" si="18"/>
        <v>0</v>
      </c>
      <c s="157" t="str">
        <f t="shared" si="19"/>
        <v/>
      </c>
      <c s="160" t="str">
        <f t="shared" si="20"/>
        <v/>
      </c>
      <c s="160" t="str">
        <f>IFERROR(IF(AND(VLOOKUP(G48,अंक,5,0)=""),"",IF($BY$6=3,IF(AND(VLOOKUP(G48,अंक,5,0)&gt;=86),3,IF(AND(VLOOKUP(G48,अंक,5,0)&gt;=81),2,IF(AND(VLOOKUP(G48,अंक,5,0)&gt;=75),1,0))),IF(AND(VLOOKUP(G48,अंक,5,0)&gt;=86),1.5,IF(AND(VLOOKUP(G48,अंक,5,0)&gt;=81),1,IF(AND(VLOOKUP(G48,अंक,5,0)&gt;=75),0.5,0))))),"")</f>
        <v/>
      </c>
      <c s="160">
        <f t="shared" si="21"/>
        <v>0</v>
      </c>
      <c s="160">
        <f t="shared" si="22"/>
        <v>0</v>
      </c>
      <c s="160">
        <f t="shared" si="23"/>
        <v>0</v>
      </c>
      <c s="157" t="str">
        <f t="shared" si="24"/>
        <v/>
      </c>
      <c s="160" t="str">
        <f t="shared" si="25"/>
        <v/>
      </c>
      <c s="160" t="str">
        <f>IFERROR(IF(AND(VLOOKUP(G48,अंक,5,0)=""),"",IF($CE$6=3,IF(AND(VLOOKUP(G48,अंक,5,0)&gt;=86),3,IF(AND(VLOOKUP(G48,अंक,5,0)&gt;=81),2,IF(AND(VLOOKUP(G48,अंक,5,0)&gt;=75),1,0))),IF(AND(VLOOKUP(G48,अंक,5,0)&gt;=86),1.5,IF(AND(VLOOKUP(G48,अंक,5,0)&gt;=81),1,IF(AND(VLOOKUP(G48,अंक,5,0)&gt;=75),0.5,0))))),"")</f>
        <v/>
      </c>
      <c s="160">
        <f t="shared" si="26"/>
        <v>0</v>
      </c>
      <c s="160">
        <f t="shared" si="27"/>
        <v>0</v>
      </c>
      <c s="160">
        <f t="shared" si="28"/>
        <v>0</v>
      </c>
      <c s="157" t="str">
        <f t="shared" si="29"/>
        <v/>
      </c>
      <c s="160" t="str">
        <f t="shared" si="30"/>
        <v/>
      </c>
      <c s="160" t="str">
        <f>IFERROR(IF(AND(VLOOKUP(G48,अंक,5,0)=""),"",IF($CK$6=3,IF(AND(VLOOKUP(G48,अंक,5,0)&gt;=86),3,IF(AND(VLOOKUP(G48,अंक,5,0)&gt;=81),2,IF(AND(VLOOKUP(G48,अंक,5,0)&gt;=75),1,0))),IF(AND(VLOOKUP(G48,अंक,5,0)&gt;86),1.5,IF(AND(VLOOKUP(G48,अंक,5,0)&gt;=81),1,IF(AND(VLOOKUP(G48,अंक,5,0)&gt;=75),0.5,0))))),"")</f>
        <v/>
      </c>
      <c s="160">
        <f t="shared" si="31"/>
        <v>0</v>
      </c>
      <c s="160">
        <f t="shared" si="32"/>
        <v>0</v>
      </c>
      <c s="160">
        <f t="shared" si="33"/>
        <v>0</v>
      </c>
      <c s="157" t="str">
        <f t="shared" si="34"/>
        <v/>
      </c>
      <c s="160" t="str">
        <f t="shared" si="35"/>
        <v/>
      </c>
      <c s="160" t="str">
        <f>IFERROR(IF(AND(VLOOKUP(G48,अंक,5,0)=""),"",IF($CQ$6=3,IF(AND(VLOOKUP(G48,अंक,5,0)&gt;=86),3,IF(AND(VLOOKUP(G48,अंक,5,0)&gt;=81),2,IF(AND(VLOOKUP(G48,अंक,5,0)&gt;=75),1,0))),IF(AND(VLOOKUP(G48,अंक,5,0)&gt;=86),1.5,IF(AND(VLOOKUP(G48,अंक,5,0)&gt;=81),1,IF(AND(VLOOKUP(G48,अंक,5,0)&gt;=75),0.5,0))))),"")</f>
        <v/>
      </c>
      <c s="160">
        <f t="shared" si="36"/>
        <v>0</v>
      </c>
      <c s="160">
        <f t="shared" si="37"/>
        <v>0</v>
      </c>
      <c s="161">
        <f t="shared" si="38"/>
        <v>0</v>
      </c>
      <c s="157"/>
    </row>
    <row r="49" spans="1:99" ht="26.25" customHeight="1">
      <c r="A4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 s="181" t="str">
        <f t="shared" si="8"/>
        <v/>
      </c>
      <c s="160" t="str">
        <f t="shared" si="9"/>
        <v/>
      </c>
      <c s="160" t="str">
        <f t="shared" si="10"/>
        <v/>
      </c>
      <c s="160" t="str">
        <f>IFERROR(IF(AND(VLOOKUP(G49,अंक,5,0)=""),"",IF($BM$6=3,IF(AND(VLOOKUP(G49,अंक,5,0)&gt;=86),3,IF(AND(VLOOKUP(G49,अंक,5,0)&gt;=81),2,IF(AND(VLOOKUP(G49,Mark,5,0)&gt;=75),1,0))),IF(AND(VLOOKUP(G49,अंक,5,0)&gt;=86),1.5,IF(AND(VLOOKUP(G49,अंक,5,0)&gt;=81),1,IF(AND(VLOOKUP(G49,अंक,5,0)&gt;=75),0.5,0))))),"")</f>
        <v/>
      </c>
      <c s="160">
        <f t="shared" si="11"/>
        <v>0</v>
      </c>
      <c s="160">
        <f t="shared" si="12"/>
        <v>0</v>
      </c>
      <c s="160">
        <f t="shared" si="13"/>
        <v>0</v>
      </c>
      <c s="157" t="str">
        <f t="shared" si="14"/>
        <v/>
      </c>
      <c s="160" t="str">
        <f t="shared" si="15"/>
        <v/>
      </c>
      <c s="160" t="str">
        <f>IFERROR(IF(AND(VLOOKUP(G49,अंक,5,0)=""),"",IF($BS$6=3,IF(AND(VLOOKUP(G49,अंक,5,0)&gt;=86),3,IF(AND(VLOOKUP(G49,अंक,5,0)&gt;=81),2,IF(AND(VLOOKUP(G49,अंक,5,0)&gt;=75),1,0))),IF(AND(VLOOKUP(G49,अंक,5,0)&gt;=86),1.5,IF(AND(VLOOKUP(G49,अंक,5,0)&gt;=81),1,IF(AND(VLOOKUP(G49,अंक,5,0)&gt;=75),0.5,0))))),"")</f>
        <v/>
      </c>
      <c s="160">
        <f t="shared" si="16"/>
        <v>0</v>
      </c>
      <c s="160">
        <f t="shared" si="17"/>
        <v>0</v>
      </c>
      <c s="160">
        <f t="shared" si="18"/>
        <v>0</v>
      </c>
      <c s="157" t="str">
        <f t="shared" si="19"/>
        <v/>
      </c>
      <c s="160" t="str">
        <f t="shared" si="20"/>
        <v/>
      </c>
      <c s="160" t="str">
        <f>IFERROR(IF(AND(VLOOKUP(G49,अंक,5,0)=""),"",IF($BY$6=3,IF(AND(VLOOKUP(G49,अंक,5,0)&gt;=86),3,IF(AND(VLOOKUP(G49,अंक,5,0)&gt;=81),2,IF(AND(VLOOKUP(G49,अंक,5,0)&gt;=75),1,0))),IF(AND(VLOOKUP(G49,अंक,5,0)&gt;=86),1.5,IF(AND(VLOOKUP(G49,अंक,5,0)&gt;=81),1,IF(AND(VLOOKUP(G49,अंक,5,0)&gt;=75),0.5,0))))),"")</f>
        <v/>
      </c>
      <c s="160">
        <f t="shared" si="21"/>
        <v>0</v>
      </c>
      <c s="160">
        <f t="shared" si="22"/>
        <v>0</v>
      </c>
      <c s="160">
        <f t="shared" si="23"/>
        <v>0</v>
      </c>
      <c s="157" t="str">
        <f t="shared" si="24"/>
        <v/>
      </c>
      <c s="160" t="str">
        <f t="shared" si="25"/>
        <v/>
      </c>
      <c s="160" t="str">
        <f>IFERROR(IF(AND(VLOOKUP(G49,अंक,5,0)=""),"",IF($CE$6=3,IF(AND(VLOOKUP(G49,अंक,5,0)&gt;=86),3,IF(AND(VLOOKUP(G49,अंक,5,0)&gt;=81),2,IF(AND(VLOOKUP(G49,अंक,5,0)&gt;=75),1,0))),IF(AND(VLOOKUP(G49,अंक,5,0)&gt;=86),1.5,IF(AND(VLOOKUP(G49,अंक,5,0)&gt;=81),1,IF(AND(VLOOKUP(G49,अंक,5,0)&gt;=75),0.5,0))))),"")</f>
        <v/>
      </c>
      <c s="160">
        <f t="shared" si="26"/>
        <v>0</v>
      </c>
      <c s="160">
        <f t="shared" si="27"/>
        <v>0</v>
      </c>
      <c s="160">
        <f t="shared" si="28"/>
        <v>0</v>
      </c>
      <c s="157" t="str">
        <f t="shared" si="29"/>
        <v/>
      </c>
      <c s="160" t="str">
        <f t="shared" si="30"/>
        <v/>
      </c>
      <c s="160" t="str">
        <f>IFERROR(IF(AND(VLOOKUP(G49,अंक,5,0)=""),"",IF($CK$6=3,IF(AND(VLOOKUP(G49,अंक,5,0)&gt;=86),3,IF(AND(VLOOKUP(G49,अंक,5,0)&gt;=81),2,IF(AND(VLOOKUP(G49,अंक,5,0)&gt;=75),1,0))),IF(AND(VLOOKUP(G49,अंक,5,0)&gt;86),1.5,IF(AND(VLOOKUP(G49,अंक,5,0)&gt;=81),1,IF(AND(VLOOKUP(G49,अंक,5,0)&gt;=75),0.5,0))))),"")</f>
        <v/>
      </c>
      <c s="160">
        <f t="shared" si="31"/>
        <v>0</v>
      </c>
      <c s="160">
        <f t="shared" si="32"/>
        <v>0</v>
      </c>
      <c s="160">
        <f t="shared" si="33"/>
        <v>0</v>
      </c>
      <c s="157" t="str">
        <f t="shared" si="34"/>
        <v/>
      </c>
      <c s="160" t="str">
        <f t="shared" si="35"/>
        <v/>
      </c>
      <c s="160" t="str">
        <f>IFERROR(IF(AND(VLOOKUP(G49,अंक,5,0)=""),"",IF($CQ$6=3,IF(AND(VLOOKUP(G49,अंक,5,0)&gt;=86),3,IF(AND(VLOOKUP(G49,अंक,5,0)&gt;=81),2,IF(AND(VLOOKUP(G49,अंक,5,0)&gt;=75),1,0))),IF(AND(VLOOKUP(G49,अंक,5,0)&gt;=86),1.5,IF(AND(VLOOKUP(G49,अंक,5,0)&gt;=81),1,IF(AND(VLOOKUP(G49,अंक,5,0)&gt;=75),0.5,0))))),"")</f>
        <v/>
      </c>
      <c s="160">
        <f t="shared" si="36"/>
        <v>0</v>
      </c>
      <c s="160">
        <f t="shared" si="37"/>
        <v>0</v>
      </c>
      <c s="161">
        <f t="shared" si="38"/>
        <v>0</v>
      </c>
      <c s="157"/>
    </row>
    <row r="50" spans="1:99" ht="26.25" customHeight="1">
      <c r="A5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 s="181" t="str">
        <f t="shared" si="8"/>
        <v/>
      </c>
      <c s="160" t="str">
        <f t="shared" si="9"/>
        <v/>
      </c>
      <c s="160" t="str">
        <f t="shared" si="10"/>
        <v/>
      </c>
      <c s="160" t="str">
        <f>IFERROR(IF(AND(VLOOKUP(G50,अंक,5,0)=""),"",IF($BM$6=3,IF(AND(VLOOKUP(G50,अंक,5,0)&gt;=86),3,IF(AND(VLOOKUP(G50,अंक,5,0)&gt;=81),2,IF(AND(VLOOKUP(G50,Mark,5,0)&gt;=75),1,0))),IF(AND(VLOOKUP(G50,अंक,5,0)&gt;=86),1.5,IF(AND(VLOOKUP(G50,अंक,5,0)&gt;=81),1,IF(AND(VLOOKUP(G50,अंक,5,0)&gt;=75),0.5,0))))),"")</f>
        <v/>
      </c>
      <c s="160">
        <f t="shared" si="11"/>
        <v>0</v>
      </c>
      <c s="160">
        <f t="shared" si="12"/>
        <v>0</v>
      </c>
      <c s="160">
        <f t="shared" si="13"/>
        <v>0</v>
      </c>
      <c s="157" t="str">
        <f t="shared" si="14"/>
        <v/>
      </c>
      <c s="160" t="str">
        <f t="shared" si="15"/>
        <v/>
      </c>
      <c s="160" t="str">
        <f>IFERROR(IF(AND(VLOOKUP(G50,अंक,5,0)=""),"",IF($BS$6=3,IF(AND(VLOOKUP(G50,अंक,5,0)&gt;=86),3,IF(AND(VLOOKUP(G50,अंक,5,0)&gt;=81),2,IF(AND(VLOOKUP(G50,अंक,5,0)&gt;=75),1,0))),IF(AND(VLOOKUP(G50,अंक,5,0)&gt;=86),1.5,IF(AND(VLOOKUP(G50,अंक,5,0)&gt;=81),1,IF(AND(VLOOKUP(G50,अंक,5,0)&gt;=75),0.5,0))))),"")</f>
        <v/>
      </c>
      <c s="160">
        <f t="shared" si="16"/>
        <v>0</v>
      </c>
      <c s="160">
        <f t="shared" si="17"/>
        <v>0</v>
      </c>
      <c s="160">
        <f t="shared" si="18"/>
        <v>0</v>
      </c>
      <c s="157" t="str">
        <f t="shared" si="19"/>
        <v/>
      </c>
      <c s="160" t="str">
        <f t="shared" si="20"/>
        <v/>
      </c>
      <c s="160" t="str">
        <f>IFERROR(IF(AND(VLOOKUP(G50,अंक,5,0)=""),"",IF($BY$6=3,IF(AND(VLOOKUP(G50,अंक,5,0)&gt;=86),3,IF(AND(VLOOKUP(G50,अंक,5,0)&gt;=81),2,IF(AND(VLOOKUP(G50,अंक,5,0)&gt;=75),1,0))),IF(AND(VLOOKUP(G50,अंक,5,0)&gt;=86),1.5,IF(AND(VLOOKUP(G50,अंक,5,0)&gt;=81),1,IF(AND(VLOOKUP(G50,अंक,5,0)&gt;=75),0.5,0))))),"")</f>
        <v/>
      </c>
      <c s="160">
        <f t="shared" si="21"/>
        <v>0</v>
      </c>
      <c s="160">
        <f t="shared" si="22"/>
        <v>0</v>
      </c>
      <c s="160">
        <f t="shared" si="23"/>
        <v>0</v>
      </c>
      <c s="157" t="str">
        <f t="shared" si="24"/>
        <v/>
      </c>
      <c s="160" t="str">
        <f t="shared" si="25"/>
        <v/>
      </c>
      <c s="160" t="str">
        <f>IFERROR(IF(AND(VLOOKUP(G50,अंक,5,0)=""),"",IF($CE$6=3,IF(AND(VLOOKUP(G50,अंक,5,0)&gt;=86),3,IF(AND(VLOOKUP(G50,अंक,5,0)&gt;=81),2,IF(AND(VLOOKUP(G50,अंक,5,0)&gt;=75),1,0))),IF(AND(VLOOKUP(G50,अंक,5,0)&gt;=86),1.5,IF(AND(VLOOKUP(G50,अंक,5,0)&gt;=81),1,IF(AND(VLOOKUP(G50,अंक,5,0)&gt;=75),0.5,0))))),"")</f>
        <v/>
      </c>
      <c s="160">
        <f t="shared" si="26"/>
        <v>0</v>
      </c>
      <c s="160">
        <f t="shared" si="27"/>
        <v>0</v>
      </c>
      <c s="160">
        <f t="shared" si="28"/>
        <v>0</v>
      </c>
      <c s="157" t="str">
        <f t="shared" si="29"/>
        <v/>
      </c>
      <c s="160" t="str">
        <f t="shared" si="30"/>
        <v/>
      </c>
      <c s="160" t="str">
        <f>IFERROR(IF(AND(VLOOKUP(G50,अंक,5,0)=""),"",IF($CK$6=3,IF(AND(VLOOKUP(G50,अंक,5,0)&gt;=86),3,IF(AND(VLOOKUP(G50,अंक,5,0)&gt;=81),2,IF(AND(VLOOKUP(G50,अंक,5,0)&gt;=75),1,0))),IF(AND(VLOOKUP(G50,अंक,5,0)&gt;86),1.5,IF(AND(VLOOKUP(G50,अंक,5,0)&gt;=81),1,IF(AND(VLOOKUP(G50,अंक,5,0)&gt;=75),0.5,0))))),"")</f>
        <v/>
      </c>
      <c s="160">
        <f t="shared" si="31"/>
        <v>0</v>
      </c>
      <c s="160">
        <f t="shared" si="32"/>
        <v>0</v>
      </c>
      <c s="160">
        <f t="shared" si="33"/>
        <v>0</v>
      </c>
      <c s="157" t="str">
        <f t="shared" si="34"/>
        <v/>
      </c>
      <c s="160" t="str">
        <f t="shared" si="35"/>
        <v/>
      </c>
      <c s="160" t="str">
        <f>IFERROR(IF(AND(VLOOKUP(G50,अंक,5,0)=""),"",IF($CQ$6=3,IF(AND(VLOOKUP(G50,अंक,5,0)&gt;=86),3,IF(AND(VLOOKUP(G50,अंक,5,0)&gt;=81),2,IF(AND(VLOOKUP(G50,अंक,5,0)&gt;=75),1,0))),IF(AND(VLOOKUP(G50,अंक,5,0)&gt;=86),1.5,IF(AND(VLOOKUP(G50,अंक,5,0)&gt;=81),1,IF(AND(VLOOKUP(G50,अंक,5,0)&gt;=75),0.5,0))))),"")</f>
        <v/>
      </c>
      <c s="160">
        <f t="shared" si="36"/>
        <v>0</v>
      </c>
      <c s="160">
        <f t="shared" si="37"/>
        <v>0</v>
      </c>
      <c s="161">
        <f t="shared" si="38"/>
        <v>0</v>
      </c>
      <c s="157"/>
    </row>
    <row r="51" spans="1:99" ht="26.25" customHeight="1">
      <c r="A5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1" s="181" t="str">
        <f t="shared" si="8"/>
        <v/>
      </c>
      <c s="160" t="str">
        <f t="shared" si="9"/>
        <v/>
      </c>
      <c s="160" t="str">
        <f t="shared" si="10"/>
        <v/>
      </c>
      <c s="160" t="str">
        <f>IFERROR(IF(AND(VLOOKUP(G51,अंक,5,0)=""),"",IF($BM$6=3,IF(AND(VLOOKUP(G51,अंक,5,0)&gt;=86),3,IF(AND(VLOOKUP(G51,अंक,5,0)&gt;=81),2,IF(AND(VLOOKUP(G51,Mark,5,0)&gt;=75),1,0))),IF(AND(VLOOKUP(G51,अंक,5,0)&gt;=86),1.5,IF(AND(VLOOKUP(G51,अंक,5,0)&gt;=81),1,IF(AND(VLOOKUP(G51,अंक,5,0)&gt;=75),0.5,0))))),"")</f>
        <v/>
      </c>
      <c s="160">
        <f t="shared" si="11"/>
        <v>0</v>
      </c>
      <c s="160">
        <f t="shared" si="12"/>
        <v>0</v>
      </c>
      <c s="160">
        <f t="shared" si="13"/>
        <v>0</v>
      </c>
      <c s="157" t="str">
        <f t="shared" si="14"/>
        <v/>
      </c>
      <c s="160" t="str">
        <f t="shared" si="15"/>
        <v/>
      </c>
      <c s="160" t="str">
        <f>IFERROR(IF(AND(VLOOKUP(G51,अंक,5,0)=""),"",IF($BS$6=3,IF(AND(VLOOKUP(G51,अंक,5,0)&gt;=86),3,IF(AND(VLOOKUP(G51,अंक,5,0)&gt;=81),2,IF(AND(VLOOKUP(G51,अंक,5,0)&gt;=75),1,0))),IF(AND(VLOOKUP(G51,अंक,5,0)&gt;=86),1.5,IF(AND(VLOOKUP(G51,अंक,5,0)&gt;=81),1,IF(AND(VLOOKUP(G51,अंक,5,0)&gt;=75),0.5,0))))),"")</f>
        <v/>
      </c>
      <c s="160">
        <f t="shared" si="16"/>
        <v>0</v>
      </c>
      <c s="160">
        <f t="shared" si="17"/>
        <v>0</v>
      </c>
      <c s="160">
        <f t="shared" si="18"/>
        <v>0</v>
      </c>
      <c s="157" t="str">
        <f t="shared" si="19"/>
        <v/>
      </c>
      <c s="160" t="str">
        <f t="shared" si="20"/>
        <v/>
      </c>
      <c s="160" t="str">
        <f>IFERROR(IF(AND(VLOOKUP(G51,अंक,5,0)=""),"",IF($BY$6=3,IF(AND(VLOOKUP(G51,अंक,5,0)&gt;=86),3,IF(AND(VLOOKUP(G51,अंक,5,0)&gt;=81),2,IF(AND(VLOOKUP(G51,अंक,5,0)&gt;=75),1,0))),IF(AND(VLOOKUP(G51,अंक,5,0)&gt;=86),1.5,IF(AND(VLOOKUP(G51,अंक,5,0)&gt;=81),1,IF(AND(VLOOKUP(G51,अंक,5,0)&gt;=75),0.5,0))))),"")</f>
        <v/>
      </c>
      <c s="160">
        <f t="shared" si="21"/>
        <v>0</v>
      </c>
      <c s="160">
        <f t="shared" si="22"/>
        <v>0</v>
      </c>
      <c s="160">
        <f t="shared" si="23"/>
        <v>0</v>
      </c>
      <c s="157" t="str">
        <f t="shared" si="24"/>
        <v/>
      </c>
      <c s="160" t="str">
        <f t="shared" si="25"/>
        <v/>
      </c>
      <c s="160" t="str">
        <f>IFERROR(IF(AND(VLOOKUP(G51,अंक,5,0)=""),"",IF($CE$6=3,IF(AND(VLOOKUP(G51,अंक,5,0)&gt;=86),3,IF(AND(VLOOKUP(G51,अंक,5,0)&gt;=81),2,IF(AND(VLOOKUP(G51,अंक,5,0)&gt;=75),1,0))),IF(AND(VLOOKUP(G51,अंक,5,0)&gt;=86),1.5,IF(AND(VLOOKUP(G51,अंक,5,0)&gt;=81),1,IF(AND(VLOOKUP(G51,अंक,5,0)&gt;=75),0.5,0))))),"")</f>
        <v/>
      </c>
      <c s="160">
        <f t="shared" si="26"/>
        <v>0</v>
      </c>
      <c s="160">
        <f t="shared" si="27"/>
        <v>0</v>
      </c>
      <c s="160">
        <f t="shared" si="28"/>
        <v>0</v>
      </c>
      <c s="157" t="str">
        <f t="shared" si="29"/>
        <v/>
      </c>
      <c s="160" t="str">
        <f t="shared" si="30"/>
        <v/>
      </c>
      <c s="160" t="str">
        <f>IFERROR(IF(AND(VLOOKUP(G51,अंक,5,0)=""),"",IF($CK$6=3,IF(AND(VLOOKUP(G51,अंक,5,0)&gt;=86),3,IF(AND(VLOOKUP(G51,अंक,5,0)&gt;=81),2,IF(AND(VLOOKUP(G51,अंक,5,0)&gt;=75),1,0))),IF(AND(VLOOKUP(G51,अंक,5,0)&gt;86),1.5,IF(AND(VLOOKUP(G51,अंक,5,0)&gt;=81),1,IF(AND(VLOOKUP(G51,अंक,5,0)&gt;=75),0.5,0))))),"")</f>
        <v/>
      </c>
      <c s="160">
        <f t="shared" si="31"/>
        <v>0</v>
      </c>
      <c s="160">
        <f t="shared" si="32"/>
        <v>0</v>
      </c>
      <c s="160">
        <f t="shared" si="33"/>
        <v>0</v>
      </c>
      <c s="157" t="str">
        <f t="shared" si="34"/>
        <v/>
      </c>
      <c s="160" t="str">
        <f t="shared" si="35"/>
        <v/>
      </c>
      <c s="160" t="str">
        <f>IFERROR(IF(AND(VLOOKUP(G51,अंक,5,0)=""),"",IF($CQ$6=3,IF(AND(VLOOKUP(G51,अंक,5,0)&gt;=86),3,IF(AND(VLOOKUP(G51,अंक,5,0)&gt;=81),2,IF(AND(VLOOKUP(G51,अंक,5,0)&gt;=75),1,0))),IF(AND(VLOOKUP(G51,अंक,5,0)&gt;=86),1.5,IF(AND(VLOOKUP(G51,अंक,5,0)&gt;=81),1,IF(AND(VLOOKUP(G51,अंक,5,0)&gt;=75),0.5,0))))),"")</f>
        <v/>
      </c>
      <c s="160">
        <f t="shared" si="36"/>
        <v>0</v>
      </c>
      <c s="160">
        <f t="shared" si="37"/>
        <v>0</v>
      </c>
      <c s="161">
        <f t="shared" si="38"/>
        <v>0</v>
      </c>
      <c s="157"/>
    </row>
    <row r="52" spans="1:99" ht="26.25" customHeight="1">
      <c r="A52"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2" s="181" t="str">
        <f t="shared" si="8"/>
        <v/>
      </c>
      <c s="160" t="str">
        <f t="shared" si="9"/>
        <v/>
      </c>
      <c s="160" t="str">
        <f t="shared" si="10"/>
        <v/>
      </c>
      <c s="160" t="str">
        <f>IFERROR(IF(AND(VLOOKUP(G52,अंक,5,0)=""),"",IF($BM$6=3,IF(AND(VLOOKUP(G52,अंक,5,0)&gt;=86),3,IF(AND(VLOOKUP(G52,अंक,5,0)&gt;=81),2,IF(AND(VLOOKUP(G52,Mark,5,0)&gt;=75),1,0))),IF(AND(VLOOKUP(G52,अंक,5,0)&gt;=86),1.5,IF(AND(VLOOKUP(G52,अंक,5,0)&gt;=81),1,IF(AND(VLOOKUP(G52,अंक,5,0)&gt;=75),0.5,0))))),"")</f>
        <v/>
      </c>
      <c s="160">
        <f t="shared" si="11"/>
        <v>0</v>
      </c>
      <c s="160">
        <f t="shared" si="12"/>
        <v>0</v>
      </c>
      <c s="160">
        <f t="shared" si="13"/>
        <v>0</v>
      </c>
      <c s="157" t="str">
        <f t="shared" si="14"/>
        <v/>
      </c>
      <c s="160" t="str">
        <f t="shared" si="15"/>
        <v/>
      </c>
      <c s="160" t="str">
        <f>IFERROR(IF(AND(VLOOKUP(G52,अंक,5,0)=""),"",IF($BS$6=3,IF(AND(VLOOKUP(G52,अंक,5,0)&gt;=86),3,IF(AND(VLOOKUP(G52,अंक,5,0)&gt;=81),2,IF(AND(VLOOKUP(G52,अंक,5,0)&gt;=75),1,0))),IF(AND(VLOOKUP(G52,अंक,5,0)&gt;=86),1.5,IF(AND(VLOOKUP(G52,अंक,5,0)&gt;=81),1,IF(AND(VLOOKUP(G52,अंक,5,0)&gt;=75),0.5,0))))),"")</f>
        <v/>
      </c>
      <c s="160">
        <f t="shared" si="16"/>
        <v>0</v>
      </c>
      <c s="160">
        <f t="shared" si="17"/>
        <v>0</v>
      </c>
      <c s="160">
        <f t="shared" si="18"/>
        <v>0</v>
      </c>
      <c s="157" t="str">
        <f t="shared" si="19"/>
        <v/>
      </c>
      <c s="160" t="str">
        <f t="shared" si="20"/>
        <v/>
      </c>
      <c s="160" t="str">
        <f>IFERROR(IF(AND(VLOOKUP(G52,अंक,5,0)=""),"",IF($BY$6=3,IF(AND(VLOOKUP(G52,अंक,5,0)&gt;=86),3,IF(AND(VLOOKUP(G52,अंक,5,0)&gt;=81),2,IF(AND(VLOOKUP(G52,अंक,5,0)&gt;=75),1,0))),IF(AND(VLOOKUP(G52,अंक,5,0)&gt;=86),1.5,IF(AND(VLOOKUP(G52,अंक,5,0)&gt;=81),1,IF(AND(VLOOKUP(G52,अंक,5,0)&gt;=75),0.5,0))))),"")</f>
        <v/>
      </c>
      <c s="160">
        <f t="shared" si="21"/>
        <v>0</v>
      </c>
      <c s="160">
        <f t="shared" si="22"/>
        <v>0</v>
      </c>
      <c s="160">
        <f t="shared" si="23"/>
        <v>0</v>
      </c>
      <c s="157" t="str">
        <f t="shared" si="24"/>
        <v/>
      </c>
      <c s="160" t="str">
        <f t="shared" si="25"/>
        <v/>
      </c>
      <c s="160" t="str">
        <f>IFERROR(IF(AND(VLOOKUP(G52,अंक,5,0)=""),"",IF($CE$6=3,IF(AND(VLOOKUP(G52,अंक,5,0)&gt;=86),3,IF(AND(VLOOKUP(G52,अंक,5,0)&gt;=81),2,IF(AND(VLOOKUP(G52,अंक,5,0)&gt;=75),1,0))),IF(AND(VLOOKUP(G52,अंक,5,0)&gt;=86),1.5,IF(AND(VLOOKUP(G52,अंक,5,0)&gt;=81),1,IF(AND(VLOOKUP(G52,अंक,5,0)&gt;=75),0.5,0))))),"")</f>
        <v/>
      </c>
      <c s="160">
        <f t="shared" si="26"/>
        <v>0</v>
      </c>
      <c s="160">
        <f t="shared" si="27"/>
        <v>0</v>
      </c>
      <c s="160">
        <f t="shared" si="28"/>
        <v>0</v>
      </c>
      <c s="157" t="str">
        <f t="shared" si="29"/>
        <v/>
      </c>
      <c s="160" t="str">
        <f t="shared" si="30"/>
        <v/>
      </c>
      <c s="160" t="str">
        <f>IFERROR(IF(AND(VLOOKUP(G52,अंक,5,0)=""),"",IF($CK$6=3,IF(AND(VLOOKUP(G52,अंक,5,0)&gt;=86),3,IF(AND(VLOOKUP(G52,अंक,5,0)&gt;=81),2,IF(AND(VLOOKUP(G52,अंक,5,0)&gt;=75),1,0))),IF(AND(VLOOKUP(G52,अंक,5,0)&gt;86),1.5,IF(AND(VLOOKUP(G52,अंक,5,0)&gt;=81),1,IF(AND(VLOOKUP(G52,अंक,5,0)&gt;=75),0.5,0))))),"")</f>
        <v/>
      </c>
      <c s="160">
        <f t="shared" si="31"/>
        <v>0</v>
      </c>
      <c s="160">
        <f t="shared" si="32"/>
        <v>0</v>
      </c>
      <c s="160">
        <f t="shared" si="33"/>
        <v>0</v>
      </c>
      <c s="157" t="str">
        <f t="shared" si="34"/>
        <v/>
      </c>
      <c s="160" t="str">
        <f t="shared" si="35"/>
        <v/>
      </c>
      <c s="160" t="str">
        <f>IFERROR(IF(AND(VLOOKUP(G52,अंक,5,0)=""),"",IF($CQ$6=3,IF(AND(VLOOKUP(G52,अंक,5,0)&gt;=86),3,IF(AND(VLOOKUP(G52,अंक,5,0)&gt;=81),2,IF(AND(VLOOKUP(G52,अंक,5,0)&gt;=75),1,0))),IF(AND(VLOOKUP(G52,अंक,5,0)&gt;=86),1.5,IF(AND(VLOOKUP(G52,अंक,5,0)&gt;=81),1,IF(AND(VLOOKUP(G52,अंक,5,0)&gt;=75),0.5,0))))),"")</f>
        <v/>
      </c>
      <c s="160">
        <f t="shared" si="36"/>
        <v>0</v>
      </c>
      <c s="160">
        <f t="shared" si="37"/>
        <v>0</v>
      </c>
      <c s="161">
        <f t="shared" si="38"/>
        <v>0</v>
      </c>
      <c s="157"/>
    </row>
    <row r="53" spans="1:99" ht="26.25" customHeight="1">
      <c r="A53"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3" s="181" t="str">
        <f t="shared" si="8"/>
        <v/>
      </c>
      <c s="160" t="str">
        <f t="shared" si="9"/>
        <v/>
      </c>
      <c s="160" t="str">
        <f t="shared" si="10"/>
        <v/>
      </c>
      <c s="160" t="str">
        <f>IFERROR(IF(AND(VLOOKUP(G53,अंक,5,0)=""),"",IF($BM$6=3,IF(AND(VLOOKUP(G53,अंक,5,0)&gt;=86),3,IF(AND(VLOOKUP(G53,अंक,5,0)&gt;=81),2,IF(AND(VLOOKUP(G53,Mark,5,0)&gt;=75),1,0))),IF(AND(VLOOKUP(G53,अंक,5,0)&gt;=86),1.5,IF(AND(VLOOKUP(G53,अंक,5,0)&gt;=81),1,IF(AND(VLOOKUP(G53,अंक,5,0)&gt;=75),0.5,0))))),"")</f>
        <v/>
      </c>
      <c s="160">
        <f t="shared" si="11"/>
        <v>0</v>
      </c>
      <c s="160">
        <f t="shared" si="12"/>
        <v>0</v>
      </c>
      <c s="160">
        <f t="shared" si="13"/>
        <v>0</v>
      </c>
      <c s="157" t="str">
        <f t="shared" si="14"/>
        <v/>
      </c>
      <c s="160" t="str">
        <f t="shared" si="15"/>
        <v/>
      </c>
      <c s="160" t="str">
        <f>IFERROR(IF(AND(VLOOKUP(G53,अंक,5,0)=""),"",IF($BS$6=3,IF(AND(VLOOKUP(G53,अंक,5,0)&gt;=86),3,IF(AND(VLOOKUP(G53,अंक,5,0)&gt;=81),2,IF(AND(VLOOKUP(G53,अंक,5,0)&gt;=75),1,0))),IF(AND(VLOOKUP(G53,अंक,5,0)&gt;=86),1.5,IF(AND(VLOOKUP(G53,अंक,5,0)&gt;=81),1,IF(AND(VLOOKUP(G53,अंक,5,0)&gt;=75),0.5,0))))),"")</f>
        <v/>
      </c>
      <c s="160">
        <f t="shared" si="16"/>
        <v>0</v>
      </c>
      <c s="160">
        <f t="shared" si="17"/>
        <v>0</v>
      </c>
      <c s="160">
        <f t="shared" si="18"/>
        <v>0</v>
      </c>
      <c s="157" t="str">
        <f t="shared" si="19"/>
        <v/>
      </c>
      <c s="160" t="str">
        <f t="shared" si="20"/>
        <v/>
      </c>
      <c s="160" t="str">
        <f>IFERROR(IF(AND(VLOOKUP(G53,अंक,5,0)=""),"",IF($BY$6=3,IF(AND(VLOOKUP(G53,अंक,5,0)&gt;=86),3,IF(AND(VLOOKUP(G53,अंक,5,0)&gt;=81),2,IF(AND(VLOOKUP(G53,अंक,5,0)&gt;=75),1,0))),IF(AND(VLOOKUP(G53,अंक,5,0)&gt;=86),1.5,IF(AND(VLOOKUP(G53,अंक,5,0)&gt;=81),1,IF(AND(VLOOKUP(G53,अंक,5,0)&gt;=75),0.5,0))))),"")</f>
        <v/>
      </c>
      <c s="160">
        <f t="shared" si="21"/>
        <v>0</v>
      </c>
      <c s="160">
        <f t="shared" si="22"/>
        <v>0</v>
      </c>
      <c s="160">
        <f t="shared" si="23"/>
        <v>0</v>
      </c>
      <c s="157" t="str">
        <f t="shared" si="24"/>
        <v/>
      </c>
      <c s="160" t="str">
        <f t="shared" si="25"/>
        <v/>
      </c>
      <c s="160" t="str">
        <f>IFERROR(IF(AND(VLOOKUP(G53,अंक,5,0)=""),"",IF($CE$6=3,IF(AND(VLOOKUP(G53,अंक,5,0)&gt;=86),3,IF(AND(VLOOKUP(G53,अंक,5,0)&gt;=81),2,IF(AND(VLOOKUP(G53,अंक,5,0)&gt;=75),1,0))),IF(AND(VLOOKUP(G53,अंक,5,0)&gt;=86),1.5,IF(AND(VLOOKUP(G53,अंक,5,0)&gt;=81),1,IF(AND(VLOOKUP(G53,अंक,5,0)&gt;=75),0.5,0))))),"")</f>
        <v/>
      </c>
      <c s="160">
        <f t="shared" si="26"/>
        <v>0</v>
      </c>
      <c s="160">
        <f t="shared" si="27"/>
        <v>0</v>
      </c>
      <c s="160">
        <f t="shared" si="28"/>
        <v>0</v>
      </c>
      <c s="157" t="str">
        <f t="shared" si="29"/>
        <v/>
      </c>
      <c s="160" t="str">
        <f t="shared" si="30"/>
        <v/>
      </c>
      <c s="160" t="str">
        <f>IFERROR(IF(AND(VLOOKUP(G53,अंक,5,0)=""),"",IF($CK$6=3,IF(AND(VLOOKUP(G53,अंक,5,0)&gt;=86),3,IF(AND(VLOOKUP(G53,अंक,5,0)&gt;=81),2,IF(AND(VLOOKUP(G53,अंक,5,0)&gt;=75),1,0))),IF(AND(VLOOKUP(G53,अंक,5,0)&gt;86),1.5,IF(AND(VLOOKUP(G53,अंक,5,0)&gt;=81),1,IF(AND(VLOOKUP(G53,अंक,5,0)&gt;=75),0.5,0))))),"")</f>
        <v/>
      </c>
      <c s="160">
        <f t="shared" si="31"/>
        <v>0</v>
      </c>
      <c s="160">
        <f t="shared" si="32"/>
        <v>0</v>
      </c>
      <c s="160">
        <f t="shared" si="33"/>
        <v>0</v>
      </c>
      <c s="157" t="str">
        <f t="shared" si="34"/>
        <v/>
      </c>
      <c s="160" t="str">
        <f t="shared" si="35"/>
        <v/>
      </c>
      <c s="160" t="str">
        <f>IFERROR(IF(AND(VLOOKUP(G53,अंक,5,0)=""),"",IF($CQ$6=3,IF(AND(VLOOKUP(G53,अंक,5,0)&gt;=86),3,IF(AND(VLOOKUP(G53,अंक,5,0)&gt;=81),2,IF(AND(VLOOKUP(G53,अंक,5,0)&gt;=75),1,0))),IF(AND(VLOOKUP(G53,अंक,5,0)&gt;=86),1.5,IF(AND(VLOOKUP(G53,अंक,5,0)&gt;=81),1,IF(AND(VLOOKUP(G53,अंक,5,0)&gt;=75),0.5,0))))),"")</f>
        <v/>
      </c>
      <c s="160">
        <f t="shared" si="36"/>
        <v>0</v>
      </c>
      <c s="160">
        <f t="shared" si="37"/>
        <v>0</v>
      </c>
      <c s="161">
        <f t="shared" si="38"/>
        <v>0</v>
      </c>
      <c s="157"/>
    </row>
    <row r="54" spans="1:99" ht="26.25" customHeight="1">
      <c r="A5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4" s="181" t="str">
        <f t="shared" si="8"/>
        <v/>
      </c>
      <c s="160" t="str">
        <f t="shared" si="9"/>
        <v/>
      </c>
      <c s="160" t="str">
        <f t="shared" si="10"/>
        <v/>
      </c>
      <c s="160" t="str">
        <f>IFERROR(IF(AND(VLOOKUP(G54,अंक,5,0)=""),"",IF($BM$6=3,IF(AND(VLOOKUP(G54,अंक,5,0)&gt;=86),3,IF(AND(VLOOKUP(G54,अंक,5,0)&gt;=81),2,IF(AND(VLOOKUP(G54,Mark,5,0)&gt;=75),1,0))),IF(AND(VLOOKUP(G54,अंक,5,0)&gt;=86),1.5,IF(AND(VLOOKUP(G54,अंक,5,0)&gt;=81),1,IF(AND(VLOOKUP(G54,अंक,5,0)&gt;=75),0.5,0))))),"")</f>
        <v/>
      </c>
      <c s="160">
        <f t="shared" si="11"/>
        <v>0</v>
      </c>
      <c s="160">
        <f t="shared" si="12"/>
        <v>0</v>
      </c>
      <c s="160">
        <f t="shared" si="13"/>
        <v>0</v>
      </c>
      <c s="157" t="str">
        <f t="shared" si="14"/>
        <v/>
      </c>
      <c s="160" t="str">
        <f t="shared" si="15"/>
        <v/>
      </c>
      <c s="160" t="str">
        <f>IFERROR(IF(AND(VLOOKUP(G54,अंक,5,0)=""),"",IF($BS$6=3,IF(AND(VLOOKUP(G54,अंक,5,0)&gt;=86),3,IF(AND(VLOOKUP(G54,अंक,5,0)&gt;=81),2,IF(AND(VLOOKUP(G54,अंक,5,0)&gt;=75),1,0))),IF(AND(VLOOKUP(G54,अंक,5,0)&gt;=86),1.5,IF(AND(VLOOKUP(G54,अंक,5,0)&gt;=81),1,IF(AND(VLOOKUP(G54,अंक,5,0)&gt;=75),0.5,0))))),"")</f>
        <v/>
      </c>
      <c s="160">
        <f t="shared" si="16"/>
        <v>0</v>
      </c>
      <c s="160">
        <f t="shared" si="17"/>
        <v>0</v>
      </c>
      <c s="160">
        <f t="shared" si="18"/>
        <v>0</v>
      </c>
      <c s="157" t="str">
        <f t="shared" si="19"/>
        <v/>
      </c>
      <c s="160" t="str">
        <f t="shared" si="20"/>
        <v/>
      </c>
      <c s="160" t="str">
        <f>IFERROR(IF(AND(VLOOKUP(G54,अंक,5,0)=""),"",IF($BY$6=3,IF(AND(VLOOKUP(G54,अंक,5,0)&gt;=86),3,IF(AND(VLOOKUP(G54,अंक,5,0)&gt;=81),2,IF(AND(VLOOKUP(G54,अंक,5,0)&gt;=75),1,0))),IF(AND(VLOOKUP(G54,अंक,5,0)&gt;=86),1.5,IF(AND(VLOOKUP(G54,अंक,5,0)&gt;=81),1,IF(AND(VLOOKUP(G54,अंक,5,0)&gt;=75),0.5,0))))),"")</f>
        <v/>
      </c>
      <c s="160">
        <f t="shared" si="21"/>
        <v>0</v>
      </c>
      <c s="160">
        <f t="shared" si="22"/>
        <v>0</v>
      </c>
      <c s="160">
        <f t="shared" si="23"/>
        <v>0</v>
      </c>
      <c s="157" t="str">
        <f t="shared" si="24"/>
        <v/>
      </c>
      <c s="160" t="str">
        <f t="shared" si="25"/>
        <v/>
      </c>
      <c s="160" t="str">
        <f>IFERROR(IF(AND(VLOOKUP(G54,अंक,5,0)=""),"",IF($CE$6=3,IF(AND(VLOOKUP(G54,अंक,5,0)&gt;=86),3,IF(AND(VLOOKUP(G54,अंक,5,0)&gt;=81),2,IF(AND(VLOOKUP(G54,अंक,5,0)&gt;=75),1,0))),IF(AND(VLOOKUP(G54,अंक,5,0)&gt;=86),1.5,IF(AND(VLOOKUP(G54,अंक,5,0)&gt;=81),1,IF(AND(VLOOKUP(G54,अंक,5,0)&gt;=75),0.5,0))))),"")</f>
        <v/>
      </c>
      <c s="160">
        <f t="shared" si="26"/>
        <v>0</v>
      </c>
      <c s="160">
        <f t="shared" si="27"/>
        <v>0</v>
      </c>
      <c s="160">
        <f t="shared" si="28"/>
        <v>0</v>
      </c>
      <c s="157" t="str">
        <f t="shared" si="29"/>
        <v/>
      </c>
      <c s="160" t="str">
        <f t="shared" si="30"/>
        <v/>
      </c>
      <c s="160" t="str">
        <f>IFERROR(IF(AND(VLOOKUP(G54,अंक,5,0)=""),"",IF($CK$6=3,IF(AND(VLOOKUP(G54,अंक,5,0)&gt;=86),3,IF(AND(VLOOKUP(G54,अंक,5,0)&gt;=81),2,IF(AND(VLOOKUP(G54,अंक,5,0)&gt;=75),1,0))),IF(AND(VLOOKUP(G54,अंक,5,0)&gt;86),1.5,IF(AND(VLOOKUP(G54,अंक,5,0)&gt;=81),1,IF(AND(VLOOKUP(G54,अंक,5,0)&gt;=75),0.5,0))))),"")</f>
        <v/>
      </c>
      <c s="160">
        <f t="shared" si="31"/>
        <v>0</v>
      </c>
      <c s="160">
        <f t="shared" si="32"/>
        <v>0</v>
      </c>
      <c s="160">
        <f t="shared" si="33"/>
        <v>0</v>
      </c>
      <c s="157" t="str">
        <f t="shared" si="34"/>
        <v/>
      </c>
      <c s="160" t="str">
        <f t="shared" si="35"/>
        <v/>
      </c>
      <c s="160" t="str">
        <f>IFERROR(IF(AND(VLOOKUP(G54,अंक,5,0)=""),"",IF($CQ$6=3,IF(AND(VLOOKUP(G54,अंक,5,0)&gt;=86),3,IF(AND(VLOOKUP(G54,अंक,5,0)&gt;=81),2,IF(AND(VLOOKUP(G54,अंक,5,0)&gt;=75),1,0))),IF(AND(VLOOKUP(G54,अंक,5,0)&gt;=86),1.5,IF(AND(VLOOKUP(G54,अंक,5,0)&gt;=81),1,IF(AND(VLOOKUP(G54,अंक,5,0)&gt;=75),0.5,0))))),"")</f>
        <v/>
      </c>
      <c s="160">
        <f t="shared" si="36"/>
        <v>0</v>
      </c>
      <c s="160">
        <f t="shared" si="37"/>
        <v>0</v>
      </c>
      <c s="161">
        <f t="shared" si="38"/>
        <v>0</v>
      </c>
      <c s="157"/>
    </row>
    <row r="55" spans="1:99" ht="26.25" customHeight="1">
      <c r="A5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5" s="181" t="str">
        <f t="shared" si="8"/>
        <v/>
      </c>
      <c s="160" t="str">
        <f t="shared" si="9"/>
        <v/>
      </c>
      <c s="160" t="str">
        <f t="shared" si="10"/>
        <v/>
      </c>
      <c s="160" t="str">
        <f>IFERROR(IF(AND(VLOOKUP(G55,अंक,5,0)=""),"",IF($BM$6=3,IF(AND(VLOOKUP(G55,अंक,5,0)&gt;=86),3,IF(AND(VLOOKUP(G55,अंक,5,0)&gt;=81),2,IF(AND(VLOOKUP(G55,Mark,5,0)&gt;=75),1,0))),IF(AND(VLOOKUP(G55,अंक,5,0)&gt;=86),1.5,IF(AND(VLOOKUP(G55,अंक,5,0)&gt;=81),1,IF(AND(VLOOKUP(G55,अंक,5,0)&gt;=75),0.5,0))))),"")</f>
        <v/>
      </c>
      <c s="160">
        <f t="shared" si="11"/>
        <v>0</v>
      </c>
      <c s="160">
        <f t="shared" si="12"/>
        <v>0</v>
      </c>
      <c s="160">
        <f t="shared" si="13"/>
        <v>0</v>
      </c>
      <c s="157" t="str">
        <f t="shared" si="14"/>
        <v/>
      </c>
      <c s="160" t="str">
        <f t="shared" si="15"/>
        <v/>
      </c>
      <c s="160" t="str">
        <f>IFERROR(IF(AND(VLOOKUP(G55,अंक,5,0)=""),"",IF($BS$6=3,IF(AND(VLOOKUP(G55,अंक,5,0)&gt;=86),3,IF(AND(VLOOKUP(G55,अंक,5,0)&gt;=81),2,IF(AND(VLOOKUP(G55,अंक,5,0)&gt;=75),1,0))),IF(AND(VLOOKUP(G55,अंक,5,0)&gt;=86),1.5,IF(AND(VLOOKUP(G55,अंक,5,0)&gt;=81),1,IF(AND(VLOOKUP(G55,अंक,5,0)&gt;=75),0.5,0))))),"")</f>
        <v/>
      </c>
      <c s="160">
        <f t="shared" si="16"/>
        <v>0</v>
      </c>
      <c s="160">
        <f t="shared" si="17"/>
        <v>0</v>
      </c>
      <c s="160">
        <f t="shared" si="18"/>
        <v>0</v>
      </c>
      <c s="157" t="str">
        <f t="shared" si="19"/>
        <v/>
      </c>
      <c s="160" t="str">
        <f t="shared" si="20"/>
        <v/>
      </c>
      <c s="160" t="str">
        <f>IFERROR(IF(AND(VLOOKUP(G55,अंक,5,0)=""),"",IF($BY$6=3,IF(AND(VLOOKUP(G55,अंक,5,0)&gt;=86),3,IF(AND(VLOOKUP(G55,अंक,5,0)&gt;=81),2,IF(AND(VLOOKUP(G55,अंक,5,0)&gt;=75),1,0))),IF(AND(VLOOKUP(G55,अंक,5,0)&gt;=86),1.5,IF(AND(VLOOKUP(G55,अंक,5,0)&gt;=81),1,IF(AND(VLOOKUP(G55,अंक,5,0)&gt;=75),0.5,0))))),"")</f>
        <v/>
      </c>
      <c s="160">
        <f t="shared" si="21"/>
        <v>0</v>
      </c>
      <c s="160">
        <f t="shared" si="22"/>
        <v>0</v>
      </c>
      <c s="160">
        <f t="shared" si="23"/>
        <v>0</v>
      </c>
      <c s="157" t="str">
        <f t="shared" si="24"/>
        <v/>
      </c>
      <c s="160" t="str">
        <f t="shared" si="25"/>
        <v/>
      </c>
      <c s="160" t="str">
        <f>IFERROR(IF(AND(VLOOKUP(G55,अंक,5,0)=""),"",IF($CE$6=3,IF(AND(VLOOKUP(G55,अंक,5,0)&gt;=86),3,IF(AND(VLOOKUP(G55,अंक,5,0)&gt;=81),2,IF(AND(VLOOKUP(G55,अंक,5,0)&gt;=75),1,0))),IF(AND(VLOOKUP(G55,अंक,5,0)&gt;=86),1.5,IF(AND(VLOOKUP(G55,अंक,5,0)&gt;=81),1,IF(AND(VLOOKUP(G55,अंक,5,0)&gt;=75),0.5,0))))),"")</f>
        <v/>
      </c>
      <c s="160">
        <f t="shared" si="26"/>
        <v>0</v>
      </c>
      <c s="160">
        <f t="shared" si="27"/>
        <v>0</v>
      </c>
      <c s="160">
        <f t="shared" si="28"/>
        <v>0</v>
      </c>
      <c s="157" t="str">
        <f t="shared" si="29"/>
        <v/>
      </c>
      <c s="160" t="str">
        <f t="shared" si="30"/>
        <v/>
      </c>
      <c s="160" t="str">
        <f>IFERROR(IF(AND(VLOOKUP(G55,अंक,5,0)=""),"",IF($CK$6=3,IF(AND(VLOOKUP(G55,अंक,5,0)&gt;=86),3,IF(AND(VLOOKUP(G55,अंक,5,0)&gt;=81),2,IF(AND(VLOOKUP(G55,अंक,5,0)&gt;=75),1,0))),IF(AND(VLOOKUP(G55,अंक,5,0)&gt;86),1.5,IF(AND(VLOOKUP(G55,अंक,5,0)&gt;=81),1,IF(AND(VLOOKUP(G55,अंक,5,0)&gt;=75),0.5,0))))),"")</f>
        <v/>
      </c>
      <c s="160">
        <f t="shared" si="31"/>
        <v>0</v>
      </c>
      <c s="160">
        <f t="shared" si="32"/>
        <v>0</v>
      </c>
      <c s="160">
        <f t="shared" si="33"/>
        <v>0</v>
      </c>
      <c s="157" t="str">
        <f t="shared" si="34"/>
        <v/>
      </c>
      <c s="160" t="str">
        <f t="shared" si="35"/>
        <v/>
      </c>
      <c s="160" t="str">
        <f>IFERROR(IF(AND(VLOOKUP(G55,अंक,5,0)=""),"",IF($CQ$6=3,IF(AND(VLOOKUP(G55,अंक,5,0)&gt;=86),3,IF(AND(VLOOKUP(G55,अंक,5,0)&gt;=81),2,IF(AND(VLOOKUP(G55,अंक,5,0)&gt;=75),1,0))),IF(AND(VLOOKUP(G55,अंक,5,0)&gt;=86),1.5,IF(AND(VLOOKUP(G55,अंक,5,0)&gt;=81),1,IF(AND(VLOOKUP(G55,अंक,5,0)&gt;=75),0.5,0))))),"")</f>
        <v/>
      </c>
      <c s="160">
        <f t="shared" si="36"/>
        <v>0</v>
      </c>
      <c s="160">
        <f t="shared" si="37"/>
        <v>0</v>
      </c>
      <c s="161">
        <f t="shared" si="38"/>
        <v>0</v>
      </c>
      <c s="157"/>
    </row>
    <row r="56" spans="1:99" ht="26.25" customHeight="1">
      <c r="A5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6" s="181" t="str">
        <f t="shared" si="8"/>
        <v/>
      </c>
      <c s="160" t="str">
        <f t="shared" si="9"/>
        <v/>
      </c>
      <c s="160" t="str">
        <f t="shared" si="10"/>
        <v/>
      </c>
      <c s="160" t="str">
        <f>IFERROR(IF(AND(VLOOKUP(G56,अंक,5,0)=""),"",IF($BM$6=3,IF(AND(VLOOKUP(G56,अंक,5,0)&gt;=86),3,IF(AND(VLOOKUP(G56,अंक,5,0)&gt;=81),2,IF(AND(VLOOKUP(G56,Mark,5,0)&gt;=75),1,0))),IF(AND(VLOOKUP(G56,अंक,5,0)&gt;=86),1.5,IF(AND(VLOOKUP(G56,अंक,5,0)&gt;=81),1,IF(AND(VLOOKUP(G56,अंक,5,0)&gt;=75),0.5,0))))),"")</f>
        <v/>
      </c>
      <c s="160">
        <f t="shared" si="11"/>
        <v>0</v>
      </c>
      <c s="160">
        <f t="shared" si="12"/>
        <v>0</v>
      </c>
      <c s="160">
        <f t="shared" si="13"/>
        <v>0</v>
      </c>
      <c s="157" t="str">
        <f t="shared" si="14"/>
        <v/>
      </c>
      <c s="160" t="str">
        <f t="shared" si="15"/>
        <v/>
      </c>
      <c s="160" t="str">
        <f>IFERROR(IF(AND(VLOOKUP(G56,अंक,5,0)=""),"",IF($BS$6=3,IF(AND(VLOOKUP(G56,अंक,5,0)&gt;=86),3,IF(AND(VLOOKUP(G56,अंक,5,0)&gt;=81),2,IF(AND(VLOOKUP(G56,अंक,5,0)&gt;=75),1,0))),IF(AND(VLOOKUP(G56,अंक,5,0)&gt;=86),1.5,IF(AND(VLOOKUP(G56,अंक,5,0)&gt;=81),1,IF(AND(VLOOKUP(G56,अंक,5,0)&gt;=75),0.5,0))))),"")</f>
        <v/>
      </c>
      <c s="160">
        <f t="shared" si="16"/>
        <v>0</v>
      </c>
      <c s="160">
        <f t="shared" si="17"/>
        <v>0</v>
      </c>
      <c s="160">
        <f t="shared" si="18"/>
        <v>0</v>
      </c>
      <c s="157" t="str">
        <f t="shared" si="19"/>
        <v/>
      </c>
      <c s="160" t="str">
        <f t="shared" si="20"/>
        <v/>
      </c>
      <c s="160" t="str">
        <f>IFERROR(IF(AND(VLOOKUP(G56,अंक,5,0)=""),"",IF($BY$6=3,IF(AND(VLOOKUP(G56,अंक,5,0)&gt;=86),3,IF(AND(VLOOKUP(G56,अंक,5,0)&gt;=81),2,IF(AND(VLOOKUP(G56,अंक,5,0)&gt;=75),1,0))),IF(AND(VLOOKUP(G56,अंक,5,0)&gt;=86),1.5,IF(AND(VLOOKUP(G56,अंक,5,0)&gt;=81),1,IF(AND(VLOOKUP(G56,अंक,5,0)&gt;=75),0.5,0))))),"")</f>
        <v/>
      </c>
      <c s="160">
        <f t="shared" si="21"/>
        <v>0</v>
      </c>
      <c s="160">
        <f t="shared" si="22"/>
        <v>0</v>
      </c>
      <c s="160">
        <f t="shared" si="23"/>
        <v>0</v>
      </c>
      <c s="157" t="str">
        <f t="shared" si="24"/>
        <v/>
      </c>
      <c s="160" t="str">
        <f t="shared" si="25"/>
        <v/>
      </c>
      <c s="160" t="str">
        <f>IFERROR(IF(AND(VLOOKUP(G56,अंक,5,0)=""),"",IF($CE$6=3,IF(AND(VLOOKUP(G56,अंक,5,0)&gt;=86),3,IF(AND(VLOOKUP(G56,अंक,5,0)&gt;=81),2,IF(AND(VLOOKUP(G56,अंक,5,0)&gt;=75),1,0))),IF(AND(VLOOKUP(G56,अंक,5,0)&gt;=86),1.5,IF(AND(VLOOKUP(G56,अंक,5,0)&gt;=81),1,IF(AND(VLOOKUP(G56,अंक,5,0)&gt;=75),0.5,0))))),"")</f>
        <v/>
      </c>
      <c s="160">
        <f t="shared" si="26"/>
        <v>0</v>
      </c>
      <c s="160">
        <f t="shared" si="27"/>
        <v>0</v>
      </c>
      <c s="160">
        <f t="shared" si="28"/>
        <v>0</v>
      </c>
      <c s="157" t="str">
        <f t="shared" si="29"/>
        <v/>
      </c>
      <c s="160" t="str">
        <f t="shared" si="30"/>
        <v/>
      </c>
      <c s="160" t="str">
        <f>IFERROR(IF(AND(VLOOKUP(G56,अंक,5,0)=""),"",IF($CK$6=3,IF(AND(VLOOKUP(G56,अंक,5,0)&gt;=86),3,IF(AND(VLOOKUP(G56,अंक,5,0)&gt;=81),2,IF(AND(VLOOKUP(G56,अंक,5,0)&gt;=75),1,0))),IF(AND(VLOOKUP(G56,अंक,5,0)&gt;86),1.5,IF(AND(VLOOKUP(G56,अंक,5,0)&gt;=81),1,IF(AND(VLOOKUP(G56,अंक,5,0)&gt;=75),0.5,0))))),"")</f>
        <v/>
      </c>
      <c s="160">
        <f t="shared" si="31"/>
        <v>0</v>
      </c>
      <c s="160">
        <f t="shared" si="32"/>
        <v>0</v>
      </c>
      <c s="160">
        <f t="shared" si="33"/>
        <v>0</v>
      </c>
      <c s="157" t="str">
        <f t="shared" si="34"/>
        <v/>
      </c>
      <c s="160" t="str">
        <f t="shared" si="35"/>
        <v/>
      </c>
      <c s="160" t="str">
        <f>IFERROR(IF(AND(VLOOKUP(G56,अंक,5,0)=""),"",IF($CQ$6=3,IF(AND(VLOOKUP(G56,अंक,5,0)&gt;=86),3,IF(AND(VLOOKUP(G56,अंक,5,0)&gt;=81),2,IF(AND(VLOOKUP(G56,अंक,5,0)&gt;=75),1,0))),IF(AND(VLOOKUP(G56,अंक,5,0)&gt;=86),1.5,IF(AND(VLOOKUP(G56,अंक,5,0)&gt;=81),1,IF(AND(VLOOKUP(G56,अंक,5,0)&gt;=75),0.5,0))))),"")</f>
        <v/>
      </c>
      <c s="160">
        <f t="shared" si="36"/>
        <v>0</v>
      </c>
      <c s="160">
        <f t="shared" si="37"/>
        <v>0</v>
      </c>
      <c s="161">
        <f t="shared" si="38"/>
        <v>0</v>
      </c>
      <c s="157"/>
    </row>
    <row r="57" spans="1:99" ht="26.25" customHeight="1">
      <c r="A5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7" s="181" t="str">
        <f t="shared" si="8"/>
        <v/>
      </c>
      <c s="160" t="str">
        <f t="shared" si="9"/>
        <v/>
      </c>
      <c s="160" t="str">
        <f t="shared" si="10"/>
        <v/>
      </c>
      <c s="160" t="str">
        <f>IFERROR(IF(AND(VLOOKUP(G57,अंक,5,0)=""),"",IF($BM$6=3,IF(AND(VLOOKUP(G57,अंक,5,0)&gt;=86),3,IF(AND(VLOOKUP(G57,अंक,5,0)&gt;=81),2,IF(AND(VLOOKUP(G57,Mark,5,0)&gt;=75),1,0))),IF(AND(VLOOKUP(G57,अंक,5,0)&gt;=86),1.5,IF(AND(VLOOKUP(G57,अंक,5,0)&gt;=81),1,IF(AND(VLOOKUP(G57,अंक,5,0)&gt;=75),0.5,0))))),"")</f>
        <v/>
      </c>
      <c s="160">
        <f t="shared" si="11"/>
        <v>0</v>
      </c>
      <c s="160">
        <f t="shared" si="12"/>
        <v>0</v>
      </c>
      <c s="160">
        <f t="shared" si="13"/>
        <v>0</v>
      </c>
      <c s="157" t="str">
        <f t="shared" si="14"/>
        <v/>
      </c>
      <c s="160" t="str">
        <f t="shared" si="15"/>
        <v/>
      </c>
      <c s="160" t="str">
        <f>IFERROR(IF(AND(VLOOKUP(G57,अंक,5,0)=""),"",IF($BS$6=3,IF(AND(VLOOKUP(G57,अंक,5,0)&gt;=86),3,IF(AND(VLOOKUP(G57,अंक,5,0)&gt;=81),2,IF(AND(VLOOKUP(G57,अंक,5,0)&gt;=75),1,0))),IF(AND(VLOOKUP(G57,अंक,5,0)&gt;=86),1.5,IF(AND(VLOOKUP(G57,अंक,5,0)&gt;=81),1,IF(AND(VLOOKUP(G57,अंक,5,0)&gt;=75),0.5,0))))),"")</f>
        <v/>
      </c>
      <c s="160">
        <f t="shared" si="16"/>
        <v>0</v>
      </c>
      <c s="160">
        <f t="shared" si="17"/>
        <v>0</v>
      </c>
      <c s="160">
        <f t="shared" si="18"/>
        <v>0</v>
      </c>
      <c s="157" t="str">
        <f t="shared" si="19"/>
        <v/>
      </c>
      <c s="160" t="str">
        <f t="shared" si="20"/>
        <v/>
      </c>
      <c s="160" t="str">
        <f>IFERROR(IF(AND(VLOOKUP(G57,अंक,5,0)=""),"",IF($BY$6=3,IF(AND(VLOOKUP(G57,अंक,5,0)&gt;=86),3,IF(AND(VLOOKUP(G57,अंक,5,0)&gt;=81),2,IF(AND(VLOOKUP(G57,अंक,5,0)&gt;=75),1,0))),IF(AND(VLOOKUP(G57,अंक,5,0)&gt;=86),1.5,IF(AND(VLOOKUP(G57,अंक,5,0)&gt;=81),1,IF(AND(VLOOKUP(G57,अंक,5,0)&gt;=75),0.5,0))))),"")</f>
        <v/>
      </c>
      <c s="160">
        <f t="shared" si="21"/>
        <v>0</v>
      </c>
      <c s="160">
        <f t="shared" si="22"/>
        <v>0</v>
      </c>
      <c s="160">
        <f t="shared" si="23"/>
        <v>0</v>
      </c>
      <c s="157" t="str">
        <f t="shared" si="24"/>
        <v/>
      </c>
      <c s="160" t="str">
        <f t="shared" si="25"/>
        <v/>
      </c>
      <c s="160" t="str">
        <f>IFERROR(IF(AND(VLOOKUP(G57,अंक,5,0)=""),"",IF($CE$6=3,IF(AND(VLOOKUP(G57,अंक,5,0)&gt;=86),3,IF(AND(VLOOKUP(G57,अंक,5,0)&gt;=81),2,IF(AND(VLOOKUP(G57,अंक,5,0)&gt;=75),1,0))),IF(AND(VLOOKUP(G57,अंक,5,0)&gt;=86),1.5,IF(AND(VLOOKUP(G57,अंक,5,0)&gt;=81),1,IF(AND(VLOOKUP(G57,अंक,5,0)&gt;=75),0.5,0))))),"")</f>
        <v/>
      </c>
      <c s="160">
        <f t="shared" si="26"/>
        <v>0</v>
      </c>
      <c s="160">
        <f t="shared" si="27"/>
        <v>0</v>
      </c>
      <c s="160">
        <f t="shared" si="28"/>
        <v>0</v>
      </c>
      <c s="157" t="str">
        <f t="shared" si="29"/>
        <v/>
      </c>
      <c s="160" t="str">
        <f t="shared" si="30"/>
        <v/>
      </c>
      <c s="160" t="str">
        <f>IFERROR(IF(AND(VLOOKUP(G57,अंक,5,0)=""),"",IF($CK$6=3,IF(AND(VLOOKUP(G57,अंक,5,0)&gt;=86),3,IF(AND(VLOOKUP(G57,अंक,5,0)&gt;=81),2,IF(AND(VLOOKUP(G57,अंक,5,0)&gt;=75),1,0))),IF(AND(VLOOKUP(G57,अंक,5,0)&gt;86),1.5,IF(AND(VLOOKUP(G57,अंक,5,0)&gt;=81),1,IF(AND(VLOOKUP(G57,अंक,5,0)&gt;=75),0.5,0))))),"")</f>
        <v/>
      </c>
      <c s="160">
        <f t="shared" si="31"/>
        <v>0</v>
      </c>
      <c s="160">
        <f t="shared" si="32"/>
        <v>0</v>
      </c>
      <c s="160">
        <f t="shared" si="33"/>
        <v>0</v>
      </c>
      <c s="157" t="str">
        <f t="shared" si="34"/>
        <v/>
      </c>
      <c s="160" t="str">
        <f t="shared" si="35"/>
        <v/>
      </c>
      <c s="160" t="str">
        <f>IFERROR(IF(AND(VLOOKUP(G57,अंक,5,0)=""),"",IF($CQ$6=3,IF(AND(VLOOKUP(G57,अंक,5,0)&gt;=86),3,IF(AND(VLOOKUP(G57,अंक,5,0)&gt;=81),2,IF(AND(VLOOKUP(G57,अंक,5,0)&gt;=75),1,0))),IF(AND(VLOOKUP(G57,अंक,5,0)&gt;=86),1.5,IF(AND(VLOOKUP(G57,अंक,5,0)&gt;=81),1,IF(AND(VLOOKUP(G57,अंक,5,0)&gt;=75),0.5,0))))),"")</f>
        <v/>
      </c>
      <c s="160">
        <f t="shared" si="36"/>
        <v>0</v>
      </c>
      <c s="160">
        <f t="shared" si="37"/>
        <v>0</v>
      </c>
      <c s="161">
        <f t="shared" si="38"/>
        <v>0</v>
      </c>
      <c s="157"/>
    </row>
    <row r="58" spans="1:99" ht="26.25" customHeight="1">
      <c r="A5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8" s="181" t="str">
        <f t="shared" si="8"/>
        <v/>
      </c>
      <c s="160" t="str">
        <f t="shared" si="9"/>
        <v/>
      </c>
      <c s="160" t="str">
        <f t="shared" si="10"/>
        <v/>
      </c>
      <c s="160" t="str">
        <f>IFERROR(IF(AND(VLOOKUP(G58,अंक,5,0)=""),"",IF($BM$6=3,IF(AND(VLOOKUP(G58,अंक,5,0)&gt;=86),3,IF(AND(VLOOKUP(G58,अंक,5,0)&gt;=81),2,IF(AND(VLOOKUP(G58,Mark,5,0)&gt;=75),1,0))),IF(AND(VLOOKUP(G58,अंक,5,0)&gt;=86),1.5,IF(AND(VLOOKUP(G58,अंक,5,0)&gt;=81),1,IF(AND(VLOOKUP(G58,अंक,5,0)&gt;=75),0.5,0))))),"")</f>
        <v/>
      </c>
      <c s="160">
        <f t="shared" si="11"/>
        <v>0</v>
      </c>
      <c s="160">
        <f t="shared" si="12"/>
        <v>0</v>
      </c>
      <c s="160">
        <f t="shared" si="13"/>
        <v>0</v>
      </c>
      <c s="157" t="str">
        <f t="shared" si="14"/>
        <v/>
      </c>
      <c s="160" t="str">
        <f t="shared" si="15"/>
        <v/>
      </c>
      <c s="160" t="str">
        <f>IFERROR(IF(AND(VLOOKUP(G58,अंक,5,0)=""),"",IF($BS$6=3,IF(AND(VLOOKUP(G58,अंक,5,0)&gt;=86),3,IF(AND(VLOOKUP(G58,अंक,5,0)&gt;=81),2,IF(AND(VLOOKUP(G58,अंक,5,0)&gt;=75),1,0))),IF(AND(VLOOKUP(G58,अंक,5,0)&gt;=86),1.5,IF(AND(VLOOKUP(G58,अंक,5,0)&gt;=81),1,IF(AND(VLOOKUP(G58,अंक,5,0)&gt;=75),0.5,0))))),"")</f>
        <v/>
      </c>
      <c s="160">
        <f t="shared" si="16"/>
        <v>0</v>
      </c>
      <c s="160">
        <f t="shared" si="17"/>
        <v>0</v>
      </c>
      <c s="160">
        <f t="shared" si="18"/>
        <v>0</v>
      </c>
      <c s="157" t="str">
        <f t="shared" si="19"/>
        <v/>
      </c>
      <c s="160" t="str">
        <f t="shared" si="20"/>
        <v/>
      </c>
      <c s="160" t="str">
        <f>IFERROR(IF(AND(VLOOKUP(G58,अंक,5,0)=""),"",IF($BY$6=3,IF(AND(VLOOKUP(G58,अंक,5,0)&gt;=86),3,IF(AND(VLOOKUP(G58,अंक,5,0)&gt;=81),2,IF(AND(VLOOKUP(G58,अंक,5,0)&gt;=75),1,0))),IF(AND(VLOOKUP(G58,अंक,5,0)&gt;=86),1.5,IF(AND(VLOOKUP(G58,अंक,5,0)&gt;=81),1,IF(AND(VLOOKUP(G58,अंक,5,0)&gt;=75),0.5,0))))),"")</f>
        <v/>
      </c>
      <c s="160">
        <f t="shared" si="21"/>
        <v>0</v>
      </c>
      <c s="160">
        <f t="shared" si="22"/>
        <v>0</v>
      </c>
      <c s="160">
        <f t="shared" si="23"/>
        <v>0</v>
      </c>
      <c s="157" t="str">
        <f t="shared" si="24"/>
        <v/>
      </c>
      <c s="160" t="str">
        <f t="shared" si="25"/>
        <v/>
      </c>
      <c s="160" t="str">
        <f>IFERROR(IF(AND(VLOOKUP(G58,अंक,5,0)=""),"",IF($CE$6=3,IF(AND(VLOOKUP(G58,अंक,5,0)&gt;=86),3,IF(AND(VLOOKUP(G58,अंक,5,0)&gt;=81),2,IF(AND(VLOOKUP(G58,अंक,5,0)&gt;=75),1,0))),IF(AND(VLOOKUP(G58,अंक,5,0)&gt;=86),1.5,IF(AND(VLOOKUP(G58,अंक,5,0)&gt;=81),1,IF(AND(VLOOKUP(G58,अंक,5,0)&gt;=75),0.5,0))))),"")</f>
        <v/>
      </c>
      <c s="160">
        <f t="shared" si="26"/>
        <v>0</v>
      </c>
      <c s="160">
        <f t="shared" si="27"/>
        <v>0</v>
      </c>
      <c s="160">
        <f t="shared" si="28"/>
        <v>0</v>
      </c>
      <c s="157" t="str">
        <f t="shared" si="29"/>
        <v/>
      </c>
      <c s="160" t="str">
        <f t="shared" si="30"/>
        <v/>
      </c>
      <c s="160" t="str">
        <f>IFERROR(IF(AND(VLOOKUP(G58,अंक,5,0)=""),"",IF($CK$6=3,IF(AND(VLOOKUP(G58,अंक,5,0)&gt;=86),3,IF(AND(VLOOKUP(G58,अंक,5,0)&gt;=81),2,IF(AND(VLOOKUP(G58,अंक,5,0)&gt;=75),1,0))),IF(AND(VLOOKUP(G58,अंक,5,0)&gt;86),1.5,IF(AND(VLOOKUP(G58,अंक,5,0)&gt;=81),1,IF(AND(VLOOKUP(G58,अंक,5,0)&gt;=75),0.5,0))))),"")</f>
        <v/>
      </c>
      <c s="160">
        <f t="shared" si="31"/>
        <v>0</v>
      </c>
      <c s="160">
        <f t="shared" si="32"/>
        <v>0</v>
      </c>
      <c s="160">
        <f t="shared" si="33"/>
        <v>0</v>
      </c>
      <c s="157" t="str">
        <f t="shared" si="34"/>
        <v/>
      </c>
      <c s="160" t="str">
        <f t="shared" si="35"/>
        <v/>
      </c>
      <c s="160" t="str">
        <f>IFERROR(IF(AND(VLOOKUP(G58,अंक,5,0)=""),"",IF($CQ$6=3,IF(AND(VLOOKUP(G58,अंक,5,0)&gt;=86),3,IF(AND(VLOOKUP(G58,अंक,5,0)&gt;=81),2,IF(AND(VLOOKUP(G58,अंक,5,0)&gt;=75),1,0))),IF(AND(VLOOKUP(G58,अंक,5,0)&gt;=86),1.5,IF(AND(VLOOKUP(G58,अंक,5,0)&gt;=81),1,IF(AND(VLOOKUP(G58,अंक,5,0)&gt;=75),0.5,0))))),"")</f>
        <v/>
      </c>
      <c s="160">
        <f t="shared" si="36"/>
        <v>0</v>
      </c>
      <c s="160">
        <f t="shared" si="37"/>
        <v>0</v>
      </c>
      <c s="161">
        <f t="shared" si="38"/>
        <v>0</v>
      </c>
      <c s="157"/>
    </row>
    <row r="59" spans="1:99" ht="26.25" customHeight="1">
      <c r="A5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9" s="181" t="str">
        <f t="shared" si="8"/>
        <v/>
      </c>
      <c s="160" t="str">
        <f t="shared" si="9"/>
        <v/>
      </c>
      <c s="160" t="str">
        <f t="shared" si="10"/>
        <v/>
      </c>
      <c s="160" t="str">
        <f>IFERROR(IF(AND(VLOOKUP(G59,अंक,5,0)=""),"",IF($BM$6=3,IF(AND(VLOOKUP(G59,अंक,5,0)&gt;=86),3,IF(AND(VLOOKUP(G59,अंक,5,0)&gt;=81),2,IF(AND(VLOOKUP(G59,Mark,5,0)&gt;=75),1,0))),IF(AND(VLOOKUP(G59,अंक,5,0)&gt;=86),1.5,IF(AND(VLOOKUP(G59,अंक,5,0)&gt;=81),1,IF(AND(VLOOKUP(G59,अंक,5,0)&gt;=75),0.5,0))))),"")</f>
        <v/>
      </c>
      <c s="160">
        <f t="shared" si="11"/>
        <v>0</v>
      </c>
      <c s="160">
        <f t="shared" si="12"/>
        <v>0</v>
      </c>
      <c s="160">
        <f t="shared" si="13"/>
        <v>0</v>
      </c>
      <c s="157" t="str">
        <f t="shared" si="14"/>
        <v/>
      </c>
      <c s="160" t="str">
        <f t="shared" si="15"/>
        <v/>
      </c>
      <c s="160" t="str">
        <f>IFERROR(IF(AND(VLOOKUP(G59,अंक,5,0)=""),"",IF($BS$6=3,IF(AND(VLOOKUP(G59,अंक,5,0)&gt;=86),3,IF(AND(VLOOKUP(G59,अंक,5,0)&gt;=81),2,IF(AND(VLOOKUP(G59,अंक,5,0)&gt;=75),1,0))),IF(AND(VLOOKUP(G59,अंक,5,0)&gt;=86),1.5,IF(AND(VLOOKUP(G59,अंक,5,0)&gt;=81),1,IF(AND(VLOOKUP(G59,अंक,5,0)&gt;=75),0.5,0))))),"")</f>
        <v/>
      </c>
      <c s="160">
        <f t="shared" si="16"/>
        <v>0</v>
      </c>
      <c s="160">
        <f t="shared" si="17"/>
        <v>0</v>
      </c>
      <c s="160">
        <f t="shared" si="18"/>
        <v>0</v>
      </c>
      <c s="157" t="str">
        <f t="shared" si="19"/>
        <v/>
      </c>
      <c s="160" t="str">
        <f t="shared" si="20"/>
        <v/>
      </c>
      <c s="160" t="str">
        <f>IFERROR(IF(AND(VLOOKUP(G59,अंक,5,0)=""),"",IF($BY$6=3,IF(AND(VLOOKUP(G59,अंक,5,0)&gt;=86),3,IF(AND(VLOOKUP(G59,अंक,5,0)&gt;=81),2,IF(AND(VLOOKUP(G59,अंक,5,0)&gt;=75),1,0))),IF(AND(VLOOKUP(G59,अंक,5,0)&gt;=86),1.5,IF(AND(VLOOKUP(G59,अंक,5,0)&gt;=81),1,IF(AND(VLOOKUP(G59,अंक,5,0)&gt;=75),0.5,0))))),"")</f>
        <v/>
      </c>
      <c s="160">
        <f t="shared" si="21"/>
        <v>0</v>
      </c>
      <c s="160">
        <f t="shared" si="22"/>
        <v>0</v>
      </c>
      <c s="160">
        <f t="shared" si="23"/>
        <v>0</v>
      </c>
      <c s="157" t="str">
        <f t="shared" si="24"/>
        <v/>
      </c>
      <c s="160" t="str">
        <f t="shared" si="25"/>
        <v/>
      </c>
      <c s="160" t="str">
        <f>IFERROR(IF(AND(VLOOKUP(G59,अंक,5,0)=""),"",IF($CE$6=3,IF(AND(VLOOKUP(G59,अंक,5,0)&gt;=86),3,IF(AND(VLOOKUP(G59,अंक,5,0)&gt;=81),2,IF(AND(VLOOKUP(G59,अंक,5,0)&gt;=75),1,0))),IF(AND(VLOOKUP(G59,अंक,5,0)&gt;=86),1.5,IF(AND(VLOOKUP(G59,अंक,5,0)&gt;=81),1,IF(AND(VLOOKUP(G59,अंक,5,0)&gt;=75),0.5,0))))),"")</f>
        <v/>
      </c>
      <c s="160">
        <f t="shared" si="26"/>
        <v>0</v>
      </c>
      <c s="160">
        <f t="shared" si="27"/>
        <v>0</v>
      </c>
      <c s="160">
        <f t="shared" si="28"/>
        <v>0</v>
      </c>
      <c s="157" t="str">
        <f t="shared" si="29"/>
        <v/>
      </c>
      <c s="160" t="str">
        <f t="shared" si="30"/>
        <v/>
      </c>
      <c s="160" t="str">
        <f>IFERROR(IF(AND(VLOOKUP(G59,अंक,5,0)=""),"",IF($CK$6=3,IF(AND(VLOOKUP(G59,अंक,5,0)&gt;=86),3,IF(AND(VLOOKUP(G59,अंक,5,0)&gt;=81),2,IF(AND(VLOOKUP(G59,अंक,5,0)&gt;=75),1,0))),IF(AND(VLOOKUP(G59,अंक,5,0)&gt;86),1.5,IF(AND(VLOOKUP(G59,अंक,5,0)&gt;=81),1,IF(AND(VLOOKUP(G59,अंक,5,0)&gt;=75),0.5,0))))),"")</f>
        <v/>
      </c>
      <c s="160">
        <f t="shared" si="31"/>
        <v>0</v>
      </c>
      <c s="160">
        <f t="shared" si="32"/>
        <v>0</v>
      </c>
      <c s="160">
        <f t="shared" si="33"/>
        <v>0</v>
      </c>
      <c s="157" t="str">
        <f t="shared" si="34"/>
        <v/>
      </c>
      <c s="160" t="str">
        <f t="shared" si="35"/>
        <v/>
      </c>
      <c s="160" t="str">
        <f>IFERROR(IF(AND(VLOOKUP(G59,अंक,5,0)=""),"",IF($CQ$6=3,IF(AND(VLOOKUP(G59,अंक,5,0)&gt;=86),3,IF(AND(VLOOKUP(G59,अंक,5,0)&gt;=81),2,IF(AND(VLOOKUP(G59,अंक,5,0)&gt;=75),1,0))),IF(AND(VLOOKUP(G59,अंक,5,0)&gt;=86),1.5,IF(AND(VLOOKUP(G59,अंक,5,0)&gt;=81),1,IF(AND(VLOOKUP(G59,अंक,5,0)&gt;=75),0.5,0))))),"")</f>
        <v/>
      </c>
      <c s="160">
        <f t="shared" si="36"/>
        <v>0</v>
      </c>
      <c s="160">
        <f t="shared" si="37"/>
        <v>0</v>
      </c>
      <c s="161">
        <f t="shared" si="38"/>
        <v>0</v>
      </c>
      <c s="157"/>
    </row>
    <row r="60" spans="1:99" ht="26.25" customHeight="1">
      <c r="A6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0" s="181" t="str">
        <f t="shared" si="8"/>
        <v/>
      </c>
      <c s="160" t="str">
        <f t="shared" si="9"/>
        <v/>
      </c>
      <c s="160" t="str">
        <f t="shared" si="10"/>
        <v/>
      </c>
      <c s="160" t="str">
        <f>IFERROR(IF(AND(VLOOKUP(G60,अंक,5,0)=""),"",IF($BM$6=3,IF(AND(VLOOKUP(G60,अंक,5,0)&gt;=86),3,IF(AND(VLOOKUP(G60,अंक,5,0)&gt;=81),2,IF(AND(VLOOKUP(G60,Mark,5,0)&gt;=75),1,0))),IF(AND(VLOOKUP(G60,अंक,5,0)&gt;=86),1.5,IF(AND(VLOOKUP(G60,अंक,5,0)&gt;=81),1,IF(AND(VLOOKUP(G60,अंक,5,0)&gt;=75),0.5,0))))),"")</f>
        <v/>
      </c>
      <c s="160">
        <f t="shared" si="11"/>
        <v>0</v>
      </c>
      <c s="160">
        <f t="shared" si="12"/>
        <v>0</v>
      </c>
      <c s="160">
        <f t="shared" si="13"/>
        <v>0</v>
      </c>
      <c s="157" t="str">
        <f t="shared" si="14"/>
        <v/>
      </c>
      <c s="160" t="str">
        <f t="shared" si="15"/>
        <v/>
      </c>
      <c s="160" t="str">
        <f>IFERROR(IF(AND(VLOOKUP(G60,अंक,5,0)=""),"",IF($BS$6=3,IF(AND(VLOOKUP(G60,अंक,5,0)&gt;=86),3,IF(AND(VLOOKUP(G60,अंक,5,0)&gt;=81),2,IF(AND(VLOOKUP(G60,अंक,5,0)&gt;=75),1,0))),IF(AND(VLOOKUP(G60,अंक,5,0)&gt;=86),1.5,IF(AND(VLOOKUP(G60,अंक,5,0)&gt;=81),1,IF(AND(VLOOKUP(G60,अंक,5,0)&gt;=75),0.5,0))))),"")</f>
        <v/>
      </c>
      <c s="160">
        <f t="shared" si="16"/>
        <v>0</v>
      </c>
      <c s="160">
        <f t="shared" si="17"/>
        <v>0</v>
      </c>
      <c s="160">
        <f t="shared" si="18"/>
        <v>0</v>
      </c>
      <c s="157" t="str">
        <f t="shared" si="19"/>
        <v/>
      </c>
      <c s="160" t="str">
        <f t="shared" si="20"/>
        <v/>
      </c>
      <c s="160" t="str">
        <f>IFERROR(IF(AND(VLOOKUP(G60,अंक,5,0)=""),"",IF($BY$6=3,IF(AND(VLOOKUP(G60,अंक,5,0)&gt;=86),3,IF(AND(VLOOKUP(G60,अंक,5,0)&gt;=81),2,IF(AND(VLOOKUP(G60,अंक,5,0)&gt;=75),1,0))),IF(AND(VLOOKUP(G60,अंक,5,0)&gt;=86),1.5,IF(AND(VLOOKUP(G60,अंक,5,0)&gt;=81),1,IF(AND(VLOOKUP(G60,अंक,5,0)&gt;=75),0.5,0))))),"")</f>
        <v/>
      </c>
      <c s="160">
        <f t="shared" si="21"/>
        <v>0</v>
      </c>
      <c s="160">
        <f t="shared" si="22"/>
        <v>0</v>
      </c>
      <c s="160">
        <f t="shared" si="23"/>
        <v>0</v>
      </c>
      <c s="157" t="str">
        <f t="shared" si="24"/>
        <v/>
      </c>
      <c s="160" t="str">
        <f t="shared" si="25"/>
        <v/>
      </c>
      <c s="160" t="str">
        <f>IFERROR(IF(AND(VLOOKUP(G60,अंक,5,0)=""),"",IF($CE$6=3,IF(AND(VLOOKUP(G60,अंक,5,0)&gt;=86),3,IF(AND(VLOOKUP(G60,अंक,5,0)&gt;=81),2,IF(AND(VLOOKUP(G60,अंक,5,0)&gt;=75),1,0))),IF(AND(VLOOKUP(G60,अंक,5,0)&gt;=86),1.5,IF(AND(VLOOKUP(G60,अंक,5,0)&gt;=81),1,IF(AND(VLOOKUP(G60,अंक,5,0)&gt;=75),0.5,0))))),"")</f>
        <v/>
      </c>
      <c s="160">
        <f t="shared" si="26"/>
        <v>0</v>
      </c>
      <c s="160">
        <f t="shared" si="27"/>
        <v>0</v>
      </c>
      <c s="160">
        <f t="shared" si="28"/>
        <v>0</v>
      </c>
      <c s="157" t="str">
        <f t="shared" si="29"/>
        <v/>
      </c>
      <c s="160" t="str">
        <f t="shared" si="30"/>
        <v/>
      </c>
      <c s="160" t="str">
        <f>IFERROR(IF(AND(VLOOKUP(G60,अंक,5,0)=""),"",IF($CK$6=3,IF(AND(VLOOKUP(G60,अंक,5,0)&gt;=86),3,IF(AND(VLOOKUP(G60,अंक,5,0)&gt;=81),2,IF(AND(VLOOKUP(G60,अंक,5,0)&gt;=75),1,0))),IF(AND(VLOOKUP(G60,अंक,5,0)&gt;86),1.5,IF(AND(VLOOKUP(G60,अंक,5,0)&gt;=81),1,IF(AND(VLOOKUP(G60,अंक,5,0)&gt;=75),0.5,0))))),"")</f>
        <v/>
      </c>
      <c s="160">
        <f t="shared" si="31"/>
        <v>0</v>
      </c>
      <c s="160">
        <f t="shared" si="32"/>
        <v>0</v>
      </c>
      <c s="160">
        <f t="shared" si="33"/>
        <v>0</v>
      </c>
      <c s="157" t="str">
        <f t="shared" si="34"/>
        <v/>
      </c>
      <c s="160" t="str">
        <f t="shared" si="35"/>
        <v/>
      </c>
      <c s="160" t="str">
        <f>IFERROR(IF(AND(VLOOKUP(G60,अंक,5,0)=""),"",IF($CQ$6=3,IF(AND(VLOOKUP(G60,अंक,5,0)&gt;=86),3,IF(AND(VLOOKUP(G60,अंक,5,0)&gt;=81),2,IF(AND(VLOOKUP(G60,अंक,5,0)&gt;=75),1,0))),IF(AND(VLOOKUP(G60,अंक,5,0)&gt;=86),1.5,IF(AND(VLOOKUP(G60,अंक,5,0)&gt;=81),1,IF(AND(VLOOKUP(G60,अंक,5,0)&gt;=75),0.5,0))))),"")</f>
        <v/>
      </c>
      <c s="160">
        <f t="shared" si="36"/>
        <v>0</v>
      </c>
      <c s="160">
        <f t="shared" si="37"/>
        <v>0</v>
      </c>
      <c s="161">
        <f t="shared" si="38"/>
        <v>0</v>
      </c>
      <c s="157"/>
    </row>
    <row r="61" spans="1:99" ht="26.25" customHeight="1">
      <c r="A6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1" s="181" t="str">
        <f t="shared" si="8"/>
        <v/>
      </c>
      <c s="160" t="str">
        <f t="shared" si="9"/>
        <v/>
      </c>
      <c s="160" t="str">
        <f t="shared" si="10"/>
        <v/>
      </c>
      <c s="160" t="str">
        <f>IFERROR(IF(AND(VLOOKUP(G61,अंक,5,0)=""),"",IF($BM$6=3,IF(AND(VLOOKUP(G61,अंक,5,0)&gt;=86),3,IF(AND(VLOOKUP(G61,अंक,5,0)&gt;=81),2,IF(AND(VLOOKUP(G61,Mark,5,0)&gt;=75),1,0))),IF(AND(VLOOKUP(G61,अंक,5,0)&gt;=86),1.5,IF(AND(VLOOKUP(G61,अंक,5,0)&gt;=81),1,IF(AND(VLOOKUP(G61,अंक,5,0)&gt;=75),0.5,0))))),"")</f>
        <v/>
      </c>
      <c s="160">
        <f t="shared" si="11"/>
        <v>0</v>
      </c>
      <c s="160">
        <f t="shared" si="12"/>
        <v>0</v>
      </c>
      <c s="160">
        <f t="shared" si="13"/>
        <v>0</v>
      </c>
      <c s="157" t="str">
        <f t="shared" si="14"/>
        <v/>
      </c>
      <c s="160" t="str">
        <f t="shared" si="15"/>
        <v/>
      </c>
      <c s="160" t="str">
        <f>IFERROR(IF(AND(VLOOKUP(G61,अंक,5,0)=""),"",IF($BS$6=3,IF(AND(VLOOKUP(G61,अंक,5,0)&gt;=86),3,IF(AND(VLOOKUP(G61,अंक,5,0)&gt;=81),2,IF(AND(VLOOKUP(G61,अंक,5,0)&gt;=75),1,0))),IF(AND(VLOOKUP(G61,अंक,5,0)&gt;=86),1.5,IF(AND(VLOOKUP(G61,अंक,5,0)&gt;=81),1,IF(AND(VLOOKUP(G61,अंक,5,0)&gt;=75),0.5,0))))),"")</f>
        <v/>
      </c>
      <c s="160">
        <f t="shared" si="16"/>
        <v>0</v>
      </c>
      <c s="160">
        <f t="shared" si="17"/>
        <v>0</v>
      </c>
      <c s="160">
        <f t="shared" si="18"/>
        <v>0</v>
      </c>
      <c s="157" t="str">
        <f t="shared" si="19"/>
        <v/>
      </c>
      <c s="160" t="str">
        <f t="shared" si="20"/>
        <v/>
      </c>
      <c s="160" t="str">
        <f>IFERROR(IF(AND(VLOOKUP(G61,अंक,5,0)=""),"",IF($BY$6=3,IF(AND(VLOOKUP(G61,अंक,5,0)&gt;=86),3,IF(AND(VLOOKUP(G61,अंक,5,0)&gt;=81),2,IF(AND(VLOOKUP(G61,अंक,5,0)&gt;=75),1,0))),IF(AND(VLOOKUP(G61,अंक,5,0)&gt;=86),1.5,IF(AND(VLOOKUP(G61,अंक,5,0)&gt;=81),1,IF(AND(VLOOKUP(G61,अंक,5,0)&gt;=75),0.5,0))))),"")</f>
        <v/>
      </c>
      <c s="160">
        <f t="shared" si="21"/>
        <v>0</v>
      </c>
      <c s="160">
        <f t="shared" si="22"/>
        <v>0</v>
      </c>
      <c s="160">
        <f t="shared" si="23"/>
        <v>0</v>
      </c>
      <c s="157" t="str">
        <f t="shared" si="24"/>
        <v/>
      </c>
      <c s="160" t="str">
        <f t="shared" si="25"/>
        <v/>
      </c>
      <c s="160" t="str">
        <f>IFERROR(IF(AND(VLOOKUP(G61,अंक,5,0)=""),"",IF($CE$6=3,IF(AND(VLOOKUP(G61,अंक,5,0)&gt;=86),3,IF(AND(VLOOKUP(G61,अंक,5,0)&gt;=81),2,IF(AND(VLOOKUP(G61,अंक,5,0)&gt;=75),1,0))),IF(AND(VLOOKUP(G61,अंक,5,0)&gt;=86),1.5,IF(AND(VLOOKUP(G61,अंक,5,0)&gt;=81),1,IF(AND(VLOOKUP(G61,अंक,5,0)&gt;=75),0.5,0))))),"")</f>
        <v/>
      </c>
      <c s="160">
        <f t="shared" si="26"/>
        <v>0</v>
      </c>
      <c s="160">
        <f t="shared" si="27"/>
        <v>0</v>
      </c>
      <c s="160">
        <f t="shared" si="28"/>
        <v>0</v>
      </c>
      <c s="157" t="str">
        <f t="shared" si="29"/>
        <v/>
      </c>
      <c s="160" t="str">
        <f t="shared" si="30"/>
        <v/>
      </c>
      <c s="160" t="str">
        <f>IFERROR(IF(AND(VLOOKUP(G61,अंक,5,0)=""),"",IF($CK$6=3,IF(AND(VLOOKUP(G61,अंक,5,0)&gt;=86),3,IF(AND(VLOOKUP(G61,अंक,5,0)&gt;=81),2,IF(AND(VLOOKUP(G61,अंक,5,0)&gt;=75),1,0))),IF(AND(VLOOKUP(G61,अंक,5,0)&gt;86),1.5,IF(AND(VLOOKUP(G61,अंक,5,0)&gt;=81),1,IF(AND(VLOOKUP(G61,अंक,5,0)&gt;=75),0.5,0))))),"")</f>
        <v/>
      </c>
      <c s="160">
        <f t="shared" si="31"/>
        <v>0</v>
      </c>
      <c s="160">
        <f t="shared" si="32"/>
        <v>0</v>
      </c>
      <c s="160">
        <f t="shared" si="33"/>
        <v>0</v>
      </c>
      <c s="157" t="str">
        <f t="shared" si="34"/>
        <v/>
      </c>
      <c s="160" t="str">
        <f t="shared" si="35"/>
        <v/>
      </c>
      <c s="160" t="str">
        <f>IFERROR(IF(AND(VLOOKUP(G61,अंक,5,0)=""),"",IF($CQ$6=3,IF(AND(VLOOKUP(G61,अंक,5,0)&gt;=86),3,IF(AND(VLOOKUP(G61,अंक,5,0)&gt;=81),2,IF(AND(VLOOKUP(G61,अंक,5,0)&gt;=75),1,0))),IF(AND(VLOOKUP(G61,अंक,5,0)&gt;=86),1.5,IF(AND(VLOOKUP(G61,अंक,5,0)&gt;=81),1,IF(AND(VLOOKUP(G61,अंक,5,0)&gt;=75),0.5,0))))),"")</f>
        <v/>
      </c>
      <c s="160">
        <f t="shared" si="36"/>
        <v>0</v>
      </c>
      <c s="160">
        <f t="shared" si="37"/>
        <v>0</v>
      </c>
      <c s="161">
        <f t="shared" si="38"/>
        <v>0</v>
      </c>
      <c s="157"/>
    </row>
    <row r="62" spans="1:99" ht="26.25" customHeight="1">
      <c r="A62"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2" s="181" t="str">
        <f t="shared" si="8"/>
        <v/>
      </c>
      <c s="160" t="str">
        <f t="shared" si="9"/>
        <v/>
      </c>
      <c s="160" t="str">
        <f t="shared" si="10"/>
        <v/>
      </c>
      <c s="160" t="str">
        <f>IFERROR(IF(AND(VLOOKUP(G62,अंक,5,0)=""),"",IF($BM$6=3,IF(AND(VLOOKUP(G62,अंक,5,0)&gt;=86),3,IF(AND(VLOOKUP(G62,अंक,5,0)&gt;=81),2,IF(AND(VLOOKUP(G62,Mark,5,0)&gt;=75),1,0))),IF(AND(VLOOKUP(G62,अंक,5,0)&gt;=86),1.5,IF(AND(VLOOKUP(G62,अंक,5,0)&gt;=81),1,IF(AND(VLOOKUP(G62,अंक,5,0)&gt;=75),0.5,0))))),"")</f>
        <v/>
      </c>
      <c s="160">
        <f t="shared" si="11"/>
        <v>0</v>
      </c>
      <c s="160">
        <f t="shared" si="12"/>
        <v>0</v>
      </c>
      <c s="160">
        <f t="shared" si="13"/>
        <v>0</v>
      </c>
      <c s="157" t="str">
        <f t="shared" si="14"/>
        <v/>
      </c>
      <c s="160" t="str">
        <f t="shared" si="15"/>
        <v/>
      </c>
      <c s="160" t="str">
        <f>IFERROR(IF(AND(VLOOKUP(G62,अंक,5,0)=""),"",IF($BS$6=3,IF(AND(VLOOKUP(G62,अंक,5,0)&gt;=86),3,IF(AND(VLOOKUP(G62,अंक,5,0)&gt;=81),2,IF(AND(VLOOKUP(G62,अंक,5,0)&gt;=75),1,0))),IF(AND(VLOOKUP(G62,अंक,5,0)&gt;=86),1.5,IF(AND(VLOOKUP(G62,अंक,5,0)&gt;=81),1,IF(AND(VLOOKUP(G62,अंक,5,0)&gt;=75),0.5,0))))),"")</f>
        <v/>
      </c>
      <c s="160">
        <f t="shared" si="16"/>
        <v>0</v>
      </c>
      <c s="160">
        <f t="shared" si="17"/>
        <v>0</v>
      </c>
      <c s="160">
        <f t="shared" si="18"/>
        <v>0</v>
      </c>
      <c s="157" t="str">
        <f t="shared" si="19"/>
        <v/>
      </c>
      <c s="160" t="str">
        <f t="shared" si="20"/>
        <v/>
      </c>
      <c s="160" t="str">
        <f>IFERROR(IF(AND(VLOOKUP(G62,अंक,5,0)=""),"",IF($BY$6=3,IF(AND(VLOOKUP(G62,अंक,5,0)&gt;=86),3,IF(AND(VLOOKUP(G62,अंक,5,0)&gt;=81),2,IF(AND(VLOOKUP(G62,अंक,5,0)&gt;=75),1,0))),IF(AND(VLOOKUP(G62,अंक,5,0)&gt;=86),1.5,IF(AND(VLOOKUP(G62,अंक,5,0)&gt;=81),1,IF(AND(VLOOKUP(G62,अंक,5,0)&gt;=75),0.5,0))))),"")</f>
        <v/>
      </c>
      <c s="160">
        <f t="shared" si="21"/>
        <v>0</v>
      </c>
      <c s="160">
        <f t="shared" si="22"/>
        <v>0</v>
      </c>
      <c s="160">
        <f t="shared" si="23"/>
        <v>0</v>
      </c>
      <c s="157" t="str">
        <f t="shared" si="24"/>
        <v/>
      </c>
      <c s="160" t="str">
        <f t="shared" si="25"/>
        <v/>
      </c>
      <c s="160" t="str">
        <f>IFERROR(IF(AND(VLOOKUP(G62,अंक,5,0)=""),"",IF($CE$6=3,IF(AND(VLOOKUP(G62,अंक,5,0)&gt;=86),3,IF(AND(VLOOKUP(G62,अंक,5,0)&gt;=81),2,IF(AND(VLOOKUP(G62,अंक,5,0)&gt;=75),1,0))),IF(AND(VLOOKUP(G62,अंक,5,0)&gt;=86),1.5,IF(AND(VLOOKUP(G62,अंक,5,0)&gt;=81),1,IF(AND(VLOOKUP(G62,अंक,5,0)&gt;=75),0.5,0))))),"")</f>
        <v/>
      </c>
      <c s="160">
        <f t="shared" si="26"/>
        <v>0</v>
      </c>
      <c s="160">
        <f t="shared" si="27"/>
        <v>0</v>
      </c>
      <c s="160">
        <f t="shared" si="28"/>
        <v>0</v>
      </c>
      <c s="157" t="str">
        <f t="shared" si="29"/>
        <v/>
      </c>
      <c s="160" t="str">
        <f t="shared" si="30"/>
        <v/>
      </c>
      <c s="160" t="str">
        <f>IFERROR(IF(AND(VLOOKUP(G62,अंक,5,0)=""),"",IF($CK$6=3,IF(AND(VLOOKUP(G62,अंक,5,0)&gt;=86),3,IF(AND(VLOOKUP(G62,अंक,5,0)&gt;=81),2,IF(AND(VLOOKUP(G62,अंक,5,0)&gt;=75),1,0))),IF(AND(VLOOKUP(G62,अंक,5,0)&gt;86),1.5,IF(AND(VLOOKUP(G62,अंक,5,0)&gt;=81),1,IF(AND(VLOOKUP(G62,अंक,5,0)&gt;=75),0.5,0))))),"")</f>
        <v/>
      </c>
      <c s="160">
        <f t="shared" si="31"/>
        <v>0</v>
      </c>
      <c s="160">
        <f t="shared" si="32"/>
        <v>0</v>
      </c>
      <c s="160">
        <f t="shared" si="33"/>
        <v>0</v>
      </c>
      <c s="157" t="str">
        <f t="shared" si="34"/>
        <v/>
      </c>
      <c s="160" t="str">
        <f t="shared" si="35"/>
        <v/>
      </c>
      <c s="160" t="str">
        <f>IFERROR(IF(AND(VLOOKUP(G62,अंक,5,0)=""),"",IF($CQ$6=3,IF(AND(VLOOKUP(G62,अंक,5,0)&gt;=86),3,IF(AND(VLOOKUP(G62,अंक,5,0)&gt;=81),2,IF(AND(VLOOKUP(G62,अंक,5,0)&gt;=75),1,0))),IF(AND(VLOOKUP(G62,अंक,5,0)&gt;=86),1.5,IF(AND(VLOOKUP(G62,अंक,5,0)&gt;=81),1,IF(AND(VLOOKUP(G62,अंक,5,0)&gt;=75),0.5,0))))),"")</f>
        <v/>
      </c>
      <c s="160">
        <f t="shared" si="36"/>
        <v>0</v>
      </c>
      <c s="160">
        <f t="shared" si="37"/>
        <v>0</v>
      </c>
      <c s="161">
        <f t="shared" si="38"/>
        <v>0</v>
      </c>
      <c s="157"/>
    </row>
    <row r="63" spans="1:99" ht="26.25" customHeight="1">
      <c r="A63"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3" s="181" t="str">
        <f t="shared" si="8"/>
        <v/>
      </c>
      <c s="160" t="str">
        <f t="shared" si="9"/>
        <v/>
      </c>
      <c s="160" t="str">
        <f t="shared" si="10"/>
        <v/>
      </c>
      <c s="160" t="str">
        <f>IFERROR(IF(AND(VLOOKUP(G63,अंक,5,0)=""),"",IF($BM$6=3,IF(AND(VLOOKUP(G63,अंक,5,0)&gt;=86),3,IF(AND(VLOOKUP(G63,अंक,5,0)&gt;=81),2,IF(AND(VLOOKUP(G63,Mark,5,0)&gt;=75),1,0))),IF(AND(VLOOKUP(G63,अंक,5,0)&gt;=86),1.5,IF(AND(VLOOKUP(G63,अंक,5,0)&gt;=81),1,IF(AND(VLOOKUP(G63,अंक,5,0)&gt;=75),0.5,0))))),"")</f>
        <v/>
      </c>
      <c s="160">
        <f t="shared" si="11"/>
        <v>0</v>
      </c>
      <c s="160">
        <f t="shared" si="12"/>
        <v>0</v>
      </c>
      <c s="160">
        <f t="shared" si="13"/>
        <v>0</v>
      </c>
      <c s="157" t="str">
        <f t="shared" si="14"/>
        <v/>
      </c>
      <c s="160" t="str">
        <f t="shared" si="15"/>
        <v/>
      </c>
      <c s="160" t="str">
        <f>IFERROR(IF(AND(VLOOKUP(G63,अंक,5,0)=""),"",IF($BS$6=3,IF(AND(VLOOKUP(G63,अंक,5,0)&gt;=86),3,IF(AND(VLOOKUP(G63,अंक,5,0)&gt;=81),2,IF(AND(VLOOKUP(G63,अंक,5,0)&gt;=75),1,0))),IF(AND(VLOOKUP(G63,अंक,5,0)&gt;=86),1.5,IF(AND(VLOOKUP(G63,अंक,5,0)&gt;=81),1,IF(AND(VLOOKUP(G63,अंक,5,0)&gt;=75),0.5,0))))),"")</f>
        <v/>
      </c>
      <c s="160">
        <f t="shared" si="16"/>
        <v>0</v>
      </c>
      <c s="160">
        <f t="shared" si="17"/>
        <v>0</v>
      </c>
      <c s="160">
        <f t="shared" si="18"/>
        <v>0</v>
      </c>
      <c s="157" t="str">
        <f t="shared" si="19"/>
        <v/>
      </c>
      <c s="160" t="str">
        <f t="shared" si="20"/>
        <v/>
      </c>
      <c s="160" t="str">
        <f>IFERROR(IF(AND(VLOOKUP(G63,अंक,5,0)=""),"",IF($BY$6=3,IF(AND(VLOOKUP(G63,अंक,5,0)&gt;=86),3,IF(AND(VLOOKUP(G63,अंक,5,0)&gt;=81),2,IF(AND(VLOOKUP(G63,अंक,5,0)&gt;=75),1,0))),IF(AND(VLOOKUP(G63,अंक,5,0)&gt;=86),1.5,IF(AND(VLOOKUP(G63,अंक,5,0)&gt;=81),1,IF(AND(VLOOKUP(G63,अंक,5,0)&gt;=75),0.5,0))))),"")</f>
        <v/>
      </c>
      <c s="160">
        <f t="shared" si="21"/>
        <v>0</v>
      </c>
      <c s="160">
        <f t="shared" si="22"/>
        <v>0</v>
      </c>
      <c s="160">
        <f t="shared" si="23"/>
        <v>0</v>
      </c>
      <c s="157" t="str">
        <f t="shared" si="24"/>
        <v/>
      </c>
      <c s="160" t="str">
        <f t="shared" si="25"/>
        <v/>
      </c>
      <c s="160" t="str">
        <f>IFERROR(IF(AND(VLOOKUP(G63,अंक,5,0)=""),"",IF($CE$6=3,IF(AND(VLOOKUP(G63,अंक,5,0)&gt;=86),3,IF(AND(VLOOKUP(G63,अंक,5,0)&gt;=81),2,IF(AND(VLOOKUP(G63,अंक,5,0)&gt;=75),1,0))),IF(AND(VLOOKUP(G63,अंक,5,0)&gt;=86),1.5,IF(AND(VLOOKUP(G63,अंक,5,0)&gt;=81),1,IF(AND(VLOOKUP(G63,अंक,5,0)&gt;=75),0.5,0))))),"")</f>
        <v/>
      </c>
      <c s="160">
        <f t="shared" si="26"/>
        <v>0</v>
      </c>
      <c s="160">
        <f t="shared" si="27"/>
        <v>0</v>
      </c>
      <c s="160">
        <f t="shared" si="28"/>
        <v>0</v>
      </c>
      <c s="157" t="str">
        <f t="shared" si="29"/>
        <v/>
      </c>
      <c s="160" t="str">
        <f t="shared" si="30"/>
        <v/>
      </c>
      <c s="160" t="str">
        <f>IFERROR(IF(AND(VLOOKUP(G63,अंक,5,0)=""),"",IF($CK$6=3,IF(AND(VLOOKUP(G63,अंक,5,0)&gt;=86),3,IF(AND(VLOOKUP(G63,अंक,5,0)&gt;=81),2,IF(AND(VLOOKUP(G63,अंक,5,0)&gt;=75),1,0))),IF(AND(VLOOKUP(G63,अंक,5,0)&gt;86),1.5,IF(AND(VLOOKUP(G63,अंक,5,0)&gt;=81),1,IF(AND(VLOOKUP(G63,अंक,5,0)&gt;=75),0.5,0))))),"")</f>
        <v/>
      </c>
      <c s="160">
        <f t="shared" si="31"/>
        <v>0</v>
      </c>
      <c s="160">
        <f t="shared" si="32"/>
        <v>0</v>
      </c>
      <c s="160">
        <f t="shared" si="33"/>
        <v>0</v>
      </c>
      <c s="157" t="str">
        <f t="shared" si="34"/>
        <v/>
      </c>
      <c s="160" t="str">
        <f t="shared" si="35"/>
        <v/>
      </c>
      <c s="160" t="str">
        <f>IFERROR(IF(AND(VLOOKUP(G63,अंक,5,0)=""),"",IF($CQ$6=3,IF(AND(VLOOKUP(G63,अंक,5,0)&gt;=86),3,IF(AND(VLOOKUP(G63,अंक,5,0)&gt;=81),2,IF(AND(VLOOKUP(G63,अंक,5,0)&gt;=75),1,0))),IF(AND(VLOOKUP(G63,अंक,5,0)&gt;=86),1.5,IF(AND(VLOOKUP(G63,अंक,5,0)&gt;=81),1,IF(AND(VLOOKUP(G63,अंक,5,0)&gt;=75),0.5,0))))),"")</f>
        <v/>
      </c>
      <c s="160">
        <f t="shared" si="36"/>
        <v>0</v>
      </c>
      <c s="160">
        <f t="shared" si="37"/>
        <v>0</v>
      </c>
      <c s="161">
        <f t="shared" si="38"/>
        <v>0</v>
      </c>
      <c s="157"/>
    </row>
    <row r="64" spans="1:99" ht="26.25" customHeight="1">
      <c r="A6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4" s="181" t="str">
        <f t="shared" si="8"/>
        <v/>
      </c>
      <c s="160" t="str">
        <f t="shared" si="9"/>
        <v/>
      </c>
      <c s="160" t="str">
        <f t="shared" si="10"/>
        <v/>
      </c>
      <c s="160" t="str">
        <f>IFERROR(IF(AND(VLOOKUP(G64,अंक,5,0)=""),"",IF($BM$6=3,IF(AND(VLOOKUP(G64,अंक,5,0)&gt;=86),3,IF(AND(VLOOKUP(G64,अंक,5,0)&gt;=81),2,IF(AND(VLOOKUP(G64,Mark,5,0)&gt;=75),1,0))),IF(AND(VLOOKUP(G64,अंक,5,0)&gt;=86),1.5,IF(AND(VLOOKUP(G64,अंक,5,0)&gt;=81),1,IF(AND(VLOOKUP(G64,अंक,5,0)&gt;=75),0.5,0))))),"")</f>
        <v/>
      </c>
      <c s="160">
        <f t="shared" si="11"/>
        <v>0</v>
      </c>
      <c s="160">
        <f t="shared" si="12"/>
        <v>0</v>
      </c>
      <c s="160">
        <f t="shared" si="13"/>
        <v>0</v>
      </c>
      <c s="157" t="str">
        <f t="shared" si="14"/>
        <v/>
      </c>
      <c s="160" t="str">
        <f t="shared" si="15"/>
        <v/>
      </c>
      <c s="160" t="str">
        <f>IFERROR(IF(AND(VLOOKUP(G64,अंक,5,0)=""),"",IF($BS$6=3,IF(AND(VLOOKUP(G64,अंक,5,0)&gt;=86),3,IF(AND(VLOOKUP(G64,अंक,5,0)&gt;=81),2,IF(AND(VLOOKUP(G64,अंक,5,0)&gt;=75),1,0))),IF(AND(VLOOKUP(G64,अंक,5,0)&gt;=86),1.5,IF(AND(VLOOKUP(G64,अंक,5,0)&gt;=81),1,IF(AND(VLOOKUP(G64,अंक,5,0)&gt;=75),0.5,0))))),"")</f>
        <v/>
      </c>
      <c s="160">
        <f t="shared" si="16"/>
        <v>0</v>
      </c>
      <c s="160">
        <f t="shared" si="17"/>
        <v>0</v>
      </c>
      <c s="160">
        <f t="shared" si="18"/>
        <v>0</v>
      </c>
      <c s="157" t="str">
        <f t="shared" si="19"/>
        <v/>
      </c>
      <c s="160" t="str">
        <f t="shared" si="20"/>
        <v/>
      </c>
      <c s="160" t="str">
        <f>IFERROR(IF(AND(VLOOKUP(G64,अंक,5,0)=""),"",IF($BY$6=3,IF(AND(VLOOKUP(G64,अंक,5,0)&gt;=86),3,IF(AND(VLOOKUP(G64,अंक,5,0)&gt;=81),2,IF(AND(VLOOKUP(G64,अंक,5,0)&gt;=75),1,0))),IF(AND(VLOOKUP(G64,अंक,5,0)&gt;=86),1.5,IF(AND(VLOOKUP(G64,अंक,5,0)&gt;=81),1,IF(AND(VLOOKUP(G64,अंक,5,0)&gt;=75),0.5,0))))),"")</f>
        <v/>
      </c>
      <c s="160">
        <f t="shared" si="21"/>
        <v>0</v>
      </c>
      <c s="160">
        <f t="shared" si="22"/>
        <v>0</v>
      </c>
      <c s="160">
        <f t="shared" si="23"/>
        <v>0</v>
      </c>
      <c s="157" t="str">
        <f t="shared" si="24"/>
        <v/>
      </c>
      <c s="160" t="str">
        <f t="shared" si="25"/>
        <v/>
      </c>
      <c s="160" t="str">
        <f>IFERROR(IF(AND(VLOOKUP(G64,अंक,5,0)=""),"",IF($CE$6=3,IF(AND(VLOOKUP(G64,अंक,5,0)&gt;=86),3,IF(AND(VLOOKUP(G64,अंक,5,0)&gt;=81),2,IF(AND(VLOOKUP(G64,अंक,5,0)&gt;=75),1,0))),IF(AND(VLOOKUP(G64,अंक,5,0)&gt;=86),1.5,IF(AND(VLOOKUP(G64,अंक,5,0)&gt;=81),1,IF(AND(VLOOKUP(G64,अंक,5,0)&gt;=75),0.5,0))))),"")</f>
        <v/>
      </c>
      <c s="160">
        <f t="shared" si="26"/>
        <v>0</v>
      </c>
      <c s="160">
        <f t="shared" si="27"/>
        <v>0</v>
      </c>
      <c s="160">
        <f t="shared" si="28"/>
        <v>0</v>
      </c>
      <c s="157" t="str">
        <f t="shared" si="29"/>
        <v/>
      </c>
      <c s="160" t="str">
        <f t="shared" si="30"/>
        <v/>
      </c>
      <c s="160" t="str">
        <f>IFERROR(IF(AND(VLOOKUP(G64,अंक,5,0)=""),"",IF($CK$6=3,IF(AND(VLOOKUP(G64,अंक,5,0)&gt;=86),3,IF(AND(VLOOKUP(G64,अंक,5,0)&gt;=81),2,IF(AND(VLOOKUP(G64,अंक,5,0)&gt;=75),1,0))),IF(AND(VLOOKUP(G64,अंक,5,0)&gt;86),1.5,IF(AND(VLOOKUP(G64,अंक,5,0)&gt;=81),1,IF(AND(VLOOKUP(G64,अंक,5,0)&gt;=75),0.5,0))))),"")</f>
        <v/>
      </c>
      <c s="160">
        <f t="shared" si="31"/>
        <v>0</v>
      </c>
      <c s="160">
        <f t="shared" si="32"/>
        <v>0</v>
      </c>
      <c s="160">
        <f t="shared" si="33"/>
        <v>0</v>
      </c>
      <c s="157" t="str">
        <f t="shared" si="34"/>
        <v/>
      </c>
      <c s="160" t="str">
        <f t="shared" si="35"/>
        <v/>
      </c>
      <c s="160" t="str">
        <f>IFERROR(IF(AND(VLOOKUP(G64,अंक,5,0)=""),"",IF($CQ$6=3,IF(AND(VLOOKUP(G64,अंक,5,0)&gt;=86),3,IF(AND(VLOOKUP(G64,अंक,5,0)&gt;=81),2,IF(AND(VLOOKUP(G64,अंक,5,0)&gt;=75),1,0))),IF(AND(VLOOKUP(G64,अंक,5,0)&gt;=86),1.5,IF(AND(VLOOKUP(G64,अंक,5,0)&gt;=81),1,IF(AND(VLOOKUP(G64,अंक,5,0)&gt;=75),0.5,0))))),"")</f>
        <v/>
      </c>
      <c s="160">
        <f t="shared" si="36"/>
        <v>0</v>
      </c>
      <c s="160">
        <f t="shared" si="37"/>
        <v>0</v>
      </c>
      <c s="161">
        <f t="shared" si="38"/>
        <v>0</v>
      </c>
      <c s="157"/>
    </row>
    <row r="65" spans="1:99" ht="26.25" customHeight="1">
      <c r="A6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5" s="181" t="str">
        <f t="shared" si="8"/>
        <v/>
      </c>
      <c s="160" t="str">
        <f t="shared" si="9"/>
        <v/>
      </c>
      <c s="160" t="str">
        <f t="shared" si="10"/>
        <v/>
      </c>
      <c s="160" t="str">
        <f>IFERROR(IF(AND(VLOOKUP(G65,अंक,5,0)=""),"",IF($BM$6=3,IF(AND(VLOOKUP(G65,अंक,5,0)&gt;=86),3,IF(AND(VLOOKUP(G65,अंक,5,0)&gt;=81),2,IF(AND(VLOOKUP(G65,Mark,5,0)&gt;=75),1,0))),IF(AND(VLOOKUP(G65,अंक,5,0)&gt;=86),1.5,IF(AND(VLOOKUP(G65,अंक,5,0)&gt;=81),1,IF(AND(VLOOKUP(G65,अंक,5,0)&gt;=75),0.5,0))))),"")</f>
        <v/>
      </c>
      <c s="160">
        <f t="shared" si="11"/>
        <v>0</v>
      </c>
      <c s="160">
        <f t="shared" si="12"/>
        <v>0</v>
      </c>
      <c s="160">
        <f t="shared" si="13"/>
        <v>0</v>
      </c>
      <c s="157" t="str">
        <f t="shared" si="14"/>
        <v/>
      </c>
      <c s="160" t="str">
        <f t="shared" si="15"/>
        <v/>
      </c>
      <c s="160" t="str">
        <f>IFERROR(IF(AND(VLOOKUP(G65,अंक,5,0)=""),"",IF($BS$6=3,IF(AND(VLOOKUP(G65,अंक,5,0)&gt;=86),3,IF(AND(VLOOKUP(G65,अंक,5,0)&gt;=81),2,IF(AND(VLOOKUP(G65,अंक,5,0)&gt;=75),1,0))),IF(AND(VLOOKUP(G65,अंक,5,0)&gt;=86),1.5,IF(AND(VLOOKUP(G65,अंक,5,0)&gt;=81),1,IF(AND(VLOOKUP(G65,अंक,5,0)&gt;=75),0.5,0))))),"")</f>
        <v/>
      </c>
      <c s="160">
        <f t="shared" si="16"/>
        <v>0</v>
      </c>
      <c s="160">
        <f t="shared" si="17"/>
        <v>0</v>
      </c>
      <c s="160">
        <f t="shared" si="18"/>
        <v>0</v>
      </c>
      <c s="157" t="str">
        <f t="shared" si="19"/>
        <v/>
      </c>
      <c s="160" t="str">
        <f t="shared" si="20"/>
        <v/>
      </c>
      <c s="160" t="str">
        <f>IFERROR(IF(AND(VLOOKUP(G65,अंक,5,0)=""),"",IF($BY$6=3,IF(AND(VLOOKUP(G65,अंक,5,0)&gt;=86),3,IF(AND(VLOOKUP(G65,अंक,5,0)&gt;=81),2,IF(AND(VLOOKUP(G65,अंक,5,0)&gt;=75),1,0))),IF(AND(VLOOKUP(G65,अंक,5,0)&gt;=86),1.5,IF(AND(VLOOKUP(G65,अंक,5,0)&gt;=81),1,IF(AND(VLOOKUP(G65,अंक,5,0)&gt;=75),0.5,0))))),"")</f>
        <v/>
      </c>
      <c s="160">
        <f t="shared" si="21"/>
        <v>0</v>
      </c>
      <c s="160">
        <f t="shared" si="22"/>
        <v>0</v>
      </c>
      <c s="160">
        <f t="shared" si="23"/>
        <v>0</v>
      </c>
      <c s="157" t="str">
        <f t="shared" si="24"/>
        <v/>
      </c>
      <c s="160" t="str">
        <f t="shared" si="25"/>
        <v/>
      </c>
      <c s="160" t="str">
        <f>IFERROR(IF(AND(VLOOKUP(G65,अंक,5,0)=""),"",IF($CE$6=3,IF(AND(VLOOKUP(G65,अंक,5,0)&gt;=86),3,IF(AND(VLOOKUP(G65,अंक,5,0)&gt;=81),2,IF(AND(VLOOKUP(G65,अंक,5,0)&gt;=75),1,0))),IF(AND(VLOOKUP(G65,अंक,5,0)&gt;=86),1.5,IF(AND(VLOOKUP(G65,अंक,5,0)&gt;=81),1,IF(AND(VLOOKUP(G65,अंक,5,0)&gt;=75),0.5,0))))),"")</f>
        <v/>
      </c>
      <c s="160">
        <f t="shared" si="26"/>
        <v>0</v>
      </c>
      <c s="160">
        <f t="shared" si="27"/>
        <v>0</v>
      </c>
      <c s="160">
        <f t="shared" si="28"/>
        <v>0</v>
      </c>
      <c s="157" t="str">
        <f t="shared" si="29"/>
        <v/>
      </c>
      <c s="160" t="str">
        <f t="shared" si="30"/>
        <v/>
      </c>
      <c s="160" t="str">
        <f>IFERROR(IF(AND(VLOOKUP(G65,अंक,5,0)=""),"",IF($CK$6=3,IF(AND(VLOOKUP(G65,अंक,5,0)&gt;=86),3,IF(AND(VLOOKUP(G65,अंक,5,0)&gt;=81),2,IF(AND(VLOOKUP(G65,अंक,5,0)&gt;=75),1,0))),IF(AND(VLOOKUP(G65,अंक,5,0)&gt;86),1.5,IF(AND(VLOOKUP(G65,अंक,5,0)&gt;=81),1,IF(AND(VLOOKUP(G65,अंक,5,0)&gt;=75),0.5,0))))),"")</f>
        <v/>
      </c>
      <c s="160">
        <f t="shared" si="31"/>
        <v>0</v>
      </c>
      <c s="160">
        <f t="shared" si="32"/>
        <v>0</v>
      </c>
      <c s="160">
        <f t="shared" si="33"/>
        <v>0</v>
      </c>
      <c s="157" t="str">
        <f t="shared" si="34"/>
        <v/>
      </c>
      <c s="160" t="str">
        <f t="shared" si="35"/>
        <v/>
      </c>
      <c s="160" t="str">
        <f>IFERROR(IF(AND(VLOOKUP(G65,अंक,5,0)=""),"",IF($CQ$6=3,IF(AND(VLOOKUP(G65,अंक,5,0)&gt;=86),3,IF(AND(VLOOKUP(G65,अंक,5,0)&gt;=81),2,IF(AND(VLOOKUP(G65,अंक,5,0)&gt;=75),1,0))),IF(AND(VLOOKUP(G65,अंक,5,0)&gt;=86),1.5,IF(AND(VLOOKUP(G65,अंक,5,0)&gt;=81),1,IF(AND(VLOOKUP(G65,अंक,5,0)&gt;=75),0.5,0))))),"")</f>
        <v/>
      </c>
      <c s="160">
        <f t="shared" si="36"/>
        <v>0</v>
      </c>
      <c s="160">
        <f t="shared" si="37"/>
        <v>0</v>
      </c>
      <c s="161">
        <f t="shared" si="38"/>
        <v>0</v>
      </c>
      <c s="157"/>
    </row>
    <row r="66" spans="1:99" ht="26.25" customHeight="1">
      <c r="A6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6" s="181" t="str">
        <f t="shared" si="8"/>
        <v/>
      </c>
      <c s="160" t="str">
        <f t="shared" si="9"/>
        <v/>
      </c>
      <c s="160" t="str">
        <f t="shared" si="10"/>
        <v/>
      </c>
      <c s="160" t="str">
        <f>IFERROR(IF(AND(VLOOKUP(G66,अंक,5,0)=""),"",IF($BM$6=3,IF(AND(VLOOKUP(G66,अंक,5,0)&gt;=86),3,IF(AND(VLOOKUP(G66,अंक,5,0)&gt;=81),2,IF(AND(VLOOKUP(G66,Mark,5,0)&gt;=75),1,0))),IF(AND(VLOOKUP(G66,अंक,5,0)&gt;=86),1.5,IF(AND(VLOOKUP(G66,अंक,5,0)&gt;=81),1,IF(AND(VLOOKUP(G66,अंक,5,0)&gt;=75),0.5,0))))),"")</f>
        <v/>
      </c>
      <c s="160">
        <f t="shared" si="11"/>
        <v>0</v>
      </c>
      <c s="160">
        <f t="shared" si="12"/>
        <v>0</v>
      </c>
      <c s="160">
        <f t="shared" si="13"/>
        <v>0</v>
      </c>
      <c s="157" t="str">
        <f t="shared" si="14"/>
        <v/>
      </c>
      <c s="160" t="str">
        <f t="shared" si="15"/>
        <v/>
      </c>
      <c s="160" t="str">
        <f>IFERROR(IF(AND(VLOOKUP(G66,अंक,5,0)=""),"",IF($BS$6=3,IF(AND(VLOOKUP(G66,अंक,5,0)&gt;=86),3,IF(AND(VLOOKUP(G66,अंक,5,0)&gt;=81),2,IF(AND(VLOOKUP(G66,अंक,5,0)&gt;=75),1,0))),IF(AND(VLOOKUP(G66,अंक,5,0)&gt;=86),1.5,IF(AND(VLOOKUP(G66,अंक,5,0)&gt;=81),1,IF(AND(VLOOKUP(G66,अंक,5,0)&gt;=75),0.5,0))))),"")</f>
        <v/>
      </c>
      <c s="160">
        <f t="shared" si="16"/>
        <v>0</v>
      </c>
      <c s="160">
        <f t="shared" si="17"/>
        <v>0</v>
      </c>
      <c s="160">
        <f t="shared" si="18"/>
        <v>0</v>
      </c>
      <c s="157" t="str">
        <f t="shared" si="19"/>
        <v/>
      </c>
      <c s="160" t="str">
        <f t="shared" si="20"/>
        <v/>
      </c>
      <c s="160" t="str">
        <f>IFERROR(IF(AND(VLOOKUP(G66,अंक,5,0)=""),"",IF($BY$6=3,IF(AND(VLOOKUP(G66,अंक,5,0)&gt;=86),3,IF(AND(VLOOKUP(G66,अंक,5,0)&gt;=81),2,IF(AND(VLOOKUP(G66,अंक,5,0)&gt;=75),1,0))),IF(AND(VLOOKUP(G66,अंक,5,0)&gt;=86),1.5,IF(AND(VLOOKUP(G66,अंक,5,0)&gt;=81),1,IF(AND(VLOOKUP(G66,अंक,5,0)&gt;=75),0.5,0))))),"")</f>
        <v/>
      </c>
      <c s="160">
        <f t="shared" si="21"/>
        <v>0</v>
      </c>
      <c s="160">
        <f t="shared" si="22"/>
        <v>0</v>
      </c>
      <c s="160">
        <f t="shared" si="23"/>
        <v>0</v>
      </c>
      <c s="157" t="str">
        <f t="shared" si="24"/>
        <v/>
      </c>
      <c s="160" t="str">
        <f t="shared" si="25"/>
        <v/>
      </c>
      <c s="160" t="str">
        <f>IFERROR(IF(AND(VLOOKUP(G66,अंक,5,0)=""),"",IF($CE$6=3,IF(AND(VLOOKUP(G66,अंक,5,0)&gt;=86),3,IF(AND(VLOOKUP(G66,अंक,5,0)&gt;=81),2,IF(AND(VLOOKUP(G66,अंक,5,0)&gt;=75),1,0))),IF(AND(VLOOKUP(G66,अंक,5,0)&gt;=86),1.5,IF(AND(VLOOKUP(G66,अंक,5,0)&gt;=81),1,IF(AND(VLOOKUP(G66,अंक,5,0)&gt;=75),0.5,0))))),"")</f>
        <v/>
      </c>
      <c s="160">
        <f t="shared" si="26"/>
        <v>0</v>
      </c>
      <c s="160">
        <f t="shared" si="27"/>
        <v>0</v>
      </c>
      <c s="160">
        <f t="shared" si="28"/>
        <v>0</v>
      </c>
      <c s="157" t="str">
        <f t="shared" si="29"/>
        <v/>
      </c>
      <c s="160" t="str">
        <f t="shared" si="30"/>
        <v/>
      </c>
      <c s="160" t="str">
        <f>IFERROR(IF(AND(VLOOKUP(G66,अंक,5,0)=""),"",IF($CK$6=3,IF(AND(VLOOKUP(G66,अंक,5,0)&gt;=86),3,IF(AND(VLOOKUP(G66,अंक,5,0)&gt;=81),2,IF(AND(VLOOKUP(G66,अंक,5,0)&gt;=75),1,0))),IF(AND(VLOOKUP(G66,अंक,5,0)&gt;86),1.5,IF(AND(VLOOKUP(G66,अंक,5,0)&gt;=81),1,IF(AND(VLOOKUP(G66,अंक,5,0)&gt;=75),0.5,0))))),"")</f>
        <v/>
      </c>
      <c s="160">
        <f t="shared" si="31"/>
        <v>0</v>
      </c>
      <c s="160">
        <f t="shared" si="32"/>
        <v>0</v>
      </c>
      <c s="160">
        <f t="shared" si="33"/>
        <v>0</v>
      </c>
      <c s="157" t="str">
        <f t="shared" si="34"/>
        <v/>
      </c>
      <c s="160" t="str">
        <f t="shared" si="35"/>
        <v/>
      </c>
      <c s="160" t="str">
        <f>IFERROR(IF(AND(VLOOKUP(G66,अंक,5,0)=""),"",IF($CQ$6=3,IF(AND(VLOOKUP(G66,अंक,5,0)&gt;=86),3,IF(AND(VLOOKUP(G66,अंक,5,0)&gt;=81),2,IF(AND(VLOOKUP(G66,अंक,5,0)&gt;=75),1,0))),IF(AND(VLOOKUP(G66,अंक,5,0)&gt;=86),1.5,IF(AND(VLOOKUP(G66,अंक,5,0)&gt;=81),1,IF(AND(VLOOKUP(G66,अंक,5,0)&gt;=75),0.5,0))))),"")</f>
        <v/>
      </c>
      <c s="160">
        <f t="shared" si="36"/>
        <v>0</v>
      </c>
      <c s="160">
        <f t="shared" si="37"/>
        <v>0</v>
      </c>
      <c s="161">
        <f t="shared" si="38"/>
        <v>0</v>
      </c>
      <c s="157"/>
    </row>
    <row r="67" spans="1:99" ht="26.25" customHeight="1">
      <c r="A6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7" s="181" t="str">
        <f t="shared" si="8"/>
        <v/>
      </c>
      <c s="160" t="str">
        <f t="shared" si="9"/>
        <v/>
      </c>
      <c s="160" t="str">
        <f t="shared" si="10"/>
        <v/>
      </c>
      <c s="160" t="str">
        <f>IFERROR(IF(AND(VLOOKUP(G67,अंक,5,0)=""),"",IF($BM$6=3,IF(AND(VLOOKUP(G67,अंक,5,0)&gt;=86),3,IF(AND(VLOOKUP(G67,अंक,5,0)&gt;=81),2,IF(AND(VLOOKUP(G67,Mark,5,0)&gt;=75),1,0))),IF(AND(VLOOKUP(G67,अंक,5,0)&gt;=86),1.5,IF(AND(VLOOKUP(G67,अंक,5,0)&gt;=81),1,IF(AND(VLOOKUP(G67,अंक,5,0)&gt;=75),0.5,0))))),"")</f>
        <v/>
      </c>
      <c s="160">
        <f t="shared" si="11"/>
        <v>0</v>
      </c>
      <c s="160">
        <f t="shared" si="12"/>
        <v>0</v>
      </c>
      <c s="160">
        <f t="shared" si="13"/>
        <v>0</v>
      </c>
      <c s="157" t="str">
        <f t="shared" si="14"/>
        <v/>
      </c>
      <c s="160" t="str">
        <f t="shared" si="15"/>
        <v/>
      </c>
      <c s="160" t="str">
        <f>IFERROR(IF(AND(VLOOKUP(G67,अंक,5,0)=""),"",IF($BS$6=3,IF(AND(VLOOKUP(G67,अंक,5,0)&gt;=86),3,IF(AND(VLOOKUP(G67,अंक,5,0)&gt;=81),2,IF(AND(VLOOKUP(G67,अंक,5,0)&gt;=75),1,0))),IF(AND(VLOOKUP(G67,अंक,5,0)&gt;=86),1.5,IF(AND(VLOOKUP(G67,अंक,5,0)&gt;=81),1,IF(AND(VLOOKUP(G67,अंक,5,0)&gt;=75),0.5,0))))),"")</f>
        <v/>
      </c>
      <c s="160">
        <f t="shared" si="16"/>
        <v>0</v>
      </c>
      <c s="160">
        <f t="shared" si="17"/>
        <v>0</v>
      </c>
      <c s="160">
        <f t="shared" si="18"/>
        <v>0</v>
      </c>
      <c s="157" t="str">
        <f t="shared" si="19"/>
        <v/>
      </c>
      <c s="160" t="str">
        <f t="shared" si="20"/>
        <v/>
      </c>
      <c s="160" t="str">
        <f>IFERROR(IF(AND(VLOOKUP(G67,अंक,5,0)=""),"",IF($BY$6=3,IF(AND(VLOOKUP(G67,अंक,5,0)&gt;=86),3,IF(AND(VLOOKUP(G67,अंक,5,0)&gt;=81),2,IF(AND(VLOOKUP(G67,अंक,5,0)&gt;=75),1,0))),IF(AND(VLOOKUP(G67,अंक,5,0)&gt;=86),1.5,IF(AND(VLOOKUP(G67,अंक,5,0)&gt;=81),1,IF(AND(VLOOKUP(G67,अंक,5,0)&gt;=75),0.5,0))))),"")</f>
        <v/>
      </c>
      <c s="160">
        <f t="shared" si="21"/>
        <v>0</v>
      </c>
      <c s="160">
        <f t="shared" si="22"/>
        <v>0</v>
      </c>
      <c s="160">
        <f t="shared" si="23"/>
        <v>0</v>
      </c>
      <c s="157" t="str">
        <f t="shared" si="24"/>
        <v/>
      </c>
      <c s="160" t="str">
        <f t="shared" si="25"/>
        <v/>
      </c>
      <c s="160" t="str">
        <f>IFERROR(IF(AND(VLOOKUP(G67,अंक,5,0)=""),"",IF($CE$6=3,IF(AND(VLOOKUP(G67,अंक,5,0)&gt;=86),3,IF(AND(VLOOKUP(G67,अंक,5,0)&gt;=81),2,IF(AND(VLOOKUP(G67,अंक,5,0)&gt;=75),1,0))),IF(AND(VLOOKUP(G67,अंक,5,0)&gt;=86),1.5,IF(AND(VLOOKUP(G67,अंक,5,0)&gt;=81),1,IF(AND(VLOOKUP(G67,अंक,5,0)&gt;=75),0.5,0))))),"")</f>
        <v/>
      </c>
      <c s="160">
        <f t="shared" si="26"/>
        <v>0</v>
      </c>
      <c s="160">
        <f t="shared" si="27"/>
        <v>0</v>
      </c>
      <c s="160">
        <f t="shared" si="28"/>
        <v>0</v>
      </c>
      <c s="157" t="str">
        <f t="shared" si="29"/>
        <v/>
      </c>
      <c s="160" t="str">
        <f t="shared" si="30"/>
        <v/>
      </c>
      <c s="160" t="str">
        <f>IFERROR(IF(AND(VLOOKUP(G67,अंक,5,0)=""),"",IF($CK$6=3,IF(AND(VLOOKUP(G67,अंक,5,0)&gt;=86),3,IF(AND(VLOOKUP(G67,अंक,5,0)&gt;=81),2,IF(AND(VLOOKUP(G67,अंक,5,0)&gt;=75),1,0))),IF(AND(VLOOKUP(G67,अंक,5,0)&gt;86),1.5,IF(AND(VLOOKUP(G67,अंक,5,0)&gt;=81),1,IF(AND(VLOOKUP(G67,अंक,5,0)&gt;=75),0.5,0))))),"")</f>
        <v/>
      </c>
      <c s="160">
        <f t="shared" si="31"/>
        <v>0</v>
      </c>
      <c s="160">
        <f t="shared" si="32"/>
        <v>0</v>
      </c>
      <c s="160">
        <f t="shared" si="33"/>
        <v>0</v>
      </c>
      <c s="157" t="str">
        <f t="shared" si="34"/>
        <v/>
      </c>
      <c s="160" t="str">
        <f t="shared" si="35"/>
        <v/>
      </c>
      <c s="160" t="str">
        <f>IFERROR(IF(AND(VLOOKUP(G67,अंक,5,0)=""),"",IF($CQ$6=3,IF(AND(VLOOKUP(G67,अंक,5,0)&gt;=86),3,IF(AND(VLOOKUP(G67,अंक,5,0)&gt;=81),2,IF(AND(VLOOKUP(G67,अंक,5,0)&gt;=75),1,0))),IF(AND(VLOOKUP(G67,अंक,5,0)&gt;=86),1.5,IF(AND(VLOOKUP(G67,अंक,5,0)&gt;=81),1,IF(AND(VLOOKUP(G67,अंक,5,0)&gt;=75),0.5,0))))),"")</f>
        <v/>
      </c>
      <c s="160">
        <f t="shared" si="36"/>
        <v>0</v>
      </c>
      <c s="160">
        <f t="shared" si="37"/>
        <v>0</v>
      </c>
      <c s="161">
        <f t="shared" si="38"/>
        <v>0</v>
      </c>
      <c s="157"/>
    </row>
    <row r="68" spans="1:99" ht="26.25" customHeight="1">
      <c r="A6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8" s="181" t="str">
        <f t="shared" si="8"/>
        <v/>
      </c>
      <c s="160" t="str">
        <f t="shared" si="9"/>
        <v/>
      </c>
      <c s="160" t="str">
        <f t="shared" si="10"/>
        <v/>
      </c>
      <c s="160" t="str">
        <f>IFERROR(IF(AND(VLOOKUP(G68,अंक,5,0)=""),"",IF($BM$6=3,IF(AND(VLOOKUP(G68,अंक,5,0)&gt;=86),3,IF(AND(VLOOKUP(G68,अंक,5,0)&gt;=81),2,IF(AND(VLOOKUP(G68,Mark,5,0)&gt;=75),1,0))),IF(AND(VLOOKUP(G68,अंक,5,0)&gt;=86),1.5,IF(AND(VLOOKUP(G68,अंक,5,0)&gt;=81),1,IF(AND(VLOOKUP(G68,अंक,5,0)&gt;=75),0.5,0))))),"")</f>
        <v/>
      </c>
      <c s="160">
        <f t="shared" si="11"/>
        <v>0</v>
      </c>
      <c s="160">
        <f t="shared" si="12"/>
        <v>0</v>
      </c>
      <c s="160">
        <f t="shared" si="13"/>
        <v>0</v>
      </c>
      <c s="157" t="str">
        <f t="shared" si="14"/>
        <v/>
      </c>
      <c s="160" t="str">
        <f t="shared" si="15"/>
        <v/>
      </c>
      <c s="160" t="str">
        <f>IFERROR(IF(AND(VLOOKUP(G68,अंक,5,0)=""),"",IF($BS$6=3,IF(AND(VLOOKUP(G68,अंक,5,0)&gt;=86),3,IF(AND(VLOOKUP(G68,अंक,5,0)&gt;=81),2,IF(AND(VLOOKUP(G68,अंक,5,0)&gt;=75),1,0))),IF(AND(VLOOKUP(G68,अंक,5,0)&gt;=86),1.5,IF(AND(VLOOKUP(G68,अंक,5,0)&gt;=81),1,IF(AND(VLOOKUP(G68,अंक,5,0)&gt;=75),0.5,0))))),"")</f>
        <v/>
      </c>
      <c s="160">
        <f t="shared" si="16"/>
        <v>0</v>
      </c>
      <c s="160">
        <f t="shared" si="17"/>
        <v>0</v>
      </c>
      <c s="160">
        <f t="shared" si="18"/>
        <v>0</v>
      </c>
      <c s="157" t="str">
        <f t="shared" si="19"/>
        <v/>
      </c>
      <c s="160" t="str">
        <f t="shared" si="20"/>
        <v/>
      </c>
      <c s="160" t="str">
        <f>IFERROR(IF(AND(VLOOKUP(G68,अंक,5,0)=""),"",IF($BY$6=3,IF(AND(VLOOKUP(G68,अंक,5,0)&gt;=86),3,IF(AND(VLOOKUP(G68,अंक,5,0)&gt;=81),2,IF(AND(VLOOKUP(G68,अंक,5,0)&gt;=75),1,0))),IF(AND(VLOOKUP(G68,अंक,5,0)&gt;=86),1.5,IF(AND(VLOOKUP(G68,अंक,5,0)&gt;=81),1,IF(AND(VLOOKUP(G68,अंक,5,0)&gt;=75),0.5,0))))),"")</f>
        <v/>
      </c>
      <c s="160">
        <f t="shared" si="21"/>
        <v>0</v>
      </c>
      <c s="160">
        <f t="shared" si="22"/>
        <v>0</v>
      </c>
      <c s="160">
        <f t="shared" si="23"/>
        <v>0</v>
      </c>
      <c s="157" t="str">
        <f t="shared" si="24"/>
        <v/>
      </c>
      <c s="160" t="str">
        <f t="shared" si="25"/>
        <v/>
      </c>
      <c s="160" t="str">
        <f>IFERROR(IF(AND(VLOOKUP(G68,अंक,5,0)=""),"",IF($CE$6=3,IF(AND(VLOOKUP(G68,अंक,5,0)&gt;=86),3,IF(AND(VLOOKUP(G68,अंक,5,0)&gt;=81),2,IF(AND(VLOOKUP(G68,अंक,5,0)&gt;=75),1,0))),IF(AND(VLOOKUP(G68,अंक,5,0)&gt;=86),1.5,IF(AND(VLOOKUP(G68,अंक,5,0)&gt;=81),1,IF(AND(VLOOKUP(G68,अंक,5,0)&gt;=75),0.5,0))))),"")</f>
        <v/>
      </c>
      <c s="160">
        <f t="shared" si="26"/>
        <v>0</v>
      </c>
      <c s="160">
        <f t="shared" si="27"/>
        <v>0</v>
      </c>
      <c s="160">
        <f t="shared" si="28"/>
        <v>0</v>
      </c>
      <c s="157" t="str">
        <f t="shared" si="29"/>
        <v/>
      </c>
      <c s="160" t="str">
        <f t="shared" si="30"/>
        <v/>
      </c>
      <c s="160" t="str">
        <f>IFERROR(IF(AND(VLOOKUP(G68,अंक,5,0)=""),"",IF($CK$6=3,IF(AND(VLOOKUP(G68,अंक,5,0)&gt;=86),3,IF(AND(VLOOKUP(G68,अंक,5,0)&gt;=81),2,IF(AND(VLOOKUP(G68,अंक,5,0)&gt;=75),1,0))),IF(AND(VLOOKUP(G68,अंक,5,0)&gt;86),1.5,IF(AND(VLOOKUP(G68,अंक,5,0)&gt;=81),1,IF(AND(VLOOKUP(G68,अंक,5,0)&gt;=75),0.5,0))))),"")</f>
        <v/>
      </c>
      <c s="160">
        <f t="shared" si="31"/>
        <v>0</v>
      </c>
      <c s="160">
        <f t="shared" si="32"/>
        <v>0</v>
      </c>
      <c s="160">
        <f t="shared" si="33"/>
        <v>0</v>
      </c>
      <c s="157" t="str">
        <f t="shared" si="34"/>
        <v/>
      </c>
      <c s="160" t="str">
        <f t="shared" si="35"/>
        <v/>
      </c>
      <c s="160" t="str">
        <f>IFERROR(IF(AND(VLOOKUP(G68,अंक,5,0)=""),"",IF($CQ$6=3,IF(AND(VLOOKUP(G68,अंक,5,0)&gt;=86),3,IF(AND(VLOOKUP(G68,अंक,5,0)&gt;=81),2,IF(AND(VLOOKUP(G68,अंक,5,0)&gt;=75),1,0))),IF(AND(VLOOKUP(G68,अंक,5,0)&gt;=86),1.5,IF(AND(VLOOKUP(G68,अंक,5,0)&gt;=81),1,IF(AND(VLOOKUP(G68,अंक,5,0)&gt;=75),0.5,0))))),"")</f>
        <v/>
      </c>
      <c s="160">
        <f t="shared" si="36"/>
        <v>0</v>
      </c>
      <c s="160">
        <f t="shared" si="37"/>
        <v>0</v>
      </c>
      <c s="161">
        <f t="shared" si="38"/>
        <v>0</v>
      </c>
      <c s="157"/>
    </row>
    <row r="69" spans="1:99" ht="26.25" customHeight="1">
      <c r="A6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69" s="181" t="str">
        <f t="shared" si="8"/>
        <v/>
      </c>
      <c s="160" t="str">
        <f t="shared" si="9"/>
        <v/>
      </c>
      <c s="160" t="str">
        <f t="shared" si="10"/>
        <v/>
      </c>
      <c s="160" t="str">
        <f>IFERROR(IF(AND(VLOOKUP(G69,अंक,5,0)=""),"",IF($BM$6=3,IF(AND(VLOOKUP(G69,अंक,5,0)&gt;=86),3,IF(AND(VLOOKUP(G69,अंक,5,0)&gt;=81),2,IF(AND(VLOOKUP(G69,Mark,5,0)&gt;=75),1,0))),IF(AND(VLOOKUP(G69,अंक,5,0)&gt;=86),1.5,IF(AND(VLOOKUP(G69,अंक,5,0)&gt;=81),1,IF(AND(VLOOKUP(G69,अंक,5,0)&gt;=75),0.5,0))))),"")</f>
        <v/>
      </c>
      <c s="160">
        <f t="shared" si="11"/>
        <v>0</v>
      </c>
      <c s="160">
        <f t="shared" si="12"/>
        <v>0</v>
      </c>
      <c s="160">
        <f t="shared" si="13"/>
        <v>0</v>
      </c>
      <c s="157" t="str">
        <f t="shared" si="14"/>
        <v/>
      </c>
      <c s="160" t="str">
        <f t="shared" si="15"/>
        <v/>
      </c>
      <c s="160" t="str">
        <f>IFERROR(IF(AND(VLOOKUP(G69,अंक,5,0)=""),"",IF($BS$6=3,IF(AND(VLOOKUP(G69,अंक,5,0)&gt;=86),3,IF(AND(VLOOKUP(G69,अंक,5,0)&gt;=81),2,IF(AND(VLOOKUP(G69,अंक,5,0)&gt;=75),1,0))),IF(AND(VLOOKUP(G69,अंक,5,0)&gt;=86),1.5,IF(AND(VLOOKUP(G69,अंक,5,0)&gt;=81),1,IF(AND(VLOOKUP(G69,अंक,5,0)&gt;=75),0.5,0))))),"")</f>
        <v/>
      </c>
      <c s="160">
        <f t="shared" si="16"/>
        <v>0</v>
      </c>
      <c s="160">
        <f t="shared" si="17"/>
        <v>0</v>
      </c>
      <c s="160">
        <f t="shared" si="18"/>
        <v>0</v>
      </c>
      <c s="157" t="str">
        <f t="shared" si="19"/>
        <v/>
      </c>
      <c s="160" t="str">
        <f t="shared" si="20"/>
        <v/>
      </c>
      <c s="160" t="str">
        <f>IFERROR(IF(AND(VLOOKUP(G69,अंक,5,0)=""),"",IF($BY$6=3,IF(AND(VLOOKUP(G69,अंक,5,0)&gt;=86),3,IF(AND(VLOOKUP(G69,अंक,5,0)&gt;=81),2,IF(AND(VLOOKUP(G69,अंक,5,0)&gt;=75),1,0))),IF(AND(VLOOKUP(G69,अंक,5,0)&gt;=86),1.5,IF(AND(VLOOKUP(G69,अंक,5,0)&gt;=81),1,IF(AND(VLOOKUP(G69,अंक,5,0)&gt;=75),0.5,0))))),"")</f>
        <v/>
      </c>
      <c s="160">
        <f t="shared" si="21"/>
        <v>0</v>
      </c>
      <c s="160">
        <f t="shared" si="22"/>
        <v>0</v>
      </c>
      <c s="160">
        <f t="shared" si="23"/>
        <v>0</v>
      </c>
      <c s="157" t="str">
        <f t="shared" si="24"/>
        <v/>
      </c>
      <c s="160" t="str">
        <f t="shared" si="25"/>
        <v/>
      </c>
      <c s="160" t="str">
        <f>IFERROR(IF(AND(VLOOKUP(G69,अंक,5,0)=""),"",IF($CE$6=3,IF(AND(VLOOKUP(G69,अंक,5,0)&gt;=86),3,IF(AND(VLOOKUP(G69,अंक,5,0)&gt;=81),2,IF(AND(VLOOKUP(G69,अंक,5,0)&gt;=75),1,0))),IF(AND(VLOOKUP(G69,अंक,5,0)&gt;=86),1.5,IF(AND(VLOOKUP(G69,अंक,5,0)&gt;=81),1,IF(AND(VLOOKUP(G69,अंक,5,0)&gt;=75),0.5,0))))),"")</f>
        <v/>
      </c>
      <c s="160">
        <f t="shared" si="26"/>
        <v>0</v>
      </c>
      <c s="160">
        <f t="shared" si="27"/>
        <v>0</v>
      </c>
      <c s="160">
        <f t="shared" si="28"/>
        <v>0</v>
      </c>
      <c s="157" t="str">
        <f t="shared" si="29"/>
        <v/>
      </c>
      <c s="160" t="str">
        <f t="shared" si="30"/>
        <v/>
      </c>
      <c s="160" t="str">
        <f>IFERROR(IF(AND(VLOOKUP(G69,अंक,5,0)=""),"",IF($CK$6=3,IF(AND(VLOOKUP(G69,अंक,5,0)&gt;=86),3,IF(AND(VLOOKUP(G69,अंक,5,0)&gt;=81),2,IF(AND(VLOOKUP(G69,अंक,5,0)&gt;=75),1,0))),IF(AND(VLOOKUP(G69,अंक,5,0)&gt;86),1.5,IF(AND(VLOOKUP(G69,अंक,5,0)&gt;=81),1,IF(AND(VLOOKUP(G69,अंक,5,0)&gt;=75),0.5,0))))),"")</f>
        <v/>
      </c>
      <c s="160">
        <f t="shared" si="31"/>
        <v>0</v>
      </c>
      <c s="160">
        <f t="shared" si="32"/>
        <v>0</v>
      </c>
      <c s="160">
        <f t="shared" si="33"/>
        <v>0</v>
      </c>
      <c s="157" t="str">
        <f t="shared" si="34"/>
        <v/>
      </c>
      <c s="160" t="str">
        <f t="shared" si="35"/>
        <v/>
      </c>
      <c s="160" t="str">
        <f>IFERROR(IF(AND(VLOOKUP(G69,अंक,5,0)=""),"",IF($CQ$6=3,IF(AND(VLOOKUP(G69,अंक,5,0)&gt;=86),3,IF(AND(VLOOKUP(G69,अंक,5,0)&gt;=81),2,IF(AND(VLOOKUP(G69,अंक,5,0)&gt;=75),1,0))),IF(AND(VLOOKUP(G69,अंक,5,0)&gt;=86),1.5,IF(AND(VLOOKUP(G69,अंक,5,0)&gt;=81),1,IF(AND(VLOOKUP(G69,अंक,5,0)&gt;=75),0.5,0))))),"")</f>
        <v/>
      </c>
      <c s="160">
        <f t="shared" si="36"/>
        <v>0</v>
      </c>
      <c s="160">
        <f t="shared" si="37"/>
        <v>0</v>
      </c>
      <c s="161">
        <f t="shared" si="38"/>
        <v>0</v>
      </c>
      <c s="157"/>
    </row>
    <row r="70" spans="1:99" ht="26.25" customHeight="1">
      <c r="A7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0" s="181" t="str">
        <f t="shared" si="8"/>
        <v/>
      </c>
      <c s="160" t="str">
        <f t="shared" si="9"/>
        <v/>
      </c>
      <c s="160" t="str">
        <f t="shared" si="10"/>
        <v/>
      </c>
      <c s="160" t="str">
        <f>IFERROR(IF(AND(VLOOKUP(G70,अंक,5,0)=""),"",IF($BM$6=3,IF(AND(VLOOKUP(G70,अंक,5,0)&gt;=86),3,IF(AND(VLOOKUP(G70,अंक,5,0)&gt;=81),2,IF(AND(VLOOKUP(G70,Mark,5,0)&gt;=75),1,0))),IF(AND(VLOOKUP(G70,अंक,5,0)&gt;=86),1.5,IF(AND(VLOOKUP(G70,अंक,5,0)&gt;=81),1,IF(AND(VLOOKUP(G70,अंक,5,0)&gt;=75),0.5,0))))),"")</f>
        <v/>
      </c>
      <c s="160">
        <f t="shared" si="11"/>
        <v>0</v>
      </c>
      <c s="160">
        <f t="shared" si="12"/>
        <v>0</v>
      </c>
      <c s="160">
        <f t="shared" si="13"/>
        <v>0</v>
      </c>
      <c s="157" t="str">
        <f t="shared" si="14"/>
        <v/>
      </c>
      <c s="160" t="str">
        <f t="shared" si="15"/>
        <v/>
      </c>
      <c s="160" t="str">
        <f>IFERROR(IF(AND(VLOOKUP(G70,अंक,5,0)=""),"",IF($BS$6=3,IF(AND(VLOOKUP(G70,अंक,5,0)&gt;=86),3,IF(AND(VLOOKUP(G70,अंक,5,0)&gt;=81),2,IF(AND(VLOOKUP(G70,अंक,5,0)&gt;=75),1,0))),IF(AND(VLOOKUP(G70,अंक,5,0)&gt;=86),1.5,IF(AND(VLOOKUP(G70,अंक,5,0)&gt;=81),1,IF(AND(VLOOKUP(G70,अंक,5,0)&gt;=75),0.5,0))))),"")</f>
        <v/>
      </c>
      <c s="160">
        <f t="shared" si="16"/>
        <v>0</v>
      </c>
      <c s="160">
        <f t="shared" si="17"/>
        <v>0</v>
      </c>
      <c s="160">
        <f t="shared" si="18"/>
        <v>0</v>
      </c>
      <c s="157" t="str">
        <f t="shared" si="19"/>
        <v/>
      </c>
      <c s="160" t="str">
        <f t="shared" si="20"/>
        <v/>
      </c>
      <c s="160" t="str">
        <f>IFERROR(IF(AND(VLOOKUP(G70,अंक,5,0)=""),"",IF($BY$6=3,IF(AND(VLOOKUP(G70,अंक,5,0)&gt;=86),3,IF(AND(VLOOKUP(G70,अंक,5,0)&gt;=81),2,IF(AND(VLOOKUP(G70,अंक,5,0)&gt;=75),1,0))),IF(AND(VLOOKUP(G70,अंक,5,0)&gt;=86),1.5,IF(AND(VLOOKUP(G70,अंक,5,0)&gt;=81),1,IF(AND(VLOOKUP(G70,अंक,5,0)&gt;=75),0.5,0))))),"")</f>
        <v/>
      </c>
      <c s="160">
        <f t="shared" si="21"/>
        <v>0</v>
      </c>
      <c s="160">
        <f t="shared" si="22"/>
        <v>0</v>
      </c>
      <c s="160">
        <f t="shared" si="23"/>
        <v>0</v>
      </c>
      <c s="157" t="str">
        <f t="shared" si="24"/>
        <v/>
      </c>
      <c s="160" t="str">
        <f t="shared" si="25"/>
        <v/>
      </c>
      <c s="160" t="str">
        <f>IFERROR(IF(AND(VLOOKUP(G70,अंक,5,0)=""),"",IF($CE$6=3,IF(AND(VLOOKUP(G70,अंक,5,0)&gt;=86),3,IF(AND(VLOOKUP(G70,अंक,5,0)&gt;=81),2,IF(AND(VLOOKUP(G70,अंक,5,0)&gt;=75),1,0))),IF(AND(VLOOKUP(G70,अंक,5,0)&gt;=86),1.5,IF(AND(VLOOKUP(G70,अंक,5,0)&gt;=81),1,IF(AND(VLOOKUP(G70,अंक,5,0)&gt;=75),0.5,0))))),"")</f>
        <v/>
      </c>
      <c s="160">
        <f t="shared" si="26"/>
        <v>0</v>
      </c>
      <c s="160">
        <f t="shared" si="27"/>
        <v>0</v>
      </c>
      <c s="160">
        <f t="shared" si="28"/>
        <v>0</v>
      </c>
      <c s="157" t="str">
        <f t="shared" si="29"/>
        <v/>
      </c>
      <c s="160" t="str">
        <f t="shared" si="30"/>
        <v/>
      </c>
      <c s="160" t="str">
        <f>IFERROR(IF(AND(VLOOKUP(G70,अंक,5,0)=""),"",IF($CK$6=3,IF(AND(VLOOKUP(G70,अंक,5,0)&gt;=86),3,IF(AND(VLOOKUP(G70,अंक,5,0)&gt;=81),2,IF(AND(VLOOKUP(G70,अंक,5,0)&gt;=75),1,0))),IF(AND(VLOOKUP(G70,अंक,5,0)&gt;86),1.5,IF(AND(VLOOKUP(G70,अंक,5,0)&gt;=81),1,IF(AND(VLOOKUP(G70,अंक,5,0)&gt;=75),0.5,0))))),"")</f>
        <v/>
      </c>
      <c s="160">
        <f t="shared" si="31"/>
        <v>0</v>
      </c>
      <c s="160">
        <f t="shared" si="32"/>
        <v>0</v>
      </c>
      <c s="160">
        <f t="shared" si="33"/>
        <v>0</v>
      </c>
      <c s="157" t="str">
        <f t="shared" si="34"/>
        <v/>
      </c>
      <c s="160" t="str">
        <f t="shared" si="35"/>
        <v/>
      </c>
      <c s="160" t="str">
        <f>IFERROR(IF(AND(VLOOKUP(G70,अंक,5,0)=""),"",IF($CQ$6=3,IF(AND(VLOOKUP(G70,अंक,5,0)&gt;=86),3,IF(AND(VLOOKUP(G70,अंक,5,0)&gt;=81),2,IF(AND(VLOOKUP(G70,अंक,5,0)&gt;=75),1,0))),IF(AND(VLOOKUP(G70,अंक,5,0)&gt;=86),1.5,IF(AND(VLOOKUP(G70,अंक,5,0)&gt;=81),1,IF(AND(VLOOKUP(G70,अंक,5,0)&gt;=75),0.5,0))))),"")</f>
        <v/>
      </c>
      <c s="160">
        <f t="shared" si="36"/>
        <v>0</v>
      </c>
      <c s="160">
        <f t="shared" si="37"/>
        <v>0</v>
      </c>
      <c s="161">
        <f t="shared" si="38"/>
        <v>0</v>
      </c>
      <c s="157"/>
    </row>
    <row r="71" spans="1:99" ht="26.25" customHeight="1">
      <c r="A7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1" s="181" t="str">
        <f t="shared" si="8"/>
        <v/>
      </c>
      <c s="160" t="str">
        <f t="shared" si="9"/>
        <v/>
      </c>
      <c s="160" t="str">
        <f t="shared" si="10"/>
        <v/>
      </c>
      <c s="160" t="str">
        <f>IFERROR(IF(AND(VLOOKUP(G71,अंक,5,0)=""),"",IF($BM$6=3,IF(AND(VLOOKUP(G71,अंक,5,0)&gt;=86),3,IF(AND(VLOOKUP(G71,अंक,5,0)&gt;=81),2,IF(AND(VLOOKUP(G71,Mark,5,0)&gt;=75),1,0))),IF(AND(VLOOKUP(G71,अंक,5,0)&gt;=86),1.5,IF(AND(VLOOKUP(G71,अंक,5,0)&gt;=81),1,IF(AND(VLOOKUP(G71,अंक,5,0)&gt;=75),0.5,0))))),"")</f>
        <v/>
      </c>
      <c s="160">
        <f t="shared" si="11"/>
        <v>0</v>
      </c>
      <c s="160">
        <f t="shared" si="12"/>
        <v>0</v>
      </c>
      <c s="160">
        <f t="shared" si="13"/>
        <v>0</v>
      </c>
      <c s="157" t="str">
        <f t="shared" si="14"/>
        <v/>
      </c>
      <c s="160" t="str">
        <f t="shared" si="15"/>
        <v/>
      </c>
      <c s="160" t="str">
        <f>IFERROR(IF(AND(VLOOKUP(G71,अंक,5,0)=""),"",IF($BS$6=3,IF(AND(VLOOKUP(G71,अंक,5,0)&gt;=86),3,IF(AND(VLOOKUP(G71,अंक,5,0)&gt;=81),2,IF(AND(VLOOKUP(G71,अंक,5,0)&gt;=75),1,0))),IF(AND(VLOOKUP(G71,अंक,5,0)&gt;=86),1.5,IF(AND(VLOOKUP(G71,अंक,5,0)&gt;=81),1,IF(AND(VLOOKUP(G71,अंक,5,0)&gt;=75),0.5,0))))),"")</f>
        <v/>
      </c>
      <c s="160">
        <f t="shared" si="16"/>
        <v>0</v>
      </c>
      <c s="160">
        <f t="shared" si="17"/>
        <v>0</v>
      </c>
      <c s="160">
        <f t="shared" si="18"/>
        <v>0</v>
      </c>
      <c s="157" t="str">
        <f t="shared" si="19"/>
        <v/>
      </c>
      <c s="160" t="str">
        <f t="shared" si="20"/>
        <v/>
      </c>
      <c s="160" t="str">
        <f>IFERROR(IF(AND(VLOOKUP(G71,अंक,5,0)=""),"",IF($BY$6=3,IF(AND(VLOOKUP(G71,अंक,5,0)&gt;=86),3,IF(AND(VLOOKUP(G71,अंक,5,0)&gt;=81),2,IF(AND(VLOOKUP(G71,अंक,5,0)&gt;=75),1,0))),IF(AND(VLOOKUP(G71,अंक,5,0)&gt;=86),1.5,IF(AND(VLOOKUP(G71,अंक,5,0)&gt;=81),1,IF(AND(VLOOKUP(G71,अंक,5,0)&gt;=75),0.5,0))))),"")</f>
        <v/>
      </c>
      <c s="160">
        <f t="shared" si="21"/>
        <v>0</v>
      </c>
      <c s="160">
        <f t="shared" si="22"/>
        <v>0</v>
      </c>
      <c s="160">
        <f t="shared" si="23"/>
        <v>0</v>
      </c>
      <c s="157" t="str">
        <f t="shared" si="24"/>
        <v/>
      </c>
      <c s="160" t="str">
        <f t="shared" si="25"/>
        <v/>
      </c>
      <c s="160" t="str">
        <f>IFERROR(IF(AND(VLOOKUP(G71,अंक,5,0)=""),"",IF($CE$6=3,IF(AND(VLOOKUP(G71,अंक,5,0)&gt;=86),3,IF(AND(VLOOKUP(G71,अंक,5,0)&gt;=81),2,IF(AND(VLOOKUP(G71,अंक,5,0)&gt;=75),1,0))),IF(AND(VLOOKUP(G71,अंक,5,0)&gt;=86),1.5,IF(AND(VLOOKUP(G71,अंक,5,0)&gt;=81),1,IF(AND(VLOOKUP(G71,अंक,5,0)&gt;=75),0.5,0))))),"")</f>
        <v/>
      </c>
      <c s="160">
        <f t="shared" si="26"/>
        <v>0</v>
      </c>
      <c s="160">
        <f t="shared" si="27"/>
        <v>0</v>
      </c>
      <c s="160">
        <f t="shared" si="28"/>
        <v>0</v>
      </c>
      <c s="157" t="str">
        <f t="shared" si="29"/>
        <v/>
      </c>
      <c s="160" t="str">
        <f t="shared" si="30"/>
        <v/>
      </c>
      <c s="160" t="str">
        <f>IFERROR(IF(AND(VLOOKUP(G71,अंक,5,0)=""),"",IF($CK$6=3,IF(AND(VLOOKUP(G71,अंक,5,0)&gt;=86),3,IF(AND(VLOOKUP(G71,अंक,5,0)&gt;=81),2,IF(AND(VLOOKUP(G71,अंक,5,0)&gt;=75),1,0))),IF(AND(VLOOKUP(G71,अंक,5,0)&gt;86),1.5,IF(AND(VLOOKUP(G71,अंक,5,0)&gt;=81),1,IF(AND(VLOOKUP(G71,अंक,5,0)&gt;=75),0.5,0))))),"")</f>
        <v/>
      </c>
      <c s="160">
        <f t="shared" si="31"/>
        <v>0</v>
      </c>
      <c s="160">
        <f t="shared" si="32"/>
        <v>0</v>
      </c>
      <c s="160">
        <f t="shared" si="33"/>
        <v>0</v>
      </c>
      <c s="157" t="str">
        <f t="shared" si="34"/>
        <v/>
      </c>
      <c s="160" t="str">
        <f t="shared" si="35"/>
        <v/>
      </c>
      <c s="160" t="str">
        <f>IFERROR(IF(AND(VLOOKUP(G71,अंक,5,0)=""),"",IF($CQ$6=3,IF(AND(VLOOKUP(G71,अंक,5,0)&gt;=86),3,IF(AND(VLOOKUP(G71,अंक,5,0)&gt;=81),2,IF(AND(VLOOKUP(G71,अंक,5,0)&gt;=75),1,0))),IF(AND(VLOOKUP(G71,अंक,5,0)&gt;=86),1.5,IF(AND(VLOOKUP(G71,अंक,5,0)&gt;=81),1,IF(AND(VLOOKUP(G71,अंक,5,0)&gt;=75),0.5,0))))),"")</f>
        <v/>
      </c>
      <c s="160">
        <f t="shared" si="36"/>
        <v>0</v>
      </c>
      <c s="160">
        <f t="shared" si="37"/>
        <v>0</v>
      </c>
      <c s="161">
        <f t="shared" si="38"/>
        <v>0</v>
      </c>
      <c s="157"/>
    </row>
    <row r="72" spans="1:99" ht="26.25" customHeight="1">
      <c r="A72"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2" s="181" t="str">
        <f t="shared" si="56" ref="BJ72:BJ135">G72</f>
        <v/>
      </c>
      <c s="160" t="str">
        <f t="shared" si="57" ref="BK72:BK135">IF(AND(L72="",M72="",N72="",O72=""),"",SUM(L72,M72,N72,O72))</f>
        <v/>
      </c>
      <c s="160" t="str">
        <f t="shared" si="10"/>
        <v/>
      </c>
      <c s="160" t="str">
        <f>IFERROR(IF(AND(VLOOKUP(G72,अंक,5,0)=""),"",IF($BM$6=3,IF(AND(VLOOKUP(G72,अंक,5,0)&gt;=86),3,IF(AND(VLOOKUP(G72,अंक,5,0)&gt;=81),2,IF(AND(VLOOKUP(G72,Mark,5,0)&gt;=75),1,0))),IF(AND(VLOOKUP(G72,अंक,5,0)&gt;=86),1.5,IF(AND(VLOOKUP(G72,अंक,5,0)&gt;=81),1,IF(AND(VLOOKUP(G72,अंक,5,0)&gt;=75),0.5,0))))),"")</f>
        <v/>
      </c>
      <c s="160">
        <f t="shared" si="58" ref="BN72:BN135">VLOOKUP(G72,अंक,10,0)</f>
        <v>0</v>
      </c>
      <c s="160">
        <f t="shared" si="59" ref="BO72:BO135">VLOOKUP(G72,अंक,11,0)</f>
        <v>0</v>
      </c>
      <c s="160">
        <f t="shared" si="13"/>
        <v>0</v>
      </c>
      <c s="157" t="str">
        <f t="shared" si="60" ref="BQ72:BQ135">IF(AND(R72="",S72="",T72="",U72=""),"",SUM(R72,S72,T72,U72))</f>
        <v/>
      </c>
      <c s="160" t="str">
        <f t="shared" si="15"/>
        <v/>
      </c>
      <c s="160" t="str">
        <f>IFERROR(IF(AND(VLOOKUP(G72,अंक,5,0)=""),"",IF($BS$6=3,IF(AND(VLOOKUP(G72,अंक,5,0)&gt;=86),3,IF(AND(VLOOKUP(G72,अंक,5,0)&gt;=81),2,IF(AND(VLOOKUP(G72,अंक,5,0)&gt;=75),1,0))),IF(AND(VLOOKUP(G72,अंक,5,0)&gt;=86),1.5,IF(AND(VLOOKUP(G72,अंक,5,0)&gt;=81),1,IF(AND(VLOOKUP(G72,अंक,5,0)&gt;=75),0.5,0))))),"")</f>
        <v/>
      </c>
      <c s="160">
        <f t="shared" si="61" ref="BT72:BT135">VLOOKUP(G72,अंक,16,0)</f>
        <v>0</v>
      </c>
      <c s="160">
        <f t="shared" si="62" ref="BU72:BU135">VLOOKUP(G72,अंक,17,0)</f>
        <v>0</v>
      </c>
      <c s="160">
        <f t="shared" si="18"/>
        <v>0</v>
      </c>
      <c s="157" t="str">
        <f t="shared" si="63" ref="BW72:BW135">IF(AND(X72="",Y72="",Z72="",AA72=""),"",SUM(X72,Y72,Z72,AA72))</f>
        <v/>
      </c>
      <c s="160" t="str">
        <f t="shared" si="20"/>
        <v/>
      </c>
      <c s="160" t="str">
        <f>IFERROR(IF(AND(VLOOKUP(G72,अंक,5,0)=""),"",IF($BY$6=3,IF(AND(VLOOKUP(G72,अंक,5,0)&gt;=86),3,IF(AND(VLOOKUP(G72,अंक,5,0)&gt;=81),2,IF(AND(VLOOKUP(G72,अंक,5,0)&gt;=75),1,0))),IF(AND(VLOOKUP(G72,अंक,5,0)&gt;=86),1.5,IF(AND(VLOOKUP(G72,अंक,5,0)&gt;=81),1,IF(AND(VLOOKUP(G72,अंक,5,0)&gt;=75),0.5,0))))),"")</f>
        <v/>
      </c>
      <c s="160">
        <f t="shared" si="64" ref="BZ72:BZ135">VLOOKUP(G72,अंक,23,0)</f>
        <v>0</v>
      </c>
      <c s="160">
        <f t="shared" si="65" ref="CA72:CA135">VLOOKUP(G72,अंक,24,0)</f>
        <v>0</v>
      </c>
      <c s="160">
        <f t="shared" si="23"/>
        <v>0</v>
      </c>
      <c s="157" t="str">
        <f t="shared" si="66" ref="CC72:CC135">IF(AND(AE72="",AF72="",AG72="",AH72=""),"",SUM(AE72,AF72,AG72,AH72))</f>
        <v/>
      </c>
      <c s="160" t="str">
        <f t="shared" si="25"/>
        <v/>
      </c>
      <c s="160" t="str">
        <f>IFERROR(IF(AND(VLOOKUP(G72,अंक,5,0)=""),"",IF($CE$6=3,IF(AND(VLOOKUP(G72,अंक,5,0)&gt;=86),3,IF(AND(VLOOKUP(G72,अंक,5,0)&gt;=81),2,IF(AND(VLOOKUP(G72,अंक,5,0)&gt;=75),1,0))),IF(AND(VLOOKUP(G72,अंक,5,0)&gt;=86),1.5,IF(AND(VLOOKUP(G72,अंक,5,0)&gt;=81),1,IF(AND(VLOOKUP(G72,अंक,5,0)&gt;=75),0.5,0))))),"")</f>
        <v/>
      </c>
      <c s="160">
        <f t="shared" si="67" ref="CF72:CF135">VLOOKUP(G72,अंक,30,0)</f>
        <v>0</v>
      </c>
      <c s="160">
        <f t="shared" si="68" ref="CG72:CG135">VLOOKUP(G72,अंक,31,0)</f>
        <v>0</v>
      </c>
      <c s="160">
        <f t="shared" si="28"/>
        <v>0</v>
      </c>
      <c s="157" t="str">
        <f t="shared" si="69" ref="CI72:CI135">IF(AND(AL72="",AM72="",AN72="",AO72=""),"",SUM(AL72,AM72,AN72,AO72))</f>
        <v/>
      </c>
      <c s="160" t="str">
        <f t="shared" si="30"/>
        <v/>
      </c>
      <c s="160" t="str">
        <f>IFERROR(IF(AND(VLOOKUP(G72,अंक,5,0)=""),"",IF($CK$6=3,IF(AND(VLOOKUP(G72,अंक,5,0)&gt;=86),3,IF(AND(VLOOKUP(G72,अंक,5,0)&gt;=81),2,IF(AND(VLOOKUP(G72,अंक,5,0)&gt;=75),1,0))),IF(AND(VLOOKUP(G72,अंक,5,0)&gt;86),1.5,IF(AND(VLOOKUP(G72,अंक,5,0)&gt;=81),1,IF(AND(VLOOKUP(G72,अंक,5,0)&gt;=75),0.5,0))))),"")</f>
        <v/>
      </c>
      <c s="160">
        <f t="shared" si="70" ref="CL72:CL135">VLOOKUP(G72,अंक,37,0)</f>
        <v>0</v>
      </c>
      <c s="160">
        <f t="shared" si="71" ref="CM72:CM135">VLOOKUP(G72,अंक,38,0)</f>
        <v>0</v>
      </c>
      <c s="160">
        <f t="shared" si="33"/>
        <v>0</v>
      </c>
      <c s="157" t="str">
        <f t="shared" si="72" ref="CO72:CO135">IF(AND(AS72="",AT72="",AU72="",AV72=""),"",SUM(AS72,AT72,AU72,AV72))</f>
        <v/>
      </c>
      <c s="160" t="str">
        <f t="shared" si="35"/>
        <v/>
      </c>
      <c s="160" t="str">
        <f>IFERROR(IF(AND(VLOOKUP(G72,अंक,5,0)=""),"",IF($CQ$6=3,IF(AND(VLOOKUP(G72,अंक,5,0)&gt;=86),3,IF(AND(VLOOKUP(G72,अंक,5,0)&gt;=81),2,IF(AND(VLOOKUP(G72,अंक,5,0)&gt;=75),1,0))),IF(AND(VLOOKUP(G72,अंक,5,0)&gt;=86),1.5,IF(AND(VLOOKUP(G72,अंक,5,0)&gt;=81),1,IF(AND(VLOOKUP(G72,अंक,5,0)&gt;=75),0.5,0))))),"")</f>
        <v/>
      </c>
      <c s="160">
        <f t="shared" si="73" ref="CR72:CR135">VLOOKUP(G72,अंक,44,0)</f>
        <v>0</v>
      </c>
      <c s="160">
        <f t="shared" si="74" ref="CS72:CS135">VLOOKUP(G72,अंक,45,0)</f>
        <v>0</v>
      </c>
      <c s="161">
        <f t="shared" si="38"/>
        <v>0</v>
      </c>
      <c s="157"/>
    </row>
    <row r="73" spans="1:99" ht="26.25" customHeight="1">
      <c r="A73"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3" s="181" t="str">
        <f t="shared" si="56"/>
        <v/>
      </c>
      <c s="160" t="str">
        <f t="shared" si="57"/>
        <v/>
      </c>
      <c s="160" t="str">
        <f t="shared" si="10"/>
        <v/>
      </c>
      <c s="160" t="str">
        <f>IFERROR(IF(AND(VLOOKUP(G73,अंक,5,0)=""),"",IF($BM$6=3,IF(AND(VLOOKUP(G73,अंक,5,0)&gt;=86),3,IF(AND(VLOOKUP(G73,अंक,5,0)&gt;=81),2,IF(AND(VLOOKUP(G73,Mark,5,0)&gt;=75),1,0))),IF(AND(VLOOKUP(G73,अंक,5,0)&gt;=86),1.5,IF(AND(VLOOKUP(G73,अंक,5,0)&gt;=81),1,IF(AND(VLOOKUP(G73,अंक,5,0)&gt;=75),0.5,0))))),"")</f>
        <v/>
      </c>
      <c s="160">
        <f t="shared" si="58"/>
        <v>0</v>
      </c>
      <c s="160">
        <f t="shared" si="59"/>
        <v>0</v>
      </c>
      <c s="160">
        <f t="shared" si="13"/>
        <v>0</v>
      </c>
      <c s="157" t="str">
        <f t="shared" si="60"/>
        <v/>
      </c>
      <c s="160" t="str">
        <f t="shared" si="15"/>
        <v/>
      </c>
      <c s="160" t="str">
        <f>IFERROR(IF(AND(VLOOKUP(G73,अंक,5,0)=""),"",IF($BS$6=3,IF(AND(VLOOKUP(G73,अंक,5,0)&gt;=86),3,IF(AND(VLOOKUP(G73,अंक,5,0)&gt;=81),2,IF(AND(VLOOKUP(G73,अंक,5,0)&gt;=75),1,0))),IF(AND(VLOOKUP(G73,अंक,5,0)&gt;=86),1.5,IF(AND(VLOOKUP(G73,अंक,5,0)&gt;=81),1,IF(AND(VLOOKUP(G73,अंक,5,0)&gt;=75),0.5,0))))),"")</f>
        <v/>
      </c>
      <c s="160">
        <f t="shared" si="61"/>
        <v>0</v>
      </c>
      <c s="160">
        <f t="shared" si="62"/>
        <v>0</v>
      </c>
      <c s="160">
        <f t="shared" si="18"/>
        <v>0</v>
      </c>
      <c s="157" t="str">
        <f t="shared" si="63"/>
        <v/>
      </c>
      <c s="160" t="str">
        <f t="shared" si="20"/>
        <v/>
      </c>
      <c s="160" t="str">
        <f>IFERROR(IF(AND(VLOOKUP(G73,अंक,5,0)=""),"",IF($BY$6=3,IF(AND(VLOOKUP(G73,अंक,5,0)&gt;=86),3,IF(AND(VLOOKUP(G73,अंक,5,0)&gt;=81),2,IF(AND(VLOOKUP(G73,अंक,5,0)&gt;=75),1,0))),IF(AND(VLOOKUP(G73,अंक,5,0)&gt;=86),1.5,IF(AND(VLOOKUP(G73,अंक,5,0)&gt;=81),1,IF(AND(VLOOKUP(G73,अंक,5,0)&gt;=75),0.5,0))))),"")</f>
        <v/>
      </c>
      <c s="160">
        <f t="shared" si="64"/>
        <v>0</v>
      </c>
      <c s="160">
        <f t="shared" si="65"/>
        <v>0</v>
      </c>
      <c s="160">
        <f t="shared" si="23"/>
        <v>0</v>
      </c>
      <c s="157" t="str">
        <f t="shared" si="66"/>
        <v/>
      </c>
      <c s="160" t="str">
        <f t="shared" si="25"/>
        <v/>
      </c>
      <c s="160" t="str">
        <f>IFERROR(IF(AND(VLOOKUP(G73,अंक,5,0)=""),"",IF($CE$6=3,IF(AND(VLOOKUP(G73,अंक,5,0)&gt;=86),3,IF(AND(VLOOKUP(G73,अंक,5,0)&gt;=81),2,IF(AND(VLOOKUP(G73,अंक,5,0)&gt;=75),1,0))),IF(AND(VLOOKUP(G73,अंक,5,0)&gt;=86),1.5,IF(AND(VLOOKUP(G73,अंक,5,0)&gt;=81),1,IF(AND(VLOOKUP(G73,अंक,5,0)&gt;=75),0.5,0))))),"")</f>
        <v/>
      </c>
      <c s="160">
        <f t="shared" si="67"/>
        <v>0</v>
      </c>
      <c s="160">
        <f t="shared" si="68"/>
        <v>0</v>
      </c>
      <c s="160">
        <f t="shared" si="28"/>
        <v>0</v>
      </c>
      <c s="157" t="str">
        <f t="shared" si="69"/>
        <v/>
      </c>
      <c s="160" t="str">
        <f t="shared" si="30"/>
        <v/>
      </c>
      <c s="160" t="str">
        <f>IFERROR(IF(AND(VLOOKUP(G73,अंक,5,0)=""),"",IF($CK$6=3,IF(AND(VLOOKUP(G73,अंक,5,0)&gt;=86),3,IF(AND(VLOOKUP(G73,अंक,5,0)&gt;=81),2,IF(AND(VLOOKUP(G73,अंक,5,0)&gt;=75),1,0))),IF(AND(VLOOKUP(G73,अंक,5,0)&gt;86),1.5,IF(AND(VLOOKUP(G73,अंक,5,0)&gt;=81),1,IF(AND(VLOOKUP(G73,अंक,5,0)&gt;=75),0.5,0))))),"")</f>
        <v/>
      </c>
      <c s="160">
        <f t="shared" si="70"/>
        <v>0</v>
      </c>
      <c s="160">
        <f t="shared" si="71"/>
        <v>0</v>
      </c>
      <c s="160">
        <f t="shared" si="33"/>
        <v>0</v>
      </c>
      <c s="157" t="str">
        <f t="shared" si="72"/>
        <v/>
      </c>
      <c s="160" t="str">
        <f t="shared" si="35"/>
        <v/>
      </c>
      <c s="160" t="str">
        <f>IFERROR(IF(AND(VLOOKUP(G73,अंक,5,0)=""),"",IF($CQ$6=3,IF(AND(VLOOKUP(G73,अंक,5,0)&gt;=86),3,IF(AND(VLOOKUP(G73,अंक,5,0)&gt;=81),2,IF(AND(VLOOKUP(G73,अंक,5,0)&gt;=75),1,0))),IF(AND(VLOOKUP(G73,अंक,5,0)&gt;=86),1.5,IF(AND(VLOOKUP(G73,अंक,5,0)&gt;=81),1,IF(AND(VLOOKUP(G73,अंक,5,0)&gt;=75),0.5,0))))),"")</f>
        <v/>
      </c>
      <c s="160">
        <f t="shared" si="73"/>
        <v>0</v>
      </c>
      <c s="160">
        <f t="shared" si="74"/>
        <v>0</v>
      </c>
      <c s="161">
        <f t="shared" si="38"/>
        <v>0</v>
      </c>
      <c s="157"/>
    </row>
    <row r="74" spans="1:99" ht="26.25" customHeight="1">
      <c r="A7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4" s="181" t="str">
        <f t="shared" si="56"/>
        <v/>
      </c>
      <c s="160" t="str">
        <f t="shared" si="57"/>
        <v/>
      </c>
      <c s="160" t="str">
        <f t="shared" si="10"/>
        <v/>
      </c>
      <c s="160" t="str">
        <f>IFERROR(IF(AND(VLOOKUP(G74,अंक,5,0)=""),"",IF($BM$6=3,IF(AND(VLOOKUP(G74,अंक,5,0)&gt;=86),3,IF(AND(VLOOKUP(G74,अंक,5,0)&gt;=81),2,IF(AND(VLOOKUP(G74,Mark,5,0)&gt;=75),1,0))),IF(AND(VLOOKUP(G74,अंक,5,0)&gt;=86),1.5,IF(AND(VLOOKUP(G74,अंक,5,0)&gt;=81),1,IF(AND(VLOOKUP(G74,अंक,5,0)&gt;=75),0.5,0))))),"")</f>
        <v/>
      </c>
      <c s="160">
        <f t="shared" si="58"/>
        <v>0</v>
      </c>
      <c s="160">
        <f t="shared" si="59"/>
        <v>0</v>
      </c>
      <c s="160">
        <f t="shared" si="13"/>
        <v>0</v>
      </c>
      <c s="157" t="str">
        <f t="shared" si="60"/>
        <v/>
      </c>
      <c s="160" t="str">
        <f t="shared" si="15"/>
        <v/>
      </c>
      <c s="160" t="str">
        <f>IFERROR(IF(AND(VLOOKUP(G74,अंक,5,0)=""),"",IF($BS$6=3,IF(AND(VLOOKUP(G74,अंक,5,0)&gt;=86),3,IF(AND(VLOOKUP(G74,अंक,5,0)&gt;=81),2,IF(AND(VLOOKUP(G74,अंक,5,0)&gt;=75),1,0))),IF(AND(VLOOKUP(G74,अंक,5,0)&gt;=86),1.5,IF(AND(VLOOKUP(G74,अंक,5,0)&gt;=81),1,IF(AND(VLOOKUP(G74,अंक,5,0)&gt;=75),0.5,0))))),"")</f>
        <v/>
      </c>
      <c s="160">
        <f t="shared" si="61"/>
        <v>0</v>
      </c>
      <c s="160">
        <f t="shared" si="62"/>
        <v>0</v>
      </c>
      <c s="160">
        <f t="shared" si="18"/>
        <v>0</v>
      </c>
      <c s="157" t="str">
        <f t="shared" si="63"/>
        <v/>
      </c>
      <c s="160" t="str">
        <f t="shared" si="20"/>
        <v/>
      </c>
      <c s="160" t="str">
        <f>IFERROR(IF(AND(VLOOKUP(G74,अंक,5,0)=""),"",IF($BY$6=3,IF(AND(VLOOKUP(G74,अंक,5,0)&gt;=86),3,IF(AND(VLOOKUP(G74,अंक,5,0)&gt;=81),2,IF(AND(VLOOKUP(G74,अंक,5,0)&gt;=75),1,0))),IF(AND(VLOOKUP(G74,अंक,5,0)&gt;=86),1.5,IF(AND(VLOOKUP(G74,अंक,5,0)&gt;=81),1,IF(AND(VLOOKUP(G74,अंक,5,0)&gt;=75),0.5,0))))),"")</f>
        <v/>
      </c>
      <c s="160">
        <f t="shared" si="64"/>
        <v>0</v>
      </c>
      <c s="160">
        <f t="shared" si="65"/>
        <v>0</v>
      </c>
      <c s="160">
        <f t="shared" si="23"/>
        <v>0</v>
      </c>
      <c s="157" t="str">
        <f t="shared" si="66"/>
        <v/>
      </c>
      <c s="160" t="str">
        <f t="shared" si="25"/>
        <v/>
      </c>
      <c s="160" t="str">
        <f>IFERROR(IF(AND(VLOOKUP(G74,अंक,5,0)=""),"",IF($CE$6=3,IF(AND(VLOOKUP(G74,अंक,5,0)&gt;=86),3,IF(AND(VLOOKUP(G74,अंक,5,0)&gt;=81),2,IF(AND(VLOOKUP(G74,अंक,5,0)&gt;=75),1,0))),IF(AND(VLOOKUP(G74,अंक,5,0)&gt;=86),1.5,IF(AND(VLOOKUP(G74,अंक,5,0)&gt;=81),1,IF(AND(VLOOKUP(G74,अंक,5,0)&gt;=75),0.5,0))))),"")</f>
        <v/>
      </c>
      <c s="160">
        <f t="shared" si="67"/>
        <v>0</v>
      </c>
      <c s="160">
        <f t="shared" si="68"/>
        <v>0</v>
      </c>
      <c s="160">
        <f t="shared" si="28"/>
        <v>0</v>
      </c>
      <c s="157" t="str">
        <f t="shared" si="69"/>
        <v/>
      </c>
      <c s="160" t="str">
        <f t="shared" si="30"/>
        <v/>
      </c>
      <c s="160" t="str">
        <f>IFERROR(IF(AND(VLOOKUP(G74,अंक,5,0)=""),"",IF($CK$6=3,IF(AND(VLOOKUP(G74,अंक,5,0)&gt;=86),3,IF(AND(VLOOKUP(G74,अंक,5,0)&gt;=81),2,IF(AND(VLOOKUP(G74,अंक,5,0)&gt;=75),1,0))),IF(AND(VLOOKUP(G74,अंक,5,0)&gt;86),1.5,IF(AND(VLOOKUP(G74,अंक,5,0)&gt;=81),1,IF(AND(VLOOKUP(G74,अंक,5,0)&gt;=75),0.5,0))))),"")</f>
        <v/>
      </c>
      <c s="160">
        <f t="shared" si="70"/>
        <v>0</v>
      </c>
      <c s="160">
        <f t="shared" si="71"/>
        <v>0</v>
      </c>
      <c s="160">
        <f t="shared" si="33"/>
        <v>0</v>
      </c>
      <c s="157" t="str">
        <f t="shared" si="72"/>
        <v/>
      </c>
      <c s="160" t="str">
        <f t="shared" si="35"/>
        <v/>
      </c>
      <c s="160" t="str">
        <f>IFERROR(IF(AND(VLOOKUP(G74,अंक,5,0)=""),"",IF($CQ$6=3,IF(AND(VLOOKUP(G74,अंक,5,0)&gt;=86),3,IF(AND(VLOOKUP(G74,अंक,5,0)&gt;=81),2,IF(AND(VLOOKUP(G74,अंक,5,0)&gt;=75),1,0))),IF(AND(VLOOKUP(G74,अंक,5,0)&gt;=86),1.5,IF(AND(VLOOKUP(G74,अंक,5,0)&gt;=81),1,IF(AND(VLOOKUP(G74,अंक,5,0)&gt;=75),0.5,0))))),"")</f>
        <v/>
      </c>
      <c s="160">
        <f t="shared" si="73"/>
        <v>0</v>
      </c>
      <c s="160">
        <f t="shared" si="74"/>
        <v>0</v>
      </c>
      <c s="161">
        <f t="shared" si="38"/>
        <v>0</v>
      </c>
      <c s="157"/>
    </row>
    <row r="75" spans="1:99" ht="26.25" customHeight="1">
      <c r="A7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5" s="181" t="str">
        <f t="shared" si="56"/>
        <v/>
      </c>
      <c s="160" t="str">
        <f t="shared" si="57"/>
        <v/>
      </c>
      <c s="160" t="str">
        <f t="shared" si="10"/>
        <v/>
      </c>
      <c s="160" t="str">
        <f>IFERROR(IF(AND(VLOOKUP(G75,अंक,5,0)=""),"",IF($BM$6=3,IF(AND(VLOOKUP(G75,अंक,5,0)&gt;=86),3,IF(AND(VLOOKUP(G75,अंक,5,0)&gt;=81),2,IF(AND(VLOOKUP(G75,Mark,5,0)&gt;=75),1,0))),IF(AND(VLOOKUP(G75,अंक,5,0)&gt;=86),1.5,IF(AND(VLOOKUP(G75,अंक,5,0)&gt;=81),1,IF(AND(VLOOKUP(G75,अंक,5,0)&gt;=75),0.5,0))))),"")</f>
        <v/>
      </c>
      <c s="160">
        <f t="shared" si="58"/>
        <v>0</v>
      </c>
      <c s="160">
        <f t="shared" si="59"/>
        <v>0</v>
      </c>
      <c s="160">
        <f t="shared" si="13"/>
        <v>0</v>
      </c>
      <c s="157" t="str">
        <f t="shared" si="60"/>
        <v/>
      </c>
      <c s="160" t="str">
        <f t="shared" si="15"/>
        <v/>
      </c>
      <c s="160" t="str">
        <f>IFERROR(IF(AND(VLOOKUP(G75,अंक,5,0)=""),"",IF($BS$6=3,IF(AND(VLOOKUP(G75,अंक,5,0)&gt;=86),3,IF(AND(VLOOKUP(G75,अंक,5,0)&gt;=81),2,IF(AND(VLOOKUP(G75,अंक,5,0)&gt;=75),1,0))),IF(AND(VLOOKUP(G75,अंक,5,0)&gt;=86),1.5,IF(AND(VLOOKUP(G75,अंक,5,0)&gt;=81),1,IF(AND(VLOOKUP(G75,अंक,5,0)&gt;=75),0.5,0))))),"")</f>
        <v/>
      </c>
      <c s="160">
        <f t="shared" si="61"/>
        <v>0</v>
      </c>
      <c s="160">
        <f t="shared" si="62"/>
        <v>0</v>
      </c>
      <c s="160">
        <f t="shared" si="18"/>
        <v>0</v>
      </c>
      <c s="157" t="str">
        <f t="shared" si="63"/>
        <v/>
      </c>
      <c s="160" t="str">
        <f t="shared" si="20"/>
        <v/>
      </c>
      <c s="160" t="str">
        <f>IFERROR(IF(AND(VLOOKUP(G75,अंक,5,0)=""),"",IF($BY$6=3,IF(AND(VLOOKUP(G75,अंक,5,0)&gt;=86),3,IF(AND(VLOOKUP(G75,अंक,5,0)&gt;=81),2,IF(AND(VLOOKUP(G75,अंक,5,0)&gt;=75),1,0))),IF(AND(VLOOKUP(G75,अंक,5,0)&gt;=86),1.5,IF(AND(VLOOKUP(G75,अंक,5,0)&gt;=81),1,IF(AND(VLOOKUP(G75,अंक,5,0)&gt;=75),0.5,0))))),"")</f>
        <v/>
      </c>
      <c s="160">
        <f t="shared" si="64"/>
        <v>0</v>
      </c>
      <c s="160">
        <f t="shared" si="65"/>
        <v>0</v>
      </c>
      <c s="160">
        <f t="shared" si="23"/>
        <v>0</v>
      </c>
      <c s="157" t="str">
        <f t="shared" si="66"/>
        <v/>
      </c>
      <c s="160" t="str">
        <f t="shared" si="25"/>
        <v/>
      </c>
      <c s="160" t="str">
        <f>IFERROR(IF(AND(VLOOKUP(G75,अंक,5,0)=""),"",IF($CE$6=3,IF(AND(VLOOKUP(G75,अंक,5,0)&gt;=86),3,IF(AND(VLOOKUP(G75,अंक,5,0)&gt;=81),2,IF(AND(VLOOKUP(G75,अंक,5,0)&gt;=75),1,0))),IF(AND(VLOOKUP(G75,अंक,5,0)&gt;=86),1.5,IF(AND(VLOOKUP(G75,अंक,5,0)&gt;=81),1,IF(AND(VLOOKUP(G75,अंक,5,0)&gt;=75),0.5,0))))),"")</f>
        <v/>
      </c>
      <c s="160">
        <f t="shared" si="67"/>
        <v>0</v>
      </c>
      <c s="160">
        <f t="shared" si="68"/>
        <v>0</v>
      </c>
      <c s="160">
        <f t="shared" si="28"/>
        <v>0</v>
      </c>
      <c s="157" t="str">
        <f t="shared" si="69"/>
        <v/>
      </c>
      <c s="160" t="str">
        <f t="shared" si="30"/>
        <v/>
      </c>
      <c s="160" t="str">
        <f>IFERROR(IF(AND(VLOOKUP(G75,अंक,5,0)=""),"",IF($CK$6=3,IF(AND(VLOOKUP(G75,अंक,5,0)&gt;=86),3,IF(AND(VLOOKUP(G75,अंक,5,0)&gt;=81),2,IF(AND(VLOOKUP(G75,अंक,5,0)&gt;=75),1,0))),IF(AND(VLOOKUP(G75,अंक,5,0)&gt;86),1.5,IF(AND(VLOOKUP(G75,अंक,5,0)&gt;=81),1,IF(AND(VLOOKUP(G75,अंक,5,0)&gt;=75),0.5,0))))),"")</f>
        <v/>
      </c>
      <c s="160">
        <f t="shared" si="70"/>
        <v>0</v>
      </c>
      <c s="160">
        <f t="shared" si="71"/>
        <v>0</v>
      </c>
      <c s="160">
        <f t="shared" si="33"/>
        <v>0</v>
      </c>
      <c s="157" t="str">
        <f t="shared" si="72"/>
        <v/>
      </c>
      <c s="160" t="str">
        <f t="shared" si="35"/>
        <v/>
      </c>
      <c s="160" t="str">
        <f>IFERROR(IF(AND(VLOOKUP(G75,अंक,5,0)=""),"",IF($CQ$6=3,IF(AND(VLOOKUP(G75,अंक,5,0)&gt;=86),3,IF(AND(VLOOKUP(G75,अंक,5,0)&gt;=81),2,IF(AND(VLOOKUP(G75,अंक,5,0)&gt;=75),1,0))),IF(AND(VLOOKUP(G75,अंक,5,0)&gt;=86),1.5,IF(AND(VLOOKUP(G75,अंक,5,0)&gt;=81),1,IF(AND(VLOOKUP(G75,अंक,5,0)&gt;=75),0.5,0))))),"")</f>
        <v/>
      </c>
      <c s="160">
        <f t="shared" si="73"/>
        <v>0</v>
      </c>
      <c s="160">
        <f t="shared" si="74"/>
        <v>0</v>
      </c>
      <c s="161">
        <f t="shared" si="38"/>
        <v>0</v>
      </c>
      <c s="157"/>
    </row>
    <row r="76" spans="1:99" ht="26.25" customHeight="1">
      <c r="A7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6" s="181" t="str">
        <f t="shared" si="56"/>
        <v/>
      </c>
      <c s="160" t="str">
        <f t="shared" si="57"/>
        <v/>
      </c>
      <c s="160" t="str">
        <f t="shared" si="10"/>
        <v/>
      </c>
      <c s="160" t="str">
        <f>IFERROR(IF(AND(VLOOKUP(G76,अंक,5,0)=""),"",IF($BM$6=3,IF(AND(VLOOKUP(G76,अंक,5,0)&gt;=86),3,IF(AND(VLOOKUP(G76,अंक,5,0)&gt;=81),2,IF(AND(VLOOKUP(G76,Mark,5,0)&gt;=75),1,0))),IF(AND(VLOOKUP(G76,अंक,5,0)&gt;=86),1.5,IF(AND(VLOOKUP(G76,अंक,5,0)&gt;=81),1,IF(AND(VLOOKUP(G76,अंक,5,0)&gt;=75),0.5,0))))),"")</f>
        <v/>
      </c>
      <c s="160">
        <f t="shared" si="58"/>
        <v>0</v>
      </c>
      <c s="160">
        <f t="shared" si="59"/>
        <v>0</v>
      </c>
      <c s="160">
        <f t="shared" si="13"/>
        <v>0</v>
      </c>
      <c s="157" t="str">
        <f t="shared" si="60"/>
        <v/>
      </c>
      <c s="160" t="str">
        <f t="shared" si="15"/>
        <v/>
      </c>
      <c s="160" t="str">
        <f>IFERROR(IF(AND(VLOOKUP(G76,अंक,5,0)=""),"",IF($BS$6=3,IF(AND(VLOOKUP(G76,अंक,5,0)&gt;=86),3,IF(AND(VLOOKUP(G76,अंक,5,0)&gt;=81),2,IF(AND(VLOOKUP(G76,अंक,5,0)&gt;=75),1,0))),IF(AND(VLOOKUP(G76,अंक,5,0)&gt;=86),1.5,IF(AND(VLOOKUP(G76,अंक,5,0)&gt;=81),1,IF(AND(VLOOKUP(G76,अंक,5,0)&gt;=75),0.5,0))))),"")</f>
        <v/>
      </c>
      <c s="160">
        <f t="shared" si="61"/>
        <v>0</v>
      </c>
      <c s="160">
        <f t="shared" si="62"/>
        <v>0</v>
      </c>
      <c s="160">
        <f t="shared" si="18"/>
        <v>0</v>
      </c>
      <c s="157" t="str">
        <f t="shared" si="63"/>
        <v/>
      </c>
      <c s="160" t="str">
        <f t="shared" si="20"/>
        <v/>
      </c>
      <c s="160" t="str">
        <f>IFERROR(IF(AND(VLOOKUP(G76,अंक,5,0)=""),"",IF($BY$6=3,IF(AND(VLOOKUP(G76,अंक,5,0)&gt;=86),3,IF(AND(VLOOKUP(G76,अंक,5,0)&gt;=81),2,IF(AND(VLOOKUP(G76,अंक,5,0)&gt;=75),1,0))),IF(AND(VLOOKUP(G76,अंक,5,0)&gt;=86),1.5,IF(AND(VLOOKUP(G76,अंक,5,0)&gt;=81),1,IF(AND(VLOOKUP(G76,अंक,5,0)&gt;=75),0.5,0))))),"")</f>
        <v/>
      </c>
      <c s="160">
        <f t="shared" si="64"/>
        <v>0</v>
      </c>
      <c s="160">
        <f t="shared" si="65"/>
        <v>0</v>
      </c>
      <c s="160">
        <f t="shared" si="23"/>
        <v>0</v>
      </c>
      <c s="157" t="str">
        <f t="shared" si="66"/>
        <v/>
      </c>
      <c s="160" t="str">
        <f t="shared" si="25"/>
        <v/>
      </c>
      <c s="160" t="str">
        <f>IFERROR(IF(AND(VLOOKUP(G76,अंक,5,0)=""),"",IF($CE$6=3,IF(AND(VLOOKUP(G76,अंक,5,0)&gt;=86),3,IF(AND(VLOOKUP(G76,अंक,5,0)&gt;=81),2,IF(AND(VLOOKUP(G76,अंक,5,0)&gt;=75),1,0))),IF(AND(VLOOKUP(G76,अंक,5,0)&gt;=86),1.5,IF(AND(VLOOKUP(G76,अंक,5,0)&gt;=81),1,IF(AND(VLOOKUP(G76,अंक,5,0)&gt;=75),0.5,0))))),"")</f>
        <v/>
      </c>
      <c s="160">
        <f t="shared" si="67"/>
        <v>0</v>
      </c>
      <c s="160">
        <f t="shared" si="68"/>
        <v>0</v>
      </c>
      <c s="160">
        <f t="shared" si="28"/>
        <v>0</v>
      </c>
      <c s="157" t="str">
        <f t="shared" si="69"/>
        <v/>
      </c>
      <c s="160" t="str">
        <f t="shared" si="30"/>
        <v/>
      </c>
      <c s="160" t="str">
        <f>IFERROR(IF(AND(VLOOKUP(G76,अंक,5,0)=""),"",IF($CK$6=3,IF(AND(VLOOKUP(G76,अंक,5,0)&gt;=86),3,IF(AND(VLOOKUP(G76,अंक,5,0)&gt;=81),2,IF(AND(VLOOKUP(G76,अंक,5,0)&gt;=75),1,0))),IF(AND(VLOOKUP(G76,अंक,5,0)&gt;86),1.5,IF(AND(VLOOKUP(G76,अंक,5,0)&gt;=81),1,IF(AND(VLOOKUP(G76,अंक,5,0)&gt;=75),0.5,0))))),"")</f>
        <v/>
      </c>
      <c s="160">
        <f t="shared" si="70"/>
        <v>0</v>
      </c>
      <c s="160">
        <f t="shared" si="71"/>
        <v>0</v>
      </c>
      <c s="160">
        <f t="shared" si="33"/>
        <v>0</v>
      </c>
      <c s="157" t="str">
        <f t="shared" si="72"/>
        <v/>
      </c>
      <c s="160" t="str">
        <f t="shared" si="35"/>
        <v/>
      </c>
      <c s="160" t="str">
        <f>IFERROR(IF(AND(VLOOKUP(G76,अंक,5,0)=""),"",IF($CQ$6=3,IF(AND(VLOOKUP(G76,अंक,5,0)&gt;=86),3,IF(AND(VLOOKUP(G76,अंक,5,0)&gt;=81),2,IF(AND(VLOOKUP(G76,अंक,5,0)&gt;=75),1,0))),IF(AND(VLOOKUP(G76,अंक,5,0)&gt;=86),1.5,IF(AND(VLOOKUP(G76,अंक,5,0)&gt;=81),1,IF(AND(VLOOKUP(G76,अंक,5,0)&gt;=75),0.5,0))))),"")</f>
        <v/>
      </c>
      <c s="160">
        <f t="shared" si="73"/>
        <v>0</v>
      </c>
      <c s="160">
        <f t="shared" si="74"/>
        <v>0</v>
      </c>
      <c s="161">
        <f t="shared" si="38"/>
        <v>0</v>
      </c>
      <c s="157"/>
    </row>
    <row r="77" spans="1:99" ht="26.25" customHeight="1">
      <c r="A77"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7" s="181" t="str">
        <f t="shared" si="56"/>
        <v/>
      </c>
      <c s="160" t="str">
        <f t="shared" si="57"/>
        <v/>
      </c>
      <c s="160" t="str">
        <f t="shared" si="10"/>
        <v/>
      </c>
      <c s="160" t="str">
        <f>IFERROR(IF(AND(VLOOKUP(G77,अंक,5,0)=""),"",IF($BM$6=3,IF(AND(VLOOKUP(G77,अंक,5,0)&gt;=86),3,IF(AND(VLOOKUP(G77,अंक,5,0)&gt;=81),2,IF(AND(VLOOKUP(G77,Mark,5,0)&gt;=75),1,0))),IF(AND(VLOOKUP(G77,अंक,5,0)&gt;=86),1.5,IF(AND(VLOOKUP(G77,अंक,5,0)&gt;=81),1,IF(AND(VLOOKUP(G77,अंक,5,0)&gt;=75),0.5,0))))),"")</f>
        <v/>
      </c>
      <c s="160">
        <f t="shared" si="58"/>
        <v>0</v>
      </c>
      <c s="160">
        <f t="shared" si="59"/>
        <v>0</v>
      </c>
      <c s="160">
        <f t="shared" si="13"/>
        <v>0</v>
      </c>
      <c s="157" t="str">
        <f t="shared" si="60"/>
        <v/>
      </c>
      <c s="160" t="str">
        <f t="shared" si="15"/>
        <v/>
      </c>
      <c s="160" t="str">
        <f>IFERROR(IF(AND(VLOOKUP(G77,अंक,5,0)=""),"",IF($BS$6=3,IF(AND(VLOOKUP(G77,अंक,5,0)&gt;=86),3,IF(AND(VLOOKUP(G77,अंक,5,0)&gt;=81),2,IF(AND(VLOOKUP(G77,अंक,5,0)&gt;=75),1,0))),IF(AND(VLOOKUP(G77,अंक,5,0)&gt;=86),1.5,IF(AND(VLOOKUP(G77,अंक,5,0)&gt;=81),1,IF(AND(VLOOKUP(G77,अंक,5,0)&gt;=75),0.5,0))))),"")</f>
        <v/>
      </c>
      <c s="160">
        <f t="shared" si="61"/>
        <v>0</v>
      </c>
      <c s="160">
        <f t="shared" si="62"/>
        <v>0</v>
      </c>
      <c s="160">
        <f t="shared" si="18"/>
        <v>0</v>
      </c>
      <c s="157" t="str">
        <f t="shared" si="63"/>
        <v/>
      </c>
      <c s="160" t="str">
        <f t="shared" si="20"/>
        <v/>
      </c>
      <c s="160" t="str">
        <f>IFERROR(IF(AND(VLOOKUP(G77,अंक,5,0)=""),"",IF($BY$6=3,IF(AND(VLOOKUP(G77,अंक,5,0)&gt;=86),3,IF(AND(VLOOKUP(G77,अंक,5,0)&gt;=81),2,IF(AND(VLOOKUP(G77,अंक,5,0)&gt;=75),1,0))),IF(AND(VLOOKUP(G77,अंक,5,0)&gt;=86),1.5,IF(AND(VLOOKUP(G77,अंक,5,0)&gt;=81),1,IF(AND(VLOOKUP(G77,अंक,5,0)&gt;=75),0.5,0))))),"")</f>
        <v/>
      </c>
      <c s="160">
        <f t="shared" si="64"/>
        <v>0</v>
      </c>
      <c s="160">
        <f t="shared" si="65"/>
        <v>0</v>
      </c>
      <c s="160">
        <f t="shared" si="23"/>
        <v>0</v>
      </c>
      <c s="157" t="str">
        <f t="shared" si="66"/>
        <v/>
      </c>
      <c s="160" t="str">
        <f t="shared" si="25"/>
        <v/>
      </c>
      <c s="160" t="str">
        <f>IFERROR(IF(AND(VLOOKUP(G77,अंक,5,0)=""),"",IF($CE$6=3,IF(AND(VLOOKUP(G77,अंक,5,0)&gt;=86),3,IF(AND(VLOOKUP(G77,अंक,5,0)&gt;=81),2,IF(AND(VLOOKUP(G77,अंक,5,0)&gt;=75),1,0))),IF(AND(VLOOKUP(G77,अंक,5,0)&gt;=86),1.5,IF(AND(VLOOKUP(G77,अंक,5,0)&gt;=81),1,IF(AND(VLOOKUP(G77,अंक,5,0)&gt;=75),0.5,0))))),"")</f>
        <v/>
      </c>
      <c s="160">
        <f t="shared" si="67"/>
        <v>0</v>
      </c>
      <c s="160">
        <f t="shared" si="68"/>
        <v>0</v>
      </c>
      <c s="160">
        <f t="shared" si="28"/>
        <v>0</v>
      </c>
      <c s="157" t="str">
        <f t="shared" si="69"/>
        <v/>
      </c>
      <c s="160" t="str">
        <f t="shared" si="30"/>
        <v/>
      </c>
      <c s="160" t="str">
        <f>IFERROR(IF(AND(VLOOKUP(G77,अंक,5,0)=""),"",IF($CK$6=3,IF(AND(VLOOKUP(G77,अंक,5,0)&gt;=86),3,IF(AND(VLOOKUP(G77,अंक,5,0)&gt;=81),2,IF(AND(VLOOKUP(G77,अंक,5,0)&gt;=75),1,0))),IF(AND(VLOOKUP(G77,अंक,5,0)&gt;86),1.5,IF(AND(VLOOKUP(G77,अंक,5,0)&gt;=81),1,IF(AND(VLOOKUP(G77,अंक,5,0)&gt;=75),0.5,0))))),"")</f>
        <v/>
      </c>
      <c s="160">
        <f t="shared" si="70"/>
        <v>0</v>
      </c>
      <c s="160">
        <f t="shared" si="71"/>
        <v>0</v>
      </c>
      <c s="160">
        <f t="shared" si="33"/>
        <v>0</v>
      </c>
      <c s="157" t="str">
        <f t="shared" si="72"/>
        <v/>
      </c>
      <c s="160" t="str">
        <f t="shared" si="35"/>
        <v/>
      </c>
      <c s="160" t="str">
        <f>IFERROR(IF(AND(VLOOKUP(G77,अंक,5,0)=""),"",IF($CQ$6=3,IF(AND(VLOOKUP(G77,अंक,5,0)&gt;=86),3,IF(AND(VLOOKUP(G77,अंक,5,0)&gt;=81),2,IF(AND(VLOOKUP(G77,अंक,5,0)&gt;=75),1,0))),IF(AND(VLOOKUP(G77,अंक,5,0)&gt;=86),1.5,IF(AND(VLOOKUP(G77,अंक,5,0)&gt;=81),1,IF(AND(VLOOKUP(G77,अंक,5,0)&gt;=75),0.5,0))))),"")</f>
        <v/>
      </c>
      <c s="160">
        <f t="shared" si="73"/>
        <v>0</v>
      </c>
      <c s="160">
        <f t="shared" si="74"/>
        <v>0</v>
      </c>
      <c s="161">
        <f t="shared" si="38"/>
        <v>0</v>
      </c>
      <c s="157"/>
    </row>
    <row r="78" spans="1:99" ht="26.25" customHeight="1">
      <c r="A78"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8" s="181" t="str">
        <f t="shared" si="56"/>
        <v/>
      </c>
      <c s="160" t="str">
        <f t="shared" si="57"/>
        <v/>
      </c>
      <c s="160" t="str">
        <f t="shared" si="10"/>
        <v/>
      </c>
      <c s="160" t="str">
        <f>IFERROR(IF(AND(VLOOKUP(G78,अंक,5,0)=""),"",IF($BM$6=3,IF(AND(VLOOKUP(G78,अंक,5,0)&gt;=86),3,IF(AND(VLOOKUP(G78,अंक,5,0)&gt;=81),2,IF(AND(VLOOKUP(G78,Mark,5,0)&gt;=75),1,0))),IF(AND(VLOOKUP(G78,अंक,5,0)&gt;=86),1.5,IF(AND(VLOOKUP(G78,अंक,5,0)&gt;=81),1,IF(AND(VLOOKUP(G78,अंक,5,0)&gt;=75),0.5,0))))),"")</f>
        <v/>
      </c>
      <c s="160">
        <f t="shared" si="58"/>
        <v>0</v>
      </c>
      <c s="160">
        <f t="shared" si="59"/>
        <v>0</v>
      </c>
      <c s="160">
        <f t="shared" si="13"/>
        <v>0</v>
      </c>
      <c s="157" t="str">
        <f t="shared" si="60"/>
        <v/>
      </c>
      <c s="160" t="str">
        <f t="shared" si="15"/>
        <v/>
      </c>
      <c s="160" t="str">
        <f>IFERROR(IF(AND(VLOOKUP(G78,अंक,5,0)=""),"",IF($BS$6=3,IF(AND(VLOOKUP(G78,अंक,5,0)&gt;=86),3,IF(AND(VLOOKUP(G78,अंक,5,0)&gt;=81),2,IF(AND(VLOOKUP(G78,अंक,5,0)&gt;=75),1,0))),IF(AND(VLOOKUP(G78,अंक,5,0)&gt;=86),1.5,IF(AND(VLOOKUP(G78,अंक,5,0)&gt;=81),1,IF(AND(VLOOKUP(G78,अंक,5,0)&gt;=75),0.5,0))))),"")</f>
        <v/>
      </c>
      <c s="160">
        <f t="shared" si="61"/>
        <v>0</v>
      </c>
      <c s="160">
        <f t="shared" si="62"/>
        <v>0</v>
      </c>
      <c s="160">
        <f t="shared" si="18"/>
        <v>0</v>
      </c>
      <c s="157" t="str">
        <f t="shared" si="63"/>
        <v/>
      </c>
      <c s="160" t="str">
        <f t="shared" si="20"/>
        <v/>
      </c>
      <c s="160" t="str">
        <f>IFERROR(IF(AND(VLOOKUP(G78,अंक,5,0)=""),"",IF($BY$6=3,IF(AND(VLOOKUP(G78,अंक,5,0)&gt;=86),3,IF(AND(VLOOKUP(G78,अंक,5,0)&gt;=81),2,IF(AND(VLOOKUP(G78,अंक,5,0)&gt;=75),1,0))),IF(AND(VLOOKUP(G78,अंक,5,0)&gt;=86),1.5,IF(AND(VLOOKUP(G78,अंक,5,0)&gt;=81),1,IF(AND(VLOOKUP(G78,अंक,5,0)&gt;=75),0.5,0))))),"")</f>
        <v/>
      </c>
      <c s="160">
        <f t="shared" si="64"/>
        <v>0</v>
      </c>
      <c s="160">
        <f t="shared" si="65"/>
        <v>0</v>
      </c>
      <c s="160">
        <f t="shared" si="23"/>
        <v>0</v>
      </c>
      <c s="157" t="str">
        <f t="shared" si="66"/>
        <v/>
      </c>
      <c s="160" t="str">
        <f t="shared" si="25"/>
        <v/>
      </c>
      <c s="160" t="str">
        <f>IFERROR(IF(AND(VLOOKUP(G78,अंक,5,0)=""),"",IF($CE$6=3,IF(AND(VLOOKUP(G78,अंक,5,0)&gt;=86),3,IF(AND(VLOOKUP(G78,अंक,5,0)&gt;=81),2,IF(AND(VLOOKUP(G78,अंक,5,0)&gt;=75),1,0))),IF(AND(VLOOKUP(G78,अंक,5,0)&gt;=86),1.5,IF(AND(VLOOKUP(G78,अंक,5,0)&gt;=81),1,IF(AND(VLOOKUP(G78,अंक,5,0)&gt;=75),0.5,0))))),"")</f>
        <v/>
      </c>
      <c s="160">
        <f t="shared" si="67"/>
        <v>0</v>
      </c>
      <c s="160">
        <f t="shared" si="68"/>
        <v>0</v>
      </c>
      <c s="160">
        <f t="shared" si="28"/>
        <v>0</v>
      </c>
      <c s="157" t="str">
        <f t="shared" si="69"/>
        <v/>
      </c>
      <c s="160" t="str">
        <f t="shared" si="30"/>
        <v/>
      </c>
      <c s="160" t="str">
        <f>IFERROR(IF(AND(VLOOKUP(G78,अंक,5,0)=""),"",IF($CK$6=3,IF(AND(VLOOKUP(G78,अंक,5,0)&gt;=86),3,IF(AND(VLOOKUP(G78,अंक,5,0)&gt;=81),2,IF(AND(VLOOKUP(G78,अंक,5,0)&gt;=75),1,0))),IF(AND(VLOOKUP(G78,अंक,5,0)&gt;86),1.5,IF(AND(VLOOKUP(G78,अंक,5,0)&gt;=81),1,IF(AND(VLOOKUP(G78,अंक,5,0)&gt;=75),0.5,0))))),"")</f>
        <v/>
      </c>
      <c s="160">
        <f t="shared" si="70"/>
        <v>0</v>
      </c>
      <c s="160">
        <f t="shared" si="71"/>
        <v>0</v>
      </c>
      <c s="160">
        <f t="shared" si="33"/>
        <v>0</v>
      </c>
      <c s="157" t="str">
        <f t="shared" si="72"/>
        <v/>
      </c>
      <c s="160" t="str">
        <f t="shared" si="35"/>
        <v/>
      </c>
      <c s="160" t="str">
        <f>IFERROR(IF(AND(VLOOKUP(G78,अंक,5,0)=""),"",IF($CQ$6=3,IF(AND(VLOOKUP(G78,अंक,5,0)&gt;=86),3,IF(AND(VLOOKUP(G78,अंक,5,0)&gt;=81),2,IF(AND(VLOOKUP(G78,अंक,5,0)&gt;=75),1,0))),IF(AND(VLOOKUP(G78,अंक,5,0)&gt;=86),1.5,IF(AND(VLOOKUP(G78,अंक,5,0)&gt;=81),1,IF(AND(VLOOKUP(G78,अंक,5,0)&gt;=75),0.5,0))))),"")</f>
        <v/>
      </c>
      <c s="160">
        <f t="shared" si="73"/>
        <v>0</v>
      </c>
      <c s="160">
        <f t="shared" si="74"/>
        <v>0</v>
      </c>
      <c s="161">
        <f t="shared" si="38"/>
        <v>0</v>
      </c>
      <c s="157"/>
    </row>
    <row r="79" spans="1:99" ht="26.25" customHeight="1">
      <c r="A79"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79" s="181" t="str">
        <f t="shared" si="56"/>
        <v/>
      </c>
      <c s="160" t="str">
        <f t="shared" si="57"/>
        <v/>
      </c>
      <c s="160" t="str">
        <f t="shared" si="10"/>
        <v/>
      </c>
      <c s="160" t="str">
        <f>IFERROR(IF(AND(VLOOKUP(G79,अंक,5,0)=""),"",IF($BM$6=3,IF(AND(VLOOKUP(G79,अंक,5,0)&gt;=86),3,IF(AND(VLOOKUP(G79,अंक,5,0)&gt;=81),2,IF(AND(VLOOKUP(G79,Mark,5,0)&gt;=75),1,0))),IF(AND(VLOOKUP(G79,अंक,5,0)&gt;=86),1.5,IF(AND(VLOOKUP(G79,अंक,5,0)&gt;=81),1,IF(AND(VLOOKUP(G79,अंक,5,0)&gt;=75),0.5,0))))),"")</f>
        <v/>
      </c>
      <c s="160">
        <f t="shared" si="58"/>
        <v>0</v>
      </c>
      <c s="160">
        <f t="shared" si="59"/>
        <v>0</v>
      </c>
      <c s="160">
        <f t="shared" si="13"/>
        <v>0</v>
      </c>
      <c s="157" t="str">
        <f t="shared" si="60"/>
        <v/>
      </c>
      <c s="160" t="str">
        <f t="shared" si="15"/>
        <v/>
      </c>
      <c s="160" t="str">
        <f>IFERROR(IF(AND(VLOOKUP(G79,अंक,5,0)=""),"",IF($BS$6=3,IF(AND(VLOOKUP(G79,अंक,5,0)&gt;=86),3,IF(AND(VLOOKUP(G79,अंक,5,0)&gt;=81),2,IF(AND(VLOOKUP(G79,अंक,5,0)&gt;=75),1,0))),IF(AND(VLOOKUP(G79,अंक,5,0)&gt;=86),1.5,IF(AND(VLOOKUP(G79,अंक,5,0)&gt;=81),1,IF(AND(VLOOKUP(G79,अंक,5,0)&gt;=75),0.5,0))))),"")</f>
        <v/>
      </c>
      <c s="160">
        <f t="shared" si="61"/>
        <v>0</v>
      </c>
      <c s="160">
        <f t="shared" si="62"/>
        <v>0</v>
      </c>
      <c s="160">
        <f t="shared" si="18"/>
        <v>0</v>
      </c>
      <c s="157" t="str">
        <f t="shared" si="63"/>
        <v/>
      </c>
      <c s="160" t="str">
        <f t="shared" si="20"/>
        <v/>
      </c>
      <c s="160" t="str">
        <f>IFERROR(IF(AND(VLOOKUP(G79,अंक,5,0)=""),"",IF($BY$6=3,IF(AND(VLOOKUP(G79,अंक,5,0)&gt;=86),3,IF(AND(VLOOKUP(G79,अंक,5,0)&gt;=81),2,IF(AND(VLOOKUP(G79,अंक,5,0)&gt;=75),1,0))),IF(AND(VLOOKUP(G79,अंक,5,0)&gt;=86),1.5,IF(AND(VLOOKUP(G79,अंक,5,0)&gt;=81),1,IF(AND(VLOOKUP(G79,अंक,5,0)&gt;=75),0.5,0))))),"")</f>
        <v/>
      </c>
      <c s="160">
        <f t="shared" si="64"/>
        <v>0</v>
      </c>
      <c s="160">
        <f t="shared" si="65"/>
        <v>0</v>
      </c>
      <c s="160">
        <f t="shared" si="23"/>
        <v>0</v>
      </c>
      <c s="157" t="str">
        <f t="shared" si="66"/>
        <v/>
      </c>
      <c s="160" t="str">
        <f t="shared" si="25"/>
        <v/>
      </c>
      <c s="160" t="str">
        <f>IFERROR(IF(AND(VLOOKUP(G79,अंक,5,0)=""),"",IF($CE$6=3,IF(AND(VLOOKUP(G79,अंक,5,0)&gt;=86),3,IF(AND(VLOOKUP(G79,अंक,5,0)&gt;=81),2,IF(AND(VLOOKUP(G79,अंक,5,0)&gt;=75),1,0))),IF(AND(VLOOKUP(G79,अंक,5,0)&gt;=86),1.5,IF(AND(VLOOKUP(G79,अंक,5,0)&gt;=81),1,IF(AND(VLOOKUP(G79,अंक,5,0)&gt;=75),0.5,0))))),"")</f>
        <v/>
      </c>
      <c s="160">
        <f t="shared" si="67"/>
        <v>0</v>
      </c>
      <c s="160">
        <f t="shared" si="68"/>
        <v>0</v>
      </c>
      <c s="160">
        <f t="shared" si="28"/>
        <v>0</v>
      </c>
      <c s="157" t="str">
        <f t="shared" si="69"/>
        <v/>
      </c>
      <c s="160" t="str">
        <f t="shared" si="30"/>
        <v/>
      </c>
      <c s="160" t="str">
        <f>IFERROR(IF(AND(VLOOKUP(G79,अंक,5,0)=""),"",IF($CK$6=3,IF(AND(VLOOKUP(G79,अंक,5,0)&gt;=86),3,IF(AND(VLOOKUP(G79,अंक,5,0)&gt;=81),2,IF(AND(VLOOKUP(G79,अंक,5,0)&gt;=75),1,0))),IF(AND(VLOOKUP(G79,अंक,5,0)&gt;86),1.5,IF(AND(VLOOKUP(G79,अंक,5,0)&gt;=81),1,IF(AND(VLOOKUP(G79,अंक,5,0)&gt;=75),0.5,0))))),"")</f>
        <v/>
      </c>
      <c s="160">
        <f t="shared" si="70"/>
        <v>0</v>
      </c>
      <c s="160">
        <f t="shared" si="71"/>
        <v>0</v>
      </c>
      <c s="160">
        <f t="shared" si="33"/>
        <v>0</v>
      </c>
      <c s="157" t="str">
        <f t="shared" si="72"/>
        <v/>
      </c>
      <c s="160" t="str">
        <f t="shared" si="35"/>
        <v/>
      </c>
      <c s="160" t="str">
        <f>IFERROR(IF(AND(VLOOKUP(G79,अंक,5,0)=""),"",IF($CQ$6=3,IF(AND(VLOOKUP(G79,अंक,5,0)&gt;=86),3,IF(AND(VLOOKUP(G79,अंक,5,0)&gt;=81),2,IF(AND(VLOOKUP(G79,अंक,5,0)&gt;=75),1,0))),IF(AND(VLOOKUP(G79,अंक,5,0)&gt;=86),1.5,IF(AND(VLOOKUP(G79,अंक,5,0)&gt;=81),1,IF(AND(VLOOKUP(G79,अंक,5,0)&gt;=75),0.5,0))))),"")</f>
        <v/>
      </c>
      <c s="160">
        <f t="shared" si="73"/>
        <v>0</v>
      </c>
      <c s="160">
        <f t="shared" si="74"/>
        <v>0</v>
      </c>
      <c s="161">
        <f t="shared" si="38"/>
        <v>0</v>
      </c>
      <c s="157"/>
    </row>
    <row r="80" spans="1:99" ht="26.25" customHeight="1">
      <c r="A80"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0" s="181" t="str">
        <f t="shared" si="56"/>
        <v/>
      </c>
      <c s="160" t="str">
        <f t="shared" si="57"/>
        <v/>
      </c>
      <c s="160" t="str">
        <f t="shared" si="10"/>
        <v/>
      </c>
      <c s="160" t="str">
        <f>IFERROR(IF(AND(VLOOKUP(G80,अंक,5,0)=""),"",IF($BM$6=3,IF(AND(VLOOKUP(G80,अंक,5,0)&gt;=86),3,IF(AND(VLOOKUP(G80,अंक,5,0)&gt;=81),2,IF(AND(VLOOKUP(G80,Mark,5,0)&gt;=75),1,0))),IF(AND(VLOOKUP(G80,अंक,5,0)&gt;=86),1.5,IF(AND(VLOOKUP(G80,अंक,5,0)&gt;=81),1,IF(AND(VLOOKUP(G80,अंक,5,0)&gt;=75),0.5,0))))),"")</f>
        <v/>
      </c>
      <c s="160">
        <f t="shared" si="58"/>
        <v>0</v>
      </c>
      <c s="160">
        <f t="shared" si="59"/>
        <v>0</v>
      </c>
      <c s="160">
        <f t="shared" si="13"/>
        <v>0</v>
      </c>
      <c s="157" t="str">
        <f t="shared" si="60"/>
        <v/>
      </c>
      <c s="160" t="str">
        <f t="shared" si="15"/>
        <v/>
      </c>
      <c s="160" t="str">
        <f>IFERROR(IF(AND(VLOOKUP(G80,अंक,5,0)=""),"",IF($BS$6=3,IF(AND(VLOOKUP(G80,अंक,5,0)&gt;=86),3,IF(AND(VLOOKUP(G80,अंक,5,0)&gt;=81),2,IF(AND(VLOOKUP(G80,अंक,5,0)&gt;=75),1,0))),IF(AND(VLOOKUP(G80,अंक,5,0)&gt;=86),1.5,IF(AND(VLOOKUP(G80,अंक,5,0)&gt;=81),1,IF(AND(VLOOKUP(G80,अंक,5,0)&gt;=75),0.5,0))))),"")</f>
        <v/>
      </c>
      <c s="160">
        <f t="shared" si="61"/>
        <v>0</v>
      </c>
      <c s="160">
        <f t="shared" si="62"/>
        <v>0</v>
      </c>
      <c s="160">
        <f t="shared" si="18"/>
        <v>0</v>
      </c>
      <c s="157" t="str">
        <f t="shared" si="63"/>
        <v/>
      </c>
      <c s="160" t="str">
        <f t="shared" si="20"/>
        <v/>
      </c>
      <c s="160" t="str">
        <f>IFERROR(IF(AND(VLOOKUP(G80,अंक,5,0)=""),"",IF($BY$6=3,IF(AND(VLOOKUP(G80,अंक,5,0)&gt;=86),3,IF(AND(VLOOKUP(G80,अंक,5,0)&gt;=81),2,IF(AND(VLOOKUP(G80,अंक,5,0)&gt;=75),1,0))),IF(AND(VLOOKUP(G80,अंक,5,0)&gt;=86),1.5,IF(AND(VLOOKUP(G80,अंक,5,0)&gt;=81),1,IF(AND(VLOOKUP(G80,अंक,5,0)&gt;=75),0.5,0))))),"")</f>
        <v/>
      </c>
      <c s="160">
        <f t="shared" si="64"/>
        <v>0</v>
      </c>
      <c s="160">
        <f t="shared" si="65"/>
        <v>0</v>
      </c>
      <c s="160">
        <f t="shared" si="23"/>
        <v>0</v>
      </c>
      <c s="157" t="str">
        <f t="shared" si="66"/>
        <v/>
      </c>
      <c s="160" t="str">
        <f t="shared" si="25"/>
        <v/>
      </c>
      <c s="160" t="str">
        <f>IFERROR(IF(AND(VLOOKUP(G80,अंक,5,0)=""),"",IF($CE$6=3,IF(AND(VLOOKUP(G80,अंक,5,0)&gt;=86),3,IF(AND(VLOOKUP(G80,अंक,5,0)&gt;=81),2,IF(AND(VLOOKUP(G80,अंक,5,0)&gt;=75),1,0))),IF(AND(VLOOKUP(G80,अंक,5,0)&gt;=86),1.5,IF(AND(VLOOKUP(G80,अंक,5,0)&gt;=81),1,IF(AND(VLOOKUP(G80,अंक,5,0)&gt;=75),0.5,0))))),"")</f>
        <v/>
      </c>
      <c s="160">
        <f t="shared" si="67"/>
        <v>0</v>
      </c>
      <c s="160">
        <f t="shared" si="68"/>
        <v>0</v>
      </c>
      <c s="160">
        <f t="shared" si="28"/>
        <v>0</v>
      </c>
      <c s="157" t="str">
        <f t="shared" si="69"/>
        <v/>
      </c>
      <c s="160" t="str">
        <f t="shared" si="30"/>
        <v/>
      </c>
      <c s="160" t="str">
        <f>IFERROR(IF(AND(VLOOKUP(G80,अंक,5,0)=""),"",IF($CK$6=3,IF(AND(VLOOKUP(G80,अंक,5,0)&gt;=86),3,IF(AND(VLOOKUP(G80,अंक,5,0)&gt;=81),2,IF(AND(VLOOKUP(G80,अंक,5,0)&gt;=75),1,0))),IF(AND(VLOOKUP(G80,अंक,5,0)&gt;86),1.5,IF(AND(VLOOKUP(G80,अंक,5,0)&gt;=81),1,IF(AND(VLOOKUP(G80,अंक,5,0)&gt;=75),0.5,0))))),"")</f>
        <v/>
      </c>
      <c s="160">
        <f t="shared" si="70"/>
        <v>0</v>
      </c>
      <c s="160">
        <f t="shared" si="71"/>
        <v>0</v>
      </c>
      <c s="160">
        <f t="shared" si="33"/>
        <v>0</v>
      </c>
      <c s="157" t="str">
        <f t="shared" si="72"/>
        <v/>
      </c>
      <c s="160" t="str">
        <f t="shared" si="35"/>
        <v/>
      </c>
      <c s="160" t="str">
        <f>IFERROR(IF(AND(VLOOKUP(G80,अंक,5,0)=""),"",IF($CQ$6=3,IF(AND(VLOOKUP(G80,अंक,5,0)&gt;=86),3,IF(AND(VLOOKUP(G80,अंक,5,0)&gt;=81),2,IF(AND(VLOOKUP(G80,अंक,5,0)&gt;=75),1,0))),IF(AND(VLOOKUP(G80,अंक,5,0)&gt;=86),1.5,IF(AND(VLOOKUP(G80,अंक,5,0)&gt;=81),1,IF(AND(VLOOKUP(G80,अंक,5,0)&gt;=75),0.5,0))))),"")</f>
        <v/>
      </c>
      <c s="160">
        <f t="shared" si="73"/>
        <v>0</v>
      </c>
      <c s="160">
        <f t="shared" si="74"/>
        <v>0</v>
      </c>
      <c s="161">
        <f t="shared" si="38"/>
        <v>0</v>
      </c>
      <c s="157"/>
    </row>
    <row r="81" spans="1:99" ht="26.25" customHeight="1">
      <c r="A81"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1" s="181" t="str">
        <f t="shared" si="56"/>
        <v/>
      </c>
      <c s="160" t="str">
        <f t="shared" si="57"/>
        <v/>
      </c>
      <c s="160" t="str">
        <f t="shared" si="10"/>
        <v/>
      </c>
      <c s="160" t="str">
        <f>IFERROR(IF(AND(VLOOKUP(G81,अंक,5,0)=""),"",IF($BM$6=3,IF(AND(VLOOKUP(G81,अंक,5,0)&gt;=86),3,IF(AND(VLOOKUP(G81,अंक,5,0)&gt;=81),2,IF(AND(VLOOKUP(G81,Mark,5,0)&gt;=75),1,0))),IF(AND(VLOOKUP(G81,अंक,5,0)&gt;=86),1.5,IF(AND(VLOOKUP(G81,अंक,5,0)&gt;=81),1,IF(AND(VLOOKUP(G81,अंक,5,0)&gt;=75),0.5,0))))),"")</f>
        <v/>
      </c>
      <c s="160">
        <f t="shared" si="58"/>
        <v>0</v>
      </c>
      <c s="160">
        <f t="shared" si="59"/>
        <v>0</v>
      </c>
      <c s="160">
        <f t="shared" si="13"/>
        <v>0</v>
      </c>
      <c s="157" t="str">
        <f t="shared" si="60"/>
        <v/>
      </c>
      <c s="160" t="str">
        <f t="shared" si="15"/>
        <v/>
      </c>
      <c s="160" t="str">
        <f>IFERROR(IF(AND(VLOOKUP(G81,अंक,5,0)=""),"",IF($BS$6=3,IF(AND(VLOOKUP(G81,अंक,5,0)&gt;=86),3,IF(AND(VLOOKUP(G81,अंक,5,0)&gt;=81),2,IF(AND(VLOOKUP(G81,अंक,5,0)&gt;=75),1,0))),IF(AND(VLOOKUP(G81,अंक,5,0)&gt;=86),1.5,IF(AND(VLOOKUP(G81,अंक,5,0)&gt;=81),1,IF(AND(VLOOKUP(G81,अंक,5,0)&gt;=75),0.5,0))))),"")</f>
        <v/>
      </c>
      <c s="160">
        <f t="shared" si="61"/>
        <v>0</v>
      </c>
      <c s="160">
        <f t="shared" si="62"/>
        <v>0</v>
      </c>
      <c s="160">
        <f t="shared" si="18"/>
        <v>0</v>
      </c>
      <c s="157" t="str">
        <f t="shared" si="63"/>
        <v/>
      </c>
      <c s="160" t="str">
        <f t="shared" si="20"/>
        <v/>
      </c>
      <c s="160" t="str">
        <f>IFERROR(IF(AND(VLOOKUP(G81,अंक,5,0)=""),"",IF($BY$6=3,IF(AND(VLOOKUP(G81,अंक,5,0)&gt;=86),3,IF(AND(VLOOKUP(G81,अंक,5,0)&gt;=81),2,IF(AND(VLOOKUP(G81,अंक,5,0)&gt;=75),1,0))),IF(AND(VLOOKUP(G81,अंक,5,0)&gt;=86),1.5,IF(AND(VLOOKUP(G81,अंक,5,0)&gt;=81),1,IF(AND(VLOOKUP(G81,अंक,5,0)&gt;=75),0.5,0))))),"")</f>
        <v/>
      </c>
      <c s="160">
        <f t="shared" si="64"/>
        <v>0</v>
      </c>
      <c s="160">
        <f t="shared" si="65"/>
        <v>0</v>
      </c>
      <c s="160">
        <f t="shared" si="23"/>
        <v>0</v>
      </c>
      <c s="157" t="str">
        <f t="shared" si="66"/>
        <v/>
      </c>
      <c s="160" t="str">
        <f t="shared" si="25"/>
        <v/>
      </c>
      <c s="160" t="str">
        <f>IFERROR(IF(AND(VLOOKUP(G81,अंक,5,0)=""),"",IF($CE$6=3,IF(AND(VLOOKUP(G81,अंक,5,0)&gt;=86),3,IF(AND(VLOOKUP(G81,अंक,5,0)&gt;=81),2,IF(AND(VLOOKUP(G81,अंक,5,0)&gt;=75),1,0))),IF(AND(VLOOKUP(G81,अंक,5,0)&gt;=86),1.5,IF(AND(VLOOKUP(G81,अंक,5,0)&gt;=81),1,IF(AND(VLOOKUP(G81,अंक,5,0)&gt;=75),0.5,0))))),"")</f>
        <v/>
      </c>
      <c s="160">
        <f t="shared" si="67"/>
        <v>0</v>
      </c>
      <c s="160">
        <f t="shared" si="68"/>
        <v>0</v>
      </c>
      <c s="160">
        <f t="shared" si="28"/>
        <v>0</v>
      </c>
      <c s="157" t="str">
        <f t="shared" si="69"/>
        <v/>
      </c>
      <c s="160" t="str">
        <f t="shared" si="30"/>
        <v/>
      </c>
      <c s="160" t="str">
        <f>IFERROR(IF(AND(VLOOKUP(G81,अंक,5,0)=""),"",IF($CK$6=3,IF(AND(VLOOKUP(G81,अंक,5,0)&gt;=86),3,IF(AND(VLOOKUP(G81,अंक,5,0)&gt;=81),2,IF(AND(VLOOKUP(G81,अंक,5,0)&gt;=75),1,0))),IF(AND(VLOOKUP(G81,अंक,5,0)&gt;86),1.5,IF(AND(VLOOKUP(G81,अंक,5,0)&gt;=81),1,IF(AND(VLOOKUP(G81,अंक,5,0)&gt;=75),0.5,0))))),"")</f>
        <v/>
      </c>
      <c s="160">
        <f t="shared" si="70"/>
        <v>0</v>
      </c>
      <c s="160">
        <f t="shared" si="71"/>
        <v>0</v>
      </c>
      <c s="160">
        <f t="shared" si="33"/>
        <v>0</v>
      </c>
      <c s="157" t="str">
        <f t="shared" si="72"/>
        <v/>
      </c>
      <c s="160" t="str">
        <f t="shared" si="35"/>
        <v/>
      </c>
      <c s="160" t="str">
        <f>IFERROR(IF(AND(VLOOKUP(G81,अंक,5,0)=""),"",IF($CQ$6=3,IF(AND(VLOOKUP(G81,अंक,5,0)&gt;=86),3,IF(AND(VLOOKUP(G81,अंक,5,0)&gt;=81),2,IF(AND(VLOOKUP(G81,अंक,5,0)&gt;=75),1,0))),IF(AND(VLOOKUP(G81,अंक,5,0)&gt;=86),1.5,IF(AND(VLOOKUP(G81,अंक,5,0)&gt;=81),1,IF(AND(VLOOKUP(G81,अंक,5,0)&gt;=75),0.5,0))))),"")</f>
        <v/>
      </c>
      <c s="160">
        <f t="shared" si="73"/>
        <v>0</v>
      </c>
      <c s="160">
        <f t="shared" si="74"/>
        <v>0</v>
      </c>
      <c s="161">
        <f t="shared" si="38"/>
        <v>0</v>
      </c>
      <c s="157"/>
    </row>
    <row r="82" spans="1:99" ht="26.25" customHeight="1">
      <c r="A82"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2" s="181" t="str">
        <f t="shared" si="56"/>
        <v/>
      </c>
      <c s="160" t="str">
        <f t="shared" si="57"/>
        <v/>
      </c>
      <c s="160" t="str">
        <f t="shared" si="10"/>
        <v/>
      </c>
      <c s="160" t="str">
        <f>IFERROR(IF(AND(VLOOKUP(G82,अंक,5,0)=""),"",IF($BM$6=3,IF(AND(VLOOKUP(G82,अंक,5,0)&gt;=86),3,IF(AND(VLOOKUP(G82,अंक,5,0)&gt;=81),2,IF(AND(VLOOKUP(G82,Mark,5,0)&gt;=75),1,0))),IF(AND(VLOOKUP(G82,अंक,5,0)&gt;=86),1.5,IF(AND(VLOOKUP(G82,अंक,5,0)&gt;=81),1,IF(AND(VLOOKUP(G82,अंक,5,0)&gt;=75),0.5,0))))),"")</f>
        <v/>
      </c>
      <c s="160">
        <f t="shared" si="58"/>
        <v>0</v>
      </c>
      <c s="160">
        <f t="shared" si="59"/>
        <v>0</v>
      </c>
      <c s="160">
        <f t="shared" si="13"/>
        <v>0</v>
      </c>
      <c s="157" t="str">
        <f t="shared" si="60"/>
        <v/>
      </c>
      <c s="160" t="str">
        <f t="shared" si="15"/>
        <v/>
      </c>
      <c s="160" t="str">
        <f>IFERROR(IF(AND(VLOOKUP(G82,अंक,5,0)=""),"",IF($BS$6=3,IF(AND(VLOOKUP(G82,अंक,5,0)&gt;=86),3,IF(AND(VLOOKUP(G82,अंक,5,0)&gt;=81),2,IF(AND(VLOOKUP(G82,अंक,5,0)&gt;=75),1,0))),IF(AND(VLOOKUP(G82,अंक,5,0)&gt;=86),1.5,IF(AND(VLOOKUP(G82,अंक,5,0)&gt;=81),1,IF(AND(VLOOKUP(G82,अंक,5,0)&gt;=75),0.5,0))))),"")</f>
        <v/>
      </c>
      <c s="160">
        <f t="shared" si="61"/>
        <v>0</v>
      </c>
      <c s="160">
        <f t="shared" si="62"/>
        <v>0</v>
      </c>
      <c s="160">
        <f t="shared" si="18"/>
        <v>0</v>
      </c>
      <c s="157" t="str">
        <f t="shared" si="63"/>
        <v/>
      </c>
      <c s="160" t="str">
        <f t="shared" si="20"/>
        <v/>
      </c>
      <c s="160" t="str">
        <f>IFERROR(IF(AND(VLOOKUP(G82,अंक,5,0)=""),"",IF($BY$6=3,IF(AND(VLOOKUP(G82,अंक,5,0)&gt;=86),3,IF(AND(VLOOKUP(G82,अंक,5,0)&gt;=81),2,IF(AND(VLOOKUP(G82,अंक,5,0)&gt;=75),1,0))),IF(AND(VLOOKUP(G82,अंक,5,0)&gt;=86),1.5,IF(AND(VLOOKUP(G82,अंक,5,0)&gt;=81),1,IF(AND(VLOOKUP(G82,अंक,5,0)&gt;=75),0.5,0))))),"")</f>
        <v/>
      </c>
      <c s="160">
        <f t="shared" si="64"/>
        <v>0</v>
      </c>
      <c s="160">
        <f t="shared" si="65"/>
        <v>0</v>
      </c>
      <c s="160">
        <f t="shared" si="23"/>
        <v>0</v>
      </c>
      <c s="157" t="str">
        <f t="shared" si="66"/>
        <v/>
      </c>
      <c s="160" t="str">
        <f t="shared" si="25"/>
        <v/>
      </c>
      <c s="160" t="str">
        <f>IFERROR(IF(AND(VLOOKUP(G82,अंक,5,0)=""),"",IF($CE$6=3,IF(AND(VLOOKUP(G82,अंक,5,0)&gt;=86),3,IF(AND(VLOOKUP(G82,अंक,5,0)&gt;=81),2,IF(AND(VLOOKUP(G82,अंक,5,0)&gt;=75),1,0))),IF(AND(VLOOKUP(G82,अंक,5,0)&gt;=86),1.5,IF(AND(VLOOKUP(G82,अंक,5,0)&gt;=81),1,IF(AND(VLOOKUP(G82,अंक,5,0)&gt;=75),0.5,0))))),"")</f>
        <v/>
      </c>
      <c s="160">
        <f t="shared" si="67"/>
        <v>0</v>
      </c>
      <c s="160">
        <f t="shared" si="68"/>
        <v>0</v>
      </c>
      <c s="160">
        <f t="shared" si="28"/>
        <v>0</v>
      </c>
      <c s="157" t="str">
        <f t="shared" si="69"/>
        <v/>
      </c>
      <c s="160" t="str">
        <f t="shared" si="30"/>
        <v/>
      </c>
      <c s="160" t="str">
        <f>IFERROR(IF(AND(VLOOKUP(G82,अंक,5,0)=""),"",IF($CK$6=3,IF(AND(VLOOKUP(G82,अंक,5,0)&gt;=86),3,IF(AND(VLOOKUP(G82,अंक,5,0)&gt;=81),2,IF(AND(VLOOKUP(G82,अंक,5,0)&gt;=75),1,0))),IF(AND(VLOOKUP(G82,अंक,5,0)&gt;86),1.5,IF(AND(VLOOKUP(G82,अंक,5,0)&gt;=81),1,IF(AND(VLOOKUP(G82,अंक,5,0)&gt;=75),0.5,0))))),"")</f>
        <v/>
      </c>
      <c s="160">
        <f t="shared" si="70"/>
        <v>0</v>
      </c>
      <c s="160">
        <f t="shared" si="71"/>
        <v>0</v>
      </c>
      <c s="160">
        <f t="shared" si="33"/>
        <v>0</v>
      </c>
      <c s="157" t="str">
        <f t="shared" si="72"/>
        <v/>
      </c>
      <c s="160" t="str">
        <f t="shared" si="35"/>
        <v/>
      </c>
      <c s="160" t="str">
        <f>IFERROR(IF(AND(VLOOKUP(G82,अंक,5,0)=""),"",IF($CQ$6=3,IF(AND(VLOOKUP(G82,अंक,5,0)&gt;=86),3,IF(AND(VLOOKUP(G82,अंक,5,0)&gt;=81),2,IF(AND(VLOOKUP(G82,अंक,5,0)&gt;=75),1,0))),IF(AND(VLOOKUP(G82,अंक,5,0)&gt;=86),1.5,IF(AND(VLOOKUP(G82,अंक,5,0)&gt;=81),1,IF(AND(VLOOKUP(G82,अंक,5,0)&gt;=75),0.5,0))))),"")</f>
        <v/>
      </c>
      <c s="160">
        <f t="shared" si="73"/>
        <v>0</v>
      </c>
      <c s="160">
        <f t="shared" si="74"/>
        <v>0</v>
      </c>
      <c s="161">
        <f t="shared" si="38"/>
        <v>0</v>
      </c>
      <c s="157"/>
    </row>
    <row r="83" spans="1:99" ht="26.25" customHeight="1">
      <c r="A83"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3" s="181" t="str">
        <f t="shared" si="56"/>
        <v/>
      </c>
      <c s="160" t="str">
        <f t="shared" si="57"/>
        <v/>
      </c>
      <c s="160" t="str">
        <f t="shared" si="10"/>
        <v/>
      </c>
      <c s="160" t="str">
        <f>IFERROR(IF(AND(VLOOKUP(G83,अंक,5,0)=""),"",IF($BM$6=3,IF(AND(VLOOKUP(G83,अंक,5,0)&gt;=86),3,IF(AND(VLOOKUP(G83,अंक,5,0)&gt;=81),2,IF(AND(VLOOKUP(G83,Mark,5,0)&gt;=75),1,0))),IF(AND(VLOOKUP(G83,अंक,5,0)&gt;=86),1.5,IF(AND(VLOOKUP(G83,अंक,5,0)&gt;=81),1,IF(AND(VLOOKUP(G83,अंक,5,0)&gt;=75),0.5,0))))),"")</f>
        <v/>
      </c>
      <c s="160">
        <f t="shared" si="58"/>
        <v>0</v>
      </c>
      <c s="160">
        <f t="shared" si="59"/>
        <v>0</v>
      </c>
      <c s="160">
        <f t="shared" si="13"/>
        <v>0</v>
      </c>
      <c s="157" t="str">
        <f t="shared" si="60"/>
        <v/>
      </c>
      <c s="160" t="str">
        <f t="shared" si="15"/>
        <v/>
      </c>
      <c s="160" t="str">
        <f>IFERROR(IF(AND(VLOOKUP(G83,अंक,5,0)=""),"",IF($BS$6=3,IF(AND(VLOOKUP(G83,अंक,5,0)&gt;=86),3,IF(AND(VLOOKUP(G83,अंक,5,0)&gt;=81),2,IF(AND(VLOOKUP(G83,अंक,5,0)&gt;=75),1,0))),IF(AND(VLOOKUP(G83,अंक,5,0)&gt;=86),1.5,IF(AND(VLOOKUP(G83,अंक,5,0)&gt;=81),1,IF(AND(VLOOKUP(G83,अंक,5,0)&gt;=75),0.5,0))))),"")</f>
        <v/>
      </c>
      <c s="160">
        <f t="shared" si="61"/>
        <v>0</v>
      </c>
      <c s="160">
        <f t="shared" si="62"/>
        <v>0</v>
      </c>
      <c s="160">
        <f t="shared" si="18"/>
        <v>0</v>
      </c>
      <c s="157" t="str">
        <f t="shared" si="63"/>
        <v/>
      </c>
      <c s="160" t="str">
        <f t="shared" si="20"/>
        <v/>
      </c>
      <c s="160" t="str">
        <f>IFERROR(IF(AND(VLOOKUP(G83,अंक,5,0)=""),"",IF($BY$6=3,IF(AND(VLOOKUP(G83,अंक,5,0)&gt;=86),3,IF(AND(VLOOKUP(G83,अंक,5,0)&gt;=81),2,IF(AND(VLOOKUP(G83,अंक,5,0)&gt;=75),1,0))),IF(AND(VLOOKUP(G83,अंक,5,0)&gt;=86),1.5,IF(AND(VLOOKUP(G83,अंक,5,0)&gt;=81),1,IF(AND(VLOOKUP(G83,अंक,5,0)&gt;=75),0.5,0))))),"")</f>
        <v/>
      </c>
      <c s="160">
        <f t="shared" si="64"/>
        <v>0</v>
      </c>
      <c s="160">
        <f t="shared" si="65"/>
        <v>0</v>
      </c>
      <c s="160">
        <f t="shared" si="23"/>
        <v>0</v>
      </c>
      <c s="157" t="str">
        <f t="shared" si="66"/>
        <v/>
      </c>
      <c s="160" t="str">
        <f t="shared" si="25"/>
        <v/>
      </c>
      <c s="160" t="str">
        <f>IFERROR(IF(AND(VLOOKUP(G83,अंक,5,0)=""),"",IF($CE$6=3,IF(AND(VLOOKUP(G83,अंक,5,0)&gt;=86),3,IF(AND(VLOOKUP(G83,अंक,5,0)&gt;=81),2,IF(AND(VLOOKUP(G83,अंक,5,0)&gt;=75),1,0))),IF(AND(VLOOKUP(G83,अंक,5,0)&gt;=86),1.5,IF(AND(VLOOKUP(G83,अंक,5,0)&gt;=81),1,IF(AND(VLOOKUP(G83,अंक,5,0)&gt;=75),0.5,0))))),"")</f>
        <v/>
      </c>
      <c s="160">
        <f t="shared" si="67"/>
        <v>0</v>
      </c>
      <c s="160">
        <f t="shared" si="68"/>
        <v>0</v>
      </c>
      <c s="160">
        <f t="shared" si="28"/>
        <v>0</v>
      </c>
      <c s="157" t="str">
        <f t="shared" si="69"/>
        <v/>
      </c>
      <c s="160" t="str">
        <f t="shared" si="30"/>
        <v/>
      </c>
      <c s="160" t="str">
        <f>IFERROR(IF(AND(VLOOKUP(G83,अंक,5,0)=""),"",IF($CK$6=3,IF(AND(VLOOKUP(G83,अंक,5,0)&gt;=86),3,IF(AND(VLOOKUP(G83,अंक,5,0)&gt;=81),2,IF(AND(VLOOKUP(G83,अंक,5,0)&gt;=75),1,0))),IF(AND(VLOOKUP(G83,अंक,5,0)&gt;86),1.5,IF(AND(VLOOKUP(G83,अंक,5,0)&gt;=81),1,IF(AND(VLOOKUP(G83,अंक,5,0)&gt;=75),0.5,0))))),"")</f>
        <v/>
      </c>
      <c s="160">
        <f t="shared" si="70"/>
        <v>0</v>
      </c>
      <c s="160">
        <f t="shared" si="71"/>
        <v>0</v>
      </c>
      <c s="160">
        <f t="shared" si="33"/>
        <v>0</v>
      </c>
      <c s="157" t="str">
        <f t="shared" si="72"/>
        <v/>
      </c>
      <c s="160" t="str">
        <f t="shared" si="35"/>
        <v/>
      </c>
      <c s="160" t="str">
        <f>IFERROR(IF(AND(VLOOKUP(G83,अंक,5,0)=""),"",IF($CQ$6=3,IF(AND(VLOOKUP(G83,अंक,5,0)&gt;=86),3,IF(AND(VLOOKUP(G83,अंक,5,0)&gt;=81),2,IF(AND(VLOOKUP(G83,अंक,5,0)&gt;=75),1,0))),IF(AND(VLOOKUP(G83,अंक,5,0)&gt;=86),1.5,IF(AND(VLOOKUP(G83,अंक,5,0)&gt;=81),1,IF(AND(VLOOKUP(G83,अंक,5,0)&gt;=75),0.5,0))))),"")</f>
        <v/>
      </c>
      <c s="160">
        <f t="shared" si="73"/>
        <v>0</v>
      </c>
      <c s="160">
        <f t="shared" si="74"/>
        <v>0</v>
      </c>
      <c s="161">
        <f t="shared" si="38"/>
        <v>0</v>
      </c>
      <c s="157"/>
    </row>
    <row r="84" spans="1:99" ht="26.25" customHeight="1">
      <c r="A84"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4" s="181" t="str">
        <f t="shared" si="56"/>
        <v/>
      </c>
      <c s="160" t="str">
        <f t="shared" si="57"/>
        <v/>
      </c>
      <c s="160" t="str">
        <f t="shared" si="10"/>
        <v/>
      </c>
      <c s="160" t="str">
        <f>IFERROR(IF(AND(VLOOKUP(G84,अंक,5,0)=""),"",IF($BM$6=3,IF(AND(VLOOKUP(G84,अंक,5,0)&gt;=86),3,IF(AND(VLOOKUP(G84,अंक,5,0)&gt;=81),2,IF(AND(VLOOKUP(G84,Mark,5,0)&gt;=75),1,0))),IF(AND(VLOOKUP(G84,अंक,5,0)&gt;=86),1.5,IF(AND(VLOOKUP(G84,अंक,5,0)&gt;=81),1,IF(AND(VLOOKUP(G84,अंक,5,0)&gt;=75),0.5,0))))),"")</f>
        <v/>
      </c>
      <c s="160">
        <f t="shared" si="58"/>
        <v>0</v>
      </c>
      <c s="160">
        <f t="shared" si="59"/>
        <v>0</v>
      </c>
      <c s="160">
        <f t="shared" si="13"/>
        <v>0</v>
      </c>
      <c s="157" t="str">
        <f t="shared" si="60"/>
        <v/>
      </c>
      <c s="160" t="str">
        <f t="shared" si="15"/>
        <v/>
      </c>
      <c s="160" t="str">
        <f>IFERROR(IF(AND(VLOOKUP(G84,अंक,5,0)=""),"",IF($BS$6=3,IF(AND(VLOOKUP(G84,अंक,5,0)&gt;=86),3,IF(AND(VLOOKUP(G84,अंक,5,0)&gt;=81),2,IF(AND(VLOOKUP(G84,अंक,5,0)&gt;=75),1,0))),IF(AND(VLOOKUP(G84,अंक,5,0)&gt;=86),1.5,IF(AND(VLOOKUP(G84,अंक,5,0)&gt;=81),1,IF(AND(VLOOKUP(G84,अंक,5,0)&gt;=75),0.5,0))))),"")</f>
        <v/>
      </c>
      <c s="160">
        <f t="shared" si="61"/>
        <v>0</v>
      </c>
      <c s="160">
        <f t="shared" si="62"/>
        <v>0</v>
      </c>
      <c s="160">
        <f t="shared" si="18"/>
        <v>0</v>
      </c>
      <c s="157" t="str">
        <f t="shared" si="63"/>
        <v/>
      </c>
      <c s="160" t="str">
        <f t="shared" si="20"/>
        <v/>
      </c>
      <c s="160" t="str">
        <f>IFERROR(IF(AND(VLOOKUP(G84,अंक,5,0)=""),"",IF($BY$6=3,IF(AND(VLOOKUP(G84,अंक,5,0)&gt;=86),3,IF(AND(VLOOKUP(G84,अंक,5,0)&gt;=81),2,IF(AND(VLOOKUP(G84,अंक,5,0)&gt;=75),1,0))),IF(AND(VLOOKUP(G84,अंक,5,0)&gt;=86),1.5,IF(AND(VLOOKUP(G84,अंक,5,0)&gt;=81),1,IF(AND(VLOOKUP(G84,अंक,5,0)&gt;=75),0.5,0))))),"")</f>
        <v/>
      </c>
      <c s="160">
        <f t="shared" si="64"/>
        <v>0</v>
      </c>
      <c s="160">
        <f t="shared" si="65"/>
        <v>0</v>
      </c>
      <c s="160">
        <f t="shared" si="23"/>
        <v>0</v>
      </c>
      <c s="157" t="str">
        <f t="shared" si="66"/>
        <v/>
      </c>
      <c s="160" t="str">
        <f t="shared" si="25"/>
        <v/>
      </c>
      <c s="160" t="str">
        <f>IFERROR(IF(AND(VLOOKUP(G84,अंक,5,0)=""),"",IF($CE$6=3,IF(AND(VLOOKUP(G84,अंक,5,0)&gt;=86),3,IF(AND(VLOOKUP(G84,अंक,5,0)&gt;=81),2,IF(AND(VLOOKUP(G84,अंक,5,0)&gt;=75),1,0))),IF(AND(VLOOKUP(G84,अंक,5,0)&gt;=86),1.5,IF(AND(VLOOKUP(G84,अंक,5,0)&gt;=81),1,IF(AND(VLOOKUP(G84,अंक,5,0)&gt;=75),0.5,0))))),"")</f>
        <v/>
      </c>
      <c s="160">
        <f t="shared" si="67"/>
        <v>0</v>
      </c>
      <c s="160">
        <f t="shared" si="68"/>
        <v>0</v>
      </c>
      <c s="160">
        <f t="shared" si="28"/>
        <v>0</v>
      </c>
      <c s="157" t="str">
        <f t="shared" si="69"/>
        <v/>
      </c>
      <c s="160" t="str">
        <f t="shared" si="30"/>
        <v/>
      </c>
      <c s="160" t="str">
        <f>IFERROR(IF(AND(VLOOKUP(G84,अंक,5,0)=""),"",IF($CK$6=3,IF(AND(VLOOKUP(G84,अंक,5,0)&gt;=86),3,IF(AND(VLOOKUP(G84,अंक,5,0)&gt;=81),2,IF(AND(VLOOKUP(G84,अंक,5,0)&gt;=75),1,0))),IF(AND(VLOOKUP(G84,अंक,5,0)&gt;86),1.5,IF(AND(VLOOKUP(G84,अंक,5,0)&gt;=81),1,IF(AND(VLOOKUP(G84,अंक,5,0)&gt;=75),0.5,0))))),"")</f>
        <v/>
      </c>
      <c s="160">
        <f t="shared" si="70"/>
        <v>0</v>
      </c>
      <c s="160">
        <f t="shared" si="71"/>
        <v>0</v>
      </c>
      <c s="160">
        <f t="shared" si="33"/>
        <v>0</v>
      </c>
      <c s="157" t="str">
        <f t="shared" si="72"/>
        <v/>
      </c>
      <c s="160" t="str">
        <f t="shared" si="35"/>
        <v/>
      </c>
      <c s="160" t="str">
        <f>IFERROR(IF(AND(VLOOKUP(G84,अंक,5,0)=""),"",IF($CQ$6=3,IF(AND(VLOOKUP(G84,अंक,5,0)&gt;=86),3,IF(AND(VLOOKUP(G84,अंक,5,0)&gt;=81),2,IF(AND(VLOOKUP(G84,अंक,5,0)&gt;=75),1,0))),IF(AND(VLOOKUP(G84,अंक,5,0)&gt;=86),1.5,IF(AND(VLOOKUP(G84,अंक,5,0)&gt;=81),1,IF(AND(VLOOKUP(G84,अंक,5,0)&gt;=75),0.5,0))))),"")</f>
        <v/>
      </c>
      <c s="160">
        <f t="shared" si="73"/>
        <v>0</v>
      </c>
      <c s="160">
        <f t="shared" si="74"/>
        <v>0</v>
      </c>
      <c s="161">
        <f t="shared" si="38"/>
        <v>0</v>
      </c>
      <c s="157"/>
    </row>
    <row r="85" spans="1:99" ht="26.25" customHeight="1">
      <c r="A85"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5" s="181" t="str">
        <f t="shared" si="56"/>
        <v/>
      </c>
      <c s="160" t="str">
        <f t="shared" si="57"/>
        <v/>
      </c>
      <c s="160" t="str">
        <f t="shared" si="10"/>
        <v/>
      </c>
      <c s="160" t="str">
        <f>IFERROR(IF(AND(VLOOKUP(G85,अंक,5,0)=""),"",IF($BM$6=3,IF(AND(VLOOKUP(G85,अंक,5,0)&gt;=86),3,IF(AND(VLOOKUP(G85,अंक,5,0)&gt;=81),2,IF(AND(VLOOKUP(G85,Mark,5,0)&gt;=75),1,0))),IF(AND(VLOOKUP(G85,अंक,5,0)&gt;=86),1.5,IF(AND(VLOOKUP(G85,अंक,5,0)&gt;=81),1,IF(AND(VLOOKUP(G85,अंक,5,0)&gt;=75),0.5,0))))),"")</f>
        <v/>
      </c>
      <c s="160">
        <f t="shared" si="58"/>
        <v>0</v>
      </c>
      <c s="160">
        <f t="shared" si="59"/>
        <v>0</v>
      </c>
      <c s="160">
        <f t="shared" si="13"/>
        <v>0</v>
      </c>
      <c s="157" t="str">
        <f t="shared" si="60"/>
        <v/>
      </c>
      <c s="160" t="str">
        <f t="shared" si="15"/>
        <v/>
      </c>
      <c s="160" t="str">
        <f>IFERROR(IF(AND(VLOOKUP(G85,अंक,5,0)=""),"",IF($BS$6=3,IF(AND(VLOOKUP(G85,अंक,5,0)&gt;=86),3,IF(AND(VLOOKUP(G85,अंक,5,0)&gt;=81),2,IF(AND(VLOOKUP(G85,अंक,5,0)&gt;=75),1,0))),IF(AND(VLOOKUP(G85,अंक,5,0)&gt;=86),1.5,IF(AND(VLOOKUP(G85,अंक,5,0)&gt;=81),1,IF(AND(VLOOKUP(G85,अंक,5,0)&gt;=75),0.5,0))))),"")</f>
        <v/>
      </c>
      <c s="160">
        <f t="shared" si="61"/>
        <v>0</v>
      </c>
      <c s="160">
        <f t="shared" si="62"/>
        <v>0</v>
      </c>
      <c s="160">
        <f t="shared" si="18"/>
        <v>0</v>
      </c>
      <c s="157" t="str">
        <f t="shared" si="63"/>
        <v/>
      </c>
      <c s="160" t="str">
        <f t="shared" si="20"/>
        <v/>
      </c>
      <c s="160" t="str">
        <f>IFERROR(IF(AND(VLOOKUP(G85,अंक,5,0)=""),"",IF($BY$6=3,IF(AND(VLOOKUP(G85,अंक,5,0)&gt;=86),3,IF(AND(VLOOKUP(G85,अंक,5,0)&gt;=81),2,IF(AND(VLOOKUP(G85,अंक,5,0)&gt;=75),1,0))),IF(AND(VLOOKUP(G85,अंक,5,0)&gt;=86),1.5,IF(AND(VLOOKUP(G85,अंक,5,0)&gt;=81),1,IF(AND(VLOOKUP(G85,अंक,5,0)&gt;=75),0.5,0))))),"")</f>
        <v/>
      </c>
      <c s="160">
        <f t="shared" si="64"/>
        <v>0</v>
      </c>
      <c s="160">
        <f t="shared" si="65"/>
        <v>0</v>
      </c>
      <c s="160">
        <f t="shared" si="23"/>
        <v>0</v>
      </c>
      <c s="157" t="str">
        <f t="shared" si="66"/>
        <v/>
      </c>
      <c s="160" t="str">
        <f t="shared" si="25"/>
        <v/>
      </c>
      <c s="160" t="str">
        <f>IFERROR(IF(AND(VLOOKUP(G85,अंक,5,0)=""),"",IF($CE$6=3,IF(AND(VLOOKUP(G85,अंक,5,0)&gt;=86),3,IF(AND(VLOOKUP(G85,अंक,5,0)&gt;=81),2,IF(AND(VLOOKUP(G85,अंक,5,0)&gt;=75),1,0))),IF(AND(VLOOKUP(G85,अंक,5,0)&gt;=86),1.5,IF(AND(VLOOKUP(G85,अंक,5,0)&gt;=81),1,IF(AND(VLOOKUP(G85,अंक,5,0)&gt;=75),0.5,0))))),"")</f>
        <v/>
      </c>
      <c s="160">
        <f t="shared" si="67"/>
        <v>0</v>
      </c>
      <c s="160">
        <f t="shared" si="68"/>
        <v>0</v>
      </c>
      <c s="160">
        <f t="shared" si="28"/>
        <v>0</v>
      </c>
      <c s="157" t="str">
        <f t="shared" si="69"/>
        <v/>
      </c>
      <c s="160" t="str">
        <f t="shared" si="30"/>
        <v/>
      </c>
      <c s="160" t="str">
        <f>IFERROR(IF(AND(VLOOKUP(G85,अंक,5,0)=""),"",IF($CK$6=3,IF(AND(VLOOKUP(G85,अंक,5,0)&gt;=86),3,IF(AND(VLOOKUP(G85,अंक,5,0)&gt;=81),2,IF(AND(VLOOKUP(G85,अंक,5,0)&gt;=75),1,0))),IF(AND(VLOOKUP(G85,अंक,5,0)&gt;86),1.5,IF(AND(VLOOKUP(G85,अंक,5,0)&gt;=81),1,IF(AND(VLOOKUP(G85,अंक,5,0)&gt;=75),0.5,0))))),"")</f>
        <v/>
      </c>
      <c s="160">
        <f t="shared" si="70"/>
        <v>0</v>
      </c>
      <c s="160">
        <f t="shared" si="71"/>
        <v>0</v>
      </c>
      <c s="160">
        <f t="shared" si="33"/>
        <v>0</v>
      </c>
      <c s="157" t="str">
        <f t="shared" si="72"/>
        <v/>
      </c>
      <c s="160" t="str">
        <f t="shared" si="35"/>
        <v/>
      </c>
      <c s="160" t="str">
        <f>IFERROR(IF(AND(VLOOKUP(G85,अंक,5,0)=""),"",IF($CQ$6=3,IF(AND(VLOOKUP(G85,अंक,5,0)&gt;=86),3,IF(AND(VLOOKUP(G85,अंक,5,0)&gt;=81),2,IF(AND(VLOOKUP(G85,अंक,5,0)&gt;=75),1,0))),IF(AND(VLOOKUP(G85,अंक,5,0)&gt;=86),1.5,IF(AND(VLOOKUP(G85,अंक,5,0)&gt;=81),1,IF(AND(VLOOKUP(G85,अंक,5,0)&gt;=75),0.5,0))))),"")</f>
        <v/>
      </c>
      <c s="160">
        <f t="shared" si="73"/>
        <v>0</v>
      </c>
      <c s="160">
        <f t="shared" si="74"/>
        <v>0</v>
      </c>
      <c s="161">
        <f t="shared" si="38"/>
        <v>0</v>
      </c>
      <c s="157"/>
    </row>
    <row r="86" spans="1:99" ht="26.25" customHeight="1">
      <c r="A86" s="43" t="str">
        <f t="shared" si="48"/>
        <v/>
      </c>
      <c s="44" t="str">
        <f t="shared" si="49"/>
        <v/>
      </c>
      <c s="45" t="str">
        <f t="shared" si="50"/>
        <v/>
      </c>
      <c s="46" t="str">
        <f t="shared" si="51"/>
        <v/>
      </c>
      <c s="47" t="str">
        <f t="shared" si="52"/>
        <v/>
      </c>
      <c s="47" t="str">
        <f t="shared" si="53"/>
        <v/>
      </c>
      <c s="48" t="str">
        <f t="shared" si="54"/>
        <v/>
      </c>
      <c s="49" t="str">
        <f t="shared" si="5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6" s="181" t="str">
        <f t="shared" si="56"/>
        <v/>
      </c>
      <c s="160" t="str">
        <f t="shared" si="57"/>
        <v/>
      </c>
      <c s="160" t="str">
        <f t="shared" si="10"/>
        <v/>
      </c>
      <c s="160" t="str">
        <f>IFERROR(IF(AND(VLOOKUP(G86,अंक,5,0)=""),"",IF($BM$6=3,IF(AND(VLOOKUP(G86,अंक,5,0)&gt;=86),3,IF(AND(VLOOKUP(G86,अंक,5,0)&gt;=81),2,IF(AND(VLOOKUP(G86,Mark,5,0)&gt;=75),1,0))),IF(AND(VLOOKUP(G86,अंक,5,0)&gt;=86),1.5,IF(AND(VLOOKUP(G86,अंक,5,0)&gt;=81),1,IF(AND(VLOOKUP(G86,अंक,5,0)&gt;=75),0.5,0))))),"")</f>
        <v/>
      </c>
      <c s="160">
        <f t="shared" si="58"/>
        <v>0</v>
      </c>
      <c s="160">
        <f t="shared" si="59"/>
        <v>0</v>
      </c>
      <c s="160">
        <f t="shared" si="13"/>
        <v>0</v>
      </c>
      <c s="157" t="str">
        <f t="shared" si="60"/>
        <v/>
      </c>
      <c s="160" t="str">
        <f t="shared" si="15"/>
        <v/>
      </c>
      <c s="160" t="str">
        <f>IFERROR(IF(AND(VLOOKUP(G86,अंक,5,0)=""),"",IF($BS$6=3,IF(AND(VLOOKUP(G86,अंक,5,0)&gt;=86),3,IF(AND(VLOOKUP(G86,अंक,5,0)&gt;=81),2,IF(AND(VLOOKUP(G86,अंक,5,0)&gt;=75),1,0))),IF(AND(VLOOKUP(G86,अंक,5,0)&gt;=86),1.5,IF(AND(VLOOKUP(G86,अंक,5,0)&gt;=81),1,IF(AND(VLOOKUP(G86,अंक,5,0)&gt;=75),0.5,0))))),"")</f>
        <v/>
      </c>
      <c s="160">
        <f t="shared" si="61"/>
        <v>0</v>
      </c>
      <c s="160">
        <f t="shared" si="62"/>
        <v>0</v>
      </c>
      <c s="160">
        <f t="shared" si="18"/>
        <v>0</v>
      </c>
      <c s="157" t="str">
        <f t="shared" si="63"/>
        <v/>
      </c>
      <c s="160" t="str">
        <f t="shared" si="20"/>
        <v/>
      </c>
      <c s="160" t="str">
        <f>IFERROR(IF(AND(VLOOKUP(G86,अंक,5,0)=""),"",IF($BY$6=3,IF(AND(VLOOKUP(G86,अंक,5,0)&gt;=86),3,IF(AND(VLOOKUP(G86,अंक,5,0)&gt;=81),2,IF(AND(VLOOKUP(G86,अंक,5,0)&gt;=75),1,0))),IF(AND(VLOOKUP(G86,अंक,5,0)&gt;=86),1.5,IF(AND(VLOOKUP(G86,अंक,5,0)&gt;=81),1,IF(AND(VLOOKUP(G86,अंक,5,0)&gt;=75),0.5,0))))),"")</f>
        <v/>
      </c>
      <c s="160">
        <f t="shared" si="64"/>
        <v>0</v>
      </c>
      <c s="160">
        <f t="shared" si="65"/>
        <v>0</v>
      </c>
      <c s="160">
        <f t="shared" si="23"/>
        <v>0</v>
      </c>
      <c s="157" t="str">
        <f t="shared" si="66"/>
        <v/>
      </c>
      <c s="160" t="str">
        <f t="shared" si="25"/>
        <v/>
      </c>
      <c s="160" t="str">
        <f>IFERROR(IF(AND(VLOOKUP(G86,अंक,5,0)=""),"",IF($CE$6=3,IF(AND(VLOOKUP(G86,अंक,5,0)&gt;=86),3,IF(AND(VLOOKUP(G86,अंक,5,0)&gt;=81),2,IF(AND(VLOOKUP(G86,अंक,5,0)&gt;=75),1,0))),IF(AND(VLOOKUP(G86,अंक,5,0)&gt;=86),1.5,IF(AND(VLOOKUP(G86,अंक,5,0)&gt;=81),1,IF(AND(VLOOKUP(G86,अंक,5,0)&gt;=75),0.5,0))))),"")</f>
        <v/>
      </c>
      <c s="160">
        <f t="shared" si="67"/>
        <v>0</v>
      </c>
      <c s="160">
        <f t="shared" si="68"/>
        <v>0</v>
      </c>
      <c s="160">
        <f t="shared" si="28"/>
        <v>0</v>
      </c>
      <c s="157" t="str">
        <f t="shared" si="69"/>
        <v/>
      </c>
      <c s="160" t="str">
        <f t="shared" si="30"/>
        <v/>
      </c>
      <c s="160" t="str">
        <f>IFERROR(IF(AND(VLOOKUP(G86,अंक,5,0)=""),"",IF($CK$6=3,IF(AND(VLOOKUP(G86,अंक,5,0)&gt;=86),3,IF(AND(VLOOKUP(G86,अंक,5,0)&gt;=81),2,IF(AND(VLOOKUP(G86,अंक,5,0)&gt;=75),1,0))),IF(AND(VLOOKUP(G86,अंक,5,0)&gt;86),1.5,IF(AND(VLOOKUP(G86,अंक,5,0)&gt;=81),1,IF(AND(VLOOKUP(G86,अंक,5,0)&gt;=75),0.5,0))))),"")</f>
        <v/>
      </c>
      <c s="160">
        <f t="shared" si="70"/>
        <v>0</v>
      </c>
      <c s="160">
        <f t="shared" si="71"/>
        <v>0</v>
      </c>
      <c s="160">
        <f t="shared" si="33"/>
        <v>0</v>
      </c>
      <c s="157" t="str">
        <f t="shared" si="72"/>
        <v/>
      </c>
      <c s="160" t="str">
        <f t="shared" si="35"/>
        <v/>
      </c>
      <c s="160" t="str">
        <f>IFERROR(IF(AND(VLOOKUP(G86,अंक,5,0)=""),"",IF($CQ$6=3,IF(AND(VLOOKUP(G86,अंक,5,0)&gt;=86),3,IF(AND(VLOOKUP(G86,अंक,5,0)&gt;=81),2,IF(AND(VLOOKUP(G86,अंक,5,0)&gt;=75),1,0))),IF(AND(VLOOKUP(G86,अंक,5,0)&gt;=86),1.5,IF(AND(VLOOKUP(G86,अंक,5,0)&gt;=81),1,IF(AND(VLOOKUP(G86,अंक,5,0)&gt;=75),0.5,0))))),"")</f>
        <v/>
      </c>
      <c s="160">
        <f t="shared" si="73"/>
        <v>0</v>
      </c>
      <c s="160">
        <f t="shared" si="74"/>
        <v>0</v>
      </c>
      <c s="161">
        <f t="shared" si="38"/>
        <v>0</v>
      </c>
      <c s="157"/>
    </row>
    <row r="87" spans="1:99" ht="26.25" customHeight="1">
      <c r="A87" s="43" t="str">
        <f t="shared" si="75" ref="A87:A150">IF($A86="","",IF(B86="","",$A86+1))</f>
        <v/>
      </c>
      <c s="44" t="str">
        <f t="shared" si="76" ref="B87:B150">IFERROR(VLOOKUP(A87,नाम1,3,0),"")</f>
        <v/>
      </c>
      <c s="45" t="str">
        <f t="shared" si="77" ref="C87:C150">IFERROR(VLOOKUP(A87,नाम1,4,0),"")</f>
        <v/>
      </c>
      <c s="46" t="str">
        <f t="shared" si="78" ref="D87:D150">IFERROR(VLOOKUP(A87,नाम1,11,0),"")</f>
        <v/>
      </c>
      <c s="47" t="str">
        <f t="shared" si="79" ref="E87:E150">IFERROR(VLOOKUP(A87,नाम1,6,0),"")</f>
        <v/>
      </c>
      <c s="47" t="str">
        <f t="shared" si="80" ref="F87:F150">IFERROR(VLOOKUP(A87,नाम1,8,0),"")</f>
        <v/>
      </c>
      <c s="48" t="str">
        <f t="shared" si="81" ref="G87:G150">IFERROR(VLOOKUP(A87,नाम1,12,0),"")</f>
        <v/>
      </c>
      <c s="49" t="str">
        <f t="shared" si="82" ref="H87:H150">IFERROR(VLOOKUP(A87,नाम1,13,0),"")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7" s="181" t="str">
        <f t="shared" si="56"/>
        <v/>
      </c>
      <c s="160" t="str">
        <f t="shared" si="57"/>
        <v/>
      </c>
      <c s="160" t="str">
        <f t="shared" si="10"/>
        <v/>
      </c>
      <c s="160" t="str">
        <f>IFERROR(IF(AND(VLOOKUP(G87,अंक,5,0)=""),"",IF($BM$6=3,IF(AND(VLOOKUP(G87,अंक,5,0)&gt;=86),3,IF(AND(VLOOKUP(G87,अंक,5,0)&gt;=81),2,IF(AND(VLOOKUP(G87,Mark,5,0)&gt;=75),1,0))),IF(AND(VLOOKUP(G87,अंक,5,0)&gt;=86),1.5,IF(AND(VLOOKUP(G87,अंक,5,0)&gt;=81),1,IF(AND(VLOOKUP(G87,अंक,5,0)&gt;=75),0.5,0))))),"")</f>
        <v/>
      </c>
      <c s="160">
        <f t="shared" si="58"/>
        <v>0</v>
      </c>
      <c s="160">
        <f t="shared" si="59"/>
        <v>0</v>
      </c>
      <c s="160">
        <f t="shared" si="13"/>
        <v>0</v>
      </c>
      <c s="157" t="str">
        <f t="shared" si="60"/>
        <v/>
      </c>
      <c s="160" t="str">
        <f t="shared" si="15"/>
        <v/>
      </c>
      <c s="160" t="str">
        <f>IFERROR(IF(AND(VLOOKUP(G87,अंक,5,0)=""),"",IF($BS$6=3,IF(AND(VLOOKUP(G87,अंक,5,0)&gt;=86),3,IF(AND(VLOOKUP(G87,अंक,5,0)&gt;=81),2,IF(AND(VLOOKUP(G87,अंक,5,0)&gt;=75),1,0))),IF(AND(VLOOKUP(G87,अंक,5,0)&gt;=86),1.5,IF(AND(VLOOKUP(G87,अंक,5,0)&gt;=81),1,IF(AND(VLOOKUP(G87,अंक,5,0)&gt;=75),0.5,0))))),"")</f>
        <v/>
      </c>
      <c s="160">
        <f t="shared" si="61"/>
        <v>0</v>
      </c>
      <c s="160">
        <f t="shared" si="62"/>
        <v>0</v>
      </c>
      <c s="160">
        <f t="shared" si="18"/>
        <v>0</v>
      </c>
      <c s="157" t="str">
        <f t="shared" si="63"/>
        <v/>
      </c>
      <c s="160" t="str">
        <f t="shared" si="20"/>
        <v/>
      </c>
      <c s="160" t="str">
        <f>IFERROR(IF(AND(VLOOKUP(G87,अंक,5,0)=""),"",IF($BY$6=3,IF(AND(VLOOKUP(G87,अंक,5,0)&gt;=86),3,IF(AND(VLOOKUP(G87,अंक,5,0)&gt;=81),2,IF(AND(VLOOKUP(G87,अंक,5,0)&gt;=75),1,0))),IF(AND(VLOOKUP(G87,अंक,5,0)&gt;=86),1.5,IF(AND(VLOOKUP(G87,अंक,5,0)&gt;=81),1,IF(AND(VLOOKUP(G87,अंक,5,0)&gt;=75),0.5,0))))),"")</f>
        <v/>
      </c>
      <c s="160">
        <f t="shared" si="64"/>
        <v>0</v>
      </c>
      <c s="160">
        <f t="shared" si="65"/>
        <v>0</v>
      </c>
      <c s="160">
        <f t="shared" si="23"/>
        <v>0</v>
      </c>
      <c s="157" t="str">
        <f t="shared" si="66"/>
        <v/>
      </c>
      <c s="160" t="str">
        <f t="shared" si="25"/>
        <v/>
      </c>
      <c s="160" t="str">
        <f>IFERROR(IF(AND(VLOOKUP(G87,अंक,5,0)=""),"",IF($CE$6=3,IF(AND(VLOOKUP(G87,अंक,5,0)&gt;=86),3,IF(AND(VLOOKUP(G87,अंक,5,0)&gt;=81),2,IF(AND(VLOOKUP(G87,अंक,5,0)&gt;=75),1,0))),IF(AND(VLOOKUP(G87,अंक,5,0)&gt;=86),1.5,IF(AND(VLOOKUP(G87,अंक,5,0)&gt;=81),1,IF(AND(VLOOKUP(G87,अंक,5,0)&gt;=75),0.5,0))))),"")</f>
        <v/>
      </c>
      <c s="160">
        <f t="shared" si="67"/>
        <v>0</v>
      </c>
      <c s="160">
        <f t="shared" si="68"/>
        <v>0</v>
      </c>
      <c s="160">
        <f t="shared" si="28"/>
        <v>0</v>
      </c>
      <c s="157" t="str">
        <f t="shared" si="69"/>
        <v/>
      </c>
      <c s="160" t="str">
        <f t="shared" si="30"/>
        <v/>
      </c>
      <c s="160" t="str">
        <f>IFERROR(IF(AND(VLOOKUP(G87,अंक,5,0)=""),"",IF($CK$6=3,IF(AND(VLOOKUP(G87,अंक,5,0)&gt;=86),3,IF(AND(VLOOKUP(G87,अंक,5,0)&gt;=81),2,IF(AND(VLOOKUP(G87,अंक,5,0)&gt;=75),1,0))),IF(AND(VLOOKUP(G87,अंक,5,0)&gt;86),1.5,IF(AND(VLOOKUP(G87,अंक,5,0)&gt;=81),1,IF(AND(VLOOKUP(G87,अंक,5,0)&gt;=75),0.5,0))))),"")</f>
        <v/>
      </c>
      <c s="160">
        <f t="shared" si="70"/>
        <v>0</v>
      </c>
      <c s="160">
        <f t="shared" si="71"/>
        <v>0</v>
      </c>
      <c s="160">
        <f t="shared" si="33"/>
        <v>0</v>
      </c>
      <c s="157" t="str">
        <f t="shared" si="72"/>
        <v/>
      </c>
      <c s="160" t="str">
        <f t="shared" si="35"/>
        <v/>
      </c>
      <c s="160" t="str">
        <f>IFERROR(IF(AND(VLOOKUP(G87,अंक,5,0)=""),"",IF($CQ$6=3,IF(AND(VLOOKUP(G87,अंक,5,0)&gt;=86),3,IF(AND(VLOOKUP(G87,अंक,5,0)&gt;=81),2,IF(AND(VLOOKUP(G87,अंक,5,0)&gt;=75),1,0))),IF(AND(VLOOKUP(G87,अंक,5,0)&gt;=86),1.5,IF(AND(VLOOKUP(G87,अंक,5,0)&gt;=81),1,IF(AND(VLOOKUP(G87,अंक,5,0)&gt;=75),0.5,0))))),"")</f>
        <v/>
      </c>
      <c s="160">
        <f t="shared" si="73"/>
        <v>0</v>
      </c>
      <c s="160">
        <f t="shared" si="74"/>
        <v>0</v>
      </c>
      <c s="161">
        <f t="shared" si="38"/>
        <v>0</v>
      </c>
      <c s="157"/>
    </row>
    <row r="88" spans="1:99" ht="26.25" customHeight="1">
      <c r="A8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8" s="181" t="str">
        <f t="shared" si="56"/>
        <v/>
      </c>
      <c s="160" t="str">
        <f t="shared" si="57"/>
        <v/>
      </c>
      <c s="160" t="str">
        <f t="shared" si="10"/>
        <v/>
      </c>
      <c s="160" t="str">
        <f>IFERROR(IF(AND(VLOOKUP(G88,अंक,5,0)=""),"",IF($BM$6=3,IF(AND(VLOOKUP(G88,अंक,5,0)&gt;=86),3,IF(AND(VLOOKUP(G88,अंक,5,0)&gt;=81),2,IF(AND(VLOOKUP(G88,Mark,5,0)&gt;=75),1,0))),IF(AND(VLOOKUP(G88,अंक,5,0)&gt;=86),1.5,IF(AND(VLOOKUP(G88,अंक,5,0)&gt;=81),1,IF(AND(VLOOKUP(G88,अंक,5,0)&gt;=75),0.5,0))))),"")</f>
        <v/>
      </c>
      <c s="160">
        <f t="shared" si="58"/>
        <v>0</v>
      </c>
      <c s="160">
        <f t="shared" si="59"/>
        <v>0</v>
      </c>
      <c s="160">
        <f t="shared" si="13"/>
        <v>0</v>
      </c>
      <c s="157" t="str">
        <f t="shared" si="60"/>
        <v/>
      </c>
      <c s="160" t="str">
        <f t="shared" si="15"/>
        <v/>
      </c>
      <c s="160" t="str">
        <f>IFERROR(IF(AND(VLOOKUP(G88,अंक,5,0)=""),"",IF($BS$6=3,IF(AND(VLOOKUP(G88,अंक,5,0)&gt;=86),3,IF(AND(VLOOKUP(G88,अंक,5,0)&gt;=81),2,IF(AND(VLOOKUP(G88,अंक,5,0)&gt;=75),1,0))),IF(AND(VLOOKUP(G88,अंक,5,0)&gt;=86),1.5,IF(AND(VLOOKUP(G88,अंक,5,0)&gt;=81),1,IF(AND(VLOOKUP(G88,अंक,5,0)&gt;=75),0.5,0))))),"")</f>
        <v/>
      </c>
      <c s="160">
        <f t="shared" si="61"/>
        <v>0</v>
      </c>
      <c s="160">
        <f t="shared" si="62"/>
        <v>0</v>
      </c>
      <c s="160">
        <f t="shared" si="18"/>
        <v>0</v>
      </c>
      <c s="157" t="str">
        <f t="shared" si="63"/>
        <v/>
      </c>
      <c s="160" t="str">
        <f t="shared" si="20"/>
        <v/>
      </c>
      <c s="160" t="str">
        <f>IFERROR(IF(AND(VLOOKUP(G88,अंक,5,0)=""),"",IF($BY$6=3,IF(AND(VLOOKUP(G88,अंक,5,0)&gt;=86),3,IF(AND(VLOOKUP(G88,अंक,5,0)&gt;=81),2,IF(AND(VLOOKUP(G88,अंक,5,0)&gt;=75),1,0))),IF(AND(VLOOKUP(G88,अंक,5,0)&gt;=86),1.5,IF(AND(VLOOKUP(G88,अंक,5,0)&gt;=81),1,IF(AND(VLOOKUP(G88,अंक,5,0)&gt;=75),0.5,0))))),"")</f>
        <v/>
      </c>
      <c s="160">
        <f t="shared" si="64"/>
        <v>0</v>
      </c>
      <c s="160">
        <f t="shared" si="65"/>
        <v>0</v>
      </c>
      <c s="160">
        <f t="shared" si="23"/>
        <v>0</v>
      </c>
      <c s="157" t="str">
        <f t="shared" si="66"/>
        <v/>
      </c>
      <c s="160" t="str">
        <f t="shared" si="25"/>
        <v/>
      </c>
      <c s="160" t="str">
        <f>IFERROR(IF(AND(VLOOKUP(G88,अंक,5,0)=""),"",IF($CE$6=3,IF(AND(VLOOKUP(G88,अंक,5,0)&gt;=86),3,IF(AND(VLOOKUP(G88,अंक,5,0)&gt;=81),2,IF(AND(VLOOKUP(G88,अंक,5,0)&gt;=75),1,0))),IF(AND(VLOOKUP(G88,अंक,5,0)&gt;=86),1.5,IF(AND(VLOOKUP(G88,अंक,5,0)&gt;=81),1,IF(AND(VLOOKUP(G88,अंक,5,0)&gt;=75),0.5,0))))),"")</f>
        <v/>
      </c>
      <c s="160">
        <f t="shared" si="67"/>
        <v>0</v>
      </c>
      <c s="160">
        <f t="shared" si="68"/>
        <v>0</v>
      </c>
      <c s="160">
        <f t="shared" si="28"/>
        <v>0</v>
      </c>
      <c s="157" t="str">
        <f t="shared" si="69"/>
        <v/>
      </c>
      <c s="160" t="str">
        <f t="shared" si="30"/>
        <v/>
      </c>
      <c s="160" t="str">
        <f>IFERROR(IF(AND(VLOOKUP(G88,अंक,5,0)=""),"",IF($CK$6=3,IF(AND(VLOOKUP(G88,अंक,5,0)&gt;=86),3,IF(AND(VLOOKUP(G88,अंक,5,0)&gt;=81),2,IF(AND(VLOOKUP(G88,अंक,5,0)&gt;=75),1,0))),IF(AND(VLOOKUP(G88,अंक,5,0)&gt;86),1.5,IF(AND(VLOOKUP(G88,अंक,5,0)&gt;=81),1,IF(AND(VLOOKUP(G88,अंक,5,0)&gt;=75),0.5,0))))),"")</f>
        <v/>
      </c>
      <c s="160">
        <f t="shared" si="70"/>
        <v>0</v>
      </c>
      <c s="160">
        <f t="shared" si="71"/>
        <v>0</v>
      </c>
      <c s="160">
        <f t="shared" si="33"/>
        <v>0</v>
      </c>
      <c s="157" t="str">
        <f t="shared" si="72"/>
        <v/>
      </c>
      <c s="160" t="str">
        <f t="shared" si="35"/>
        <v/>
      </c>
      <c s="160" t="str">
        <f>IFERROR(IF(AND(VLOOKUP(G88,अंक,5,0)=""),"",IF($CQ$6=3,IF(AND(VLOOKUP(G88,अंक,5,0)&gt;=86),3,IF(AND(VLOOKUP(G88,अंक,5,0)&gt;=81),2,IF(AND(VLOOKUP(G88,अंक,5,0)&gt;=75),1,0))),IF(AND(VLOOKUP(G88,अंक,5,0)&gt;=86),1.5,IF(AND(VLOOKUP(G88,अंक,5,0)&gt;=81),1,IF(AND(VLOOKUP(G88,अंक,5,0)&gt;=75),0.5,0))))),"")</f>
        <v/>
      </c>
      <c s="160">
        <f t="shared" si="73"/>
        <v>0</v>
      </c>
      <c s="160">
        <f t="shared" si="74"/>
        <v>0</v>
      </c>
      <c s="161">
        <f t="shared" si="38"/>
        <v>0</v>
      </c>
      <c s="157"/>
    </row>
    <row r="89" spans="1:99" ht="26.25" customHeight="1">
      <c r="A8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89" s="181" t="str">
        <f t="shared" si="56"/>
        <v/>
      </c>
      <c s="160" t="str">
        <f t="shared" si="57"/>
        <v/>
      </c>
      <c s="160" t="str">
        <f t="shared" si="10"/>
        <v/>
      </c>
      <c s="160" t="str">
        <f>IFERROR(IF(AND(VLOOKUP(G89,अंक,5,0)=""),"",IF($BM$6=3,IF(AND(VLOOKUP(G89,अंक,5,0)&gt;=86),3,IF(AND(VLOOKUP(G89,अंक,5,0)&gt;=81),2,IF(AND(VLOOKUP(G89,Mark,5,0)&gt;=75),1,0))),IF(AND(VLOOKUP(G89,अंक,5,0)&gt;=86),1.5,IF(AND(VLOOKUP(G89,अंक,5,0)&gt;=81),1,IF(AND(VLOOKUP(G89,अंक,5,0)&gt;=75),0.5,0))))),"")</f>
        <v/>
      </c>
      <c s="160">
        <f t="shared" si="58"/>
        <v>0</v>
      </c>
      <c s="160">
        <f t="shared" si="59"/>
        <v>0</v>
      </c>
      <c s="160">
        <f t="shared" si="13"/>
        <v>0</v>
      </c>
      <c s="157" t="str">
        <f t="shared" si="60"/>
        <v/>
      </c>
      <c s="160" t="str">
        <f t="shared" si="15"/>
        <v/>
      </c>
      <c s="160" t="str">
        <f>IFERROR(IF(AND(VLOOKUP(G89,अंक,5,0)=""),"",IF($BS$6=3,IF(AND(VLOOKUP(G89,अंक,5,0)&gt;=86),3,IF(AND(VLOOKUP(G89,अंक,5,0)&gt;=81),2,IF(AND(VLOOKUP(G89,अंक,5,0)&gt;=75),1,0))),IF(AND(VLOOKUP(G89,अंक,5,0)&gt;=86),1.5,IF(AND(VLOOKUP(G89,अंक,5,0)&gt;=81),1,IF(AND(VLOOKUP(G89,अंक,5,0)&gt;=75),0.5,0))))),"")</f>
        <v/>
      </c>
      <c s="160">
        <f t="shared" si="61"/>
        <v>0</v>
      </c>
      <c s="160">
        <f t="shared" si="62"/>
        <v>0</v>
      </c>
      <c s="160">
        <f t="shared" si="18"/>
        <v>0</v>
      </c>
      <c s="157" t="str">
        <f t="shared" si="63"/>
        <v/>
      </c>
      <c s="160" t="str">
        <f t="shared" si="20"/>
        <v/>
      </c>
      <c s="160" t="str">
        <f>IFERROR(IF(AND(VLOOKUP(G89,अंक,5,0)=""),"",IF($BY$6=3,IF(AND(VLOOKUP(G89,अंक,5,0)&gt;=86),3,IF(AND(VLOOKUP(G89,अंक,5,0)&gt;=81),2,IF(AND(VLOOKUP(G89,अंक,5,0)&gt;=75),1,0))),IF(AND(VLOOKUP(G89,अंक,5,0)&gt;=86),1.5,IF(AND(VLOOKUP(G89,अंक,5,0)&gt;=81),1,IF(AND(VLOOKUP(G89,अंक,5,0)&gt;=75),0.5,0))))),"")</f>
        <v/>
      </c>
      <c s="160">
        <f t="shared" si="64"/>
        <v>0</v>
      </c>
      <c s="160">
        <f t="shared" si="65"/>
        <v>0</v>
      </c>
      <c s="160">
        <f t="shared" si="23"/>
        <v>0</v>
      </c>
      <c s="157" t="str">
        <f t="shared" si="66"/>
        <v/>
      </c>
      <c s="160" t="str">
        <f t="shared" si="25"/>
        <v/>
      </c>
      <c s="160" t="str">
        <f>IFERROR(IF(AND(VLOOKUP(G89,अंक,5,0)=""),"",IF($CE$6=3,IF(AND(VLOOKUP(G89,अंक,5,0)&gt;=86),3,IF(AND(VLOOKUP(G89,अंक,5,0)&gt;=81),2,IF(AND(VLOOKUP(G89,अंक,5,0)&gt;=75),1,0))),IF(AND(VLOOKUP(G89,अंक,5,0)&gt;=86),1.5,IF(AND(VLOOKUP(G89,अंक,5,0)&gt;=81),1,IF(AND(VLOOKUP(G89,अंक,5,0)&gt;=75),0.5,0))))),"")</f>
        <v/>
      </c>
      <c s="160">
        <f t="shared" si="67"/>
        <v>0</v>
      </c>
      <c s="160">
        <f t="shared" si="68"/>
        <v>0</v>
      </c>
      <c s="160">
        <f t="shared" si="28"/>
        <v>0</v>
      </c>
      <c s="157" t="str">
        <f t="shared" si="69"/>
        <v/>
      </c>
      <c s="160" t="str">
        <f t="shared" si="30"/>
        <v/>
      </c>
      <c s="160" t="str">
        <f>IFERROR(IF(AND(VLOOKUP(G89,अंक,5,0)=""),"",IF($CK$6=3,IF(AND(VLOOKUP(G89,अंक,5,0)&gt;=86),3,IF(AND(VLOOKUP(G89,अंक,5,0)&gt;=81),2,IF(AND(VLOOKUP(G89,अंक,5,0)&gt;=75),1,0))),IF(AND(VLOOKUP(G89,अंक,5,0)&gt;86),1.5,IF(AND(VLOOKUP(G89,अंक,5,0)&gt;=81),1,IF(AND(VLOOKUP(G89,अंक,5,0)&gt;=75),0.5,0))))),"")</f>
        <v/>
      </c>
      <c s="160">
        <f t="shared" si="70"/>
        <v>0</v>
      </c>
      <c s="160">
        <f t="shared" si="71"/>
        <v>0</v>
      </c>
      <c s="160">
        <f t="shared" si="33"/>
        <v>0</v>
      </c>
      <c s="157" t="str">
        <f t="shared" si="72"/>
        <v/>
      </c>
      <c s="160" t="str">
        <f t="shared" si="35"/>
        <v/>
      </c>
      <c s="160" t="str">
        <f>IFERROR(IF(AND(VLOOKUP(G89,अंक,5,0)=""),"",IF($CQ$6=3,IF(AND(VLOOKUP(G89,अंक,5,0)&gt;=86),3,IF(AND(VLOOKUP(G89,अंक,5,0)&gt;=81),2,IF(AND(VLOOKUP(G89,अंक,5,0)&gt;=75),1,0))),IF(AND(VLOOKUP(G89,अंक,5,0)&gt;=86),1.5,IF(AND(VLOOKUP(G89,अंक,5,0)&gt;=81),1,IF(AND(VLOOKUP(G89,अंक,5,0)&gt;=75),0.5,0))))),"")</f>
        <v/>
      </c>
      <c s="160">
        <f t="shared" si="73"/>
        <v>0</v>
      </c>
      <c s="160">
        <f t="shared" si="74"/>
        <v>0</v>
      </c>
      <c s="161">
        <f t="shared" si="38"/>
        <v>0</v>
      </c>
      <c s="157"/>
    </row>
    <row r="90" spans="1:99" ht="26.25" customHeight="1">
      <c r="A9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0" s="181" t="str">
        <f t="shared" si="56"/>
        <v/>
      </c>
      <c s="160" t="str">
        <f t="shared" si="57"/>
        <v/>
      </c>
      <c s="160" t="str">
        <f t="shared" si="10"/>
        <v/>
      </c>
      <c s="160" t="str">
        <f>IFERROR(IF(AND(VLOOKUP(G90,अंक,5,0)=""),"",IF($BM$6=3,IF(AND(VLOOKUP(G90,अंक,5,0)&gt;=86),3,IF(AND(VLOOKUP(G90,अंक,5,0)&gt;=81),2,IF(AND(VLOOKUP(G90,Mark,5,0)&gt;=75),1,0))),IF(AND(VLOOKUP(G90,अंक,5,0)&gt;=86),1.5,IF(AND(VLOOKUP(G90,अंक,5,0)&gt;=81),1,IF(AND(VLOOKUP(G90,अंक,5,0)&gt;=75),0.5,0))))),"")</f>
        <v/>
      </c>
      <c s="160">
        <f t="shared" si="58"/>
        <v>0</v>
      </c>
      <c s="160">
        <f t="shared" si="59"/>
        <v>0</v>
      </c>
      <c s="160">
        <f t="shared" si="13"/>
        <v>0</v>
      </c>
      <c s="157" t="str">
        <f t="shared" si="60"/>
        <v/>
      </c>
      <c s="160" t="str">
        <f t="shared" si="15"/>
        <v/>
      </c>
      <c s="160" t="str">
        <f>IFERROR(IF(AND(VLOOKUP(G90,अंक,5,0)=""),"",IF($BS$6=3,IF(AND(VLOOKUP(G90,अंक,5,0)&gt;=86),3,IF(AND(VLOOKUP(G90,अंक,5,0)&gt;=81),2,IF(AND(VLOOKUP(G90,अंक,5,0)&gt;=75),1,0))),IF(AND(VLOOKUP(G90,अंक,5,0)&gt;=86),1.5,IF(AND(VLOOKUP(G90,अंक,5,0)&gt;=81),1,IF(AND(VLOOKUP(G90,अंक,5,0)&gt;=75),0.5,0))))),"")</f>
        <v/>
      </c>
      <c s="160">
        <f t="shared" si="61"/>
        <v>0</v>
      </c>
      <c s="160">
        <f t="shared" si="62"/>
        <v>0</v>
      </c>
      <c s="160">
        <f t="shared" si="18"/>
        <v>0</v>
      </c>
      <c s="157" t="str">
        <f t="shared" si="63"/>
        <v/>
      </c>
      <c s="160" t="str">
        <f t="shared" si="20"/>
        <v/>
      </c>
      <c s="160" t="str">
        <f>IFERROR(IF(AND(VLOOKUP(G90,अंक,5,0)=""),"",IF($BY$6=3,IF(AND(VLOOKUP(G90,अंक,5,0)&gt;=86),3,IF(AND(VLOOKUP(G90,अंक,5,0)&gt;=81),2,IF(AND(VLOOKUP(G90,अंक,5,0)&gt;=75),1,0))),IF(AND(VLOOKUP(G90,अंक,5,0)&gt;=86),1.5,IF(AND(VLOOKUP(G90,अंक,5,0)&gt;=81),1,IF(AND(VLOOKUP(G90,अंक,5,0)&gt;=75),0.5,0))))),"")</f>
        <v/>
      </c>
      <c s="160">
        <f t="shared" si="64"/>
        <v>0</v>
      </c>
      <c s="160">
        <f t="shared" si="65"/>
        <v>0</v>
      </c>
      <c s="160">
        <f t="shared" si="23"/>
        <v>0</v>
      </c>
      <c s="157" t="str">
        <f t="shared" si="66"/>
        <v/>
      </c>
      <c s="160" t="str">
        <f t="shared" si="25"/>
        <v/>
      </c>
      <c s="160" t="str">
        <f>IFERROR(IF(AND(VLOOKUP(G90,अंक,5,0)=""),"",IF($CE$6=3,IF(AND(VLOOKUP(G90,अंक,5,0)&gt;=86),3,IF(AND(VLOOKUP(G90,अंक,5,0)&gt;=81),2,IF(AND(VLOOKUP(G90,अंक,5,0)&gt;=75),1,0))),IF(AND(VLOOKUP(G90,अंक,5,0)&gt;=86),1.5,IF(AND(VLOOKUP(G90,अंक,5,0)&gt;=81),1,IF(AND(VLOOKUP(G90,अंक,5,0)&gt;=75),0.5,0))))),"")</f>
        <v/>
      </c>
      <c s="160">
        <f t="shared" si="67"/>
        <v>0</v>
      </c>
      <c s="160">
        <f t="shared" si="68"/>
        <v>0</v>
      </c>
      <c s="160">
        <f t="shared" si="28"/>
        <v>0</v>
      </c>
      <c s="157" t="str">
        <f t="shared" si="69"/>
        <v/>
      </c>
      <c s="160" t="str">
        <f t="shared" si="30"/>
        <v/>
      </c>
      <c s="160" t="str">
        <f>IFERROR(IF(AND(VLOOKUP(G90,अंक,5,0)=""),"",IF($CK$6=3,IF(AND(VLOOKUP(G90,अंक,5,0)&gt;=86),3,IF(AND(VLOOKUP(G90,अंक,5,0)&gt;=81),2,IF(AND(VLOOKUP(G90,अंक,5,0)&gt;=75),1,0))),IF(AND(VLOOKUP(G90,अंक,5,0)&gt;86),1.5,IF(AND(VLOOKUP(G90,अंक,5,0)&gt;=81),1,IF(AND(VLOOKUP(G90,अंक,5,0)&gt;=75),0.5,0))))),"")</f>
        <v/>
      </c>
      <c s="160">
        <f t="shared" si="70"/>
        <v>0</v>
      </c>
      <c s="160">
        <f t="shared" si="71"/>
        <v>0</v>
      </c>
      <c s="160">
        <f t="shared" si="33"/>
        <v>0</v>
      </c>
      <c s="157" t="str">
        <f t="shared" si="72"/>
        <v/>
      </c>
      <c s="160" t="str">
        <f t="shared" si="35"/>
        <v/>
      </c>
      <c s="160" t="str">
        <f>IFERROR(IF(AND(VLOOKUP(G90,अंक,5,0)=""),"",IF($CQ$6=3,IF(AND(VLOOKUP(G90,अंक,5,0)&gt;=86),3,IF(AND(VLOOKUP(G90,अंक,5,0)&gt;=81),2,IF(AND(VLOOKUP(G90,अंक,5,0)&gt;=75),1,0))),IF(AND(VLOOKUP(G90,अंक,5,0)&gt;=86),1.5,IF(AND(VLOOKUP(G90,अंक,5,0)&gt;=81),1,IF(AND(VLOOKUP(G90,अंक,5,0)&gt;=75),0.5,0))))),"")</f>
        <v/>
      </c>
      <c s="160">
        <f t="shared" si="73"/>
        <v>0</v>
      </c>
      <c s="160">
        <f t="shared" si="74"/>
        <v>0</v>
      </c>
      <c s="161">
        <f t="shared" si="38"/>
        <v>0</v>
      </c>
      <c s="157"/>
    </row>
    <row r="91" spans="1:99" ht="26.25" customHeight="1">
      <c r="A9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1" s="181" t="str">
        <f t="shared" si="56"/>
        <v/>
      </c>
      <c s="160" t="str">
        <f t="shared" si="57"/>
        <v/>
      </c>
      <c s="160" t="str">
        <f t="shared" si="10"/>
        <v/>
      </c>
      <c s="160" t="str">
        <f>IFERROR(IF(AND(VLOOKUP(G91,अंक,5,0)=""),"",IF($BM$6=3,IF(AND(VLOOKUP(G91,अंक,5,0)&gt;=86),3,IF(AND(VLOOKUP(G91,अंक,5,0)&gt;=81),2,IF(AND(VLOOKUP(G91,Mark,5,0)&gt;=75),1,0))),IF(AND(VLOOKUP(G91,अंक,5,0)&gt;=86),1.5,IF(AND(VLOOKUP(G91,अंक,5,0)&gt;=81),1,IF(AND(VLOOKUP(G91,अंक,5,0)&gt;=75),0.5,0))))),"")</f>
        <v/>
      </c>
      <c s="160">
        <f t="shared" si="58"/>
        <v>0</v>
      </c>
      <c s="160">
        <f t="shared" si="59"/>
        <v>0</v>
      </c>
      <c s="160">
        <f t="shared" si="13"/>
        <v>0</v>
      </c>
      <c s="157" t="str">
        <f t="shared" si="60"/>
        <v/>
      </c>
      <c s="160" t="str">
        <f t="shared" si="15"/>
        <v/>
      </c>
      <c s="160" t="str">
        <f>IFERROR(IF(AND(VLOOKUP(G91,अंक,5,0)=""),"",IF($BS$6=3,IF(AND(VLOOKUP(G91,अंक,5,0)&gt;=86),3,IF(AND(VLOOKUP(G91,अंक,5,0)&gt;=81),2,IF(AND(VLOOKUP(G91,अंक,5,0)&gt;=75),1,0))),IF(AND(VLOOKUP(G91,अंक,5,0)&gt;=86),1.5,IF(AND(VLOOKUP(G91,अंक,5,0)&gt;=81),1,IF(AND(VLOOKUP(G91,अंक,5,0)&gt;=75),0.5,0))))),"")</f>
        <v/>
      </c>
      <c s="160">
        <f t="shared" si="61"/>
        <v>0</v>
      </c>
      <c s="160">
        <f t="shared" si="62"/>
        <v>0</v>
      </c>
      <c s="160">
        <f t="shared" si="18"/>
        <v>0</v>
      </c>
      <c s="157" t="str">
        <f t="shared" si="63"/>
        <v/>
      </c>
      <c s="160" t="str">
        <f t="shared" si="20"/>
        <v/>
      </c>
      <c s="160" t="str">
        <f>IFERROR(IF(AND(VLOOKUP(G91,अंक,5,0)=""),"",IF($BY$6=3,IF(AND(VLOOKUP(G91,अंक,5,0)&gt;=86),3,IF(AND(VLOOKUP(G91,अंक,5,0)&gt;=81),2,IF(AND(VLOOKUP(G91,अंक,5,0)&gt;=75),1,0))),IF(AND(VLOOKUP(G91,अंक,5,0)&gt;=86),1.5,IF(AND(VLOOKUP(G91,अंक,5,0)&gt;=81),1,IF(AND(VLOOKUP(G91,अंक,5,0)&gt;=75),0.5,0))))),"")</f>
        <v/>
      </c>
      <c s="160">
        <f t="shared" si="64"/>
        <v>0</v>
      </c>
      <c s="160">
        <f t="shared" si="65"/>
        <v>0</v>
      </c>
      <c s="160">
        <f t="shared" si="23"/>
        <v>0</v>
      </c>
      <c s="157" t="str">
        <f t="shared" si="66"/>
        <v/>
      </c>
      <c s="160" t="str">
        <f t="shared" si="25"/>
        <v/>
      </c>
      <c s="160" t="str">
        <f>IFERROR(IF(AND(VLOOKUP(G91,अंक,5,0)=""),"",IF($CE$6=3,IF(AND(VLOOKUP(G91,अंक,5,0)&gt;=86),3,IF(AND(VLOOKUP(G91,अंक,5,0)&gt;=81),2,IF(AND(VLOOKUP(G91,अंक,5,0)&gt;=75),1,0))),IF(AND(VLOOKUP(G91,अंक,5,0)&gt;=86),1.5,IF(AND(VLOOKUP(G91,अंक,5,0)&gt;=81),1,IF(AND(VLOOKUP(G91,अंक,5,0)&gt;=75),0.5,0))))),"")</f>
        <v/>
      </c>
      <c s="160">
        <f t="shared" si="67"/>
        <v>0</v>
      </c>
      <c s="160">
        <f t="shared" si="68"/>
        <v>0</v>
      </c>
      <c s="160">
        <f t="shared" si="28"/>
        <v>0</v>
      </c>
      <c s="157" t="str">
        <f t="shared" si="69"/>
        <v/>
      </c>
      <c s="160" t="str">
        <f t="shared" si="30"/>
        <v/>
      </c>
      <c s="160" t="str">
        <f>IFERROR(IF(AND(VLOOKUP(G91,अंक,5,0)=""),"",IF($CK$6=3,IF(AND(VLOOKUP(G91,अंक,5,0)&gt;=86),3,IF(AND(VLOOKUP(G91,अंक,5,0)&gt;=81),2,IF(AND(VLOOKUP(G91,अंक,5,0)&gt;=75),1,0))),IF(AND(VLOOKUP(G91,अंक,5,0)&gt;86),1.5,IF(AND(VLOOKUP(G91,अंक,5,0)&gt;=81),1,IF(AND(VLOOKUP(G91,अंक,5,0)&gt;=75),0.5,0))))),"")</f>
        <v/>
      </c>
      <c s="160">
        <f t="shared" si="70"/>
        <v>0</v>
      </c>
      <c s="160">
        <f t="shared" si="71"/>
        <v>0</v>
      </c>
      <c s="160">
        <f t="shared" si="33"/>
        <v>0</v>
      </c>
      <c s="157" t="str">
        <f t="shared" si="72"/>
        <v/>
      </c>
      <c s="160" t="str">
        <f t="shared" si="35"/>
        <v/>
      </c>
      <c s="160" t="str">
        <f>IFERROR(IF(AND(VLOOKUP(G91,अंक,5,0)=""),"",IF($CQ$6=3,IF(AND(VLOOKUP(G91,अंक,5,0)&gt;=86),3,IF(AND(VLOOKUP(G91,अंक,5,0)&gt;=81),2,IF(AND(VLOOKUP(G91,अंक,5,0)&gt;=75),1,0))),IF(AND(VLOOKUP(G91,अंक,5,0)&gt;=86),1.5,IF(AND(VLOOKUP(G91,अंक,5,0)&gt;=81),1,IF(AND(VLOOKUP(G91,अंक,5,0)&gt;=75),0.5,0))))),"")</f>
        <v/>
      </c>
      <c s="160">
        <f t="shared" si="73"/>
        <v>0</v>
      </c>
      <c s="160">
        <f t="shared" si="74"/>
        <v>0</v>
      </c>
      <c s="161">
        <f t="shared" si="38"/>
        <v>0</v>
      </c>
      <c s="157"/>
    </row>
    <row r="92" spans="1:99" ht="26.25" customHeight="1">
      <c r="A9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2" s="181" t="str">
        <f t="shared" si="56"/>
        <v/>
      </c>
      <c s="160" t="str">
        <f t="shared" si="57"/>
        <v/>
      </c>
      <c s="160" t="str">
        <f t="shared" si="10"/>
        <v/>
      </c>
      <c s="160" t="str">
        <f>IFERROR(IF(AND(VLOOKUP(G92,अंक,5,0)=""),"",IF($BM$6=3,IF(AND(VLOOKUP(G92,अंक,5,0)&gt;=86),3,IF(AND(VLOOKUP(G92,अंक,5,0)&gt;=81),2,IF(AND(VLOOKUP(G92,Mark,5,0)&gt;=75),1,0))),IF(AND(VLOOKUP(G92,अंक,5,0)&gt;=86),1.5,IF(AND(VLOOKUP(G92,अंक,5,0)&gt;=81),1,IF(AND(VLOOKUP(G92,अंक,5,0)&gt;=75),0.5,0))))),"")</f>
        <v/>
      </c>
      <c s="160">
        <f t="shared" si="58"/>
        <v>0</v>
      </c>
      <c s="160">
        <f t="shared" si="59"/>
        <v>0</v>
      </c>
      <c s="160">
        <f t="shared" si="13"/>
        <v>0</v>
      </c>
      <c s="157" t="str">
        <f t="shared" si="60"/>
        <v/>
      </c>
      <c s="160" t="str">
        <f t="shared" si="15"/>
        <v/>
      </c>
      <c s="160" t="str">
        <f>IFERROR(IF(AND(VLOOKUP(G92,अंक,5,0)=""),"",IF($BS$6=3,IF(AND(VLOOKUP(G92,अंक,5,0)&gt;=86),3,IF(AND(VLOOKUP(G92,अंक,5,0)&gt;=81),2,IF(AND(VLOOKUP(G92,अंक,5,0)&gt;=75),1,0))),IF(AND(VLOOKUP(G92,अंक,5,0)&gt;=86),1.5,IF(AND(VLOOKUP(G92,अंक,5,0)&gt;=81),1,IF(AND(VLOOKUP(G92,अंक,5,0)&gt;=75),0.5,0))))),"")</f>
        <v/>
      </c>
      <c s="160">
        <f t="shared" si="61"/>
        <v>0</v>
      </c>
      <c s="160">
        <f t="shared" si="62"/>
        <v>0</v>
      </c>
      <c s="160">
        <f t="shared" si="18"/>
        <v>0</v>
      </c>
      <c s="157" t="str">
        <f t="shared" si="63"/>
        <v/>
      </c>
      <c s="160" t="str">
        <f t="shared" si="20"/>
        <v/>
      </c>
      <c s="160" t="str">
        <f>IFERROR(IF(AND(VLOOKUP(G92,अंक,5,0)=""),"",IF($BY$6=3,IF(AND(VLOOKUP(G92,अंक,5,0)&gt;=86),3,IF(AND(VLOOKUP(G92,अंक,5,0)&gt;=81),2,IF(AND(VLOOKUP(G92,अंक,5,0)&gt;=75),1,0))),IF(AND(VLOOKUP(G92,अंक,5,0)&gt;=86),1.5,IF(AND(VLOOKUP(G92,अंक,5,0)&gt;=81),1,IF(AND(VLOOKUP(G92,अंक,5,0)&gt;=75),0.5,0))))),"")</f>
        <v/>
      </c>
      <c s="160">
        <f t="shared" si="64"/>
        <v>0</v>
      </c>
      <c s="160">
        <f t="shared" si="65"/>
        <v>0</v>
      </c>
      <c s="160">
        <f t="shared" si="23"/>
        <v>0</v>
      </c>
      <c s="157" t="str">
        <f t="shared" si="66"/>
        <v/>
      </c>
      <c s="160" t="str">
        <f t="shared" si="25"/>
        <v/>
      </c>
      <c s="160" t="str">
        <f>IFERROR(IF(AND(VLOOKUP(G92,अंक,5,0)=""),"",IF($CE$6=3,IF(AND(VLOOKUP(G92,अंक,5,0)&gt;=86),3,IF(AND(VLOOKUP(G92,अंक,5,0)&gt;=81),2,IF(AND(VLOOKUP(G92,अंक,5,0)&gt;=75),1,0))),IF(AND(VLOOKUP(G92,अंक,5,0)&gt;=86),1.5,IF(AND(VLOOKUP(G92,अंक,5,0)&gt;=81),1,IF(AND(VLOOKUP(G92,अंक,5,0)&gt;=75),0.5,0))))),"")</f>
        <v/>
      </c>
      <c s="160">
        <f t="shared" si="67"/>
        <v>0</v>
      </c>
      <c s="160">
        <f t="shared" si="68"/>
        <v>0</v>
      </c>
      <c s="160">
        <f t="shared" si="28"/>
        <v>0</v>
      </c>
      <c s="157" t="str">
        <f t="shared" si="69"/>
        <v/>
      </c>
      <c s="160" t="str">
        <f t="shared" si="30"/>
        <v/>
      </c>
      <c s="160" t="str">
        <f>IFERROR(IF(AND(VLOOKUP(G92,अंक,5,0)=""),"",IF($CK$6=3,IF(AND(VLOOKUP(G92,अंक,5,0)&gt;=86),3,IF(AND(VLOOKUP(G92,अंक,5,0)&gt;=81),2,IF(AND(VLOOKUP(G92,अंक,5,0)&gt;=75),1,0))),IF(AND(VLOOKUP(G92,अंक,5,0)&gt;86),1.5,IF(AND(VLOOKUP(G92,अंक,5,0)&gt;=81),1,IF(AND(VLOOKUP(G92,अंक,5,0)&gt;=75),0.5,0))))),"")</f>
        <v/>
      </c>
      <c s="160">
        <f t="shared" si="70"/>
        <v>0</v>
      </c>
      <c s="160">
        <f t="shared" si="71"/>
        <v>0</v>
      </c>
      <c s="160">
        <f t="shared" si="33"/>
        <v>0</v>
      </c>
      <c s="157" t="str">
        <f t="shared" si="72"/>
        <v/>
      </c>
      <c s="160" t="str">
        <f t="shared" si="35"/>
        <v/>
      </c>
      <c s="160" t="str">
        <f>IFERROR(IF(AND(VLOOKUP(G92,अंक,5,0)=""),"",IF($CQ$6=3,IF(AND(VLOOKUP(G92,अंक,5,0)&gt;=86),3,IF(AND(VLOOKUP(G92,अंक,5,0)&gt;=81),2,IF(AND(VLOOKUP(G92,अंक,5,0)&gt;=75),1,0))),IF(AND(VLOOKUP(G92,अंक,5,0)&gt;=86),1.5,IF(AND(VLOOKUP(G92,अंक,5,0)&gt;=81),1,IF(AND(VLOOKUP(G92,अंक,5,0)&gt;=75),0.5,0))))),"")</f>
        <v/>
      </c>
      <c s="160">
        <f t="shared" si="73"/>
        <v>0</v>
      </c>
      <c s="160">
        <f t="shared" si="74"/>
        <v>0</v>
      </c>
      <c s="161">
        <f t="shared" si="38"/>
        <v>0</v>
      </c>
      <c s="157"/>
    </row>
    <row r="93" spans="1:99" ht="26.25" customHeight="1">
      <c r="A9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3" s="181" t="str">
        <f t="shared" si="56"/>
        <v/>
      </c>
      <c s="160" t="str">
        <f t="shared" si="57"/>
        <v/>
      </c>
      <c s="160" t="str">
        <f t="shared" si="10"/>
        <v/>
      </c>
      <c s="160" t="str">
        <f>IFERROR(IF(AND(VLOOKUP(G93,अंक,5,0)=""),"",IF($BM$6=3,IF(AND(VLOOKUP(G93,अंक,5,0)&gt;=86),3,IF(AND(VLOOKUP(G93,अंक,5,0)&gt;=81),2,IF(AND(VLOOKUP(G93,Mark,5,0)&gt;=75),1,0))),IF(AND(VLOOKUP(G93,अंक,5,0)&gt;=86),1.5,IF(AND(VLOOKUP(G93,अंक,5,0)&gt;=81),1,IF(AND(VLOOKUP(G93,अंक,5,0)&gt;=75),0.5,0))))),"")</f>
        <v/>
      </c>
      <c s="160">
        <f t="shared" si="58"/>
        <v>0</v>
      </c>
      <c s="160">
        <f t="shared" si="59"/>
        <v>0</v>
      </c>
      <c s="160">
        <f t="shared" si="13"/>
        <v>0</v>
      </c>
      <c s="157" t="str">
        <f t="shared" si="60"/>
        <v/>
      </c>
      <c s="160" t="str">
        <f t="shared" si="15"/>
        <v/>
      </c>
      <c s="160" t="str">
        <f>IFERROR(IF(AND(VLOOKUP(G93,अंक,5,0)=""),"",IF($BS$6=3,IF(AND(VLOOKUP(G93,अंक,5,0)&gt;=86),3,IF(AND(VLOOKUP(G93,अंक,5,0)&gt;=81),2,IF(AND(VLOOKUP(G93,अंक,5,0)&gt;=75),1,0))),IF(AND(VLOOKUP(G93,अंक,5,0)&gt;=86),1.5,IF(AND(VLOOKUP(G93,अंक,5,0)&gt;=81),1,IF(AND(VLOOKUP(G93,अंक,5,0)&gt;=75),0.5,0))))),"")</f>
        <v/>
      </c>
      <c s="160">
        <f t="shared" si="61"/>
        <v>0</v>
      </c>
      <c s="160">
        <f t="shared" si="62"/>
        <v>0</v>
      </c>
      <c s="160">
        <f t="shared" si="18"/>
        <v>0</v>
      </c>
      <c s="157" t="str">
        <f t="shared" si="63"/>
        <v/>
      </c>
      <c s="160" t="str">
        <f t="shared" si="20"/>
        <v/>
      </c>
      <c s="160" t="str">
        <f>IFERROR(IF(AND(VLOOKUP(G93,अंक,5,0)=""),"",IF($BY$6=3,IF(AND(VLOOKUP(G93,अंक,5,0)&gt;=86),3,IF(AND(VLOOKUP(G93,अंक,5,0)&gt;=81),2,IF(AND(VLOOKUP(G93,अंक,5,0)&gt;=75),1,0))),IF(AND(VLOOKUP(G93,अंक,5,0)&gt;=86),1.5,IF(AND(VLOOKUP(G93,अंक,5,0)&gt;=81),1,IF(AND(VLOOKUP(G93,अंक,5,0)&gt;=75),0.5,0))))),"")</f>
        <v/>
      </c>
      <c s="160">
        <f t="shared" si="64"/>
        <v>0</v>
      </c>
      <c s="160">
        <f t="shared" si="65"/>
        <v>0</v>
      </c>
      <c s="160">
        <f t="shared" si="23"/>
        <v>0</v>
      </c>
      <c s="157" t="str">
        <f t="shared" si="66"/>
        <v/>
      </c>
      <c s="160" t="str">
        <f t="shared" si="25"/>
        <v/>
      </c>
      <c s="160" t="str">
        <f>IFERROR(IF(AND(VLOOKUP(G93,अंक,5,0)=""),"",IF($CE$6=3,IF(AND(VLOOKUP(G93,अंक,5,0)&gt;=86),3,IF(AND(VLOOKUP(G93,अंक,5,0)&gt;=81),2,IF(AND(VLOOKUP(G93,अंक,5,0)&gt;=75),1,0))),IF(AND(VLOOKUP(G93,अंक,5,0)&gt;=86),1.5,IF(AND(VLOOKUP(G93,अंक,5,0)&gt;=81),1,IF(AND(VLOOKUP(G93,अंक,5,0)&gt;=75),0.5,0))))),"")</f>
        <v/>
      </c>
      <c s="160">
        <f t="shared" si="67"/>
        <v>0</v>
      </c>
      <c s="160">
        <f t="shared" si="68"/>
        <v>0</v>
      </c>
      <c s="160">
        <f t="shared" si="28"/>
        <v>0</v>
      </c>
      <c s="157" t="str">
        <f t="shared" si="69"/>
        <v/>
      </c>
      <c s="160" t="str">
        <f t="shared" si="30"/>
        <v/>
      </c>
      <c s="160" t="str">
        <f>IFERROR(IF(AND(VLOOKUP(G93,अंक,5,0)=""),"",IF($CK$6=3,IF(AND(VLOOKUP(G93,अंक,5,0)&gt;=86),3,IF(AND(VLOOKUP(G93,अंक,5,0)&gt;=81),2,IF(AND(VLOOKUP(G93,अंक,5,0)&gt;=75),1,0))),IF(AND(VLOOKUP(G93,अंक,5,0)&gt;86),1.5,IF(AND(VLOOKUP(G93,अंक,5,0)&gt;=81),1,IF(AND(VLOOKUP(G93,अंक,5,0)&gt;=75),0.5,0))))),"")</f>
        <v/>
      </c>
      <c s="160">
        <f t="shared" si="70"/>
        <v>0</v>
      </c>
      <c s="160">
        <f t="shared" si="71"/>
        <v>0</v>
      </c>
      <c s="160">
        <f t="shared" si="33"/>
        <v>0</v>
      </c>
      <c s="157" t="str">
        <f t="shared" si="72"/>
        <v/>
      </c>
      <c s="160" t="str">
        <f t="shared" si="35"/>
        <v/>
      </c>
      <c s="160" t="str">
        <f>IFERROR(IF(AND(VLOOKUP(G93,अंक,5,0)=""),"",IF($CQ$6=3,IF(AND(VLOOKUP(G93,अंक,5,0)&gt;=86),3,IF(AND(VLOOKUP(G93,अंक,5,0)&gt;=81),2,IF(AND(VLOOKUP(G93,अंक,5,0)&gt;=75),1,0))),IF(AND(VLOOKUP(G93,अंक,5,0)&gt;=86),1.5,IF(AND(VLOOKUP(G93,अंक,5,0)&gt;=81),1,IF(AND(VLOOKUP(G93,अंक,5,0)&gt;=75),0.5,0))))),"")</f>
        <v/>
      </c>
      <c s="160">
        <f t="shared" si="73"/>
        <v>0</v>
      </c>
      <c s="160">
        <f t="shared" si="74"/>
        <v>0</v>
      </c>
      <c s="161">
        <f t="shared" si="38"/>
        <v>0</v>
      </c>
      <c s="157"/>
    </row>
    <row r="94" spans="1:99" ht="26.25" customHeight="1">
      <c r="A9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4" s="181" t="str">
        <f t="shared" si="56"/>
        <v/>
      </c>
      <c s="160" t="str">
        <f t="shared" si="57"/>
        <v/>
      </c>
      <c s="160" t="str">
        <f t="shared" si="10"/>
        <v/>
      </c>
      <c s="160" t="str">
        <f>IFERROR(IF(AND(VLOOKUP(G94,अंक,5,0)=""),"",IF($BM$6=3,IF(AND(VLOOKUP(G94,अंक,5,0)&gt;=86),3,IF(AND(VLOOKUP(G94,अंक,5,0)&gt;=81),2,IF(AND(VLOOKUP(G94,Mark,5,0)&gt;=75),1,0))),IF(AND(VLOOKUP(G94,अंक,5,0)&gt;=86),1.5,IF(AND(VLOOKUP(G94,अंक,5,0)&gt;=81),1,IF(AND(VLOOKUP(G94,अंक,5,0)&gt;=75),0.5,0))))),"")</f>
        <v/>
      </c>
      <c s="160">
        <f t="shared" si="58"/>
        <v>0</v>
      </c>
      <c s="160">
        <f t="shared" si="59"/>
        <v>0</v>
      </c>
      <c s="160">
        <f t="shared" si="13"/>
        <v>0</v>
      </c>
      <c s="157" t="str">
        <f t="shared" si="60"/>
        <v/>
      </c>
      <c s="160" t="str">
        <f t="shared" si="15"/>
        <v/>
      </c>
      <c s="160" t="str">
        <f>IFERROR(IF(AND(VLOOKUP(G94,अंक,5,0)=""),"",IF($BS$6=3,IF(AND(VLOOKUP(G94,अंक,5,0)&gt;=86),3,IF(AND(VLOOKUP(G94,अंक,5,0)&gt;=81),2,IF(AND(VLOOKUP(G94,अंक,5,0)&gt;=75),1,0))),IF(AND(VLOOKUP(G94,अंक,5,0)&gt;=86),1.5,IF(AND(VLOOKUP(G94,अंक,5,0)&gt;=81),1,IF(AND(VLOOKUP(G94,अंक,5,0)&gt;=75),0.5,0))))),"")</f>
        <v/>
      </c>
      <c s="160">
        <f t="shared" si="61"/>
        <v>0</v>
      </c>
      <c s="160">
        <f t="shared" si="62"/>
        <v>0</v>
      </c>
      <c s="160">
        <f t="shared" si="18"/>
        <v>0</v>
      </c>
      <c s="157" t="str">
        <f t="shared" si="63"/>
        <v/>
      </c>
      <c s="160" t="str">
        <f t="shared" si="20"/>
        <v/>
      </c>
      <c s="160" t="str">
        <f>IFERROR(IF(AND(VLOOKUP(G94,अंक,5,0)=""),"",IF($BY$6=3,IF(AND(VLOOKUP(G94,अंक,5,0)&gt;=86),3,IF(AND(VLOOKUP(G94,अंक,5,0)&gt;=81),2,IF(AND(VLOOKUP(G94,अंक,5,0)&gt;=75),1,0))),IF(AND(VLOOKUP(G94,अंक,5,0)&gt;=86),1.5,IF(AND(VLOOKUP(G94,अंक,5,0)&gt;=81),1,IF(AND(VLOOKUP(G94,अंक,5,0)&gt;=75),0.5,0))))),"")</f>
        <v/>
      </c>
      <c s="160">
        <f t="shared" si="64"/>
        <v>0</v>
      </c>
      <c s="160">
        <f t="shared" si="65"/>
        <v>0</v>
      </c>
      <c s="160">
        <f t="shared" si="23"/>
        <v>0</v>
      </c>
      <c s="157" t="str">
        <f t="shared" si="66"/>
        <v/>
      </c>
      <c s="160" t="str">
        <f t="shared" si="25"/>
        <v/>
      </c>
      <c s="160" t="str">
        <f>IFERROR(IF(AND(VLOOKUP(G94,अंक,5,0)=""),"",IF($CE$6=3,IF(AND(VLOOKUP(G94,अंक,5,0)&gt;=86),3,IF(AND(VLOOKUP(G94,अंक,5,0)&gt;=81),2,IF(AND(VLOOKUP(G94,अंक,5,0)&gt;=75),1,0))),IF(AND(VLOOKUP(G94,अंक,5,0)&gt;=86),1.5,IF(AND(VLOOKUP(G94,अंक,5,0)&gt;=81),1,IF(AND(VLOOKUP(G94,अंक,5,0)&gt;=75),0.5,0))))),"")</f>
        <v/>
      </c>
      <c s="160">
        <f t="shared" si="67"/>
        <v>0</v>
      </c>
      <c s="160">
        <f t="shared" si="68"/>
        <v>0</v>
      </c>
      <c s="160">
        <f t="shared" si="28"/>
        <v>0</v>
      </c>
      <c s="157" t="str">
        <f t="shared" si="69"/>
        <v/>
      </c>
      <c s="160" t="str">
        <f t="shared" si="30"/>
        <v/>
      </c>
      <c s="160" t="str">
        <f>IFERROR(IF(AND(VLOOKUP(G94,अंक,5,0)=""),"",IF($CK$6=3,IF(AND(VLOOKUP(G94,अंक,5,0)&gt;=86),3,IF(AND(VLOOKUP(G94,अंक,5,0)&gt;=81),2,IF(AND(VLOOKUP(G94,अंक,5,0)&gt;=75),1,0))),IF(AND(VLOOKUP(G94,अंक,5,0)&gt;86),1.5,IF(AND(VLOOKUP(G94,अंक,5,0)&gt;=81),1,IF(AND(VLOOKUP(G94,अंक,5,0)&gt;=75),0.5,0))))),"")</f>
        <v/>
      </c>
      <c s="160">
        <f t="shared" si="70"/>
        <v>0</v>
      </c>
      <c s="160">
        <f t="shared" si="71"/>
        <v>0</v>
      </c>
      <c s="160">
        <f t="shared" si="33"/>
        <v>0</v>
      </c>
      <c s="157" t="str">
        <f t="shared" si="72"/>
        <v/>
      </c>
      <c s="160" t="str">
        <f t="shared" si="35"/>
        <v/>
      </c>
      <c s="160" t="str">
        <f>IFERROR(IF(AND(VLOOKUP(G94,अंक,5,0)=""),"",IF($CQ$6=3,IF(AND(VLOOKUP(G94,अंक,5,0)&gt;=86),3,IF(AND(VLOOKUP(G94,अंक,5,0)&gt;=81),2,IF(AND(VLOOKUP(G94,अंक,5,0)&gt;=75),1,0))),IF(AND(VLOOKUP(G94,अंक,5,0)&gt;=86),1.5,IF(AND(VLOOKUP(G94,अंक,5,0)&gt;=81),1,IF(AND(VLOOKUP(G94,अंक,5,0)&gt;=75),0.5,0))))),"")</f>
        <v/>
      </c>
      <c s="160">
        <f t="shared" si="73"/>
        <v>0</v>
      </c>
      <c s="160">
        <f t="shared" si="74"/>
        <v>0</v>
      </c>
      <c s="161">
        <f t="shared" si="38"/>
        <v>0</v>
      </c>
      <c s="157"/>
    </row>
    <row r="95" spans="1:99" ht="26.25" customHeight="1">
      <c r="A9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5" s="181" t="str">
        <f t="shared" si="56"/>
        <v/>
      </c>
      <c s="160" t="str">
        <f t="shared" si="57"/>
        <v/>
      </c>
      <c s="160" t="str">
        <f t="shared" si="10"/>
        <v/>
      </c>
      <c s="160" t="str">
        <f>IFERROR(IF(AND(VLOOKUP(G95,अंक,5,0)=""),"",IF($BM$6=3,IF(AND(VLOOKUP(G95,अंक,5,0)&gt;=86),3,IF(AND(VLOOKUP(G95,अंक,5,0)&gt;=81),2,IF(AND(VLOOKUP(G95,Mark,5,0)&gt;=75),1,0))),IF(AND(VLOOKUP(G95,अंक,5,0)&gt;=86),1.5,IF(AND(VLOOKUP(G95,अंक,5,0)&gt;=81),1,IF(AND(VLOOKUP(G95,अंक,5,0)&gt;=75),0.5,0))))),"")</f>
        <v/>
      </c>
      <c s="160">
        <f t="shared" si="58"/>
        <v>0</v>
      </c>
      <c s="160">
        <f t="shared" si="59"/>
        <v>0</v>
      </c>
      <c s="160">
        <f t="shared" si="13"/>
        <v>0</v>
      </c>
      <c s="157" t="str">
        <f t="shared" si="60"/>
        <v/>
      </c>
      <c s="160" t="str">
        <f t="shared" si="15"/>
        <v/>
      </c>
      <c s="160" t="str">
        <f>IFERROR(IF(AND(VLOOKUP(G95,अंक,5,0)=""),"",IF($BS$6=3,IF(AND(VLOOKUP(G95,अंक,5,0)&gt;=86),3,IF(AND(VLOOKUP(G95,अंक,5,0)&gt;=81),2,IF(AND(VLOOKUP(G95,अंक,5,0)&gt;=75),1,0))),IF(AND(VLOOKUP(G95,अंक,5,0)&gt;=86),1.5,IF(AND(VLOOKUP(G95,अंक,5,0)&gt;=81),1,IF(AND(VLOOKUP(G95,अंक,5,0)&gt;=75),0.5,0))))),"")</f>
        <v/>
      </c>
      <c s="160">
        <f t="shared" si="61"/>
        <v>0</v>
      </c>
      <c s="160">
        <f t="shared" si="62"/>
        <v>0</v>
      </c>
      <c s="160">
        <f t="shared" si="18"/>
        <v>0</v>
      </c>
      <c s="157" t="str">
        <f t="shared" si="63"/>
        <v/>
      </c>
      <c s="160" t="str">
        <f t="shared" si="20"/>
        <v/>
      </c>
      <c s="160" t="str">
        <f>IFERROR(IF(AND(VLOOKUP(G95,अंक,5,0)=""),"",IF($BY$6=3,IF(AND(VLOOKUP(G95,अंक,5,0)&gt;=86),3,IF(AND(VLOOKUP(G95,अंक,5,0)&gt;=81),2,IF(AND(VLOOKUP(G95,अंक,5,0)&gt;=75),1,0))),IF(AND(VLOOKUP(G95,अंक,5,0)&gt;=86),1.5,IF(AND(VLOOKUP(G95,अंक,5,0)&gt;=81),1,IF(AND(VLOOKUP(G95,अंक,5,0)&gt;=75),0.5,0))))),"")</f>
        <v/>
      </c>
      <c s="160">
        <f t="shared" si="64"/>
        <v>0</v>
      </c>
      <c s="160">
        <f t="shared" si="65"/>
        <v>0</v>
      </c>
      <c s="160">
        <f t="shared" si="23"/>
        <v>0</v>
      </c>
      <c s="157" t="str">
        <f t="shared" si="66"/>
        <v/>
      </c>
      <c s="160" t="str">
        <f t="shared" si="25"/>
        <v/>
      </c>
      <c s="160" t="str">
        <f>IFERROR(IF(AND(VLOOKUP(G95,अंक,5,0)=""),"",IF($CE$6=3,IF(AND(VLOOKUP(G95,अंक,5,0)&gt;=86),3,IF(AND(VLOOKUP(G95,अंक,5,0)&gt;=81),2,IF(AND(VLOOKUP(G95,अंक,5,0)&gt;=75),1,0))),IF(AND(VLOOKUP(G95,अंक,5,0)&gt;=86),1.5,IF(AND(VLOOKUP(G95,अंक,5,0)&gt;=81),1,IF(AND(VLOOKUP(G95,अंक,5,0)&gt;=75),0.5,0))))),"")</f>
        <v/>
      </c>
      <c s="160">
        <f t="shared" si="67"/>
        <v>0</v>
      </c>
      <c s="160">
        <f t="shared" si="68"/>
        <v>0</v>
      </c>
      <c s="160">
        <f t="shared" si="28"/>
        <v>0</v>
      </c>
      <c s="157" t="str">
        <f t="shared" si="69"/>
        <v/>
      </c>
      <c s="160" t="str">
        <f t="shared" si="30"/>
        <v/>
      </c>
      <c s="160" t="str">
        <f>IFERROR(IF(AND(VLOOKUP(G95,अंक,5,0)=""),"",IF($CK$6=3,IF(AND(VLOOKUP(G95,अंक,5,0)&gt;=86),3,IF(AND(VLOOKUP(G95,अंक,5,0)&gt;=81),2,IF(AND(VLOOKUP(G95,अंक,5,0)&gt;=75),1,0))),IF(AND(VLOOKUP(G95,अंक,5,0)&gt;86),1.5,IF(AND(VLOOKUP(G95,अंक,5,0)&gt;=81),1,IF(AND(VLOOKUP(G95,अंक,5,0)&gt;=75),0.5,0))))),"")</f>
        <v/>
      </c>
      <c s="160">
        <f t="shared" si="70"/>
        <v>0</v>
      </c>
      <c s="160">
        <f t="shared" si="71"/>
        <v>0</v>
      </c>
      <c s="160">
        <f t="shared" si="33"/>
        <v>0</v>
      </c>
      <c s="157" t="str">
        <f t="shared" si="72"/>
        <v/>
      </c>
      <c s="160" t="str">
        <f t="shared" si="35"/>
        <v/>
      </c>
      <c s="160" t="str">
        <f>IFERROR(IF(AND(VLOOKUP(G95,अंक,5,0)=""),"",IF($CQ$6=3,IF(AND(VLOOKUP(G95,अंक,5,0)&gt;=86),3,IF(AND(VLOOKUP(G95,अंक,5,0)&gt;=81),2,IF(AND(VLOOKUP(G95,अंक,5,0)&gt;=75),1,0))),IF(AND(VLOOKUP(G95,अंक,5,0)&gt;=86),1.5,IF(AND(VLOOKUP(G95,अंक,5,0)&gt;=81),1,IF(AND(VLOOKUP(G95,अंक,5,0)&gt;=75),0.5,0))))),"")</f>
        <v/>
      </c>
      <c s="160">
        <f t="shared" si="73"/>
        <v>0</v>
      </c>
      <c s="160">
        <f t="shared" si="74"/>
        <v>0</v>
      </c>
      <c s="161">
        <f t="shared" si="38"/>
        <v>0</v>
      </c>
      <c s="157"/>
    </row>
    <row r="96" spans="1:99" ht="26.25" customHeight="1">
      <c r="A9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6" s="181" t="str">
        <f t="shared" si="56"/>
        <v/>
      </c>
      <c s="160" t="str">
        <f t="shared" si="57"/>
        <v/>
      </c>
      <c s="160" t="str">
        <f t="shared" si="10"/>
        <v/>
      </c>
      <c s="160" t="str">
        <f>IFERROR(IF(AND(VLOOKUP(G96,अंक,5,0)=""),"",IF($BM$6=3,IF(AND(VLOOKUP(G96,अंक,5,0)&gt;=86),3,IF(AND(VLOOKUP(G96,अंक,5,0)&gt;=81),2,IF(AND(VLOOKUP(G96,Mark,5,0)&gt;=75),1,0))),IF(AND(VLOOKUP(G96,अंक,5,0)&gt;=86),1.5,IF(AND(VLOOKUP(G96,अंक,5,0)&gt;=81),1,IF(AND(VLOOKUP(G96,अंक,5,0)&gt;=75),0.5,0))))),"")</f>
        <v/>
      </c>
      <c s="160">
        <f t="shared" si="58"/>
        <v>0</v>
      </c>
      <c s="160">
        <f t="shared" si="59"/>
        <v>0</v>
      </c>
      <c s="160">
        <f t="shared" si="13"/>
        <v>0</v>
      </c>
      <c s="157" t="str">
        <f t="shared" si="60"/>
        <v/>
      </c>
      <c s="160" t="str">
        <f t="shared" si="15"/>
        <v/>
      </c>
      <c s="160" t="str">
        <f>IFERROR(IF(AND(VLOOKUP(G96,अंक,5,0)=""),"",IF($BS$6=3,IF(AND(VLOOKUP(G96,अंक,5,0)&gt;=86),3,IF(AND(VLOOKUP(G96,अंक,5,0)&gt;=81),2,IF(AND(VLOOKUP(G96,अंक,5,0)&gt;=75),1,0))),IF(AND(VLOOKUP(G96,अंक,5,0)&gt;=86),1.5,IF(AND(VLOOKUP(G96,अंक,5,0)&gt;=81),1,IF(AND(VLOOKUP(G96,अंक,5,0)&gt;=75),0.5,0))))),"")</f>
        <v/>
      </c>
      <c s="160">
        <f t="shared" si="61"/>
        <v>0</v>
      </c>
      <c s="160">
        <f t="shared" si="62"/>
        <v>0</v>
      </c>
      <c s="160">
        <f t="shared" si="18"/>
        <v>0</v>
      </c>
      <c s="157" t="str">
        <f t="shared" si="63"/>
        <v/>
      </c>
      <c s="160" t="str">
        <f t="shared" si="20"/>
        <v/>
      </c>
      <c s="160" t="str">
        <f>IFERROR(IF(AND(VLOOKUP(G96,अंक,5,0)=""),"",IF($BY$6=3,IF(AND(VLOOKUP(G96,अंक,5,0)&gt;=86),3,IF(AND(VLOOKUP(G96,अंक,5,0)&gt;=81),2,IF(AND(VLOOKUP(G96,अंक,5,0)&gt;=75),1,0))),IF(AND(VLOOKUP(G96,अंक,5,0)&gt;=86),1.5,IF(AND(VLOOKUP(G96,अंक,5,0)&gt;=81),1,IF(AND(VLOOKUP(G96,अंक,5,0)&gt;=75),0.5,0))))),"")</f>
        <v/>
      </c>
      <c s="160">
        <f t="shared" si="64"/>
        <v>0</v>
      </c>
      <c s="160">
        <f t="shared" si="65"/>
        <v>0</v>
      </c>
      <c s="160">
        <f t="shared" si="23"/>
        <v>0</v>
      </c>
      <c s="157" t="str">
        <f t="shared" si="66"/>
        <v/>
      </c>
      <c s="160" t="str">
        <f t="shared" si="25"/>
        <v/>
      </c>
      <c s="160" t="str">
        <f>IFERROR(IF(AND(VLOOKUP(G96,अंक,5,0)=""),"",IF($CE$6=3,IF(AND(VLOOKUP(G96,अंक,5,0)&gt;=86),3,IF(AND(VLOOKUP(G96,अंक,5,0)&gt;=81),2,IF(AND(VLOOKUP(G96,अंक,5,0)&gt;=75),1,0))),IF(AND(VLOOKUP(G96,अंक,5,0)&gt;=86),1.5,IF(AND(VLOOKUP(G96,अंक,5,0)&gt;=81),1,IF(AND(VLOOKUP(G96,अंक,5,0)&gt;=75),0.5,0))))),"")</f>
        <v/>
      </c>
      <c s="160">
        <f t="shared" si="67"/>
        <v>0</v>
      </c>
      <c s="160">
        <f t="shared" si="68"/>
        <v>0</v>
      </c>
      <c s="160">
        <f t="shared" si="28"/>
        <v>0</v>
      </c>
      <c s="157" t="str">
        <f t="shared" si="69"/>
        <v/>
      </c>
      <c s="160" t="str">
        <f t="shared" si="30"/>
        <v/>
      </c>
      <c s="160" t="str">
        <f>IFERROR(IF(AND(VLOOKUP(G96,अंक,5,0)=""),"",IF($CK$6=3,IF(AND(VLOOKUP(G96,अंक,5,0)&gt;=86),3,IF(AND(VLOOKUP(G96,अंक,5,0)&gt;=81),2,IF(AND(VLOOKUP(G96,अंक,5,0)&gt;=75),1,0))),IF(AND(VLOOKUP(G96,अंक,5,0)&gt;86),1.5,IF(AND(VLOOKUP(G96,अंक,5,0)&gt;=81),1,IF(AND(VLOOKUP(G96,अंक,5,0)&gt;=75),0.5,0))))),"")</f>
        <v/>
      </c>
      <c s="160">
        <f t="shared" si="70"/>
        <v>0</v>
      </c>
      <c s="160">
        <f t="shared" si="71"/>
        <v>0</v>
      </c>
      <c s="160">
        <f t="shared" si="33"/>
        <v>0</v>
      </c>
      <c s="157" t="str">
        <f t="shared" si="72"/>
        <v/>
      </c>
      <c s="160" t="str">
        <f t="shared" si="35"/>
        <v/>
      </c>
      <c s="160" t="str">
        <f>IFERROR(IF(AND(VLOOKUP(G96,अंक,5,0)=""),"",IF($CQ$6=3,IF(AND(VLOOKUP(G96,अंक,5,0)&gt;=86),3,IF(AND(VLOOKUP(G96,अंक,5,0)&gt;=81),2,IF(AND(VLOOKUP(G96,अंक,5,0)&gt;=75),1,0))),IF(AND(VLOOKUP(G96,अंक,5,0)&gt;=86),1.5,IF(AND(VLOOKUP(G96,अंक,5,0)&gt;=81),1,IF(AND(VLOOKUP(G96,अंक,5,0)&gt;=75),0.5,0))))),"")</f>
        <v/>
      </c>
      <c s="160">
        <f t="shared" si="73"/>
        <v>0</v>
      </c>
      <c s="160">
        <f t="shared" si="74"/>
        <v>0</v>
      </c>
      <c s="161">
        <f t="shared" si="38"/>
        <v>0</v>
      </c>
      <c s="157"/>
    </row>
    <row r="97" spans="1:99" ht="26.25" customHeight="1">
      <c r="A9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7" s="181" t="str">
        <f t="shared" si="56"/>
        <v/>
      </c>
      <c s="160" t="str">
        <f t="shared" si="57"/>
        <v/>
      </c>
      <c s="160" t="str">
        <f t="shared" si="10"/>
        <v/>
      </c>
      <c s="160" t="str">
        <f>IFERROR(IF(AND(VLOOKUP(G97,अंक,5,0)=""),"",IF($BM$6=3,IF(AND(VLOOKUP(G97,अंक,5,0)&gt;=86),3,IF(AND(VLOOKUP(G97,अंक,5,0)&gt;=81),2,IF(AND(VLOOKUP(G97,Mark,5,0)&gt;=75),1,0))),IF(AND(VLOOKUP(G97,अंक,5,0)&gt;=86),1.5,IF(AND(VLOOKUP(G97,अंक,5,0)&gt;=81),1,IF(AND(VLOOKUP(G97,अंक,5,0)&gt;=75),0.5,0))))),"")</f>
        <v/>
      </c>
      <c s="160">
        <f t="shared" si="58"/>
        <v>0</v>
      </c>
      <c s="160">
        <f t="shared" si="59"/>
        <v>0</v>
      </c>
      <c s="160">
        <f t="shared" si="13"/>
        <v>0</v>
      </c>
      <c s="157" t="str">
        <f t="shared" si="60"/>
        <v/>
      </c>
      <c s="160" t="str">
        <f t="shared" si="15"/>
        <v/>
      </c>
      <c s="160" t="str">
        <f>IFERROR(IF(AND(VLOOKUP(G97,अंक,5,0)=""),"",IF($BS$6=3,IF(AND(VLOOKUP(G97,अंक,5,0)&gt;=86),3,IF(AND(VLOOKUP(G97,अंक,5,0)&gt;=81),2,IF(AND(VLOOKUP(G97,अंक,5,0)&gt;=75),1,0))),IF(AND(VLOOKUP(G97,अंक,5,0)&gt;=86),1.5,IF(AND(VLOOKUP(G97,अंक,5,0)&gt;=81),1,IF(AND(VLOOKUP(G97,अंक,5,0)&gt;=75),0.5,0))))),"")</f>
        <v/>
      </c>
      <c s="160">
        <f t="shared" si="61"/>
        <v>0</v>
      </c>
      <c s="160">
        <f t="shared" si="62"/>
        <v>0</v>
      </c>
      <c s="160">
        <f t="shared" si="18"/>
        <v>0</v>
      </c>
      <c s="157" t="str">
        <f t="shared" si="63"/>
        <v/>
      </c>
      <c s="160" t="str">
        <f t="shared" si="20"/>
        <v/>
      </c>
      <c s="160" t="str">
        <f>IFERROR(IF(AND(VLOOKUP(G97,अंक,5,0)=""),"",IF($BY$6=3,IF(AND(VLOOKUP(G97,अंक,5,0)&gt;=86),3,IF(AND(VLOOKUP(G97,अंक,5,0)&gt;=81),2,IF(AND(VLOOKUP(G97,अंक,5,0)&gt;=75),1,0))),IF(AND(VLOOKUP(G97,अंक,5,0)&gt;=86),1.5,IF(AND(VLOOKUP(G97,अंक,5,0)&gt;=81),1,IF(AND(VLOOKUP(G97,अंक,5,0)&gt;=75),0.5,0))))),"")</f>
        <v/>
      </c>
      <c s="160">
        <f t="shared" si="64"/>
        <v>0</v>
      </c>
      <c s="160">
        <f t="shared" si="65"/>
        <v>0</v>
      </c>
      <c s="160">
        <f t="shared" si="23"/>
        <v>0</v>
      </c>
      <c s="157" t="str">
        <f t="shared" si="66"/>
        <v/>
      </c>
      <c s="160" t="str">
        <f t="shared" si="25"/>
        <v/>
      </c>
      <c s="160" t="str">
        <f>IFERROR(IF(AND(VLOOKUP(G97,अंक,5,0)=""),"",IF($CE$6=3,IF(AND(VLOOKUP(G97,अंक,5,0)&gt;=86),3,IF(AND(VLOOKUP(G97,अंक,5,0)&gt;=81),2,IF(AND(VLOOKUP(G97,अंक,5,0)&gt;=75),1,0))),IF(AND(VLOOKUP(G97,अंक,5,0)&gt;=86),1.5,IF(AND(VLOOKUP(G97,अंक,5,0)&gt;=81),1,IF(AND(VLOOKUP(G97,अंक,5,0)&gt;=75),0.5,0))))),"")</f>
        <v/>
      </c>
      <c s="160">
        <f t="shared" si="67"/>
        <v>0</v>
      </c>
      <c s="160">
        <f t="shared" si="68"/>
        <v>0</v>
      </c>
      <c s="160">
        <f t="shared" si="28"/>
        <v>0</v>
      </c>
      <c s="157" t="str">
        <f t="shared" si="69"/>
        <v/>
      </c>
      <c s="160" t="str">
        <f t="shared" si="30"/>
        <v/>
      </c>
      <c s="160" t="str">
        <f>IFERROR(IF(AND(VLOOKUP(G97,अंक,5,0)=""),"",IF($CK$6=3,IF(AND(VLOOKUP(G97,अंक,5,0)&gt;=86),3,IF(AND(VLOOKUP(G97,अंक,5,0)&gt;=81),2,IF(AND(VLOOKUP(G97,अंक,5,0)&gt;=75),1,0))),IF(AND(VLOOKUP(G97,अंक,5,0)&gt;86),1.5,IF(AND(VLOOKUP(G97,अंक,5,0)&gt;=81),1,IF(AND(VLOOKUP(G97,अंक,5,0)&gt;=75),0.5,0))))),"")</f>
        <v/>
      </c>
      <c s="160">
        <f t="shared" si="70"/>
        <v>0</v>
      </c>
      <c s="160">
        <f t="shared" si="71"/>
        <v>0</v>
      </c>
      <c s="160">
        <f t="shared" si="33"/>
        <v>0</v>
      </c>
      <c s="157" t="str">
        <f t="shared" si="72"/>
        <v/>
      </c>
      <c s="160" t="str">
        <f t="shared" si="35"/>
        <v/>
      </c>
      <c s="160" t="str">
        <f>IFERROR(IF(AND(VLOOKUP(G97,अंक,5,0)=""),"",IF($CQ$6=3,IF(AND(VLOOKUP(G97,अंक,5,0)&gt;=86),3,IF(AND(VLOOKUP(G97,अंक,5,0)&gt;=81),2,IF(AND(VLOOKUP(G97,अंक,5,0)&gt;=75),1,0))),IF(AND(VLOOKUP(G97,अंक,5,0)&gt;=86),1.5,IF(AND(VLOOKUP(G97,अंक,5,0)&gt;=81),1,IF(AND(VLOOKUP(G97,अंक,5,0)&gt;=75),0.5,0))))),"")</f>
        <v/>
      </c>
      <c s="160">
        <f t="shared" si="73"/>
        <v>0</v>
      </c>
      <c s="160">
        <f t="shared" si="74"/>
        <v>0</v>
      </c>
      <c s="161">
        <f t="shared" si="38"/>
        <v>0</v>
      </c>
      <c s="157"/>
    </row>
    <row r="98" spans="1:99" ht="26.25" customHeight="1">
      <c r="A9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8" s="181" t="str">
        <f t="shared" si="56"/>
        <v/>
      </c>
      <c s="160" t="str">
        <f t="shared" si="57"/>
        <v/>
      </c>
      <c s="160" t="str">
        <f t="shared" si="10"/>
        <v/>
      </c>
      <c s="160" t="str">
        <f>IFERROR(IF(AND(VLOOKUP(G98,अंक,5,0)=""),"",IF($BM$6=3,IF(AND(VLOOKUP(G98,अंक,5,0)&gt;=86),3,IF(AND(VLOOKUP(G98,अंक,5,0)&gt;=81),2,IF(AND(VLOOKUP(G98,Mark,5,0)&gt;=75),1,0))),IF(AND(VLOOKUP(G98,अंक,5,0)&gt;=86),1.5,IF(AND(VLOOKUP(G98,अंक,5,0)&gt;=81),1,IF(AND(VLOOKUP(G98,अंक,5,0)&gt;=75),0.5,0))))),"")</f>
        <v/>
      </c>
      <c s="160">
        <f t="shared" si="58"/>
        <v>0</v>
      </c>
      <c s="160">
        <f t="shared" si="59"/>
        <v>0</v>
      </c>
      <c s="160">
        <f t="shared" si="13"/>
        <v>0</v>
      </c>
      <c s="157" t="str">
        <f t="shared" si="60"/>
        <v/>
      </c>
      <c s="160" t="str">
        <f t="shared" si="15"/>
        <v/>
      </c>
      <c s="160" t="str">
        <f>IFERROR(IF(AND(VLOOKUP(G98,अंक,5,0)=""),"",IF($BS$6=3,IF(AND(VLOOKUP(G98,अंक,5,0)&gt;=86),3,IF(AND(VLOOKUP(G98,अंक,5,0)&gt;=81),2,IF(AND(VLOOKUP(G98,अंक,5,0)&gt;=75),1,0))),IF(AND(VLOOKUP(G98,अंक,5,0)&gt;=86),1.5,IF(AND(VLOOKUP(G98,अंक,5,0)&gt;=81),1,IF(AND(VLOOKUP(G98,अंक,5,0)&gt;=75),0.5,0))))),"")</f>
        <v/>
      </c>
      <c s="160">
        <f t="shared" si="61"/>
        <v>0</v>
      </c>
      <c s="160">
        <f t="shared" si="62"/>
        <v>0</v>
      </c>
      <c s="160">
        <f t="shared" si="18"/>
        <v>0</v>
      </c>
      <c s="157" t="str">
        <f t="shared" si="63"/>
        <v/>
      </c>
      <c s="160" t="str">
        <f t="shared" si="20"/>
        <v/>
      </c>
      <c s="160" t="str">
        <f>IFERROR(IF(AND(VLOOKUP(G98,अंक,5,0)=""),"",IF($BY$6=3,IF(AND(VLOOKUP(G98,अंक,5,0)&gt;=86),3,IF(AND(VLOOKUP(G98,अंक,5,0)&gt;=81),2,IF(AND(VLOOKUP(G98,अंक,5,0)&gt;=75),1,0))),IF(AND(VLOOKUP(G98,अंक,5,0)&gt;=86),1.5,IF(AND(VLOOKUP(G98,अंक,5,0)&gt;=81),1,IF(AND(VLOOKUP(G98,अंक,5,0)&gt;=75),0.5,0))))),"")</f>
        <v/>
      </c>
      <c s="160">
        <f t="shared" si="64"/>
        <v>0</v>
      </c>
      <c s="160">
        <f t="shared" si="65"/>
        <v>0</v>
      </c>
      <c s="160">
        <f t="shared" si="23"/>
        <v>0</v>
      </c>
      <c s="157" t="str">
        <f t="shared" si="66"/>
        <v/>
      </c>
      <c s="160" t="str">
        <f t="shared" si="25"/>
        <v/>
      </c>
      <c s="160" t="str">
        <f>IFERROR(IF(AND(VLOOKUP(G98,अंक,5,0)=""),"",IF($CE$6=3,IF(AND(VLOOKUP(G98,अंक,5,0)&gt;=86),3,IF(AND(VLOOKUP(G98,अंक,5,0)&gt;=81),2,IF(AND(VLOOKUP(G98,अंक,5,0)&gt;=75),1,0))),IF(AND(VLOOKUP(G98,अंक,5,0)&gt;=86),1.5,IF(AND(VLOOKUP(G98,अंक,5,0)&gt;=81),1,IF(AND(VLOOKUP(G98,अंक,5,0)&gt;=75),0.5,0))))),"")</f>
        <v/>
      </c>
      <c s="160">
        <f t="shared" si="67"/>
        <v>0</v>
      </c>
      <c s="160">
        <f t="shared" si="68"/>
        <v>0</v>
      </c>
      <c s="160">
        <f t="shared" si="28"/>
        <v>0</v>
      </c>
      <c s="157" t="str">
        <f t="shared" si="69"/>
        <v/>
      </c>
      <c s="160" t="str">
        <f t="shared" si="30"/>
        <v/>
      </c>
      <c s="160" t="str">
        <f>IFERROR(IF(AND(VLOOKUP(G98,अंक,5,0)=""),"",IF($CK$6=3,IF(AND(VLOOKUP(G98,अंक,5,0)&gt;=86),3,IF(AND(VLOOKUP(G98,अंक,5,0)&gt;=81),2,IF(AND(VLOOKUP(G98,अंक,5,0)&gt;=75),1,0))),IF(AND(VLOOKUP(G98,अंक,5,0)&gt;86),1.5,IF(AND(VLOOKUP(G98,अंक,5,0)&gt;=81),1,IF(AND(VLOOKUP(G98,अंक,5,0)&gt;=75),0.5,0))))),"")</f>
        <v/>
      </c>
      <c s="160">
        <f t="shared" si="70"/>
        <v>0</v>
      </c>
      <c s="160">
        <f t="shared" si="71"/>
        <v>0</v>
      </c>
      <c s="160">
        <f t="shared" si="33"/>
        <v>0</v>
      </c>
      <c s="157" t="str">
        <f t="shared" si="72"/>
        <v/>
      </c>
      <c s="160" t="str">
        <f t="shared" si="35"/>
        <v/>
      </c>
      <c s="160" t="str">
        <f>IFERROR(IF(AND(VLOOKUP(G98,अंक,5,0)=""),"",IF($CQ$6=3,IF(AND(VLOOKUP(G98,अंक,5,0)&gt;=86),3,IF(AND(VLOOKUP(G98,अंक,5,0)&gt;=81),2,IF(AND(VLOOKUP(G98,अंक,5,0)&gt;=75),1,0))),IF(AND(VLOOKUP(G98,अंक,5,0)&gt;=86),1.5,IF(AND(VLOOKUP(G98,अंक,5,0)&gt;=81),1,IF(AND(VLOOKUP(G98,अंक,5,0)&gt;=75),0.5,0))))),"")</f>
        <v/>
      </c>
      <c s="160">
        <f t="shared" si="73"/>
        <v>0</v>
      </c>
      <c s="160">
        <f t="shared" si="74"/>
        <v>0</v>
      </c>
      <c s="161">
        <f t="shared" si="38"/>
        <v>0</v>
      </c>
      <c s="157"/>
    </row>
    <row r="99" spans="1:99" ht="26.25" customHeight="1">
      <c r="A9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99" s="181" t="str">
        <f t="shared" si="56"/>
        <v/>
      </c>
      <c s="160" t="str">
        <f t="shared" si="57"/>
        <v/>
      </c>
      <c s="160" t="str">
        <f t="shared" si="10"/>
        <v/>
      </c>
      <c s="160" t="str">
        <f>IFERROR(IF(AND(VLOOKUP(G99,अंक,5,0)=""),"",IF($BM$6=3,IF(AND(VLOOKUP(G99,अंक,5,0)&gt;=86),3,IF(AND(VLOOKUP(G99,अंक,5,0)&gt;=81),2,IF(AND(VLOOKUP(G99,Mark,5,0)&gt;=75),1,0))),IF(AND(VLOOKUP(G99,अंक,5,0)&gt;=86),1.5,IF(AND(VLOOKUP(G99,अंक,5,0)&gt;=81),1,IF(AND(VLOOKUP(G99,अंक,5,0)&gt;=75),0.5,0))))),"")</f>
        <v/>
      </c>
      <c s="160">
        <f t="shared" si="58"/>
        <v>0</v>
      </c>
      <c s="160">
        <f t="shared" si="59"/>
        <v>0</v>
      </c>
      <c s="160">
        <f t="shared" si="13"/>
        <v>0</v>
      </c>
      <c s="157" t="str">
        <f t="shared" si="60"/>
        <v/>
      </c>
      <c s="160" t="str">
        <f t="shared" si="15"/>
        <v/>
      </c>
      <c s="160" t="str">
        <f>IFERROR(IF(AND(VLOOKUP(G99,अंक,5,0)=""),"",IF($BS$6=3,IF(AND(VLOOKUP(G99,अंक,5,0)&gt;=86),3,IF(AND(VLOOKUP(G99,अंक,5,0)&gt;=81),2,IF(AND(VLOOKUP(G99,अंक,5,0)&gt;=75),1,0))),IF(AND(VLOOKUP(G99,अंक,5,0)&gt;=86),1.5,IF(AND(VLOOKUP(G99,अंक,5,0)&gt;=81),1,IF(AND(VLOOKUP(G99,अंक,5,0)&gt;=75),0.5,0))))),"")</f>
        <v/>
      </c>
      <c s="160">
        <f t="shared" si="61"/>
        <v>0</v>
      </c>
      <c s="160">
        <f t="shared" si="62"/>
        <v>0</v>
      </c>
      <c s="160">
        <f t="shared" si="18"/>
        <v>0</v>
      </c>
      <c s="157" t="str">
        <f t="shared" si="63"/>
        <v/>
      </c>
      <c s="160" t="str">
        <f t="shared" si="20"/>
        <v/>
      </c>
      <c s="160" t="str">
        <f>IFERROR(IF(AND(VLOOKUP(G99,अंक,5,0)=""),"",IF($BY$6=3,IF(AND(VLOOKUP(G99,अंक,5,0)&gt;=86),3,IF(AND(VLOOKUP(G99,अंक,5,0)&gt;=81),2,IF(AND(VLOOKUP(G99,अंक,5,0)&gt;=75),1,0))),IF(AND(VLOOKUP(G99,अंक,5,0)&gt;=86),1.5,IF(AND(VLOOKUP(G99,अंक,5,0)&gt;=81),1,IF(AND(VLOOKUP(G99,अंक,5,0)&gt;=75),0.5,0))))),"")</f>
        <v/>
      </c>
      <c s="160">
        <f t="shared" si="64"/>
        <v>0</v>
      </c>
      <c s="160">
        <f t="shared" si="65"/>
        <v>0</v>
      </c>
      <c s="160">
        <f t="shared" si="23"/>
        <v>0</v>
      </c>
      <c s="157" t="str">
        <f t="shared" si="66"/>
        <v/>
      </c>
      <c s="160" t="str">
        <f t="shared" si="25"/>
        <v/>
      </c>
      <c s="160" t="str">
        <f>IFERROR(IF(AND(VLOOKUP(G99,अंक,5,0)=""),"",IF($CE$6=3,IF(AND(VLOOKUP(G99,अंक,5,0)&gt;=86),3,IF(AND(VLOOKUP(G99,अंक,5,0)&gt;=81),2,IF(AND(VLOOKUP(G99,अंक,5,0)&gt;=75),1,0))),IF(AND(VLOOKUP(G99,अंक,5,0)&gt;=86),1.5,IF(AND(VLOOKUP(G99,अंक,5,0)&gt;=81),1,IF(AND(VLOOKUP(G99,अंक,5,0)&gt;=75),0.5,0))))),"")</f>
        <v/>
      </c>
      <c s="160">
        <f t="shared" si="67"/>
        <v>0</v>
      </c>
      <c s="160">
        <f t="shared" si="68"/>
        <v>0</v>
      </c>
      <c s="160">
        <f t="shared" si="28"/>
        <v>0</v>
      </c>
      <c s="157" t="str">
        <f t="shared" si="69"/>
        <v/>
      </c>
      <c s="160" t="str">
        <f t="shared" si="30"/>
        <v/>
      </c>
      <c s="160" t="str">
        <f>IFERROR(IF(AND(VLOOKUP(G99,अंक,5,0)=""),"",IF($CK$6=3,IF(AND(VLOOKUP(G99,अंक,5,0)&gt;=86),3,IF(AND(VLOOKUP(G99,अंक,5,0)&gt;=81),2,IF(AND(VLOOKUP(G99,अंक,5,0)&gt;=75),1,0))),IF(AND(VLOOKUP(G99,अंक,5,0)&gt;86),1.5,IF(AND(VLOOKUP(G99,अंक,5,0)&gt;=81),1,IF(AND(VLOOKUP(G99,अंक,5,0)&gt;=75),0.5,0))))),"")</f>
        <v/>
      </c>
      <c s="160">
        <f t="shared" si="70"/>
        <v>0</v>
      </c>
      <c s="160">
        <f t="shared" si="71"/>
        <v>0</v>
      </c>
      <c s="160">
        <f t="shared" si="33"/>
        <v>0</v>
      </c>
      <c s="157" t="str">
        <f t="shared" si="72"/>
        <v/>
      </c>
      <c s="160" t="str">
        <f t="shared" si="35"/>
        <v/>
      </c>
      <c s="160" t="str">
        <f>IFERROR(IF(AND(VLOOKUP(G99,अंक,5,0)=""),"",IF($CQ$6=3,IF(AND(VLOOKUP(G99,अंक,5,0)&gt;=86),3,IF(AND(VLOOKUP(G99,अंक,5,0)&gt;=81),2,IF(AND(VLOOKUP(G99,अंक,5,0)&gt;=75),1,0))),IF(AND(VLOOKUP(G99,अंक,5,0)&gt;=86),1.5,IF(AND(VLOOKUP(G99,अंक,5,0)&gt;=81),1,IF(AND(VLOOKUP(G99,अंक,5,0)&gt;=75),0.5,0))))),"")</f>
        <v/>
      </c>
      <c s="160">
        <f t="shared" si="73"/>
        <v>0</v>
      </c>
      <c s="160">
        <f t="shared" si="74"/>
        <v>0</v>
      </c>
      <c s="161">
        <f t="shared" si="38"/>
        <v>0</v>
      </c>
      <c s="157"/>
    </row>
    <row r="100" spans="1:99" ht="26.25" customHeight="1">
      <c r="A10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0" s="181" t="str">
        <f t="shared" si="56"/>
        <v/>
      </c>
      <c s="160" t="str">
        <f t="shared" si="57"/>
        <v/>
      </c>
      <c s="160" t="str">
        <f t="shared" si="10"/>
        <v/>
      </c>
      <c s="160" t="str">
        <f>IFERROR(IF(AND(VLOOKUP(G100,अंक,5,0)=""),"",IF($BM$6=3,IF(AND(VLOOKUP(G100,अंक,5,0)&gt;=86),3,IF(AND(VLOOKUP(G100,अंक,5,0)&gt;=81),2,IF(AND(VLOOKUP(G100,Mark,5,0)&gt;=75),1,0))),IF(AND(VLOOKUP(G100,अंक,5,0)&gt;=86),1.5,IF(AND(VLOOKUP(G100,अंक,5,0)&gt;=81),1,IF(AND(VLOOKUP(G100,अंक,5,0)&gt;=75),0.5,0))))),"")</f>
        <v/>
      </c>
      <c s="160">
        <f t="shared" si="58"/>
        <v>0</v>
      </c>
      <c s="160">
        <f t="shared" si="59"/>
        <v>0</v>
      </c>
      <c s="160">
        <f t="shared" si="13"/>
        <v>0</v>
      </c>
      <c s="157" t="str">
        <f t="shared" si="60"/>
        <v/>
      </c>
      <c s="160" t="str">
        <f t="shared" si="15"/>
        <v/>
      </c>
      <c s="160" t="str">
        <f>IFERROR(IF(AND(VLOOKUP(G100,अंक,5,0)=""),"",IF($BS$6=3,IF(AND(VLOOKUP(G100,अंक,5,0)&gt;=86),3,IF(AND(VLOOKUP(G100,अंक,5,0)&gt;=81),2,IF(AND(VLOOKUP(G100,अंक,5,0)&gt;=75),1,0))),IF(AND(VLOOKUP(G100,अंक,5,0)&gt;=86),1.5,IF(AND(VLOOKUP(G100,अंक,5,0)&gt;=81),1,IF(AND(VLOOKUP(G100,अंक,5,0)&gt;=75),0.5,0))))),"")</f>
        <v/>
      </c>
      <c s="160">
        <f t="shared" si="61"/>
        <v>0</v>
      </c>
      <c s="160">
        <f t="shared" si="62"/>
        <v>0</v>
      </c>
      <c s="160">
        <f t="shared" si="18"/>
        <v>0</v>
      </c>
      <c s="157" t="str">
        <f t="shared" si="63"/>
        <v/>
      </c>
      <c s="160" t="str">
        <f t="shared" si="20"/>
        <v/>
      </c>
      <c s="160" t="str">
        <f>IFERROR(IF(AND(VLOOKUP(G100,अंक,5,0)=""),"",IF($BY$6=3,IF(AND(VLOOKUP(G100,अंक,5,0)&gt;=86),3,IF(AND(VLOOKUP(G100,अंक,5,0)&gt;=81),2,IF(AND(VLOOKUP(G100,अंक,5,0)&gt;=75),1,0))),IF(AND(VLOOKUP(G100,अंक,5,0)&gt;=86),1.5,IF(AND(VLOOKUP(G100,अंक,5,0)&gt;=81),1,IF(AND(VLOOKUP(G100,अंक,5,0)&gt;=75),0.5,0))))),"")</f>
        <v/>
      </c>
      <c s="160">
        <f t="shared" si="64"/>
        <v>0</v>
      </c>
      <c s="160">
        <f t="shared" si="65"/>
        <v>0</v>
      </c>
      <c s="160">
        <f t="shared" si="23"/>
        <v>0</v>
      </c>
      <c s="157" t="str">
        <f t="shared" si="66"/>
        <v/>
      </c>
      <c s="160" t="str">
        <f t="shared" si="25"/>
        <v/>
      </c>
      <c s="160" t="str">
        <f>IFERROR(IF(AND(VLOOKUP(G100,अंक,5,0)=""),"",IF($CE$6=3,IF(AND(VLOOKUP(G100,अंक,5,0)&gt;=86),3,IF(AND(VLOOKUP(G100,अंक,5,0)&gt;=81),2,IF(AND(VLOOKUP(G100,अंक,5,0)&gt;=75),1,0))),IF(AND(VLOOKUP(G100,अंक,5,0)&gt;=86),1.5,IF(AND(VLOOKUP(G100,अंक,5,0)&gt;=81),1,IF(AND(VLOOKUP(G100,अंक,5,0)&gt;=75),0.5,0))))),"")</f>
        <v/>
      </c>
      <c s="160">
        <f t="shared" si="67"/>
        <v>0</v>
      </c>
      <c s="160">
        <f t="shared" si="68"/>
        <v>0</v>
      </c>
      <c s="160">
        <f t="shared" si="28"/>
        <v>0</v>
      </c>
      <c s="157" t="str">
        <f t="shared" si="69"/>
        <v/>
      </c>
      <c s="160" t="str">
        <f t="shared" si="30"/>
        <v/>
      </c>
      <c s="160" t="str">
        <f>IFERROR(IF(AND(VLOOKUP(G100,अंक,5,0)=""),"",IF($CK$6=3,IF(AND(VLOOKUP(G100,अंक,5,0)&gt;=86),3,IF(AND(VLOOKUP(G100,अंक,5,0)&gt;=81),2,IF(AND(VLOOKUP(G100,अंक,5,0)&gt;=75),1,0))),IF(AND(VLOOKUP(G100,अंक,5,0)&gt;86),1.5,IF(AND(VLOOKUP(G100,अंक,5,0)&gt;=81),1,IF(AND(VLOOKUP(G100,अंक,5,0)&gt;=75),0.5,0))))),"")</f>
        <v/>
      </c>
      <c s="160">
        <f t="shared" si="70"/>
        <v>0</v>
      </c>
      <c s="160">
        <f t="shared" si="71"/>
        <v>0</v>
      </c>
      <c s="160">
        <f t="shared" si="33"/>
        <v>0</v>
      </c>
      <c s="157" t="str">
        <f t="shared" si="72"/>
        <v/>
      </c>
      <c s="160" t="str">
        <f t="shared" si="35"/>
        <v/>
      </c>
      <c s="160" t="str">
        <f>IFERROR(IF(AND(VLOOKUP(G100,अंक,5,0)=""),"",IF($CQ$6=3,IF(AND(VLOOKUP(G100,अंक,5,0)&gt;=86),3,IF(AND(VLOOKUP(G100,अंक,5,0)&gt;=81),2,IF(AND(VLOOKUP(G100,अंक,5,0)&gt;=75),1,0))),IF(AND(VLOOKUP(G100,अंक,5,0)&gt;=86),1.5,IF(AND(VLOOKUP(G100,अंक,5,0)&gt;=81),1,IF(AND(VLOOKUP(G100,अंक,5,0)&gt;=75),0.5,0))))),"")</f>
        <v/>
      </c>
      <c s="160">
        <f t="shared" si="73"/>
        <v>0</v>
      </c>
      <c s="160">
        <f t="shared" si="74"/>
        <v>0</v>
      </c>
      <c s="161">
        <f t="shared" si="38"/>
        <v>0</v>
      </c>
      <c s="157"/>
    </row>
    <row r="101" spans="1:99" ht="26.25" customHeight="1">
      <c r="A10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1" s="181" t="str">
        <f t="shared" si="56"/>
        <v/>
      </c>
      <c s="160" t="str">
        <f t="shared" si="57"/>
        <v/>
      </c>
      <c s="160" t="str">
        <f t="shared" si="10"/>
        <v/>
      </c>
      <c s="160" t="str">
        <f>IFERROR(IF(AND(VLOOKUP(G101,अंक,5,0)=""),"",IF($BM$6=3,IF(AND(VLOOKUP(G101,अंक,5,0)&gt;=86),3,IF(AND(VLOOKUP(G101,अंक,5,0)&gt;=81),2,IF(AND(VLOOKUP(G101,Mark,5,0)&gt;=75),1,0))),IF(AND(VLOOKUP(G101,अंक,5,0)&gt;=86),1.5,IF(AND(VLOOKUP(G101,अंक,5,0)&gt;=81),1,IF(AND(VLOOKUP(G101,अंक,5,0)&gt;=75),0.5,0))))),"")</f>
        <v/>
      </c>
      <c s="160">
        <f t="shared" si="58"/>
        <v>0</v>
      </c>
      <c s="160">
        <f t="shared" si="59"/>
        <v>0</v>
      </c>
      <c s="160">
        <f t="shared" si="13"/>
        <v>0</v>
      </c>
      <c s="157" t="str">
        <f t="shared" si="60"/>
        <v/>
      </c>
      <c s="160" t="str">
        <f t="shared" si="15"/>
        <v/>
      </c>
      <c s="160" t="str">
        <f>IFERROR(IF(AND(VLOOKUP(G101,अंक,5,0)=""),"",IF($BS$6=3,IF(AND(VLOOKUP(G101,अंक,5,0)&gt;=86),3,IF(AND(VLOOKUP(G101,अंक,5,0)&gt;=81),2,IF(AND(VLOOKUP(G101,अंक,5,0)&gt;=75),1,0))),IF(AND(VLOOKUP(G101,अंक,5,0)&gt;=86),1.5,IF(AND(VLOOKUP(G101,अंक,5,0)&gt;=81),1,IF(AND(VLOOKUP(G101,अंक,5,0)&gt;=75),0.5,0))))),"")</f>
        <v/>
      </c>
      <c s="160">
        <f t="shared" si="61"/>
        <v>0</v>
      </c>
      <c s="160">
        <f t="shared" si="62"/>
        <v>0</v>
      </c>
      <c s="160">
        <f t="shared" si="18"/>
        <v>0</v>
      </c>
      <c s="157" t="str">
        <f t="shared" si="63"/>
        <v/>
      </c>
      <c s="160" t="str">
        <f t="shared" si="20"/>
        <v/>
      </c>
      <c s="160" t="str">
        <f>IFERROR(IF(AND(VLOOKUP(G101,अंक,5,0)=""),"",IF($BY$6=3,IF(AND(VLOOKUP(G101,अंक,5,0)&gt;=86),3,IF(AND(VLOOKUP(G101,अंक,5,0)&gt;=81),2,IF(AND(VLOOKUP(G101,अंक,5,0)&gt;=75),1,0))),IF(AND(VLOOKUP(G101,अंक,5,0)&gt;=86),1.5,IF(AND(VLOOKUP(G101,अंक,5,0)&gt;=81),1,IF(AND(VLOOKUP(G101,अंक,5,0)&gt;=75),0.5,0))))),"")</f>
        <v/>
      </c>
      <c s="160">
        <f t="shared" si="64"/>
        <v>0</v>
      </c>
      <c s="160">
        <f t="shared" si="65"/>
        <v>0</v>
      </c>
      <c s="160">
        <f t="shared" si="23"/>
        <v>0</v>
      </c>
      <c s="157" t="str">
        <f t="shared" si="66"/>
        <v/>
      </c>
      <c s="160" t="str">
        <f t="shared" si="25"/>
        <v/>
      </c>
      <c s="160" t="str">
        <f>IFERROR(IF(AND(VLOOKUP(G101,अंक,5,0)=""),"",IF($CE$6=3,IF(AND(VLOOKUP(G101,अंक,5,0)&gt;=86),3,IF(AND(VLOOKUP(G101,अंक,5,0)&gt;=81),2,IF(AND(VLOOKUP(G101,अंक,5,0)&gt;=75),1,0))),IF(AND(VLOOKUP(G101,अंक,5,0)&gt;=86),1.5,IF(AND(VLOOKUP(G101,अंक,5,0)&gt;=81),1,IF(AND(VLOOKUP(G101,अंक,5,0)&gt;=75),0.5,0))))),"")</f>
        <v/>
      </c>
      <c s="160">
        <f t="shared" si="67"/>
        <v>0</v>
      </c>
      <c s="160">
        <f t="shared" si="68"/>
        <v>0</v>
      </c>
      <c s="160">
        <f t="shared" si="28"/>
        <v>0</v>
      </c>
      <c s="157" t="str">
        <f t="shared" si="69"/>
        <v/>
      </c>
      <c s="160" t="str">
        <f t="shared" si="30"/>
        <v/>
      </c>
      <c s="160" t="str">
        <f>IFERROR(IF(AND(VLOOKUP(G101,अंक,5,0)=""),"",IF($CK$6=3,IF(AND(VLOOKUP(G101,अंक,5,0)&gt;=86),3,IF(AND(VLOOKUP(G101,अंक,5,0)&gt;=81),2,IF(AND(VLOOKUP(G101,अंक,5,0)&gt;=75),1,0))),IF(AND(VLOOKUP(G101,अंक,5,0)&gt;86),1.5,IF(AND(VLOOKUP(G101,अंक,5,0)&gt;=81),1,IF(AND(VLOOKUP(G101,अंक,5,0)&gt;=75),0.5,0))))),"")</f>
        <v/>
      </c>
      <c s="160">
        <f t="shared" si="70"/>
        <v>0</v>
      </c>
      <c s="160">
        <f t="shared" si="71"/>
        <v>0</v>
      </c>
      <c s="160">
        <f t="shared" si="33"/>
        <v>0</v>
      </c>
      <c s="157" t="str">
        <f t="shared" si="72"/>
        <v/>
      </c>
      <c s="160" t="str">
        <f t="shared" si="35"/>
        <v/>
      </c>
      <c s="160" t="str">
        <f>IFERROR(IF(AND(VLOOKUP(G101,अंक,5,0)=""),"",IF($CQ$6=3,IF(AND(VLOOKUP(G101,अंक,5,0)&gt;=86),3,IF(AND(VLOOKUP(G101,अंक,5,0)&gt;=81),2,IF(AND(VLOOKUP(G101,अंक,5,0)&gt;=75),1,0))),IF(AND(VLOOKUP(G101,अंक,5,0)&gt;=86),1.5,IF(AND(VLOOKUP(G101,अंक,5,0)&gt;=81),1,IF(AND(VLOOKUP(G101,अंक,5,0)&gt;=75),0.5,0))))),"")</f>
        <v/>
      </c>
      <c s="160">
        <f t="shared" si="73"/>
        <v>0</v>
      </c>
      <c s="160">
        <f t="shared" si="74"/>
        <v>0</v>
      </c>
      <c s="161">
        <f t="shared" si="38"/>
        <v>0</v>
      </c>
      <c s="157"/>
    </row>
    <row r="102" spans="1:99" ht="26.25" customHeight="1">
      <c r="A10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2" s="181" t="str">
        <f t="shared" si="56"/>
        <v/>
      </c>
      <c s="160" t="str">
        <f t="shared" si="57"/>
        <v/>
      </c>
      <c s="160" t="str">
        <f t="shared" si="10"/>
        <v/>
      </c>
      <c s="160" t="str">
        <f>IFERROR(IF(AND(VLOOKUP(G102,अंक,5,0)=""),"",IF($BM$6=3,IF(AND(VLOOKUP(G102,अंक,5,0)&gt;=86),3,IF(AND(VLOOKUP(G102,अंक,5,0)&gt;=81),2,IF(AND(VLOOKUP(G102,Mark,5,0)&gt;=75),1,0))),IF(AND(VLOOKUP(G102,अंक,5,0)&gt;=86),1.5,IF(AND(VLOOKUP(G102,अंक,5,0)&gt;=81),1,IF(AND(VLOOKUP(G102,अंक,5,0)&gt;=75),0.5,0))))),"")</f>
        <v/>
      </c>
      <c s="160">
        <f t="shared" si="58"/>
        <v>0</v>
      </c>
      <c s="160">
        <f t="shared" si="59"/>
        <v>0</v>
      </c>
      <c s="160">
        <f t="shared" si="13"/>
        <v>0</v>
      </c>
      <c s="157" t="str">
        <f t="shared" si="60"/>
        <v/>
      </c>
      <c s="160" t="str">
        <f t="shared" si="15"/>
        <v/>
      </c>
      <c s="160" t="str">
        <f>IFERROR(IF(AND(VLOOKUP(G102,अंक,5,0)=""),"",IF($BS$6=3,IF(AND(VLOOKUP(G102,अंक,5,0)&gt;=86),3,IF(AND(VLOOKUP(G102,अंक,5,0)&gt;=81),2,IF(AND(VLOOKUP(G102,अंक,5,0)&gt;=75),1,0))),IF(AND(VLOOKUP(G102,अंक,5,0)&gt;=86),1.5,IF(AND(VLOOKUP(G102,अंक,5,0)&gt;=81),1,IF(AND(VLOOKUP(G102,अंक,5,0)&gt;=75),0.5,0))))),"")</f>
        <v/>
      </c>
      <c s="160">
        <f t="shared" si="61"/>
        <v>0</v>
      </c>
      <c s="160">
        <f t="shared" si="62"/>
        <v>0</v>
      </c>
      <c s="160">
        <f t="shared" si="18"/>
        <v>0</v>
      </c>
      <c s="157" t="str">
        <f t="shared" si="63"/>
        <v/>
      </c>
      <c s="160" t="str">
        <f t="shared" si="20"/>
        <v/>
      </c>
      <c s="160" t="str">
        <f>IFERROR(IF(AND(VLOOKUP(G102,अंक,5,0)=""),"",IF($BY$6=3,IF(AND(VLOOKUP(G102,अंक,5,0)&gt;=86),3,IF(AND(VLOOKUP(G102,अंक,5,0)&gt;=81),2,IF(AND(VLOOKUP(G102,अंक,5,0)&gt;=75),1,0))),IF(AND(VLOOKUP(G102,अंक,5,0)&gt;=86),1.5,IF(AND(VLOOKUP(G102,अंक,5,0)&gt;=81),1,IF(AND(VLOOKUP(G102,अंक,5,0)&gt;=75),0.5,0))))),"")</f>
        <v/>
      </c>
      <c s="160">
        <f t="shared" si="64"/>
        <v>0</v>
      </c>
      <c s="160">
        <f t="shared" si="65"/>
        <v>0</v>
      </c>
      <c s="160">
        <f t="shared" si="23"/>
        <v>0</v>
      </c>
      <c s="157" t="str">
        <f t="shared" si="66"/>
        <v/>
      </c>
      <c s="160" t="str">
        <f t="shared" si="25"/>
        <v/>
      </c>
      <c s="160" t="str">
        <f>IFERROR(IF(AND(VLOOKUP(G102,अंक,5,0)=""),"",IF($CE$6=3,IF(AND(VLOOKUP(G102,अंक,5,0)&gt;=86),3,IF(AND(VLOOKUP(G102,अंक,5,0)&gt;=81),2,IF(AND(VLOOKUP(G102,अंक,5,0)&gt;=75),1,0))),IF(AND(VLOOKUP(G102,अंक,5,0)&gt;=86),1.5,IF(AND(VLOOKUP(G102,अंक,5,0)&gt;=81),1,IF(AND(VLOOKUP(G102,अंक,5,0)&gt;=75),0.5,0))))),"")</f>
        <v/>
      </c>
      <c s="160">
        <f t="shared" si="67"/>
        <v>0</v>
      </c>
      <c s="160">
        <f t="shared" si="68"/>
        <v>0</v>
      </c>
      <c s="160">
        <f t="shared" si="28"/>
        <v>0</v>
      </c>
      <c s="157" t="str">
        <f t="shared" si="69"/>
        <v/>
      </c>
      <c s="160" t="str">
        <f t="shared" si="30"/>
        <v/>
      </c>
      <c s="160" t="str">
        <f>IFERROR(IF(AND(VLOOKUP(G102,अंक,5,0)=""),"",IF($CK$6=3,IF(AND(VLOOKUP(G102,अंक,5,0)&gt;=86),3,IF(AND(VLOOKUP(G102,अंक,5,0)&gt;=81),2,IF(AND(VLOOKUP(G102,अंक,5,0)&gt;=75),1,0))),IF(AND(VLOOKUP(G102,अंक,5,0)&gt;86),1.5,IF(AND(VLOOKUP(G102,अंक,5,0)&gt;=81),1,IF(AND(VLOOKUP(G102,अंक,5,0)&gt;=75),0.5,0))))),"")</f>
        <v/>
      </c>
      <c s="160">
        <f t="shared" si="70"/>
        <v>0</v>
      </c>
      <c s="160">
        <f t="shared" si="71"/>
        <v>0</v>
      </c>
      <c s="160">
        <f t="shared" si="33"/>
        <v>0</v>
      </c>
      <c s="157" t="str">
        <f t="shared" si="72"/>
        <v/>
      </c>
      <c s="160" t="str">
        <f t="shared" si="35"/>
        <v/>
      </c>
      <c s="160" t="str">
        <f>IFERROR(IF(AND(VLOOKUP(G102,अंक,5,0)=""),"",IF($CQ$6=3,IF(AND(VLOOKUP(G102,अंक,5,0)&gt;=86),3,IF(AND(VLOOKUP(G102,अंक,5,0)&gt;=81),2,IF(AND(VLOOKUP(G102,अंक,5,0)&gt;=75),1,0))),IF(AND(VLOOKUP(G102,अंक,5,0)&gt;=86),1.5,IF(AND(VLOOKUP(G102,अंक,5,0)&gt;=81),1,IF(AND(VLOOKUP(G102,अंक,5,0)&gt;=75),0.5,0))))),"")</f>
        <v/>
      </c>
      <c s="160">
        <f t="shared" si="73"/>
        <v>0</v>
      </c>
      <c s="160">
        <f t="shared" si="74"/>
        <v>0</v>
      </c>
      <c s="161">
        <f t="shared" si="38"/>
        <v>0</v>
      </c>
      <c s="157"/>
    </row>
    <row r="103" spans="1:99" ht="26.25" customHeight="1">
      <c r="A10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3" s="181" t="str">
        <f t="shared" si="56"/>
        <v/>
      </c>
      <c s="160" t="str">
        <f t="shared" si="57"/>
        <v/>
      </c>
      <c s="160" t="str">
        <f t="shared" si="10"/>
        <v/>
      </c>
      <c s="160" t="str">
        <f>IFERROR(IF(AND(VLOOKUP(G103,अंक,5,0)=""),"",IF($BM$6=3,IF(AND(VLOOKUP(G103,अंक,5,0)&gt;=86),3,IF(AND(VLOOKUP(G103,अंक,5,0)&gt;=81),2,IF(AND(VLOOKUP(G103,Mark,5,0)&gt;=75),1,0))),IF(AND(VLOOKUP(G103,अंक,5,0)&gt;=86),1.5,IF(AND(VLOOKUP(G103,अंक,5,0)&gt;=81),1,IF(AND(VLOOKUP(G103,अंक,5,0)&gt;=75),0.5,0))))),"")</f>
        <v/>
      </c>
      <c s="160">
        <f t="shared" si="58"/>
        <v>0</v>
      </c>
      <c s="160">
        <f t="shared" si="59"/>
        <v>0</v>
      </c>
      <c s="160">
        <f t="shared" si="13"/>
        <v>0</v>
      </c>
      <c s="157" t="str">
        <f t="shared" si="60"/>
        <v/>
      </c>
      <c s="160" t="str">
        <f t="shared" si="15"/>
        <v/>
      </c>
      <c s="160" t="str">
        <f>IFERROR(IF(AND(VLOOKUP(G103,अंक,5,0)=""),"",IF($BS$6=3,IF(AND(VLOOKUP(G103,अंक,5,0)&gt;=86),3,IF(AND(VLOOKUP(G103,अंक,5,0)&gt;=81),2,IF(AND(VLOOKUP(G103,अंक,5,0)&gt;=75),1,0))),IF(AND(VLOOKUP(G103,अंक,5,0)&gt;=86),1.5,IF(AND(VLOOKUP(G103,अंक,5,0)&gt;=81),1,IF(AND(VLOOKUP(G103,अंक,5,0)&gt;=75),0.5,0))))),"")</f>
        <v/>
      </c>
      <c s="160">
        <f t="shared" si="61"/>
        <v>0</v>
      </c>
      <c s="160">
        <f t="shared" si="62"/>
        <v>0</v>
      </c>
      <c s="160">
        <f t="shared" si="18"/>
        <v>0</v>
      </c>
      <c s="157" t="str">
        <f t="shared" si="63"/>
        <v/>
      </c>
      <c s="160" t="str">
        <f t="shared" si="20"/>
        <v/>
      </c>
      <c s="160" t="str">
        <f>IFERROR(IF(AND(VLOOKUP(G103,अंक,5,0)=""),"",IF($BY$6=3,IF(AND(VLOOKUP(G103,अंक,5,0)&gt;=86),3,IF(AND(VLOOKUP(G103,अंक,5,0)&gt;=81),2,IF(AND(VLOOKUP(G103,अंक,5,0)&gt;=75),1,0))),IF(AND(VLOOKUP(G103,अंक,5,0)&gt;=86),1.5,IF(AND(VLOOKUP(G103,अंक,5,0)&gt;=81),1,IF(AND(VLOOKUP(G103,अंक,5,0)&gt;=75),0.5,0))))),"")</f>
        <v/>
      </c>
      <c s="160">
        <f t="shared" si="64"/>
        <v>0</v>
      </c>
      <c s="160">
        <f t="shared" si="65"/>
        <v>0</v>
      </c>
      <c s="160">
        <f t="shared" si="23"/>
        <v>0</v>
      </c>
      <c s="157" t="str">
        <f t="shared" si="66"/>
        <v/>
      </c>
      <c s="160" t="str">
        <f t="shared" si="25"/>
        <v/>
      </c>
      <c s="160" t="str">
        <f>IFERROR(IF(AND(VLOOKUP(G103,अंक,5,0)=""),"",IF($CE$6=3,IF(AND(VLOOKUP(G103,अंक,5,0)&gt;=86),3,IF(AND(VLOOKUP(G103,अंक,5,0)&gt;=81),2,IF(AND(VLOOKUP(G103,अंक,5,0)&gt;=75),1,0))),IF(AND(VLOOKUP(G103,अंक,5,0)&gt;=86),1.5,IF(AND(VLOOKUP(G103,अंक,5,0)&gt;=81),1,IF(AND(VLOOKUP(G103,अंक,5,0)&gt;=75),0.5,0))))),"")</f>
        <v/>
      </c>
      <c s="160">
        <f t="shared" si="67"/>
        <v>0</v>
      </c>
      <c s="160">
        <f t="shared" si="68"/>
        <v>0</v>
      </c>
      <c s="160">
        <f t="shared" si="28"/>
        <v>0</v>
      </c>
      <c s="157" t="str">
        <f t="shared" si="69"/>
        <v/>
      </c>
      <c s="160" t="str">
        <f t="shared" si="30"/>
        <v/>
      </c>
      <c s="160" t="str">
        <f>IFERROR(IF(AND(VLOOKUP(G103,अंक,5,0)=""),"",IF($CK$6=3,IF(AND(VLOOKUP(G103,अंक,5,0)&gt;=86),3,IF(AND(VLOOKUP(G103,अंक,5,0)&gt;=81),2,IF(AND(VLOOKUP(G103,अंक,5,0)&gt;=75),1,0))),IF(AND(VLOOKUP(G103,अंक,5,0)&gt;86),1.5,IF(AND(VLOOKUP(G103,अंक,5,0)&gt;=81),1,IF(AND(VLOOKUP(G103,अंक,5,0)&gt;=75),0.5,0))))),"")</f>
        <v/>
      </c>
      <c s="160">
        <f t="shared" si="70"/>
        <v>0</v>
      </c>
      <c s="160">
        <f t="shared" si="71"/>
        <v>0</v>
      </c>
      <c s="160">
        <f t="shared" si="33"/>
        <v>0</v>
      </c>
      <c s="157" t="str">
        <f t="shared" si="72"/>
        <v/>
      </c>
      <c s="160" t="str">
        <f t="shared" si="35"/>
        <v/>
      </c>
      <c s="160" t="str">
        <f>IFERROR(IF(AND(VLOOKUP(G103,अंक,5,0)=""),"",IF($CQ$6=3,IF(AND(VLOOKUP(G103,अंक,5,0)&gt;=86),3,IF(AND(VLOOKUP(G103,अंक,5,0)&gt;=81),2,IF(AND(VLOOKUP(G103,अंक,5,0)&gt;=75),1,0))),IF(AND(VLOOKUP(G103,अंक,5,0)&gt;=86),1.5,IF(AND(VLOOKUP(G103,अंक,5,0)&gt;=81),1,IF(AND(VLOOKUP(G103,अंक,5,0)&gt;=75),0.5,0))))),"")</f>
        <v/>
      </c>
      <c s="160">
        <f t="shared" si="73"/>
        <v>0</v>
      </c>
      <c s="160">
        <f t="shared" si="74"/>
        <v>0</v>
      </c>
      <c s="161">
        <f t="shared" si="38"/>
        <v>0</v>
      </c>
      <c s="157"/>
    </row>
    <row r="104" spans="1:99" ht="26.25" customHeight="1">
      <c r="A10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4" s="181" t="str">
        <f t="shared" si="56"/>
        <v/>
      </c>
      <c s="160" t="str">
        <f t="shared" si="57"/>
        <v/>
      </c>
      <c s="160" t="str">
        <f t="shared" si="10"/>
        <v/>
      </c>
      <c s="160" t="str">
        <f>IFERROR(IF(AND(VLOOKUP(G104,अंक,5,0)=""),"",IF($BM$6=3,IF(AND(VLOOKUP(G104,अंक,5,0)&gt;=86),3,IF(AND(VLOOKUP(G104,अंक,5,0)&gt;=81),2,IF(AND(VLOOKUP(G104,Mark,5,0)&gt;=75),1,0))),IF(AND(VLOOKUP(G104,अंक,5,0)&gt;=86),1.5,IF(AND(VLOOKUP(G104,अंक,5,0)&gt;=81),1,IF(AND(VLOOKUP(G104,अंक,5,0)&gt;=75),0.5,0))))),"")</f>
        <v/>
      </c>
      <c s="160">
        <f t="shared" si="58"/>
        <v>0</v>
      </c>
      <c s="160">
        <f t="shared" si="59"/>
        <v>0</v>
      </c>
      <c s="160">
        <f t="shared" si="13"/>
        <v>0</v>
      </c>
      <c s="157" t="str">
        <f t="shared" si="60"/>
        <v/>
      </c>
      <c s="160" t="str">
        <f t="shared" si="15"/>
        <v/>
      </c>
      <c s="160" t="str">
        <f>IFERROR(IF(AND(VLOOKUP(G104,अंक,5,0)=""),"",IF($BS$6=3,IF(AND(VLOOKUP(G104,अंक,5,0)&gt;=86),3,IF(AND(VLOOKUP(G104,अंक,5,0)&gt;=81),2,IF(AND(VLOOKUP(G104,अंक,5,0)&gt;=75),1,0))),IF(AND(VLOOKUP(G104,अंक,5,0)&gt;=86),1.5,IF(AND(VLOOKUP(G104,अंक,5,0)&gt;=81),1,IF(AND(VLOOKUP(G104,अंक,5,0)&gt;=75),0.5,0))))),"")</f>
        <v/>
      </c>
      <c s="160">
        <f t="shared" si="61"/>
        <v>0</v>
      </c>
      <c s="160">
        <f t="shared" si="62"/>
        <v>0</v>
      </c>
      <c s="160">
        <f t="shared" si="18"/>
        <v>0</v>
      </c>
      <c s="157" t="str">
        <f t="shared" si="63"/>
        <v/>
      </c>
      <c s="160" t="str">
        <f t="shared" si="20"/>
        <v/>
      </c>
      <c s="160" t="str">
        <f>IFERROR(IF(AND(VLOOKUP(G104,अंक,5,0)=""),"",IF($BY$6=3,IF(AND(VLOOKUP(G104,अंक,5,0)&gt;=86),3,IF(AND(VLOOKUP(G104,अंक,5,0)&gt;=81),2,IF(AND(VLOOKUP(G104,अंक,5,0)&gt;=75),1,0))),IF(AND(VLOOKUP(G104,अंक,5,0)&gt;=86),1.5,IF(AND(VLOOKUP(G104,अंक,5,0)&gt;=81),1,IF(AND(VLOOKUP(G104,अंक,5,0)&gt;=75),0.5,0))))),"")</f>
        <v/>
      </c>
      <c s="160">
        <f t="shared" si="64"/>
        <v>0</v>
      </c>
      <c s="160">
        <f t="shared" si="65"/>
        <v>0</v>
      </c>
      <c s="160">
        <f t="shared" si="23"/>
        <v>0</v>
      </c>
      <c s="157" t="str">
        <f t="shared" si="66"/>
        <v/>
      </c>
      <c s="160" t="str">
        <f t="shared" si="25"/>
        <v/>
      </c>
      <c s="160" t="str">
        <f>IFERROR(IF(AND(VLOOKUP(G104,अंक,5,0)=""),"",IF($CE$6=3,IF(AND(VLOOKUP(G104,अंक,5,0)&gt;=86),3,IF(AND(VLOOKUP(G104,अंक,5,0)&gt;=81),2,IF(AND(VLOOKUP(G104,अंक,5,0)&gt;=75),1,0))),IF(AND(VLOOKUP(G104,अंक,5,0)&gt;=86),1.5,IF(AND(VLOOKUP(G104,अंक,5,0)&gt;=81),1,IF(AND(VLOOKUP(G104,अंक,5,0)&gt;=75),0.5,0))))),"")</f>
        <v/>
      </c>
      <c s="160">
        <f t="shared" si="67"/>
        <v>0</v>
      </c>
      <c s="160">
        <f t="shared" si="68"/>
        <v>0</v>
      </c>
      <c s="160">
        <f t="shared" si="28"/>
        <v>0</v>
      </c>
      <c s="157" t="str">
        <f t="shared" si="69"/>
        <v/>
      </c>
      <c s="160" t="str">
        <f t="shared" si="30"/>
        <v/>
      </c>
      <c s="160" t="str">
        <f>IFERROR(IF(AND(VLOOKUP(G104,अंक,5,0)=""),"",IF($CK$6=3,IF(AND(VLOOKUP(G104,अंक,5,0)&gt;=86),3,IF(AND(VLOOKUP(G104,अंक,5,0)&gt;=81),2,IF(AND(VLOOKUP(G104,अंक,5,0)&gt;=75),1,0))),IF(AND(VLOOKUP(G104,अंक,5,0)&gt;86),1.5,IF(AND(VLOOKUP(G104,अंक,5,0)&gt;=81),1,IF(AND(VLOOKUP(G104,अंक,5,0)&gt;=75),0.5,0))))),"")</f>
        <v/>
      </c>
      <c s="160">
        <f t="shared" si="70"/>
        <v>0</v>
      </c>
      <c s="160">
        <f t="shared" si="71"/>
        <v>0</v>
      </c>
      <c s="160">
        <f t="shared" si="33"/>
        <v>0</v>
      </c>
      <c s="157" t="str">
        <f t="shared" si="72"/>
        <v/>
      </c>
      <c s="160" t="str">
        <f t="shared" si="35"/>
        <v/>
      </c>
      <c s="160" t="str">
        <f>IFERROR(IF(AND(VLOOKUP(G104,अंक,5,0)=""),"",IF($CQ$6=3,IF(AND(VLOOKUP(G104,अंक,5,0)&gt;=86),3,IF(AND(VLOOKUP(G104,अंक,5,0)&gt;=81),2,IF(AND(VLOOKUP(G104,अंक,5,0)&gt;=75),1,0))),IF(AND(VLOOKUP(G104,अंक,5,0)&gt;=86),1.5,IF(AND(VLOOKUP(G104,अंक,5,0)&gt;=81),1,IF(AND(VLOOKUP(G104,अंक,5,0)&gt;=75),0.5,0))))),"")</f>
        <v/>
      </c>
      <c s="160">
        <f t="shared" si="73"/>
        <v>0</v>
      </c>
      <c s="160">
        <f t="shared" si="74"/>
        <v>0</v>
      </c>
      <c s="161">
        <f t="shared" si="38"/>
        <v>0</v>
      </c>
      <c s="157"/>
    </row>
    <row r="105" spans="1:99" ht="26.25" customHeight="1">
      <c r="A10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5" s="181" t="str">
        <f t="shared" si="56"/>
        <v/>
      </c>
      <c s="160" t="str">
        <f t="shared" si="57"/>
        <v/>
      </c>
      <c s="160" t="str">
        <f t="shared" si="10"/>
        <v/>
      </c>
      <c s="160" t="str">
        <f>IFERROR(IF(AND(VLOOKUP(G105,अंक,5,0)=""),"",IF($BM$6=3,IF(AND(VLOOKUP(G105,अंक,5,0)&gt;=86),3,IF(AND(VLOOKUP(G105,अंक,5,0)&gt;=81),2,IF(AND(VLOOKUP(G105,Mark,5,0)&gt;=75),1,0))),IF(AND(VLOOKUP(G105,अंक,5,0)&gt;=86),1.5,IF(AND(VLOOKUP(G105,अंक,5,0)&gt;=81),1,IF(AND(VLOOKUP(G105,अंक,5,0)&gt;=75),0.5,0))))),"")</f>
        <v/>
      </c>
      <c s="160">
        <f t="shared" si="58"/>
        <v>0</v>
      </c>
      <c s="160">
        <f t="shared" si="59"/>
        <v>0</v>
      </c>
      <c s="160">
        <f t="shared" si="13"/>
        <v>0</v>
      </c>
      <c s="157" t="str">
        <f t="shared" si="60"/>
        <v/>
      </c>
      <c s="160" t="str">
        <f t="shared" si="15"/>
        <v/>
      </c>
      <c s="160" t="str">
        <f>IFERROR(IF(AND(VLOOKUP(G105,अंक,5,0)=""),"",IF($BS$6=3,IF(AND(VLOOKUP(G105,अंक,5,0)&gt;=86),3,IF(AND(VLOOKUP(G105,अंक,5,0)&gt;=81),2,IF(AND(VLOOKUP(G105,अंक,5,0)&gt;=75),1,0))),IF(AND(VLOOKUP(G105,अंक,5,0)&gt;=86),1.5,IF(AND(VLOOKUP(G105,अंक,5,0)&gt;=81),1,IF(AND(VLOOKUP(G105,अंक,5,0)&gt;=75),0.5,0))))),"")</f>
        <v/>
      </c>
      <c s="160">
        <f t="shared" si="61"/>
        <v>0</v>
      </c>
      <c s="160">
        <f t="shared" si="62"/>
        <v>0</v>
      </c>
      <c s="160">
        <f t="shared" si="18"/>
        <v>0</v>
      </c>
      <c s="157" t="str">
        <f t="shared" si="63"/>
        <v/>
      </c>
      <c s="160" t="str">
        <f t="shared" si="20"/>
        <v/>
      </c>
      <c s="160" t="str">
        <f>IFERROR(IF(AND(VLOOKUP(G105,अंक,5,0)=""),"",IF($BY$6=3,IF(AND(VLOOKUP(G105,अंक,5,0)&gt;=86),3,IF(AND(VLOOKUP(G105,अंक,5,0)&gt;=81),2,IF(AND(VLOOKUP(G105,अंक,5,0)&gt;=75),1,0))),IF(AND(VLOOKUP(G105,अंक,5,0)&gt;=86),1.5,IF(AND(VLOOKUP(G105,अंक,5,0)&gt;=81),1,IF(AND(VLOOKUP(G105,अंक,5,0)&gt;=75),0.5,0))))),"")</f>
        <v/>
      </c>
      <c s="160">
        <f t="shared" si="64"/>
        <v>0</v>
      </c>
      <c s="160">
        <f t="shared" si="65"/>
        <v>0</v>
      </c>
      <c s="160">
        <f t="shared" si="23"/>
        <v>0</v>
      </c>
      <c s="157" t="str">
        <f t="shared" si="66"/>
        <v/>
      </c>
      <c s="160" t="str">
        <f t="shared" si="25"/>
        <v/>
      </c>
      <c s="160" t="str">
        <f>IFERROR(IF(AND(VLOOKUP(G105,अंक,5,0)=""),"",IF($CE$6=3,IF(AND(VLOOKUP(G105,अंक,5,0)&gt;=86),3,IF(AND(VLOOKUP(G105,अंक,5,0)&gt;=81),2,IF(AND(VLOOKUP(G105,अंक,5,0)&gt;=75),1,0))),IF(AND(VLOOKUP(G105,अंक,5,0)&gt;=86),1.5,IF(AND(VLOOKUP(G105,अंक,5,0)&gt;=81),1,IF(AND(VLOOKUP(G105,अंक,5,0)&gt;=75),0.5,0))))),"")</f>
        <v/>
      </c>
      <c s="160">
        <f t="shared" si="67"/>
        <v>0</v>
      </c>
      <c s="160">
        <f t="shared" si="68"/>
        <v>0</v>
      </c>
      <c s="160">
        <f t="shared" si="28"/>
        <v>0</v>
      </c>
      <c s="157" t="str">
        <f t="shared" si="69"/>
        <v/>
      </c>
      <c s="160" t="str">
        <f t="shared" si="30"/>
        <v/>
      </c>
      <c s="160" t="str">
        <f>IFERROR(IF(AND(VLOOKUP(G105,अंक,5,0)=""),"",IF($CK$6=3,IF(AND(VLOOKUP(G105,अंक,5,0)&gt;=86),3,IF(AND(VLOOKUP(G105,अंक,5,0)&gt;=81),2,IF(AND(VLOOKUP(G105,अंक,5,0)&gt;=75),1,0))),IF(AND(VLOOKUP(G105,अंक,5,0)&gt;86),1.5,IF(AND(VLOOKUP(G105,अंक,5,0)&gt;=81),1,IF(AND(VLOOKUP(G105,अंक,5,0)&gt;=75),0.5,0))))),"")</f>
        <v/>
      </c>
      <c s="160">
        <f t="shared" si="70"/>
        <v>0</v>
      </c>
      <c s="160">
        <f t="shared" si="71"/>
        <v>0</v>
      </c>
      <c s="160">
        <f t="shared" si="33"/>
        <v>0</v>
      </c>
      <c s="157" t="str">
        <f t="shared" si="72"/>
        <v/>
      </c>
      <c s="160" t="str">
        <f t="shared" si="35"/>
        <v/>
      </c>
      <c s="160" t="str">
        <f>IFERROR(IF(AND(VLOOKUP(G105,अंक,5,0)=""),"",IF($CQ$6=3,IF(AND(VLOOKUP(G105,अंक,5,0)&gt;=86),3,IF(AND(VLOOKUP(G105,अंक,5,0)&gt;=81),2,IF(AND(VLOOKUP(G105,अंक,5,0)&gt;=75),1,0))),IF(AND(VLOOKUP(G105,अंक,5,0)&gt;=86),1.5,IF(AND(VLOOKUP(G105,अंक,5,0)&gt;=81),1,IF(AND(VLOOKUP(G105,अंक,5,0)&gt;=75),0.5,0))))),"")</f>
        <v/>
      </c>
      <c s="160">
        <f t="shared" si="73"/>
        <v>0</v>
      </c>
      <c s="160">
        <f t="shared" si="74"/>
        <v>0</v>
      </c>
      <c s="161">
        <f t="shared" si="38"/>
        <v>0</v>
      </c>
      <c s="157"/>
    </row>
    <row r="106" spans="1:99" ht="26.25" customHeight="1">
      <c r="A10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6" s="181" t="str">
        <f t="shared" si="56"/>
        <v/>
      </c>
      <c s="160" t="str">
        <f t="shared" si="57"/>
        <v/>
      </c>
      <c s="160" t="str">
        <f t="shared" si="10"/>
        <v/>
      </c>
      <c s="160" t="str">
        <f>IFERROR(IF(AND(VLOOKUP(G106,अंक,5,0)=""),"",IF($BM$6=3,IF(AND(VLOOKUP(G106,अंक,5,0)&gt;=86),3,IF(AND(VLOOKUP(G106,अंक,5,0)&gt;=81),2,IF(AND(VLOOKUP(G106,Mark,5,0)&gt;=75),1,0))),IF(AND(VLOOKUP(G106,अंक,5,0)&gt;=86),1.5,IF(AND(VLOOKUP(G106,अंक,5,0)&gt;=81),1,IF(AND(VLOOKUP(G106,अंक,5,0)&gt;=75),0.5,0))))),"")</f>
        <v/>
      </c>
      <c s="160">
        <f t="shared" si="58"/>
        <v>0</v>
      </c>
      <c s="160">
        <f t="shared" si="59"/>
        <v>0</v>
      </c>
      <c s="160">
        <f t="shared" si="13"/>
        <v>0</v>
      </c>
      <c s="157" t="str">
        <f t="shared" si="60"/>
        <v/>
      </c>
      <c s="160" t="str">
        <f t="shared" si="15"/>
        <v/>
      </c>
      <c s="160" t="str">
        <f>IFERROR(IF(AND(VLOOKUP(G106,अंक,5,0)=""),"",IF($BS$6=3,IF(AND(VLOOKUP(G106,अंक,5,0)&gt;=86),3,IF(AND(VLOOKUP(G106,अंक,5,0)&gt;=81),2,IF(AND(VLOOKUP(G106,अंक,5,0)&gt;=75),1,0))),IF(AND(VLOOKUP(G106,अंक,5,0)&gt;=86),1.5,IF(AND(VLOOKUP(G106,अंक,5,0)&gt;=81),1,IF(AND(VLOOKUP(G106,अंक,5,0)&gt;=75),0.5,0))))),"")</f>
        <v/>
      </c>
      <c s="160">
        <f t="shared" si="61"/>
        <v>0</v>
      </c>
      <c s="160">
        <f t="shared" si="62"/>
        <v>0</v>
      </c>
      <c s="160">
        <f t="shared" si="18"/>
        <v>0</v>
      </c>
      <c s="157" t="str">
        <f t="shared" si="63"/>
        <v/>
      </c>
      <c s="160" t="str">
        <f t="shared" si="20"/>
        <v/>
      </c>
      <c s="160" t="str">
        <f>IFERROR(IF(AND(VLOOKUP(G106,अंक,5,0)=""),"",IF($BY$6=3,IF(AND(VLOOKUP(G106,अंक,5,0)&gt;=86),3,IF(AND(VLOOKUP(G106,अंक,5,0)&gt;=81),2,IF(AND(VLOOKUP(G106,अंक,5,0)&gt;=75),1,0))),IF(AND(VLOOKUP(G106,अंक,5,0)&gt;=86),1.5,IF(AND(VLOOKUP(G106,अंक,5,0)&gt;=81),1,IF(AND(VLOOKUP(G106,अंक,5,0)&gt;=75),0.5,0))))),"")</f>
        <v/>
      </c>
      <c s="160">
        <f t="shared" si="64"/>
        <v>0</v>
      </c>
      <c s="160">
        <f t="shared" si="65"/>
        <v>0</v>
      </c>
      <c s="160">
        <f t="shared" si="23"/>
        <v>0</v>
      </c>
      <c s="157" t="str">
        <f t="shared" si="66"/>
        <v/>
      </c>
      <c s="160" t="str">
        <f t="shared" si="25"/>
        <v/>
      </c>
      <c s="160" t="str">
        <f>IFERROR(IF(AND(VLOOKUP(G106,अंक,5,0)=""),"",IF($CE$6=3,IF(AND(VLOOKUP(G106,अंक,5,0)&gt;=86),3,IF(AND(VLOOKUP(G106,अंक,5,0)&gt;=81),2,IF(AND(VLOOKUP(G106,अंक,5,0)&gt;=75),1,0))),IF(AND(VLOOKUP(G106,अंक,5,0)&gt;=86),1.5,IF(AND(VLOOKUP(G106,अंक,5,0)&gt;=81),1,IF(AND(VLOOKUP(G106,अंक,5,0)&gt;=75),0.5,0))))),"")</f>
        <v/>
      </c>
      <c s="160">
        <f t="shared" si="67"/>
        <v>0</v>
      </c>
      <c s="160">
        <f t="shared" si="68"/>
        <v>0</v>
      </c>
      <c s="160">
        <f t="shared" si="28"/>
        <v>0</v>
      </c>
      <c s="157" t="str">
        <f t="shared" si="69"/>
        <v/>
      </c>
      <c s="160" t="str">
        <f t="shared" si="30"/>
        <v/>
      </c>
      <c s="160" t="str">
        <f>IFERROR(IF(AND(VLOOKUP(G106,अंक,5,0)=""),"",IF($CK$6=3,IF(AND(VLOOKUP(G106,अंक,5,0)&gt;=86),3,IF(AND(VLOOKUP(G106,अंक,5,0)&gt;=81),2,IF(AND(VLOOKUP(G106,अंक,5,0)&gt;=75),1,0))),IF(AND(VLOOKUP(G106,अंक,5,0)&gt;86),1.5,IF(AND(VLOOKUP(G106,अंक,5,0)&gt;=81),1,IF(AND(VLOOKUP(G106,अंक,5,0)&gt;=75),0.5,0))))),"")</f>
        <v/>
      </c>
      <c s="160">
        <f t="shared" si="70"/>
        <v>0</v>
      </c>
      <c s="160">
        <f t="shared" si="71"/>
        <v>0</v>
      </c>
      <c s="160">
        <f t="shared" si="33"/>
        <v>0</v>
      </c>
      <c s="157" t="str">
        <f t="shared" si="72"/>
        <v/>
      </c>
      <c s="160" t="str">
        <f t="shared" si="35"/>
        <v/>
      </c>
      <c s="160" t="str">
        <f>IFERROR(IF(AND(VLOOKUP(G106,अंक,5,0)=""),"",IF($CQ$6=3,IF(AND(VLOOKUP(G106,अंक,5,0)&gt;=86),3,IF(AND(VLOOKUP(G106,अंक,5,0)&gt;=81),2,IF(AND(VLOOKUP(G106,अंक,5,0)&gt;=75),1,0))),IF(AND(VLOOKUP(G106,अंक,5,0)&gt;=86),1.5,IF(AND(VLOOKUP(G106,अंक,5,0)&gt;=81),1,IF(AND(VLOOKUP(G106,अंक,5,0)&gt;=75),0.5,0))))),"")</f>
        <v/>
      </c>
      <c s="160">
        <f t="shared" si="73"/>
        <v>0</v>
      </c>
      <c s="160">
        <f t="shared" si="74"/>
        <v>0</v>
      </c>
      <c s="161">
        <f t="shared" si="38"/>
        <v>0</v>
      </c>
      <c s="157"/>
    </row>
    <row r="107" spans="1:99" ht="26.25" customHeight="1">
      <c r="A10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7" s="181" t="str">
        <f t="shared" si="56"/>
        <v/>
      </c>
      <c s="160" t="str">
        <f t="shared" si="57"/>
        <v/>
      </c>
      <c s="160" t="str">
        <f t="shared" si="10"/>
        <v/>
      </c>
      <c s="160" t="str">
        <f>IFERROR(IF(AND(VLOOKUP(G107,अंक,5,0)=""),"",IF($BM$6=3,IF(AND(VLOOKUP(G107,अंक,5,0)&gt;=86),3,IF(AND(VLOOKUP(G107,अंक,5,0)&gt;=81),2,IF(AND(VLOOKUP(G107,Mark,5,0)&gt;=75),1,0))),IF(AND(VLOOKUP(G107,अंक,5,0)&gt;=86),1.5,IF(AND(VLOOKUP(G107,अंक,5,0)&gt;=81),1,IF(AND(VLOOKUP(G107,अंक,5,0)&gt;=75),0.5,0))))),"")</f>
        <v/>
      </c>
      <c s="160">
        <f t="shared" si="58"/>
        <v>0</v>
      </c>
      <c s="160">
        <f t="shared" si="59"/>
        <v>0</v>
      </c>
      <c s="160">
        <f t="shared" si="13"/>
        <v>0</v>
      </c>
      <c s="157" t="str">
        <f t="shared" si="60"/>
        <v/>
      </c>
      <c s="160" t="str">
        <f t="shared" si="15"/>
        <v/>
      </c>
      <c s="160" t="str">
        <f>IFERROR(IF(AND(VLOOKUP(G107,अंक,5,0)=""),"",IF($BS$6=3,IF(AND(VLOOKUP(G107,अंक,5,0)&gt;=86),3,IF(AND(VLOOKUP(G107,अंक,5,0)&gt;=81),2,IF(AND(VLOOKUP(G107,अंक,5,0)&gt;=75),1,0))),IF(AND(VLOOKUP(G107,अंक,5,0)&gt;=86),1.5,IF(AND(VLOOKUP(G107,अंक,5,0)&gt;=81),1,IF(AND(VLOOKUP(G107,अंक,5,0)&gt;=75),0.5,0))))),"")</f>
        <v/>
      </c>
      <c s="160">
        <f t="shared" si="61"/>
        <v>0</v>
      </c>
      <c s="160">
        <f t="shared" si="62"/>
        <v>0</v>
      </c>
      <c s="160">
        <f t="shared" si="18"/>
        <v>0</v>
      </c>
      <c s="157" t="str">
        <f t="shared" si="63"/>
        <v/>
      </c>
      <c s="160" t="str">
        <f t="shared" si="20"/>
        <v/>
      </c>
      <c s="160" t="str">
        <f>IFERROR(IF(AND(VLOOKUP(G107,अंक,5,0)=""),"",IF($BY$6=3,IF(AND(VLOOKUP(G107,अंक,5,0)&gt;=86),3,IF(AND(VLOOKUP(G107,अंक,5,0)&gt;=81),2,IF(AND(VLOOKUP(G107,अंक,5,0)&gt;=75),1,0))),IF(AND(VLOOKUP(G107,अंक,5,0)&gt;=86),1.5,IF(AND(VLOOKUP(G107,अंक,5,0)&gt;=81),1,IF(AND(VLOOKUP(G107,अंक,5,0)&gt;=75),0.5,0))))),"")</f>
        <v/>
      </c>
      <c s="160">
        <f t="shared" si="64"/>
        <v>0</v>
      </c>
      <c s="160">
        <f t="shared" si="65"/>
        <v>0</v>
      </c>
      <c s="160">
        <f t="shared" si="23"/>
        <v>0</v>
      </c>
      <c s="157" t="str">
        <f t="shared" si="66"/>
        <v/>
      </c>
      <c s="160" t="str">
        <f t="shared" si="25"/>
        <v/>
      </c>
      <c s="160" t="str">
        <f>IFERROR(IF(AND(VLOOKUP(G107,अंक,5,0)=""),"",IF($CE$6=3,IF(AND(VLOOKUP(G107,अंक,5,0)&gt;=86),3,IF(AND(VLOOKUP(G107,अंक,5,0)&gt;=81),2,IF(AND(VLOOKUP(G107,अंक,5,0)&gt;=75),1,0))),IF(AND(VLOOKUP(G107,अंक,5,0)&gt;=86),1.5,IF(AND(VLOOKUP(G107,अंक,5,0)&gt;=81),1,IF(AND(VLOOKUP(G107,अंक,5,0)&gt;=75),0.5,0))))),"")</f>
        <v/>
      </c>
      <c s="160">
        <f t="shared" si="67"/>
        <v>0</v>
      </c>
      <c s="160">
        <f t="shared" si="68"/>
        <v>0</v>
      </c>
      <c s="160">
        <f t="shared" si="28"/>
        <v>0</v>
      </c>
      <c s="157" t="str">
        <f t="shared" si="69"/>
        <v/>
      </c>
      <c s="160" t="str">
        <f t="shared" si="30"/>
        <v/>
      </c>
      <c s="160" t="str">
        <f>IFERROR(IF(AND(VLOOKUP(G107,अंक,5,0)=""),"",IF($CK$6=3,IF(AND(VLOOKUP(G107,अंक,5,0)&gt;=86),3,IF(AND(VLOOKUP(G107,अंक,5,0)&gt;=81),2,IF(AND(VLOOKUP(G107,अंक,5,0)&gt;=75),1,0))),IF(AND(VLOOKUP(G107,अंक,5,0)&gt;86),1.5,IF(AND(VLOOKUP(G107,अंक,5,0)&gt;=81),1,IF(AND(VLOOKUP(G107,अंक,5,0)&gt;=75),0.5,0))))),"")</f>
        <v/>
      </c>
      <c s="160">
        <f t="shared" si="70"/>
        <v>0</v>
      </c>
      <c s="160">
        <f t="shared" si="71"/>
        <v>0</v>
      </c>
      <c s="160">
        <f t="shared" si="33"/>
        <v>0</v>
      </c>
      <c s="157" t="str">
        <f t="shared" si="72"/>
        <v/>
      </c>
      <c s="160" t="str">
        <f t="shared" si="35"/>
        <v/>
      </c>
      <c s="160" t="str">
        <f>IFERROR(IF(AND(VLOOKUP(G107,अंक,5,0)=""),"",IF($CQ$6=3,IF(AND(VLOOKUP(G107,अंक,5,0)&gt;=86),3,IF(AND(VLOOKUP(G107,अंक,5,0)&gt;=81),2,IF(AND(VLOOKUP(G107,अंक,5,0)&gt;=75),1,0))),IF(AND(VLOOKUP(G107,अंक,5,0)&gt;=86),1.5,IF(AND(VLOOKUP(G107,अंक,5,0)&gt;=81),1,IF(AND(VLOOKUP(G107,अंक,5,0)&gt;=75),0.5,0))))),"")</f>
        <v/>
      </c>
      <c s="160">
        <f t="shared" si="73"/>
        <v>0</v>
      </c>
      <c s="160">
        <f t="shared" si="74"/>
        <v>0</v>
      </c>
      <c s="161">
        <f t="shared" si="38"/>
        <v>0</v>
      </c>
      <c s="157"/>
    </row>
    <row r="108" spans="1:99" ht="26.25" customHeight="1">
      <c r="A10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8" s="181" t="str">
        <f t="shared" si="56"/>
        <v/>
      </c>
      <c s="160" t="str">
        <f t="shared" si="57"/>
        <v/>
      </c>
      <c s="160" t="str">
        <f t="shared" si="10"/>
        <v/>
      </c>
      <c s="160" t="str">
        <f>IFERROR(IF(AND(VLOOKUP(G108,अंक,5,0)=""),"",IF($BM$6=3,IF(AND(VLOOKUP(G108,अंक,5,0)&gt;=86),3,IF(AND(VLOOKUP(G108,अंक,5,0)&gt;=81),2,IF(AND(VLOOKUP(G108,Mark,5,0)&gt;=75),1,0))),IF(AND(VLOOKUP(G108,अंक,5,0)&gt;=86),1.5,IF(AND(VLOOKUP(G108,अंक,5,0)&gt;=81),1,IF(AND(VLOOKUP(G108,अंक,5,0)&gt;=75),0.5,0))))),"")</f>
        <v/>
      </c>
      <c s="160">
        <f t="shared" si="58"/>
        <v>0</v>
      </c>
      <c s="160">
        <f t="shared" si="59"/>
        <v>0</v>
      </c>
      <c s="160">
        <f t="shared" si="13"/>
        <v>0</v>
      </c>
      <c s="157" t="str">
        <f t="shared" si="60"/>
        <v/>
      </c>
      <c s="160" t="str">
        <f t="shared" si="15"/>
        <v/>
      </c>
      <c s="160" t="str">
        <f>IFERROR(IF(AND(VLOOKUP(G108,अंक,5,0)=""),"",IF($BS$6=3,IF(AND(VLOOKUP(G108,अंक,5,0)&gt;=86),3,IF(AND(VLOOKUP(G108,अंक,5,0)&gt;=81),2,IF(AND(VLOOKUP(G108,अंक,5,0)&gt;=75),1,0))),IF(AND(VLOOKUP(G108,अंक,5,0)&gt;=86),1.5,IF(AND(VLOOKUP(G108,अंक,5,0)&gt;=81),1,IF(AND(VLOOKUP(G108,अंक,5,0)&gt;=75),0.5,0))))),"")</f>
        <v/>
      </c>
      <c s="160">
        <f t="shared" si="61"/>
        <v>0</v>
      </c>
      <c s="160">
        <f t="shared" si="62"/>
        <v>0</v>
      </c>
      <c s="160">
        <f t="shared" si="18"/>
        <v>0</v>
      </c>
      <c s="157" t="str">
        <f t="shared" si="63"/>
        <v/>
      </c>
      <c s="160" t="str">
        <f t="shared" si="20"/>
        <v/>
      </c>
      <c s="160" t="str">
        <f>IFERROR(IF(AND(VLOOKUP(G108,अंक,5,0)=""),"",IF($BY$6=3,IF(AND(VLOOKUP(G108,अंक,5,0)&gt;=86),3,IF(AND(VLOOKUP(G108,अंक,5,0)&gt;=81),2,IF(AND(VLOOKUP(G108,अंक,5,0)&gt;=75),1,0))),IF(AND(VLOOKUP(G108,अंक,5,0)&gt;=86),1.5,IF(AND(VLOOKUP(G108,अंक,5,0)&gt;=81),1,IF(AND(VLOOKUP(G108,अंक,5,0)&gt;=75),0.5,0))))),"")</f>
        <v/>
      </c>
      <c s="160">
        <f t="shared" si="64"/>
        <v>0</v>
      </c>
      <c s="160">
        <f t="shared" si="65"/>
        <v>0</v>
      </c>
      <c s="160">
        <f t="shared" si="23"/>
        <v>0</v>
      </c>
      <c s="157" t="str">
        <f t="shared" si="66"/>
        <v/>
      </c>
      <c s="160" t="str">
        <f t="shared" si="25"/>
        <v/>
      </c>
      <c s="160" t="str">
        <f>IFERROR(IF(AND(VLOOKUP(G108,अंक,5,0)=""),"",IF($CE$6=3,IF(AND(VLOOKUP(G108,अंक,5,0)&gt;=86),3,IF(AND(VLOOKUP(G108,अंक,5,0)&gt;=81),2,IF(AND(VLOOKUP(G108,अंक,5,0)&gt;=75),1,0))),IF(AND(VLOOKUP(G108,अंक,5,0)&gt;=86),1.5,IF(AND(VLOOKUP(G108,अंक,5,0)&gt;=81),1,IF(AND(VLOOKUP(G108,अंक,5,0)&gt;=75),0.5,0))))),"")</f>
        <v/>
      </c>
      <c s="160">
        <f t="shared" si="67"/>
        <v>0</v>
      </c>
      <c s="160">
        <f t="shared" si="68"/>
        <v>0</v>
      </c>
      <c s="160">
        <f t="shared" si="28"/>
        <v>0</v>
      </c>
      <c s="157" t="str">
        <f t="shared" si="69"/>
        <v/>
      </c>
      <c s="160" t="str">
        <f t="shared" si="30"/>
        <v/>
      </c>
      <c s="160" t="str">
        <f>IFERROR(IF(AND(VLOOKUP(G108,अंक,5,0)=""),"",IF($CK$6=3,IF(AND(VLOOKUP(G108,अंक,5,0)&gt;=86),3,IF(AND(VLOOKUP(G108,अंक,5,0)&gt;=81),2,IF(AND(VLOOKUP(G108,अंक,5,0)&gt;=75),1,0))),IF(AND(VLOOKUP(G108,अंक,5,0)&gt;86),1.5,IF(AND(VLOOKUP(G108,अंक,5,0)&gt;=81),1,IF(AND(VLOOKUP(G108,अंक,5,0)&gt;=75),0.5,0))))),"")</f>
        <v/>
      </c>
      <c s="160">
        <f t="shared" si="70"/>
        <v>0</v>
      </c>
      <c s="160">
        <f t="shared" si="71"/>
        <v>0</v>
      </c>
      <c s="160">
        <f t="shared" si="33"/>
        <v>0</v>
      </c>
      <c s="157" t="str">
        <f t="shared" si="72"/>
        <v/>
      </c>
      <c s="160" t="str">
        <f t="shared" si="35"/>
        <v/>
      </c>
      <c s="160" t="str">
        <f>IFERROR(IF(AND(VLOOKUP(G108,अंक,5,0)=""),"",IF($CQ$6=3,IF(AND(VLOOKUP(G108,अंक,5,0)&gt;=86),3,IF(AND(VLOOKUP(G108,अंक,5,0)&gt;=81),2,IF(AND(VLOOKUP(G108,अंक,5,0)&gt;=75),1,0))),IF(AND(VLOOKUP(G108,अंक,5,0)&gt;=86),1.5,IF(AND(VLOOKUP(G108,अंक,5,0)&gt;=81),1,IF(AND(VLOOKUP(G108,अंक,5,0)&gt;=75),0.5,0))))),"")</f>
        <v/>
      </c>
      <c s="160">
        <f t="shared" si="73"/>
        <v>0</v>
      </c>
      <c s="160">
        <f t="shared" si="74"/>
        <v>0</v>
      </c>
      <c s="161">
        <f t="shared" si="38"/>
        <v>0</v>
      </c>
      <c s="157"/>
    </row>
    <row r="109" spans="1:99" ht="26.25" customHeight="1">
      <c r="A10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09" s="181" t="str">
        <f t="shared" si="56"/>
        <v/>
      </c>
      <c s="160" t="str">
        <f t="shared" si="57"/>
        <v/>
      </c>
      <c s="160" t="str">
        <f t="shared" si="10"/>
        <v/>
      </c>
      <c s="160" t="str">
        <f>IFERROR(IF(AND(VLOOKUP(G109,अंक,5,0)=""),"",IF($BM$6=3,IF(AND(VLOOKUP(G109,अंक,5,0)&gt;=86),3,IF(AND(VLOOKUP(G109,अंक,5,0)&gt;=81),2,IF(AND(VLOOKUP(G109,Mark,5,0)&gt;=75),1,0))),IF(AND(VLOOKUP(G109,अंक,5,0)&gt;=86),1.5,IF(AND(VLOOKUP(G109,अंक,5,0)&gt;=81),1,IF(AND(VLOOKUP(G109,अंक,5,0)&gt;=75),0.5,0))))),"")</f>
        <v/>
      </c>
      <c s="160">
        <f t="shared" si="58"/>
        <v>0</v>
      </c>
      <c s="160">
        <f t="shared" si="59"/>
        <v>0</v>
      </c>
      <c s="160">
        <f t="shared" si="13"/>
        <v>0</v>
      </c>
      <c s="157" t="str">
        <f t="shared" si="60"/>
        <v/>
      </c>
      <c s="160" t="str">
        <f t="shared" si="15"/>
        <v/>
      </c>
      <c s="160" t="str">
        <f>IFERROR(IF(AND(VLOOKUP(G109,अंक,5,0)=""),"",IF($BS$6=3,IF(AND(VLOOKUP(G109,अंक,5,0)&gt;=86),3,IF(AND(VLOOKUP(G109,अंक,5,0)&gt;=81),2,IF(AND(VLOOKUP(G109,अंक,5,0)&gt;=75),1,0))),IF(AND(VLOOKUP(G109,अंक,5,0)&gt;=86),1.5,IF(AND(VLOOKUP(G109,अंक,5,0)&gt;=81),1,IF(AND(VLOOKUP(G109,अंक,5,0)&gt;=75),0.5,0))))),"")</f>
        <v/>
      </c>
      <c s="160">
        <f t="shared" si="61"/>
        <v>0</v>
      </c>
      <c s="160">
        <f t="shared" si="62"/>
        <v>0</v>
      </c>
      <c s="160">
        <f t="shared" si="18"/>
        <v>0</v>
      </c>
      <c s="157" t="str">
        <f t="shared" si="63"/>
        <v/>
      </c>
      <c s="160" t="str">
        <f t="shared" si="20"/>
        <v/>
      </c>
      <c s="160" t="str">
        <f>IFERROR(IF(AND(VLOOKUP(G109,अंक,5,0)=""),"",IF($BY$6=3,IF(AND(VLOOKUP(G109,अंक,5,0)&gt;=86),3,IF(AND(VLOOKUP(G109,अंक,5,0)&gt;=81),2,IF(AND(VLOOKUP(G109,अंक,5,0)&gt;=75),1,0))),IF(AND(VLOOKUP(G109,अंक,5,0)&gt;=86),1.5,IF(AND(VLOOKUP(G109,अंक,5,0)&gt;=81),1,IF(AND(VLOOKUP(G109,अंक,5,0)&gt;=75),0.5,0))))),"")</f>
        <v/>
      </c>
      <c s="160">
        <f t="shared" si="64"/>
        <v>0</v>
      </c>
      <c s="160">
        <f t="shared" si="65"/>
        <v>0</v>
      </c>
      <c s="160">
        <f t="shared" si="23"/>
        <v>0</v>
      </c>
      <c s="157" t="str">
        <f t="shared" si="66"/>
        <v/>
      </c>
      <c s="160" t="str">
        <f t="shared" si="25"/>
        <v/>
      </c>
      <c s="160" t="str">
        <f>IFERROR(IF(AND(VLOOKUP(G109,अंक,5,0)=""),"",IF($CE$6=3,IF(AND(VLOOKUP(G109,अंक,5,0)&gt;=86),3,IF(AND(VLOOKUP(G109,अंक,5,0)&gt;=81),2,IF(AND(VLOOKUP(G109,अंक,5,0)&gt;=75),1,0))),IF(AND(VLOOKUP(G109,अंक,5,0)&gt;=86),1.5,IF(AND(VLOOKUP(G109,अंक,5,0)&gt;=81),1,IF(AND(VLOOKUP(G109,अंक,5,0)&gt;=75),0.5,0))))),"")</f>
        <v/>
      </c>
      <c s="160">
        <f t="shared" si="67"/>
        <v>0</v>
      </c>
      <c s="160">
        <f t="shared" si="68"/>
        <v>0</v>
      </c>
      <c s="160">
        <f t="shared" si="28"/>
        <v>0</v>
      </c>
      <c s="157" t="str">
        <f t="shared" si="69"/>
        <v/>
      </c>
      <c s="160" t="str">
        <f t="shared" si="30"/>
        <v/>
      </c>
      <c s="160" t="str">
        <f>IFERROR(IF(AND(VLOOKUP(G109,अंक,5,0)=""),"",IF($CK$6=3,IF(AND(VLOOKUP(G109,अंक,5,0)&gt;=86),3,IF(AND(VLOOKUP(G109,अंक,5,0)&gt;=81),2,IF(AND(VLOOKUP(G109,अंक,5,0)&gt;=75),1,0))),IF(AND(VLOOKUP(G109,अंक,5,0)&gt;86),1.5,IF(AND(VLOOKUP(G109,अंक,5,0)&gt;=81),1,IF(AND(VLOOKUP(G109,अंक,5,0)&gt;=75),0.5,0))))),"")</f>
        <v/>
      </c>
      <c s="160">
        <f t="shared" si="70"/>
        <v>0</v>
      </c>
      <c s="160">
        <f t="shared" si="71"/>
        <v>0</v>
      </c>
      <c s="160">
        <f t="shared" si="33"/>
        <v>0</v>
      </c>
      <c s="157" t="str">
        <f t="shared" si="72"/>
        <v/>
      </c>
      <c s="160" t="str">
        <f t="shared" si="35"/>
        <v/>
      </c>
      <c s="160" t="str">
        <f>IFERROR(IF(AND(VLOOKUP(G109,अंक,5,0)=""),"",IF($CQ$6=3,IF(AND(VLOOKUP(G109,अंक,5,0)&gt;=86),3,IF(AND(VLOOKUP(G109,अंक,5,0)&gt;=81),2,IF(AND(VLOOKUP(G109,अंक,5,0)&gt;=75),1,0))),IF(AND(VLOOKUP(G109,अंक,5,0)&gt;=86),1.5,IF(AND(VLOOKUP(G109,अंक,5,0)&gt;=81),1,IF(AND(VLOOKUP(G109,अंक,5,0)&gt;=75),0.5,0))))),"")</f>
        <v/>
      </c>
      <c s="160">
        <f t="shared" si="73"/>
        <v>0</v>
      </c>
      <c s="160">
        <f t="shared" si="74"/>
        <v>0</v>
      </c>
      <c s="161">
        <f t="shared" si="38"/>
        <v>0</v>
      </c>
      <c s="157"/>
    </row>
    <row r="110" spans="1:99" ht="26.25" customHeight="1">
      <c r="A11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0" s="181" t="str">
        <f t="shared" si="56"/>
        <v/>
      </c>
      <c s="160" t="str">
        <f t="shared" si="57"/>
        <v/>
      </c>
      <c s="160" t="str">
        <f t="shared" si="10"/>
        <v/>
      </c>
      <c s="160" t="str">
        <f>IFERROR(IF(AND(VLOOKUP(G110,अंक,5,0)=""),"",IF($BM$6=3,IF(AND(VLOOKUP(G110,अंक,5,0)&gt;=86),3,IF(AND(VLOOKUP(G110,अंक,5,0)&gt;=81),2,IF(AND(VLOOKUP(G110,Mark,5,0)&gt;=75),1,0))),IF(AND(VLOOKUP(G110,अंक,5,0)&gt;=86),1.5,IF(AND(VLOOKUP(G110,अंक,5,0)&gt;=81),1,IF(AND(VLOOKUP(G110,अंक,5,0)&gt;=75),0.5,0))))),"")</f>
        <v/>
      </c>
      <c s="160">
        <f t="shared" si="58"/>
        <v>0</v>
      </c>
      <c s="160">
        <f t="shared" si="59"/>
        <v>0</v>
      </c>
      <c s="160">
        <f t="shared" si="13"/>
        <v>0</v>
      </c>
      <c s="157" t="str">
        <f t="shared" si="60"/>
        <v/>
      </c>
      <c s="160" t="str">
        <f t="shared" si="15"/>
        <v/>
      </c>
      <c s="160" t="str">
        <f>IFERROR(IF(AND(VLOOKUP(G110,अंक,5,0)=""),"",IF($BS$6=3,IF(AND(VLOOKUP(G110,अंक,5,0)&gt;=86),3,IF(AND(VLOOKUP(G110,अंक,5,0)&gt;=81),2,IF(AND(VLOOKUP(G110,अंक,5,0)&gt;=75),1,0))),IF(AND(VLOOKUP(G110,अंक,5,0)&gt;=86),1.5,IF(AND(VLOOKUP(G110,अंक,5,0)&gt;=81),1,IF(AND(VLOOKUP(G110,अंक,5,0)&gt;=75),0.5,0))))),"")</f>
        <v/>
      </c>
      <c s="160">
        <f t="shared" si="61"/>
        <v>0</v>
      </c>
      <c s="160">
        <f t="shared" si="62"/>
        <v>0</v>
      </c>
      <c s="160">
        <f t="shared" si="18"/>
        <v>0</v>
      </c>
      <c s="157" t="str">
        <f t="shared" si="63"/>
        <v/>
      </c>
      <c s="160" t="str">
        <f t="shared" si="20"/>
        <v/>
      </c>
      <c s="160" t="str">
        <f>IFERROR(IF(AND(VLOOKUP(G110,अंक,5,0)=""),"",IF($BY$6=3,IF(AND(VLOOKUP(G110,अंक,5,0)&gt;=86),3,IF(AND(VLOOKUP(G110,अंक,5,0)&gt;=81),2,IF(AND(VLOOKUP(G110,अंक,5,0)&gt;=75),1,0))),IF(AND(VLOOKUP(G110,अंक,5,0)&gt;=86),1.5,IF(AND(VLOOKUP(G110,अंक,5,0)&gt;=81),1,IF(AND(VLOOKUP(G110,अंक,5,0)&gt;=75),0.5,0))))),"")</f>
        <v/>
      </c>
      <c s="160">
        <f t="shared" si="64"/>
        <v>0</v>
      </c>
      <c s="160">
        <f t="shared" si="65"/>
        <v>0</v>
      </c>
      <c s="160">
        <f t="shared" si="23"/>
        <v>0</v>
      </c>
      <c s="157" t="str">
        <f t="shared" si="66"/>
        <v/>
      </c>
      <c s="160" t="str">
        <f t="shared" si="25"/>
        <v/>
      </c>
      <c s="160" t="str">
        <f>IFERROR(IF(AND(VLOOKUP(G110,अंक,5,0)=""),"",IF($CE$6=3,IF(AND(VLOOKUP(G110,अंक,5,0)&gt;=86),3,IF(AND(VLOOKUP(G110,अंक,5,0)&gt;=81),2,IF(AND(VLOOKUP(G110,अंक,5,0)&gt;=75),1,0))),IF(AND(VLOOKUP(G110,अंक,5,0)&gt;=86),1.5,IF(AND(VLOOKUP(G110,अंक,5,0)&gt;=81),1,IF(AND(VLOOKUP(G110,अंक,5,0)&gt;=75),0.5,0))))),"")</f>
        <v/>
      </c>
      <c s="160">
        <f t="shared" si="67"/>
        <v>0</v>
      </c>
      <c s="160">
        <f t="shared" si="68"/>
        <v>0</v>
      </c>
      <c s="160">
        <f t="shared" si="28"/>
        <v>0</v>
      </c>
      <c s="157" t="str">
        <f t="shared" si="69"/>
        <v/>
      </c>
      <c s="160" t="str">
        <f t="shared" si="30"/>
        <v/>
      </c>
      <c s="160" t="str">
        <f>IFERROR(IF(AND(VLOOKUP(G110,अंक,5,0)=""),"",IF($CK$6=3,IF(AND(VLOOKUP(G110,अंक,5,0)&gt;=86),3,IF(AND(VLOOKUP(G110,अंक,5,0)&gt;=81),2,IF(AND(VLOOKUP(G110,अंक,5,0)&gt;=75),1,0))),IF(AND(VLOOKUP(G110,अंक,5,0)&gt;86),1.5,IF(AND(VLOOKUP(G110,अंक,5,0)&gt;=81),1,IF(AND(VLOOKUP(G110,अंक,5,0)&gt;=75),0.5,0))))),"")</f>
        <v/>
      </c>
      <c s="160">
        <f t="shared" si="70"/>
        <v>0</v>
      </c>
      <c s="160">
        <f t="shared" si="71"/>
        <v>0</v>
      </c>
      <c s="160">
        <f t="shared" si="33"/>
        <v>0</v>
      </c>
      <c s="157" t="str">
        <f t="shared" si="72"/>
        <v/>
      </c>
      <c s="160" t="str">
        <f t="shared" si="35"/>
        <v/>
      </c>
      <c s="160" t="str">
        <f>IFERROR(IF(AND(VLOOKUP(G110,अंक,5,0)=""),"",IF($CQ$6=3,IF(AND(VLOOKUP(G110,अंक,5,0)&gt;=86),3,IF(AND(VLOOKUP(G110,अंक,5,0)&gt;=81),2,IF(AND(VLOOKUP(G110,अंक,5,0)&gt;=75),1,0))),IF(AND(VLOOKUP(G110,अंक,5,0)&gt;=86),1.5,IF(AND(VLOOKUP(G110,अंक,5,0)&gt;=81),1,IF(AND(VLOOKUP(G110,अंक,5,0)&gt;=75),0.5,0))))),"")</f>
        <v/>
      </c>
      <c s="160">
        <f t="shared" si="73"/>
        <v>0</v>
      </c>
      <c s="160">
        <f t="shared" si="74"/>
        <v>0</v>
      </c>
      <c s="161">
        <f t="shared" si="38"/>
        <v>0</v>
      </c>
      <c s="157"/>
    </row>
    <row r="111" spans="1:99" ht="26.25" customHeight="1">
      <c r="A11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1" s="181" t="str">
        <f t="shared" si="56"/>
        <v/>
      </c>
      <c s="160" t="str">
        <f t="shared" si="57"/>
        <v/>
      </c>
      <c s="160" t="str">
        <f t="shared" si="10"/>
        <v/>
      </c>
      <c s="160" t="str">
        <f>IFERROR(IF(AND(VLOOKUP(G111,अंक,5,0)=""),"",IF($BM$6=3,IF(AND(VLOOKUP(G111,अंक,5,0)&gt;=86),3,IF(AND(VLOOKUP(G111,अंक,5,0)&gt;=81),2,IF(AND(VLOOKUP(G111,Mark,5,0)&gt;=75),1,0))),IF(AND(VLOOKUP(G111,अंक,5,0)&gt;=86),1.5,IF(AND(VLOOKUP(G111,अंक,5,0)&gt;=81),1,IF(AND(VLOOKUP(G111,अंक,5,0)&gt;=75),0.5,0))))),"")</f>
        <v/>
      </c>
      <c s="160">
        <f t="shared" si="58"/>
        <v>0</v>
      </c>
      <c s="160">
        <f t="shared" si="59"/>
        <v>0</v>
      </c>
      <c s="160">
        <f t="shared" si="13"/>
        <v>0</v>
      </c>
      <c s="157" t="str">
        <f t="shared" si="60"/>
        <v/>
      </c>
      <c s="160" t="str">
        <f t="shared" si="15"/>
        <v/>
      </c>
      <c s="160" t="str">
        <f>IFERROR(IF(AND(VLOOKUP(G111,अंक,5,0)=""),"",IF($BS$6=3,IF(AND(VLOOKUP(G111,अंक,5,0)&gt;=86),3,IF(AND(VLOOKUP(G111,अंक,5,0)&gt;=81),2,IF(AND(VLOOKUP(G111,अंक,5,0)&gt;=75),1,0))),IF(AND(VLOOKUP(G111,अंक,5,0)&gt;=86),1.5,IF(AND(VLOOKUP(G111,अंक,5,0)&gt;=81),1,IF(AND(VLOOKUP(G111,अंक,5,0)&gt;=75),0.5,0))))),"")</f>
        <v/>
      </c>
      <c s="160">
        <f t="shared" si="61"/>
        <v>0</v>
      </c>
      <c s="160">
        <f t="shared" si="62"/>
        <v>0</v>
      </c>
      <c s="160">
        <f t="shared" si="18"/>
        <v>0</v>
      </c>
      <c s="157" t="str">
        <f t="shared" si="63"/>
        <v/>
      </c>
      <c s="160" t="str">
        <f t="shared" si="20"/>
        <v/>
      </c>
      <c s="160" t="str">
        <f>IFERROR(IF(AND(VLOOKUP(G111,अंक,5,0)=""),"",IF($BY$6=3,IF(AND(VLOOKUP(G111,अंक,5,0)&gt;=86),3,IF(AND(VLOOKUP(G111,अंक,5,0)&gt;=81),2,IF(AND(VLOOKUP(G111,अंक,5,0)&gt;=75),1,0))),IF(AND(VLOOKUP(G111,अंक,5,0)&gt;=86),1.5,IF(AND(VLOOKUP(G111,अंक,5,0)&gt;=81),1,IF(AND(VLOOKUP(G111,अंक,5,0)&gt;=75),0.5,0))))),"")</f>
        <v/>
      </c>
      <c s="160">
        <f t="shared" si="64"/>
        <v>0</v>
      </c>
      <c s="160">
        <f t="shared" si="65"/>
        <v>0</v>
      </c>
      <c s="160">
        <f t="shared" si="23"/>
        <v>0</v>
      </c>
      <c s="157" t="str">
        <f t="shared" si="66"/>
        <v/>
      </c>
      <c s="160" t="str">
        <f t="shared" si="25"/>
        <v/>
      </c>
      <c s="160" t="str">
        <f>IFERROR(IF(AND(VLOOKUP(G111,अंक,5,0)=""),"",IF($CE$6=3,IF(AND(VLOOKUP(G111,अंक,5,0)&gt;=86),3,IF(AND(VLOOKUP(G111,अंक,5,0)&gt;=81),2,IF(AND(VLOOKUP(G111,अंक,5,0)&gt;=75),1,0))),IF(AND(VLOOKUP(G111,अंक,5,0)&gt;=86),1.5,IF(AND(VLOOKUP(G111,अंक,5,0)&gt;=81),1,IF(AND(VLOOKUP(G111,अंक,5,0)&gt;=75),0.5,0))))),"")</f>
        <v/>
      </c>
      <c s="160">
        <f t="shared" si="67"/>
        <v>0</v>
      </c>
      <c s="160">
        <f t="shared" si="68"/>
        <v>0</v>
      </c>
      <c s="160">
        <f t="shared" si="28"/>
        <v>0</v>
      </c>
      <c s="157" t="str">
        <f t="shared" si="69"/>
        <v/>
      </c>
      <c s="160" t="str">
        <f t="shared" si="30"/>
        <v/>
      </c>
      <c s="160" t="str">
        <f>IFERROR(IF(AND(VLOOKUP(G111,अंक,5,0)=""),"",IF($CK$6=3,IF(AND(VLOOKUP(G111,अंक,5,0)&gt;=86),3,IF(AND(VLOOKUP(G111,अंक,5,0)&gt;=81),2,IF(AND(VLOOKUP(G111,अंक,5,0)&gt;=75),1,0))),IF(AND(VLOOKUP(G111,अंक,5,0)&gt;86),1.5,IF(AND(VLOOKUP(G111,अंक,5,0)&gt;=81),1,IF(AND(VLOOKUP(G111,अंक,5,0)&gt;=75),0.5,0))))),"")</f>
        <v/>
      </c>
      <c s="160">
        <f t="shared" si="70"/>
        <v>0</v>
      </c>
      <c s="160">
        <f t="shared" si="71"/>
        <v>0</v>
      </c>
      <c s="160">
        <f t="shared" si="33"/>
        <v>0</v>
      </c>
      <c s="157" t="str">
        <f t="shared" si="72"/>
        <v/>
      </c>
      <c s="160" t="str">
        <f t="shared" si="35"/>
        <v/>
      </c>
      <c s="160" t="str">
        <f>IFERROR(IF(AND(VLOOKUP(G111,अंक,5,0)=""),"",IF($CQ$6=3,IF(AND(VLOOKUP(G111,अंक,5,0)&gt;=86),3,IF(AND(VLOOKUP(G111,अंक,5,0)&gt;=81),2,IF(AND(VLOOKUP(G111,अंक,5,0)&gt;=75),1,0))),IF(AND(VLOOKUP(G111,अंक,5,0)&gt;=86),1.5,IF(AND(VLOOKUP(G111,अंक,5,0)&gt;=81),1,IF(AND(VLOOKUP(G111,अंक,5,0)&gt;=75),0.5,0))))),"")</f>
        <v/>
      </c>
      <c s="160">
        <f t="shared" si="73"/>
        <v>0</v>
      </c>
      <c s="160">
        <f t="shared" si="74"/>
        <v>0</v>
      </c>
      <c s="161">
        <f t="shared" si="38"/>
        <v>0</v>
      </c>
      <c s="157"/>
    </row>
    <row r="112" spans="1:99" ht="26.25" customHeight="1">
      <c r="A11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2" s="181" t="str">
        <f t="shared" si="56"/>
        <v/>
      </c>
      <c s="160" t="str">
        <f t="shared" si="57"/>
        <v/>
      </c>
      <c s="160" t="str">
        <f t="shared" si="10"/>
        <v/>
      </c>
      <c s="160" t="str">
        <f>IFERROR(IF(AND(VLOOKUP(G112,अंक,5,0)=""),"",IF($BM$6=3,IF(AND(VLOOKUP(G112,अंक,5,0)&gt;=86),3,IF(AND(VLOOKUP(G112,अंक,5,0)&gt;=81),2,IF(AND(VLOOKUP(G112,Mark,5,0)&gt;=75),1,0))),IF(AND(VLOOKUP(G112,अंक,5,0)&gt;=86),1.5,IF(AND(VLOOKUP(G112,अंक,5,0)&gt;=81),1,IF(AND(VLOOKUP(G112,अंक,5,0)&gt;=75),0.5,0))))),"")</f>
        <v/>
      </c>
      <c s="160">
        <f t="shared" si="58"/>
        <v>0</v>
      </c>
      <c s="160">
        <f t="shared" si="59"/>
        <v>0</v>
      </c>
      <c s="160">
        <f t="shared" si="13"/>
        <v>0</v>
      </c>
      <c s="157" t="str">
        <f t="shared" si="60"/>
        <v/>
      </c>
      <c s="160" t="str">
        <f t="shared" si="15"/>
        <v/>
      </c>
      <c s="160" t="str">
        <f>IFERROR(IF(AND(VLOOKUP(G112,अंक,5,0)=""),"",IF($BS$6=3,IF(AND(VLOOKUP(G112,अंक,5,0)&gt;=86),3,IF(AND(VLOOKUP(G112,अंक,5,0)&gt;=81),2,IF(AND(VLOOKUP(G112,अंक,5,0)&gt;=75),1,0))),IF(AND(VLOOKUP(G112,अंक,5,0)&gt;=86),1.5,IF(AND(VLOOKUP(G112,अंक,5,0)&gt;=81),1,IF(AND(VLOOKUP(G112,अंक,5,0)&gt;=75),0.5,0))))),"")</f>
        <v/>
      </c>
      <c s="160">
        <f t="shared" si="61"/>
        <v>0</v>
      </c>
      <c s="160">
        <f t="shared" si="62"/>
        <v>0</v>
      </c>
      <c s="160">
        <f t="shared" si="18"/>
        <v>0</v>
      </c>
      <c s="157" t="str">
        <f t="shared" si="63"/>
        <v/>
      </c>
      <c s="160" t="str">
        <f t="shared" si="20"/>
        <v/>
      </c>
      <c s="160" t="str">
        <f>IFERROR(IF(AND(VLOOKUP(G112,अंक,5,0)=""),"",IF($BY$6=3,IF(AND(VLOOKUP(G112,अंक,5,0)&gt;=86),3,IF(AND(VLOOKUP(G112,अंक,5,0)&gt;=81),2,IF(AND(VLOOKUP(G112,अंक,5,0)&gt;=75),1,0))),IF(AND(VLOOKUP(G112,अंक,5,0)&gt;=86),1.5,IF(AND(VLOOKUP(G112,अंक,5,0)&gt;=81),1,IF(AND(VLOOKUP(G112,अंक,5,0)&gt;=75),0.5,0))))),"")</f>
        <v/>
      </c>
      <c s="160">
        <f t="shared" si="64"/>
        <v>0</v>
      </c>
      <c s="160">
        <f t="shared" si="65"/>
        <v>0</v>
      </c>
      <c s="160">
        <f t="shared" si="23"/>
        <v>0</v>
      </c>
      <c s="157" t="str">
        <f t="shared" si="66"/>
        <v/>
      </c>
      <c s="160" t="str">
        <f t="shared" si="25"/>
        <v/>
      </c>
      <c s="160" t="str">
        <f>IFERROR(IF(AND(VLOOKUP(G112,अंक,5,0)=""),"",IF($CE$6=3,IF(AND(VLOOKUP(G112,अंक,5,0)&gt;=86),3,IF(AND(VLOOKUP(G112,अंक,5,0)&gt;=81),2,IF(AND(VLOOKUP(G112,अंक,5,0)&gt;=75),1,0))),IF(AND(VLOOKUP(G112,अंक,5,0)&gt;=86),1.5,IF(AND(VLOOKUP(G112,अंक,5,0)&gt;=81),1,IF(AND(VLOOKUP(G112,अंक,5,0)&gt;=75),0.5,0))))),"")</f>
        <v/>
      </c>
      <c s="160">
        <f t="shared" si="67"/>
        <v>0</v>
      </c>
      <c s="160">
        <f t="shared" si="68"/>
        <v>0</v>
      </c>
      <c s="160">
        <f t="shared" si="28"/>
        <v>0</v>
      </c>
      <c s="157" t="str">
        <f t="shared" si="69"/>
        <v/>
      </c>
      <c s="160" t="str">
        <f t="shared" si="30"/>
        <v/>
      </c>
      <c s="160" t="str">
        <f>IFERROR(IF(AND(VLOOKUP(G112,अंक,5,0)=""),"",IF($CK$6=3,IF(AND(VLOOKUP(G112,अंक,5,0)&gt;=86),3,IF(AND(VLOOKUP(G112,अंक,5,0)&gt;=81),2,IF(AND(VLOOKUP(G112,अंक,5,0)&gt;=75),1,0))),IF(AND(VLOOKUP(G112,अंक,5,0)&gt;86),1.5,IF(AND(VLOOKUP(G112,अंक,5,0)&gt;=81),1,IF(AND(VLOOKUP(G112,अंक,5,0)&gt;=75),0.5,0))))),"")</f>
        <v/>
      </c>
      <c s="160">
        <f t="shared" si="70"/>
        <v>0</v>
      </c>
      <c s="160">
        <f t="shared" si="71"/>
        <v>0</v>
      </c>
      <c s="160">
        <f t="shared" si="33"/>
        <v>0</v>
      </c>
      <c s="157" t="str">
        <f t="shared" si="72"/>
        <v/>
      </c>
      <c s="160" t="str">
        <f t="shared" si="35"/>
        <v/>
      </c>
      <c s="160" t="str">
        <f>IFERROR(IF(AND(VLOOKUP(G112,अंक,5,0)=""),"",IF($CQ$6=3,IF(AND(VLOOKUP(G112,अंक,5,0)&gt;=86),3,IF(AND(VLOOKUP(G112,अंक,5,0)&gt;=81),2,IF(AND(VLOOKUP(G112,अंक,5,0)&gt;=75),1,0))),IF(AND(VLOOKUP(G112,अंक,5,0)&gt;=86),1.5,IF(AND(VLOOKUP(G112,अंक,5,0)&gt;=81),1,IF(AND(VLOOKUP(G112,अंक,5,0)&gt;=75),0.5,0))))),"")</f>
        <v/>
      </c>
      <c s="160">
        <f t="shared" si="73"/>
        <v>0</v>
      </c>
      <c s="160">
        <f t="shared" si="74"/>
        <v>0</v>
      </c>
      <c s="161">
        <f t="shared" si="38"/>
        <v>0</v>
      </c>
      <c s="157"/>
    </row>
    <row r="113" spans="1:99" ht="26.25" customHeight="1">
      <c r="A11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3" s="181" t="str">
        <f t="shared" si="56"/>
        <v/>
      </c>
      <c s="160" t="str">
        <f t="shared" si="57"/>
        <v/>
      </c>
      <c s="160" t="str">
        <f t="shared" si="10"/>
        <v/>
      </c>
      <c s="160" t="str">
        <f>IFERROR(IF(AND(VLOOKUP(G113,अंक,5,0)=""),"",IF($BM$6=3,IF(AND(VLOOKUP(G113,अंक,5,0)&gt;=86),3,IF(AND(VLOOKUP(G113,अंक,5,0)&gt;=81),2,IF(AND(VLOOKUP(G113,Mark,5,0)&gt;=75),1,0))),IF(AND(VLOOKUP(G113,अंक,5,0)&gt;=86),1.5,IF(AND(VLOOKUP(G113,अंक,5,0)&gt;=81),1,IF(AND(VLOOKUP(G113,अंक,5,0)&gt;=75),0.5,0))))),"")</f>
        <v/>
      </c>
      <c s="160">
        <f t="shared" si="58"/>
        <v>0</v>
      </c>
      <c s="160">
        <f t="shared" si="59"/>
        <v>0</v>
      </c>
      <c s="160">
        <f t="shared" si="13"/>
        <v>0</v>
      </c>
      <c s="157" t="str">
        <f t="shared" si="60"/>
        <v/>
      </c>
      <c s="160" t="str">
        <f t="shared" si="15"/>
        <v/>
      </c>
      <c s="160" t="str">
        <f>IFERROR(IF(AND(VLOOKUP(G113,अंक,5,0)=""),"",IF($BS$6=3,IF(AND(VLOOKUP(G113,अंक,5,0)&gt;=86),3,IF(AND(VLOOKUP(G113,अंक,5,0)&gt;=81),2,IF(AND(VLOOKUP(G113,अंक,5,0)&gt;=75),1,0))),IF(AND(VLOOKUP(G113,अंक,5,0)&gt;=86),1.5,IF(AND(VLOOKUP(G113,अंक,5,0)&gt;=81),1,IF(AND(VLOOKUP(G113,अंक,5,0)&gt;=75),0.5,0))))),"")</f>
        <v/>
      </c>
      <c s="160">
        <f t="shared" si="61"/>
        <v>0</v>
      </c>
      <c s="160">
        <f t="shared" si="62"/>
        <v>0</v>
      </c>
      <c s="160">
        <f t="shared" si="18"/>
        <v>0</v>
      </c>
      <c s="157" t="str">
        <f t="shared" si="63"/>
        <v/>
      </c>
      <c s="160" t="str">
        <f t="shared" si="20"/>
        <v/>
      </c>
      <c s="160" t="str">
        <f>IFERROR(IF(AND(VLOOKUP(G113,अंक,5,0)=""),"",IF($BY$6=3,IF(AND(VLOOKUP(G113,अंक,5,0)&gt;=86),3,IF(AND(VLOOKUP(G113,अंक,5,0)&gt;=81),2,IF(AND(VLOOKUP(G113,अंक,5,0)&gt;=75),1,0))),IF(AND(VLOOKUP(G113,अंक,5,0)&gt;=86),1.5,IF(AND(VLOOKUP(G113,अंक,5,0)&gt;=81),1,IF(AND(VLOOKUP(G113,अंक,5,0)&gt;=75),0.5,0))))),"")</f>
        <v/>
      </c>
      <c s="160">
        <f t="shared" si="64"/>
        <v>0</v>
      </c>
      <c s="160">
        <f t="shared" si="65"/>
        <v>0</v>
      </c>
      <c s="160">
        <f t="shared" si="23"/>
        <v>0</v>
      </c>
      <c s="157" t="str">
        <f t="shared" si="66"/>
        <v/>
      </c>
      <c s="160" t="str">
        <f t="shared" si="25"/>
        <v/>
      </c>
      <c s="160" t="str">
        <f>IFERROR(IF(AND(VLOOKUP(G113,अंक,5,0)=""),"",IF($CE$6=3,IF(AND(VLOOKUP(G113,अंक,5,0)&gt;=86),3,IF(AND(VLOOKUP(G113,अंक,5,0)&gt;=81),2,IF(AND(VLOOKUP(G113,अंक,5,0)&gt;=75),1,0))),IF(AND(VLOOKUP(G113,अंक,5,0)&gt;=86),1.5,IF(AND(VLOOKUP(G113,अंक,5,0)&gt;=81),1,IF(AND(VLOOKUP(G113,अंक,5,0)&gt;=75),0.5,0))))),"")</f>
        <v/>
      </c>
      <c s="160">
        <f t="shared" si="67"/>
        <v>0</v>
      </c>
      <c s="160">
        <f t="shared" si="68"/>
        <v>0</v>
      </c>
      <c s="160">
        <f t="shared" si="28"/>
        <v>0</v>
      </c>
      <c s="157" t="str">
        <f t="shared" si="69"/>
        <v/>
      </c>
      <c s="160" t="str">
        <f t="shared" si="30"/>
        <v/>
      </c>
      <c s="160" t="str">
        <f>IFERROR(IF(AND(VLOOKUP(G113,अंक,5,0)=""),"",IF($CK$6=3,IF(AND(VLOOKUP(G113,अंक,5,0)&gt;=86),3,IF(AND(VLOOKUP(G113,अंक,5,0)&gt;=81),2,IF(AND(VLOOKUP(G113,अंक,5,0)&gt;=75),1,0))),IF(AND(VLOOKUP(G113,अंक,5,0)&gt;86),1.5,IF(AND(VLOOKUP(G113,अंक,5,0)&gt;=81),1,IF(AND(VLOOKUP(G113,अंक,5,0)&gt;=75),0.5,0))))),"")</f>
        <v/>
      </c>
      <c s="160">
        <f t="shared" si="70"/>
        <v>0</v>
      </c>
      <c s="160">
        <f t="shared" si="71"/>
        <v>0</v>
      </c>
      <c s="160">
        <f t="shared" si="33"/>
        <v>0</v>
      </c>
      <c s="157" t="str">
        <f t="shared" si="72"/>
        <v/>
      </c>
      <c s="160" t="str">
        <f t="shared" si="35"/>
        <v/>
      </c>
      <c s="160" t="str">
        <f>IFERROR(IF(AND(VLOOKUP(G113,अंक,5,0)=""),"",IF($CQ$6=3,IF(AND(VLOOKUP(G113,अंक,5,0)&gt;=86),3,IF(AND(VLOOKUP(G113,अंक,5,0)&gt;=81),2,IF(AND(VLOOKUP(G113,अंक,5,0)&gt;=75),1,0))),IF(AND(VLOOKUP(G113,अंक,5,0)&gt;=86),1.5,IF(AND(VLOOKUP(G113,अंक,5,0)&gt;=81),1,IF(AND(VLOOKUP(G113,अंक,5,0)&gt;=75),0.5,0))))),"")</f>
        <v/>
      </c>
      <c s="160">
        <f t="shared" si="73"/>
        <v>0</v>
      </c>
      <c s="160">
        <f t="shared" si="74"/>
        <v>0</v>
      </c>
      <c s="161">
        <f t="shared" si="38"/>
        <v>0</v>
      </c>
      <c s="157"/>
    </row>
    <row r="114" spans="1:99" ht="26.25" customHeight="1">
      <c r="A11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4" s="181" t="str">
        <f t="shared" si="56"/>
        <v/>
      </c>
      <c s="160" t="str">
        <f t="shared" si="57"/>
        <v/>
      </c>
      <c s="160" t="str">
        <f t="shared" si="10"/>
        <v/>
      </c>
      <c s="160" t="str">
        <f>IFERROR(IF(AND(VLOOKUP(G114,अंक,5,0)=""),"",IF($BM$6=3,IF(AND(VLOOKUP(G114,अंक,5,0)&gt;=86),3,IF(AND(VLOOKUP(G114,अंक,5,0)&gt;=81),2,IF(AND(VLOOKUP(G114,Mark,5,0)&gt;=75),1,0))),IF(AND(VLOOKUP(G114,अंक,5,0)&gt;=86),1.5,IF(AND(VLOOKUP(G114,अंक,5,0)&gt;=81),1,IF(AND(VLOOKUP(G114,अंक,5,0)&gt;=75),0.5,0))))),"")</f>
        <v/>
      </c>
      <c s="160">
        <f t="shared" si="58"/>
        <v>0</v>
      </c>
      <c s="160">
        <f t="shared" si="59"/>
        <v>0</v>
      </c>
      <c s="160">
        <f t="shared" si="13"/>
        <v>0</v>
      </c>
      <c s="157" t="str">
        <f t="shared" si="60"/>
        <v/>
      </c>
      <c s="160" t="str">
        <f t="shared" si="15"/>
        <v/>
      </c>
      <c s="160" t="str">
        <f>IFERROR(IF(AND(VLOOKUP(G114,अंक,5,0)=""),"",IF($BS$6=3,IF(AND(VLOOKUP(G114,अंक,5,0)&gt;=86),3,IF(AND(VLOOKUP(G114,अंक,5,0)&gt;=81),2,IF(AND(VLOOKUP(G114,अंक,5,0)&gt;=75),1,0))),IF(AND(VLOOKUP(G114,अंक,5,0)&gt;=86),1.5,IF(AND(VLOOKUP(G114,अंक,5,0)&gt;=81),1,IF(AND(VLOOKUP(G114,अंक,5,0)&gt;=75),0.5,0))))),"")</f>
        <v/>
      </c>
      <c s="160">
        <f t="shared" si="61"/>
        <v>0</v>
      </c>
      <c s="160">
        <f t="shared" si="62"/>
        <v>0</v>
      </c>
      <c s="160">
        <f t="shared" si="18"/>
        <v>0</v>
      </c>
      <c s="157" t="str">
        <f t="shared" si="63"/>
        <v/>
      </c>
      <c s="160" t="str">
        <f t="shared" si="20"/>
        <v/>
      </c>
      <c s="160" t="str">
        <f>IFERROR(IF(AND(VLOOKUP(G114,अंक,5,0)=""),"",IF($BY$6=3,IF(AND(VLOOKUP(G114,अंक,5,0)&gt;=86),3,IF(AND(VLOOKUP(G114,अंक,5,0)&gt;=81),2,IF(AND(VLOOKUP(G114,अंक,5,0)&gt;=75),1,0))),IF(AND(VLOOKUP(G114,अंक,5,0)&gt;=86),1.5,IF(AND(VLOOKUP(G114,अंक,5,0)&gt;=81),1,IF(AND(VLOOKUP(G114,अंक,5,0)&gt;=75),0.5,0))))),"")</f>
        <v/>
      </c>
      <c s="160">
        <f t="shared" si="64"/>
        <v>0</v>
      </c>
      <c s="160">
        <f t="shared" si="65"/>
        <v>0</v>
      </c>
      <c s="160">
        <f t="shared" si="23"/>
        <v>0</v>
      </c>
      <c s="157" t="str">
        <f t="shared" si="66"/>
        <v/>
      </c>
      <c s="160" t="str">
        <f t="shared" si="25"/>
        <v/>
      </c>
      <c s="160" t="str">
        <f>IFERROR(IF(AND(VLOOKUP(G114,अंक,5,0)=""),"",IF($CE$6=3,IF(AND(VLOOKUP(G114,अंक,5,0)&gt;=86),3,IF(AND(VLOOKUP(G114,अंक,5,0)&gt;=81),2,IF(AND(VLOOKUP(G114,अंक,5,0)&gt;=75),1,0))),IF(AND(VLOOKUP(G114,अंक,5,0)&gt;=86),1.5,IF(AND(VLOOKUP(G114,अंक,5,0)&gt;=81),1,IF(AND(VLOOKUP(G114,अंक,5,0)&gt;=75),0.5,0))))),"")</f>
        <v/>
      </c>
      <c s="160">
        <f t="shared" si="67"/>
        <v>0</v>
      </c>
      <c s="160">
        <f t="shared" si="68"/>
        <v>0</v>
      </c>
      <c s="160">
        <f t="shared" si="28"/>
        <v>0</v>
      </c>
      <c s="157" t="str">
        <f t="shared" si="69"/>
        <v/>
      </c>
      <c s="160" t="str">
        <f t="shared" si="30"/>
        <v/>
      </c>
      <c s="160" t="str">
        <f>IFERROR(IF(AND(VLOOKUP(G114,अंक,5,0)=""),"",IF($CK$6=3,IF(AND(VLOOKUP(G114,अंक,5,0)&gt;=86),3,IF(AND(VLOOKUP(G114,अंक,5,0)&gt;=81),2,IF(AND(VLOOKUP(G114,अंक,5,0)&gt;=75),1,0))),IF(AND(VLOOKUP(G114,अंक,5,0)&gt;86),1.5,IF(AND(VLOOKUP(G114,अंक,5,0)&gt;=81),1,IF(AND(VLOOKUP(G114,अंक,5,0)&gt;=75),0.5,0))))),"")</f>
        <v/>
      </c>
      <c s="160">
        <f t="shared" si="70"/>
        <v>0</v>
      </c>
      <c s="160">
        <f t="shared" si="71"/>
        <v>0</v>
      </c>
      <c s="160">
        <f t="shared" si="33"/>
        <v>0</v>
      </c>
      <c s="157" t="str">
        <f t="shared" si="72"/>
        <v/>
      </c>
      <c s="160" t="str">
        <f t="shared" si="35"/>
        <v/>
      </c>
      <c s="160" t="str">
        <f>IFERROR(IF(AND(VLOOKUP(G114,अंक,5,0)=""),"",IF($CQ$6=3,IF(AND(VLOOKUP(G114,अंक,5,0)&gt;=86),3,IF(AND(VLOOKUP(G114,अंक,5,0)&gt;=81),2,IF(AND(VLOOKUP(G114,अंक,5,0)&gt;=75),1,0))),IF(AND(VLOOKUP(G114,अंक,5,0)&gt;=86),1.5,IF(AND(VLOOKUP(G114,अंक,5,0)&gt;=81),1,IF(AND(VLOOKUP(G114,अंक,5,0)&gt;=75),0.5,0))))),"")</f>
        <v/>
      </c>
      <c s="160">
        <f t="shared" si="73"/>
        <v>0</v>
      </c>
      <c s="160">
        <f t="shared" si="74"/>
        <v>0</v>
      </c>
      <c s="161">
        <f t="shared" si="38"/>
        <v>0</v>
      </c>
      <c s="157"/>
    </row>
    <row r="115" spans="1:99" ht="26.25" customHeight="1">
      <c r="A11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5" s="181" t="str">
        <f t="shared" si="56"/>
        <v/>
      </c>
      <c s="160" t="str">
        <f t="shared" si="57"/>
        <v/>
      </c>
      <c s="160" t="str">
        <f t="shared" si="10"/>
        <v/>
      </c>
      <c s="160" t="str">
        <f>IFERROR(IF(AND(VLOOKUP(G115,अंक,5,0)=""),"",IF($BM$6=3,IF(AND(VLOOKUP(G115,अंक,5,0)&gt;=86),3,IF(AND(VLOOKUP(G115,अंक,5,0)&gt;=81),2,IF(AND(VLOOKUP(G115,Mark,5,0)&gt;=75),1,0))),IF(AND(VLOOKUP(G115,अंक,5,0)&gt;=86),1.5,IF(AND(VLOOKUP(G115,अंक,5,0)&gt;=81),1,IF(AND(VLOOKUP(G115,अंक,5,0)&gt;=75),0.5,0))))),"")</f>
        <v/>
      </c>
      <c s="160">
        <f t="shared" si="58"/>
        <v>0</v>
      </c>
      <c s="160">
        <f t="shared" si="59"/>
        <v>0</v>
      </c>
      <c s="160">
        <f t="shared" si="13"/>
        <v>0</v>
      </c>
      <c s="157" t="str">
        <f t="shared" si="60"/>
        <v/>
      </c>
      <c s="160" t="str">
        <f t="shared" si="15"/>
        <v/>
      </c>
      <c s="160" t="str">
        <f>IFERROR(IF(AND(VLOOKUP(G115,अंक,5,0)=""),"",IF($BS$6=3,IF(AND(VLOOKUP(G115,अंक,5,0)&gt;=86),3,IF(AND(VLOOKUP(G115,अंक,5,0)&gt;=81),2,IF(AND(VLOOKUP(G115,अंक,5,0)&gt;=75),1,0))),IF(AND(VLOOKUP(G115,अंक,5,0)&gt;=86),1.5,IF(AND(VLOOKUP(G115,अंक,5,0)&gt;=81),1,IF(AND(VLOOKUP(G115,अंक,5,0)&gt;=75),0.5,0))))),"")</f>
        <v/>
      </c>
      <c s="160">
        <f t="shared" si="61"/>
        <v>0</v>
      </c>
      <c s="160">
        <f t="shared" si="62"/>
        <v>0</v>
      </c>
      <c s="160">
        <f t="shared" si="18"/>
        <v>0</v>
      </c>
      <c s="157" t="str">
        <f t="shared" si="63"/>
        <v/>
      </c>
      <c s="160" t="str">
        <f t="shared" si="20"/>
        <v/>
      </c>
      <c s="160" t="str">
        <f>IFERROR(IF(AND(VLOOKUP(G115,अंक,5,0)=""),"",IF($BY$6=3,IF(AND(VLOOKUP(G115,अंक,5,0)&gt;=86),3,IF(AND(VLOOKUP(G115,अंक,5,0)&gt;=81),2,IF(AND(VLOOKUP(G115,अंक,5,0)&gt;=75),1,0))),IF(AND(VLOOKUP(G115,अंक,5,0)&gt;=86),1.5,IF(AND(VLOOKUP(G115,अंक,5,0)&gt;=81),1,IF(AND(VLOOKUP(G115,अंक,5,0)&gt;=75),0.5,0))))),"")</f>
        <v/>
      </c>
      <c s="160">
        <f t="shared" si="64"/>
        <v>0</v>
      </c>
      <c s="160">
        <f t="shared" si="65"/>
        <v>0</v>
      </c>
      <c s="160">
        <f t="shared" si="23"/>
        <v>0</v>
      </c>
      <c s="157" t="str">
        <f t="shared" si="66"/>
        <v/>
      </c>
      <c s="160" t="str">
        <f t="shared" si="25"/>
        <v/>
      </c>
      <c s="160" t="str">
        <f>IFERROR(IF(AND(VLOOKUP(G115,अंक,5,0)=""),"",IF($CE$6=3,IF(AND(VLOOKUP(G115,अंक,5,0)&gt;=86),3,IF(AND(VLOOKUP(G115,अंक,5,0)&gt;=81),2,IF(AND(VLOOKUP(G115,अंक,5,0)&gt;=75),1,0))),IF(AND(VLOOKUP(G115,अंक,5,0)&gt;=86),1.5,IF(AND(VLOOKUP(G115,अंक,5,0)&gt;=81),1,IF(AND(VLOOKUP(G115,अंक,5,0)&gt;=75),0.5,0))))),"")</f>
        <v/>
      </c>
      <c s="160">
        <f t="shared" si="67"/>
        <v>0</v>
      </c>
      <c s="160">
        <f t="shared" si="68"/>
        <v>0</v>
      </c>
      <c s="160">
        <f t="shared" si="28"/>
        <v>0</v>
      </c>
      <c s="157" t="str">
        <f t="shared" si="69"/>
        <v/>
      </c>
      <c s="160" t="str">
        <f t="shared" si="30"/>
        <v/>
      </c>
      <c s="160" t="str">
        <f>IFERROR(IF(AND(VLOOKUP(G115,अंक,5,0)=""),"",IF($CK$6=3,IF(AND(VLOOKUP(G115,अंक,5,0)&gt;=86),3,IF(AND(VLOOKUP(G115,अंक,5,0)&gt;=81),2,IF(AND(VLOOKUP(G115,अंक,5,0)&gt;=75),1,0))),IF(AND(VLOOKUP(G115,अंक,5,0)&gt;86),1.5,IF(AND(VLOOKUP(G115,अंक,5,0)&gt;=81),1,IF(AND(VLOOKUP(G115,अंक,5,0)&gt;=75),0.5,0))))),"")</f>
        <v/>
      </c>
      <c s="160">
        <f t="shared" si="70"/>
        <v>0</v>
      </c>
      <c s="160">
        <f t="shared" si="71"/>
        <v>0</v>
      </c>
      <c s="160">
        <f t="shared" si="33"/>
        <v>0</v>
      </c>
      <c s="157" t="str">
        <f t="shared" si="72"/>
        <v/>
      </c>
      <c s="160" t="str">
        <f t="shared" si="35"/>
        <v/>
      </c>
      <c s="160" t="str">
        <f>IFERROR(IF(AND(VLOOKUP(G115,अंक,5,0)=""),"",IF($CQ$6=3,IF(AND(VLOOKUP(G115,अंक,5,0)&gt;=86),3,IF(AND(VLOOKUP(G115,अंक,5,0)&gt;=81),2,IF(AND(VLOOKUP(G115,अंक,5,0)&gt;=75),1,0))),IF(AND(VLOOKUP(G115,अंक,5,0)&gt;=86),1.5,IF(AND(VLOOKUP(G115,अंक,5,0)&gt;=81),1,IF(AND(VLOOKUP(G115,अंक,5,0)&gt;=75),0.5,0))))),"")</f>
        <v/>
      </c>
      <c s="160">
        <f t="shared" si="73"/>
        <v>0</v>
      </c>
      <c s="160">
        <f t="shared" si="74"/>
        <v>0</v>
      </c>
      <c s="161">
        <f t="shared" si="38"/>
        <v>0</v>
      </c>
      <c s="157"/>
    </row>
    <row r="116" spans="1:99" ht="26.25" customHeight="1">
      <c r="A11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6" s="181" t="str">
        <f t="shared" si="56"/>
        <v/>
      </c>
      <c s="160" t="str">
        <f t="shared" si="57"/>
        <v/>
      </c>
      <c s="160" t="str">
        <f t="shared" si="10"/>
        <v/>
      </c>
      <c s="160" t="str">
        <f>IFERROR(IF(AND(VLOOKUP(G116,अंक,5,0)=""),"",IF($BM$6=3,IF(AND(VLOOKUP(G116,अंक,5,0)&gt;=86),3,IF(AND(VLOOKUP(G116,अंक,5,0)&gt;=81),2,IF(AND(VLOOKUP(G116,Mark,5,0)&gt;=75),1,0))),IF(AND(VLOOKUP(G116,अंक,5,0)&gt;=86),1.5,IF(AND(VLOOKUP(G116,अंक,5,0)&gt;=81),1,IF(AND(VLOOKUP(G116,अंक,5,0)&gt;=75),0.5,0))))),"")</f>
        <v/>
      </c>
      <c s="160">
        <f t="shared" si="58"/>
        <v>0</v>
      </c>
      <c s="160">
        <f t="shared" si="59"/>
        <v>0</v>
      </c>
      <c s="160">
        <f t="shared" si="13"/>
        <v>0</v>
      </c>
      <c s="157" t="str">
        <f t="shared" si="60"/>
        <v/>
      </c>
      <c s="160" t="str">
        <f t="shared" si="15"/>
        <v/>
      </c>
      <c s="160" t="str">
        <f>IFERROR(IF(AND(VLOOKUP(G116,अंक,5,0)=""),"",IF($BS$6=3,IF(AND(VLOOKUP(G116,अंक,5,0)&gt;=86),3,IF(AND(VLOOKUP(G116,अंक,5,0)&gt;=81),2,IF(AND(VLOOKUP(G116,अंक,5,0)&gt;=75),1,0))),IF(AND(VLOOKUP(G116,अंक,5,0)&gt;=86),1.5,IF(AND(VLOOKUP(G116,अंक,5,0)&gt;=81),1,IF(AND(VLOOKUP(G116,अंक,5,0)&gt;=75),0.5,0))))),"")</f>
        <v/>
      </c>
      <c s="160">
        <f t="shared" si="61"/>
        <v>0</v>
      </c>
      <c s="160">
        <f t="shared" si="62"/>
        <v>0</v>
      </c>
      <c s="160">
        <f t="shared" si="18"/>
        <v>0</v>
      </c>
      <c s="157" t="str">
        <f t="shared" si="63"/>
        <v/>
      </c>
      <c s="160" t="str">
        <f t="shared" si="20"/>
        <v/>
      </c>
      <c s="160" t="str">
        <f>IFERROR(IF(AND(VLOOKUP(G116,अंक,5,0)=""),"",IF($BY$6=3,IF(AND(VLOOKUP(G116,अंक,5,0)&gt;=86),3,IF(AND(VLOOKUP(G116,अंक,5,0)&gt;=81),2,IF(AND(VLOOKUP(G116,अंक,5,0)&gt;=75),1,0))),IF(AND(VLOOKUP(G116,अंक,5,0)&gt;=86),1.5,IF(AND(VLOOKUP(G116,अंक,5,0)&gt;=81),1,IF(AND(VLOOKUP(G116,अंक,5,0)&gt;=75),0.5,0))))),"")</f>
        <v/>
      </c>
      <c s="160">
        <f t="shared" si="64"/>
        <v>0</v>
      </c>
      <c s="160">
        <f t="shared" si="65"/>
        <v>0</v>
      </c>
      <c s="160">
        <f t="shared" si="23"/>
        <v>0</v>
      </c>
      <c s="157" t="str">
        <f t="shared" si="66"/>
        <v/>
      </c>
      <c s="160" t="str">
        <f t="shared" si="25"/>
        <v/>
      </c>
      <c s="160" t="str">
        <f>IFERROR(IF(AND(VLOOKUP(G116,अंक,5,0)=""),"",IF($CE$6=3,IF(AND(VLOOKUP(G116,अंक,5,0)&gt;=86),3,IF(AND(VLOOKUP(G116,अंक,5,0)&gt;=81),2,IF(AND(VLOOKUP(G116,अंक,5,0)&gt;=75),1,0))),IF(AND(VLOOKUP(G116,अंक,5,0)&gt;=86),1.5,IF(AND(VLOOKUP(G116,अंक,5,0)&gt;=81),1,IF(AND(VLOOKUP(G116,अंक,5,0)&gt;=75),0.5,0))))),"")</f>
        <v/>
      </c>
      <c s="160">
        <f t="shared" si="67"/>
        <v>0</v>
      </c>
      <c s="160">
        <f t="shared" si="68"/>
        <v>0</v>
      </c>
      <c s="160">
        <f t="shared" si="28"/>
        <v>0</v>
      </c>
      <c s="157" t="str">
        <f t="shared" si="69"/>
        <v/>
      </c>
      <c s="160" t="str">
        <f t="shared" si="30"/>
        <v/>
      </c>
      <c s="160" t="str">
        <f>IFERROR(IF(AND(VLOOKUP(G116,अंक,5,0)=""),"",IF($CK$6=3,IF(AND(VLOOKUP(G116,अंक,5,0)&gt;=86),3,IF(AND(VLOOKUP(G116,अंक,5,0)&gt;=81),2,IF(AND(VLOOKUP(G116,अंक,5,0)&gt;=75),1,0))),IF(AND(VLOOKUP(G116,अंक,5,0)&gt;86),1.5,IF(AND(VLOOKUP(G116,अंक,5,0)&gt;=81),1,IF(AND(VLOOKUP(G116,अंक,5,0)&gt;=75),0.5,0))))),"")</f>
        <v/>
      </c>
      <c s="160">
        <f t="shared" si="70"/>
        <v>0</v>
      </c>
      <c s="160">
        <f t="shared" si="71"/>
        <v>0</v>
      </c>
      <c s="160">
        <f t="shared" si="33"/>
        <v>0</v>
      </c>
      <c s="157" t="str">
        <f t="shared" si="72"/>
        <v/>
      </c>
      <c s="160" t="str">
        <f t="shared" si="35"/>
        <v/>
      </c>
      <c s="160" t="str">
        <f>IFERROR(IF(AND(VLOOKUP(G116,अंक,5,0)=""),"",IF($CQ$6=3,IF(AND(VLOOKUP(G116,अंक,5,0)&gt;=86),3,IF(AND(VLOOKUP(G116,अंक,5,0)&gt;=81),2,IF(AND(VLOOKUP(G116,अंक,5,0)&gt;=75),1,0))),IF(AND(VLOOKUP(G116,अंक,5,0)&gt;=86),1.5,IF(AND(VLOOKUP(G116,अंक,5,0)&gt;=81),1,IF(AND(VLOOKUP(G116,अंक,5,0)&gt;=75),0.5,0))))),"")</f>
        <v/>
      </c>
      <c s="160">
        <f t="shared" si="73"/>
        <v>0</v>
      </c>
      <c s="160">
        <f t="shared" si="74"/>
        <v>0</v>
      </c>
      <c s="161">
        <f t="shared" si="38"/>
        <v>0</v>
      </c>
      <c s="157"/>
    </row>
    <row r="117" spans="1:99" ht="26.25" customHeight="1">
      <c r="A11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7" s="181" t="str">
        <f t="shared" si="56"/>
        <v/>
      </c>
      <c s="160" t="str">
        <f t="shared" si="57"/>
        <v/>
      </c>
      <c s="160" t="str">
        <f t="shared" si="10"/>
        <v/>
      </c>
      <c s="160" t="str">
        <f>IFERROR(IF(AND(VLOOKUP(G117,अंक,5,0)=""),"",IF($BM$6=3,IF(AND(VLOOKUP(G117,अंक,5,0)&gt;=86),3,IF(AND(VLOOKUP(G117,अंक,5,0)&gt;=81),2,IF(AND(VLOOKUP(G117,Mark,5,0)&gt;=75),1,0))),IF(AND(VLOOKUP(G117,अंक,5,0)&gt;=86),1.5,IF(AND(VLOOKUP(G117,अंक,5,0)&gt;=81),1,IF(AND(VLOOKUP(G117,अंक,5,0)&gt;=75),0.5,0))))),"")</f>
        <v/>
      </c>
      <c s="160">
        <f t="shared" si="58"/>
        <v>0</v>
      </c>
      <c s="160">
        <f t="shared" si="59"/>
        <v>0</v>
      </c>
      <c s="160">
        <f t="shared" si="13"/>
        <v>0</v>
      </c>
      <c s="157" t="str">
        <f t="shared" si="60"/>
        <v/>
      </c>
      <c s="160" t="str">
        <f t="shared" si="15"/>
        <v/>
      </c>
      <c s="160" t="str">
        <f>IFERROR(IF(AND(VLOOKUP(G117,अंक,5,0)=""),"",IF($BS$6=3,IF(AND(VLOOKUP(G117,अंक,5,0)&gt;=86),3,IF(AND(VLOOKUP(G117,अंक,5,0)&gt;=81),2,IF(AND(VLOOKUP(G117,अंक,5,0)&gt;=75),1,0))),IF(AND(VLOOKUP(G117,अंक,5,0)&gt;=86),1.5,IF(AND(VLOOKUP(G117,अंक,5,0)&gt;=81),1,IF(AND(VLOOKUP(G117,अंक,5,0)&gt;=75),0.5,0))))),"")</f>
        <v/>
      </c>
      <c s="160">
        <f t="shared" si="61"/>
        <v>0</v>
      </c>
      <c s="160">
        <f t="shared" si="62"/>
        <v>0</v>
      </c>
      <c s="160">
        <f t="shared" si="18"/>
        <v>0</v>
      </c>
      <c s="157" t="str">
        <f t="shared" si="63"/>
        <v/>
      </c>
      <c s="160" t="str">
        <f t="shared" si="20"/>
        <v/>
      </c>
      <c s="160" t="str">
        <f>IFERROR(IF(AND(VLOOKUP(G117,अंक,5,0)=""),"",IF($BY$6=3,IF(AND(VLOOKUP(G117,अंक,5,0)&gt;=86),3,IF(AND(VLOOKUP(G117,अंक,5,0)&gt;=81),2,IF(AND(VLOOKUP(G117,अंक,5,0)&gt;=75),1,0))),IF(AND(VLOOKUP(G117,अंक,5,0)&gt;=86),1.5,IF(AND(VLOOKUP(G117,अंक,5,0)&gt;=81),1,IF(AND(VLOOKUP(G117,अंक,5,0)&gt;=75),0.5,0))))),"")</f>
        <v/>
      </c>
      <c s="160">
        <f t="shared" si="64"/>
        <v>0</v>
      </c>
      <c s="160">
        <f t="shared" si="65"/>
        <v>0</v>
      </c>
      <c s="160">
        <f t="shared" si="23"/>
        <v>0</v>
      </c>
      <c s="157" t="str">
        <f t="shared" si="66"/>
        <v/>
      </c>
      <c s="160" t="str">
        <f t="shared" si="25"/>
        <v/>
      </c>
      <c s="160" t="str">
        <f>IFERROR(IF(AND(VLOOKUP(G117,अंक,5,0)=""),"",IF($CE$6=3,IF(AND(VLOOKUP(G117,अंक,5,0)&gt;=86),3,IF(AND(VLOOKUP(G117,अंक,5,0)&gt;=81),2,IF(AND(VLOOKUP(G117,अंक,5,0)&gt;=75),1,0))),IF(AND(VLOOKUP(G117,अंक,5,0)&gt;=86),1.5,IF(AND(VLOOKUP(G117,अंक,5,0)&gt;=81),1,IF(AND(VLOOKUP(G117,अंक,5,0)&gt;=75),0.5,0))))),"")</f>
        <v/>
      </c>
      <c s="160">
        <f t="shared" si="67"/>
        <v>0</v>
      </c>
      <c s="160">
        <f t="shared" si="68"/>
        <v>0</v>
      </c>
      <c s="160">
        <f t="shared" si="28"/>
        <v>0</v>
      </c>
      <c s="157" t="str">
        <f t="shared" si="69"/>
        <v/>
      </c>
      <c s="160" t="str">
        <f t="shared" si="30"/>
        <v/>
      </c>
      <c s="160" t="str">
        <f>IFERROR(IF(AND(VLOOKUP(G117,अंक,5,0)=""),"",IF($CK$6=3,IF(AND(VLOOKUP(G117,अंक,5,0)&gt;=86),3,IF(AND(VLOOKUP(G117,अंक,5,0)&gt;=81),2,IF(AND(VLOOKUP(G117,अंक,5,0)&gt;=75),1,0))),IF(AND(VLOOKUP(G117,अंक,5,0)&gt;86),1.5,IF(AND(VLOOKUP(G117,अंक,5,0)&gt;=81),1,IF(AND(VLOOKUP(G117,अंक,5,0)&gt;=75),0.5,0))))),"")</f>
        <v/>
      </c>
      <c s="160">
        <f t="shared" si="70"/>
        <v>0</v>
      </c>
      <c s="160">
        <f t="shared" si="71"/>
        <v>0</v>
      </c>
      <c s="160">
        <f t="shared" si="33"/>
        <v>0</v>
      </c>
      <c s="157" t="str">
        <f t="shared" si="72"/>
        <v/>
      </c>
      <c s="160" t="str">
        <f t="shared" si="35"/>
        <v/>
      </c>
      <c s="160" t="str">
        <f>IFERROR(IF(AND(VLOOKUP(G117,अंक,5,0)=""),"",IF($CQ$6=3,IF(AND(VLOOKUP(G117,अंक,5,0)&gt;=86),3,IF(AND(VLOOKUP(G117,अंक,5,0)&gt;=81),2,IF(AND(VLOOKUP(G117,अंक,5,0)&gt;=75),1,0))),IF(AND(VLOOKUP(G117,अंक,5,0)&gt;=86),1.5,IF(AND(VLOOKUP(G117,अंक,5,0)&gt;=81),1,IF(AND(VLOOKUP(G117,अंक,5,0)&gt;=75),0.5,0))))),"")</f>
        <v/>
      </c>
      <c s="160">
        <f t="shared" si="73"/>
        <v>0</v>
      </c>
      <c s="160">
        <f t="shared" si="74"/>
        <v>0</v>
      </c>
      <c s="161">
        <f t="shared" si="38"/>
        <v>0</v>
      </c>
      <c s="157"/>
    </row>
    <row r="118" spans="1:99" ht="26.25" customHeight="1">
      <c r="A11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8" s="181" t="str">
        <f t="shared" si="56"/>
        <v/>
      </c>
      <c s="160" t="str">
        <f t="shared" si="57"/>
        <v/>
      </c>
      <c s="160" t="str">
        <f t="shared" si="10"/>
        <v/>
      </c>
      <c s="160" t="str">
        <f>IFERROR(IF(AND(VLOOKUP(G118,अंक,5,0)=""),"",IF($BM$6=3,IF(AND(VLOOKUP(G118,अंक,5,0)&gt;=86),3,IF(AND(VLOOKUP(G118,अंक,5,0)&gt;=81),2,IF(AND(VLOOKUP(G118,Mark,5,0)&gt;=75),1,0))),IF(AND(VLOOKUP(G118,अंक,5,0)&gt;=86),1.5,IF(AND(VLOOKUP(G118,अंक,5,0)&gt;=81),1,IF(AND(VLOOKUP(G118,अंक,5,0)&gt;=75),0.5,0))))),"")</f>
        <v/>
      </c>
      <c s="160">
        <f t="shared" si="58"/>
        <v>0</v>
      </c>
      <c s="160">
        <f t="shared" si="59"/>
        <v>0</v>
      </c>
      <c s="160">
        <f t="shared" si="13"/>
        <v>0</v>
      </c>
      <c s="157" t="str">
        <f t="shared" si="60"/>
        <v/>
      </c>
      <c s="160" t="str">
        <f t="shared" si="15"/>
        <v/>
      </c>
      <c s="160" t="str">
        <f>IFERROR(IF(AND(VLOOKUP(G118,अंक,5,0)=""),"",IF($BS$6=3,IF(AND(VLOOKUP(G118,अंक,5,0)&gt;=86),3,IF(AND(VLOOKUP(G118,अंक,5,0)&gt;=81),2,IF(AND(VLOOKUP(G118,अंक,5,0)&gt;=75),1,0))),IF(AND(VLOOKUP(G118,अंक,5,0)&gt;=86),1.5,IF(AND(VLOOKUP(G118,अंक,5,0)&gt;=81),1,IF(AND(VLOOKUP(G118,अंक,5,0)&gt;=75),0.5,0))))),"")</f>
        <v/>
      </c>
      <c s="160">
        <f t="shared" si="61"/>
        <v>0</v>
      </c>
      <c s="160">
        <f t="shared" si="62"/>
        <v>0</v>
      </c>
      <c s="160">
        <f t="shared" si="18"/>
        <v>0</v>
      </c>
      <c s="157" t="str">
        <f t="shared" si="63"/>
        <v/>
      </c>
      <c s="160" t="str">
        <f t="shared" si="20"/>
        <v/>
      </c>
      <c s="160" t="str">
        <f>IFERROR(IF(AND(VLOOKUP(G118,अंक,5,0)=""),"",IF($BY$6=3,IF(AND(VLOOKUP(G118,अंक,5,0)&gt;=86),3,IF(AND(VLOOKUP(G118,अंक,5,0)&gt;=81),2,IF(AND(VLOOKUP(G118,अंक,5,0)&gt;=75),1,0))),IF(AND(VLOOKUP(G118,अंक,5,0)&gt;=86),1.5,IF(AND(VLOOKUP(G118,अंक,5,0)&gt;=81),1,IF(AND(VLOOKUP(G118,अंक,5,0)&gt;=75),0.5,0))))),"")</f>
        <v/>
      </c>
      <c s="160">
        <f t="shared" si="64"/>
        <v>0</v>
      </c>
      <c s="160">
        <f t="shared" si="65"/>
        <v>0</v>
      </c>
      <c s="160">
        <f t="shared" si="23"/>
        <v>0</v>
      </c>
      <c s="157" t="str">
        <f t="shared" si="66"/>
        <v/>
      </c>
      <c s="160" t="str">
        <f t="shared" si="25"/>
        <v/>
      </c>
      <c s="160" t="str">
        <f>IFERROR(IF(AND(VLOOKUP(G118,अंक,5,0)=""),"",IF($CE$6=3,IF(AND(VLOOKUP(G118,अंक,5,0)&gt;=86),3,IF(AND(VLOOKUP(G118,अंक,5,0)&gt;=81),2,IF(AND(VLOOKUP(G118,अंक,5,0)&gt;=75),1,0))),IF(AND(VLOOKUP(G118,अंक,5,0)&gt;=86),1.5,IF(AND(VLOOKUP(G118,अंक,5,0)&gt;=81),1,IF(AND(VLOOKUP(G118,अंक,5,0)&gt;=75),0.5,0))))),"")</f>
        <v/>
      </c>
      <c s="160">
        <f t="shared" si="67"/>
        <v>0</v>
      </c>
      <c s="160">
        <f t="shared" si="68"/>
        <v>0</v>
      </c>
      <c s="160">
        <f t="shared" si="28"/>
        <v>0</v>
      </c>
      <c s="157" t="str">
        <f t="shared" si="69"/>
        <v/>
      </c>
      <c s="160" t="str">
        <f t="shared" si="30"/>
        <v/>
      </c>
      <c s="160" t="str">
        <f>IFERROR(IF(AND(VLOOKUP(G118,अंक,5,0)=""),"",IF($CK$6=3,IF(AND(VLOOKUP(G118,अंक,5,0)&gt;=86),3,IF(AND(VLOOKUP(G118,अंक,5,0)&gt;=81),2,IF(AND(VLOOKUP(G118,अंक,5,0)&gt;=75),1,0))),IF(AND(VLOOKUP(G118,अंक,5,0)&gt;86),1.5,IF(AND(VLOOKUP(G118,अंक,5,0)&gt;=81),1,IF(AND(VLOOKUP(G118,अंक,5,0)&gt;=75),0.5,0))))),"")</f>
        <v/>
      </c>
      <c s="160">
        <f t="shared" si="70"/>
        <v>0</v>
      </c>
      <c s="160">
        <f t="shared" si="71"/>
        <v>0</v>
      </c>
      <c s="160">
        <f t="shared" si="33"/>
        <v>0</v>
      </c>
      <c s="157" t="str">
        <f t="shared" si="72"/>
        <v/>
      </c>
      <c s="160" t="str">
        <f t="shared" si="35"/>
        <v/>
      </c>
      <c s="160" t="str">
        <f>IFERROR(IF(AND(VLOOKUP(G118,अंक,5,0)=""),"",IF($CQ$6=3,IF(AND(VLOOKUP(G118,अंक,5,0)&gt;=86),3,IF(AND(VLOOKUP(G118,अंक,5,0)&gt;=81),2,IF(AND(VLOOKUP(G118,अंक,5,0)&gt;=75),1,0))),IF(AND(VLOOKUP(G118,अंक,5,0)&gt;=86),1.5,IF(AND(VLOOKUP(G118,अंक,5,0)&gt;=81),1,IF(AND(VLOOKUP(G118,अंक,5,0)&gt;=75),0.5,0))))),"")</f>
        <v/>
      </c>
      <c s="160">
        <f t="shared" si="73"/>
        <v>0</v>
      </c>
      <c s="160">
        <f t="shared" si="74"/>
        <v>0</v>
      </c>
      <c s="161">
        <f t="shared" si="38"/>
        <v>0</v>
      </c>
      <c s="157"/>
    </row>
    <row r="119" spans="1:99" ht="26.25" customHeight="1">
      <c r="A11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19" s="181" t="str">
        <f t="shared" si="56"/>
        <v/>
      </c>
      <c s="160" t="str">
        <f t="shared" si="57"/>
        <v/>
      </c>
      <c s="160" t="str">
        <f t="shared" si="10"/>
        <v/>
      </c>
      <c s="160" t="str">
        <f>IFERROR(IF(AND(VLOOKUP(G119,अंक,5,0)=""),"",IF($BM$6=3,IF(AND(VLOOKUP(G119,अंक,5,0)&gt;=86),3,IF(AND(VLOOKUP(G119,अंक,5,0)&gt;=81),2,IF(AND(VLOOKUP(G119,Mark,5,0)&gt;=75),1,0))),IF(AND(VLOOKUP(G119,अंक,5,0)&gt;=86),1.5,IF(AND(VLOOKUP(G119,अंक,5,0)&gt;=81),1,IF(AND(VLOOKUP(G119,अंक,5,0)&gt;=75),0.5,0))))),"")</f>
        <v/>
      </c>
      <c s="160">
        <f t="shared" si="58"/>
        <v>0</v>
      </c>
      <c s="160">
        <f t="shared" si="59"/>
        <v>0</v>
      </c>
      <c s="160">
        <f t="shared" si="13"/>
        <v>0</v>
      </c>
      <c s="157" t="str">
        <f t="shared" si="60"/>
        <v/>
      </c>
      <c s="160" t="str">
        <f t="shared" si="15"/>
        <v/>
      </c>
      <c s="160" t="str">
        <f>IFERROR(IF(AND(VLOOKUP(G119,अंक,5,0)=""),"",IF($BS$6=3,IF(AND(VLOOKUP(G119,अंक,5,0)&gt;=86),3,IF(AND(VLOOKUP(G119,अंक,5,0)&gt;=81),2,IF(AND(VLOOKUP(G119,अंक,5,0)&gt;=75),1,0))),IF(AND(VLOOKUP(G119,अंक,5,0)&gt;=86),1.5,IF(AND(VLOOKUP(G119,अंक,5,0)&gt;=81),1,IF(AND(VLOOKUP(G119,अंक,5,0)&gt;=75),0.5,0))))),"")</f>
        <v/>
      </c>
      <c s="160">
        <f t="shared" si="61"/>
        <v>0</v>
      </c>
      <c s="160">
        <f t="shared" si="62"/>
        <v>0</v>
      </c>
      <c s="160">
        <f t="shared" si="18"/>
        <v>0</v>
      </c>
      <c s="157" t="str">
        <f t="shared" si="63"/>
        <v/>
      </c>
      <c s="160" t="str">
        <f t="shared" si="20"/>
        <v/>
      </c>
      <c s="160" t="str">
        <f>IFERROR(IF(AND(VLOOKUP(G119,अंक,5,0)=""),"",IF($BY$6=3,IF(AND(VLOOKUP(G119,अंक,5,0)&gt;=86),3,IF(AND(VLOOKUP(G119,अंक,5,0)&gt;=81),2,IF(AND(VLOOKUP(G119,अंक,5,0)&gt;=75),1,0))),IF(AND(VLOOKUP(G119,अंक,5,0)&gt;=86),1.5,IF(AND(VLOOKUP(G119,अंक,5,0)&gt;=81),1,IF(AND(VLOOKUP(G119,अंक,5,0)&gt;=75),0.5,0))))),"")</f>
        <v/>
      </c>
      <c s="160">
        <f t="shared" si="64"/>
        <v>0</v>
      </c>
      <c s="160">
        <f t="shared" si="65"/>
        <v>0</v>
      </c>
      <c s="160">
        <f t="shared" si="23"/>
        <v>0</v>
      </c>
      <c s="157" t="str">
        <f t="shared" si="66"/>
        <v/>
      </c>
      <c s="160" t="str">
        <f t="shared" si="25"/>
        <v/>
      </c>
      <c s="160" t="str">
        <f>IFERROR(IF(AND(VLOOKUP(G119,अंक,5,0)=""),"",IF($CE$6=3,IF(AND(VLOOKUP(G119,अंक,5,0)&gt;=86),3,IF(AND(VLOOKUP(G119,अंक,5,0)&gt;=81),2,IF(AND(VLOOKUP(G119,अंक,5,0)&gt;=75),1,0))),IF(AND(VLOOKUP(G119,अंक,5,0)&gt;=86),1.5,IF(AND(VLOOKUP(G119,अंक,5,0)&gt;=81),1,IF(AND(VLOOKUP(G119,अंक,5,0)&gt;=75),0.5,0))))),"")</f>
        <v/>
      </c>
      <c s="160">
        <f t="shared" si="67"/>
        <v>0</v>
      </c>
      <c s="160">
        <f t="shared" si="68"/>
        <v>0</v>
      </c>
      <c s="160">
        <f t="shared" si="28"/>
        <v>0</v>
      </c>
      <c s="157" t="str">
        <f t="shared" si="69"/>
        <v/>
      </c>
      <c s="160" t="str">
        <f t="shared" si="30"/>
        <v/>
      </c>
      <c s="160" t="str">
        <f>IFERROR(IF(AND(VLOOKUP(G119,अंक,5,0)=""),"",IF($CK$6=3,IF(AND(VLOOKUP(G119,अंक,5,0)&gt;=86),3,IF(AND(VLOOKUP(G119,अंक,5,0)&gt;=81),2,IF(AND(VLOOKUP(G119,अंक,5,0)&gt;=75),1,0))),IF(AND(VLOOKUP(G119,अंक,5,0)&gt;86),1.5,IF(AND(VLOOKUP(G119,अंक,5,0)&gt;=81),1,IF(AND(VLOOKUP(G119,अंक,5,0)&gt;=75),0.5,0))))),"")</f>
        <v/>
      </c>
      <c s="160">
        <f t="shared" si="70"/>
        <v>0</v>
      </c>
      <c s="160">
        <f t="shared" si="71"/>
        <v>0</v>
      </c>
      <c s="160">
        <f t="shared" si="33"/>
        <v>0</v>
      </c>
      <c s="157" t="str">
        <f t="shared" si="72"/>
        <v/>
      </c>
      <c s="160" t="str">
        <f t="shared" si="35"/>
        <v/>
      </c>
      <c s="160" t="str">
        <f>IFERROR(IF(AND(VLOOKUP(G119,अंक,5,0)=""),"",IF($CQ$6=3,IF(AND(VLOOKUP(G119,अंक,5,0)&gt;=86),3,IF(AND(VLOOKUP(G119,अंक,5,0)&gt;=81),2,IF(AND(VLOOKUP(G119,अंक,5,0)&gt;=75),1,0))),IF(AND(VLOOKUP(G119,अंक,5,0)&gt;=86),1.5,IF(AND(VLOOKUP(G119,अंक,5,0)&gt;=81),1,IF(AND(VLOOKUP(G119,अंक,5,0)&gt;=75),0.5,0))))),"")</f>
        <v/>
      </c>
      <c s="160">
        <f t="shared" si="73"/>
        <v>0</v>
      </c>
      <c s="160">
        <f t="shared" si="74"/>
        <v>0</v>
      </c>
      <c s="161">
        <f t="shared" si="38"/>
        <v>0</v>
      </c>
      <c s="157"/>
    </row>
    <row r="120" spans="1:99" ht="26.25" customHeight="1">
      <c r="A12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0" s="181" t="str">
        <f t="shared" si="56"/>
        <v/>
      </c>
      <c s="160" t="str">
        <f t="shared" si="57"/>
        <v/>
      </c>
      <c s="160" t="str">
        <f t="shared" si="10"/>
        <v/>
      </c>
      <c s="160" t="str">
        <f>IFERROR(IF(AND(VLOOKUP(G120,अंक,5,0)=""),"",IF($BM$6=3,IF(AND(VLOOKUP(G120,अंक,5,0)&gt;=86),3,IF(AND(VLOOKUP(G120,अंक,5,0)&gt;=81),2,IF(AND(VLOOKUP(G120,Mark,5,0)&gt;=75),1,0))),IF(AND(VLOOKUP(G120,अंक,5,0)&gt;=86),1.5,IF(AND(VLOOKUP(G120,अंक,5,0)&gt;=81),1,IF(AND(VLOOKUP(G120,अंक,5,0)&gt;=75),0.5,0))))),"")</f>
        <v/>
      </c>
      <c s="160">
        <f t="shared" si="58"/>
        <v>0</v>
      </c>
      <c s="160">
        <f t="shared" si="59"/>
        <v>0</v>
      </c>
      <c s="160">
        <f t="shared" si="13"/>
        <v>0</v>
      </c>
      <c s="157" t="str">
        <f t="shared" si="60"/>
        <v/>
      </c>
      <c s="160" t="str">
        <f t="shared" si="15"/>
        <v/>
      </c>
      <c s="160" t="str">
        <f>IFERROR(IF(AND(VLOOKUP(G120,अंक,5,0)=""),"",IF($BS$6=3,IF(AND(VLOOKUP(G120,अंक,5,0)&gt;=86),3,IF(AND(VLOOKUP(G120,अंक,5,0)&gt;=81),2,IF(AND(VLOOKUP(G120,अंक,5,0)&gt;=75),1,0))),IF(AND(VLOOKUP(G120,अंक,5,0)&gt;=86),1.5,IF(AND(VLOOKUP(G120,अंक,5,0)&gt;=81),1,IF(AND(VLOOKUP(G120,अंक,5,0)&gt;=75),0.5,0))))),"")</f>
        <v/>
      </c>
      <c s="160">
        <f t="shared" si="61"/>
        <v>0</v>
      </c>
      <c s="160">
        <f t="shared" si="62"/>
        <v>0</v>
      </c>
      <c s="160">
        <f t="shared" si="18"/>
        <v>0</v>
      </c>
      <c s="157" t="str">
        <f t="shared" si="63"/>
        <v/>
      </c>
      <c s="160" t="str">
        <f t="shared" si="20"/>
        <v/>
      </c>
      <c s="160" t="str">
        <f>IFERROR(IF(AND(VLOOKUP(G120,अंक,5,0)=""),"",IF($BY$6=3,IF(AND(VLOOKUP(G120,अंक,5,0)&gt;=86),3,IF(AND(VLOOKUP(G120,अंक,5,0)&gt;=81),2,IF(AND(VLOOKUP(G120,अंक,5,0)&gt;=75),1,0))),IF(AND(VLOOKUP(G120,अंक,5,0)&gt;=86),1.5,IF(AND(VLOOKUP(G120,अंक,5,0)&gt;=81),1,IF(AND(VLOOKUP(G120,अंक,5,0)&gt;=75),0.5,0))))),"")</f>
        <v/>
      </c>
      <c s="160">
        <f t="shared" si="64"/>
        <v>0</v>
      </c>
      <c s="160">
        <f t="shared" si="65"/>
        <v>0</v>
      </c>
      <c s="160">
        <f t="shared" si="23"/>
        <v>0</v>
      </c>
      <c s="157" t="str">
        <f t="shared" si="66"/>
        <v/>
      </c>
      <c s="160" t="str">
        <f t="shared" si="25"/>
        <v/>
      </c>
      <c s="160" t="str">
        <f>IFERROR(IF(AND(VLOOKUP(G120,अंक,5,0)=""),"",IF($CE$6=3,IF(AND(VLOOKUP(G120,अंक,5,0)&gt;=86),3,IF(AND(VLOOKUP(G120,अंक,5,0)&gt;=81),2,IF(AND(VLOOKUP(G120,अंक,5,0)&gt;=75),1,0))),IF(AND(VLOOKUP(G120,अंक,5,0)&gt;=86),1.5,IF(AND(VLOOKUP(G120,अंक,5,0)&gt;=81),1,IF(AND(VLOOKUP(G120,अंक,5,0)&gt;=75),0.5,0))))),"")</f>
        <v/>
      </c>
      <c s="160">
        <f t="shared" si="67"/>
        <v>0</v>
      </c>
      <c s="160">
        <f t="shared" si="68"/>
        <v>0</v>
      </c>
      <c s="160">
        <f t="shared" si="28"/>
        <v>0</v>
      </c>
      <c s="157" t="str">
        <f t="shared" si="69"/>
        <v/>
      </c>
      <c s="160" t="str">
        <f t="shared" si="30"/>
        <v/>
      </c>
      <c s="160" t="str">
        <f>IFERROR(IF(AND(VLOOKUP(G120,अंक,5,0)=""),"",IF($CK$6=3,IF(AND(VLOOKUP(G120,अंक,5,0)&gt;=86),3,IF(AND(VLOOKUP(G120,अंक,5,0)&gt;=81),2,IF(AND(VLOOKUP(G120,अंक,5,0)&gt;=75),1,0))),IF(AND(VLOOKUP(G120,अंक,5,0)&gt;86),1.5,IF(AND(VLOOKUP(G120,अंक,5,0)&gt;=81),1,IF(AND(VLOOKUP(G120,अंक,5,0)&gt;=75),0.5,0))))),"")</f>
        <v/>
      </c>
      <c s="160">
        <f t="shared" si="70"/>
        <v>0</v>
      </c>
      <c s="160">
        <f t="shared" si="71"/>
        <v>0</v>
      </c>
      <c s="160">
        <f t="shared" si="33"/>
        <v>0</v>
      </c>
      <c s="157" t="str">
        <f t="shared" si="72"/>
        <v/>
      </c>
      <c s="160" t="str">
        <f t="shared" si="35"/>
        <v/>
      </c>
      <c s="160" t="str">
        <f>IFERROR(IF(AND(VLOOKUP(G120,अंक,5,0)=""),"",IF($CQ$6=3,IF(AND(VLOOKUP(G120,अंक,5,0)&gt;=86),3,IF(AND(VLOOKUP(G120,अंक,5,0)&gt;=81),2,IF(AND(VLOOKUP(G120,अंक,5,0)&gt;=75),1,0))),IF(AND(VLOOKUP(G120,अंक,5,0)&gt;=86),1.5,IF(AND(VLOOKUP(G120,अंक,5,0)&gt;=81),1,IF(AND(VLOOKUP(G120,अंक,5,0)&gt;=75),0.5,0))))),"")</f>
        <v/>
      </c>
      <c s="160">
        <f t="shared" si="73"/>
        <v>0</v>
      </c>
      <c s="160">
        <f t="shared" si="74"/>
        <v>0</v>
      </c>
      <c s="161">
        <f t="shared" si="38"/>
        <v>0</v>
      </c>
      <c s="157"/>
    </row>
    <row r="121" spans="1:99" ht="26.25" customHeight="1">
      <c r="A12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1" s="181" t="str">
        <f t="shared" si="56"/>
        <v/>
      </c>
      <c s="160" t="str">
        <f t="shared" si="57"/>
        <v/>
      </c>
      <c s="160" t="str">
        <f t="shared" si="10"/>
        <v/>
      </c>
      <c s="160" t="str">
        <f>IFERROR(IF(AND(VLOOKUP(G121,अंक,5,0)=""),"",IF($BM$6=3,IF(AND(VLOOKUP(G121,अंक,5,0)&gt;=86),3,IF(AND(VLOOKUP(G121,अंक,5,0)&gt;=81),2,IF(AND(VLOOKUP(G121,Mark,5,0)&gt;=75),1,0))),IF(AND(VLOOKUP(G121,अंक,5,0)&gt;=86),1.5,IF(AND(VLOOKUP(G121,अंक,5,0)&gt;=81),1,IF(AND(VLOOKUP(G121,अंक,5,0)&gt;=75),0.5,0))))),"")</f>
        <v/>
      </c>
      <c s="160">
        <f t="shared" si="58"/>
        <v>0</v>
      </c>
      <c s="160">
        <f t="shared" si="59"/>
        <v>0</v>
      </c>
      <c s="160">
        <f t="shared" si="13"/>
        <v>0</v>
      </c>
      <c s="157" t="str">
        <f t="shared" si="60"/>
        <v/>
      </c>
      <c s="160" t="str">
        <f t="shared" si="15"/>
        <v/>
      </c>
      <c s="160" t="str">
        <f>IFERROR(IF(AND(VLOOKUP(G121,अंक,5,0)=""),"",IF($BS$6=3,IF(AND(VLOOKUP(G121,अंक,5,0)&gt;=86),3,IF(AND(VLOOKUP(G121,अंक,5,0)&gt;=81),2,IF(AND(VLOOKUP(G121,अंक,5,0)&gt;=75),1,0))),IF(AND(VLOOKUP(G121,अंक,5,0)&gt;=86),1.5,IF(AND(VLOOKUP(G121,अंक,5,0)&gt;=81),1,IF(AND(VLOOKUP(G121,अंक,5,0)&gt;=75),0.5,0))))),"")</f>
        <v/>
      </c>
      <c s="160">
        <f t="shared" si="61"/>
        <v>0</v>
      </c>
      <c s="160">
        <f t="shared" si="62"/>
        <v>0</v>
      </c>
      <c s="160">
        <f t="shared" si="18"/>
        <v>0</v>
      </c>
      <c s="157" t="str">
        <f t="shared" si="63"/>
        <v/>
      </c>
      <c s="160" t="str">
        <f t="shared" si="20"/>
        <v/>
      </c>
      <c s="160" t="str">
        <f>IFERROR(IF(AND(VLOOKUP(G121,अंक,5,0)=""),"",IF($BY$6=3,IF(AND(VLOOKUP(G121,अंक,5,0)&gt;=86),3,IF(AND(VLOOKUP(G121,अंक,5,0)&gt;=81),2,IF(AND(VLOOKUP(G121,अंक,5,0)&gt;=75),1,0))),IF(AND(VLOOKUP(G121,अंक,5,0)&gt;=86),1.5,IF(AND(VLOOKUP(G121,अंक,5,0)&gt;=81),1,IF(AND(VLOOKUP(G121,अंक,5,0)&gt;=75),0.5,0))))),"")</f>
        <v/>
      </c>
      <c s="160">
        <f t="shared" si="64"/>
        <v>0</v>
      </c>
      <c s="160">
        <f t="shared" si="65"/>
        <v>0</v>
      </c>
      <c s="160">
        <f t="shared" si="23"/>
        <v>0</v>
      </c>
      <c s="157" t="str">
        <f t="shared" si="66"/>
        <v/>
      </c>
      <c s="160" t="str">
        <f t="shared" si="25"/>
        <v/>
      </c>
      <c s="160" t="str">
        <f>IFERROR(IF(AND(VLOOKUP(G121,अंक,5,0)=""),"",IF($CE$6=3,IF(AND(VLOOKUP(G121,अंक,5,0)&gt;=86),3,IF(AND(VLOOKUP(G121,अंक,5,0)&gt;=81),2,IF(AND(VLOOKUP(G121,अंक,5,0)&gt;=75),1,0))),IF(AND(VLOOKUP(G121,अंक,5,0)&gt;=86),1.5,IF(AND(VLOOKUP(G121,अंक,5,0)&gt;=81),1,IF(AND(VLOOKUP(G121,अंक,5,0)&gt;=75),0.5,0))))),"")</f>
        <v/>
      </c>
      <c s="160">
        <f t="shared" si="67"/>
        <v>0</v>
      </c>
      <c s="160">
        <f t="shared" si="68"/>
        <v>0</v>
      </c>
      <c s="160">
        <f t="shared" si="28"/>
        <v>0</v>
      </c>
      <c s="157" t="str">
        <f t="shared" si="69"/>
        <v/>
      </c>
      <c s="160" t="str">
        <f t="shared" si="30"/>
        <v/>
      </c>
      <c s="160" t="str">
        <f>IFERROR(IF(AND(VLOOKUP(G121,अंक,5,0)=""),"",IF($CK$6=3,IF(AND(VLOOKUP(G121,अंक,5,0)&gt;=86),3,IF(AND(VLOOKUP(G121,अंक,5,0)&gt;=81),2,IF(AND(VLOOKUP(G121,अंक,5,0)&gt;=75),1,0))),IF(AND(VLOOKUP(G121,अंक,5,0)&gt;86),1.5,IF(AND(VLOOKUP(G121,अंक,5,0)&gt;=81),1,IF(AND(VLOOKUP(G121,अंक,5,0)&gt;=75),0.5,0))))),"")</f>
        <v/>
      </c>
      <c s="160">
        <f t="shared" si="70"/>
        <v>0</v>
      </c>
      <c s="160">
        <f t="shared" si="71"/>
        <v>0</v>
      </c>
      <c s="160">
        <f t="shared" si="33"/>
        <v>0</v>
      </c>
      <c s="157" t="str">
        <f t="shared" si="72"/>
        <v/>
      </c>
      <c s="160" t="str">
        <f t="shared" si="35"/>
        <v/>
      </c>
      <c s="160" t="str">
        <f>IFERROR(IF(AND(VLOOKUP(G121,अंक,5,0)=""),"",IF($CQ$6=3,IF(AND(VLOOKUP(G121,अंक,5,0)&gt;=86),3,IF(AND(VLOOKUP(G121,अंक,5,0)&gt;=81),2,IF(AND(VLOOKUP(G121,अंक,5,0)&gt;=75),1,0))),IF(AND(VLOOKUP(G121,अंक,5,0)&gt;=86),1.5,IF(AND(VLOOKUP(G121,अंक,5,0)&gt;=81),1,IF(AND(VLOOKUP(G121,अंक,5,0)&gt;=75),0.5,0))))),"")</f>
        <v/>
      </c>
      <c s="160">
        <f t="shared" si="73"/>
        <v>0</v>
      </c>
      <c s="160">
        <f t="shared" si="74"/>
        <v>0</v>
      </c>
      <c s="161">
        <f t="shared" si="38"/>
        <v>0</v>
      </c>
      <c s="157"/>
    </row>
    <row r="122" spans="1:99" ht="26.25" customHeight="1">
      <c r="A12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2" s="181" t="str">
        <f t="shared" si="56"/>
        <v/>
      </c>
      <c s="160" t="str">
        <f t="shared" si="57"/>
        <v/>
      </c>
      <c s="160" t="str">
        <f t="shared" si="10"/>
        <v/>
      </c>
      <c s="160" t="str">
        <f>IFERROR(IF(AND(VLOOKUP(G122,अंक,5,0)=""),"",IF($BM$6=3,IF(AND(VLOOKUP(G122,अंक,5,0)&gt;=86),3,IF(AND(VLOOKUP(G122,अंक,5,0)&gt;=81),2,IF(AND(VLOOKUP(G122,Mark,5,0)&gt;=75),1,0))),IF(AND(VLOOKUP(G122,अंक,5,0)&gt;=86),1.5,IF(AND(VLOOKUP(G122,अंक,5,0)&gt;=81),1,IF(AND(VLOOKUP(G122,अंक,5,0)&gt;=75),0.5,0))))),"")</f>
        <v/>
      </c>
      <c s="160">
        <f t="shared" si="58"/>
        <v>0</v>
      </c>
      <c s="160">
        <f t="shared" si="59"/>
        <v>0</v>
      </c>
      <c s="160">
        <f t="shared" si="13"/>
        <v>0</v>
      </c>
      <c s="157" t="str">
        <f t="shared" si="60"/>
        <v/>
      </c>
      <c s="160" t="str">
        <f t="shared" si="15"/>
        <v/>
      </c>
      <c s="160" t="str">
        <f>IFERROR(IF(AND(VLOOKUP(G122,अंक,5,0)=""),"",IF($BS$6=3,IF(AND(VLOOKUP(G122,अंक,5,0)&gt;=86),3,IF(AND(VLOOKUP(G122,अंक,5,0)&gt;=81),2,IF(AND(VLOOKUP(G122,अंक,5,0)&gt;=75),1,0))),IF(AND(VLOOKUP(G122,अंक,5,0)&gt;=86),1.5,IF(AND(VLOOKUP(G122,अंक,5,0)&gt;=81),1,IF(AND(VLOOKUP(G122,अंक,5,0)&gt;=75),0.5,0))))),"")</f>
        <v/>
      </c>
      <c s="160">
        <f t="shared" si="61"/>
        <v>0</v>
      </c>
      <c s="160">
        <f t="shared" si="62"/>
        <v>0</v>
      </c>
      <c s="160">
        <f t="shared" si="18"/>
        <v>0</v>
      </c>
      <c s="157" t="str">
        <f t="shared" si="63"/>
        <v/>
      </c>
      <c s="160" t="str">
        <f t="shared" si="20"/>
        <v/>
      </c>
      <c s="160" t="str">
        <f>IFERROR(IF(AND(VLOOKUP(G122,अंक,5,0)=""),"",IF($BY$6=3,IF(AND(VLOOKUP(G122,अंक,5,0)&gt;=86),3,IF(AND(VLOOKUP(G122,अंक,5,0)&gt;=81),2,IF(AND(VLOOKUP(G122,अंक,5,0)&gt;=75),1,0))),IF(AND(VLOOKUP(G122,अंक,5,0)&gt;=86),1.5,IF(AND(VLOOKUP(G122,अंक,5,0)&gt;=81),1,IF(AND(VLOOKUP(G122,अंक,5,0)&gt;=75),0.5,0))))),"")</f>
        <v/>
      </c>
      <c s="160">
        <f t="shared" si="64"/>
        <v>0</v>
      </c>
      <c s="160">
        <f t="shared" si="65"/>
        <v>0</v>
      </c>
      <c s="160">
        <f t="shared" si="23"/>
        <v>0</v>
      </c>
      <c s="157" t="str">
        <f t="shared" si="66"/>
        <v/>
      </c>
      <c s="160" t="str">
        <f t="shared" si="25"/>
        <v/>
      </c>
      <c s="160" t="str">
        <f>IFERROR(IF(AND(VLOOKUP(G122,अंक,5,0)=""),"",IF($CE$6=3,IF(AND(VLOOKUP(G122,अंक,5,0)&gt;=86),3,IF(AND(VLOOKUP(G122,अंक,5,0)&gt;=81),2,IF(AND(VLOOKUP(G122,अंक,5,0)&gt;=75),1,0))),IF(AND(VLOOKUP(G122,अंक,5,0)&gt;=86),1.5,IF(AND(VLOOKUP(G122,अंक,5,0)&gt;=81),1,IF(AND(VLOOKUP(G122,अंक,5,0)&gt;=75),0.5,0))))),"")</f>
        <v/>
      </c>
      <c s="160">
        <f t="shared" si="67"/>
        <v>0</v>
      </c>
      <c s="160">
        <f t="shared" si="68"/>
        <v>0</v>
      </c>
      <c s="160">
        <f t="shared" si="28"/>
        <v>0</v>
      </c>
      <c s="157" t="str">
        <f t="shared" si="69"/>
        <v/>
      </c>
      <c s="160" t="str">
        <f t="shared" si="30"/>
        <v/>
      </c>
      <c s="160" t="str">
        <f>IFERROR(IF(AND(VLOOKUP(G122,अंक,5,0)=""),"",IF($CK$6=3,IF(AND(VLOOKUP(G122,अंक,5,0)&gt;=86),3,IF(AND(VLOOKUP(G122,अंक,5,0)&gt;=81),2,IF(AND(VLOOKUP(G122,अंक,5,0)&gt;=75),1,0))),IF(AND(VLOOKUP(G122,अंक,5,0)&gt;86),1.5,IF(AND(VLOOKUP(G122,अंक,5,0)&gt;=81),1,IF(AND(VLOOKUP(G122,अंक,5,0)&gt;=75),0.5,0))))),"")</f>
        <v/>
      </c>
      <c s="160">
        <f t="shared" si="70"/>
        <v>0</v>
      </c>
      <c s="160">
        <f t="shared" si="71"/>
        <v>0</v>
      </c>
      <c s="160">
        <f t="shared" si="33"/>
        <v>0</v>
      </c>
      <c s="157" t="str">
        <f t="shared" si="72"/>
        <v/>
      </c>
      <c s="160" t="str">
        <f t="shared" si="35"/>
        <v/>
      </c>
      <c s="160" t="str">
        <f>IFERROR(IF(AND(VLOOKUP(G122,अंक,5,0)=""),"",IF($CQ$6=3,IF(AND(VLOOKUP(G122,अंक,5,0)&gt;=86),3,IF(AND(VLOOKUP(G122,अंक,5,0)&gt;=81),2,IF(AND(VLOOKUP(G122,अंक,5,0)&gt;=75),1,0))),IF(AND(VLOOKUP(G122,अंक,5,0)&gt;=86),1.5,IF(AND(VLOOKUP(G122,अंक,5,0)&gt;=81),1,IF(AND(VLOOKUP(G122,अंक,5,0)&gt;=75),0.5,0))))),"")</f>
        <v/>
      </c>
      <c s="160">
        <f t="shared" si="73"/>
        <v>0</v>
      </c>
      <c s="160">
        <f t="shared" si="74"/>
        <v>0</v>
      </c>
      <c s="161">
        <f t="shared" si="38"/>
        <v>0</v>
      </c>
      <c s="157"/>
    </row>
    <row r="123" spans="1:99" ht="26.25" customHeight="1">
      <c r="A12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3" s="181" t="str">
        <f t="shared" si="56"/>
        <v/>
      </c>
      <c s="160" t="str">
        <f t="shared" si="57"/>
        <v/>
      </c>
      <c s="160" t="str">
        <f t="shared" si="10"/>
        <v/>
      </c>
      <c s="160" t="str">
        <f>IFERROR(IF(AND(VLOOKUP(G123,अंक,5,0)=""),"",IF($BM$6=3,IF(AND(VLOOKUP(G123,अंक,5,0)&gt;=86),3,IF(AND(VLOOKUP(G123,अंक,5,0)&gt;=81),2,IF(AND(VLOOKUP(G123,Mark,5,0)&gt;=75),1,0))),IF(AND(VLOOKUP(G123,अंक,5,0)&gt;=86),1.5,IF(AND(VLOOKUP(G123,अंक,5,0)&gt;=81),1,IF(AND(VLOOKUP(G123,अंक,5,0)&gt;=75),0.5,0))))),"")</f>
        <v/>
      </c>
      <c s="160">
        <f t="shared" si="58"/>
        <v>0</v>
      </c>
      <c s="160">
        <f t="shared" si="59"/>
        <v>0</v>
      </c>
      <c s="160">
        <f t="shared" si="13"/>
        <v>0</v>
      </c>
      <c s="157" t="str">
        <f t="shared" si="60"/>
        <v/>
      </c>
      <c s="160" t="str">
        <f t="shared" si="15"/>
        <v/>
      </c>
      <c s="160" t="str">
        <f>IFERROR(IF(AND(VLOOKUP(G123,अंक,5,0)=""),"",IF($BS$6=3,IF(AND(VLOOKUP(G123,अंक,5,0)&gt;=86),3,IF(AND(VLOOKUP(G123,अंक,5,0)&gt;=81),2,IF(AND(VLOOKUP(G123,अंक,5,0)&gt;=75),1,0))),IF(AND(VLOOKUP(G123,अंक,5,0)&gt;=86),1.5,IF(AND(VLOOKUP(G123,अंक,5,0)&gt;=81),1,IF(AND(VLOOKUP(G123,अंक,5,0)&gt;=75),0.5,0))))),"")</f>
        <v/>
      </c>
      <c s="160">
        <f t="shared" si="61"/>
        <v>0</v>
      </c>
      <c s="160">
        <f t="shared" si="62"/>
        <v>0</v>
      </c>
      <c s="160">
        <f t="shared" si="18"/>
        <v>0</v>
      </c>
      <c s="157" t="str">
        <f t="shared" si="63"/>
        <v/>
      </c>
      <c s="160" t="str">
        <f t="shared" si="20"/>
        <v/>
      </c>
      <c s="160" t="str">
        <f>IFERROR(IF(AND(VLOOKUP(G123,अंक,5,0)=""),"",IF($BY$6=3,IF(AND(VLOOKUP(G123,अंक,5,0)&gt;=86),3,IF(AND(VLOOKUP(G123,अंक,5,0)&gt;=81),2,IF(AND(VLOOKUP(G123,अंक,5,0)&gt;=75),1,0))),IF(AND(VLOOKUP(G123,अंक,5,0)&gt;=86),1.5,IF(AND(VLOOKUP(G123,अंक,5,0)&gt;=81),1,IF(AND(VLOOKUP(G123,अंक,5,0)&gt;=75),0.5,0))))),"")</f>
        <v/>
      </c>
      <c s="160">
        <f t="shared" si="64"/>
        <v>0</v>
      </c>
      <c s="160">
        <f t="shared" si="65"/>
        <v>0</v>
      </c>
      <c s="160">
        <f t="shared" si="23"/>
        <v>0</v>
      </c>
      <c s="157" t="str">
        <f t="shared" si="66"/>
        <v/>
      </c>
      <c s="160" t="str">
        <f t="shared" si="25"/>
        <v/>
      </c>
      <c s="160" t="str">
        <f>IFERROR(IF(AND(VLOOKUP(G123,अंक,5,0)=""),"",IF($CE$6=3,IF(AND(VLOOKUP(G123,अंक,5,0)&gt;=86),3,IF(AND(VLOOKUP(G123,अंक,5,0)&gt;=81),2,IF(AND(VLOOKUP(G123,अंक,5,0)&gt;=75),1,0))),IF(AND(VLOOKUP(G123,अंक,5,0)&gt;=86),1.5,IF(AND(VLOOKUP(G123,अंक,5,0)&gt;=81),1,IF(AND(VLOOKUP(G123,अंक,5,0)&gt;=75),0.5,0))))),"")</f>
        <v/>
      </c>
      <c s="160">
        <f t="shared" si="67"/>
        <v>0</v>
      </c>
      <c s="160">
        <f t="shared" si="68"/>
        <v>0</v>
      </c>
      <c s="160">
        <f t="shared" si="28"/>
        <v>0</v>
      </c>
      <c s="157" t="str">
        <f t="shared" si="69"/>
        <v/>
      </c>
      <c s="160" t="str">
        <f t="shared" si="30"/>
        <v/>
      </c>
      <c s="160" t="str">
        <f>IFERROR(IF(AND(VLOOKUP(G123,अंक,5,0)=""),"",IF($CK$6=3,IF(AND(VLOOKUP(G123,अंक,5,0)&gt;=86),3,IF(AND(VLOOKUP(G123,अंक,5,0)&gt;=81),2,IF(AND(VLOOKUP(G123,अंक,5,0)&gt;=75),1,0))),IF(AND(VLOOKUP(G123,अंक,5,0)&gt;86),1.5,IF(AND(VLOOKUP(G123,अंक,5,0)&gt;=81),1,IF(AND(VLOOKUP(G123,अंक,5,0)&gt;=75),0.5,0))))),"")</f>
        <v/>
      </c>
      <c s="160">
        <f t="shared" si="70"/>
        <v>0</v>
      </c>
      <c s="160">
        <f t="shared" si="71"/>
        <v>0</v>
      </c>
      <c s="160">
        <f t="shared" si="33"/>
        <v>0</v>
      </c>
      <c s="157" t="str">
        <f t="shared" si="72"/>
        <v/>
      </c>
      <c s="160" t="str">
        <f t="shared" si="35"/>
        <v/>
      </c>
      <c s="160" t="str">
        <f>IFERROR(IF(AND(VLOOKUP(G123,अंक,5,0)=""),"",IF($CQ$6=3,IF(AND(VLOOKUP(G123,अंक,5,0)&gt;=86),3,IF(AND(VLOOKUP(G123,अंक,5,0)&gt;=81),2,IF(AND(VLOOKUP(G123,अंक,5,0)&gt;=75),1,0))),IF(AND(VLOOKUP(G123,अंक,5,0)&gt;=86),1.5,IF(AND(VLOOKUP(G123,अंक,5,0)&gt;=81),1,IF(AND(VLOOKUP(G123,अंक,5,0)&gt;=75),0.5,0))))),"")</f>
        <v/>
      </c>
      <c s="160">
        <f t="shared" si="73"/>
        <v>0</v>
      </c>
      <c s="160">
        <f t="shared" si="74"/>
        <v>0</v>
      </c>
      <c s="161">
        <f t="shared" si="38"/>
        <v>0</v>
      </c>
      <c s="157"/>
    </row>
    <row r="124" spans="1:99" ht="26.25" customHeight="1">
      <c r="A12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4" s="181" t="str">
        <f t="shared" si="56"/>
        <v/>
      </c>
      <c s="160" t="str">
        <f t="shared" si="57"/>
        <v/>
      </c>
      <c s="160" t="str">
        <f t="shared" si="10"/>
        <v/>
      </c>
      <c s="160" t="str">
        <f>IFERROR(IF(AND(VLOOKUP(G124,अंक,5,0)=""),"",IF($BM$6=3,IF(AND(VLOOKUP(G124,अंक,5,0)&gt;=86),3,IF(AND(VLOOKUP(G124,अंक,5,0)&gt;=81),2,IF(AND(VLOOKUP(G124,Mark,5,0)&gt;=75),1,0))),IF(AND(VLOOKUP(G124,अंक,5,0)&gt;=86),1.5,IF(AND(VLOOKUP(G124,अंक,5,0)&gt;=81),1,IF(AND(VLOOKUP(G124,अंक,5,0)&gt;=75),0.5,0))))),"")</f>
        <v/>
      </c>
      <c s="160">
        <f t="shared" si="58"/>
        <v>0</v>
      </c>
      <c s="160">
        <f t="shared" si="59"/>
        <v>0</v>
      </c>
      <c s="160">
        <f t="shared" si="13"/>
        <v>0</v>
      </c>
      <c s="157" t="str">
        <f t="shared" si="60"/>
        <v/>
      </c>
      <c s="160" t="str">
        <f t="shared" si="15"/>
        <v/>
      </c>
      <c s="160" t="str">
        <f>IFERROR(IF(AND(VLOOKUP(G124,अंक,5,0)=""),"",IF($BS$6=3,IF(AND(VLOOKUP(G124,अंक,5,0)&gt;=86),3,IF(AND(VLOOKUP(G124,अंक,5,0)&gt;=81),2,IF(AND(VLOOKUP(G124,अंक,5,0)&gt;=75),1,0))),IF(AND(VLOOKUP(G124,अंक,5,0)&gt;=86),1.5,IF(AND(VLOOKUP(G124,अंक,5,0)&gt;=81),1,IF(AND(VLOOKUP(G124,अंक,5,0)&gt;=75),0.5,0))))),"")</f>
        <v/>
      </c>
      <c s="160">
        <f t="shared" si="61"/>
        <v>0</v>
      </c>
      <c s="160">
        <f t="shared" si="62"/>
        <v>0</v>
      </c>
      <c s="160">
        <f t="shared" si="18"/>
        <v>0</v>
      </c>
      <c s="157" t="str">
        <f t="shared" si="63"/>
        <v/>
      </c>
      <c s="160" t="str">
        <f t="shared" si="20"/>
        <v/>
      </c>
      <c s="160" t="str">
        <f>IFERROR(IF(AND(VLOOKUP(G124,अंक,5,0)=""),"",IF($BY$6=3,IF(AND(VLOOKUP(G124,अंक,5,0)&gt;=86),3,IF(AND(VLOOKUP(G124,अंक,5,0)&gt;=81),2,IF(AND(VLOOKUP(G124,अंक,5,0)&gt;=75),1,0))),IF(AND(VLOOKUP(G124,अंक,5,0)&gt;=86),1.5,IF(AND(VLOOKUP(G124,अंक,5,0)&gt;=81),1,IF(AND(VLOOKUP(G124,अंक,5,0)&gt;=75),0.5,0))))),"")</f>
        <v/>
      </c>
      <c s="160">
        <f t="shared" si="64"/>
        <v>0</v>
      </c>
      <c s="160">
        <f t="shared" si="65"/>
        <v>0</v>
      </c>
      <c s="160">
        <f t="shared" si="23"/>
        <v>0</v>
      </c>
      <c s="157" t="str">
        <f t="shared" si="66"/>
        <v/>
      </c>
      <c s="160" t="str">
        <f t="shared" si="25"/>
        <v/>
      </c>
      <c s="160" t="str">
        <f>IFERROR(IF(AND(VLOOKUP(G124,अंक,5,0)=""),"",IF($CE$6=3,IF(AND(VLOOKUP(G124,अंक,5,0)&gt;=86),3,IF(AND(VLOOKUP(G124,अंक,5,0)&gt;=81),2,IF(AND(VLOOKUP(G124,अंक,5,0)&gt;=75),1,0))),IF(AND(VLOOKUP(G124,अंक,5,0)&gt;=86),1.5,IF(AND(VLOOKUP(G124,अंक,5,0)&gt;=81),1,IF(AND(VLOOKUP(G124,अंक,5,0)&gt;=75),0.5,0))))),"")</f>
        <v/>
      </c>
      <c s="160">
        <f t="shared" si="67"/>
        <v>0</v>
      </c>
      <c s="160">
        <f t="shared" si="68"/>
        <v>0</v>
      </c>
      <c s="160">
        <f t="shared" si="28"/>
        <v>0</v>
      </c>
      <c s="157" t="str">
        <f t="shared" si="69"/>
        <v/>
      </c>
      <c s="160" t="str">
        <f t="shared" si="30"/>
        <v/>
      </c>
      <c s="160" t="str">
        <f>IFERROR(IF(AND(VLOOKUP(G124,अंक,5,0)=""),"",IF($CK$6=3,IF(AND(VLOOKUP(G124,अंक,5,0)&gt;=86),3,IF(AND(VLOOKUP(G124,अंक,5,0)&gt;=81),2,IF(AND(VLOOKUP(G124,अंक,5,0)&gt;=75),1,0))),IF(AND(VLOOKUP(G124,अंक,5,0)&gt;86),1.5,IF(AND(VLOOKUP(G124,अंक,5,0)&gt;=81),1,IF(AND(VLOOKUP(G124,अंक,5,0)&gt;=75),0.5,0))))),"")</f>
        <v/>
      </c>
      <c s="160">
        <f t="shared" si="70"/>
        <v>0</v>
      </c>
      <c s="160">
        <f t="shared" si="71"/>
        <v>0</v>
      </c>
      <c s="160">
        <f t="shared" si="33"/>
        <v>0</v>
      </c>
      <c s="157" t="str">
        <f t="shared" si="72"/>
        <v/>
      </c>
      <c s="160" t="str">
        <f t="shared" si="35"/>
        <v/>
      </c>
      <c s="160" t="str">
        <f>IFERROR(IF(AND(VLOOKUP(G124,अंक,5,0)=""),"",IF($CQ$6=3,IF(AND(VLOOKUP(G124,अंक,5,0)&gt;=86),3,IF(AND(VLOOKUP(G124,अंक,5,0)&gt;=81),2,IF(AND(VLOOKUP(G124,अंक,5,0)&gt;=75),1,0))),IF(AND(VLOOKUP(G124,अंक,5,0)&gt;=86),1.5,IF(AND(VLOOKUP(G124,अंक,5,0)&gt;=81),1,IF(AND(VLOOKUP(G124,अंक,5,0)&gt;=75),0.5,0))))),"")</f>
        <v/>
      </c>
      <c s="160">
        <f t="shared" si="73"/>
        <v>0</v>
      </c>
      <c s="160">
        <f t="shared" si="74"/>
        <v>0</v>
      </c>
      <c s="161">
        <f t="shared" si="38"/>
        <v>0</v>
      </c>
      <c s="157"/>
    </row>
    <row r="125" spans="1:99" ht="26.25" customHeight="1">
      <c r="A12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5" s="181" t="str">
        <f t="shared" si="56"/>
        <v/>
      </c>
      <c s="160" t="str">
        <f t="shared" si="57"/>
        <v/>
      </c>
      <c s="160" t="str">
        <f t="shared" si="10"/>
        <v/>
      </c>
      <c s="160" t="str">
        <f>IFERROR(IF(AND(VLOOKUP(G125,अंक,5,0)=""),"",IF($BM$6=3,IF(AND(VLOOKUP(G125,अंक,5,0)&gt;=86),3,IF(AND(VLOOKUP(G125,अंक,5,0)&gt;=81),2,IF(AND(VLOOKUP(G125,Mark,5,0)&gt;=75),1,0))),IF(AND(VLOOKUP(G125,अंक,5,0)&gt;=86),1.5,IF(AND(VLOOKUP(G125,अंक,5,0)&gt;=81),1,IF(AND(VLOOKUP(G125,अंक,5,0)&gt;=75),0.5,0))))),"")</f>
        <v/>
      </c>
      <c s="160">
        <f t="shared" si="58"/>
        <v>0</v>
      </c>
      <c s="160">
        <f t="shared" si="59"/>
        <v>0</v>
      </c>
      <c s="160">
        <f t="shared" si="13"/>
        <v>0</v>
      </c>
      <c s="157" t="str">
        <f t="shared" si="60"/>
        <v/>
      </c>
      <c s="160" t="str">
        <f t="shared" si="15"/>
        <v/>
      </c>
      <c s="160" t="str">
        <f>IFERROR(IF(AND(VLOOKUP(G125,अंक,5,0)=""),"",IF($BS$6=3,IF(AND(VLOOKUP(G125,अंक,5,0)&gt;=86),3,IF(AND(VLOOKUP(G125,अंक,5,0)&gt;=81),2,IF(AND(VLOOKUP(G125,अंक,5,0)&gt;=75),1,0))),IF(AND(VLOOKUP(G125,अंक,5,0)&gt;=86),1.5,IF(AND(VLOOKUP(G125,अंक,5,0)&gt;=81),1,IF(AND(VLOOKUP(G125,अंक,5,0)&gt;=75),0.5,0))))),"")</f>
        <v/>
      </c>
      <c s="160">
        <f t="shared" si="61"/>
        <v>0</v>
      </c>
      <c s="160">
        <f t="shared" si="62"/>
        <v>0</v>
      </c>
      <c s="160">
        <f t="shared" si="18"/>
        <v>0</v>
      </c>
      <c s="157" t="str">
        <f t="shared" si="63"/>
        <v/>
      </c>
      <c s="160" t="str">
        <f t="shared" si="20"/>
        <v/>
      </c>
      <c s="160" t="str">
        <f>IFERROR(IF(AND(VLOOKUP(G125,अंक,5,0)=""),"",IF($BY$6=3,IF(AND(VLOOKUP(G125,अंक,5,0)&gt;=86),3,IF(AND(VLOOKUP(G125,अंक,5,0)&gt;=81),2,IF(AND(VLOOKUP(G125,अंक,5,0)&gt;=75),1,0))),IF(AND(VLOOKUP(G125,अंक,5,0)&gt;=86),1.5,IF(AND(VLOOKUP(G125,अंक,5,0)&gt;=81),1,IF(AND(VLOOKUP(G125,अंक,5,0)&gt;=75),0.5,0))))),"")</f>
        <v/>
      </c>
      <c s="160">
        <f t="shared" si="64"/>
        <v>0</v>
      </c>
      <c s="160">
        <f t="shared" si="65"/>
        <v>0</v>
      </c>
      <c s="160">
        <f t="shared" si="23"/>
        <v>0</v>
      </c>
      <c s="157" t="str">
        <f t="shared" si="66"/>
        <v/>
      </c>
      <c s="160" t="str">
        <f t="shared" si="25"/>
        <v/>
      </c>
      <c s="160" t="str">
        <f>IFERROR(IF(AND(VLOOKUP(G125,अंक,5,0)=""),"",IF($CE$6=3,IF(AND(VLOOKUP(G125,अंक,5,0)&gt;=86),3,IF(AND(VLOOKUP(G125,अंक,5,0)&gt;=81),2,IF(AND(VLOOKUP(G125,अंक,5,0)&gt;=75),1,0))),IF(AND(VLOOKUP(G125,अंक,5,0)&gt;=86),1.5,IF(AND(VLOOKUP(G125,अंक,5,0)&gt;=81),1,IF(AND(VLOOKUP(G125,अंक,5,0)&gt;=75),0.5,0))))),"")</f>
        <v/>
      </c>
      <c s="160">
        <f t="shared" si="67"/>
        <v>0</v>
      </c>
      <c s="160">
        <f t="shared" si="68"/>
        <v>0</v>
      </c>
      <c s="160">
        <f t="shared" si="28"/>
        <v>0</v>
      </c>
      <c s="157" t="str">
        <f t="shared" si="69"/>
        <v/>
      </c>
      <c s="160" t="str">
        <f t="shared" si="30"/>
        <v/>
      </c>
      <c s="160" t="str">
        <f>IFERROR(IF(AND(VLOOKUP(G125,अंक,5,0)=""),"",IF($CK$6=3,IF(AND(VLOOKUP(G125,अंक,5,0)&gt;=86),3,IF(AND(VLOOKUP(G125,अंक,5,0)&gt;=81),2,IF(AND(VLOOKUP(G125,अंक,5,0)&gt;=75),1,0))),IF(AND(VLOOKUP(G125,अंक,5,0)&gt;86),1.5,IF(AND(VLOOKUP(G125,अंक,5,0)&gt;=81),1,IF(AND(VLOOKUP(G125,अंक,5,0)&gt;=75),0.5,0))))),"")</f>
        <v/>
      </c>
      <c s="160">
        <f t="shared" si="70"/>
        <v>0</v>
      </c>
      <c s="160">
        <f t="shared" si="71"/>
        <v>0</v>
      </c>
      <c s="160">
        <f t="shared" si="33"/>
        <v>0</v>
      </c>
      <c s="157" t="str">
        <f t="shared" si="72"/>
        <v/>
      </c>
      <c s="160" t="str">
        <f t="shared" si="35"/>
        <v/>
      </c>
      <c s="160" t="str">
        <f>IFERROR(IF(AND(VLOOKUP(G125,अंक,5,0)=""),"",IF($CQ$6=3,IF(AND(VLOOKUP(G125,अंक,5,0)&gt;=86),3,IF(AND(VLOOKUP(G125,अंक,5,0)&gt;=81),2,IF(AND(VLOOKUP(G125,अंक,5,0)&gt;=75),1,0))),IF(AND(VLOOKUP(G125,अंक,5,0)&gt;=86),1.5,IF(AND(VLOOKUP(G125,अंक,5,0)&gt;=81),1,IF(AND(VLOOKUP(G125,अंक,5,0)&gt;=75),0.5,0))))),"")</f>
        <v/>
      </c>
      <c s="160">
        <f t="shared" si="73"/>
        <v>0</v>
      </c>
      <c s="160">
        <f t="shared" si="74"/>
        <v>0</v>
      </c>
      <c s="161">
        <f t="shared" si="38"/>
        <v>0</v>
      </c>
      <c s="157"/>
    </row>
    <row r="126" spans="1:99" ht="26.25" customHeight="1">
      <c r="A12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6" s="181" t="str">
        <f t="shared" si="56"/>
        <v/>
      </c>
      <c s="160" t="str">
        <f t="shared" si="57"/>
        <v/>
      </c>
      <c s="160" t="str">
        <f t="shared" si="10"/>
        <v/>
      </c>
      <c s="160" t="str">
        <f>IFERROR(IF(AND(VLOOKUP(G126,अंक,5,0)=""),"",IF($BM$6=3,IF(AND(VLOOKUP(G126,अंक,5,0)&gt;=86),3,IF(AND(VLOOKUP(G126,अंक,5,0)&gt;=81),2,IF(AND(VLOOKUP(G126,Mark,5,0)&gt;=75),1,0))),IF(AND(VLOOKUP(G126,अंक,5,0)&gt;=86),1.5,IF(AND(VLOOKUP(G126,अंक,5,0)&gt;=81),1,IF(AND(VLOOKUP(G126,अंक,5,0)&gt;=75),0.5,0))))),"")</f>
        <v/>
      </c>
      <c s="160">
        <f t="shared" si="58"/>
        <v>0</v>
      </c>
      <c s="160">
        <f t="shared" si="59"/>
        <v>0</v>
      </c>
      <c s="160">
        <f t="shared" si="13"/>
        <v>0</v>
      </c>
      <c s="157" t="str">
        <f t="shared" si="60"/>
        <v/>
      </c>
      <c s="160" t="str">
        <f t="shared" si="15"/>
        <v/>
      </c>
      <c s="160" t="str">
        <f>IFERROR(IF(AND(VLOOKUP(G126,अंक,5,0)=""),"",IF($BS$6=3,IF(AND(VLOOKUP(G126,अंक,5,0)&gt;=86),3,IF(AND(VLOOKUP(G126,अंक,5,0)&gt;=81),2,IF(AND(VLOOKUP(G126,अंक,5,0)&gt;=75),1,0))),IF(AND(VLOOKUP(G126,अंक,5,0)&gt;=86),1.5,IF(AND(VLOOKUP(G126,अंक,5,0)&gt;=81),1,IF(AND(VLOOKUP(G126,अंक,5,0)&gt;=75),0.5,0))))),"")</f>
        <v/>
      </c>
      <c s="160">
        <f t="shared" si="61"/>
        <v>0</v>
      </c>
      <c s="160">
        <f t="shared" si="62"/>
        <v>0</v>
      </c>
      <c s="160">
        <f t="shared" si="18"/>
        <v>0</v>
      </c>
      <c s="157" t="str">
        <f t="shared" si="63"/>
        <v/>
      </c>
      <c s="160" t="str">
        <f t="shared" si="20"/>
        <v/>
      </c>
      <c s="160" t="str">
        <f>IFERROR(IF(AND(VLOOKUP(G126,अंक,5,0)=""),"",IF($BY$6=3,IF(AND(VLOOKUP(G126,अंक,5,0)&gt;=86),3,IF(AND(VLOOKUP(G126,अंक,5,0)&gt;=81),2,IF(AND(VLOOKUP(G126,अंक,5,0)&gt;=75),1,0))),IF(AND(VLOOKUP(G126,अंक,5,0)&gt;=86),1.5,IF(AND(VLOOKUP(G126,अंक,5,0)&gt;=81),1,IF(AND(VLOOKUP(G126,अंक,5,0)&gt;=75),0.5,0))))),"")</f>
        <v/>
      </c>
      <c s="160">
        <f t="shared" si="64"/>
        <v>0</v>
      </c>
      <c s="160">
        <f t="shared" si="65"/>
        <v>0</v>
      </c>
      <c s="160">
        <f t="shared" si="23"/>
        <v>0</v>
      </c>
      <c s="157" t="str">
        <f t="shared" si="66"/>
        <v/>
      </c>
      <c s="160" t="str">
        <f t="shared" si="25"/>
        <v/>
      </c>
      <c s="160" t="str">
        <f>IFERROR(IF(AND(VLOOKUP(G126,अंक,5,0)=""),"",IF($CE$6=3,IF(AND(VLOOKUP(G126,अंक,5,0)&gt;=86),3,IF(AND(VLOOKUP(G126,अंक,5,0)&gt;=81),2,IF(AND(VLOOKUP(G126,अंक,5,0)&gt;=75),1,0))),IF(AND(VLOOKUP(G126,अंक,5,0)&gt;=86),1.5,IF(AND(VLOOKUP(G126,अंक,5,0)&gt;=81),1,IF(AND(VLOOKUP(G126,अंक,5,0)&gt;=75),0.5,0))))),"")</f>
        <v/>
      </c>
      <c s="160">
        <f t="shared" si="67"/>
        <v>0</v>
      </c>
      <c s="160">
        <f t="shared" si="68"/>
        <v>0</v>
      </c>
      <c s="160">
        <f t="shared" si="28"/>
        <v>0</v>
      </c>
      <c s="157" t="str">
        <f t="shared" si="69"/>
        <v/>
      </c>
      <c s="160" t="str">
        <f t="shared" si="30"/>
        <v/>
      </c>
      <c s="160" t="str">
        <f>IFERROR(IF(AND(VLOOKUP(G126,अंक,5,0)=""),"",IF($CK$6=3,IF(AND(VLOOKUP(G126,अंक,5,0)&gt;=86),3,IF(AND(VLOOKUP(G126,अंक,5,0)&gt;=81),2,IF(AND(VLOOKUP(G126,अंक,5,0)&gt;=75),1,0))),IF(AND(VLOOKUP(G126,अंक,5,0)&gt;86),1.5,IF(AND(VLOOKUP(G126,अंक,5,0)&gt;=81),1,IF(AND(VLOOKUP(G126,अंक,5,0)&gt;=75),0.5,0))))),"")</f>
        <v/>
      </c>
      <c s="160">
        <f t="shared" si="70"/>
        <v>0</v>
      </c>
      <c s="160">
        <f t="shared" si="71"/>
        <v>0</v>
      </c>
      <c s="160">
        <f t="shared" si="33"/>
        <v>0</v>
      </c>
      <c s="157" t="str">
        <f t="shared" si="72"/>
        <v/>
      </c>
      <c s="160" t="str">
        <f t="shared" si="35"/>
        <v/>
      </c>
      <c s="160" t="str">
        <f>IFERROR(IF(AND(VLOOKUP(G126,अंक,5,0)=""),"",IF($CQ$6=3,IF(AND(VLOOKUP(G126,अंक,5,0)&gt;=86),3,IF(AND(VLOOKUP(G126,अंक,5,0)&gt;=81),2,IF(AND(VLOOKUP(G126,अंक,5,0)&gt;=75),1,0))),IF(AND(VLOOKUP(G126,अंक,5,0)&gt;=86),1.5,IF(AND(VLOOKUP(G126,अंक,5,0)&gt;=81),1,IF(AND(VLOOKUP(G126,अंक,5,0)&gt;=75),0.5,0))))),"")</f>
        <v/>
      </c>
      <c s="160">
        <f t="shared" si="73"/>
        <v>0</v>
      </c>
      <c s="160">
        <f t="shared" si="74"/>
        <v>0</v>
      </c>
      <c s="161">
        <f t="shared" si="38"/>
        <v>0</v>
      </c>
      <c s="157"/>
    </row>
    <row r="127" spans="1:99" ht="26.25" customHeight="1">
      <c r="A12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7" s="181" t="str">
        <f t="shared" si="56"/>
        <v/>
      </c>
      <c s="160" t="str">
        <f t="shared" si="57"/>
        <v/>
      </c>
      <c s="160" t="str">
        <f t="shared" si="10"/>
        <v/>
      </c>
      <c s="160" t="str">
        <f>IFERROR(IF(AND(VLOOKUP(G127,अंक,5,0)=""),"",IF($BM$6=3,IF(AND(VLOOKUP(G127,अंक,5,0)&gt;=86),3,IF(AND(VLOOKUP(G127,अंक,5,0)&gt;=81),2,IF(AND(VLOOKUP(G127,Mark,5,0)&gt;=75),1,0))),IF(AND(VLOOKUP(G127,अंक,5,0)&gt;=86),1.5,IF(AND(VLOOKUP(G127,अंक,5,0)&gt;=81),1,IF(AND(VLOOKUP(G127,अंक,5,0)&gt;=75),0.5,0))))),"")</f>
        <v/>
      </c>
      <c s="160">
        <f t="shared" si="58"/>
        <v>0</v>
      </c>
      <c s="160">
        <f t="shared" si="59"/>
        <v>0</v>
      </c>
      <c s="160">
        <f t="shared" si="13"/>
        <v>0</v>
      </c>
      <c s="157" t="str">
        <f t="shared" si="60"/>
        <v/>
      </c>
      <c s="160" t="str">
        <f t="shared" si="15"/>
        <v/>
      </c>
      <c s="160" t="str">
        <f>IFERROR(IF(AND(VLOOKUP(G127,अंक,5,0)=""),"",IF($BS$6=3,IF(AND(VLOOKUP(G127,अंक,5,0)&gt;=86),3,IF(AND(VLOOKUP(G127,अंक,5,0)&gt;=81),2,IF(AND(VLOOKUP(G127,अंक,5,0)&gt;=75),1,0))),IF(AND(VLOOKUP(G127,अंक,5,0)&gt;=86),1.5,IF(AND(VLOOKUP(G127,अंक,5,0)&gt;=81),1,IF(AND(VLOOKUP(G127,अंक,5,0)&gt;=75),0.5,0))))),"")</f>
        <v/>
      </c>
      <c s="160">
        <f t="shared" si="61"/>
        <v>0</v>
      </c>
      <c s="160">
        <f t="shared" si="62"/>
        <v>0</v>
      </c>
      <c s="160">
        <f t="shared" si="18"/>
        <v>0</v>
      </c>
      <c s="157" t="str">
        <f t="shared" si="63"/>
        <v/>
      </c>
      <c s="160" t="str">
        <f t="shared" si="20"/>
        <v/>
      </c>
      <c s="160" t="str">
        <f>IFERROR(IF(AND(VLOOKUP(G127,अंक,5,0)=""),"",IF($BY$6=3,IF(AND(VLOOKUP(G127,अंक,5,0)&gt;=86),3,IF(AND(VLOOKUP(G127,अंक,5,0)&gt;=81),2,IF(AND(VLOOKUP(G127,अंक,5,0)&gt;=75),1,0))),IF(AND(VLOOKUP(G127,अंक,5,0)&gt;=86),1.5,IF(AND(VLOOKUP(G127,अंक,5,0)&gt;=81),1,IF(AND(VLOOKUP(G127,अंक,5,0)&gt;=75),0.5,0))))),"")</f>
        <v/>
      </c>
      <c s="160">
        <f t="shared" si="64"/>
        <v>0</v>
      </c>
      <c s="160">
        <f t="shared" si="65"/>
        <v>0</v>
      </c>
      <c s="160">
        <f t="shared" si="23"/>
        <v>0</v>
      </c>
      <c s="157" t="str">
        <f t="shared" si="66"/>
        <v/>
      </c>
      <c s="160" t="str">
        <f t="shared" si="25"/>
        <v/>
      </c>
      <c s="160" t="str">
        <f>IFERROR(IF(AND(VLOOKUP(G127,अंक,5,0)=""),"",IF($CE$6=3,IF(AND(VLOOKUP(G127,अंक,5,0)&gt;=86),3,IF(AND(VLOOKUP(G127,अंक,5,0)&gt;=81),2,IF(AND(VLOOKUP(G127,अंक,5,0)&gt;=75),1,0))),IF(AND(VLOOKUP(G127,अंक,5,0)&gt;=86),1.5,IF(AND(VLOOKUP(G127,अंक,5,0)&gt;=81),1,IF(AND(VLOOKUP(G127,अंक,5,0)&gt;=75),0.5,0))))),"")</f>
        <v/>
      </c>
      <c s="160">
        <f t="shared" si="67"/>
        <v>0</v>
      </c>
      <c s="160">
        <f t="shared" si="68"/>
        <v>0</v>
      </c>
      <c s="160">
        <f t="shared" si="28"/>
        <v>0</v>
      </c>
      <c s="157" t="str">
        <f t="shared" si="69"/>
        <v/>
      </c>
      <c s="160" t="str">
        <f t="shared" si="30"/>
        <v/>
      </c>
      <c s="160" t="str">
        <f>IFERROR(IF(AND(VLOOKUP(G127,अंक,5,0)=""),"",IF($CK$6=3,IF(AND(VLOOKUP(G127,अंक,5,0)&gt;=86),3,IF(AND(VLOOKUP(G127,अंक,5,0)&gt;=81),2,IF(AND(VLOOKUP(G127,अंक,5,0)&gt;=75),1,0))),IF(AND(VLOOKUP(G127,अंक,5,0)&gt;86),1.5,IF(AND(VLOOKUP(G127,अंक,5,0)&gt;=81),1,IF(AND(VLOOKUP(G127,अंक,5,0)&gt;=75),0.5,0))))),"")</f>
        <v/>
      </c>
      <c s="160">
        <f t="shared" si="70"/>
        <v>0</v>
      </c>
      <c s="160">
        <f t="shared" si="71"/>
        <v>0</v>
      </c>
      <c s="160">
        <f t="shared" si="33"/>
        <v>0</v>
      </c>
      <c s="157" t="str">
        <f t="shared" si="72"/>
        <v/>
      </c>
      <c s="160" t="str">
        <f t="shared" si="35"/>
        <v/>
      </c>
      <c s="160" t="str">
        <f>IFERROR(IF(AND(VLOOKUP(G127,अंक,5,0)=""),"",IF($CQ$6=3,IF(AND(VLOOKUP(G127,अंक,5,0)&gt;=86),3,IF(AND(VLOOKUP(G127,अंक,5,0)&gt;=81),2,IF(AND(VLOOKUP(G127,अंक,5,0)&gt;=75),1,0))),IF(AND(VLOOKUP(G127,अंक,5,0)&gt;=86),1.5,IF(AND(VLOOKUP(G127,अंक,5,0)&gt;=81),1,IF(AND(VLOOKUP(G127,अंक,5,0)&gt;=75),0.5,0))))),"")</f>
        <v/>
      </c>
      <c s="160">
        <f t="shared" si="73"/>
        <v>0</v>
      </c>
      <c s="160">
        <f t="shared" si="74"/>
        <v>0</v>
      </c>
      <c s="161">
        <f t="shared" si="38"/>
        <v>0</v>
      </c>
      <c s="157"/>
    </row>
    <row r="128" spans="1:99" ht="26.25" customHeight="1">
      <c r="A12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8" s="181" t="str">
        <f t="shared" si="56"/>
        <v/>
      </c>
      <c s="160" t="str">
        <f t="shared" si="57"/>
        <v/>
      </c>
      <c s="160" t="str">
        <f t="shared" si="10"/>
        <v/>
      </c>
      <c s="160" t="str">
        <f>IFERROR(IF(AND(VLOOKUP(G128,अंक,5,0)=""),"",IF($BM$6=3,IF(AND(VLOOKUP(G128,अंक,5,0)&gt;=86),3,IF(AND(VLOOKUP(G128,अंक,5,0)&gt;=81),2,IF(AND(VLOOKUP(G128,Mark,5,0)&gt;=75),1,0))),IF(AND(VLOOKUP(G128,अंक,5,0)&gt;=86),1.5,IF(AND(VLOOKUP(G128,अंक,5,0)&gt;=81),1,IF(AND(VLOOKUP(G128,अंक,5,0)&gt;=75),0.5,0))))),"")</f>
        <v/>
      </c>
      <c s="160">
        <f t="shared" si="58"/>
        <v>0</v>
      </c>
      <c s="160">
        <f t="shared" si="59"/>
        <v>0</v>
      </c>
      <c s="160">
        <f t="shared" si="13"/>
        <v>0</v>
      </c>
      <c s="157" t="str">
        <f t="shared" si="60"/>
        <v/>
      </c>
      <c s="160" t="str">
        <f t="shared" si="15"/>
        <v/>
      </c>
      <c s="160" t="str">
        <f>IFERROR(IF(AND(VLOOKUP(G128,अंक,5,0)=""),"",IF($BS$6=3,IF(AND(VLOOKUP(G128,अंक,5,0)&gt;=86),3,IF(AND(VLOOKUP(G128,अंक,5,0)&gt;=81),2,IF(AND(VLOOKUP(G128,अंक,5,0)&gt;=75),1,0))),IF(AND(VLOOKUP(G128,अंक,5,0)&gt;=86),1.5,IF(AND(VLOOKUP(G128,अंक,5,0)&gt;=81),1,IF(AND(VLOOKUP(G128,अंक,5,0)&gt;=75),0.5,0))))),"")</f>
        <v/>
      </c>
      <c s="160">
        <f t="shared" si="61"/>
        <v>0</v>
      </c>
      <c s="160">
        <f t="shared" si="62"/>
        <v>0</v>
      </c>
      <c s="160">
        <f t="shared" si="18"/>
        <v>0</v>
      </c>
      <c s="157" t="str">
        <f t="shared" si="63"/>
        <v/>
      </c>
      <c s="160" t="str">
        <f t="shared" si="20"/>
        <v/>
      </c>
      <c s="160" t="str">
        <f>IFERROR(IF(AND(VLOOKUP(G128,अंक,5,0)=""),"",IF($BY$6=3,IF(AND(VLOOKUP(G128,अंक,5,0)&gt;=86),3,IF(AND(VLOOKUP(G128,अंक,5,0)&gt;=81),2,IF(AND(VLOOKUP(G128,अंक,5,0)&gt;=75),1,0))),IF(AND(VLOOKUP(G128,अंक,5,0)&gt;=86),1.5,IF(AND(VLOOKUP(G128,अंक,5,0)&gt;=81),1,IF(AND(VLOOKUP(G128,अंक,5,0)&gt;=75),0.5,0))))),"")</f>
        <v/>
      </c>
      <c s="160">
        <f t="shared" si="64"/>
        <v>0</v>
      </c>
      <c s="160">
        <f t="shared" si="65"/>
        <v>0</v>
      </c>
      <c s="160">
        <f t="shared" si="23"/>
        <v>0</v>
      </c>
      <c s="157" t="str">
        <f t="shared" si="66"/>
        <v/>
      </c>
      <c s="160" t="str">
        <f t="shared" si="25"/>
        <v/>
      </c>
      <c s="160" t="str">
        <f>IFERROR(IF(AND(VLOOKUP(G128,अंक,5,0)=""),"",IF($CE$6=3,IF(AND(VLOOKUP(G128,अंक,5,0)&gt;=86),3,IF(AND(VLOOKUP(G128,अंक,5,0)&gt;=81),2,IF(AND(VLOOKUP(G128,अंक,5,0)&gt;=75),1,0))),IF(AND(VLOOKUP(G128,अंक,5,0)&gt;=86),1.5,IF(AND(VLOOKUP(G128,अंक,5,0)&gt;=81),1,IF(AND(VLOOKUP(G128,अंक,5,0)&gt;=75),0.5,0))))),"")</f>
        <v/>
      </c>
      <c s="160">
        <f t="shared" si="67"/>
        <v>0</v>
      </c>
      <c s="160">
        <f t="shared" si="68"/>
        <v>0</v>
      </c>
      <c s="160">
        <f t="shared" si="28"/>
        <v>0</v>
      </c>
      <c s="157" t="str">
        <f t="shared" si="69"/>
        <v/>
      </c>
      <c s="160" t="str">
        <f t="shared" si="30"/>
        <v/>
      </c>
      <c s="160" t="str">
        <f>IFERROR(IF(AND(VLOOKUP(G128,अंक,5,0)=""),"",IF($CK$6=3,IF(AND(VLOOKUP(G128,अंक,5,0)&gt;=86),3,IF(AND(VLOOKUP(G128,अंक,5,0)&gt;=81),2,IF(AND(VLOOKUP(G128,अंक,5,0)&gt;=75),1,0))),IF(AND(VLOOKUP(G128,अंक,5,0)&gt;86),1.5,IF(AND(VLOOKUP(G128,अंक,5,0)&gt;=81),1,IF(AND(VLOOKUP(G128,अंक,5,0)&gt;=75),0.5,0))))),"")</f>
        <v/>
      </c>
      <c s="160">
        <f t="shared" si="70"/>
        <v>0</v>
      </c>
      <c s="160">
        <f t="shared" si="71"/>
        <v>0</v>
      </c>
      <c s="160">
        <f t="shared" si="33"/>
        <v>0</v>
      </c>
      <c s="157" t="str">
        <f t="shared" si="72"/>
        <v/>
      </c>
      <c s="160" t="str">
        <f t="shared" si="35"/>
        <v/>
      </c>
      <c s="160" t="str">
        <f>IFERROR(IF(AND(VLOOKUP(G128,अंक,5,0)=""),"",IF($CQ$6=3,IF(AND(VLOOKUP(G128,अंक,5,0)&gt;=86),3,IF(AND(VLOOKUP(G128,अंक,5,0)&gt;=81),2,IF(AND(VLOOKUP(G128,अंक,5,0)&gt;=75),1,0))),IF(AND(VLOOKUP(G128,अंक,5,0)&gt;=86),1.5,IF(AND(VLOOKUP(G128,अंक,5,0)&gt;=81),1,IF(AND(VLOOKUP(G128,अंक,5,0)&gt;=75),0.5,0))))),"")</f>
        <v/>
      </c>
      <c s="160">
        <f t="shared" si="73"/>
        <v>0</v>
      </c>
      <c s="160">
        <f t="shared" si="74"/>
        <v>0</v>
      </c>
      <c s="161">
        <f t="shared" si="38"/>
        <v>0</v>
      </c>
      <c s="157"/>
    </row>
    <row r="129" spans="1:99" ht="26.25" customHeight="1">
      <c r="A12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29" s="181" t="str">
        <f t="shared" si="56"/>
        <v/>
      </c>
      <c s="160" t="str">
        <f t="shared" si="57"/>
        <v/>
      </c>
      <c s="160" t="str">
        <f t="shared" si="10"/>
        <v/>
      </c>
      <c s="160" t="str">
        <f>IFERROR(IF(AND(VLOOKUP(G129,अंक,5,0)=""),"",IF($BM$6=3,IF(AND(VLOOKUP(G129,अंक,5,0)&gt;=86),3,IF(AND(VLOOKUP(G129,अंक,5,0)&gt;=81),2,IF(AND(VLOOKUP(G129,Mark,5,0)&gt;=75),1,0))),IF(AND(VLOOKUP(G129,अंक,5,0)&gt;=86),1.5,IF(AND(VLOOKUP(G129,अंक,5,0)&gt;=81),1,IF(AND(VLOOKUP(G129,अंक,5,0)&gt;=75),0.5,0))))),"")</f>
        <v/>
      </c>
      <c s="160">
        <f t="shared" si="58"/>
        <v>0</v>
      </c>
      <c s="160">
        <f t="shared" si="59"/>
        <v>0</v>
      </c>
      <c s="160">
        <f t="shared" si="13"/>
        <v>0</v>
      </c>
      <c s="157" t="str">
        <f t="shared" si="60"/>
        <v/>
      </c>
      <c s="160" t="str">
        <f t="shared" si="15"/>
        <v/>
      </c>
      <c s="160" t="str">
        <f>IFERROR(IF(AND(VLOOKUP(G129,अंक,5,0)=""),"",IF($BS$6=3,IF(AND(VLOOKUP(G129,अंक,5,0)&gt;=86),3,IF(AND(VLOOKUP(G129,अंक,5,0)&gt;=81),2,IF(AND(VLOOKUP(G129,अंक,5,0)&gt;=75),1,0))),IF(AND(VLOOKUP(G129,अंक,5,0)&gt;=86),1.5,IF(AND(VLOOKUP(G129,अंक,5,0)&gt;=81),1,IF(AND(VLOOKUP(G129,अंक,5,0)&gt;=75),0.5,0))))),"")</f>
        <v/>
      </c>
      <c s="160">
        <f t="shared" si="61"/>
        <v>0</v>
      </c>
      <c s="160">
        <f t="shared" si="62"/>
        <v>0</v>
      </c>
      <c s="160">
        <f t="shared" si="18"/>
        <v>0</v>
      </c>
      <c s="157" t="str">
        <f t="shared" si="63"/>
        <v/>
      </c>
      <c s="160" t="str">
        <f t="shared" si="20"/>
        <v/>
      </c>
      <c s="160" t="str">
        <f>IFERROR(IF(AND(VLOOKUP(G129,अंक,5,0)=""),"",IF($BY$6=3,IF(AND(VLOOKUP(G129,अंक,5,0)&gt;=86),3,IF(AND(VLOOKUP(G129,अंक,5,0)&gt;=81),2,IF(AND(VLOOKUP(G129,अंक,5,0)&gt;=75),1,0))),IF(AND(VLOOKUP(G129,अंक,5,0)&gt;=86),1.5,IF(AND(VLOOKUP(G129,अंक,5,0)&gt;=81),1,IF(AND(VLOOKUP(G129,अंक,5,0)&gt;=75),0.5,0))))),"")</f>
        <v/>
      </c>
      <c s="160">
        <f t="shared" si="64"/>
        <v>0</v>
      </c>
      <c s="160">
        <f t="shared" si="65"/>
        <v>0</v>
      </c>
      <c s="160">
        <f t="shared" si="23"/>
        <v>0</v>
      </c>
      <c s="157" t="str">
        <f t="shared" si="66"/>
        <v/>
      </c>
      <c s="160" t="str">
        <f t="shared" si="25"/>
        <v/>
      </c>
      <c s="160" t="str">
        <f>IFERROR(IF(AND(VLOOKUP(G129,अंक,5,0)=""),"",IF($CE$6=3,IF(AND(VLOOKUP(G129,अंक,5,0)&gt;=86),3,IF(AND(VLOOKUP(G129,अंक,5,0)&gt;=81),2,IF(AND(VLOOKUP(G129,अंक,5,0)&gt;=75),1,0))),IF(AND(VLOOKUP(G129,अंक,5,0)&gt;=86),1.5,IF(AND(VLOOKUP(G129,अंक,5,0)&gt;=81),1,IF(AND(VLOOKUP(G129,अंक,5,0)&gt;=75),0.5,0))))),"")</f>
        <v/>
      </c>
      <c s="160">
        <f t="shared" si="67"/>
        <v>0</v>
      </c>
      <c s="160">
        <f t="shared" si="68"/>
        <v>0</v>
      </c>
      <c s="160">
        <f t="shared" si="28"/>
        <v>0</v>
      </c>
      <c s="157" t="str">
        <f t="shared" si="69"/>
        <v/>
      </c>
      <c s="160" t="str">
        <f t="shared" si="30"/>
        <v/>
      </c>
      <c s="160" t="str">
        <f>IFERROR(IF(AND(VLOOKUP(G129,अंक,5,0)=""),"",IF($CK$6=3,IF(AND(VLOOKUP(G129,अंक,5,0)&gt;=86),3,IF(AND(VLOOKUP(G129,अंक,5,0)&gt;=81),2,IF(AND(VLOOKUP(G129,अंक,5,0)&gt;=75),1,0))),IF(AND(VLOOKUP(G129,अंक,5,0)&gt;86),1.5,IF(AND(VLOOKUP(G129,अंक,5,0)&gt;=81),1,IF(AND(VLOOKUP(G129,अंक,5,0)&gt;=75),0.5,0))))),"")</f>
        <v/>
      </c>
      <c s="160">
        <f t="shared" si="70"/>
        <v>0</v>
      </c>
      <c s="160">
        <f t="shared" si="71"/>
        <v>0</v>
      </c>
      <c s="160">
        <f t="shared" si="33"/>
        <v>0</v>
      </c>
      <c s="157" t="str">
        <f t="shared" si="72"/>
        <v/>
      </c>
      <c s="160" t="str">
        <f t="shared" si="35"/>
        <v/>
      </c>
      <c s="160" t="str">
        <f>IFERROR(IF(AND(VLOOKUP(G129,अंक,5,0)=""),"",IF($CQ$6=3,IF(AND(VLOOKUP(G129,अंक,5,0)&gt;=86),3,IF(AND(VLOOKUP(G129,अंक,5,0)&gt;=81),2,IF(AND(VLOOKUP(G129,अंक,5,0)&gt;=75),1,0))),IF(AND(VLOOKUP(G129,अंक,5,0)&gt;=86),1.5,IF(AND(VLOOKUP(G129,अंक,5,0)&gt;=81),1,IF(AND(VLOOKUP(G129,अंक,5,0)&gt;=75),0.5,0))))),"")</f>
        <v/>
      </c>
      <c s="160">
        <f t="shared" si="73"/>
        <v>0</v>
      </c>
      <c s="160">
        <f t="shared" si="74"/>
        <v>0</v>
      </c>
      <c s="161">
        <f t="shared" si="38"/>
        <v>0</v>
      </c>
      <c s="157"/>
    </row>
    <row r="130" spans="1:99" ht="26.25" customHeight="1">
      <c r="A13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0" s="181" t="str">
        <f t="shared" si="56"/>
        <v/>
      </c>
      <c s="160" t="str">
        <f t="shared" si="57"/>
        <v/>
      </c>
      <c s="160" t="str">
        <f t="shared" si="10"/>
        <v/>
      </c>
      <c s="160" t="str">
        <f>IFERROR(IF(AND(VLOOKUP(G130,अंक,5,0)=""),"",IF($BM$6=3,IF(AND(VLOOKUP(G130,अंक,5,0)&gt;=86),3,IF(AND(VLOOKUP(G130,अंक,5,0)&gt;=81),2,IF(AND(VLOOKUP(G130,Mark,5,0)&gt;=75),1,0))),IF(AND(VLOOKUP(G130,अंक,5,0)&gt;=86),1.5,IF(AND(VLOOKUP(G130,अंक,5,0)&gt;=81),1,IF(AND(VLOOKUP(G130,अंक,5,0)&gt;=75),0.5,0))))),"")</f>
        <v/>
      </c>
      <c s="160">
        <f t="shared" si="58"/>
        <v>0</v>
      </c>
      <c s="160">
        <f t="shared" si="59"/>
        <v>0</v>
      </c>
      <c s="160">
        <f t="shared" si="13"/>
        <v>0</v>
      </c>
      <c s="157" t="str">
        <f t="shared" si="60"/>
        <v/>
      </c>
      <c s="160" t="str">
        <f t="shared" si="15"/>
        <v/>
      </c>
      <c s="160" t="str">
        <f>IFERROR(IF(AND(VLOOKUP(G130,अंक,5,0)=""),"",IF($BS$6=3,IF(AND(VLOOKUP(G130,अंक,5,0)&gt;=86),3,IF(AND(VLOOKUP(G130,अंक,5,0)&gt;=81),2,IF(AND(VLOOKUP(G130,अंक,5,0)&gt;=75),1,0))),IF(AND(VLOOKUP(G130,अंक,5,0)&gt;=86),1.5,IF(AND(VLOOKUP(G130,अंक,5,0)&gt;=81),1,IF(AND(VLOOKUP(G130,अंक,5,0)&gt;=75),0.5,0))))),"")</f>
        <v/>
      </c>
      <c s="160">
        <f t="shared" si="61"/>
        <v>0</v>
      </c>
      <c s="160">
        <f t="shared" si="62"/>
        <v>0</v>
      </c>
      <c s="160">
        <f t="shared" si="18"/>
        <v>0</v>
      </c>
      <c s="157" t="str">
        <f t="shared" si="63"/>
        <v/>
      </c>
      <c s="160" t="str">
        <f t="shared" si="20"/>
        <v/>
      </c>
      <c s="160" t="str">
        <f>IFERROR(IF(AND(VLOOKUP(G130,अंक,5,0)=""),"",IF($BY$6=3,IF(AND(VLOOKUP(G130,अंक,5,0)&gt;=86),3,IF(AND(VLOOKUP(G130,अंक,5,0)&gt;=81),2,IF(AND(VLOOKUP(G130,अंक,5,0)&gt;=75),1,0))),IF(AND(VLOOKUP(G130,अंक,5,0)&gt;=86),1.5,IF(AND(VLOOKUP(G130,अंक,5,0)&gt;=81),1,IF(AND(VLOOKUP(G130,अंक,5,0)&gt;=75),0.5,0))))),"")</f>
        <v/>
      </c>
      <c s="160">
        <f t="shared" si="64"/>
        <v>0</v>
      </c>
      <c s="160">
        <f t="shared" si="65"/>
        <v>0</v>
      </c>
      <c s="160">
        <f t="shared" si="23"/>
        <v>0</v>
      </c>
      <c s="157" t="str">
        <f t="shared" si="66"/>
        <v/>
      </c>
      <c s="160" t="str">
        <f t="shared" si="25"/>
        <v/>
      </c>
      <c s="160" t="str">
        <f>IFERROR(IF(AND(VLOOKUP(G130,अंक,5,0)=""),"",IF($CE$6=3,IF(AND(VLOOKUP(G130,अंक,5,0)&gt;=86),3,IF(AND(VLOOKUP(G130,अंक,5,0)&gt;=81),2,IF(AND(VLOOKUP(G130,अंक,5,0)&gt;=75),1,0))),IF(AND(VLOOKUP(G130,अंक,5,0)&gt;=86),1.5,IF(AND(VLOOKUP(G130,अंक,5,0)&gt;=81),1,IF(AND(VLOOKUP(G130,अंक,5,0)&gt;=75),0.5,0))))),"")</f>
        <v/>
      </c>
      <c s="160">
        <f t="shared" si="67"/>
        <v>0</v>
      </c>
      <c s="160">
        <f t="shared" si="68"/>
        <v>0</v>
      </c>
      <c s="160">
        <f t="shared" si="28"/>
        <v>0</v>
      </c>
      <c s="157" t="str">
        <f t="shared" si="69"/>
        <v/>
      </c>
      <c s="160" t="str">
        <f t="shared" si="30"/>
        <v/>
      </c>
      <c s="160" t="str">
        <f>IFERROR(IF(AND(VLOOKUP(G130,अंक,5,0)=""),"",IF($CK$6=3,IF(AND(VLOOKUP(G130,अंक,5,0)&gt;=86),3,IF(AND(VLOOKUP(G130,अंक,5,0)&gt;=81),2,IF(AND(VLOOKUP(G130,अंक,5,0)&gt;=75),1,0))),IF(AND(VLOOKUP(G130,अंक,5,0)&gt;86),1.5,IF(AND(VLOOKUP(G130,अंक,5,0)&gt;=81),1,IF(AND(VLOOKUP(G130,अंक,5,0)&gt;=75),0.5,0))))),"")</f>
        <v/>
      </c>
      <c s="160">
        <f t="shared" si="70"/>
        <v>0</v>
      </c>
      <c s="160">
        <f t="shared" si="71"/>
        <v>0</v>
      </c>
      <c s="160">
        <f t="shared" si="33"/>
        <v>0</v>
      </c>
      <c s="157" t="str">
        <f t="shared" si="72"/>
        <v/>
      </c>
      <c s="160" t="str">
        <f t="shared" si="35"/>
        <v/>
      </c>
      <c s="160" t="str">
        <f>IFERROR(IF(AND(VLOOKUP(G130,अंक,5,0)=""),"",IF($CQ$6=3,IF(AND(VLOOKUP(G130,अंक,5,0)&gt;=86),3,IF(AND(VLOOKUP(G130,अंक,5,0)&gt;=81),2,IF(AND(VLOOKUP(G130,अंक,5,0)&gt;=75),1,0))),IF(AND(VLOOKUP(G130,अंक,5,0)&gt;=86),1.5,IF(AND(VLOOKUP(G130,अंक,5,0)&gt;=81),1,IF(AND(VLOOKUP(G130,अंक,5,0)&gt;=75),0.5,0))))),"")</f>
        <v/>
      </c>
      <c s="160">
        <f t="shared" si="73"/>
        <v>0</v>
      </c>
      <c s="160">
        <f t="shared" si="74"/>
        <v>0</v>
      </c>
      <c s="161">
        <f t="shared" si="38"/>
        <v>0</v>
      </c>
      <c s="157"/>
    </row>
    <row r="131" spans="1:99" ht="26.25" customHeight="1">
      <c r="A13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1" s="181" t="str">
        <f t="shared" si="56"/>
        <v/>
      </c>
      <c s="160" t="str">
        <f t="shared" si="57"/>
        <v/>
      </c>
      <c s="160" t="str">
        <f t="shared" si="10"/>
        <v/>
      </c>
      <c s="160" t="str">
        <f>IFERROR(IF(AND(VLOOKUP(G131,अंक,5,0)=""),"",IF($BM$6=3,IF(AND(VLOOKUP(G131,अंक,5,0)&gt;=86),3,IF(AND(VLOOKUP(G131,अंक,5,0)&gt;=81),2,IF(AND(VLOOKUP(G131,Mark,5,0)&gt;=75),1,0))),IF(AND(VLOOKUP(G131,अंक,5,0)&gt;=86),1.5,IF(AND(VLOOKUP(G131,अंक,5,0)&gt;=81),1,IF(AND(VLOOKUP(G131,अंक,5,0)&gt;=75),0.5,0))))),"")</f>
        <v/>
      </c>
      <c s="160">
        <f t="shared" si="58"/>
        <v>0</v>
      </c>
      <c s="160">
        <f t="shared" si="59"/>
        <v>0</v>
      </c>
      <c s="160">
        <f t="shared" si="13"/>
        <v>0</v>
      </c>
      <c s="157" t="str">
        <f t="shared" si="60"/>
        <v/>
      </c>
      <c s="160" t="str">
        <f t="shared" si="15"/>
        <v/>
      </c>
      <c s="160" t="str">
        <f>IFERROR(IF(AND(VLOOKUP(G131,अंक,5,0)=""),"",IF($BS$6=3,IF(AND(VLOOKUP(G131,अंक,5,0)&gt;=86),3,IF(AND(VLOOKUP(G131,अंक,5,0)&gt;=81),2,IF(AND(VLOOKUP(G131,अंक,5,0)&gt;=75),1,0))),IF(AND(VLOOKUP(G131,अंक,5,0)&gt;=86),1.5,IF(AND(VLOOKUP(G131,अंक,5,0)&gt;=81),1,IF(AND(VLOOKUP(G131,अंक,5,0)&gt;=75),0.5,0))))),"")</f>
        <v/>
      </c>
      <c s="160">
        <f t="shared" si="61"/>
        <v>0</v>
      </c>
      <c s="160">
        <f t="shared" si="62"/>
        <v>0</v>
      </c>
      <c s="160">
        <f t="shared" si="18"/>
        <v>0</v>
      </c>
      <c s="157" t="str">
        <f t="shared" si="63"/>
        <v/>
      </c>
      <c s="160" t="str">
        <f t="shared" si="20"/>
        <v/>
      </c>
      <c s="160" t="str">
        <f>IFERROR(IF(AND(VLOOKUP(G131,अंक,5,0)=""),"",IF($BY$6=3,IF(AND(VLOOKUP(G131,अंक,5,0)&gt;=86),3,IF(AND(VLOOKUP(G131,अंक,5,0)&gt;=81),2,IF(AND(VLOOKUP(G131,अंक,5,0)&gt;=75),1,0))),IF(AND(VLOOKUP(G131,अंक,5,0)&gt;=86),1.5,IF(AND(VLOOKUP(G131,अंक,5,0)&gt;=81),1,IF(AND(VLOOKUP(G131,अंक,5,0)&gt;=75),0.5,0))))),"")</f>
        <v/>
      </c>
      <c s="160">
        <f t="shared" si="64"/>
        <v>0</v>
      </c>
      <c s="160">
        <f t="shared" si="65"/>
        <v>0</v>
      </c>
      <c s="160">
        <f t="shared" si="23"/>
        <v>0</v>
      </c>
      <c s="157" t="str">
        <f t="shared" si="66"/>
        <v/>
      </c>
      <c s="160" t="str">
        <f t="shared" si="25"/>
        <v/>
      </c>
      <c s="160" t="str">
        <f>IFERROR(IF(AND(VLOOKUP(G131,अंक,5,0)=""),"",IF($CE$6=3,IF(AND(VLOOKUP(G131,अंक,5,0)&gt;=86),3,IF(AND(VLOOKUP(G131,अंक,5,0)&gt;=81),2,IF(AND(VLOOKUP(G131,अंक,5,0)&gt;=75),1,0))),IF(AND(VLOOKUP(G131,अंक,5,0)&gt;=86),1.5,IF(AND(VLOOKUP(G131,अंक,5,0)&gt;=81),1,IF(AND(VLOOKUP(G131,अंक,5,0)&gt;=75),0.5,0))))),"")</f>
        <v/>
      </c>
      <c s="160">
        <f t="shared" si="67"/>
        <v>0</v>
      </c>
      <c s="160">
        <f t="shared" si="68"/>
        <v>0</v>
      </c>
      <c s="160">
        <f t="shared" si="28"/>
        <v>0</v>
      </c>
      <c s="157" t="str">
        <f t="shared" si="69"/>
        <v/>
      </c>
      <c s="160" t="str">
        <f t="shared" si="30"/>
        <v/>
      </c>
      <c s="160" t="str">
        <f>IFERROR(IF(AND(VLOOKUP(G131,अंक,5,0)=""),"",IF($CK$6=3,IF(AND(VLOOKUP(G131,अंक,5,0)&gt;=86),3,IF(AND(VLOOKUP(G131,अंक,5,0)&gt;=81),2,IF(AND(VLOOKUP(G131,अंक,5,0)&gt;=75),1,0))),IF(AND(VLOOKUP(G131,अंक,5,0)&gt;86),1.5,IF(AND(VLOOKUP(G131,अंक,5,0)&gt;=81),1,IF(AND(VLOOKUP(G131,अंक,5,0)&gt;=75),0.5,0))))),"")</f>
        <v/>
      </c>
      <c s="160">
        <f t="shared" si="70"/>
        <v>0</v>
      </c>
      <c s="160">
        <f t="shared" si="71"/>
        <v>0</v>
      </c>
      <c s="160">
        <f t="shared" si="33"/>
        <v>0</v>
      </c>
      <c s="157" t="str">
        <f t="shared" si="72"/>
        <v/>
      </c>
      <c s="160" t="str">
        <f t="shared" si="35"/>
        <v/>
      </c>
      <c s="160" t="str">
        <f>IFERROR(IF(AND(VLOOKUP(G131,अंक,5,0)=""),"",IF($CQ$6=3,IF(AND(VLOOKUP(G131,अंक,5,0)&gt;=86),3,IF(AND(VLOOKUP(G131,अंक,5,0)&gt;=81),2,IF(AND(VLOOKUP(G131,अंक,5,0)&gt;=75),1,0))),IF(AND(VLOOKUP(G131,अंक,5,0)&gt;=86),1.5,IF(AND(VLOOKUP(G131,अंक,5,0)&gt;=81),1,IF(AND(VLOOKUP(G131,अंक,5,0)&gt;=75),0.5,0))))),"")</f>
        <v/>
      </c>
      <c s="160">
        <f t="shared" si="73"/>
        <v>0</v>
      </c>
      <c s="160">
        <f t="shared" si="74"/>
        <v>0</v>
      </c>
      <c s="161">
        <f t="shared" si="38"/>
        <v>0</v>
      </c>
      <c s="157"/>
    </row>
    <row r="132" spans="1:99" ht="26.25" customHeight="1">
      <c r="A13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2" s="181" t="str">
        <f t="shared" si="56"/>
        <v/>
      </c>
      <c s="160" t="str">
        <f t="shared" si="57"/>
        <v/>
      </c>
      <c s="160" t="str">
        <f t="shared" si="10"/>
        <v/>
      </c>
      <c s="160" t="str">
        <f>IFERROR(IF(AND(VLOOKUP(G132,अंक,5,0)=""),"",IF($BM$6=3,IF(AND(VLOOKUP(G132,अंक,5,0)&gt;=86),3,IF(AND(VLOOKUP(G132,अंक,5,0)&gt;=81),2,IF(AND(VLOOKUP(G132,Mark,5,0)&gt;=75),1,0))),IF(AND(VLOOKUP(G132,अंक,5,0)&gt;=86),1.5,IF(AND(VLOOKUP(G132,अंक,5,0)&gt;=81),1,IF(AND(VLOOKUP(G132,अंक,5,0)&gt;=75),0.5,0))))),"")</f>
        <v/>
      </c>
      <c s="160">
        <f t="shared" si="58"/>
        <v>0</v>
      </c>
      <c s="160">
        <f t="shared" si="59"/>
        <v>0</v>
      </c>
      <c s="160">
        <f t="shared" si="13"/>
        <v>0</v>
      </c>
      <c s="157" t="str">
        <f t="shared" si="60"/>
        <v/>
      </c>
      <c s="160" t="str">
        <f t="shared" si="15"/>
        <v/>
      </c>
      <c s="160" t="str">
        <f>IFERROR(IF(AND(VLOOKUP(G132,अंक,5,0)=""),"",IF($BS$6=3,IF(AND(VLOOKUP(G132,अंक,5,0)&gt;=86),3,IF(AND(VLOOKUP(G132,अंक,5,0)&gt;=81),2,IF(AND(VLOOKUP(G132,अंक,5,0)&gt;=75),1,0))),IF(AND(VLOOKUP(G132,अंक,5,0)&gt;=86),1.5,IF(AND(VLOOKUP(G132,अंक,5,0)&gt;=81),1,IF(AND(VLOOKUP(G132,अंक,5,0)&gt;=75),0.5,0))))),"")</f>
        <v/>
      </c>
      <c s="160">
        <f t="shared" si="61"/>
        <v>0</v>
      </c>
      <c s="160">
        <f t="shared" si="62"/>
        <v>0</v>
      </c>
      <c s="160">
        <f t="shared" si="18"/>
        <v>0</v>
      </c>
      <c s="157" t="str">
        <f t="shared" si="63"/>
        <v/>
      </c>
      <c s="160" t="str">
        <f t="shared" si="20"/>
        <v/>
      </c>
      <c s="160" t="str">
        <f>IFERROR(IF(AND(VLOOKUP(G132,अंक,5,0)=""),"",IF($BY$6=3,IF(AND(VLOOKUP(G132,अंक,5,0)&gt;=86),3,IF(AND(VLOOKUP(G132,अंक,5,0)&gt;=81),2,IF(AND(VLOOKUP(G132,अंक,5,0)&gt;=75),1,0))),IF(AND(VLOOKUP(G132,अंक,5,0)&gt;=86),1.5,IF(AND(VLOOKUP(G132,अंक,5,0)&gt;=81),1,IF(AND(VLOOKUP(G132,अंक,5,0)&gt;=75),0.5,0))))),"")</f>
        <v/>
      </c>
      <c s="160">
        <f t="shared" si="64"/>
        <v>0</v>
      </c>
      <c s="160">
        <f t="shared" si="65"/>
        <v>0</v>
      </c>
      <c s="160">
        <f t="shared" si="23"/>
        <v>0</v>
      </c>
      <c s="157" t="str">
        <f t="shared" si="66"/>
        <v/>
      </c>
      <c s="160" t="str">
        <f t="shared" si="25"/>
        <v/>
      </c>
      <c s="160" t="str">
        <f>IFERROR(IF(AND(VLOOKUP(G132,अंक,5,0)=""),"",IF($CE$6=3,IF(AND(VLOOKUP(G132,अंक,5,0)&gt;=86),3,IF(AND(VLOOKUP(G132,अंक,5,0)&gt;=81),2,IF(AND(VLOOKUP(G132,अंक,5,0)&gt;=75),1,0))),IF(AND(VLOOKUP(G132,अंक,5,0)&gt;=86),1.5,IF(AND(VLOOKUP(G132,अंक,5,0)&gt;=81),1,IF(AND(VLOOKUP(G132,अंक,5,0)&gt;=75),0.5,0))))),"")</f>
        <v/>
      </c>
      <c s="160">
        <f t="shared" si="67"/>
        <v>0</v>
      </c>
      <c s="160">
        <f t="shared" si="68"/>
        <v>0</v>
      </c>
      <c s="160">
        <f t="shared" si="28"/>
        <v>0</v>
      </c>
      <c s="157" t="str">
        <f t="shared" si="69"/>
        <v/>
      </c>
      <c s="160" t="str">
        <f t="shared" si="30"/>
        <v/>
      </c>
      <c s="160" t="str">
        <f>IFERROR(IF(AND(VLOOKUP(G132,अंक,5,0)=""),"",IF($CK$6=3,IF(AND(VLOOKUP(G132,अंक,5,0)&gt;=86),3,IF(AND(VLOOKUP(G132,अंक,5,0)&gt;=81),2,IF(AND(VLOOKUP(G132,अंक,5,0)&gt;=75),1,0))),IF(AND(VLOOKUP(G132,अंक,5,0)&gt;86),1.5,IF(AND(VLOOKUP(G132,अंक,5,0)&gt;=81),1,IF(AND(VLOOKUP(G132,अंक,5,0)&gt;=75),0.5,0))))),"")</f>
        <v/>
      </c>
      <c s="160">
        <f t="shared" si="70"/>
        <v>0</v>
      </c>
      <c s="160">
        <f t="shared" si="71"/>
        <v>0</v>
      </c>
      <c s="160">
        <f t="shared" si="33"/>
        <v>0</v>
      </c>
      <c s="157" t="str">
        <f t="shared" si="72"/>
        <v/>
      </c>
      <c s="160" t="str">
        <f t="shared" si="35"/>
        <v/>
      </c>
      <c s="160" t="str">
        <f>IFERROR(IF(AND(VLOOKUP(G132,अंक,5,0)=""),"",IF($CQ$6=3,IF(AND(VLOOKUP(G132,अंक,5,0)&gt;=86),3,IF(AND(VLOOKUP(G132,अंक,5,0)&gt;=81),2,IF(AND(VLOOKUP(G132,अंक,5,0)&gt;=75),1,0))),IF(AND(VLOOKUP(G132,अंक,5,0)&gt;=86),1.5,IF(AND(VLOOKUP(G132,अंक,5,0)&gt;=81),1,IF(AND(VLOOKUP(G132,अंक,5,0)&gt;=75),0.5,0))))),"")</f>
        <v/>
      </c>
      <c s="160">
        <f t="shared" si="73"/>
        <v>0</v>
      </c>
      <c s="160">
        <f t="shared" si="74"/>
        <v>0</v>
      </c>
      <c s="161">
        <f t="shared" si="38"/>
        <v>0</v>
      </c>
      <c s="157"/>
    </row>
    <row r="133" spans="1:99" ht="26.25" customHeight="1">
      <c r="A13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3" s="181" t="str">
        <f t="shared" si="56"/>
        <v/>
      </c>
      <c s="160" t="str">
        <f t="shared" si="57"/>
        <v/>
      </c>
      <c s="160" t="str">
        <f t="shared" si="10"/>
        <v/>
      </c>
      <c s="160" t="str">
        <f>IFERROR(IF(AND(VLOOKUP(G133,अंक,5,0)=""),"",IF($BM$6=3,IF(AND(VLOOKUP(G133,अंक,5,0)&gt;=86),3,IF(AND(VLOOKUP(G133,अंक,5,0)&gt;=81),2,IF(AND(VLOOKUP(G133,Mark,5,0)&gt;=75),1,0))),IF(AND(VLOOKUP(G133,अंक,5,0)&gt;=86),1.5,IF(AND(VLOOKUP(G133,अंक,5,0)&gt;=81),1,IF(AND(VLOOKUP(G133,अंक,5,0)&gt;=75),0.5,0))))),"")</f>
        <v/>
      </c>
      <c s="160">
        <f t="shared" si="58"/>
        <v>0</v>
      </c>
      <c s="160">
        <f t="shared" si="59"/>
        <v>0</v>
      </c>
      <c s="160">
        <f t="shared" si="13"/>
        <v>0</v>
      </c>
      <c s="157" t="str">
        <f t="shared" si="60"/>
        <v/>
      </c>
      <c s="160" t="str">
        <f t="shared" si="15"/>
        <v/>
      </c>
      <c s="160" t="str">
        <f>IFERROR(IF(AND(VLOOKUP(G133,अंक,5,0)=""),"",IF($BS$6=3,IF(AND(VLOOKUP(G133,अंक,5,0)&gt;=86),3,IF(AND(VLOOKUP(G133,अंक,5,0)&gt;=81),2,IF(AND(VLOOKUP(G133,अंक,5,0)&gt;=75),1,0))),IF(AND(VLOOKUP(G133,अंक,5,0)&gt;=86),1.5,IF(AND(VLOOKUP(G133,अंक,5,0)&gt;=81),1,IF(AND(VLOOKUP(G133,अंक,5,0)&gt;=75),0.5,0))))),"")</f>
        <v/>
      </c>
      <c s="160">
        <f t="shared" si="61"/>
        <v>0</v>
      </c>
      <c s="160">
        <f t="shared" si="62"/>
        <v>0</v>
      </c>
      <c s="160">
        <f t="shared" si="18"/>
        <v>0</v>
      </c>
      <c s="157" t="str">
        <f t="shared" si="63"/>
        <v/>
      </c>
      <c s="160" t="str">
        <f t="shared" si="20"/>
        <v/>
      </c>
      <c s="160" t="str">
        <f>IFERROR(IF(AND(VLOOKUP(G133,अंक,5,0)=""),"",IF($BY$6=3,IF(AND(VLOOKUP(G133,अंक,5,0)&gt;=86),3,IF(AND(VLOOKUP(G133,अंक,5,0)&gt;=81),2,IF(AND(VLOOKUP(G133,अंक,5,0)&gt;=75),1,0))),IF(AND(VLOOKUP(G133,अंक,5,0)&gt;=86),1.5,IF(AND(VLOOKUP(G133,अंक,5,0)&gt;=81),1,IF(AND(VLOOKUP(G133,अंक,5,0)&gt;=75),0.5,0))))),"")</f>
        <v/>
      </c>
      <c s="160">
        <f t="shared" si="64"/>
        <v>0</v>
      </c>
      <c s="160">
        <f t="shared" si="65"/>
        <v>0</v>
      </c>
      <c s="160">
        <f t="shared" si="23"/>
        <v>0</v>
      </c>
      <c s="157" t="str">
        <f t="shared" si="66"/>
        <v/>
      </c>
      <c s="160" t="str">
        <f t="shared" si="25"/>
        <v/>
      </c>
      <c s="160" t="str">
        <f>IFERROR(IF(AND(VLOOKUP(G133,अंक,5,0)=""),"",IF($CE$6=3,IF(AND(VLOOKUP(G133,अंक,5,0)&gt;=86),3,IF(AND(VLOOKUP(G133,अंक,5,0)&gt;=81),2,IF(AND(VLOOKUP(G133,अंक,5,0)&gt;=75),1,0))),IF(AND(VLOOKUP(G133,अंक,5,0)&gt;=86),1.5,IF(AND(VLOOKUP(G133,अंक,5,0)&gt;=81),1,IF(AND(VLOOKUP(G133,अंक,5,0)&gt;=75),0.5,0))))),"")</f>
        <v/>
      </c>
      <c s="160">
        <f t="shared" si="67"/>
        <v>0</v>
      </c>
      <c s="160">
        <f t="shared" si="68"/>
        <v>0</v>
      </c>
      <c s="160">
        <f t="shared" si="28"/>
        <v>0</v>
      </c>
      <c s="157" t="str">
        <f t="shared" si="69"/>
        <v/>
      </c>
      <c s="160" t="str">
        <f t="shared" si="30"/>
        <v/>
      </c>
      <c s="160" t="str">
        <f>IFERROR(IF(AND(VLOOKUP(G133,अंक,5,0)=""),"",IF($CK$6=3,IF(AND(VLOOKUP(G133,अंक,5,0)&gt;=86),3,IF(AND(VLOOKUP(G133,अंक,5,0)&gt;=81),2,IF(AND(VLOOKUP(G133,अंक,5,0)&gt;=75),1,0))),IF(AND(VLOOKUP(G133,अंक,5,0)&gt;86),1.5,IF(AND(VLOOKUP(G133,अंक,5,0)&gt;=81),1,IF(AND(VLOOKUP(G133,अंक,5,0)&gt;=75),0.5,0))))),"")</f>
        <v/>
      </c>
      <c s="160">
        <f t="shared" si="70"/>
        <v>0</v>
      </c>
      <c s="160">
        <f t="shared" si="71"/>
        <v>0</v>
      </c>
      <c s="160">
        <f t="shared" si="33"/>
        <v>0</v>
      </c>
      <c s="157" t="str">
        <f t="shared" si="72"/>
        <v/>
      </c>
      <c s="160" t="str">
        <f t="shared" si="35"/>
        <v/>
      </c>
      <c s="160" t="str">
        <f>IFERROR(IF(AND(VLOOKUP(G133,अंक,5,0)=""),"",IF($CQ$6=3,IF(AND(VLOOKUP(G133,अंक,5,0)&gt;=86),3,IF(AND(VLOOKUP(G133,अंक,5,0)&gt;=81),2,IF(AND(VLOOKUP(G133,अंक,5,0)&gt;=75),1,0))),IF(AND(VLOOKUP(G133,अंक,5,0)&gt;=86),1.5,IF(AND(VLOOKUP(G133,अंक,5,0)&gt;=81),1,IF(AND(VLOOKUP(G133,अंक,5,0)&gt;=75),0.5,0))))),"")</f>
        <v/>
      </c>
      <c s="160">
        <f t="shared" si="73"/>
        <v>0</v>
      </c>
      <c s="160">
        <f t="shared" si="74"/>
        <v>0</v>
      </c>
      <c s="161">
        <f t="shared" si="38"/>
        <v>0</v>
      </c>
      <c s="157"/>
    </row>
    <row r="134" spans="1:99" ht="26.25" customHeight="1">
      <c r="A13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4" s="181" t="str">
        <f t="shared" si="56"/>
        <v/>
      </c>
      <c s="160" t="str">
        <f t="shared" si="57"/>
        <v/>
      </c>
      <c s="160" t="str">
        <f t="shared" si="10"/>
        <v/>
      </c>
      <c s="160" t="str">
        <f>IFERROR(IF(AND(VLOOKUP(G134,अंक,5,0)=""),"",IF($BM$6=3,IF(AND(VLOOKUP(G134,अंक,5,0)&gt;=86),3,IF(AND(VLOOKUP(G134,अंक,5,0)&gt;=81),2,IF(AND(VLOOKUP(G134,Mark,5,0)&gt;=75),1,0))),IF(AND(VLOOKUP(G134,अंक,5,0)&gt;=86),1.5,IF(AND(VLOOKUP(G134,अंक,5,0)&gt;=81),1,IF(AND(VLOOKUP(G134,अंक,5,0)&gt;=75),0.5,0))))),"")</f>
        <v/>
      </c>
      <c s="160">
        <f t="shared" si="58"/>
        <v>0</v>
      </c>
      <c s="160">
        <f t="shared" si="59"/>
        <v>0</v>
      </c>
      <c s="160">
        <f t="shared" si="13"/>
        <v>0</v>
      </c>
      <c s="157" t="str">
        <f t="shared" si="60"/>
        <v/>
      </c>
      <c s="160" t="str">
        <f t="shared" si="15"/>
        <v/>
      </c>
      <c s="160" t="str">
        <f>IFERROR(IF(AND(VLOOKUP(G134,अंक,5,0)=""),"",IF($BS$6=3,IF(AND(VLOOKUP(G134,अंक,5,0)&gt;=86),3,IF(AND(VLOOKUP(G134,अंक,5,0)&gt;=81),2,IF(AND(VLOOKUP(G134,अंक,5,0)&gt;=75),1,0))),IF(AND(VLOOKUP(G134,अंक,5,0)&gt;=86),1.5,IF(AND(VLOOKUP(G134,अंक,5,0)&gt;=81),1,IF(AND(VLOOKUP(G134,अंक,5,0)&gt;=75),0.5,0))))),"")</f>
        <v/>
      </c>
      <c s="160">
        <f t="shared" si="61"/>
        <v>0</v>
      </c>
      <c s="160">
        <f t="shared" si="62"/>
        <v>0</v>
      </c>
      <c s="160">
        <f t="shared" si="18"/>
        <v>0</v>
      </c>
      <c s="157" t="str">
        <f t="shared" si="63"/>
        <v/>
      </c>
      <c s="160" t="str">
        <f t="shared" si="20"/>
        <v/>
      </c>
      <c s="160" t="str">
        <f>IFERROR(IF(AND(VLOOKUP(G134,अंक,5,0)=""),"",IF($BY$6=3,IF(AND(VLOOKUP(G134,अंक,5,0)&gt;=86),3,IF(AND(VLOOKUP(G134,अंक,5,0)&gt;=81),2,IF(AND(VLOOKUP(G134,अंक,5,0)&gt;=75),1,0))),IF(AND(VLOOKUP(G134,अंक,5,0)&gt;=86),1.5,IF(AND(VLOOKUP(G134,अंक,5,0)&gt;=81),1,IF(AND(VLOOKUP(G134,अंक,5,0)&gt;=75),0.5,0))))),"")</f>
        <v/>
      </c>
      <c s="160">
        <f t="shared" si="64"/>
        <v>0</v>
      </c>
      <c s="160">
        <f t="shared" si="65"/>
        <v>0</v>
      </c>
      <c s="160">
        <f t="shared" si="23"/>
        <v>0</v>
      </c>
      <c s="157" t="str">
        <f t="shared" si="66"/>
        <v/>
      </c>
      <c s="160" t="str">
        <f t="shared" si="25"/>
        <v/>
      </c>
      <c s="160" t="str">
        <f>IFERROR(IF(AND(VLOOKUP(G134,अंक,5,0)=""),"",IF($CE$6=3,IF(AND(VLOOKUP(G134,अंक,5,0)&gt;=86),3,IF(AND(VLOOKUP(G134,अंक,5,0)&gt;=81),2,IF(AND(VLOOKUP(G134,अंक,5,0)&gt;=75),1,0))),IF(AND(VLOOKUP(G134,अंक,5,0)&gt;=86),1.5,IF(AND(VLOOKUP(G134,अंक,5,0)&gt;=81),1,IF(AND(VLOOKUP(G134,अंक,5,0)&gt;=75),0.5,0))))),"")</f>
        <v/>
      </c>
      <c s="160">
        <f t="shared" si="67"/>
        <v>0</v>
      </c>
      <c s="160">
        <f t="shared" si="68"/>
        <v>0</v>
      </c>
      <c s="160">
        <f t="shared" si="28"/>
        <v>0</v>
      </c>
      <c s="157" t="str">
        <f t="shared" si="69"/>
        <v/>
      </c>
      <c s="160" t="str">
        <f t="shared" si="30"/>
        <v/>
      </c>
      <c s="160" t="str">
        <f>IFERROR(IF(AND(VLOOKUP(G134,अंक,5,0)=""),"",IF($CK$6=3,IF(AND(VLOOKUP(G134,अंक,5,0)&gt;=86),3,IF(AND(VLOOKUP(G134,अंक,5,0)&gt;=81),2,IF(AND(VLOOKUP(G134,अंक,5,0)&gt;=75),1,0))),IF(AND(VLOOKUP(G134,अंक,5,0)&gt;86),1.5,IF(AND(VLOOKUP(G134,अंक,5,0)&gt;=81),1,IF(AND(VLOOKUP(G134,अंक,5,0)&gt;=75),0.5,0))))),"")</f>
        <v/>
      </c>
      <c s="160">
        <f t="shared" si="70"/>
        <v>0</v>
      </c>
      <c s="160">
        <f t="shared" si="71"/>
        <v>0</v>
      </c>
      <c s="160">
        <f t="shared" si="33"/>
        <v>0</v>
      </c>
      <c s="157" t="str">
        <f t="shared" si="72"/>
        <v/>
      </c>
      <c s="160" t="str">
        <f t="shared" si="35"/>
        <v/>
      </c>
      <c s="160" t="str">
        <f>IFERROR(IF(AND(VLOOKUP(G134,अंक,5,0)=""),"",IF($CQ$6=3,IF(AND(VLOOKUP(G134,अंक,5,0)&gt;=86),3,IF(AND(VLOOKUP(G134,अंक,5,0)&gt;=81),2,IF(AND(VLOOKUP(G134,अंक,5,0)&gt;=75),1,0))),IF(AND(VLOOKUP(G134,अंक,5,0)&gt;=86),1.5,IF(AND(VLOOKUP(G134,अंक,5,0)&gt;=81),1,IF(AND(VLOOKUP(G134,अंक,5,0)&gt;=75),0.5,0))))),"")</f>
        <v/>
      </c>
      <c s="160">
        <f t="shared" si="73"/>
        <v>0</v>
      </c>
      <c s="160">
        <f t="shared" si="74"/>
        <v>0</v>
      </c>
      <c s="161">
        <f t="shared" si="38"/>
        <v>0</v>
      </c>
      <c s="157"/>
    </row>
    <row r="135" spans="1:99" ht="26.25" customHeight="1">
      <c r="A13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5" s="181" t="str">
        <f t="shared" si="56"/>
        <v/>
      </c>
      <c s="160" t="str">
        <f t="shared" si="57"/>
        <v/>
      </c>
      <c s="160" t="str">
        <f t="shared" si="10"/>
        <v/>
      </c>
      <c s="160" t="str">
        <f>IFERROR(IF(AND(VLOOKUP(G135,अंक,5,0)=""),"",IF($BM$6=3,IF(AND(VLOOKUP(G135,अंक,5,0)&gt;=86),3,IF(AND(VLOOKUP(G135,अंक,5,0)&gt;=81),2,IF(AND(VLOOKUP(G135,Mark,5,0)&gt;=75),1,0))),IF(AND(VLOOKUP(G135,अंक,5,0)&gt;=86),1.5,IF(AND(VLOOKUP(G135,अंक,5,0)&gt;=81),1,IF(AND(VLOOKUP(G135,अंक,5,0)&gt;=75),0.5,0))))),"")</f>
        <v/>
      </c>
      <c s="160">
        <f t="shared" si="58"/>
        <v>0</v>
      </c>
      <c s="160">
        <f t="shared" si="59"/>
        <v>0</v>
      </c>
      <c s="160">
        <f t="shared" si="13"/>
        <v>0</v>
      </c>
      <c s="157" t="str">
        <f t="shared" si="60"/>
        <v/>
      </c>
      <c s="160" t="str">
        <f t="shared" si="15"/>
        <v/>
      </c>
      <c s="160" t="str">
        <f>IFERROR(IF(AND(VLOOKUP(G135,अंक,5,0)=""),"",IF($BS$6=3,IF(AND(VLOOKUP(G135,अंक,5,0)&gt;=86),3,IF(AND(VLOOKUP(G135,अंक,5,0)&gt;=81),2,IF(AND(VLOOKUP(G135,अंक,5,0)&gt;=75),1,0))),IF(AND(VLOOKUP(G135,अंक,5,0)&gt;=86),1.5,IF(AND(VLOOKUP(G135,अंक,5,0)&gt;=81),1,IF(AND(VLOOKUP(G135,अंक,5,0)&gt;=75),0.5,0))))),"")</f>
        <v/>
      </c>
      <c s="160">
        <f t="shared" si="61"/>
        <v>0</v>
      </c>
      <c s="160">
        <f t="shared" si="62"/>
        <v>0</v>
      </c>
      <c s="160">
        <f t="shared" si="18"/>
        <v>0</v>
      </c>
      <c s="157" t="str">
        <f t="shared" si="63"/>
        <v/>
      </c>
      <c s="160" t="str">
        <f t="shared" si="20"/>
        <v/>
      </c>
      <c s="160" t="str">
        <f>IFERROR(IF(AND(VLOOKUP(G135,अंक,5,0)=""),"",IF($BY$6=3,IF(AND(VLOOKUP(G135,अंक,5,0)&gt;=86),3,IF(AND(VLOOKUP(G135,अंक,5,0)&gt;=81),2,IF(AND(VLOOKUP(G135,अंक,5,0)&gt;=75),1,0))),IF(AND(VLOOKUP(G135,अंक,5,0)&gt;=86),1.5,IF(AND(VLOOKUP(G135,अंक,5,0)&gt;=81),1,IF(AND(VLOOKUP(G135,अंक,5,0)&gt;=75),0.5,0))))),"")</f>
        <v/>
      </c>
      <c s="160">
        <f t="shared" si="64"/>
        <v>0</v>
      </c>
      <c s="160">
        <f t="shared" si="65"/>
        <v>0</v>
      </c>
      <c s="160">
        <f t="shared" si="23"/>
        <v>0</v>
      </c>
      <c s="157" t="str">
        <f t="shared" si="66"/>
        <v/>
      </c>
      <c s="160" t="str">
        <f t="shared" si="25"/>
        <v/>
      </c>
      <c s="160" t="str">
        <f>IFERROR(IF(AND(VLOOKUP(G135,अंक,5,0)=""),"",IF($CE$6=3,IF(AND(VLOOKUP(G135,अंक,5,0)&gt;=86),3,IF(AND(VLOOKUP(G135,अंक,5,0)&gt;=81),2,IF(AND(VLOOKUP(G135,अंक,5,0)&gt;=75),1,0))),IF(AND(VLOOKUP(G135,अंक,5,0)&gt;=86),1.5,IF(AND(VLOOKUP(G135,अंक,5,0)&gt;=81),1,IF(AND(VLOOKUP(G135,अंक,5,0)&gt;=75),0.5,0))))),"")</f>
        <v/>
      </c>
      <c s="160">
        <f t="shared" si="67"/>
        <v>0</v>
      </c>
      <c s="160">
        <f t="shared" si="68"/>
        <v>0</v>
      </c>
      <c s="160">
        <f t="shared" si="28"/>
        <v>0</v>
      </c>
      <c s="157" t="str">
        <f t="shared" si="69"/>
        <v/>
      </c>
      <c s="160" t="str">
        <f t="shared" si="30"/>
        <v/>
      </c>
      <c s="160" t="str">
        <f>IFERROR(IF(AND(VLOOKUP(G135,अंक,5,0)=""),"",IF($CK$6=3,IF(AND(VLOOKUP(G135,अंक,5,0)&gt;=86),3,IF(AND(VLOOKUP(G135,अंक,5,0)&gt;=81),2,IF(AND(VLOOKUP(G135,अंक,5,0)&gt;=75),1,0))),IF(AND(VLOOKUP(G135,अंक,5,0)&gt;86),1.5,IF(AND(VLOOKUP(G135,अंक,5,0)&gt;=81),1,IF(AND(VLOOKUP(G135,अंक,5,0)&gt;=75),0.5,0))))),"")</f>
        <v/>
      </c>
      <c s="160">
        <f t="shared" si="70"/>
        <v>0</v>
      </c>
      <c s="160">
        <f t="shared" si="71"/>
        <v>0</v>
      </c>
      <c s="160">
        <f t="shared" si="33"/>
        <v>0</v>
      </c>
      <c s="157" t="str">
        <f t="shared" si="72"/>
        <v/>
      </c>
      <c s="160" t="str">
        <f t="shared" si="35"/>
        <v/>
      </c>
      <c s="160" t="str">
        <f>IFERROR(IF(AND(VLOOKUP(G135,अंक,5,0)=""),"",IF($CQ$6=3,IF(AND(VLOOKUP(G135,अंक,5,0)&gt;=86),3,IF(AND(VLOOKUP(G135,अंक,5,0)&gt;=81),2,IF(AND(VLOOKUP(G135,अंक,5,0)&gt;=75),1,0))),IF(AND(VLOOKUP(G135,अंक,5,0)&gt;=86),1.5,IF(AND(VLOOKUP(G135,अंक,5,0)&gt;=81),1,IF(AND(VLOOKUP(G135,अंक,5,0)&gt;=75),0.5,0))))),"")</f>
        <v/>
      </c>
      <c s="160">
        <f t="shared" si="73"/>
        <v>0</v>
      </c>
      <c s="160">
        <f t="shared" si="74"/>
        <v>0</v>
      </c>
      <c s="161">
        <f t="shared" si="38"/>
        <v>0</v>
      </c>
      <c s="157"/>
    </row>
    <row r="136" spans="1:99" ht="26.25" customHeight="1">
      <c r="A13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6" s="181" t="str">
        <f t="shared" si="83" ref="BJ136:BJ199">G136</f>
        <v/>
      </c>
      <c s="160" t="str">
        <f t="shared" si="84" ref="BK136:BK199">IF(AND(L136="",M136="",N136="",O136=""),"",SUM(L136,M136,N136,O136))</f>
        <v/>
      </c>
      <c s="160" t="str">
        <f t="shared" si="10"/>
        <v/>
      </c>
      <c s="160" t="str">
        <f>IFERROR(IF(AND(VLOOKUP(G136,अंक,5,0)=""),"",IF($BM$6=3,IF(AND(VLOOKUP(G136,अंक,5,0)&gt;=86),3,IF(AND(VLOOKUP(G136,अंक,5,0)&gt;=81),2,IF(AND(VLOOKUP(G136,Mark,5,0)&gt;=75),1,0))),IF(AND(VLOOKUP(G136,अंक,5,0)&gt;=86),1.5,IF(AND(VLOOKUP(G136,अंक,5,0)&gt;=81),1,IF(AND(VLOOKUP(G136,अंक,5,0)&gt;=75),0.5,0))))),"")</f>
        <v/>
      </c>
      <c s="160">
        <f t="shared" si="85" ref="BN136:BN199">VLOOKUP(G136,अंक,10,0)</f>
        <v>0</v>
      </c>
      <c s="160">
        <f t="shared" si="86" ref="BO136:BO199">VLOOKUP(G136,अंक,11,0)</f>
        <v>0</v>
      </c>
      <c s="160">
        <f t="shared" si="13"/>
        <v>0</v>
      </c>
      <c s="157" t="str">
        <f t="shared" si="87" ref="BQ136:BQ199">IF(AND(R136="",S136="",T136="",U136=""),"",SUM(R136,S136,T136,U136))</f>
        <v/>
      </c>
      <c s="160" t="str">
        <f t="shared" si="15"/>
        <v/>
      </c>
      <c s="160" t="str">
        <f>IFERROR(IF(AND(VLOOKUP(G136,अंक,5,0)=""),"",IF($BS$6=3,IF(AND(VLOOKUP(G136,अंक,5,0)&gt;=86),3,IF(AND(VLOOKUP(G136,अंक,5,0)&gt;=81),2,IF(AND(VLOOKUP(G136,अंक,5,0)&gt;=75),1,0))),IF(AND(VLOOKUP(G136,अंक,5,0)&gt;=86),1.5,IF(AND(VLOOKUP(G136,अंक,5,0)&gt;=81),1,IF(AND(VLOOKUP(G136,अंक,5,0)&gt;=75),0.5,0))))),"")</f>
        <v/>
      </c>
      <c s="160">
        <f t="shared" si="88" ref="BT136:BT199">VLOOKUP(G136,अंक,16,0)</f>
        <v>0</v>
      </c>
      <c s="160">
        <f t="shared" si="89" ref="BU136:BU199">VLOOKUP(G136,अंक,17,0)</f>
        <v>0</v>
      </c>
      <c s="160">
        <f t="shared" si="18"/>
        <v>0</v>
      </c>
      <c s="157" t="str">
        <f t="shared" si="90" ref="BW136:BW199">IF(AND(X136="",Y136="",Z136="",AA136=""),"",SUM(X136,Y136,Z136,AA136))</f>
        <v/>
      </c>
      <c s="160" t="str">
        <f t="shared" si="20"/>
        <v/>
      </c>
      <c s="160" t="str">
        <f>IFERROR(IF(AND(VLOOKUP(G136,अंक,5,0)=""),"",IF($BY$6=3,IF(AND(VLOOKUP(G136,अंक,5,0)&gt;=86),3,IF(AND(VLOOKUP(G136,अंक,5,0)&gt;=81),2,IF(AND(VLOOKUP(G136,अंक,5,0)&gt;=75),1,0))),IF(AND(VLOOKUP(G136,अंक,5,0)&gt;=86),1.5,IF(AND(VLOOKUP(G136,अंक,5,0)&gt;=81),1,IF(AND(VLOOKUP(G136,अंक,5,0)&gt;=75),0.5,0))))),"")</f>
        <v/>
      </c>
      <c s="160">
        <f t="shared" si="91" ref="BZ136:BZ199">VLOOKUP(G136,अंक,23,0)</f>
        <v>0</v>
      </c>
      <c s="160">
        <f t="shared" si="92" ref="CA136:CA199">VLOOKUP(G136,अंक,24,0)</f>
        <v>0</v>
      </c>
      <c s="160">
        <f t="shared" si="23"/>
        <v>0</v>
      </c>
      <c s="157" t="str">
        <f t="shared" si="93" ref="CC136:CC199">IF(AND(AE136="",AF136="",AG136="",AH136=""),"",SUM(AE136,AF136,AG136,AH136))</f>
        <v/>
      </c>
      <c s="160" t="str">
        <f t="shared" si="25"/>
        <v/>
      </c>
      <c s="160" t="str">
        <f>IFERROR(IF(AND(VLOOKUP(G136,अंक,5,0)=""),"",IF($CE$6=3,IF(AND(VLOOKUP(G136,अंक,5,0)&gt;=86),3,IF(AND(VLOOKUP(G136,अंक,5,0)&gt;=81),2,IF(AND(VLOOKUP(G136,अंक,5,0)&gt;=75),1,0))),IF(AND(VLOOKUP(G136,अंक,5,0)&gt;=86),1.5,IF(AND(VLOOKUP(G136,अंक,5,0)&gt;=81),1,IF(AND(VLOOKUP(G136,अंक,5,0)&gt;=75),0.5,0))))),"")</f>
        <v/>
      </c>
      <c s="160">
        <f t="shared" si="94" ref="CF136:CF199">VLOOKUP(G136,अंक,30,0)</f>
        <v>0</v>
      </c>
      <c s="160">
        <f t="shared" si="95" ref="CG136:CG199">VLOOKUP(G136,अंक,31,0)</f>
        <v>0</v>
      </c>
      <c s="160">
        <f t="shared" si="28"/>
        <v>0</v>
      </c>
      <c s="157" t="str">
        <f t="shared" si="96" ref="CI136:CI199">IF(AND(AL136="",AM136="",AN136="",AO136=""),"",SUM(AL136,AM136,AN136,AO136))</f>
        <v/>
      </c>
      <c s="160" t="str">
        <f t="shared" si="30"/>
        <v/>
      </c>
      <c s="160" t="str">
        <f>IFERROR(IF(AND(VLOOKUP(G136,अंक,5,0)=""),"",IF($CK$6=3,IF(AND(VLOOKUP(G136,अंक,5,0)&gt;=86),3,IF(AND(VLOOKUP(G136,अंक,5,0)&gt;=81),2,IF(AND(VLOOKUP(G136,अंक,5,0)&gt;=75),1,0))),IF(AND(VLOOKUP(G136,अंक,5,0)&gt;86),1.5,IF(AND(VLOOKUP(G136,अंक,5,0)&gt;=81),1,IF(AND(VLOOKUP(G136,अंक,5,0)&gt;=75),0.5,0))))),"")</f>
        <v/>
      </c>
      <c s="160">
        <f t="shared" si="97" ref="CL136:CL199">VLOOKUP(G136,अंक,37,0)</f>
        <v>0</v>
      </c>
      <c s="160">
        <f t="shared" si="98" ref="CM136:CM199">VLOOKUP(G136,अंक,38,0)</f>
        <v>0</v>
      </c>
      <c s="160">
        <f t="shared" si="33"/>
        <v>0</v>
      </c>
      <c s="157" t="str">
        <f t="shared" si="99" ref="CO136:CO199">IF(AND(AS136="",AT136="",AU136="",AV136=""),"",SUM(AS136,AT136,AU136,AV136))</f>
        <v/>
      </c>
      <c s="160" t="str">
        <f t="shared" si="35"/>
        <v/>
      </c>
      <c s="160" t="str">
        <f>IFERROR(IF(AND(VLOOKUP(G136,अंक,5,0)=""),"",IF($CQ$6=3,IF(AND(VLOOKUP(G136,अंक,5,0)&gt;=86),3,IF(AND(VLOOKUP(G136,अंक,5,0)&gt;=81),2,IF(AND(VLOOKUP(G136,अंक,5,0)&gt;=75),1,0))),IF(AND(VLOOKUP(G136,अंक,5,0)&gt;=86),1.5,IF(AND(VLOOKUP(G136,अंक,5,0)&gt;=81),1,IF(AND(VLOOKUP(G136,अंक,5,0)&gt;=75),0.5,0))))),"")</f>
        <v/>
      </c>
      <c s="160">
        <f t="shared" si="100" ref="CR136:CR199">VLOOKUP(G136,अंक,44,0)</f>
        <v>0</v>
      </c>
      <c s="160">
        <f t="shared" si="101" ref="CS136:CS199">VLOOKUP(G136,अंक,45,0)</f>
        <v>0</v>
      </c>
      <c s="161">
        <f t="shared" si="38"/>
        <v>0</v>
      </c>
      <c s="157"/>
    </row>
    <row r="137" spans="1:99" ht="26.25" customHeight="1">
      <c r="A13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7" s="181" t="str">
        <f t="shared" si="83"/>
        <v/>
      </c>
      <c s="160" t="str">
        <f t="shared" si="84"/>
        <v/>
      </c>
      <c s="160" t="str">
        <f t="shared" si="10"/>
        <v/>
      </c>
      <c s="160" t="str">
        <f>IFERROR(IF(AND(VLOOKUP(G137,अंक,5,0)=""),"",IF($BM$6=3,IF(AND(VLOOKUP(G137,अंक,5,0)&gt;=86),3,IF(AND(VLOOKUP(G137,अंक,5,0)&gt;=81),2,IF(AND(VLOOKUP(G137,Mark,5,0)&gt;=75),1,0))),IF(AND(VLOOKUP(G137,अंक,5,0)&gt;=86),1.5,IF(AND(VLOOKUP(G137,अंक,5,0)&gt;=81),1,IF(AND(VLOOKUP(G137,अंक,5,0)&gt;=75),0.5,0))))),"")</f>
        <v/>
      </c>
      <c s="160">
        <f t="shared" si="85"/>
        <v>0</v>
      </c>
      <c s="160">
        <f t="shared" si="86"/>
        <v>0</v>
      </c>
      <c s="160">
        <f t="shared" si="13"/>
        <v>0</v>
      </c>
      <c s="157" t="str">
        <f t="shared" si="87"/>
        <v/>
      </c>
      <c s="160" t="str">
        <f t="shared" si="15"/>
        <v/>
      </c>
      <c s="160" t="str">
        <f>IFERROR(IF(AND(VLOOKUP(G137,अंक,5,0)=""),"",IF($BS$6=3,IF(AND(VLOOKUP(G137,अंक,5,0)&gt;=86),3,IF(AND(VLOOKUP(G137,अंक,5,0)&gt;=81),2,IF(AND(VLOOKUP(G137,अंक,5,0)&gt;=75),1,0))),IF(AND(VLOOKUP(G137,अंक,5,0)&gt;=86),1.5,IF(AND(VLOOKUP(G137,अंक,5,0)&gt;=81),1,IF(AND(VLOOKUP(G137,अंक,5,0)&gt;=75),0.5,0))))),"")</f>
        <v/>
      </c>
      <c s="160">
        <f t="shared" si="88"/>
        <v>0</v>
      </c>
      <c s="160">
        <f t="shared" si="89"/>
        <v>0</v>
      </c>
      <c s="160">
        <f t="shared" si="18"/>
        <v>0</v>
      </c>
      <c s="157" t="str">
        <f t="shared" si="90"/>
        <v/>
      </c>
      <c s="160" t="str">
        <f t="shared" si="20"/>
        <v/>
      </c>
      <c s="160" t="str">
        <f>IFERROR(IF(AND(VLOOKUP(G137,अंक,5,0)=""),"",IF($BY$6=3,IF(AND(VLOOKUP(G137,अंक,5,0)&gt;=86),3,IF(AND(VLOOKUP(G137,अंक,5,0)&gt;=81),2,IF(AND(VLOOKUP(G137,अंक,5,0)&gt;=75),1,0))),IF(AND(VLOOKUP(G137,अंक,5,0)&gt;=86),1.5,IF(AND(VLOOKUP(G137,अंक,5,0)&gt;=81),1,IF(AND(VLOOKUP(G137,अंक,5,0)&gt;=75),0.5,0))))),"")</f>
        <v/>
      </c>
      <c s="160">
        <f t="shared" si="91"/>
        <v>0</v>
      </c>
      <c s="160">
        <f t="shared" si="92"/>
        <v>0</v>
      </c>
      <c s="160">
        <f t="shared" si="23"/>
        <v>0</v>
      </c>
      <c s="157" t="str">
        <f t="shared" si="93"/>
        <v/>
      </c>
      <c s="160" t="str">
        <f t="shared" si="25"/>
        <v/>
      </c>
      <c s="160" t="str">
        <f>IFERROR(IF(AND(VLOOKUP(G137,अंक,5,0)=""),"",IF($CE$6=3,IF(AND(VLOOKUP(G137,अंक,5,0)&gt;=86),3,IF(AND(VLOOKUP(G137,अंक,5,0)&gt;=81),2,IF(AND(VLOOKUP(G137,अंक,5,0)&gt;=75),1,0))),IF(AND(VLOOKUP(G137,अंक,5,0)&gt;=86),1.5,IF(AND(VLOOKUP(G137,अंक,5,0)&gt;=81),1,IF(AND(VLOOKUP(G137,अंक,5,0)&gt;=75),0.5,0))))),"")</f>
        <v/>
      </c>
      <c s="160">
        <f t="shared" si="94"/>
        <v>0</v>
      </c>
      <c s="160">
        <f t="shared" si="95"/>
        <v>0</v>
      </c>
      <c s="160">
        <f t="shared" si="28"/>
        <v>0</v>
      </c>
      <c s="157" t="str">
        <f t="shared" si="96"/>
        <v/>
      </c>
      <c s="160" t="str">
        <f t="shared" si="30"/>
        <v/>
      </c>
      <c s="160" t="str">
        <f>IFERROR(IF(AND(VLOOKUP(G137,अंक,5,0)=""),"",IF($CK$6=3,IF(AND(VLOOKUP(G137,अंक,5,0)&gt;=86),3,IF(AND(VLOOKUP(G137,अंक,5,0)&gt;=81),2,IF(AND(VLOOKUP(G137,अंक,5,0)&gt;=75),1,0))),IF(AND(VLOOKUP(G137,अंक,5,0)&gt;86),1.5,IF(AND(VLOOKUP(G137,अंक,5,0)&gt;=81),1,IF(AND(VLOOKUP(G137,अंक,5,0)&gt;=75),0.5,0))))),"")</f>
        <v/>
      </c>
      <c s="160">
        <f t="shared" si="97"/>
        <v>0</v>
      </c>
      <c s="160">
        <f t="shared" si="98"/>
        <v>0</v>
      </c>
      <c s="160">
        <f t="shared" si="33"/>
        <v>0</v>
      </c>
      <c s="157" t="str">
        <f t="shared" si="99"/>
        <v/>
      </c>
      <c s="160" t="str">
        <f t="shared" si="35"/>
        <v/>
      </c>
      <c s="160" t="str">
        <f>IFERROR(IF(AND(VLOOKUP(G137,अंक,5,0)=""),"",IF($CQ$6=3,IF(AND(VLOOKUP(G137,अंक,5,0)&gt;=86),3,IF(AND(VLOOKUP(G137,अंक,5,0)&gt;=81),2,IF(AND(VLOOKUP(G137,अंक,5,0)&gt;=75),1,0))),IF(AND(VLOOKUP(G137,अंक,5,0)&gt;=86),1.5,IF(AND(VLOOKUP(G137,अंक,5,0)&gt;=81),1,IF(AND(VLOOKUP(G137,अंक,5,0)&gt;=75),0.5,0))))),"")</f>
        <v/>
      </c>
      <c s="160">
        <f t="shared" si="100"/>
        <v>0</v>
      </c>
      <c s="160">
        <f t="shared" si="101"/>
        <v>0</v>
      </c>
      <c s="161">
        <f t="shared" si="38"/>
        <v>0</v>
      </c>
      <c s="157"/>
    </row>
    <row r="138" spans="1:99" ht="26.25" customHeight="1">
      <c r="A13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8" s="181" t="str">
        <f t="shared" si="83"/>
        <v/>
      </c>
      <c s="160" t="str">
        <f t="shared" si="84"/>
        <v/>
      </c>
      <c s="160" t="str">
        <f t="shared" si="10"/>
        <v/>
      </c>
      <c s="160" t="str">
        <f>IFERROR(IF(AND(VLOOKUP(G138,अंक,5,0)=""),"",IF($BM$6=3,IF(AND(VLOOKUP(G138,अंक,5,0)&gt;=86),3,IF(AND(VLOOKUP(G138,अंक,5,0)&gt;=81),2,IF(AND(VLOOKUP(G138,Mark,5,0)&gt;=75),1,0))),IF(AND(VLOOKUP(G138,अंक,5,0)&gt;=86),1.5,IF(AND(VLOOKUP(G138,अंक,5,0)&gt;=81),1,IF(AND(VLOOKUP(G138,अंक,5,0)&gt;=75),0.5,0))))),"")</f>
        <v/>
      </c>
      <c s="160">
        <f t="shared" si="85"/>
        <v>0</v>
      </c>
      <c s="160">
        <f t="shared" si="86"/>
        <v>0</v>
      </c>
      <c s="160">
        <f t="shared" si="13"/>
        <v>0</v>
      </c>
      <c s="157" t="str">
        <f t="shared" si="87"/>
        <v/>
      </c>
      <c s="160" t="str">
        <f t="shared" si="15"/>
        <v/>
      </c>
      <c s="160" t="str">
        <f>IFERROR(IF(AND(VLOOKUP(G138,अंक,5,0)=""),"",IF($BS$6=3,IF(AND(VLOOKUP(G138,अंक,5,0)&gt;=86),3,IF(AND(VLOOKUP(G138,अंक,5,0)&gt;=81),2,IF(AND(VLOOKUP(G138,अंक,5,0)&gt;=75),1,0))),IF(AND(VLOOKUP(G138,अंक,5,0)&gt;=86),1.5,IF(AND(VLOOKUP(G138,अंक,5,0)&gt;=81),1,IF(AND(VLOOKUP(G138,अंक,5,0)&gt;=75),0.5,0))))),"")</f>
        <v/>
      </c>
      <c s="160">
        <f t="shared" si="88"/>
        <v>0</v>
      </c>
      <c s="160">
        <f t="shared" si="89"/>
        <v>0</v>
      </c>
      <c s="160">
        <f t="shared" si="18"/>
        <v>0</v>
      </c>
      <c s="157" t="str">
        <f t="shared" si="90"/>
        <v/>
      </c>
      <c s="160" t="str">
        <f t="shared" si="20"/>
        <v/>
      </c>
      <c s="160" t="str">
        <f>IFERROR(IF(AND(VLOOKUP(G138,अंक,5,0)=""),"",IF($BY$6=3,IF(AND(VLOOKUP(G138,अंक,5,0)&gt;=86),3,IF(AND(VLOOKUP(G138,अंक,5,0)&gt;=81),2,IF(AND(VLOOKUP(G138,अंक,5,0)&gt;=75),1,0))),IF(AND(VLOOKUP(G138,अंक,5,0)&gt;=86),1.5,IF(AND(VLOOKUP(G138,अंक,5,0)&gt;=81),1,IF(AND(VLOOKUP(G138,अंक,5,0)&gt;=75),0.5,0))))),"")</f>
        <v/>
      </c>
      <c s="160">
        <f t="shared" si="91"/>
        <v>0</v>
      </c>
      <c s="160">
        <f t="shared" si="92"/>
        <v>0</v>
      </c>
      <c s="160">
        <f t="shared" si="23"/>
        <v>0</v>
      </c>
      <c s="157" t="str">
        <f t="shared" si="93"/>
        <v/>
      </c>
      <c s="160" t="str">
        <f t="shared" si="25"/>
        <v/>
      </c>
      <c s="160" t="str">
        <f>IFERROR(IF(AND(VLOOKUP(G138,अंक,5,0)=""),"",IF($CE$6=3,IF(AND(VLOOKUP(G138,अंक,5,0)&gt;=86),3,IF(AND(VLOOKUP(G138,अंक,5,0)&gt;=81),2,IF(AND(VLOOKUP(G138,अंक,5,0)&gt;=75),1,0))),IF(AND(VLOOKUP(G138,अंक,5,0)&gt;=86),1.5,IF(AND(VLOOKUP(G138,अंक,5,0)&gt;=81),1,IF(AND(VLOOKUP(G138,अंक,5,0)&gt;=75),0.5,0))))),"")</f>
        <v/>
      </c>
      <c s="160">
        <f t="shared" si="94"/>
        <v>0</v>
      </c>
      <c s="160">
        <f t="shared" si="95"/>
        <v>0</v>
      </c>
      <c s="160">
        <f t="shared" si="28"/>
        <v>0</v>
      </c>
      <c s="157" t="str">
        <f t="shared" si="96"/>
        <v/>
      </c>
      <c s="160" t="str">
        <f t="shared" si="30"/>
        <v/>
      </c>
      <c s="160" t="str">
        <f>IFERROR(IF(AND(VLOOKUP(G138,अंक,5,0)=""),"",IF($CK$6=3,IF(AND(VLOOKUP(G138,अंक,5,0)&gt;=86),3,IF(AND(VLOOKUP(G138,अंक,5,0)&gt;=81),2,IF(AND(VLOOKUP(G138,अंक,5,0)&gt;=75),1,0))),IF(AND(VLOOKUP(G138,अंक,5,0)&gt;86),1.5,IF(AND(VLOOKUP(G138,अंक,5,0)&gt;=81),1,IF(AND(VLOOKUP(G138,अंक,5,0)&gt;=75),0.5,0))))),"")</f>
        <v/>
      </c>
      <c s="160">
        <f t="shared" si="97"/>
        <v>0</v>
      </c>
      <c s="160">
        <f t="shared" si="98"/>
        <v>0</v>
      </c>
      <c s="160">
        <f t="shared" si="33"/>
        <v>0</v>
      </c>
      <c s="157" t="str">
        <f t="shared" si="99"/>
        <v/>
      </c>
      <c s="160" t="str">
        <f t="shared" si="35"/>
        <v/>
      </c>
      <c s="160" t="str">
        <f>IFERROR(IF(AND(VLOOKUP(G138,अंक,5,0)=""),"",IF($CQ$6=3,IF(AND(VLOOKUP(G138,अंक,5,0)&gt;=86),3,IF(AND(VLOOKUP(G138,अंक,5,0)&gt;=81),2,IF(AND(VLOOKUP(G138,अंक,5,0)&gt;=75),1,0))),IF(AND(VLOOKUP(G138,अंक,5,0)&gt;=86),1.5,IF(AND(VLOOKUP(G138,अंक,5,0)&gt;=81),1,IF(AND(VLOOKUP(G138,अंक,5,0)&gt;=75),0.5,0))))),"")</f>
        <v/>
      </c>
      <c s="160">
        <f t="shared" si="100"/>
        <v>0</v>
      </c>
      <c s="160">
        <f t="shared" si="101"/>
        <v>0</v>
      </c>
      <c s="161">
        <f t="shared" si="38"/>
        <v>0</v>
      </c>
      <c s="157"/>
    </row>
    <row r="139" spans="1:99" ht="26.25" customHeight="1">
      <c r="A13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39" s="181" t="str">
        <f t="shared" si="83"/>
        <v/>
      </c>
      <c s="160" t="str">
        <f t="shared" si="84"/>
        <v/>
      </c>
      <c s="160" t="str">
        <f t="shared" si="10"/>
        <v/>
      </c>
      <c s="160" t="str">
        <f>IFERROR(IF(AND(VLOOKUP(G139,अंक,5,0)=""),"",IF($BM$6=3,IF(AND(VLOOKUP(G139,अंक,5,0)&gt;=86),3,IF(AND(VLOOKUP(G139,अंक,5,0)&gt;=81),2,IF(AND(VLOOKUP(G139,Mark,5,0)&gt;=75),1,0))),IF(AND(VLOOKUP(G139,अंक,5,0)&gt;=86),1.5,IF(AND(VLOOKUP(G139,अंक,5,0)&gt;=81),1,IF(AND(VLOOKUP(G139,अंक,5,0)&gt;=75),0.5,0))))),"")</f>
        <v/>
      </c>
      <c s="160">
        <f t="shared" si="85"/>
        <v>0</v>
      </c>
      <c s="160">
        <f t="shared" si="86"/>
        <v>0</v>
      </c>
      <c s="160">
        <f t="shared" si="13"/>
        <v>0</v>
      </c>
      <c s="157" t="str">
        <f t="shared" si="87"/>
        <v/>
      </c>
      <c s="160" t="str">
        <f t="shared" si="15"/>
        <v/>
      </c>
      <c s="160" t="str">
        <f>IFERROR(IF(AND(VLOOKUP(G139,अंक,5,0)=""),"",IF($BS$6=3,IF(AND(VLOOKUP(G139,अंक,5,0)&gt;=86),3,IF(AND(VLOOKUP(G139,अंक,5,0)&gt;=81),2,IF(AND(VLOOKUP(G139,अंक,5,0)&gt;=75),1,0))),IF(AND(VLOOKUP(G139,अंक,5,0)&gt;=86),1.5,IF(AND(VLOOKUP(G139,अंक,5,0)&gt;=81),1,IF(AND(VLOOKUP(G139,अंक,5,0)&gt;=75),0.5,0))))),"")</f>
        <v/>
      </c>
      <c s="160">
        <f t="shared" si="88"/>
        <v>0</v>
      </c>
      <c s="160">
        <f t="shared" si="89"/>
        <v>0</v>
      </c>
      <c s="160">
        <f t="shared" si="18"/>
        <v>0</v>
      </c>
      <c s="157" t="str">
        <f t="shared" si="90"/>
        <v/>
      </c>
      <c s="160" t="str">
        <f t="shared" si="20"/>
        <v/>
      </c>
      <c s="160" t="str">
        <f>IFERROR(IF(AND(VLOOKUP(G139,अंक,5,0)=""),"",IF($BY$6=3,IF(AND(VLOOKUP(G139,अंक,5,0)&gt;=86),3,IF(AND(VLOOKUP(G139,अंक,5,0)&gt;=81),2,IF(AND(VLOOKUP(G139,अंक,5,0)&gt;=75),1,0))),IF(AND(VLOOKUP(G139,अंक,5,0)&gt;=86),1.5,IF(AND(VLOOKUP(G139,अंक,5,0)&gt;=81),1,IF(AND(VLOOKUP(G139,अंक,5,0)&gt;=75),0.5,0))))),"")</f>
        <v/>
      </c>
      <c s="160">
        <f t="shared" si="91"/>
        <v>0</v>
      </c>
      <c s="160">
        <f t="shared" si="92"/>
        <v>0</v>
      </c>
      <c s="160">
        <f t="shared" si="23"/>
        <v>0</v>
      </c>
      <c s="157" t="str">
        <f t="shared" si="93"/>
        <v/>
      </c>
      <c s="160" t="str">
        <f t="shared" si="25"/>
        <v/>
      </c>
      <c s="160" t="str">
        <f>IFERROR(IF(AND(VLOOKUP(G139,अंक,5,0)=""),"",IF($CE$6=3,IF(AND(VLOOKUP(G139,अंक,5,0)&gt;=86),3,IF(AND(VLOOKUP(G139,अंक,5,0)&gt;=81),2,IF(AND(VLOOKUP(G139,अंक,5,0)&gt;=75),1,0))),IF(AND(VLOOKUP(G139,अंक,5,0)&gt;=86),1.5,IF(AND(VLOOKUP(G139,अंक,5,0)&gt;=81),1,IF(AND(VLOOKUP(G139,अंक,5,0)&gt;=75),0.5,0))))),"")</f>
        <v/>
      </c>
      <c s="160">
        <f t="shared" si="94"/>
        <v>0</v>
      </c>
      <c s="160">
        <f t="shared" si="95"/>
        <v>0</v>
      </c>
      <c s="160">
        <f t="shared" si="28"/>
        <v>0</v>
      </c>
      <c s="157" t="str">
        <f t="shared" si="96"/>
        <v/>
      </c>
      <c s="160" t="str">
        <f t="shared" si="30"/>
        <v/>
      </c>
      <c s="160" t="str">
        <f>IFERROR(IF(AND(VLOOKUP(G139,अंक,5,0)=""),"",IF($CK$6=3,IF(AND(VLOOKUP(G139,अंक,5,0)&gt;=86),3,IF(AND(VLOOKUP(G139,अंक,5,0)&gt;=81),2,IF(AND(VLOOKUP(G139,अंक,5,0)&gt;=75),1,0))),IF(AND(VLOOKUP(G139,अंक,5,0)&gt;86),1.5,IF(AND(VLOOKUP(G139,अंक,5,0)&gt;=81),1,IF(AND(VLOOKUP(G139,अंक,5,0)&gt;=75),0.5,0))))),"")</f>
        <v/>
      </c>
      <c s="160">
        <f t="shared" si="97"/>
        <v>0</v>
      </c>
      <c s="160">
        <f t="shared" si="98"/>
        <v>0</v>
      </c>
      <c s="160">
        <f t="shared" si="33"/>
        <v>0</v>
      </c>
      <c s="157" t="str">
        <f t="shared" si="99"/>
        <v/>
      </c>
      <c s="160" t="str">
        <f t="shared" si="35"/>
        <v/>
      </c>
      <c s="160" t="str">
        <f>IFERROR(IF(AND(VLOOKUP(G139,अंक,5,0)=""),"",IF($CQ$6=3,IF(AND(VLOOKUP(G139,अंक,5,0)&gt;=86),3,IF(AND(VLOOKUP(G139,अंक,5,0)&gt;=81),2,IF(AND(VLOOKUP(G139,अंक,5,0)&gt;=75),1,0))),IF(AND(VLOOKUP(G139,अंक,5,0)&gt;=86),1.5,IF(AND(VLOOKUP(G139,अंक,5,0)&gt;=81),1,IF(AND(VLOOKUP(G139,अंक,5,0)&gt;=75),0.5,0))))),"")</f>
        <v/>
      </c>
      <c s="160">
        <f t="shared" si="100"/>
        <v>0</v>
      </c>
      <c s="160">
        <f t="shared" si="101"/>
        <v>0</v>
      </c>
      <c s="161">
        <f t="shared" si="38"/>
        <v>0</v>
      </c>
      <c s="157"/>
    </row>
    <row r="140" spans="1:99" ht="26.25" customHeight="1">
      <c r="A14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0" s="181" t="str">
        <f t="shared" si="83"/>
        <v/>
      </c>
      <c s="160" t="str">
        <f t="shared" si="84"/>
        <v/>
      </c>
      <c s="160" t="str">
        <f t="shared" si="10"/>
        <v/>
      </c>
      <c s="160" t="str">
        <f>IFERROR(IF(AND(VLOOKUP(G140,अंक,5,0)=""),"",IF($BM$6=3,IF(AND(VLOOKUP(G140,अंक,5,0)&gt;=86),3,IF(AND(VLOOKUP(G140,अंक,5,0)&gt;=81),2,IF(AND(VLOOKUP(G140,Mark,5,0)&gt;=75),1,0))),IF(AND(VLOOKUP(G140,अंक,5,0)&gt;=86),1.5,IF(AND(VLOOKUP(G140,अंक,5,0)&gt;=81),1,IF(AND(VLOOKUP(G140,अंक,5,0)&gt;=75),0.5,0))))),"")</f>
        <v/>
      </c>
      <c s="160">
        <f t="shared" si="85"/>
        <v>0</v>
      </c>
      <c s="160">
        <f t="shared" si="86"/>
        <v>0</v>
      </c>
      <c s="160">
        <f t="shared" si="13"/>
        <v>0</v>
      </c>
      <c s="157" t="str">
        <f t="shared" si="87"/>
        <v/>
      </c>
      <c s="160" t="str">
        <f t="shared" si="15"/>
        <v/>
      </c>
      <c s="160" t="str">
        <f>IFERROR(IF(AND(VLOOKUP(G140,अंक,5,0)=""),"",IF($BS$6=3,IF(AND(VLOOKUP(G140,अंक,5,0)&gt;=86),3,IF(AND(VLOOKUP(G140,अंक,5,0)&gt;=81),2,IF(AND(VLOOKUP(G140,अंक,5,0)&gt;=75),1,0))),IF(AND(VLOOKUP(G140,अंक,5,0)&gt;=86),1.5,IF(AND(VLOOKUP(G140,अंक,5,0)&gt;=81),1,IF(AND(VLOOKUP(G140,अंक,5,0)&gt;=75),0.5,0))))),"")</f>
        <v/>
      </c>
      <c s="160">
        <f t="shared" si="88"/>
        <v>0</v>
      </c>
      <c s="160">
        <f t="shared" si="89"/>
        <v>0</v>
      </c>
      <c s="160">
        <f t="shared" si="18"/>
        <v>0</v>
      </c>
      <c s="157" t="str">
        <f t="shared" si="90"/>
        <v/>
      </c>
      <c s="160" t="str">
        <f t="shared" si="20"/>
        <v/>
      </c>
      <c s="160" t="str">
        <f>IFERROR(IF(AND(VLOOKUP(G140,अंक,5,0)=""),"",IF($BY$6=3,IF(AND(VLOOKUP(G140,अंक,5,0)&gt;=86),3,IF(AND(VLOOKUP(G140,अंक,5,0)&gt;=81),2,IF(AND(VLOOKUP(G140,अंक,5,0)&gt;=75),1,0))),IF(AND(VLOOKUP(G140,अंक,5,0)&gt;=86),1.5,IF(AND(VLOOKUP(G140,अंक,5,0)&gt;=81),1,IF(AND(VLOOKUP(G140,अंक,5,0)&gt;=75),0.5,0))))),"")</f>
        <v/>
      </c>
      <c s="160">
        <f t="shared" si="91"/>
        <v>0</v>
      </c>
      <c s="160">
        <f t="shared" si="92"/>
        <v>0</v>
      </c>
      <c s="160">
        <f t="shared" si="23"/>
        <v>0</v>
      </c>
      <c s="157" t="str">
        <f t="shared" si="93"/>
        <v/>
      </c>
      <c s="160" t="str">
        <f t="shared" si="25"/>
        <v/>
      </c>
      <c s="160" t="str">
        <f>IFERROR(IF(AND(VLOOKUP(G140,अंक,5,0)=""),"",IF($CE$6=3,IF(AND(VLOOKUP(G140,अंक,5,0)&gt;=86),3,IF(AND(VLOOKUP(G140,अंक,5,0)&gt;=81),2,IF(AND(VLOOKUP(G140,अंक,5,0)&gt;=75),1,0))),IF(AND(VLOOKUP(G140,अंक,5,0)&gt;=86),1.5,IF(AND(VLOOKUP(G140,अंक,5,0)&gt;=81),1,IF(AND(VLOOKUP(G140,अंक,5,0)&gt;=75),0.5,0))))),"")</f>
        <v/>
      </c>
      <c s="160">
        <f t="shared" si="94"/>
        <v>0</v>
      </c>
      <c s="160">
        <f t="shared" si="95"/>
        <v>0</v>
      </c>
      <c s="160">
        <f t="shared" si="28"/>
        <v>0</v>
      </c>
      <c s="157" t="str">
        <f t="shared" si="96"/>
        <v/>
      </c>
      <c s="160" t="str">
        <f t="shared" si="30"/>
        <v/>
      </c>
      <c s="160" t="str">
        <f>IFERROR(IF(AND(VLOOKUP(G140,अंक,5,0)=""),"",IF($CK$6=3,IF(AND(VLOOKUP(G140,अंक,5,0)&gt;=86),3,IF(AND(VLOOKUP(G140,अंक,5,0)&gt;=81),2,IF(AND(VLOOKUP(G140,अंक,5,0)&gt;=75),1,0))),IF(AND(VLOOKUP(G140,अंक,5,0)&gt;86),1.5,IF(AND(VLOOKUP(G140,अंक,5,0)&gt;=81),1,IF(AND(VLOOKUP(G140,अंक,5,0)&gt;=75),0.5,0))))),"")</f>
        <v/>
      </c>
      <c s="160">
        <f t="shared" si="97"/>
        <v>0</v>
      </c>
      <c s="160">
        <f t="shared" si="98"/>
        <v>0</v>
      </c>
      <c s="160">
        <f t="shared" si="33"/>
        <v>0</v>
      </c>
      <c s="157" t="str">
        <f t="shared" si="99"/>
        <v/>
      </c>
      <c s="160" t="str">
        <f t="shared" si="35"/>
        <v/>
      </c>
      <c s="160" t="str">
        <f>IFERROR(IF(AND(VLOOKUP(G140,अंक,5,0)=""),"",IF($CQ$6=3,IF(AND(VLOOKUP(G140,अंक,5,0)&gt;=86),3,IF(AND(VLOOKUP(G140,अंक,5,0)&gt;=81),2,IF(AND(VLOOKUP(G140,अंक,5,0)&gt;=75),1,0))),IF(AND(VLOOKUP(G140,अंक,5,0)&gt;=86),1.5,IF(AND(VLOOKUP(G140,अंक,5,0)&gt;=81),1,IF(AND(VLOOKUP(G140,अंक,5,0)&gt;=75),0.5,0))))),"")</f>
        <v/>
      </c>
      <c s="160">
        <f t="shared" si="100"/>
        <v>0</v>
      </c>
      <c s="160">
        <f t="shared" si="101"/>
        <v>0</v>
      </c>
      <c s="161">
        <f t="shared" si="38"/>
        <v>0</v>
      </c>
      <c s="157"/>
    </row>
    <row r="141" spans="1:99" ht="26.25" customHeight="1">
      <c r="A141"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1" s="181" t="str">
        <f t="shared" si="83"/>
        <v/>
      </c>
      <c s="160" t="str">
        <f t="shared" si="84"/>
        <v/>
      </c>
      <c s="160" t="str">
        <f t="shared" si="10"/>
        <v/>
      </c>
      <c s="160" t="str">
        <f>IFERROR(IF(AND(VLOOKUP(G141,अंक,5,0)=""),"",IF($BM$6=3,IF(AND(VLOOKUP(G141,अंक,5,0)&gt;=86),3,IF(AND(VLOOKUP(G141,अंक,5,0)&gt;=81),2,IF(AND(VLOOKUP(G141,Mark,5,0)&gt;=75),1,0))),IF(AND(VLOOKUP(G141,अंक,5,0)&gt;=86),1.5,IF(AND(VLOOKUP(G141,अंक,5,0)&gt;=81),1,IF(AND(VLOOKUP(G141,अंक,5,0)&gt;=75),0.5,0))))),"")</f>
        <v/>
      </c>
      <c s="160">
        <f t="shared" si="85"/>
        <v>0</v>
      </c>
      <c s="160">
        <f t="shared" si="86"/>
        <v>0</v>
      </c>
      <c s="160">
        <f t="shared" si="13"/>
        <v>0</v>
      </c>
      <c s="157" t="str">
        <f t="shared" si="87"/>
        <v/>
      </c>
      <c s="160" t="str">
        <f t="shared" si="15"/>
        <v/>
      </c>
      <c s="160" t="str">
        <f>IFERROR(IF(AND(VLOOKUP(G141,अंक,5,0)=""),"",IF($BS$6=3,IF(AND(VLOOKUP(G141,अंक,5,0)&gt;=86),3,IF(AND(VLOOKUP(G141,अंक,5,0)&gt;=81),2,IF(AND(VLOOKUP(G141,अंक,5,0)&gt;=75),1,0))),IF(AND(VLOOKUP(G141,अंक,5,0)&gt;=86),1.5,IF(AND(VLOOKUP(G141,अंक,5,0)&gt;=81),1,IF(AND(VLOOKUP(G141,अंक,5,0)&gt;=75),0.5,0))))),"")</f>
        <v/>
      </c>
      <c s="160">
        <f t="shared" si="88"/>
        <v>0</v>
      </c>
      <c s="160">
        <f t="shared" si="89"/>
        <v>0</v>
      </c>
      <c s="160">
        <f t="shared" si="18"/>
        <v>0</v>
      </c>
      <c s="157" t="str">
        <f t="shared" si="90"/>
        <v/>
      </c>
      <c s="160" t="str">
        <f t="shared" si="20"/>
        <v/>
      </c>
      <c s="160" t="str">
        <f>IFERROR(IF(AND(VLOOKUP(G141,अंक,5,0)=""),"",IF($BY$6=3,IF(AND(VLOOKUP(G141,अंक,5,0)&gt;=86),3,IF(AND(VLOOKUP(G141,अंक,5,0)&gt;=81),2,IF(AND(VLOOKUP(G141,अंक,5,0)&gt;=75),1,0))),IF(AND(VLOOKUP(G141,अंक,5,0)&gt;=86),1.5,IF(AND(VLOOKUP(G141,अंक,5,0)&gt;=81),1,IF(AND(VLOOKUP(G141,अंक,5,0)&gt;=75),0.5,0))))),"")</f>
        <v/>
      </c>
      <c s="160">
        <f t="shared" si="91"/>
        <v>0</v>
      </c>
      <c s="160">
        <f t="shared" si="92"/>
        <v>0</v>
      </c>
      <c s="160">
        <f t="shared" si="23"/>
        <v>0</v>
      </c>
      <c s="157" t="str">
        <f t="shared" si="93"/>
        <v/>
      </c>
      <c s="160" t="str">
        <f t="shared" si="25"/>
        <v/>
      </c>
      <c s="160" t="str">
        <f>IFERROR(IF(AND(VLOOKUP(G141,अंक,5,0)=""),"",IF($CE$6=3,IF(AND(VLOOKUP(G141,अंक,5,0)&gt;=86),3,IF(AND(VLOOKUP(G141,अंक,5,0)&gt;=81),2,IF(AND(VLOOKUP(G141,अंक,5,0)&gt;=75),1,0))),IF(AND(VLOOKUP(G141,अंक,5,0)&gt;=86),1.5,IF(AND(VLOOKUP(G141,अंक,5,0)&gt;=81),1,IF(AND(VLOOKUP(G141,अंक,5,0)&gt;=75),0.5,0))))),"")</f>
        <v/>
      </c>
      <c s="160">
        <f t="shared" si="94"/>
        <v>0</v>
      </c>
      <c s="160">
        <f t="shared" si="95"/>
        <v>0</v>
      </c>
      <c s="160">
        <f t="shared" si="28"/>
        <v>0</v>
      </c>
      <c s="157" t="str">
        <f t="shared" si="96"/>
        <v/>
      </c>
      <c s="160" t="str">
        <f t="shared" si="30"/>
        <v/>
      </c>
      <c s="160" t="str">
        <f>IFERROR(IF(AND(VLOOKUP(G141,अंक,5,0)=""),"",IF($CK$6=3,IF(AND(VLOOKUP(G141,अंक,5,0)&gt;=86),3,IF(AND(VLOOKUP(G141,अंक,5,0)&gt;=81),2,IF(AND(VLOOKUP(G141,अंक,5,0)&gt;=75),1,0))),IF(AND(VLOOKUP(G141,अंक,5,0)&gt;86),1.5,IF(AND(VLOOKUP(G141,अंक,5,0)&gt;=81),1,IF(AND(VLOOKUP(G141,अंक,5,0)&gt;=75),0.5,0))))),"")</f>
        <v/>
      </c>
      <c s="160">
        <f t="shared" si="97"/>
        <v>0</v>
      </c>
      <c s="160">
        <f t="shared" si="98"/>
        <v>0</v>
      </c>
      <c s="160">
        <f t="shared" si="33"/>
        <v>0</v>
      </c>
      <c s="157" t="str">
        <f t="shared" si="99"/>
        <v/>
      </c>
      <c s="160" t="str">
        <f t="shared" si="35"/>
        <v/>
      </c>
      <c s="160" t="str">
        <f>IFERROR(IF(AND(VLOOKUP(G141,अंक,5,0)=""),"",IF($CQ$6=3,IF(AND(VLOOKUP(G141,अंक,5,0)&gt;=86),3,IF(AND(VLOOKUP(G141,अंक,5,0)&gt;=81),2,IF(AND(VLOOKUP(G141,अंक,5,0)&gt;=75),1,0))),IF(AND(VLOOKUP(G141,अंक,5,0)&gt;=86),1.5,IF(AND(VLOOKUP(G141,अंक,5,0)&gt;=81),1,IF(AND(VLOOKUP(G141,अंक,5,0)&gt;=75),0.5,0))))),"")</f>
        <v/>
      </c>
      <c s="160">
        <f t="shared" si="100"/>
        <v>0</v>
      </c>
      <c s="160">
        <f t="shared" si="101"/>
        <v>0</v>
      </c>
      <c s="161">
        <f t="shared" si="38"/>
        <v>0</v>
      </c>
      <c s="157"/>
    </row>
    <row r="142" spans="1:99" ht="26.25" customHeight="1">
      <c r="A142"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2" s="181" t="str">
        <f t="shared" si="83"/>
        <v/>
      </c>
      <c s="160" t="str">
        <f t="shared" si="84"/>
        <v/>
      </c>
      <c s="160" t="str">
        <f t="shared" si="10"/>
        <v/>
      </c>
      <c s="160" t="str">
        <f>IFERROR(IF(AND(VLOOKUP(G142,अंक,5,0)=""),"",IF($BM$6=3,IF(AND(VLOOKUP(G142,अंक,5,0)&gt;=86),3,IF(AND(VLOOKUP(G142,अंक,5,0)&gt;=81),2,IF(AND(VLOOKUP(G142,Mark,5,0)&gt;=75),1,0))),IF(AND(VLOOKUP(G142,अंक,5,0)&gt;=86),1.5,IF(AND(VLOOKUP(G142,अंक,5,0)&gt;=81),1,IF(AND(VLOOKUP(G142,अंक,5,0)&gt;=75),0.5,0))))),"")</f>
        <v/>
      </c>
      <c s="160">
        <f t="shared" si="85"/>
        <v>0</v>
      </c>
      <c s="160">
        <f t="shared" si="86"/>
        <v>0</v>
      </c>
      <c s="160">
        <f t="shared" si="13"/>
        <v>0</v>
      </c>
      <c s="157" t="str">
        <f t="shared" si="87"/>
        <v/>
      </c>
      <c s="160" t="str">
        <f t="shared" si="15"/>
        <v/>
      </c>
      <c s="160" t="str">
        <f>IFERROR(IF(AND(VLOOKUP(G142,अंक,5,0)=""),"",IF($BS$6=3,IF(AND(VLOOKUP(G142,अंक,5,0)&gt;=86),3,IF(AND(VLOOKUP(G142,अंक,5,0)&gt;=81),2,IF(AND(VLOOKUP(G142,अंक,5,0)&gt;=75),1,0))),IF(AND(VLOOKUP(G142,अंक,5,0)&gt;=86),1.5,IF(AND(VLOOKUP(G142,अंक,5,0)&gt;=81),1,IF(AND(VLOOKUP(G142,अंक,5,0)&gt;=75),0.5,0))))),"")</f>
        <v/>
      </c>
      <c s="160">
        <f t="shared" si="88"/>
        <v>0</v>
      </c>
      <c s="160">
        <f t="shared" si="89"/>
        <v>0</v>
      </c>
      <c s="160">
        <f t="shared" si="18"/>
        <v>0</v>
      </c>
      <c s="157" t="str">
        <f t="shared" si="90"/>
        <v/>
      </c>
      <c s="160" t="str">
        <f t="shared" si="20"/>
        <v/>
      </c>
      <c s="160" t="str">
        <f>IFERROR(IF(AND(VLOOKUP(G142,अंक,5,0)=""),"",IF($BY$6=3,IF(AND(VLOOKUP(G142,अंक,5,0)&gt;=86),3,IF(AND(VLOOKUP(G142,अंक,5,0)&gt;=81),2,IF(AND(VLOOKUP(G142,अंक,5,0)&gt;=75),1,0))),IF(AND(VLOOKUP(G142,अंक,5,0)&gt;=86),1.5,IF(AND(VLOOKUP(G142,अंक,5,0)&gt;=81),1,IF(AND(VLOOKUP(G142,अंक,5,0)&gt;=75),0.5,0))))),"")</f>
        <v/>
      </c>
      <c s="160">
        <f t="shared" si="91"/>
        <v>0</v>
      </c>
      <c s="160">
        <f t="shared" si="92"/>
        <v>0</v>
      </c>
      <c s="160">
        <f t="shared" si="23"/>
        <v>0</v>
      </c>
      <c s="157" t="str">
        <f t="shared" si="93"/>
        <v/>
      </c>
      <c s="160" t="str">
        <f t="shared" si="25"/>
        <v/>
      </c>
      <c s="160" t="str">
        <f>IFERROR(IF(AND(VLOOKUP(G142,अंक,5,0)=""),"",IF($CE$6=3,IF(AND(VLOOKUP(G142,अंक,5,0)&gt;=86),3,IF(AND(VLOOKUP(G142,अंक,5,0)&gt;=81),2,IF(AND(VLOOKUP(G142,अंक,5,0)&gt;=75),1,0))),IF(AND(VLOOKUP(G142,अंक,5,0)&gt;=86),1.5,IF(AND(VLOOKUP(G142,अंक,5,0)&gt;=81),1,IF(AND(VLOOKUP(G142,अंक,5,0)&gt;=75),0.5,0))))),"")</f>
        <v/>
      </c>
      <c s="160">
        <f t="shared" si="94"/>
        <v>0</v>
      </c>
      <c s="160">
        <f t="shared" si="95"/>
        <v>0</v>
      </c>
      <c s="160">
        <f t="shared" si="28"/>
        <v>0</v>
      </c>
      <c s="157" t="str">
        <f t="shared" si="96"/>
        <v/>
      </c>
      <c s="160" t="str">
        <f t="shared" si="30"/>
        <v/>
      </c>
      <c s="160" t="str">
        <f>IFERROR(IF(AND(VLOOKUP(G142,अंक,5,0)=""),"",IF($CK$6=3,IF(AND(VLOOKUP(G142,अंक,5,0)&gt;=86),3,IF(AND(VLOOKUP(G142,अंक,5,0)&gt;=81),2,IF(AND(VLOOKUP(G142,अंक,5,0)&gt;=75),1,0))),IF(AND(VLOOKUP(G142,अंक,5,0)&gt;86),1.5,IF(AND(VLOOKUP(G142,अंक,5,0)&gt;=81),1,IF(AND(VLOOKUP(G142,अंक,5,0)&gt;=75),0.5,0))))),"")</f>
        <v/>
      </c>
      <c s="160">
        <f t="shared" si="97"/>
        <v>0</v>
      </c>
      <c s="160">
        <f t="shared" si="98"/>
        <v>0</v>
      </c>
      <c s="160">
        <f t="shared" si="33"/>
        <v>0</v>
      </c>
      <c s="157" t="str">
        <f t="shared" si="99"/>
        <v/>
      </c>
      <c s="160" t="str">
        <f t="shared" si="35"/>
        <v/>
      </c>
      <c s="160" t="str">
        <f>IFERROR(IF(AND(VLOOKUP(G142,अंक,5,0)=""),"",IF($CQ$6=3,IF(AND(VLOOKUP(G142,अंक,5,0)&gt;=86),3,IF(AND(VLOOKUP(G142,अंक,5,0)&gt;=81),2,IF(AND(VLOOKUP(G142,अंक,5,0)&gt;=75),1,0))),IF(AND(VLOOKUP(G142,अंक,5,0)&gt;=86),1.5,IF(AND(VLOOKUP(G142,अंक,5,0)&gt;=81),1,IF(AND(VLOOKUP(G142,अंक,5,0)&gt;=75),0.5,0))))),"")</f>
        <v/>
      </c>
      <c s="160">
        <f t="shared" si="100"/>
        <v>0</v>
      </c>
      <c s="160">
        <f t="shared" si="101"/>
        <v>0</v>
      </c>
      <c s="161">
        <f t="shared" si="38"/>
        <v>0</v>
      </c>
      <c s="157"/>
    </row>
    <row r="143" spans="1:99" ht="26.25" customHeight="1">
      <c r="A143"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3" s="181" t="str">
        <f t="shared" si="83"/>
        <v/>
      </c>
      <c s="160" t="str">
        <f t="shared" si="84"/>
        <v/>
      </c>
      <c s="160" t="str">
        <f t="shared" si="10"/>
        <v/>
      </c>
      <c s="160" t="str">
        <f>IFERROR(IF(AND(VLOOKUP(G143,अंक,5,0)=""),"",IF($BM$6=3,IF(AND(VLOOKUP(G143,अंक,5,0)&gt;=86),3,IF(AND(VLOOKUP(G143,अंक,5,0)&gt;=81),2,IF(AND(VLOOKUP(G143,Mark,5,0)&gt;=75),1,0))),IF(AND(VLOOKUP(G143,अंक,5,0)&gt;=86),1.5,IF(AND(VLOOKUP(G143,अंक,5,0)&gt;=81),1,IF(AND(VLOOKUP(G143,अंक,5,0)&gt;=75),0.5,0))))),"")</f>
        <v/>
      </c>
      <c s="160">
        <f t="shared" si="85"/>
        <v>0</v>
      </c>
      <c s="160">
        <f t="shared" si="86"/>
        <v>0</v>
      </c>
      <c s="160">
        <f t="shared" si="13"/>
        <v>0</v>
      </c>
      <c s="157" t="str">
        <f t="shared" si="87"/>
        <v/>
      </c>
      <c s="160" t="str">
        <f t="shared" si="15"/>
        <v/>
      </c>
      <c s="160" t="str">
        <f>IFERROR(IF(AND(VLOOKUP(G143,अंक,5,0)=""),"",IF($BS$6=3,IF(AND(VLOOKUP(G143,अंक,5,0)&gt;=86),3,IF(AND(VLOOKUP(G143,अंक,5,0)&gt;=81),2,IF(AND(VLOOKUP(G143,अंक,5,0)&gt;=75),1,0))),IF(AND(VLOOKUP(G143,अंक,5,0)&gt;=86),1.5,IF(AND(VLOOKUP(G143,अंक,5,0)&gt;=81),1,IF(AND(VLOOKUP(G143,अंक,5,0)&gt;=75),0.5,0))))),"")</f>
        <v/>
      </c>
      <c s="160">
        <f t="shared" si="88"/>
        <v>0</v>
      </c>
      <c s="160">
        <f t="shared" si="89"/>
        <v>0</v>
      </c>
      <c s="160">
        <f t="shared" si="18"/>
        <v>0</v>
      </c>
      <c s="157" t="str">
        <f t="shared" si="90"/>
        <v/>
      </c>
      <c s="160" t="str">
        <f t="shared" si="20"/>
        <v/>
      </c>
      <c s="160" t="str">
        <f>IFERROR(IF(AND(VLOOKUP(G143,अंक,5,0)=""),"",IF($BY$6=3,IF(AND(VLOOKUP(G143,अंक,5,0)&gt;=86),3,IF(AND(VLOOKUP(G143,अंक,5,0)&gt;=81),2,IF(AND(VLOOKUP(G143,अंक,5,0)&gt;=75),1,0))),IF(AND(VLOOKUP(G143,अंक,5,0)&gt;=86),1.5,IF(AND(VLOOKUP(G143,अंक,5,0)&gt;=81),1,IF(AND(VLOOKUP(G143,अंक,5,0)&gt;=75),0.5,0))))),"")</f>
        <v/>
      </c>
      <c s="160">
        <f t="shared" si="91"/>
        <v>0</v>
      </c>
      <c s="160">
        <f t="shared" si="92"/>
        <v>0</v>
      </c>
      <c s="160">
        <f t="shared" si="23"/>
        <v>0</v>
      </c>
      <c s="157" t="str">
        <f t="shared" si="93"/>
        <v/>
      </c>
      <c s="160" t="str">
        <f t="shared" si="25"/>
        <v/>
      </c>
      <c s="160" t="str">
        <f>IFERROR(IF(AND(VLOOKUP(G143,अंक,5,0)=""),"",IF($CE$6=3,IF(AND(VLOOKUP(G143,अंक,5,0)&gt;=86),3,IF(AND(VLOOKUP(G143,अंक,5,0)&gt;=81),2,IF(AND(VLOOKUP(G143,अंक,5,0)&gt;=75),1,0))),IF(AND(VLOOKUP(G143,अंक,5,0)&gt;=86),1.5,IF(AND(VLOOKUP(G143,अंक,5,0)&gt;=81),1,IF(AND(VLOOKUP(G143,अंक,5,0)&gt;=75),0.5,0))))),"")</f>
        <v/>
      </c>
      <c s="160">
        <f t="shared" si="94"/>
        <v>0</v>
      </c>
      <c s="160">
        <f t="shared" si="95"/>
        <v>0</v>
      </c>
      <c s="160">
        <f t="shared" si="28"/>
        <v>0</v>
      </c>
      <c s="157" t="str">
        <f t="shared" si="96"/>
        <v/>
      </c>
      <c s="160" t="str">
        <f t="shared" si="30"/>
        <v/>
      </c>
      <c s="160" t="str">
        <f>IFERROR(IF(AND(VLOOKUP(G143,अंक,5,0)=""),"",IF($CK$6=3,IF(AND(VLOOKUP(G143,अंक,5,0)&gt;=86),3,IF(AND(VLOOKUP(G143,अंक,5,0)&gt;=81),2,IF(AND(VLOOKUP(G143,अंक,5,0)&gt;=75),1,0))),IF(AND(VLOOKUP(G143,अंक,5,0)&gt;86),1.5,IF(AND(VLOOKUP(G143,अंक,5,0)&gt;=81),1,IF(AND(VLOOKUP(G143,अंक,5,0)&gt;=75),0.5,0))))),"")</f>
        <v/>
      </c>
      <c s="160">
        <f t="shared" si="97"/>
        <v>0</v>
      </c>
      <c s="160">
        <f t="shared" si="98"/>
        <v>0</v>
      </c>
      <c s="160">
        <f t="shared" si="33"/>
        <v>0</v>
      </c>
      <c s="157" t="str">
        <f t="shared" si="99"/>
        <v/>
      </c>
      <c s="160" t="str">
        <f t="shared" si="35"/>
        <v/>
      </c>
      <c s="160" t="str">
        <f>IFERROR(IF(AND(VLOOKUP(G143,अंक,5,0)=""),"",IF($CQ$6=3,IF(AND(VLOOKUP(G143,अंक,5,0)&gt;=86),3,IF(AND(VLOOKUP(G143,अंक,5,0)&gt;=81),2,IF(AND(VLOOKUP(G143,अंक,5,0)&gt;=75),1,0))),IF(AND(VLOOKUP(G143,अंक,5,0)&gt;=86),1.5,IF(AND(VLOOKUP(G143,अंक,5,0)&gt;=81),1,IF(AND(VLOOKUP(G143,अंक,5,0)&gt;=75),0.5,0))))),"")</f>
        <v/>
      </c>
      <c s="160">
        <f t="shared" si="100"/>
        <v>0</v>
      </c>
      <c s="160">
        <f t="shared" si="101"/>
        <v>0</v>
      </c>
      <c s="161">
        <f t="shared" si="38"/>
        <v>0</v>
      </c>
      <c s="157"/>
    </row>
    <row r="144" spans="1:99" ht="26.25" customHeight="1">
      <c r="A144"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4" s="181" t="str">
        <f t="shared" si="83"/>
        <v/>
      </c>
      <c s="160" t="str">
        <f t="shared" si="84"/>
        <v/>
      </c>
      <c s="160" t="str">
        <f t="shared" si="10"/>
        <v/>
      </c>
      <c s="160" t="str">
        <f>IFERROR(IF(AND(VLOOKUP(G144,अंक,5,0)=""),"",IF($BM$6=3,IF(AND(VLOOKUP(G144,अंक,5,0)&gt;=86),3,IF(AND(VLOOKUP(G144,अंक,5,0)&gt;=81),2,IF(AND(VLOOKUP(G144,Mark,5,0)&gt;=75),1,0))),IF(AND(VLOOKUP(G144,अंक,5,0)&gt;=86),1.5,IF(AND(VLOOKUP(G144,अंक,5,0)&gt;=81),1,IF(AND(VLOOKUP(G144,अंक,5,0)&gt;=75),0.5,0))))),"")</f>
        <v/>
      </c>
      <c s="160">
        <f t="shared" si="85"/>
        <v>0</v>
      </c>
      <c s="160">
        <f t="shared" si="86"/>
        <v>0</v>
      </c>
      <c s="160">
        <f t="shared" si="13"/>
        <v>0</v>
      </c>
      <c s="157" t="str">
        <f t="shared" si="87"/>
        <v/>
      </c>
      <c s="160" t="str">
        <f t="shared" si="15"/>
        <v/>
      </c>
      <c s="160" t="str">
        <f>IFERROR(IF(AND(VLOOKUP(G144,अंक,5,0)=""),"",IF($BS$6=3,IF(AND(VLOOKUP(G144,अंक,5,0)&gt;=86),3,IF(AND(VLOOKUP(G144,अंक,5,0)&gt;=81),2,IF(AND(VLOOKUP(G144,अंक,5,0)&gt;=75),1,0))),IF(AND(VLOOKUP(G144,अंक,5,0)&gt;=86),1.5,IF(AND(VLOOKUP(G144,अंक,5,0)&gt;=81),1,IF(AND(VLOOKUP(G144,अंक,5,0)&gt;=75),0.5,0))))),"")</f>
        <v/>
      </c>
      <c s="160">
        <f t="shared" si="88"/>
        <v>0</v>
      </c>
      <c s="160">
        <f t="shared" si="89"/>
        <v>0</v>
      </c>
      <c s="160">
        <f t="shared" si="18"/>
        <v>0</v>
      </c>
      <c s="157" t="str">
        <f t="shared" si="90"/>
        <v/>
      </c>
      <c s="160" t="str">
        <f t="shared" si="20"/>
        <v/>
      </c>
      <c s="160" t="str">
        <f>IFERROR(IF(AND(VLOOKUP(G144,अंक,5,0)=""),"",IF($BY$6=3,IF(AND(VLOOKUP(G144,अंक,5,0)&gt;=86),3,IF(AND(VLOOKUP(G144,अंक,5,0)&gt;=81),2,IF(AND(VLOOKUP(G144,अंक,5,0)&gt;=75),1,0))),IF(AND(VLOOKUP(G144,अंक,5,0)&gt;=86),1.5,IF(AND(VLOOKUP(G144,अंक,5,0)&gt;=81),1,IF(AND(VLOOKUP(G144,अंक,5,0)&gt;=75),0.5,0))))),"")</f>
        <v/>
      </c>
      <c s="160">
        <f t="shared" si="91"/>
        <v>0</v>
      </c>
      <c s="160">
        <f t="shared" si="92"/>
        <v>0</v>
      </c>
      <c s="160">
        <f t="shared" si="23"/>
        <v>0</v>
      </c>
      <c s="157" t="str">
        <f t="shared" si="93"/>
        <v/>
      </c>
      <c s="160" t="str">
        <f t="shared" si="25"/>
        <v/>
      </c>
      <c s="160" t="str">
        <f>IFERROR(IF(AND(VLOOKUP(G144,अंक,5,0)=""),"",IF($CE$6=3,IF(AND(VLOOKUP(G144,अंक,5,0)&gt;=86),3,IF(AND(VLOOKUP(G144,अंक,5,0)&gt;=81),2,IF(AND(VLOOKUP(G144,अंक,5,0)&gt;=75),1,0))),IF(AND(VLOOKUP(G144,अंक,5,0)&gt;=86),1.5,IF(AND(VLOOKUP(G144,अंक,5,0)&gt;=81),1,IF(AND(VLOOKUP(G144,अंक,5,0)&gt;=75),0.5,0))))),"")</f>
        <v/>
      </c>
      <c s="160">
        <f t="shared" si="94"/>
        <v>0</v>
      </c>
      <c s="160">
        <f t="shared" si="95"/>
        <v>0</v>
      </c>
      <c s="160">
        <f t="shared" si="28"/>
        <v>0</v>
      </c>
      <c s="157" t="str">
        <f t="shared" si="96"/>
        <v/>
      </c>
      <c s="160" t="str">
        <f t="shared" si="30"/>
        <v/>
      </c>
      <c s="160" t="str">
        <f>IFERROR(IF(AND(VLOOKUP(G144,अंक,5,0)=""),"",IF($CK$6=3,IF(AND(VLOOKUP(G144,अंक,5,0)&gt;=86),3,IF(AND(VLOOKUP(G144,अंक,5,0)&gt;=81),2,IF(AND(VLOOKUP(G144,अंक,5,0)&gt;=75),1,0))),IF(AND(VLOOKUP(G144,अंक,5,0)&gt;86),1.5,IF(AND(VLOOKUP(G144,अंक,5,0)&gt;=81),1,IF(AND(VLOOKUP(G144,अंक,5,0)&gt;=75),0.5,0))))),"")</f>
        <v/>
      </c>
      <c s="160">
        <f t="shared" si="97"/>
        <v>0</v>
      </c>
      <c s="160">
        <f t="shared" si="98"/>
        <v>0</v>
      </c>
      <c s="160">
        <f t="shared" si="33"/>
        <v>0</v>
      </c>
      <c s="157" t="str">
        <f t="shared" si="99"/>
        <v/>
      </c>
      <c s="160" t="str">
        <f t="shared" si="35"/>
        <v/>
      </c>
      <c s="160" t="str">
        <f>IFERROR(IF(AND(VLOOKUP(G144,अंक,5,0)=""),"",IF($CQ$6=3,IF(AND(VLOOKUP(G144,अंक,5,0)&gt;=86),3,IF(AND(VLOOKUP(G144,अंक,5,0)&gt;=81),2,IF(AND(VLOOKUP(G144,अंक,5,0)&gt;=75),1,0))),IF(AND(VLOOKUP(G144,अंक,5,0)&gt;=86),1.5,IF(AND(VLOOKUP(G144,अंक,5,0)&gt;=81),1,IF(AND(VLOOKUP(G144,अंक,5,0)&gt;=75),0.5,0))))),"")</f>
        <v/>
      </c>
      <c s="160">
        <f t="shared" si="100"/>
        <v>0</v>
      </c>
      <c s="160">
        <f t="shared" si="101"/>
        <v>0</v>
      </c>
      <c s="161">
        <f t="shared" si="38"/>
        <v>0</v>
      </c>
      <c s="157"/>
    </row>
    <row r="145" spans="1:99" ht="26.25" customHeight="1">
      <c r="A145"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5" s="181" t="str">
        <f t="shared" si="83"/>
        <v/>
      </c>
      <c s="160" t="str">
        <f t="shared" si="84"/>
        <v/>
      </c>
      <c s="160" t="str">
        <f t="shared" si="10"/>
        <v/>
      </c>
      <c s="160" t="str">
        <f>IFERROR(IF(AND(VLOOKUP(G145,अंक,5,0)=""),"",IF($BM$6=3,IF(AND(VLOOKUP(G145,अंक,5,0)&gt;=86),3,IF(AND(VLOOKUP(G145,अंक,5,0)&gt;=81),2,IF(AND(VLOOKUP(G145,Mark,5,0)&gt;=75),1,0))),IF(AND(VLOOKUP(G145,अंक,5,0)&gt;=86),1.5,IF(AND(VLOOKUP(G145,अंक,5,0)&gt;=81),1,IF(AND(VLOOKUP(G145,अंक,5,0)&gt;=75),0.5,0))))),"")</f>
        <v/>
      </c>
      <c s="160">
        <f t="shared" si="85"/>
        <v>0</v>
      </c>
      <c s="160">
        <f t="shared" si="86"/>
        <v>0</v>
      </c>
      <c s="160">
        <f t="shared" si="13"/>
        <v>0</v>
      </c>
      <c s="157" t="str">
        <f t="shared" si="87"/>
        <v/>
      </c>
      <c s="160" t="str">
        <f t="shared" si="15"/>
        <v/>
      </c>
      <c s="160" t="str">
        <f>IFERROR(IF(AND(VLOOKUP(G145,अंक,5,0)=""),"",IF($BS$6=3,IF(AND(VLOOKUP(G145,अंक,5,0)&gt;=86),3,IF(AND(VLOOKUP(G145,अंक,5,0)&gt;=81),2,IF(AND(VLOOKUP(G145,अंक,5,0)&gt;=75),1,0))),IF(AND(VLOOKUP(G145,अंक,5,0)&gt;=86),1.5,IF(AND(VLOOKUP(G145,अंक,5,0)&gt;=81),1,IF(AND(VLOOKUP(G145,अंक,5,0)&gt;=75),0.5,0))))),"")</f>
        <v/>
      </c>
      <c s="160">
        <f t="shared" si="88"/>
        <v>0</v>
      </c>
      <c s="160">
        <f t="shared" si="89"/>
        <v>0</v>
      </c>
      <c s="160">
        <f t="shared" si="18"/>
        <v>0</v>
      </c>
      <c s="157" t="str">
        <f t="shared" si="90"/>
        <v/>
      </c>
      <c s="160" t="str">
        <f t="shared" si="20"/>
        <v/>
      </c>
      <c s="160" t="str">
        <f>IFERROR(IF(AND(VLOOKUP(G145,अंक,5,0)=""),"",IF($BY$6=3,IF(AND(VLOOKUP(G145,अंक,5,0)&gt;=86),3,IF(AND(VLOOKUP(G145,अंक,5,0)&gt;=81),2,IF(AND(VLOOKUP(G145,अंक,5,0)&gt;=75),1,0))),IF(AND(VLOOKUP(G145,अंक,5,0)&gt;=86),1.5,IF(AND(VLOOKUP(G145,अंक,5,0)&gt;=81),1,IF(AND(VLOOKUP(G145,अंक,5,0)&gt;=75),0.5,0))))),"")</f>
        <v/>
      </c>
      <c s="160">
        <f t="shared" si="91"/>
        <v>0</v>
      </c>
      <c s="160">
        <f t="shared" si="92"/>
        <v>0</v>
      </c>
      <c s="160">
        <f t="shared" si="23"/>
        <v>0</v>
      </c>
      <c s="157" t="str">
        <f t="shared" si="93"/>
        <v/>
      </c>
      <c s="160" t="str">
        <f t="shared" si="25"/>
        <v/>
      </c>
      <c s="160" t="str">
        <f>IFERROR(IF(AND(VLOOKUP(G145,अंक,5,0)=""),"",IF($CE$6=3,IF(AND(VLOOKUP(G145,अंक,5,0)&gt;=86),3,IF(AND(VLOOKUP(G145,अंक,5,0)&gt;=81),2,IF(AND(VLOOKUP(G145,अंक,5,0)&gt;=75),1,0))),IF(AND(VLOOKUP(G145,अंक,5,0)&gt;=86),1.5,IF(AND(VLOOKUP(G145,अंक,5,0)&gt;=81),1,IF(AND(VLOOKUP(G145,अंक,5,0)&gt;=75),0.5,0))))),"")</f>
        <v/>
      </c>
      <c s="160">
        <f t="shared" si="94"/>
        <v>0</v>
      </c>
      <c s="160">
        <f t="shared" si="95"/>
        <v>0</v>
      </c>
      <c s="160">
        <f t="shared" si="28"/>
        <v>0</v>
      </c>
      <c s="157" t="str">
        <f t="shared" si="96"/>
        <v/>
      </c>
      <c s="160" t="str">
        <f t="shared" si="30"/>
        <v/>
      </c>
      <c s="160" t="str">
        <f>IFERROR(IF(AND(VLOOKUP(G145,अंक,5,0)=""),"",IF($CK$6=3,IF(AND(VLOOKUP(G145,अंक,5,0)&gt;=86),3,IF(AND(VLOOKUP(G145,अंक,5,0)&gt;=81),2,IF(AND(VLOOKUP(G145,अंक,5,0)&gt;=75),1,0))),IF(AND(VLOOKUP(G145,अंक,5,0)&gt;86),1.5,IF(AND(VLOOKUP(G145,अंक,5,0)&gt;=81),1,IF(AND(VLOOKUP(G145,अंक,5,0)&gt;=75),0.5,0))))),"")</f>
        <v/>
      </c>
      <c s="160">
        <f t="shared" si="97"/>
        <v>0</v>
      </c>
      <c s="160">
        <f t="shared" si="98"/>
        <v>0</v>
      </c>
      <c s="160">
        <f t="shared" si="33"/>
        <v>0</v>
      </c>
      <c s="157" t="str">
        <f t="shared" si="99"/>
        <v/>
      </c>
      <c s="160" t="str">
        <f t="shared" si="35"/>
        <v/>
      </c>
      <c s="160" t="str">
        <f>IFERROR(IF(AND(VLOOKUP(G145,अंक,5,0)=""),"",IF($CQ$6=3,IF(AND(VLOOKUP(G145,अंक,5,0)&gt;=86),3,IF(AND(VLOOKUP(G145,अंक,5,0)&gt;=81),2,IF(AND(VLOOKUP(G145,अंक,5,0)&gt;=75),1,0))),IF(AND(VLOOKUP(G145,अंक,5,0)&gt;=86),1.5,IF(AND(VLOOKUP(G145,अंक,5,0)&gt;=81),1,IF(AND(VLOOKUP(G145,अंक,5,0)&gt;=75),0.5,0))))),"")</f>
        <v/>
      </c>
      <c s="160">
        <f t="shared" si="100"/>
        <v>0</v>
      </c>
      <c s="160">
        <f t="shared" si="101"/>
        <v>0</v>
      </c>
      <c s="161">
        <f t="shared" si="38"/>
        <v>0</v>
      </c>
      <c s="157"/>
    </row>
    <row r="146" spans="1:99" ht="26.25" customHeight="1">
      <c r="A146"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6" s="181" t="str">
        <f t="shared" si="83"/>
        <v/>
      </c>
      <c s="160" t="str">
        <f t="shared" si="84"/>
        <v/>
      </c>
      <c s="160" t="str">
        <f t="shared" si="10"/>
        <v/>
      </c>
      <c s="160" t="str">
        <f>IFERROR(IF(AND(VLOOKUP(G146,अंक,5,0)=""),"",IF($BM$6=3,IF(AND(VLOOKUP(G146,अंक,5,0)&gt;=86),3,IF(AND(VLOOKUP(G146,अंक,5,0)&gt;=81),2,IF(AND(VLOOKUP(G146,Mark,5,0)&gt;=75),1,0))),IF(AND(VLOOKUP(G146,अंक,5,0)&gt;=86),1.5,IF(AND(VLOOKUP(G146,अंक,5,0)&gt;=81),1,IF(AND(VLOOKUP(G146,अंक,5,0)&gt;=75),0.5,0))))),"")</f>
        <v/>
      </c>
      <c s="160">
        <f t="shared" si="85"/>
        <v>0</v>
      </c>
      <c s="160">
        <f t="shared" si="86"/>
        <v>0</v>
      </c>
      <c s="160">
        <f t="shared" si="13"/>
        <v>0</v>
      </c>
      <c s="157" t="str">
        <f t="shared" si="87"/>
        <v/>
      </c>
      <c s="160" t="str">
        <f t="shared" si="15"/>
        <v/>
      </c>
      <c s="160" t="str">
        <f>IFERROR(IF(AND(VLOOKUP(G146,अंक,5,0)=""),"",IF($BS$6=3,IF(AND(VLOOKUP(G146,अंक,5,0)&gt;=86),3,IF(AND(VLOOKUP(G146,अंक,5,0)&gt;=81),2,IF(AND(VLOOKUP(G146,अंक,5,0)&gt;=75),1,0))),IF(AND(VLOOKUP(G146,अंक,5,0)&gt;=86),1.5,IF(AND(VLOOKUP(G146,अंक,5,0)&gt;=81),1,IF(AND(VLOOKUP(G146,अंक,5,0)&gt;=75),0.5,0))))),"")</f>
        <v/>
      </c>
      <c s="160">
        <f t="shared" si="88"/>
        <v>0</v>
      </c>
      <c s="160">
        <f t="shared" si="89"/>
        <v>0</v>
      </c>
      <c s="160">
        <f t="shared" si="18"/>
        <v>0</v>
      </c>
      <c s="157" t="str">
        <f t="shared" si="90"/>
        <v/>
      </c>
      <c s="160" t="str">
        <f t="shared" si="20"/>
        <v/>
      </c>
      <c s="160" t="str">
        <f>IFERROR(IF(AND(VLOOKUP(G146,अंक,5,0)=""),"",IF($BY$6=3,IF(AND(VLOOKUP(G146,अंक,5,0)&gt;=86),3,IF(AND(VLOOKUP(G146,अंक,5,0)&gt;=81),2,IF(AND(VLOOKUP(G146,अंक,5,0)&gt;=75),1,0))),IF(AND(VLOOKUP(G146,अंक,5,0)&gt;=86),1.5,IF(AND(VLOOKUP(G146,अंक,5,0)&gt;=81),1,IF(AND(VLOOKUP(G146,अंक,5,0)&gt;=75),0.5,0))))),"")</f>
        <v/>
      </c>
      <c s="160">
        <f t="shared" si="91"/>
        <v>0</v>
      </c>
      <c s="160">
        <f t="shared" si="92"/>
        <v>0</v>
      </c>
      <c s="160">
        <f t="shared" si="23"/>
        <v>0</v>
      </c>
      <c s="157" t="str">
        <f t="shared" si="93"/>
        <v/>
      </c>
      <c s="160" t="str">
        <f t="shared" si="25"/>
        <v/>
      </c>
      <c s="160" t="str">
        <f>IFERROR(IF(AND(VLOOKUP(G146,अंक,5,0)=""),"",IF($CE$6=3,IF(AND(VLOOKUP(G146,अंक,5,0)&gt;=86),3,IF(AND(VLOOKUP(G146,अंक,5,0)&gt;=81),2,IF(AND(VLOOKUP(G146,अंक,5,0)&gt;=75),1,0))),IF(AND(VLOOKUP(G146,अंक,5,0)&gt;=86),1.5,IF(AND(VLOOKUP(G146,अंक,5,0)&gt;=81),1,IF(AND(VLOOKUP(G146,अंक,5,0)&gt;=75),0.5,0))))),"")</f>
        <v/>
      </c>
      <c s="160">
        <f t="shared" si="94"/>
        <v>0</v>
      </c>
      <c s="160">
        <f t="shared" si="95"/>
        <v>0</v>
      </c>
      <c s="160">
        <f t="shared" si="28"/>
        <v>0</v>
      </c>
      <c s="157" t="str">
        <f t="shared" si="96"/>
        <v/>
      </c>
      <c s="160" t="str">
        <f t="shared" si="30"/>
        <v/>
      </c>
      <c s="160" t="str">
        <f>IFERROR(IF(AND(VLOOKUP(G146,अंक,5,0)=""),"",IF($CK$6=3,IF(AND(VLOOKUP(G146,अंक,5,0)&gt;=86),3,IF(AND(VLOOKUP(G146,अंक,5,0)&gt;=81),2,IF(AND(VLOOKUP(G146,अंक,5,0)&gt;=75),1,0))),IF(AND(VLOOKUP(G146,अंक,5,0)&gt;86),1.5,IF(AND(VLOOKUP(G146,अंक,5,0)&gt;=81),1,IF(AND(VLOOKUP(G146,अंक,5,0)&gt;=75),0.5,0))))),"")</f>
        <v/>
      </c>
      <c s="160">
        <f t="shared" si="97"/>
        <v>0</v>
      </c>
      <c s="160">
        <f t="shared" si="98"/>
        <v>0</v>
      </c>
      <c s="160">
        <f t="shared" si="33"/>
        <v>0</v>
      </c>
      <c s="157" t="str">
        <f t="shared" si="99"/>
        <v/>
      </c>
      <c s="160" t="str">
        <f t="shared" si="35"/>
        <v/>
      </c>
      <c s="160" t="str">
        <f>IFERROR(IF(AND(VLOOKUP(G146,अंक,5,0)=""),"",IF($CQ$6=3,IF(AND(VLOOKUP(G146,अंक,5,0)&gt;=86),3,IF(AND(VLOOKUP(G146,अंक,5,0)&gt;=81),2,IF(AND(VLOOKUP(G146,अंक,5,0)&gt;=75),1,0))),IF(AND(VLOOKUP(G146,अंक,5,0)&gt;=86),1.5,IF(AND(VLOOKUP(G146,अंक,5,0)&gt;=81),1,IF(AND(VLOOKUP(G146,अंक,5,0)&gt;=75),0.5,0))))),"")</f>
        <v/>
      </c>
      <c s="160">
        <f t="shared" si="100"/>
        <v>0</v>
      </c>
      <c s="160">
        <f t="shared" si="101"/>
        <v>0</v>
      </c>
      <c s="161">
        <f t="shared" si="38"/>
        <v>0</v>
      </c>
      <c s="157"/>
    </row>
    <row r="147" spans="1:99" ht="26.25" customHeight="1">
      <c r="A147"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7" s="181" t="str">
        <f t="shared" si="83"/>
        <v/>
      </c>
      <c s="160" t="str">
        <f t="shared" si="84"/>
        <v/>
      </c>
      <c s="160" t="str">
        <f t="shared" si="10"/>
        <v/>
      </c>
      <c s="160" t="str">
        <f>IFERROR(IF(AND(VLOOKUP(G147,अंक,5,0)=""),"",IF($BM$6=3,IF(AND(VLOOKUP(G147,अंक,5,0)&gt;=86),3,IF(AND(VLOOKUP(G147,अंक,5,0)&gt;=81),2,IF(AND(VLOOKUP(G147,Mark,5,0)&gt;=75),1,0))),IF(AND(VLOOKUP(G147,अंक,5,0)&gt;=86),1.5,IF(AND(VLOOKUP(G147,अंक,5,0)&gt;=81),1,IF(AND(VLOOKUP(G147,अंक,5,0)&gt;=75),0.5,0))))),"")</f>
        <v/>
      </c>
      <c s="160">
        <f t="shared" si="85"/>
        <v>0</v>
      </c>
      <c s="160">
        <f t="shared" si="86"/>
        <v>0</v>
      </c>
      <c s="160">
        <f t="shared" si="13"/>
        <v>0</v>
      </c>
      <c s="157" t="str">
        <f t="shared" si="87"/>
        <v/>
      </c>
      <c s="160" t="str">
        <f t="shared" si="15"/>
        <v/>
      </c>
      <c s="160" t="str">
        <f>IFERROR(IF(AND(VLOOKUP(G147,अंक,5,0)=""),"",IF($BS$6=3,IF(AND(VLOOKUP(G147,अंक,5,0)&gt;=86),3,IF(AND(VLOOKUP(G147,अंक,5,0)&gt;=81),2,IF(AND(VLOOKUP(G147,अंक,5,0)&gt;=75),1,0))),IF(AND(VLOOKUP(G147,अंक,5,0)&gt;=86),1.5,IF(AND(VLOOKUP(G147,अंक,5,0)&gt;=81),1,IF(AND(VLOOKUP(G147,अंक,5,0)&gt;=75),0.5,0))))),"")</f>
        <v/>
      </c>
      <c s="160">
        <f t="shared" si="88"/>
        <v>0</v>
      </c>
      <c s="160">
        <f t="shared" si="89"/>
        <v>0</v>
      </c>
      <c s="160">
        <f t="shared" si="18"/>
        <v>0</v>
      </c>
      <c s="157" t="str">
        <f t="shared" si="90"/>
        <v/>
      </c>
      <c s="160" t="str">
        <f t="shared" si="20"/>
        <v/>
      </c>
      <c s="160" t="str">
        <f>IFERROR(IF(AND(VLOOKUP(G147,अंक,5,0)=""),"",IF($BY$6=3,IF(AND(VLOOKUP(G147,अंक,5,0)&gt;=86),3,IF(AND(VLOOKUP(G147,अंक,5,0)&gt;=81),2,IF(AND(VLOOKUP(G147,अंक,5,0)&gt;=75),1,0))),IF(AND(VLOOKUP(G147,अंक,5,0)&gt;=86),1.5,IF(AND(VLOOKUP(G147,अंक,5,0)&gt;=81),1,IF(AND(VLOOKUP(G147,अंक,5,0)&gt;=75),0.5,0))))),"")</f>
        <v/>
      </c>
      <c s="160">
        <f t="shared" si="91"/>
        <v>0</v>
      </c>
      <c s="160">
        <f t="shared" si="92"/>
        <v>0</v>
      </c>
      <c s="160">
        <f t="shared" si="23"/>
        <v>0</v>
      </c>
      <c s="157" t="str">
        <f t="shared" si="93"/>
        <v/>
      </c>
      <c s="160" t="str">
        <f t="shared" si="25"/>
        <v/>
      </c>
      <c s="160" t="str">
        <f>IFERROR(IF(AND(VLOOKUP(G147,अंक,5,0)=""),"",IF($CE$6=3,IF(AND(VLOOKUP(G147,अंक,5,0)&gt;=86),3,IF(AND(VLOOKUP(G147,अंक,5,0)&gt;=81),2,IF(AND(VLOOKUP(G147,अंक,5,0)&gt;=75),1,0))),IF(AND(VLOOKUP(G147,अंक,5,0)&gt;=86),1.5,IF(AND(VLOOKUP(G147,अंक,5,0)&gt;=81),1,IF(AND(VLOOKUP(G147,अंक,5,0)&gt;=75),0.5,0))))),"")</f>
        <v/>
      </c>
      <c s="160">
        <f t="shared" si="94"/>
        <v>0</v>
      </c>
      <c s="160">
        <f t="shared" si="95"/>
        <v>0</v>
      </c>
      <c s="160">
        <f t="shared" si="28"/>
        <v>0</v>
      </c>
      <c s="157" t="str">
        <f t="shared" si="96"/>
        <v/>
      </c>
      <c s="160" t="str">
        <f t="shared" si="30"/>
        <v/>
      </c>
      <c s="160" t="str">
        <f>IFERROR(IF(AND(VLOOKUP(G147,अंक,5,0)=""),"",IF($CK$6=3,IF(AND(VLOOKUP(G147,अंक,5,0)&gt;=86),3,IF(AND(VLOOKUP(G147,अंक,5,0)&gt;=81),2,IF(AND(VLOOKUP(G147,अंक,5,0)&gt;=75),1,0))),IF(AND(VLOOKUP(G147,अंक,5,0)&gt;86),1.5,IF(AND(VLOOKUP(G147,अंक,5,0)&gt;=81),1,IF(AND(VLOOKUP(G147,अंक,5,0)&gt;=75),0.5,0))))),"")</f>
        <v/>
      </c>
      <c s="160">
        <f t="shared" si="97"/>
        <v>0</v>
      </c>
      <c s="160">
        <f t="shared" si="98"/>
        <v>0</v>
      </c>
      <c s="160">
        <f t="shared" si="33"/>
        <v>0</v>
      </c>
      <c s="157" t="str">
        <f t="shared" si="99"/>
        <v/>
      </c>
      <c s="160" t="str">
        <f t="shared" si="35"/>
        <v/>
      </c>
      <c s="160" t="str">
        <f>IFERROR(IF(AND(VLOOKUP(G147,अंक,5,0)=""),"",IF($CQ$6=3,IF(AND(VLOOKUP(G147,अंक,5,0)&gt;=86),3,IF(AND(VLOOKUP(G147,अंक,5,0)&gt;=81),2,IF(AND(VLOOKUP(G147,अंक,5,0)&gt;=75),1,0))),IF(AND(VLOOKUP(G147,अंक,5,0)&gt;=86),1.5,IF(AND(VLOOKUP(G147,अंक,5,0)&gt;=81),1,IF(AND(VLOOKUP(G147,अंक,5,0)&gt;=75),0.5,0))))),"")</f>
        <v/>
      </c>
      <c s="160">
        <f t="shared" si="100"/>
        <v>0</v>
      </c>
      <c s="160">
        <f t="shared" si="101"/>
        <v>0</v>
      </c>
      <c s="161">
        <f t="shared" si="38"/>
        <v>0</v>
      </c>
      <c s="157"/>
    </row>
    <row r="148" spans="1:99" ht="26.25" customHeight="1">
      <c r="A148"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8" s="181" t="str">
        <f t="shared" si="83"/>
        <v/>
      </c>
      <c s="160" t="str">
        <f t="shared" si="84"/>
        <v/>
      </c>
      <c s="160" t="str">
        <f t="shared" si="10"/>
        <v/>
      </c>
      <c s="160" t="str">
        <f>IFERROR(IF(AND(VLOOKUP(G148,अंक,5,0)=""),"",IF($BM$6=3,IF(AND(VLOOKUP(G148,अंक,5,0)&gt;=86),3,IF(AND(VLOOKUP(G148,अंक,5,0)&gt;=81),2,IF(AND(VLOOKUP(G148,Mark,5,0)&gt;=75),1,0))),IF(AND(VLOOKUP(G148,अंक,5,0)&gt;=86),1.5,IF(AND(VLOOKUP(G148,अंक,5,0)&gt;=81),1,IF(AND(VLOOKUP(G148,अंक,5,0)&gt;=75),0.5,0))))),"")</f>
        <v/>
      </c>
      <c s="160">
        <f t="shared" si="85"/>
        <v>0</v>
      </c>
      <c s="160">
        <f t="shared" si="86"/>
        <v>0</v>
      </c>
      <c s="160">
        <f t="shared" si="13"/>
        <v>0</v>
      </c>
      <c s="157" t="str">
        <f t="shared" si="87"/>
        <v/>
      </c>
      <c s="160" t="str">
        <f t="shared" si="15"/>
        <v/>
      </c>
      <c s="160" t="str">
        <f>IFERROR(IF(AND(VLOOKUP(G148,अंक,5,0)=""),"",IF($BS$6=3,IF(AND(VLOOKUP(G148,अंक,5,0)&gt;=86),3,IF(AND(VLOOKUP(G148,अंक,5,0)&gt;=81),2,IF(AND(VLOOKUP(G148,अंक,5,0)&gt;=75),1,0))),IF(AND(VLOOKUP(G148,अंक,5,0)&gt;=86),1.5,IF(AND(VLOOKUP(G148,अंक,5,0)&gt;=81),1,IF(AND(VLOOKUP(G148,अंक,5,0)&gt;=75),0.5,0))))),"")</f>
        <v/>
      </c>
      <c s="160">
        <f t="shared" si="88"/>
        <v>0</v>
      </c>
      <c s="160">
        <f t="shared" si="89"/>
        <v>0</v>
      </c>
      <c s="160">
        <f t="shared" si="18"/>
        <v>0</v>
      </c>
      <c s="157" t="str">
        <f t="shared" si="90"/>
        <v/>
      </c>
      <c s="160" t="str">
        <f t="shared" si="20"/>
        <v/>
      </c>
      <c s="160" t="str">
        <f>IFERROR(IF(AND(VLOOKUP(G148,अंक,5,0)=""),"",IF($BY$6=3,IF(AND(VLOOKUP(G148,अंक,5,0)&gt;=86),3,IF(AND(VLOOKUP(G148,अंक,5,0)&gt;=81),2,IF(AND(VLOOKUP(G148,अंक,5,0)&gt;=75),1,0))),IF(AND(VLOOKUP(G148,अंक,5,0)&gt;=86),1.5,IF(AND(VLOOKUP(G148,अंक,5,0)&gt;=81),1,IF(AND(VLOOKUP(G148,अंक,5,0)&gt;=75),0.5,0))))),"")</f>
        <v/>
      </c>
      <c s="160">
        <f t="shared" si="91"/>
        <v>0</v>
      </c>
      <c s="160">
        <f t="shared" si="92"/>
        <v>0</v>
      </c>
      <c s="160">
        <f t="shared" si="23"/>
        <v>0</v>
      </c>
      <c s="157" t="str">
        <f t="shared" si="93"/>
        <v/>
      </c>
      <c s="160" t="str">
        <f t="shared" si="25"/>
        <v/>
      </c>
      <c s="160" t="str">
        <f>IFERROR(IF(AND(VLOOKUP(G148,अंक,5,0)=""),"",IF($CE$6=3,IF(AND(VLOOKUP(G148,अंक,5,0)&gt;=86),3,IF(AND(VLOOKUP(G148,अंक,5,0)&gt;=81),2,IF(AND(VLOOKUP(G148,अंक,5,0)&gt;=75),1,0))),IF(AND(VLOOKUP(G148,अंक,5,0)&gt;=86),1.5,IF(AND(VLOOKUP(G148,अंक,5,0)&gt;=81),1,IF(AND(VLOOKUP(G148,अंक,5,0)&gt;=75),0.5,0))))),"")</f>
        <v/>
      </c>
      <c s="160">
        <f t="shared" si="94"/>
        <v>0</v>
      </c>
      <c s="160">
        <f t="shared" si="95"/>
        <v>0</v>
      </c>
      <c s="160">
        <f t="shared" si="28"/>
        <v>0</v>
      </c>
      <c s="157" t="str">
        <f t="shared" si="96"/>
        <v/>
      </c>
      <c s="160" t="str">
        <f t="shared" si="30"/>
        <v/>
      </c>
      <c s="160" t="str">
        <f>IFERROR(IF(AND(VLOOKUP(G148,अंक,5,0)=""),"",IF($CK$6=3,IF(AND(VLOOKUP(G148,अंक,5,0)&gt;=86),3,IF(AND(VLOOKUP(G148,अंक,5,0)&gt;=81),2,IF(AND(VLOOKUP(G148,अंक,5,0)&gt;=75),1,0))),IF(AND(VLOOKUP(G148,अंक,5,0)&gt;86),1.5,IF(AND(VLOOKUP(G148,अंक,5,0)&gt;=81),1,IF(AND(VLOOKUP(G148,अंक,5,0)&gt;=75),0.5,0))))),"")</f>
        <v/>
      </c>
      <c s="160">
        <f t="shared" si="97"/>
        <v>0</v>
      </c>
      <c s="160">
        <f t="shared" si="98"/>
        <v>0</v>
      </c>
      <c s="160">
        <f t="shared" si="33"/>
        <v>0</v>
      </c>
      <c s="157" t="str">
        <f t="shared" si="99"/>
        <v/>
      </c>
      <c s="160" t="str">
        <f t="shared" si="35"/>
        <v/>
      </c>
      <c s="160" t="str">
        <f>IFERROR(IF(AND(VLOOKUP(G148,अंक,5,0)=""),"",IF($CQ$6=3,IF(AND(VLOOKUP(G148,अंक,5,0)&gt;=86),3,IF(AND(VLOOKUP(G148,अंक,5,0)&gt;=81),2,IF(AND(VLOOKUP(G148,अंक,5,0)&gt;=75),1,0))),IF(AND(VLOOKUP(G148,अंक,5,0)&gt;=86),1.5,IF(AND(VLOOKUP(G148,अंक,5,0)&gt;=81),1,IF(AND(VLOOKUP(G148,अंक,5,0)&gt;=75),0.5,0))))),"")</f>
        <v/>
      </c>
      <c s="160">
        <f t="shared" si="100"/>
        <v>0</v>
      </c>
      <c s="160">
        <f t="shared" si="101"/>
        <v>0</v>
      </c>
      <c s="161">
        <f t="shared" si="38"/>
        <v>0</v>
      </c>
      <c s="157"/>
    </row>
    <row r="149" spans="1:99" ht="26.25" customHeight="1">
      <c r="A149"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49" s="181" t="str">
        <f t="shared" si="83"/>
        <v/>
      </c>
      <c s="160" t="str">
        <f t="shared" si="84"/>
        <v/>
      </c>
      <c s="160" t="str">
        <f t="shared" si="10"/>
        <v/>
      </c>
      <c s="160" t="str">
        <f>IFERROR(IF(AND(VLOOKUP(G149,अंक,5,0)=""),"",IF($BM$6=3,IF(AND(VLOOKUP(G149,अंक,5,0)&gt;=86),3,IF(AND(VLOOKUP(G149,अंक,5,0)&gt;=81),2,IF(AND(VLOOKUP(G149,Mark,5,0)&gt;=75),1,0))),IF(AND(VLOOKUP(G149,अंक,5,0)&gt;=86),1.5,IF(AND(VLOOKUP(G149,अंक,5,0)&gt;=81),1,IF(AND(VLOOKUP(G149,अंक,5,0)&gt;=75),0.5,0))))),"")</f>
        <v/>
      </c>
      <c s="160">
        <f t="shared" si="85"/>
        <v>0</v>
      </c>
      <c s="160">
        <f t="shared" si="86"/>
        <v>0</v>
      </c>
      <c s="160">
        <f t="shared" si="13"/>
        <v>0</v>
      </c>
      <c s="157" t="str">
        <f t="shared" si="87"/>
        <v/>
      </c>
      <c s="160" t="str">
        <f t="shared" si="15"/>
        <v/>
      </c>
      <c s="160" t="str">
        <f>IFERROR(IF(AND(VLOOKUP(G149,अंक,5,0)=""),"",IF($BS$6=3,IF(AND(VLOOKUP(G149,अंक,5,0)&gt;=86),3,IF(AND(VLOOKUP(G149,अंक,5,0)&gt;=81),2,IF(AND(VLOOKUP(G149,अंक,5,0)&gt;=75),1,0))),IF(AND(VLOOKUP(G149,अंक,5,0)&gt;=86),1.5,IF(AND(VLOOKUP(G149,अंक,5,0)&gt;=81),1,IF(AND(VLOOKUP(G149,अंक,5,0)&gt;=75),0.5,0))))),"")</f>
        <v/>
      </c>
      <c s="160">
        <f t="shared" si="88"/>
        <v>0</v>
      </c>
      <c s="160">
        <f t="shared" si="89"/>
        <v>0</v>
      </c>
      <c s="160">
        <f t="shared" si="18"/>
        <v>0</v>
      </c>
      <c s="157" t="str">
        <f t="shared" si="90"/>
        <v/>
      </c>
      <c s="160" t="str">
        <f t="shared" si="20"/>
        <v/>
      </c>
      <c s="160" t="str">
        <f>IFERROR(IF(AND(VLOOKUP(G149,अंक,5,0)=""),"",IF($BY$6=3,IF(AND(VLOOKUP(G149,अंक,5,0)&gt;=86),3,IF(AND(VLOOKUP(G149,अंक,5,0)&gt;=81),2,IF(AND(VLOOKUP(G149,अंक,5,0)&gt;=75),1,0))),IF(AND(VLOOKUP(G149,अंक,5,0)&gt;=86),1.5,IF(AND(VLOOKUP(G149,अंक,5,0)&gt;=81),1,IF(AND(VLOOKUP(G149,अंक,5,0)&gt;=75),0.5,0))))),"")</f>
        <v/>
      </c>
      <c s="160">
        <f t="shared" si="91"/>
        <v>0</v>
      </c>
      <c s="160">
        <f t="shared" si="92"/>
        <v>0</v>
      </c>
      <c s="160">
        <f t="shared" si="23"/>
        <v>0</v>
      </c>
      <c s="157" t="str">
        <f t="shared" si="93"/>
        <v/>
      </c>
      <c s="160" t="str">
        <f t="shared" si="25"/>
        <v/>
      </c>
      <c s="160" t="str">
        <f>IFERROR(IF(AND(VLOOKUP(G149,अंक,5,0)=""),"",IF($CE$6=3,IF(AND(VLOOKUP(G149,अंक,5,0)&gt;=86),3,IF(AND(VLOOKUP(G149,अंक,5,0)&gt;=81),2,IF(AND(VLOOKUP(G149,अंक,5,0)&gt;=75),1,0))),IF(AND(VLOOKUP(G149,अंक,5,0)&gt;=86),1.5,IF(AND(VLOOKUP(G149,अंक,5,0)&gt;=81),1,IF(AND(VLOOKUP(G149,अंक,5,0)&gt;=75),0.5,0))))),"")</f>
        <v/>
      </c>
      <c s="160">
        <f t="shared" si="94"/>
        <v>0</v>
      </c>
      <c s="160">
        <f t="shared" si="95"/>
        <v>0</v>
      </c>
      <c s="160">
        <f t="shared" si="28"/>
        <v>0</v>
      </c>
      <c s="157" t="str">
        <f t="shared" si="96"/>
        <v/>
      </c>
      <c s="160" t="str">
        <f t="shared" si="30"/>
        <v/>
      </c>
      <c s="160" t="str">
        <f>IFERROR(IF(AND(VLOOKUP(G149,अंक,5,0)=""),"",IF($CK$6=3,IF(AND(VLOOKUP(G149,अंक,5,0)&gt;=86),3,IF(AND(VLOOKUP(G149,अंक,5,0)&gt;=81),2,IF(AND(VLOOKUP(G149,अंक,5,0)&gt;=75),1,0))),IF(AND(VLOOKUP(G149,अंक,5,0)&gt;86),1.5,IF(AND(VLOOKUP(G149,अंक,5,0)&gt;=81),1,IF(AND(VLOOKUP(G149,अंक,5,0)&gt;=75),0.5,0))))),"")</f>
        <v/>
      </c>
      <c s="160">
        <f t="shared" si="97"/>
        <v>0</v>
      </c>
      <c s="160">
        <f t="shared" si="98"/>
        <v>0</v>
      </c>
      <c s="160">
        <f t="shared" si="33"/>
        <v>0</v>
      </c>
      <c s="157" t="str">
        <f t="shared" si="99"/>
        <v/>
      </c>
      <c s="160" t="str">
        <f t="shared" si="35"/>
        <v/>
      </c>
      <c s="160" t="str">
        <f>IFERROR(IF(AND(VLOOKUP(G149,अंक,5,0)=""),"",IF($CQ$6=3,IF(AND(VLOOKUP(G149,अंक,5,0)&gt;=86),3,IF(AND(VLOOKUP(G149,अंक,5,0)&gt;=81),2,IF(AND(VLOOKUP(G149,अंक,5,0)&gt;=75),1,0))),IF(AND(VLOOKUP(G149,अंक,5,0)&gt;=86),1.5,IF(AND(VLOOKUP(G149,अंक,5,0)&gt;=81),1,IF(AND(VLOOKUP(G149,अंक,5,0)&gt;=75),0.5,0))))),"")</f>
        <v/>
      </c>
      <c s="160">
        <f t="shared" si="100"/>
        <v>0</v>
      </c>
      <c s="160">
        <f t="shared" si="101"/>
        <v>0</v>
      </c>
      <c s="161">
        <f t="shared" si="38"/>
        <v>0</v>
      </c>
      <c s="157"/>
    </row>
    <row r="150" spans="1:99" ht="26.25" customHeight="1">
      <c r="A150" s="43" t="str">
        <f t="shared" si="75"/>
        <v/>
      </c>
      <c s="44" t="str">
        <f t="shared" si="76"/>
        <v/>
      </c>
      <c s="45" t="str">
        <f t="shared" si="77"/>
        <v/>
      </c>
      <c s="46" t="str">
        <f t="shared" si="78"/>
        <v/>
      </c>
      <c s="47" t="str">
        <f t="shared" si="79"/>
        <v/>
      </c>
      <c s="47" t="str">
        <f t="shared" si="80"/>
        <v/>
      </c>
      <c s="48" t="str">
        <f t="shared" si="81"/>
        <v/>
      </c>
      <c s="49" t="str">
        <f t="shared" si="8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0" s="181" t="str">
        <f t="shared" si="83"/>
        <v/>
      </c>
      <c s="160" t="str">
        <f t="shared" si="84"/>
        <v/>
      </c>
      <c s="160" t="str">
        <f t="shared" si="10"/>
        <v/>
      </c>
      <c s="160" t="str">
        <f>IFERROR(IF(AND(VLOOKUP(G150,अंक,5,0)=""),"",IF($BM$6=3,IF(AND(VLOOKUP(G150,अंक,5,0)&gt;=86),3,IF(AND(VLOOKUP(G150,अंक,5,0)&gt;=81),2,IF(AND(VLOOKUP(G150,Mark,5,0)&gt;=75),1,0))),IF(AND(VLOOKUP(G150,अंक,5,0)&gt;=86),1.5,IF(AND(VLOOKUP(G150,अंक,5,0)&gt;=81),1,IF(AND(VLOOKUP(G150,अंक,5,0)&gt;=75),0.5,0))))),"")</f>
        <v/>
      </c>
      <c s="160">
        <f t="shared" si="85"/>
        <v>0</v>
      </c>
      <c s="160">
        <f t="shared" si="86"/>
        <v>0</v>
      </c>
      <c s="160">
        <f t="shared" si="13"/>
        <v>0</v>
      </c>
      <c s="157" t="str">
        <f t="shared" si="87"/>
        <v/>
      </c>
      <c s="160" t="str">
        <f t="shared" si="15"/>
        <v/>
      </c>
      <c s="160" t="str">
        <f>IFERROR(IF(AND(VLOOKUP(G150,अंक,5,0)=""),"",IF($BS$6=3,IF(AND(VLOOKUP(G150,अंक,5,0)&gt;=86),3,IF(AND(VLOOKUP(G150,अंक,5,0)&gt;=81),2,IF(AND(VLOOKUP(G150,अंक,5,0)&gt;=75),1,0))),IF(AND(VLOOKUP(G150,अंक,5,0)&gt;=86),1.5,IF(AND(VLOOKUP(G150,अंक,5,0)&gt;=81),1,IF(AND(VLOOKUP(G150,अंक,5,0)&gt;=75),0.5,0))))),"")</f>
        <v/>
      </c>
      <c s="160">
        <f t="shared" si="88"/>
        <v>0</v>
      </c>
      <c s="160">
        <f t="shared" si="89"/>
        <v>0</v>
      </c>
      <c s="160">
        <f t="shared" si="18"/>
        <v>0</v>
      </c>
      <c s="157" t="str">
        <f t="shared" si="90"/>
        <v/>
      </c>
      <c s="160" t="str">
        <f t="shared" si="20"/>
        <v/>
      </c>
      <c s="160" t="str">
        <f>IFERROR(IF(AND(VLOOKUP(G150,अंक,5,0)=""),"",IF($BY$6=3,IF(AND(VLOOKUP(G150,अंक,5,0)&gt;=86),3,IF(AND(VLOOKUP(G150,अंक,5,0)&gt;=81),2,IF(AND(VLOOKUP(G150,अंक,5,0)&gt;=75),1,0))),IF(AND(VLOOKUP(G150,अंक,5,0)&gt;=86),1.5,IF(AND(VLOOKUP(G150,अंक,5,0)&gt;=81),1,IF(AND(VLOOKUP(G150,अंक,5,0)&gt;=75),0.5,0))))),"")</f>
        <v/>
      </c>
      <c s="160">
        <f t="shared" si="91"/>
        <v>0</v>
      </c>
      <c s="160">
        <f t="shared" si="92"/>
        <v>0</v>
      </c>
      <c s="160">
        <f t="shared" si="23"/>
        <v>0</v>
      </c>
      <c s="157" t="str">
        <f t="shared" si="93"/>
        <v/>
      </c>
      <c s="160" t="str">
        <f t="shared" si="25"/>
        <v/>
      </c>
      <c s="160" t="str">
        <f>IFERROR(IF(AND(VLOOKUP(G150,अंक,5,0)=""),"",IF($CE$6=3,IF(AND(VLOOKUP(G150,अंक,5,0)&gt;=86),3,IF(AND(VLOOKUP(G150,अंक,5,0)&gt;=81),2,IF(AND(VLOOKUP(G150,अंक,5,0)&gt;=75),1,0))),IF(AND(VLOOKUP(G150,अंक,5,0)&gt;=86),1.5,IF(AND(VLOOKUP(G150,अंक,5,0)&gt;=81),1,IF(AND(VLOOKUP(G150,अंक,5,0)&gt;=75),0.5,0))))),"")</f>
        <v/>
      </c>
      <c s="160">
        <f t="shared" si="94"/>
        <v>0</v>
      </c>
      <c s="160">
        <f t="shared" si="95"/>
        <v>0</v>
      </c>
      <c s="160">
        <f t="shared" si="28"/>
        <v>0</v>
      </c>
      <c s="157" t="str">
        <f t="shared" si="96"/>
        <v/>
      </c>
      <c s="160" t="str">
        <f t="shared" si="30"/>
        <v/>
      </c>
      <c s="160" t="str">
        <f>IFERROR(IF(AND(VLOOKUP(G150,अंक,5,0)=""),"",IF($CK$6=3,IF(AND(VLOOKUP(G150,अंक,5,0)&gt;=86),3,IF(AND(VLOOKUP(G150,अंक,5,0)&gt;=81),2,IF(AND(VLOOKUP(G150,अंक,5,0)&gt;=75),1,0))),IF(AND(VLOOKUP(G150,अंक,5,0)&gt;86),1.5,IF(AND(VLOOKUP(G150,अंक,5,0)&gt;=81),1,IF(AND(VLOOKUP(G150,अंक,5,0)&gt;=75),0.5,0))))),"")</f>
        <v/>
      </c>
      <c s="160">
        <f t="shared" si="97"/>
        <v>0</v>
      </c>
      <c s="160">
        <f t="shared" si="98"/>
        <v>0</v>
      </c>
      <c s="160">
        <f t="shared" si="33"/>
        <v>0</v>
      </c>
      <c s="157" t="str">
        <f t="shared" si="99"/>
        <v/>
      </c>
      <c s="160" t="str">
        <f t="shared" si="35"/>
        <v/>
      </c>
      <c s="160" t="str">
        <f>IFERROR(IF(AND(VLOOKUP(G150,अंक,5,0)=""),"",IF($CQ$6=3,IF(AND(VLOOKUP(G150,अंक,5,0)&gt;=86),3,IF(AND(VLOOKUP(G150,अंक,5,0)&gt;=81),2,IF(AND(VLOOKUP(G150,अंक,5,0)&gt;=75),1,0))),IF(AND(VLOOKUP(G150,अंक,5,0)&gt;=86),1.5,IF(AND(VLOOKUP(G150,अंक,5,0)&gt;=81),1,IF(AND(VLOOKUP(G150,अंक,5,0)&gt;=75),0.5,0))))),"")</f>
        <v/>
      </c>
      <c s="160">
        <f t="shared" si="100"/>
        <v>0</v>
      </c>
      <c s="160">
        <f t="shared" si="101"/>
        <v>0</v>
      </c>
      <c s="161">
        <f t="shared" si="38"/>
        <v>0</v>
      </c>
      <c s="157"/>
    </row>
    <row r="151" spans="1:99" ht="26.25" customHeight="1">
      <c r="A151" s="43" t="str">
        <f t="shared" si="102" ref="A151:A214">IF($A150="","",IF(B150="","",$A150+1))</f>
        <v/>
      </c>
      <c s="44" t="str">
        <f t="shared" si="103" ref="B151:B214">IFERROR(VLOOKUP(A151,नाम1,3,0),"")</f>
        <v/>
      </c>
      <c s="45" t="str">
        <f t="shared" si="104" ref="C151:C214">IFERROR(VLOOKUP(A151,नाम1,4,0),"")</f>
        <v/>
      </c>
      <c s="46" t="str">
        <f t="shared" si="105" ref="D151:D214">IFERROR(VLOOKUP(A151,नाम1,11,0),"")</f>
        <v/>
      </c>
      <c s="47" t="str">
        <f t="shared" si="106" ref="E151:E214">IFERROR(VLOOKUP(A151,नाम1,6,0),"")</f>
        <v/>
      </c>
      <c s="47" t="str">
        <f t="shared" si="107" ref="F151:F214">IFERROR(VLOOKUP(A151,नाम1,8,0),"")</f>
        <v/>
      </c>
      <c s="48" t="str">
        <f t="shared" si="108" ref="G151:G214">IFERROR(VLOOKUP(A151,नाम1,12,0),"")</f>
        <v/>
      </c>
      <c s="49" t="str">
        <f t="shared" si="109" ref="H151:H214">IFERROR(VLOOKUP(A151,नाम1,13,0),"")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1" s="181" t="str">
        <f t="shared" si="83"/>
        <v/>
      </c>
      <c s="160" t="str">
        <f t="shared" si="84"/>
        <v/>
      </c>
      <c s="160" t="str">
        <f t="shared" si="10"/>
        <v/>
      </c>
      <c s="160" t="str">
        <f>IFERROR(IF(AND(VLOOKUP(G151,अंक,5,0)=""),"",IF($BM$6=3,IF(AND(VLOOKUP(G151,अंक,5,0)&gt;=86),3,IF(AND(VLOOKUP(G151,अंक,5,0)&gt;=81),2,IF(AND(VLOOKUP(G151,Mark,5,0)&gt;=75),1,0))),IF(AND(VLOOKUP(G151,अंक,5,0)&gt;=86),1.5,IF(AND(VLOOKUP(G151,अंक,5,0)&gt;=81),1,IF(AND(VLOOKUP(G151,अंक,5,0)&gt;=75),0.5,0))))),"")</f>
        <v/>
      </c>
      <c s="160">
        <f t="shared" si="85"/>
        <v>0</v>
      </c>
      <c s="160">
        <f t="shared" si="86"/>
        <v>0</v>
      </c>
      <c s="160">
        <f t="shared" si="13"/>
        <v>0</v>
      </c>
      <c s="157" t="str">
        <f t="shared" si="87"/>
        <v/>
      </c>
      <c s="160" t="str">
        <f t="shared" si="15"/>
        <v/>
      </c>
      <c s="160" t="str">
        <f>IFERROR(IF(AND(VLOOKUP(G151,अंक,5,0)=""),"",IF($BS$6=3,IF(AND(VLOOKUP(G151,अंक,5,0)&gt;=86),3,IF(AND(VLOOKUP(G151,अंक,5,0)&gt;=81),2,IF(AND(VLOOKUP(G151,अंक,5,0)&gt;=75),1,0))),IF(AND(VLOOKUP(G151,अंक,5,0)&gt;=86),1.5,IF(AND(VLOOKUP(G151,अंक,5,0)&gt;=81),1,IF(AND(VLOOKUP(G151,अंक,5,0)&gt;=75),0.5,0))))),"")</f>
        <v/>
      </c>
      <c s="160">
        <f t="shared" si="88"/>
        <v>0</v>
      </c>
      <c s="160">
        <f t="shared" si="89"/>
        <v>0</v>
      </c>
      <c s="160">
        <f t="shared" si="18"/>
        <v>0</v>
      </c>
      <c s="157" t="str">
        <f t="shared" si="90"/>
        <v/>
      </c>
      <c s="160" t="str">
        <f t="shared" si="20"/>
        <v/>
      </c>
      <c s="160" t="str">
        <f>IFERROR(IF(AND(VLOOKUP(G151,अंक,5,0)=""),"",IF($BY$6=3,IF(AND(VLOOKUP(G151,अंक,5,0)&gt;=86),3,IF(AND(VLOOKUP(G151,अंक,5,0)&gt;=81),2,IF(AND(VLOOKUP(G151,अंक,5,0)&gt;=75),1,0))),IF(AND(VLOOKUP(G151,अंक,5,0)&gt;=86),1.5,IF(AND(VLOOKUP(G151,अंक,5,0)&gt;=81),1,IF(AND(VLOOKUP(G151,अंक,5,0)&gt;=75),0.5,0))))),"")</f>
        <v/>
      </c>
      <c s="160">
        <f t="shared" si="91"/>
        <v>0</v>
      </c>
      <c s="160">
        <f t="shared" si="92"/>
        <v>0</v>
      </c>
      <c s="160">
        <f t="shared" si="23"/>
        <v>0</v>
      </c>
      <c s="157" t="str">
        <f t="shared" si="93"/>
        <v/>
      </c>
      <c s="160" t="str">
        <f t="shared" si="25"/>
        <v/>
      </c>
      <c s="160" t="str">
        <f>IFERROR(IF(AND(VLOOKUP(G151,अंक,5,0)=""),"",IF($CE$6=3,IF(AND(VLOOKUP(G151,अंक,5,0)&gt;=86),3,IF(AND(VLOOKUP(G151,अंक,5,0)&gt;=81),2,IF(AND(VLOOKUP(G151,अंक,5,0)&gt;=75),1,0))),IF(AND(VLOOKUP(G151,अंक,5,0)&gt;=86),1.5,IF(AND(VLOOKUP(G151,अंक,5,0)&gt;=81),1,IF(AND(VLOOKUP(G151,अंक,5,0)&gt;=75),0.5,0))))),"")</f>
        <v/>
      </c>
      <c s="160">
        <f t="shared" si="94"/>
        <v>0</v>
      </c>
      <c s="160">
        <f t="shared" si="95"/>
        <v>0</v>
      </c>
      <c s="160">
        <f t="shared" si="28"/>
        <v>0</v>
      </c>
      <c s="157" t="str">
        <f t="shared" si="96"/>
        <v/>
      </c>
      <c s="160" t="str">
        <f t="shared" si="30"/>
        <v/>
      </c>
      <c s="160" t="str">
        <f>IFERROR(IF(AND(VLOOKUP(G151,अंक,5,0)=""),"",IF($CK$6=3,IF(AND(VLOOKUP(G151,अंक,5,0)&gt;=86),3,IF(AND(VLOOKUP(G151,अंक,5,0)&gt;=81),2,IF(AND(VLOOKUP(G151,अंक,5,0)&gt;=75),1,0))),IF(AND(VLOOKUP(G151,अंक,5,0)&gt;86),1.5,IF(AND(VLOOKUP(G151,अंक,5,0)&gt;=81),1,IF(AND(VLOOKUP(G151,अंक,5,0)&gt;=75),0.5,0))))),"")</f>
        <v/>
      </c>
      <c s="160">
        <f t="shared" si="97"/>
        <v>0</v>
      </c>
      <c s="160">
        <f t="shared" si="98"/>
        <v>0</v>
      </c>
      <c s="160">
        <f t="shared" si="33"/>
        <v>0</v>
      </c>
      <c s="157" t="str">
        <f t="shared" si="99"/>
        <v/>
      </c>
      <c s="160" t="str">
        <f t="shared" si="35"/>
        <v/>
      </c>
      <c s="160" t="str">
        <f>IFERROR(IF(AND(VLOOKUP(G151,अंक,5,0)=""),"",IF($CQ$6=3,IF(AND(VLOOKUP(G151,अंक,5,0)&gt;=86),3,IF(AND(VLOOKUP(G151,अंक,5,0)&gt;=81),2,IF(AND(VLOOKUP(G151,अंक,5,0)&gt;=75),1,0))),IF(AND(VLOOKUP(G151,अंक,5,0)&gt;=86),1.5,IF(AND(VLOOKUP(G151,अंक,5,0)&gt;=81),1,IF(AND(VLOOKUP(G151,अंक,5,0)&gt;=75),0.5,0))))),"")</f>
        <v/>
      </c>
      <c s="160">
        <f t="shared" si="100"/>
        <v>0</v>
      </c>
      <c s="160">
        <f t="shared" si="101"/>
        <v>0</v>
      </c>
      <c s="161">
        <f t="shared" si="38"/>
        <v>0</v>
      </c>
      <c s="157"/>
    </row>
    <row r="152" spans="1:99" ht="26.25" customHeight="1">
      <c r="A15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2" s="181" t="str">
        <f t="shared" si="83"/>
        <v/>
      </c>
      <c s="160" t="str">
        <f t="shared" si="84"/>
        <v/>
      </c>
      <c s="160" t="str">
        <f t="shared" si="10"/>
        <v/>
      </c>
      <c s="160" t="str">
        <f>IFERROR(IF(AND(VLOOKUP(G152,अंक,5,0)=""),"",IF($BM$6=3,IF(AND(VLOOKUP(G152,अंक,5,0)&gt;=86),3,IF(AND(VLOOKUP(G152,अंक,5,0)&gt;=81),2,IF(AND(VLOOKUP(G152,Mark,5,0)&gt;=75),1,0))),IF(AND(VLOOKUP(G152,अंक,5,0)&gt;=86),1.5,IF(AND(VLOOKUP(G152,अंक,5,0)&gt;=81),1,IF(AND(VLOOKUP(G152,अंक,5,0)&gt;=75),0.5,0))))),"")</f>
        <v/>
      </c>
      <c s="160">
        <f t="shared" si="85"/>
        <v>0</v>
      </c>
      <c s="160">
        <f t="shared" si="86"/>
        <v>0</v>
      </c>
      <c s="160">
        <f t="shared" si="13"/>
        <v>0</v>
      </c>
      <c s="157" t="str">
        <f t="shared" si="87"/>
        <v/>
      </c>
      <c s="160" t="str">
        <f t="shared" si="15"/>
        <v/>
      </c>
      <c s="160" t="str">
        <f>IFERROR(IF(AND(VLOOKUP(G152,अंक,5,0)=""),"",IF($BS$6=3,IF(AND(VLOOKUP(G152,अंक,5,0)&gt;=86),3,IF(AND(VLOOKUP(G152,अंक,5,0)&gt;=81),2,IF(AND(VLOOKUP(G152,अंक,5,0)&gt;=75),1,0))),IF(AND(VLOOKUP(G152,अंक,5,0)&gt;=86),1.5,IF(AND(VLOOKUP(G152,अंक,5,0)&gt;=81),1,IF(AND(VLOOKUP(G152,अंक,5,0)&gt;=75),0.5,0))))),"")</f>
        <v/>
      </c>
      <c s="160">
        <f t="shared" si="88"/>
        <v>0</v>
      </c>
      <c s="160">
        <f t="shared" si="89"/>
        <v>0</v>
      </c>
      <c s="160">
        <f t="shared" si="18"/>
        <v>0</v>
      </c>
      <c s="157" t="str">
        <f t="shared" si="90"/>
        <v/>
      </c>
      <c s="160" t="str">
        <f t="shared" si="20"/>
        <v/>
      </c>
      <c s="160" t="str">
        <f>IFERROR(IF(AND(VLOOKUP(G152,अंक,5,0)=""),"",IF($BY$6=3,IF(AND(VLOOKUP(G152,अंक,5,0)&gt;=86),3,IF(AND(VLOOKUP(G152,अंक,5,0)&gt;=81),2,IF(AND(VLOOKUP(G152,अंक,5,0)&gt;=75),1,0))),IF(AND(VLOOKUP(G152,अंक,5,0)&gt;=86),1.5,IF(AND(VLOOKUP(G152,अंक,5,0)&gt;=81),1,IF(AND(VLOOKUP(G152,अंक,5,0)&gt;=75),0.5,0))))),"")</f>
        <v/>
      </c>
      <c s="160">
        <f t="shared" si="91"/>
        <v>0</v>
      </c>
      <c s="160">
        <f t="shared" si="92"/>
        <v>0</v>
      </c>
      <c s="160">
        <f t="shared" si="23"/>
        <v>0</v>
      </c>
      <c s="157" t="str">
        <f t="shared" si="93"/>
        <v/>
      </c>
      <c s="160" t="str">
        <f t="shared" si="25"/>
        <v/>
      </c>
      <c s="160" t="str">
        <f>IFERROR(IF(AND(VLOOKUP(G152,अंक,5,0)=""),"",IF($CE$6=3,IF(AND(VLOOKUP(G152,अंक,5,0)&gt;=86),3,IF(AND(VLOOKUP(G152,अंक,5,0)&gt;=81),2,IF(AND(VLOOKUP(G152,अंक,5,0)&gt;=75),1,0))),IF(AND(VLOOKUP(G152,अंक,5,0)&gt;=86),1.5,IF(AND(VLOOKUP(G152,अंक,5,0)&gt;=81),1,IF(AND(VLOOKUP(G152,अंक,5,0)&gt;=75),0.5,0))))),"")</f>
        <v/>
      </c>
      <c s="160">
        <f t="shared" si="94"/>
        <v>0</v>
      </c>
      <c s="160">
        <f t="shared" si="95"/>
        <v>0</v>
      </c>
      <c s="160">
        <f t="shared" si="28"/>
        <v>0</v>
      </c>
      <c s="157" t="str">
        <f t="shared" si="96"/>
        <v/>
      </c>
      <c s="160" t="str">
        <f t="shared" si="30"/>
        <v/>
      </c>
      <c s="160" t="str">
        <f>IFERROR(IF(AND(VLOOKUP(G152,अंक,5,0)=""),"",IF($CK$6=3,IF(AND(VLOOKUP(G152,अंक,5,0)&gt;=86),3,IF(AND(VLOOKUP(G152,अंक,5,0)&gt;=81),2,IF(AND(VLOOKUP(G152,अंक,5,0)&gt;=75),1,0))),IF(AND(VLOOKUP(G152,अंक,5,0)&gt;86),1.5,IF(AND(VLOOKUP(G152,अंक,5,0)&gt;=81),1,IF(AND(VLOOKUP(G152,अंक,5,0)&gt;=75),0.5,0))))),"")</f>
        <v/>
      </c>
      <c s="160">
        <f t="shared" si="97"/>
        <v>0</v>
      </c>
      <c s="160">
        <f t="shared" si="98"/>
        <v>0</v>
      </c>
      <c s="160">
        <f t="shared" si="33"/>
        <v>0</v>
      </c>
      <c s="157" t="str">
        <f t="shared" si="99"/>
        <v/>
      </c>
      <c s="160" t="str">
        <f t="shared" si="35"/>
        <v/>
      </c>
      <c s="160" t="str">
        <f>IFERROR(IF(AND(VLOOKUP(G152,अंक,5,0)=""),"",IF($CQ$6=3,IF(AND(VLOOKUP(G152,अंक,5,0)&gt;=86),3,IF(AND(VLOOKUP(G152,अंक,5,0)&gt;=81),2,IF(AND(VLOOKUP(G152,अंक,5,0)&gt;=75),1,0))),IF(AND(VLOOKUP(G152,अंक,5,0)&gt;=86),1.5,IF(AND(VLOOKUP(G152,अंक,5,0)&gt;=81),1,IF(AND(VLOOKUP(G152,अंक,5,0)&gt;=75),0.5,0))))),"")</f>
        <v/>
      </c>
      <c s="160">
        <f t="shared" si="100"/>
        <v>0</v>
      </c>
      <c s="160">
        <f t="shared" si="101"/>
        <v>0</v>
      </c>
      <c s="161">
        <f t="shared" si="38"/>
        <v>0</v>
      </c>
      <c s="157"/>
    </row>
    <row r="153" spans="1:99" ht="26.25" customHeight="1">
      <c r="A15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3" s="181" t="str">
        <f t="shared" si="83"/>
        <v/>
      </c>
      <c s="160" t="str">
        <f t="shared" si="84"/>
        <v/>
      </c>
      <c s="160" t="str">
        <f t="shared" si="10"/>
        <v/>
      </c>
      <c s="160" t="str">
        <f>IFERROR(IF(AND(VLOOKUP(G153,अंक,5,0)=""),"",IF($BM$6=3,IF(AND(VLOOKUP(G153,अंक,5,0)&gt;=86),3,IF(AND(VLOOKUP(G153,अंक,5,0)&gt;=81),2,IF(AND(VLOOKUP(G153,Mark,5,0)&gt;=75),1,0))),IF(AND(VLOOKUP(G153,अंक,5,0)&gt;=86),1.5,IF(AND(VLOOKUP(G153,अंक,5,0)&gt;=81),1,IF(AND(VLOOKUP(G153,अंक,5,0)&gt;=75),0.5,0))))),"")</f>
        <v/>
      </c>
      <c s="160">
        <f t="shared" si="85"/>
        <v>0</v>
      </c>
      <c s="160">
        <f t="shared" si="86"/>
        <v>0</v>
      </c>
      <c s="160">
        <f t="shared" si="13"/>
        <v>0</v>
      </c>
      <c s="157" t="str">
        <f t="shared" si="87"/>
        <v/>
      </c>
      <c s="160" t="str">
        <f t="shared" si="15"/>
        <v/>
      </c>
      <c s="160" t="str">
        <f>IFERROR(IF(AND(VLOOKUP(G153,अंक,5,0)=""),"",IF($BS$6=3,IF(AND(VLOOKUP(G153,अंक,5,0)&gt;=86),3,IF(AND(VLOOKUP(G153,अंक,5,0)&gt;=81),2,IF(AND(VLOOKUP(G153,अंक,5,0)&gt;=75),1,0))),IF(AND(VLOOKUP(G153,अंक,5,0)&gt;=86),1.5,IF(AND(VLOOKUP(G153,अंक,5,0)&gt;=81),1,IF(AND(VLOOKUP(G153,अंक,5,0)&gt;=75),0.5,0))))),"")</f>
        <v/>
      </c>
      <c s="160">
        <f t="shared" si="88"/>
        <v>0</v>
      </c>
      <c s="160">
        <f t="shared" si="89"/>
        <v>0</v>
      </c>
      <c s="160">
        <f t="shared" si="18"/>
        <v>0</v>
      </c>
      <c s="157" t="str">
        <f t="shared" si="90"/>
        <v/>
      </c>
      <c s="160" t="str">
        <f t="shared" si="20"/>
        <v/>
      </c>
      <c s="160" t="str">
        <f>IFERROR(IF(AND(VLOOKUP(G153,अंक,5,0)=""),"",IF($BY$6=3,IF(AND(VLOOKUP(G153,अंक,5,0)&gt;=86),3,IF(AND(VLOOKUP(G153,अंक,5,0)&gt;=81),2,IF(AND(VLOOKUP(G153,अंक,5,0)&gt;=75),1,0))),IF(AND(VLOOKUP(G153,अंक,5,0)&gt;=86),1.5,IF(AND(VLOOKUP(G153,अंक,5,0)&gt;=81),1,IF(AND(VLOOKUP(G153,अंक,5,0)&gt;=75),0.5,0))))),"")</f>
        <v/>
      </c>
      <c s="160">
        <f t="shared" si="91"/>
        <v>0</v>
      </c>
      <c s="160">
        <f t="shared" si="92"/>
        <v>0</v>
      </c>
      <c s="160">
        <f t="shared" si="23"/>
        <v>0</v>
      </c>
      <c s="157" t="str">
        <f t="shared" si="93"/>
        <v/>
      </c>
      <c s="160" t="str">
        <f t="shared" si="25"/>
        <v/>
      </c>
      <c s="160" t="str">
        <f>IFERROR(IF(AND(VLOOKUP(G153,अंक,5,0)=""),"",IF($CE$6=3,IF(AND(VLOOKUP(G153,अंक,5,0)&gt;=86),3,IF(AND(VLOOKUP(G153,अंक,5,0)&gt;=81),2,IF(AND(VLOOKUP(G153,अंक,5,0)&gt;=75),1,0))),IF(AND(VLOOKUP(G153,अंक,5,0)&gt;=86),1.5,IF(AND(VLOOKUP(G153,अंक,5,0)&gt;=81),1,IF(AND(VLOOKUP(G153,अंक,5,0)&gt;=75),0.5,0))))),"")</f>
        <v/>
      </c>
      <c s="160">
        <f t="shared" si="94"/>
        <v>0</v>
      </c>
      <c s="160">
        <f t="shared" si="95"/>
        <v>0</v>
      </c>
      <c s="160">
        <f t="shared" si="28"/>
        <v>0</v>
      </c>
      <c s="157" t="str">
        <f t="shared" si="96"/>
        <v/>
      </c>
      <c s="160" t="str">
        <f t="shared" si="30"/>
        <v/>
      </c>
      <c s="160" t="str">
        <f>IFERROR(IF(AND(VLOOKUP(G153,अंक,5,0)=""),"",IF($CK$6=3,IF(AND(VLOOKUP(G153,अंक,5,0)&gt;=86),3,IF(AND(VLOOKUP(G153,अंक,5,0)&gt;=81),2,IF(AND(VLOOKUP(G153,अंक,5,0)&gt;=75),1,0))),IF(AND(VLOOKUP(G153,अंक,5,0)&gt;86),1.5,IF(AND(VLOOKUP(G153,अंक,5,0)&gt;=81),1,IF(AND(VLOOKUP(G153,अंक,5,0)&gt;=75),0.5,0))))),"")</f>
        <v/>
      </c>
      <c s="160">
        <f t="shared" si="97"/>
        <v>0</v>
      </c>
      <c s="160">
        <f t="shared" si="98"/>
        <v>0</v>
      </c>
      <c s="160">
        <f t="shared" si="33"/>
        <v>0</v>
      </c>
      <c s="157" t="str">
        <f t="shared" si="99"/>
        <v/>
      </c>
      <c s="160" t="str">
        <f t="shared" si="35"/>
        <v/>
      </c>
      <c s="160" t="str">
        <f>IFERROR(IF(AND(VLOOKUP(G153,अंक,5,0)=""),"",IF($CQ$6=3,IF(AND(VLOOKUP(G153,अंक,5,0)&gt;=86),3,IF(AND(VLOOKUP(G153,अंक,5,0)&gt;=81),2,IF(AND(VLOOKUP(G153,अंक,5,0)&gt;=75),1,0))),IF(AND(VLOOKUP(G153,अंक,5,0)&gt;=86),1.5,IF(AND(VLOOKUP(G153,अंक,5,0)&gt;=81),1,IF(AND(VLOOKUP(G153,अंक,5,0)&gt;=75),0.5,0))))),"")</f>
        <v/>
      </c>
      <c s="160">
        <f t="shared" si="100"/>
        <v>0</v>
      </c>
      <c s="160">
        <f t="shared" si="101"/>
        <v>0</v>
      </c>
      <c s="161">
        <f t="shared" si="38"/>
        <v>0</v>
      </c>
      <c s="157"/>
    </row>
    <row r="154" spans="1:99" ht="26.25" customHeight="1">
      <c r="A15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4" s="181" t="str">
        <f t="shared" si="83"/>
        <v/>
      </c>
      <c s="160" t="str">
        <f t="shared" si="84"/>
        <v/>
      </c>
      <c s="160" t="str">
        <f t="shared" si="10"/>
        <v/>
      </c>
      <c s="160" t="str">
        <f>IFERROR(IF(AND(VLOOKUP(G154,अंक,5,0)=""),"",IF($BM$6=3,IF(AND(VLOOKUP(G154,अंक,5,0)&gt;=86),3,IF(AND(VLOOKUP(G154,अंक,5,0)&gt;=81),2,IF(AND(VLOOKUP(G154,Mark,5,0)&gt;=75),1,0))),IF(AND(VLOOKUP(G154,अंक,5,0)&gt;=86),1.5,IF(AND(VLOOKUP(G154,अंक,5,0)&gt;=81),1,IF(AND(VLOOKUP(G154,अंक,5,0)&gt;=75),0.5,0))))),"")</f>
        <v/>
      </c>
      <c s="160">
        <f t="shared" si="85"/>
        <v>0</v>
      </c>
      <c s="160">
        <f t="shared" si="86"/>
        <v>0</v>
      </c>
      <c s="160">
        <f t="shared" si="13"/>
        <v>0</v>
      </c>
      <c s="157" t="str">
        <f t="shared" si="87"/>
        <v/>
      </c>
      <c s="160" t="str">
        <f t="shared" si="15"/>
        <v/>
      </c>
      <c s="160" t="str">
        <f>IFERROR(IF(AND(VLOOKUP(G154,अंक,5,0)=""),"",IF($BS$6=3,IF(AND(VLOOKUP(G154,अंक,5,0)&gt;=86),3,IF(AND(VLOOKUP(G154,अंक,5,0)&gt;=81),2,IF(AND(VLOOKUP(G154,अंक,5,0)&gt;=75),1,0))),IF(AND(VLOOKUP(G154,अंक,5,0)&gt;=86),1.5,IF(AND(VLOOKUP(G154,अंक,5,0)&gt;=81),1,IF(AND(VLOOKUP(G154,अंक,5,0)&gt;=75),0.5,0))))),"")</f>
        <v/>
      </c>
      <c s="160">
        <f t="shared" si="88"/>
        <v>0</v>
      </c>
      <c s="160">
        <f t="shared" si="89"/>
        <v>0</v>
      </c>
      <c s="160">
        <f t="shared" si="18"/>
        <v>0</v>
      </c>
      <c s="157" t="str">
        <f t="shared" si="90"/>
        <v/>
      </c>
      <c s="160" t="str">
        <f t="shared" si="20"/>
        <v/>
      </c>
      <c s="160" t="str">
        <f>IFERROR(IF(AND(VLOOKUP(G154,अंक,5,0)=""),"",IF($BY$6=3,IF(AND(VLOOKUP(G154,अंक,5,0)&gt;=86),3,IF(AND(VLOOKUP(G154,अंक,5,0)&gt;=81),2,IF(AND(VLOOKUP(G154,अंक,5,0)&gt;=75),1,0))),IF(AND(VLOOKUP(G154,अंक,5,0)&gt;=86),1.5,IF(AND(VLOOKUP(G154,अंक,5,0)&gt;=81),1,IF(AND(VLOOKUP(G154,अंक,5,0)&gt;=75),0.5,0))))),"")</f>
        <v/>
      </c>
      <c s="160">
        <f t="shared" si="91"/>
        <v>0</v>
      </c>
      <c s="160">
        <f t="shared" si="92"/>
        <v>0</v>
      </c>
      <c s="160">
        <f t="shared" si="23"/>
        <v>0</v>
      </c>
      <c s="157" t="str">
        <f t="shared" si="93"/>
        <v/>
      </c>
      <c s="160" t="str">
        <f t="shared" si="25"/>
        <v/>
      </c>
      <c s="160" t="str">
        <f>IFERROR(IF(AND(VLOOKUP(G154,अंक,5,0)=""),"",IF($CE$6=3,IF(AND(VLOOKUP(G154,अंक,5,0)&gt;=86),3,IF(AND(VLOOKUP(G154,अंक,5,0)&gt;=81),2,IF(AND(VLOOKUP(G154,अंक,5,0)&gt;=75),1,0))),IF(AND(VLOOKUP(G154,अंक,5,0)&gt;=86),1.5,IF(AND(VLOOKUP(G154,अंक,5,0)&gt;=81),1,IF(AND(VLOOKUP(G154,अंक,5,0)&gt;=75),0.5,0))))),"")</f>
        <v/>
      </c>
      <c s="160">
        <f t="shared" si="94"/>
        <v>0</v>
      </c>
      <c s="160">
        <f t="shared" si="95"/>
        <v>0</v>
      </c>
      <c s="160">
        <f t="shared" si="28"/>
        <v>0</v>
      </c>
      <c s="157" t="str">
        <f t="shared" si="96"/>
        <v/>
      </c>
      <c s="160" t="str">
        <f t="shared" si="30"/>
        <v/>
      </c>
      <c s="160" t="str">
        <f>IFERROR(IF(AND(VLOOKUP(G154,अंक,5,0)=""),"",IF($CK$6=3,IF(AND(VLOOKUP(G154,अंक,5,0)&gt;=86),3,IF(AND(VLOOKUP(G154,अंक,5,0)&gt;=81),2,IF(AND(VLOOKUP(G154,अंक,5,0)&gt;=75),1,0))),IF(AND(VLOOKUP(G154,अंक,5,0)&gt;86),1.5,IF(AND(VLOOKUP(G154,अंक,5,0)&gt;=81),1,IF(AND(VLOOKUP(G154,अंक,5,0)&gt;=75),0.5,0))))),"")</f>
        <v/>
      </c>
      <c s="160">
        <f t="shared" si="97"/>
        <v>0</v>
      </c>
      <c s="160">
        <f t="shared" si="98"/>
        <v>0</v>
      </c>
      <c s="160">
        <f t="shared" si="33"/>
        <v>0</v>
      </c>
      <c s="157" t="str">
        <f t="shared" si="99"/>
        <v/>
      </c>
      <c s="160" t="str">
        <f t="shared" si="35"/>
        <v/>
      </c>
      <c s="160" t="str">
        <f>IFERROR(IF(AND(VLOOKUP(G154,अंक,5,0)=""),"",IF($CQ$6=3,IF(AND(VLOOKUP(G154,अंक,5,0)&gt;=86),3,IF(AND(VLOOKUP(G154,अंक,5,0)&gt;=81),2,IF(AND(VLOOKUP(G154,अंक,5,0)&gt;=75),1,0))),IF(AND(VLOOKUP(G154,अंक,5,0)&gt;=86),1.5,IF(AND(VLOOKUP(G154,अंक,5,0)&gt;=81),1,IF(AND(VLOOKUP(G154,अंक,5,0)&gt;=75),0.5,0))))),"")</f>
        <v/>
      </c>
      <c s="160">
        <f t="shared" si="100"/>
        <v>0</v>
      </c>
      <c s="160">
        <f t="shared" si="101"/>
        <v>0</v>
      </c>
      <c s="161">
        <f t="shared" si="38"/>
        <v>0</v>
      </c>
      <c s="157"/>
    </row>
    <row r="155" spans="1:99" ht="26.25" customHeight="1">
      <c r="A15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5" s="181" t="str">
        <f t="shared" si="83"/>
        <v/>
      </c>
      <c s="160" t="str">
        <f t="shared" si="84"/>
        <v/>
      </c>
      <c s="160" t="str">
        <f t="shared" si="10"/>
        <v/>
      </c>
      <c s="160" t="str">
        <f>IFERROR(IF(AND(VLOOKUP(G155,अंक,5,0)=""),"",IF($BM$6=3,IF(AND(VLOOKUP(G155,अंक,5,0)&gt;=86),3,IF(AND(VLOOKUP(G155,अंक,5,0)&gt;=81),2,IF(AND(VLOOKUP(G155,Mark,5,0)&gt;=75),1,0))),IF(AND(VLOOKUP(G155,अंक,5,0)&gt;=86),1.5,IF(AND(VLOOKUP(G155,अंक,5,0)&gt;=81),1,IF(AND(VLOOKUP(G155,अंक,5,0)&gt;=75),0.5,0))))),"")</f>
        <v/>
      </c>
      <c s="160">
        <f t="shared" si="85"/>
        <v>0</v>
      </c>
      <c s="160">
        <f t="shared" si="86"/>
        <v>0</v>
      </c>
      <c s="160">
        <f t="shared" si="13"/>
        <v>0</v>
      </c>
      <c s="157" t="str">
        <f t="shared" si="87"/>
        <v/>
      </c>
      <c s="160" t="str">
        <f t="shared" si="15"/>
        <v/>
      </c>
      <c s="160" t="str">
        <f>IFERROR(IF(AND(VLOOKUP(G155,अंक,5,0)=""),"",IF($BS$6=3,IF(AND(VLOOKUP(G155,अंक,5,0)&gt;=86),3,IF(AND(VLOOKUP(G155,अंक,5,0)&gt;=81),2,IF(AND(VLOOKUP(G155,अंक,5,0)&gt;=75),1,0))),IF(AND(VLOOKUP(G155,अंक,5,0)&gt;=86),1.5,IF(AND(VLOOKUP(G155,अंक,5,0)&gt;=81),1,IF(AND(VLOOKUP(G155,अंक,5,0)&gt;=75),0.5,0))))),"")</f>
        <v/>
      </c>
      <c s="160">
        <f t="shared" si="88"/>
        <v>0</v>
      </c>
      <c s="160">
        <f t="shared" si="89"/>
        <v>0</v>
      </c>
      <c s="160">
        <f t="shared" si="18"/>
        <v>0</v>
      </c>
      <c s="157" t="str">
        <f t="shared" si="90"/>
        <v/>
      </c>
      <c s="160" t="str">
        <f t="shared" si="20"/>
        <v/>
      </c>
      <c s="160" t="str">
        <f>IFERROR(IF(AND(VLOOKUP(G155,अंक,5,0)=""),"",IF($BY$6=3,IF(AND(VLOOKUP(G155,अंक,5,0)&gt;=86),3,IF(AND(VLOOKUP(G155,अंक,5,0)&gt;=81),2,IF(AND(VLOOKUP(G155,अंक,5,0)&gt;=75),1,0))),IF(AND(VLOOKUP(G155,अंक,5,0)&gt;=86),1.5,IF(AND(VLOOKUP(G155,अंक,5,0)&gt;=81),1,IF(AND(VLOOKUP(G155,अंक,5,0)&gt;=75),0.5,0))))),"")</f>
        <v/>
      </c>
      <c s="160">
        <f t="shared" si="91"/>
        <v>0</v>
      </c>
      <c s="160">
        <f t="shared" si="92"/>
        <v>0</v>
      </c>
      <c s="160">
        <f t="shared" si="23"/>
        <v>0</v>
      </c>
      <c s="157" t="str">
        <f t="shared" si="93"/>
        <v/>
      </c>
      <c s="160" t="str">
        <f t="shared" si="25"/>
        <v/>
      </c>
      <c s="160" t="str">
        <f>IFERROR(IF(AND(VLOOKUP(G155,अंक,5,0)=""),"",IF($CE$6=3,IF(AND(VLOOKUP(G155,अंक,5,0)&gt;=86),3,IF(AND(VLOOKUP(G155,अंक,5,0)&gt;=81),2,IF(AND(VLOOKUP(G155,अंक,5,0)&gt;=75),1,0))),IF(AND(VLOOKUP(G155,अंक,5,0)&gt;=86),1.5,IF(AND(VLOOKUP(G155,अंक,5,0)&gt;=81),1,IF(AND(VLOOKUP(G155,अंक,5,0)&gt;=75),0.5,0))))),"")</f>
        <v/>
      </c>
      <c s="160">
        <f t="shared" si="94"/>
        <v>0</v>
      </c>
      <c s="160">
        <f t="shared" si="95"/>
        <v>0</v>
      </c>
      <c s="160">
        <f t="shared" si="28"/>
        <v>0</v>
      </c>
      <c s="157" t="str">
        <f t="shared" si="96"/>
        <v/>
      </c>
      <c s="160" t="str">
        <f t="shared" si="30"/>
        <v/>
      </c>
      <c s="160" t="str">
        <f>IFERROR(IF(AND(VLOOKUP(G155,अंक,5,0)=""),"",IF($CK$6=3,IF(AND(VLOOKUP(G155,अंक,5,0)&gt;=86),3,IF(AND(VLOOKUP(G155,अंक,5,0)&gt;=81),2,IF(AND(VLOOKUP(G155,अंक,5,0)&gt;=75),1,0))),IF(AND(VLOOKUP(G155,अंक,5,0)&gt;86),1.5,IF(AND(VLOOKUP(G155,अंक,5,0)&gt;=81),1,IF(AND(VLOOKUP(G155,अंक,5,0)&gt;=75),0.5,0))))),"")</f>
        <v/>
      </c>
      <c s="160">
        <f t="shared" si="97"/>
        <v>0</v>
      </c>
      <c s="160">
        <f t="shared" si="98"/>
        <v>0</v>
      </c>
      <c s="160">
        <f t="shared" si="33"/>
        <v>0</v>
      </c>
      <c s="157" t="str">
        <f t="shared" si="99"/>
        <v/>
      </c>
      <c s="160" t="str">
        <f t="shared" si="35"/>
        <v/>
      </c>
      <c s="160" t="str">
        <f>IFERROR(IF(AND(VLOOKUP(G155,अंक,5,0)=""),"",IF($CQ$6=3,IF(AND(VLOOKUP(G155,अंक,5,0)&gt;=86),3,IF(AND(VLOOKUP(G155,अंक,5,0)&gt;=81),2,IF(AND(VLOOKUP(G155,अंक,5,0)&gt;=75),1,0))),IF(AND(VLOOKUP(G155,अंक,5,0)&gt;=86),1.5,IF(AND(VLOOKUP(G155,अंक,5,0)&gt;=81),1,IF(AND(VLOOKUP(G155,अंक,5,0)&gt;=75),0.5,0))))),"")</f>
        <v/>
      </c>
      <c s="160">
        <f t="shared" si="100"/>
        <v>0</v>
      </c>
      <c s="160">
        <f t="shared" si="101"/>
        <v>0</v>
      </c>
      <c s="161">
        <f t="shared" si="38"/>
        <v>0</v>
      </c>
      <c s="157"/>
    </row>
    <row r="156" spans="1:99" ht="26.25" customHeight="1">
      <c r="A15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6" s="181" t="str">
        <f t="shared" si="83"/>
        <v/>
      </c>
      <c s="160" t="str">
        <f t="shared" si="84"/>
        <v/>
      </c>
      <c s="160" t="str">
        <f t="shared" si="10"/>
        <v/>
      </c>
      <c s="160" t="str">
        <f>IFERROR(IF(AND(VLOOKUP(G156,अंक,5,0)=""),"",IF($BM$6=3,IF(AND(VLOOKUP(G156,अंक,5,0)&gt;=86),3,IF(AND(VLOOKUP(G156,अंक,5,0)&gt;=81),2,IF(AND(VLOOKUP(G156,Mark,5,0)&gt;=75),1,0))),IF(AND(VLOOKUP(G156,अंक,5,0)&gt;=86),1.5,IF(AND(VLOOKUP(G156,अंक,5,0)&gt;=81),1,IF(AND(VLOOKUP(G156,अंक,5,0)&gt;=75),0.5,0))))),"")</f>
        <v/>
      </c>
      <c s="160">
        <f t="shared" si="85"/>
        <v>0</v>
      </c>
      <c s="160">
        <f t="shared" si="86"/>
        <v>0</v>
      </c>
      <c s="160">
        <f t="shared" si="13"/>
        <v>0</v>
      </c>
      <c s="157" t="str">
        <f t="shared" si="87"/>
        <v/>
      </c>
      <c s="160" t="str">
        <f t="shared" si="15"/>
        <v/>
      </c>
      <c s="160" t="str">
        <f>IFERROR(IF(AND(VLOOKUP(G156,अंक,5,0)=""),"",IF($BS$6=3,IF(AND(VLOOKUP(G156,अंक,5,0)&gt;=86),3,IF(AND(VLOOKUP(G156,अंक,5,0)&gt;=81),2,IF(AND(VLOOKUP(G156,अंक,5,0)&gt;=75),1,0))),IF(AND(VLOOKUP(G156,अंक,5,0)&gt;=86),1.5,IF(AND(VLOOKUP(G156,अंक,5,0)&gt;=81),1,IF(AND(VLOOKUP(G156,अंक,5,0)&gt;=75),0.5,0))))),"")</f>
        <v/>
      </c>
      <c s="160">
        <f t="shared" si="88"/>
        <v>0</v>
      </c>
      <c s="160">
        <f t="shared" si="89"/>
        <v>0</v>
      </c>
      <c s="160">
        <f t="shared" si="18"/>
        <v>0</v>
      </c>
      <c s="157" t="str">
        <f t="shared" si="90"/>
        <v/>
      </c>
      <c s="160" t="str">
        <f t="shared" si="20"/>
        <v/>
      </c>
      <c s="160" t="str">
        <f>IFERROR(IF(AND(VLOOKUP(G156,अंक,5,0)=""),"",IF($BY$6=3,IF(AND(VLOOKUP(G156,अंक,5,0)&gt;=86),3,IF(AND(VLOOKUP(G156,अंक,5,0)&gt;=81),2,IF(AND(VLOOKUP(G156,अंक,5,0)&gt;=75),1,0))),IF(AND(VLOOKUP(G156,अंक,5,0)&gt;=86),1.5,IF(AND(VLOOKUP(G156,अंक,5,0)&gt;=81),1,IF(AND(VLOOKUP(G156,अंक,5,0)&gt;=75),0.5,0))))),"")</f>
        <v/>
      </c>
      <c s="160">
        <f t="shared" si="91"/>
        <v>0</v>
      </c>
      <c s="160">
        <f t="shared" si="92"/>
        <v>0</v>
      </c>
      <c s="160">
        <f t="shared" si="23"/>
        <v>0</v>
      </c>
      <c s="157" t="str">
        <f t="shared" si="93"/>
        <v/>
      </c>
      <c s="160" t="str">
        <f t="shared" si="25"/>
        <v/>
      </c>
      <c s="160" t="str">
        <f>IFERROR(IF(AND(VLOOKUP(G156,अंक,5,0)=""),"",IF($CE$6=3,IF(AND(VLOOKUP(G156,अंक,5,0)&gt;=86),3,IF(AND(VLOOKUP(G156,अंक,5,0)&gt;=81),2,IF(AND(VLOOKUP(G156,अंक,5,0)&gt;=75),1,0))),IF(AND(VLOOKUP(G156,अंक,5,0)&gt;=86),1.5,IF(AND(VLOOKUP(G156,अंक,5,0)&gt;=81),1,IF(AND(VLOOKUP(G156,अंक,5,0)&gt;=75),0.5,0))))),"")</f>
        <v/>
      </c>
      <c s="160">
        <f t="shared" si="94"/>
        <v>0</v>
      </c>
      <c s="160">
        <f t="shared" si="95"/>
        <v>0</v>
      </c>
      <c s="160">
        <f t="shared" si="28"/>
        <v>0</v>
      </c>
      <c s="157" t="str">
        <f t="shared" si="96"/>
        <v/>
      </c>
      <c s="160" t="str">
        <f t="shared" si="30"/>
        <v/>
      </c>
      <c s="160" t="str">
        <f>IFERROR(IF(AND(VLOOKUP(G156,अंक,5,0)=""),"",IF($CK$6=3,IF(AND(VLOOKUP(G156,अंक,5,0)&gt;=86),3,IF(AND(VLOOKUP(G156,अंक,5,0)&gt;=81),2,IF(AND(VLOOKUP(G156,अंक,5,0)&gt;=75),1,0))),IF(AND(VLOOKUP(G156,अंक,5,0)&gt;86),1.5,IF(AND(VLOOKUP(G156,अंक,5,0)&gt;=81),1,IF(AND(VLOOKUP(G156,अंक,5,0)&gt;=75),0.5,0))))),"")</f>
        <v/>
      </c>
      <c s="160">
        <f t="shared" si="97"/>
        <v>0</v>
      </c>
      <c s="160">
        <f t="shared" si="98"/>
        <v>0</v>
      </c>
      <c s="160">
        <f t="shared" si="33"/>
        <v>0</v>
      </c>
      <c s="157" t="str">
        <f t="shared" si="99"/>
        <v/>
      </c>
      <c s="160" t="str">
        <f t="shared" si="35"/>
        <v/>
      </c>
      <c s="160" t="str">
        <f>IFERROR(IF(AND(VLOOKUP(G156,अंक,5,0)=""),"",IF($CQ$6=3,IF(AND(VLOOKUP(G156,अंक,5,0)&gt;=86),3,IF(AND(VLOOKUP(G156,अंक,5,0)&gt;=81),2,IF(AND(VLOOKUP(G156,अंक,5,0)&gt;=75),1,0))),IF(AND(VLOOKUP(G156,अंक,5,0)&gt;=86),1.5,IF(AND(VLOOKUP(G156,अंक,5,0)&gt;=81),1,IF(AND(VLOOKUP(G156,अंक,5,0)&gt;=75),0.5,0))))),"")</f>
        <v/>
      </c>
      <c s="160">
        <f t="shared" si="100"/>
        <v>0</v>
      </c>
      <c s="160">
        <f t="shared" si="101"/>
        <v>0</v>
      </c>
      <c s="161">
        <f t="shared" si="38"/>
        <v>0</v>
      </c>
      <c s="157"/>
    </row>
    <row r="157" spans="1:99" ht="26.25" customHeight="1">
      <c r="A15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7" s="181" t="str">
        <f t="shared" si="83"/>
        <v/>
      </c>
      <c s="160" t="str">
        <f t="shared" si="84"/>
        <v/>
      </c>
      <c s="160" t="str">
        <f t="shared" si="10"/>
        <v/>
      </c>
      <c s="160" t="str">
        <f>IFERROR(IF(AND(VLOOKUP(G157,अंक,5,0)=""),"",IF($BM$6=3,IF(AND(VLOOKUP(G157,अंक,5,0)&gt;=86),3,IF(AND(VLOOKUP(G157,अंक,5,0)&gt;=81),2,IF(AND(VLOOKUP(G157,Mark,5,0)&gt;=75),1,0))),IF(AND(VLOOKUP(G157,अंक,5,0)&gt;=86),1.5,IF(AND(VLOOKUP(G157,अंक,5,0)&gt;=81),1,IF(AND(VLOOKUP(G157,अंक,5,0)&gt;=75),0.5,0))))),"")</f>
        <v/>
      </c>
      <c s="160">
        <f t="shared" si="85"/>
        <v>0</v>
      </c>
      <c s="160">
        <f t="shared" si="86"/>
        <v>0</v>
      </c>
      <c s="160">
        <f t="shared" si="13"/>
        <v>0</v>
      </c>
      <c s="157" t="str">
        <f t="shared" si="87"/>
        <v/>
      </c>
      <c s="160" t="str">
        <f t="shared" si="15"/>
        <v/>
      </c>
      <c s="160" t="str">
        <f>IFERROR(IF(AND(VLOOKUP(G157,अंक,5,0)=""),"",IF($BS$6=3,IF(AND(VLOOKUP(G157,अंक,5,0)&gt;=86),3,IF(AND(VLOOKUP(G157,अंक,5,0)&gt;=81),2,IF(AND(VLOOKUP(G157,अंक,5,0)&gt;=75),1,0))),IF(AND(VLOOKUP(G157,अंक,5,0)&gt;=86),1.5,IF(AND(VLOOKUP(G157,अंक,5,0)&gt;=81),1,IF(AND(VLOOKUP(G157,अंक,5,0)&gt;=75),0.5,0))))),"")</f>
        <v/>
      </c>
      <c s="160">
        <f t="shared" si="88"/>
        <v>0</v>
      </c>
      <c s="160">
        <f t="shared" si="89"/>
        <v>0</v>
      </c>
      <c s="160">
        <f t="shared" si="18"/>
        <v>0</v>
      </c>
      <c s="157" t="str">
        <f t="shared" si="90"/>
        <v/>
      </c>
      <c s="160" t="str">
        <f t="shared" si="20"/>
        <v/>
      </c>
      <c s="160" t="str">
        <f>IFERROR(IF(AND(VLOOKUP(G157,अंक,5,0)=""),"",IF($BY$6=3,IF(AND(VLOOKUP(G157,अंक,5,0)&gt;=86),3,IF(AND(VLOOKUP(G157,अंक,5,0)&gt;=81),2,IF(AND(VLOOKUP(G157,अंक,5,0)&gt;=75),1,0))),IF(AND(VLOOKUP(G157,अंक,5,0)&gt;=86),1.5,IF(AND(VLOOKUP(G157,अंक,5,0)&gt;=81),1,IF(AND(VLOOKUP(G157,अंक,5,0)&gt;=75),0.5,0))))),"")</f>
        <v/>
      </c>
      <c s="160">
        <f t="shared" si="91"/>
        <v>0</v>
      </c>
      <c s="160">
        <f t="shared" si="92"/>
        <v>0</v>
      </c>
      <c s="160">
        <f t="shared" si="23"/>
        <v>0</v>
      </c>
      <c s="157" t="str">
        <f t="shared" si="93"/>
        <v/>
      </c>
      <c s="160" t="str">
        <f t="shared" si="25"/>
        <v/>
      </c>
      <c s="160" t="str">
        <f>IFERROR(IF(AND(VLOOKUP(G157,अंक,5,0)=""),"",IF($CE$6=3,IF(AND(VLOOKUP(G157,अंक,5,0)&gt;=86),3,IF(AND(VLOOKUP(G157,अंक,5,0)&gt;=81),2,IF(AND(VLOOKUP(G157,अंक,5,0)&gt;=75),1,0))),IF(AND(VLOOKUP(G157,अंक,5,0)&gt;=86),1.5,IF(AND(VLOOKUP(G157,अंक,5,0)&gt;=81),1,IF(AND(VLOOKUP(G157,अंक,5,0)&gt;=75),0.5,0))))),"")</f>
        <v/>
      </c>
      <c s="160">
        <f t="shared" si="94"/>
        <v>0</v>
      </c>
      <c s="160">
        <f t="shared" si="95"/>
        <v>0</v>
      </c>
      <c s="160">
        <f t="shared" si="28"/>
        <v>0</v>
      </c>
      <c s="157" t="str">
        <f t="shared" si="96"/>
        <v/>
      </c>
      <c s="160" t="str">
        <f t="shared" si="30"/>
        <v/>
      </c>
      <c s="160" t="str">
        <f>IFERROR(IF(AND(VLOOKUP(G157,अंक,5,0)=""),"",IF($CK$6=3,IF(AND(VLOOKUP(G157,अंक,5,0)&gt;=86),3,IF(AND(VLOOKUP(G157,अंक,5,0)&gt;=81),2,IF(AND(VLOOKUP(G157,अंक,5,0)&gt;=75),1,0))),IF(AND(VLOOKUP(G157,अंक,5,0)&gt;86),1.5,IF(AND(VLOOKUP(G157,अंक,5,0)&gt;=81),1,IF(AND(VLOOKUP(G157,अंक,5,0)&gt;=75),0.5,0))))),"")</f>
        <v/>
      </c>
      <c s="160">
        <f t="shared" si="97"/>
        <v>0</v>
      </c>
      <c s="160">
        <f t="shared" si="98"/>
        <v>0</v>
      </c>
      <c s="160">
        <f t="shared" si="33"/>
        <v>0</v>
      </c>
      <c s="157" t="str">
        <f t="shared" si="99"/>
        <v/>
      </c>
      <c s="160" t="str">
        <f t="shared" si="35"/>
        <v/>
      </c>
      <c s="160" t="str">
        <f>IFERROR(IF(AND(VLOOKUP(G157,अंक,5,0)=""),"",IF($CQ$6=3,IF(AND(VLOOKUP(G157,अंक,5,0)&gt;=86),3,IF(AND(VLOOKUP(G157,अंक,5,0)&gt;=81),2,IF(AND(VLOOKUP(G157,अंक,5,0)&gt;=75),1,0))),IF(AND(VLOOKUP(G157,अंक,5,0)&gt;=86),1.5,IF(AND(VLOOKUP(G157,अंक,5,0)&gt;=81),1,IF(AND(VLOOKUP(G157,अंक,5,0)&gt;=75),0.5,0))))),"")</f>
        <v/>
      </c>
      <c s="160">
        <f t="shared" si="100"/>
        <v>0</v>
      </c>
      <c s="160">
        <f t="shared" si="101"/>
        <v>0</v>
      </c>
      <c s="161">
        <f t="shared" si="38"/>
        <v>0</v>
      </c>
      <c s="157"/>
    </row>
    <row r="158" spans="1:99" ht="26.25" customHeight="1">
      <c r="A15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8" s="181" t="str">
        <f t="shared" si="83"/>
        <v/>
      </c>
      <c s="160" t="str">
        <f t="shared" si="84"/>
        <v/>
      </c>
      <c s="160" t="str">
        <f t="shared" si="10"/>
        <v/>
      </c>
      <c s="160" t="str">
        <f>IFERROR(IF(AND(VLOOKUP(G158,अंक,5,0)=""),"",IF($BM$6=3,IF(AND(VLOOKUP(G158,अंक,5,0)&gt;=86),3,IF(AND(VLOOKUP(G158,अंक,5,0)&gt;=81),2,IF(AND(VLOOKUP(G158,Mark,5,0)&gt;=75),1,0))),IF(AND(VLOOKUP(G158,अंक,5,0)&gt;=86),1.5,IF(AND(VLOOKUP(G158,अंक,5,0)&gt;=81),1,IF(AND(VLOOKUP(G158,अंक,5,0)&gt;=75),0.5,0))))),"")</f>
        <v/>
      </c>
      <c s="160">
        <f t="shared" si="85"/>
        <v>0</v>
      </c>
      <c s="160">
        <f t="shared" si="86"/>
        <v>0</v>
      </c>
      <c s="160">
        <f t="shared" si="13"/>
        <v>0</v>
      </c>
      <c s="157" t="str">
        <f t="shared" si="87"/>
        <v/>
      </c>
      <c s="160" t="str">
        <f t="shared" si="15"/>
        <v/>
      </c>
      <c s="160" t="str">
        <f>IFERROR(IF(AND(VLOOKUP(G158,अंक,5,0)=""),"",IF($BS$6=3,IF(AND(VLOOKUP(G158,अंक,5,0)&gt;=86),3,IF(AND(VLOOKUP(G158,अंक,5,0)&gt;=81),2,IF(AND(VLOOKUP(G158,अंक,5,0)&gt;=75),1,0))),IF(AND(VLOOKUP(G158,अंक,5,0)&gt;=86),1.5,IF(AND(VLOOKUP(G158,अंक,5,0)&gt;=81),1,IF(AND(VLOOKUP(G158,अंक,5,0)&gt;=75),0.5,0))))),"")</f>
        <v/>
      </c>
      <c s="160">
        <f t="shared" si="88"/>
        <v>0</v>
      </c>
      <c s="160">
        <f t="shared" si="89"/>
        <v>0</v>
      </c>
      <c s="160">
        <f t="shared" si="18"/>
        <v>0</v>
      </c>
      <c s="157" t="str">
        <f t="shared" si="90"/>
        <v/>
      </c>
      <c s="160" t="str">
        <f t="shared" si="20"/>
        <v/>
      </c>
      <c s="160" t="str">
        <f>IFERROR(IF(AND(VLOOKUP(G158,अंक,5,0)=""),"",IF($BY$6=3,IF(AND(VLOOKUP(G158,अंक,5,0)&gt;=86),3,IF(AND(VLOOKUP(G158,अंक,5,0)&gt;=81),2,IF(AND(VLOOKUP(G158,अंक,5,0)&gt;=75),1,0))),IF(AND(VLOOKUP(G158,अंक,5,0)&gt;=86),1.5,IF(AND(VLOOKUP(G158,अंक,5,0)&gt;=81),1,IF(AND(VLOOKUP(G158,अंक,5,0)&gt;=75),0.5,0))))),"")</f>
        <v/>
      </c>
      <c s="160">
        <f t="shared" si="91"/>
        <v>0</v>
      </c>
      <c s="160">
        <f t="shared" si="92"/>
        <v>0</v>
      </c>
      <c s="160">
        <f t="shared" si="23"/>
        <v>0</v>
      </c>
      <c s="157" t="str">
        <f t="shared" si="93"/>
        <v/>
      </c>
      <c s="160" t="str">
        <f t="shared" si="25"/>
        <v/>
      </c>
      <c s="160" t="str">
        <f>IFERROR(IF(AND(VLOOKUP(G158,अंक,5,0)=""),"",IF($CE$6=3,IF(AND(VLOOKUP(G158,अंक,5,0)&gt;=86),3,IF(AND(VLOOKUP(G158,अंक,5,0)&gt;=81),2,IF(AND(VLOOKUP(G158,अंक,5,0)&gt;=75),1,0))),IF(AND(VLOOKUP(G158,अंक,5,0)&gt;=86),1.5,IF(AND(VLOOKUP(G158,अंक,5,0)&gt;=81),1,IF(AND(VLOOKUP(G158,अंक,5,0)&gt;=75),0.5,0))))),"")</f>
        <v/>
      </c>
      <c s="160">
        <f t="shared" si="94"/>
        <v>0</v>
      </c>
      <c s="160">
        <f t="shared" si="95"/>
        <v>0</v>
      </c>
      <c s="160">
        <f t="shared" si="28"/>
        <v>0</v>
      </c>
      <c s="157" t="str">
        <f t="shared" si="96"/>
        <v/>
      </c>
      <c s="160" t="str">
        <f t="shared" si="30"/>
        <v/>
      </c>
      <c s="160" t="str">
        <f>IFERROR(IF(AND(VLOOKUP(G158,अंक,5,0)=""),"",IF($CK$6=3,IF(AND(VLOOKUP(G158,अंक,5,0)&gt;=86),3,IF(AND(VLOOKUP(G158,अंक,5,0)&gt;=81),2,IF(AND(VLOOKUP(G158,अंक,5,0)&gt;=75),1,0))),IF(AND(VLOOKUP(G158,अंक,5,0)&gt;86),1.5,IF(AND(VLOOKUP(G158,अंक,5,0)&gt;=81),1,IF(AND(VLOOKUP(G158,अंक,5,0)&gt;=75),0.5,0))))),"")</f>
        <v/>
      </c>
      <c s="160">
        <f t="shared" si="97"/>
        <v>0</v>
      </c>
      <c s="160">
        <f t="shared" si="98"/>
        <v>0</v>
      </c>
      <c s="160">
        <f t="shared" si="33"/>
        <v>0</v>
      </c>
      <c s="157" t="str">
        <f t="shared" si="99"/>
        <v/>
      </c>
      <c s="160" t="str">
        <f t="shared" si="35"/>
        <v/>
      </c>
      <c s="160" t="str">
        <f>IFERROR(IF(AND(VLOOKUP(G158,अंक,5,0)=""),"",IF($CQ$6=3,IF(AND(VLOOKUP(G158,अंक,5,0)&gt;=86),3,IF(AND(VLOOKUP(G158,अंक,5,0)&gt;=81),2,IF(AND(VLOOKUP(G158,अंक,5,0)&gt;=75),1,0))),IF(AND(VLOOKUP(G158,अंक,5,0)&gt;=86),1.5,IF(AND(VLOOKUP(G158,अंक,5,0)&gt;=81),1,IF(AND(VLOOKUP(G158,अंक,5,0)&gt;=75),0.5,0))))),"")</f>
        <v/>
      </c>
      <c s="160">
        <f t="shared" si="100"/>
        <v>0</v>
      </c>
      <c s="160">
        <f t="shared" si="101"/>
        <v>0</v>
      </c>
      <c s="161">
        <f t="shared" si="38"/>
        <v>0</v>
      </c>
      <c s="157"/>
    </row>
    <row r="159" spans="1:99" ht="26.25" customHeight="1">
      <c r="A15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59" s="181" t="str">
        <f t="shared" si="83"/>
        <v/>
      </c>
      <c s="160" t="str">
        <f t="shared" si="84"/>
        <v/>
      </c>
      <c s="160" t="str">
        <f t="shared" si="10"/>
        <v/>
      </c>
      <c s="160" t="str">
        <f>IFERROR(IF(AND(VLOOKUP(G159,अंक,5,0)=""),"",IF($BM$6=3,IF(AND(VLOOKUP(G159,अंक,5,0)&gt;=86),3,IF(AND(VLOOKUP(G159,अंक,5,0)&gt;=81),2,IF(AND(VLOOKUP(G159,Mark,5,0)&gt;=75),1,0))),IF(AND(VLOOKUP(G159,अंक,5,0)&gt;=86),1.5,IF(AND(VLOOKUP(G159,अंक,5,0)&gt;=81),1,IF(AND(VLOOKUP(G159,अंक,5,0)&gt;=75),0.5,0))))),"")</f>
        <v/>
      </c>
      <c s="160">
        <f t="shared" si="85"/>
        <v>0</v>
      </c>
      <c s="160">
        <f t="shared" si="86"/>
        <v>0</v>
      </c>
      <c s="160">
        <f t="shared" si="13"/>
        <v>0</v>
      </c>
      <c s="157" t="str">
        <f t="shared" si="87"/>
        <v/>
      </c>
      <c s="160" t="str">
        <f t="shared" si="15"/>
        <v/>
      </c>
      <c s="160" t="str">
        <f>IFERROR(IF(AND(VLOOKUP(G159,अंक,5,0)=""),"",IF($BS$6=3,IF(AND(VLOOKUP(G159,अंक,5,0)&gt;=86),3,IF(AND(VLOOKUP(G159,अंक,5,0)&gt;=81),2,IF(AND(VLOOKUP(G159,अंक,5,0)&gt;=75),1,0))),IF(AND(VLOOKUP(G159,अंक,5,0)&gt;=86),1.5,IF(AND(VLOOKUP(G159,अंक,5,0)&gt;=81),1,IF(AND(VLOOKUP(G159,अंक,5,0)&gt;=75),0.5,0))))),"")</f>
        <v/>
      </c>
      <c s="160">
        <f t="shared" si="88"/>
        <v>0</v>
      </c>
      <c s="160">
        <f t="shared" si="89"/>
        <v>0</v>
      </c>
      <c s="160">
        <f t="shared" si="18"/>
        <v>0</v>
      </c>
      <c s="157" t="str">
        <f t="shared" si="90"/>
        <v/>
      </c>
      <c s="160" t="str">
        <f t="shared" si="20"/>
        <v/>
      </c>
      <c s="160" t="str">
        <f>IFERROR(IF(AND(VLOOKUP(G159,अंक,5,0)=""),"",IF($BY$6=3,IF(AND(VLOOKUP(G159,अंक,5,0)&gt;=86),3,IF(AND(VLOOKUP(G159,अंक,5,0)&gt;=81),2,IF(AND(VLOOKUP(G159,अंक,5,0)&gt;=75),1,0))),IF(AND(VLOOKUP(G159,अंक,5,0)&gt;=86),1.5,IF(AND(VLOOKUP(G159,अंक,5,0)&gt;=81),1,IF(AND(VLOOKUP(G159,अंक,5,0)&gt;=75),0.5,0))))),"")</f>
        <v/>
      </c>
      <c s="160">
        <f t="shared" si="91"/>
        <v>0</v>
      </c>
      <c s="160">
        <f t="shared" si="92"/>
        <v>0</v>
      </c>
      <c s="160">
        <f t="shared" si="23"/>
        <v>0</v>
      </c>
      <c s="157" t="str">
        <f t="shared" si="93"/>
        <v/>
      </c>
      <c s="160" t="str">
        <f t="shared" si="25"/>
        <v/>
      </c>
      <c s="160" t="str">
        <f>IFERROR(IF(AND(VLOOKUP(G159,अंक,5,0)=""),"",IF($CE$6=3,IF(AND(VLOOKUP(G159,अंक,5,0)&gt;=86),3,IF(AND(VLOOKUP(G159,अंक,5,0)&gt;=81),2,IF(AND(VLOOKUP(G159,अंक,5,0)&gt;=75),1,0))),IF(AND(VLOOKUP(G159,अंक,5,0)&gt;=86),1.5,IF(AND(VLOOKUP(G159,अंक,5,0)&gt;=81),1,IF(AND(VLOOKUP(G159,अंक,5,0)&gt;=75),0.5,0))))),"")</f>
        <v/>
      </c>
      <c s="160">
        <f t="shared" si="94"/>
        <v>0</v>
      </c>
      <c s="160">
        <f t="shared" si="95"/>
        <v>0</v>
      </c>
      <c s="160">
        <f t="shared" si="28"/>
        <v>0</v>
      </c>
      <c s="157" t="str">
        <f t="shared" si="96"/>
        <v/>
      </c>
      <c s="160" t="str">
        <f t="shared" si="30"/>
        <v/>
      </c>
      <c s="160" t="str">
        <f>IFERROR(IF(AND(VLOOKUP(G159,अंक,5,0)=""),"",IF($CK$6=3,IF(AND(VLOOKUP(G159,अंक,5,0)&gt;=86),3,IF(AND(VLOOKUP(G159,अंक,5,0)&gt;=81),2,IF(AND(VLOOKUP(G159,अंक,5,0)&gt;=75),1,0))),IF(AND(VLOOKUP(G159,अंक,5,0)&gt;86),1.5,IF(AND(VLOOKUP(G159,अंक,5,0)&gt;=81),1,IF(AND(VLOOKUP(G159,अंक,5,0)&gt;=75),0.5,0))))),"")</f>
        <v/>
      </c>
      <c s="160">
        <f t="shared" si="97"/>
        <v>0</v>
      </c>
      <c s="160">
        <f t="shared" si="98"/>
        <v>0</v>
      </c>
      <c s="160">
        <f t="shared" si="33"/>
        <v>0</v>
      </c>
      <c s="157" t="str">
        <f t="shared" si="99"/>
        <v/>
      </c>
      <c s="160" t="str">
        <f t="shared" si="35"/>
        <v/>
      </c>
      <c s="160" t="str">
        <f>IFERROR(IF(AND(VLOOKUP(G159,अंक,5,0)=""),"",IF($CQ$6=3,IF(AND(VLOOKUP(G159,अंक,5,0)&gt;=86),3,IF(AND(VLOOKUP(G159,अंक,5,0)&gt;=81),2,IF(AND(VLOOKUP(G159,अंक,5,0)&gt;=75),1,0))),IF(AND(VLOOKUP(G159,अंक,5,0)&gt;=86),1.5,IF(AND(VLOOKUP(G159,अंक,5,0)&gt;=81),1,IF(AND(VLOOKUP(G159,अंक,5,0)&gt;=75),0.5,0))))),"")</f>
        <v/>
      </c>
      <c s="160">
        <f t="shared" si="100"/>
        <v>0</v>
      </c>
      <c s="160">
        <f t="shared" si="101"/>
        <v>0</v>
      </c>
      <c s="161">
        <f t="shared" si="38"/>
        <v>0</v>
      </c>
      <c s="157"/>
    </row>
    <row r="160" spans="1:99" ht="26.25" customHeight="1">
      <c r="A16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0" s="181" t="str">
        <f t="shared" si="83"/>
        <v/>
      </c>
      <c s="160" t="str">
        <f t="shared" si="84"/>
        <v/>
      </c>
      <c s="160" t="str">
        <f t="shared" si="10"/>
        <v/>
      </c>
      <c s="160" t="str">
        <f>IFERROR(IF(AND(VLOOKUP(G160,अंक,5,0)=""),"",IF($BM$6=3,IF(AND(VLOOKUP(G160,अंक,5,0)&gt;=86),3,IF(AND(VLOOKUP(G160,अंक,5,0)&gt;=81),2,IF(AND(VLOOKUP(G160,Mark,5,0)&gt;=75),1,0))),IF(AND(VLOOKUP(G160,अंक,5,0)&gt;=86),1.5,IF(AND(VLOOKUP(G160,अंक,5,0)&gt;=81),1,IF(AND(VLOOKUP(G160,अंक,5,0)&gt;=75),0.5,0))))),"")</f>
        <v/>
      </c>
      <c s="160">
        <f t="shared" si="85"/>
        <v>0</v>
      </c>
      <c s="160">
        <f t="shared" si="86"/>
        <v>0</v>
      </c>
      <c s="160">
        <f t="shared" si="13"/>
        <v>0</v>
      </c>
      <c s="157" t="str">
        <f t="shared" si="87"/>
        <v/>
      </c>
      <c s="160" t="str">
        <f t="shared" si="15"/>
        <v/>
      </c>
      <c s="160" t="str">
        <f>IFERROR(IF(AND(VLOOKUP(G160,अंक,5,0)=""),"",IF($BS$6=3,IF(AND(VLOOKUP(G160,अंक,5,0)&gt;=86),3,IF(AND(VLOOKUP(G160,अंक,5,0)&gt;=81),2,IF(AND(VLOOKUP(G160,अंक,5,0)&gt;=75),1,0))),IF(AND(VLOOKUP(G160,अंक,5,0)&gt;=86),1.5,IF(AND(VLOOKUP(G160,अंक,5,0)&gt;=81),1,IF(AND(VLOOKUP(G160,अंक,5,0)&gt;=75),0.5,0))))),"")</f>
        <v/>
      </c>
      <c s="160">
        <f t="shared" si="88"/>
        <v>0</v>
      </c>
      <c s="160">
        <f t="shared" si="89"/>
        <v>0</v>
      </c>
      <c s="160">
        <f t="shared" si="18"/>
        <v>0</v>
      </c>
      <c s="157" t="str">
        <f t="shared" si="90"/>
        <v/>
      </c>
      <c s="160" t="str">
        <f t="shared" si="20"/>
        <v/>
      </c>
      <c s="160" t="str">
        <f>IFERROR(IF(AND(VLOOKUP(G160,अंक,5,0)=""),"",IF($BY$6=3,IF(AND(VLOOKUP(G160,अंक,5,0)&gt;=86),3,IF(AND(VLOOKUP(G160,अंक,5,0)&gt;=81),2,IF(AND(VLOOKUP(G160,अंक,5,0)&gt;=75),1,0))),IF(AND(VLOOKUP(G160,अंक,5,0)&gt;=86),1.5,IF(AND(VLOOKUP(G160,अंक,5,0)&gt;=81),1,IF(AND(VLOOKUP(G160,अंक,5,0)&gt;=75),0.5,0))))),"")</f>
        <v/>
      </c>
      <c s="160">
        <f t="shared" si="91"/>
        <v>0</v>
      </c>
      <c s="160">
        <f t="shared" si="92"/>
        <v>0</v>
      </c>
      <c s="160">
        <f t="shared" si="23"/>
        <v>0</v>
      </c>
      <c s="157" t="str">
        <f t="shared" si="93"/>
        <v/>
      </c>
      <c s="160" t="str">
        <f t="shared" si="25"/>
        <v/>
      </c>
      <c s="160" t="str">
        <f>IFERROR(IF(AND(VLOOKUP(G160,अंक,5,0)=""),"",IF($CE$6=3,IF(AND(VLOOKUP(G160,अंक,5,0)&gt;=86),3,IF(AND(VLOOKUP(G160,अंक,5,0)&gt;=81),2,IF(AND(VLOOKUP(G160,अंक,5,0)&gt;=75),1,0))),IF(AND(VLOOKUP(G160,अंक,5,0)&gt;=86),1.5,IF(AND(VLOOKUP(G160,अंक,5,0)&gt;=81),1,IF(AND(VLOOKUP(G160,अंक,5,0)&gt;=75),0.5,0))))),"")</f>
        <v/>
      </c>
      <c s="160">
        <f t="shared" si="94"/>
        <v>0</v>
      </c>
      <c s="160">
        <f t="shared" si="95"/>
        <v>0</v>
      </c>
      <c s="160">
        <f t="shared" si="28"/>
        <v>0</v>
      </c>
      <c s="157" t="str">
        <f t="shared" si="96"/>
        <v/>
      </c>
      <c s="160" t="str">
        <f t="shared" si="30"/>
        <v/>
      </c>
      <c s="160" t="str">
        <f>IFERROR(IF(AND(VLOOKUP(G160,अंक,5,0)=""),"",IF($CK$6=3,IF(AND(VLOOKUP(G160,अंक,5,0)&gt;=86),3,IF(AND(VLOOKUP(G160,अंक,5,0)&gt;=81),2,IF(AND(VLOOKUP(G160,अंक,5,0)&gt;=75),1,0))),IF(AND(VLOOKUP(G160,अंक,5,0)&gt;86),1.5,IF(AND(VLOOKUP(G160,अंक,5,0)&gt;=81),1,IF(AND(VLOOKUP(G160,अंक,5,0)&gt;=75),0.5,0))))),"")</f>
        <v/>
      </c>
      <c s="160">
        <f t="shared" si="97"/>
        <v>0</v>
      </c>
      <c s="160">
        <f t="shared" si="98"/>
        <v>0</v>
      </c>
      <c s="160">
        <f t="shared" si="33"/>
        <v>0</v>
      </c>
      <c s="157" t="str">
        <f t="shared" si="99"/>
        <v/>
      </c>
      <c s="160" t="str">
        <f t="shared" si="35"/>
        <v/>
      </c>
      <c s="160" t="str">
        <f>IFERROR(IF(AND(VLOOKUP(G160,अंक,5,0)=""),"",IF($CQ$6=3,IF(AND(VLOOKUP(G160,अंक,5,0)&gt;=86),3,IF(AND(VLOOKUP(G160,अंक,5,0)&gt;=81),2,IF(AND(VLOOKUP(G160,अंक,5,0)&gt;=75),1,0))),IF(AND(VLOOKUP(G160,अंक,5,0)&gt;=86),1.5,IF(AND(VLOOKUP(G160,अंक,5,0)&gt;=81),1,IF(AND(VLOOKUP(G160,अंक,5,0)&gt;=75),0.5,0))))),"")</f>
        <v/>
      </c>
      <c s="160">
        <f t="shared" si="100"/>
        <v>0</v>
      </c>
      <c s="160">
        <f t="shared" si="101"/>
        <v>0</v>
      </c>
      <c s="161">
        <f t="shared" si="38"/>
        <v>0</v>
      </c>
      <c s="157"/>
    </row>
    <row r="161" spans="1:99" ht="26.25" customHeight="1">
      <c r="A16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1" s="181" t="str">
        <f t="shared" si="83"/>
        <v/>
      </c>
      <c s="160" t="str">
        <f t="shared" si="84"/>
        <v/>
      </c>
      <c s="160" t="str">
        <f t="shared" si="10"/>
        <v/>
      </c>
      <c s="160" t="str">
        <f>IFERROR(IF(AND(VLOOKUP(G161,अंक,5,0)=""),"",IF($BM$6=3,IF(AND(VLOOKUP(G161,अंक,5,0)&gt;=86),3,IF(AND(VLOOKUP(G161,अंक,5,0)&gt;=81),2,IF(AND(VLOOKUP(G161,Mark,5,0)&gt;=75),1,0))),IF(AND(VLOOKUP(G161,अंक,5,0)&gt;=86),1.5,IF(AND(VLOOKUP(G161,अंक,5,0)&gt;=81),1,IF(AND(VLOOKUP(G161,अंक,5,0)&gt;=75),0.5,0))))),"")</f>
        <v/>
      </c>
      <c s="160">
        <f t="shared" si="85"/>
        <v>0</v>
      </c>
      <c s="160">
        <f t="shared" si="86"/>
        <v>0</v>
      </c>
      <c s="160">
        <f t="shared" si="13"/>
        <v>0</v>
      </c>
      <c s="157" t="str">
        <f t="shared" si="87"/>
        <v/>
      </c>
      <c s="160" t="str">
        <f t="shared" si="15"/>
        <v/>
      </c>
      <c s="160" t="str">
        <f>IFERROR(IF(AND(VLOOKUP(G161,अंक,5,0)=""),"",IF($BS$6=3,IF(AND(VLOOKUP(G161,अंक,5,0)&gt;=86),3,IF(AND(VLOOKUP(G161,अंक,5,0)&gt;=81),2,IF(AND(VLOOKUP(G161,अंक,5,0)&gt;=75),1,0))),IF(AND(VLOOKUP(G161,अंक,5,0)&gt;=86),1.5,IF(AND(VLOOKUP(G161,अंक,5,0)&gt;=81),1,IF(AND(VLOOKUP(G161,अंक,5,0)&gt;=75),0.5,0))))),"")</f>
        <v/>
      </c>
      <c s="160">
        <f t="shared" si="88"/>
        <v>0</v>
      </c>
      <c s="160">
        <f t="shared" si="89"/>
        <v>0</v>
      </c>
      <c s="160">
        <f t="shared" si="18"/>
        <v>0</v>
      </c>
      <c s="157" t="str">
        <f t="shared" si="90"/>
        <v/>
      </c>
      <c s="160" t="str">
        <f t="shared" si="20"/>
        <v/>
      </c>
      <c s="160" t="str">
        <f>IFERROR(IF(AND(VLOOKUP(G161,अंक,5,0)=""),"",IF($BY$6=3,IF(AND(VLOOKUP(G161,अंक,5,0)&gt;=86),3,IF(AND(VLOOKUP(G161,अंक,5,0)&gt;=81),2,IF(AND(VLOOKUP(G161,अंक,5,0)&gt;=75),1,0))),IF(AND(VLOOKUP(G161,अंक,5,0)&gt;=86),1.5,IF(AND(VLOOKUP(G161,अंक,5,0)&gt;=81),1,IF(AND(VLOOKUP(G161,अंक,5,0)&gt;=75),0.5,0))))),"")</f>
        <v/>
      </c>
      <c s="160">
        <f t="shared" si="91"/>
        <v>0</v>
      </c>
      <c s="160">
        <f t="shared" si="92"/>
        <v>0</v>
      </c>
      <c s="160">
        <f t="shared" si="23"/>
        <v>0</v>
      </c>
      <c s="157" t="str">
        <f t="shared" si="93"/>
        <v/>
      </c>
      <c s="160" t="str">
        <f t="shared" si="25"/>
        <v/>
      </c>
      <c s="160" t="str">
        <f>IFERROR(IF(AND(VLOOKUP(G161,अंक,5,0)=""),"",IF($CE$6=3,IF(AND(VLOOKUP(G161,अंक,5,0)&gt;=86),3,IF(AND(VLOOKUP(G161,अंक,5,0)&gt;=81),2,IF(AND(VLOOKUP(G161,अंक,5,0)&gt;=75),1,0))),IF(AND(VLOOKUP(G161,अंक,5,0)&gt;=86),1.5,IF(AND(VLOOKUP(G161,अंक,5,0)&gt;=81),1,IF(AND(VLOOKUP(G161,अंक,5,0)&gt;=75),0.5,0))))),"")</f>
        <v/>
      </c>
      <c s="160">
        <f t="shared" si="94"/>
        <v>0</v>
      </c>
      <c s="160">
        <f t="shared" si="95"/>
        <v>0</v>
      </c>
      <c s="160">
        <f t="shared" si="28"/>
        <v>0</v>
      </c>
      <c s="157" t="str">
        <f t="shared" si="96"/>
        <v/>
      </c>
      <c s="160" t="str">
        <f t="shared" si="30"/>
        <v/>
      </c>
      <c s="160" t="str">
        <f>IFERROR(IF(AND(VLOOKUP(G161,अंक,5,0)=""),"",IF($CK$6=3,IF(AND(VLOOKUP(G161,अंक,5,0)&gt;=86),3,IF(AND(VLOOKUP(G161,अंक,5,0)&gt;=81),2,IF(AND(VLOOKUP(G161,अंक,5,0)&gt;=75),1,0))),IF(AND(VLOOKUP(G161,अंक,5,0)&gt;86),1.5,IF(AND(VLOOKUP(G161,अंक,5,0)&gt;=81),1,IF(AND(VLOOKUP(G161,अंक,5,0)&gt;=75),0.5,0))))),"")</f>
        <v/>
      </c>
      <c s="160">
        <f t="shared" si="97"/>
        <v>0</v>
      </c>
      <c s="160">
        <f t="shared" si="98"/>
        <v>0</v>
      </c>
      <c s="160">
        <f t="shared" si="33"/>
        <v>0</v>
      </c>
      <c s="157" t="str">
        <f t="shared" si="99"/>
        <v/>
      </c>
      <c s="160" t="str">
        <f t="shared" si="35"/>
        <v/>
      </c>
      <c s="160" t="str">
        <f>IFERROR(IF(AND(VLOOKUP(G161,अंक,5,0)=""),"",IF($CQ$6=3,IF(AND(VLOOKUP(G161,अंक,5,0)&gt;=86),3,IF(AND(VLOOKUP(G161,अंक,5,0)&gt;=81),2,IF(AND(VLOOKUP(G161,अंक,5,0)&gt;=75),1,0))),IF(AND(VLOOKUP(G161,अंक,5,0)&gt;=86),1.5,IF(AND(VLOOKUP(G161,अंक,5,0)&gt;=81),1,IF(AND(VLOOKUP(G161,अंक,5,0)&gt;=75),0.5,0))))),"")</f>
        <v/>
      </c>
      <c s="160">
        <f t="shared" si="100"/>
        <v>0</v>
      </c>
      <c s="160">
        <f t="shared" si="101"/>
        <v>0</v>
      </c>
      <c s="161">
        <f t="shared" si="38"/>
        <v>0</v>
      </c>
      <c s="157"/>
    </row>
    <row r="162" spans="1:99" ht="26.25" customHeight="1">
      <c r="A16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2" s="181" t="str">
        <f t="shared" si="83"/>
        <v/>
      </c>
      <c s="160" t="str">
        <f t="shared" si="84"/>
        <v/>
      </c>
      <c s="160" t="str">
        <f t="shared" si="10"/>
        <v/>
      </c>
      <c s="160" t="str">
        <f>IFERROR(IF(AND(VLOOKUP(G162,अंक,5,0)=""),"",IF($BM$6=3,IF(AND(VLOOKUP(G162,अंक,5,0)&gt;=86),3,IF(AND(VLOOKUP(G162,अंक,5,0)&gt;=81),2,IF(AND(VLOOKUP(G162,Mark,5,0)&gt;=75),1,0))),IF(AND(VLOOKUP(G162,अंक,5,0)&gt;=86),1.5,IF(AND(VLOOKUP(G162,अंक,5,0)&gt;=81),1,IF(AND(VLOOKUP(G162,अंक,5,0)&gt;=75),0.5,0))))),"")</f>
        <v/>
      </c>
      <c s="160">
        <f t="shared" si="85"/>
        <v>0</v>
      </c>
      <c s="160">
        <f t="shared" si="86"/>
        <v>0</v>
      </c>
      <c s="160">
        <f t="shared" si="13"/>
        <v>0</v>
      </c>
      <c s="157" t="str">
        <f t="shared" si="87"/>
        <v/>
      </c>
      <c s="160" t="str">
        <f t="shared" si="15"/>
        <v/>
      </c>
      <c s="160" t="str">
        <f>IFERROR(IF(AND(VLOOKUP(G162,अंक,5,0)=""),"",IF($BS$6=3,IF(AND(VLOOKUP(G162,अंक,5,0)&gt;=86),3,IF(AND(VLOOKUP(G162,अंक,5,0)&gt;=81),2,IF(AND(VLOOKUP(G162,अंक,5,0)&gt;=75),1,0))),IF(AND(VLOOKUP(G162,अंक,5,0)&gt;=86),1.5,IF(AND(VLOOKUP(G162,अंक,5,0)&gt;=81),1,IF(AND(VLOOKUP(G162,अंक,5,0)&gt;=75),0.5,0))))),"")</f>
        <v/>
      </c>
      <c s="160">
        <f t="shared" si="88"/>
        <v>0</v>
      </c>
      <c s="160">
        <f t="shared" si="89"/>
        <v>0</v>
      </c>
      <c s="160">
        <f t="shared" si="18"/>
        <v>0</v>
      </c>
      <c s="157" t="str">
        <f t="shared" si="90"/>
        <v/>
      </c>
      <c s="160" t="str">
        <f t="shared" si="20"/>
        <v/>
      </c>
      <c s="160" t="str">
        <f>IFERROR(IF(AND(VLOOKUP(G162,अंक,5,0)=""),"",IF($BY$6=3,IF(AND(VLOOKUP(G162,अंक,5,0)&gt;=86),3,IF(AND(VLOOKUP(G162,अंक,5,0)&gt;=81),2,IF(AND(VLOOKUP(G162,अंक,5,0)&gt;=75),1,0))),IF(AND(VLOOKUP(G162,अंक,5,0)&gt;=86),1.5,IF(AND(VLOOKUP(G162,अंक,5,0)&gt;=81),1,IF(AND(VLOOKUP(G162,अंक,5,0)&gt;=75),0.5,0))))),"")</f>
        <v/>
      </c>
      <c s="160">
        <f t="shared" si="91"/>
        <v>0</v>
      </c>
      <c s="160">
        <f t="shared" si="92"/>
        <v>0</v>
      </c>
      <c s="160">
        <f t="shared" si="23"/>
        <v>0</v>
      </c>
      <c s="157" t="str">
        <f t="shared" si="93"/>
        <v/>
      </c>
      <c s="160" t="str">
        <f t="shared" si="25"/>
        <v/>
      </c>
      <c s="160" t="str">
        <f>IFERROR(IF(AND(VLOOKUP(G162,अंक,5,0)=""),"",IF($CE$6=3,IF(AND(VLOOKUP(G162,अंक,5,0)&gt;=86),3,IF(AND(VLOOKUP(G162,अंक,5,0)&gt;=81),2,IF(AND(VLOOKUP(G162,अंक,5,0)&gt;=75),1,0))),IF(AND(VLOOKUP(G162,अंक,5,0)&gt;=86),1.5,IF(AND(VLOOKUP(G162,अंक,5,0)&gt;=81),1,IF(AND(VLOOKUP(G162,अंक,5,0)&gt;=75),0.5,0))))),"")</f>
        <v/>
      </c>
      <c s="160">
        <f t="shared" si="94"/>
        <v>0</v>
      </c>
      <c s="160">
        <f t="shared" si="95"/>
        <v>0</v>
      </c>
      <c s="160">
        <f t="shared" si="28"/>
        <v>0</v>
      </c>
      <c s="157" t="str">
        <f t="shared" si="96"/>
        <v/>
      </c>
      <c s="160" t="str">
        <f t="shared" si="30"/>
        <v/>
      </c>
      <c s="160" t="str">
        <f>IFERROR(IF(AND(VLOOKUP(G162,अंक,5,0)=""),"",IF($CK$6=3,IF(AND(VLOOKUP(G162,अंक,5,0)&gt;=86),3,IF(AND(VLOOKUP(G162,अंक,5,0)&gt;=81),2,IF(AND(VLOOKUP(G162,अंक,5,0)&gt;=75),1,0))),IF(AND(VLOOKUP(G162,अंक,5,0)&gt;86),1.5,IF(AND(VLOOKUP(G162,अंक,5,0)&gt;=81),1,IF(AND(VLOOKUP(G162,अंक,5,0)&gt;=75),0.5,0))))),"")</f>
        <v/>
      </c>
      <c s="160">
        <f t="shared" si="97"/>
        <v>0</v>
      </c>
      <c s="160">
        <f t="shared" si="98"/>
        <v>0</v>
      </c>
      <c s="160">
        <f t="shared" si="33"/>
        <v>0</v>
      </c>
      <c s="157" t="str">
        <f t="shared" si="99"/>
        <v/>
      </c>
      <c s="160" t="str">
        <f t="shared" si="35"/>
        <v/>
      </c>
      <c s="160" t="str">
        <f>IFERROR(IF(AND(VLOOKUP(G162,अंक,5,0)=""),"",IF($CQ$6=3,IF(AND(VLOOKUP(G162,अंक,5,0)&gt;=86),3,IF(AND(VLOOKUP(G162,अंक,5,0)&gt;=81),2,IF(AND(VLOOKUP(G162,अंक,5,0)&gt;=75),1,0))),IF(AND(VLOOKUP(G162,अंक,5,0)&gt;=86),1.5,IF(AND(VLOOKUP(G162,अंक,5,0)&gt;=81),1,IF(AND(VLOOKUP(G162,अंक,5,0)&gt;=75),0.5,0))))),"")</f>
        <v/>
      </c>
      <c s="160">
        <f t="shared" si="100"/>
        <v>0</v>
      </c>
      <c s="160">
        <f t="shared" si="101"/>
        <v>0</v>
      </c>
      <c s="161">
        <f t="shared" si="38"/>
        <v>0</v>
      </c>
      <c s="157"/>
    </row>
    <row r="163" spans="1:99" ht="26.25" customHeight="1">
      <c r="A16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3" s="181" t="str">
        <f t="shared" si="83"/>
        <v/>
      </c>
      <c s="160" t="str">
        <f t="shared" si="84"/>
        <v/>
      </c>
      <c s="160" t="str">
        <f t="shared" si="10"/>
        <v/>
      </c>
      <c s="160" t="str">
        <f>IFERROR(IF(AND(VLOOKUP(G163,अंक,5,0)=""),"",IF($BM$6=3,IF(AND(VLOOKUP(G163,अंक,5,0)&gt;=86),3,IF(AND(VLOOKUP(G163,अंक,5,0)&gt;=81),2,IF(AND(VLOOKUP(G163,Mark,5,0)&gt;=75),1,0))),IF(AND(VLOOKUP(G163,अंक,5,0)&gt;=86),1.5,IF(AND(VLOOKUP(G163,अंक,5,0)&gt;=81),1,IF(AND(VLOOKUP(G163,अंक,5,0)&gt;=75),0.5,0))))),"")</f>
        <v/>
      </c>
      <c s="160">
        <f t="shared" si="85"/>
        <v>0</v>
      </c>
      <c s="160">
        <f t="shared" si="86"/>
        <v>0</v>
      </c>
      <c s="160">
        <f t="shared" si="13"/>
        <v>0</v>
      </c>
      <c s="157" t="str">
        <f t="shared" si="87"/>
        <v/>
      </c>
      <c s="160" t="str">
        <f t="shared" si="15"/>
        <v/>
      </c>
      <c s="160" t="str">
        <f>IFERROR(IF(AND(VLOOKUP(G163,अंक,5,0)=""),"",IF($BS$6=3,IF(AND(VLOOKUP(G163,अंक,5,0)&gt;=86),3,IF(AND(VLOOKUP(G163,अंक,5,0)&gt;=81),2,IF(AND(VLOOKUP(G163,अंक,5,0)&gt;=75),1,0))),IF(AND(VLOOKUP(G163,अंक,5,0)&gt;=86),1.5,IF(AND(VLOOKUP(G163,अंक,5,0)&gt;=81),1,IF(AND(VLOOKUP(G163,अंक,5,0)&gt;=75),0.5,0))))),"")</f>
        <v/>
      </c>
      <c s="160">
        <f t="shared" si="88"/>
        <v>0</v>
      </c>
      <c s="160">
        <f t="shared" si="89"/>
        <v>0</v>
      </c>
      <c s="160">
        <f t="shared" si="18"/>
        <v>0</v>
      </c>
      <c s="157" t="str">
        <f t="shared" si="90"/>
        <v/>
      </c>
      <c s="160" t="str">
        <f t="shared" si="20"/>
        <v/>
      </c>
      <c s="160" t="str">
        <f>IFERROR(IF(AND(VLOOKUP(G163,अंक,5,0)=""),"",IF($BY$6=3,IF(AND(VLOOKUP(G163,अंक,5,0)&gt;=86),3,IF(AND(VLOOKUP(G163,अंक,5,0)&gt;=81),2,IF(AND(VLOOKUP(G163,अंक,5,0)&gt;=75),1,0))),IF(AND(VLOOKUP(G163,अंक,5,0)&gt;=86),1.5,IF(AND(VLOOKUP(G163,अंक,5,0)&gt;=81),1,IF(AND(VLOOKUP(G163,अंक,5,0)&gt;=75),0.5,0))))),"")</f>
        <v/>
      </c>
      <c s="160">
        <f t="shared" si="91"/>
        <v>0</v>
      </c>
      <c s="160">
        <f t="shared" si="92"/>
        <v>0</v>
      </c>
      <c s="160">
        <f t="shared" si="23"/>
        <v>0</v>
      </c>
      <c s="157" t="str">
        <f t="shared" si="93"/>
        <v/>
      </c>
      <c s="160" t="str">
        <f t="shared" si="25"/>
        <v/>
      </c>
      <c s="160" t="str">
        <f>IFERROR(IF(AND(VLOOKUP(G163,अंक,5,0)=""),"",IF($CE$6=3,IF(AND(VLOOKUP(G163,अंक,5,0)&gt;=86),3,IF(AND(VLOOKUP(G163,अंक,5,0)&gt;=81),2,IF(AND(VLOOKUP(G163,अंक,5,0)&gt;=75),1,0))),IF(AND(VLOOKUP(G163,अंक,5,0)&gt;=86),1.5,IF(AND(VLOOKUP(G163,अंक,5,0)&gt;=81),1,IF(AND(VLOOKUP(G163,अंक,5,0)&gt;=75),0.5,0))))),"")</f>
        <v/>
      </c>
      <c s="160">
        <f t="shared" si="94"/>
        <v>0</v>
      </c>
      <c s="160">
        <f t="shared" si="95"/>
        <v>0</v>
      </c>
      <c s="160">
        <f t="shared" si="28"/>
        <v>0</v>
      </c>
      <c s="157" t="str">
        <f t="shared" si="96"/>
        <v/>
      </c>
      <c s="160" t="str">
        <f t="shared" si="30"/>
        <v/>
      </c>
      <c s="160" t="str">
        <f>IFERROR(IF(AND(VLOOKUP(G163,अंक,5,0)=""),"",IF($CK$6=3,IF(AND(VLOOKUP(G163,अंक,5,0)&gt;=86),3,IF(AND(VLOOKUP(G163,अंक,5,0)&gt;=81),2,IF(AND(VLOOKUP(G163,अंक,5,0)&gt;=75),1,0))),IF(AND(VLOOKUP(G163,अंक,5,0)&gt;86),1.5,IF(AND(VLOOKUP(G163,अंक,5,0)&gt;=81),1,IF(AND(VLOOKUP(G163,अंक,5,0)&gt;=75),0.5,0))))),"")</f>
        <v/>
      </c>
      <c s="160">
        <f t="shared" si="97"/>
        <v>0</v>
      </c>
      <c s="160">
        <f t="shared" si="98"/>
        <v>0</v>
      </c>
      <c s="160">
        <f t="shared" si="33"/>
        <v>0</v>
      </c>
      <c s="157" t="str">
        <f t="shared" si="99"/>
        <v/>
      </c>
      <c s="160" t="str">
        <f t="shared" si="35"/>
        <v/>
      </c>
      <c s="160" t="str">
        <f>IFERROR(IF(AND(VLOOKUP(G163,अंक,5,0)=""),"",IF($CQ$6=3,IF(AND(VLOOKUP(G163,अंक,5,0)&gt;=86),3,IF(AND(VLOOKUP(G163,अंक,5,0)&gt;=81),2,IF(AND(VLOOKUP(G163,अंक,5,0)&gt;=75),1,0))),IF(AND(VLOOKUP(G163,अंक,5,0)&gt;=86),1.5,IF(AND(VLOOKUP(G163,अंक,5,0)&gt;=81),1,IF(AND(VLOOKUP(G163,अंक,5,0)&gt;=75),0.5,0))))),"")</f>
        <v/>
      </c>
      <c s="160">
        <f t="shared" si="100"/>
        <v>0</v>
      </c>
      <c s="160">
        <f t="shared" si="101"/>
        <v>0</v>
      </c>
      <c s="161">
        <f t="shared" si="38"/>
        <v>0</v>
      </c>
      <c s="157"/>
    </row>
    <row r="164" spans="1:99" ht="26.25" customHeight="1">
      <c r="A16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4" s="181" t="str">
        <f t="shared" si="83"/>
        <v/>
      </c>
      <c s="160" t="str">
        <f t="shared" si="84"/>
        <v/>
      </c>
      <c s="160" t="str">
        <f t="shared" si="10"/>
        <v/>
      </c>
      <c s="160" t="str">
        <f>IFERROR(IF(AND(VLOOKUP(G164,अंक,5,0)=""),"",IF($BM$6=3,IF(AND(VLOOKUP(G164,अंक,5,0)&gt;=86),3,IF(AND(VLOOKUP(G164,अंक,5,0)&gt;=81),2,IF(AND(VLOOKUP(G164,Mark,5,0)&gt;=75),1,0))),IF(AND(VLOOKUP(G164,अंक,5,0)&gt;=86),1.5,IF(AND(VLOOKUP(G164,अंक,5,0)&gt;=81),1,IF(AND(VLOOKUP(G164,अंक,5,0)&gt;=75),0.5,0))))),"")</f>
        <v/>
      </c>
      <c s="160">
        <f t="shared" si="85"/>
        <v>0</v>
      </c>
      <c s="160">
        <f t="shared" si="86"/>
        <v>0</v>
      </c>
      <c s="160">
        <f t="shared" si="13"/>
        <v>0</v>
      </c>
      <c s="157" t="str">
        <f t="shared" si="87"/>
        <v/>
      </c>
      <c s="160" t="str">
        <f t="shared" si="15"/>
        <v/>
      </c>
      <c s="160" t="str">
        <f>IFERROR(IF(AND(VLOOKUP(G164,अंक,5,0)=""),"",IF($BS$6=3,IF(AND(VLOOKUP(G164,अंक,5,0)&gt;=86),3,IF(AND(VLOOKUP(G164,अंक,5,0)&gt;=81),2,IF(AND(VLOOKUP(G164,अंक,5,0)&gt;=75),1,0))),IF(AND(VLOOKUP(G164,अंक,5,0)&gt;=86),1.5,IF(AND(VLOOKUP(G164,अंक,5,0)&gt;=81),1,IF(AND(VLOOKUP(G164,अंक,5,0)&gt;=75),0.5,0))))),"")</f>
        <v/>
      </c>
      <c s="160">
        <f t="shared" si="88"/>
        <v>0</v>
      </c>
      <c s="160">
        <f t="shared" si="89"/>
        <v>0</v>
      </c>
      <c s="160">
        <f t="shared" si="18"/>
        <v>0</v>
      </c>
      <c s="157" t="str">
        <f t="shared" si="90"/>
        <v/>
      </c>
      <c s="160" t="str">
        <f t="shared" si="20"/>
        <v/>
      </c>
      <c s="160" t="str">
        <f>IFERROR(IF(AND(VLOOKUP(G164,अंक,5,0)=""),"",IF($BY$6=3,IF(AND(VLOOKUP(G164,अंक,5,0)&gt;=86),3,IF(AND(VLOOKUP(G164,अंक,5,0)&gt;=81),2,IF(AND(VLOOKUP(G164,अंक,5,0)&gt;=75),1,0))),IF(AND(VLOOKUP(G164,अंक,5,0)&gt;=86),1.5,IF(AND(VLOOKUP(G164,अंक,5,0)&gt;=81),1,IF(AND(VLOOKUP(G164,अंक,5,0)&gt;=75),0.5,0))))),"")</f>
        <v/>
      </c>
      <c s="160">
        <f t="shared" si="91"/>
        <v>0</v>
      </c>
      <c s="160">
        <f t="shared" si="92"/>
        <v>0</v>
      </c>
      <c s="160">
        <f t="shared" si="23"/>
        <v>0</v>
      </c>
      <c s="157" t="str">
        <f t="shared" si="93"/>
        <v/>
      </c>
      <c s="160" t="str">
        <f t="shared" si="25"/>
        <v/>
      </c>
      <c s="160" t="str">
        <f>IFERROR(IF(AND(VLOOKUP(G164,अंक,5,0)=""),"",IF($CE$6=3,IF(AND(VLOOKUP(G164,अंक,5,0)&gt;=86),3,IF(AND(VLOOKUP(G164,अंक,5,0)&gt;=81),2,IF(AND(VLOOKUP(G164,अंक,5,0)&gt;=75),1,0))),IF(AND(VLOOKUP(G164,अंक,5,0)&gt;=86),1.5,IF(AND(VLOOKUP(G164,अंक,5,0)&gt;=81),1,IF(AND(VLOOKUP(G164,अंक,5,0)&gt;=75),0.5,0))))),"")</f>
        <v/>
      </c>
      <c s="160">
        <f t="shared" si="94"/>
        <v>0</v>
      </c>
      <c s="160">
        <f t="shared" si="95"/>
        <v>0</v>
      </c>
      <c s="160">
        <f t="shared" si="28"/>
        <v>0</v>
      </c>
      <c s="157" t="str">
        <f t="shared" si="96"/>
        <v/>
      </c>
      <c s="160" t="str">
        <f t="shared" si="30"/>
        <v/>
      </c>
      <c s="160" t="str">
        <f>IFERROR(IF(AND(VLOOKUP(G164,अंक,5,0)=""),"",IF($CK$6=3,IF(AND(VLOOKUP(G164,अंक,5,0)&gt;=86),3,IF(AND(VLOOKUP(G164,अंक,5,0)&gt;=81),2,IF(AND(VLOOKUP(G164,अंक,5,0)&gt;=75),1,0))),IF(AND(VLOOKUP(G164,अंक,5,0)&gt;86),1.5,IF(AND(VLOOKUP(G164,अंक,5,0)&gt;=81),1,IF(AND(VLOOKUP(G164,अंक,5,0)&gt;=75),0.5,0))))),"")</f>
        <v/>
      </c>
      <c s="160">
        <f t="shared" si="97"/>
        <v>0</v>
      </c>
      <c s="160">
        <f t="shared" si="98"/>
        <v>0</v>
      </c>
      <c s="160">
        <f t="shared" si="33"/>
        <v>0</v>
      </c>
      <c s="157" t="str">
        <f t="shared" si="99"/>
        <v/>
      </c>
      <c s="160" t="str">
        <f t="shared" si="35"/>
        <v/>
      </c>
      <c s="160" t="str">
        <f>IFERROR(IF(AND(VLOOKUP(G164,अंक,5,0)=""),"",IF($CQ$6=3,IF(AND(VLOOKUP(G164,अंक,5,0)&gt;=86),3,IF(AND(VLOOKUP(G164,अंक,5,0)&gt;=81),2,IF(AND(VLOOKUP(G164,अंक,5,0)&gt;=75),1,0))),IF(AND(VLOOKUP(G164,अंक,5,0)&gt;=86),1.5,IF(AND(VLOOKUP(G164,अंक,5,0)&gt;=81),1,IF(AND(VLOOKUP(G164,अंक,5,0)&gt;=75),0.5,0))))),"")</f>
        <v/>
      </c>
      <c s="160">
        <f t="shared" si="100"/>
        <v>0</v>
      </c>
      <c s="160">
        <f t="shared" si="101"/>
        <v>0</v>
      </c>
      <c s="161">
        <f t="shared" si="38"/>
        <v>0</v>
      </c>
      <c s="157"/>
    </row>
    <row r="165" spans="1:99" ht="26.25" customHeight="1">
      <c r="A16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5" s="181" t="str">
        <f t="shared" si="83"/>
        <v/>
      </c>
      <c s="160" t="str">
        <f t="shared" si="84"/>
        <v/>
      </c>
      <c s="160" t="str">
        <f t="shared" si="10"/>
        <v/>
      </c>
      <c s="160" t="str">
        <f>IFERROR(IF(AND(VLOOKUP(G165,अंक,5,0)=""),"",IF($BM$6=3,IF(AND(VLOOKUP(G165,अंक,5,0)&gt;=86),3,IF(AND(VLOOKUP(G165,अंक,5,0)&gt;=81),2,IF(AND(VLOOKUP(G165,Mark,5,0)&gt;=75),1,0))),IF(AND(VLOOKUP(G165,अंक,5,0)&gt;=86),1.5,IF(AND(VLOOKUP(G165,अंक,5,0)&gt;=81),1,IF(AND(VLOOKUP(G165,अंक,5,0)&gt;=75),0.5,0))))),"")</f>
        <v/>
      </c>
      <c s="160">
        <f t="shared" si="85"/>
        <v>0</v>
      </c>
      <c s="160">
        <f t="shared" si="86"/>
        <v>0</v>
      </c>
      <c s="160">
        <f t="shared" si="13"/>
        <v>0</v>
      </c>
      <c s="157" t="str">
        <f t="shared" si="87"/>
        <v/>
      </c>
      <c s="160" t="str">
        <f t="shared" si="15"/>
        <v/>
      </c>
      <c s="160" t="str">
        <f>IFERROR(IF(AND(VLOOKUP(G165,अंक,5,0)=""),"",IF($BS$6=3,IF(AND(VLOOKUP(G165,अंक,5,0)&gt;=86),3,IF(AND(VLOOKUP(G165,अंक,5,0)&gt;=81),2,IF(AND(VLOOKUP(G165,अंक,5,0)&gt;=75),1,0))),IF(AND(VLOOKUP(G165,अंक,5,0)&gt;=86),1.5,IF(AND(VLOOKUP(G165,अंक,5,0)&gt;=81),1,IF(AND(VLOOKUP(G165,अंक,5,0)&gt;=75),0.5,0))))),"")</f>
        <v/>
      </c>
      <c s="160">
        <f t="shared" si="88"/>
        <v>0</v>
      </c>
      <c s="160">
        <f t="shared" si="89"/>
        <v>0</v>
      </c>
      <c s="160">
        <f t="shared" si="18"/>
        <v>0</v>
      </c>
      <c s="157" t="str">
        <f t="shared" si="90"/>
        <v/>
      </c>
      <c s="160" t="str">
        <f t="shared" si="20"/>
        <v/>
      </c>
      <c s="160" t="str">
        <f>IFERROR(IF(AND(VLOOKUP(G165,अंक,5,0)=""),"",IF($BY$6=3,IF(AND(VLOOKUP(G165,अंक,5,0)&gt;=86),3,IF(AND(VLOOKUP(G165,अंक,5,0)&gt;=81),2,IF(AND(VLOOKUP(G165,अंक,5,0)&gt;=75),1,0))),IF(AND(VLOOKUP(G165,अंक,5,0)&gt;=86),1.5,IF(AND(VLOOKUP(G165,अंक,5,0)&gt;=81),1,IF(AND(VLOOKUP(G165,अंक,5,0)&gt;=75),0.5,0))))),"")</f>
        <v/>
      </c>
      <c s="160">
        <f t="shared" si="91"/>
        <v>0</v>
      </c>
      <c s="160">
        <f t="shared" si="92"/>
        <v>0</v>
      </c>
      <c s="160">
        <f t="shared" si="23"/>
        <v>0</v>
      </c>
      <c s="157" t="str">
        <f t="shared" si="93"/>
        <v/>
      </c>
      <c s="160" t="str">
        <f t="shared" si="25"/>
        <v/>
      </c>
      <c s="160" t="str">
        <f>IFERROR(IF(AND(VLOOKUP(G165,अंक,5,0)=""),"",IF($CE$6=3,IF(AND(VLOOKUP(G165,अंक,5,0)&gt;=86),3,IF(AND(VLOOKUP(G165,अंक,5,0)&gt;=81),2,IF(AND(VLOOKUP(G165,अंक,5,0)&gt;=75),1,0))),IF(AND(VLOOKUP(G165,अंक,5,0)&gt;=86),1.5,IF(AND(VLOOKUP(G165,अंक,5,0)&gt;=81),1,IF(AND(VLOOKUP(G165,अंक,5,0)&gt;=75),0.5,0))))),"")</f>
        <v/>
      </c>
      <c s="160">
        <f t="shared" si="94"/>
        <v>0</v>
      </c>
      <c s="160">
        <f t="shared" si="95"/>
        <v>0</v>
      </c>
      <c s="160">
        <f t="shared" si="28"/>
        <v>0</v>
      </c>
      <c s="157" t="str">
        <f t="shared" si="96"/>
        <v/>
      </c>
      <c s="160" t="str">
        <f t="shared" si="30"/>
        <v/>
      </c>
      <c s="160" t="str">
        <f>IFERROR(IF(AND(VLOOKUP(G165,अंक,5,0)=""),"",IF($CK$6=3,IF(AND(VLOOKUP(G165,अंक,5,0)&gt;=86),3,IF(AND(VLOOKUP(G165,अंक,5,0)&gt;=81),2,IF(AND(VLOOKUP(G165,अंक,5,0)&gt;=75),1,0))),IF(AND(VLOOKUP(G165,अंक,5,0)&gt;86),1.5,IF(AND(VLOOKUP(G165,अंक,5,0)&gt;=81),1,IF(AND(VLOOKUP(G165,अंक,5,0)&gt;=75),0.5,0))))),"")</f>
        <v/>
      </c>
      <c s="160">
        <f t="shared" si="97"/>
        <v>0</v>
      </c>
      <c s="160">
        <f t="shared" si="98"/>
        <v>0</v>
      </c>
      <c s="160">
        <f t="shared" si="33"/>
        <v>0</v>
      </c>
      <c s="157" t="str">
        <f t="shared" si="99"/>
        <v/>
      </c>
      <c s="160" t="str">
        <f t="shared" si="35"/>
        <v/>
      </c>
      <c s="160" t="str">
        <f>IFERROR(IF(AND(VLOOKUP(G165,अंक,5,0)=""),"",IF($CQ$6=3,IF(AND(VLOOKUP(G165,अंक,5,0)&gt;=86),3,IF(AND(VLOOKUP(G165,अंक,5,0)&gt;=81),2,IF(AND(VLOOKUP(G165,अंक,5,0)&gt;=75),1,0))),IF(AND(VLOOKUP(G165,अंक,5,0)&gt;=86),1.5,IF(AND(VLOOKUP(G165,अंक,5,0)&gt;=81),1,IF(AND(VLOOKUP(G165,अंक,5,0)&gt;=75),0.5,0))))),"")</f>
        <v/>
      </c>
      <c s="160">
        <f t="shared" si="100"/>
        <v>0</v>
      </c>
      <c s="160">
        <f t="shared" si="101"/>
        <v>0</v>
      </c>
      <c s="161">
        <f t="shared" si="38"/>
        <v>0</v>
      </c>
      <c s="157"/>
    </row>
    <row r="166" spans="1:99" ht="26.25" customHeight="1">
      <c r="A16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6" s="181" t="str">
        <f t="shared" si="83"/>
        <v/>
      </c>
      <c s="160" t="str">
        <f t="shared" si="84"/>
        <v/>
      </c>
      <c s="160" t="str">
        <f t="shared" si="10"/>
        <v/>
      </c>
      <c s="160" t="str">
        <f>IFERROR(IF(AND(VLOOKUP(G166,अंक,5,0)=""),"",IF($BM$6=3,IF(AND(VLOOKUP(G166,अंक,5,0)&gt;=86),3,IF(AND(VLOOKUP(G166,अंक,5,0)&gt;=81),2,IF(AND(VLOOKUP(G166,Mark,5,0)&gt;=75),1,0))),IF(AND(VLOOKUP(G166,अंक,5,0)&gt;=86),1.5,IF(AND(VLOOKUP(G166,अंक,5,0)&gt;=81),1,IF(AND(VLOOKUP(G166,अंक,5,0)&gt;=75),0.5,0))))),"")</f>
        <v/>
      </c>
      <c s="160">
        <f t="shared" si="85"/>
        <v>0</v>
      </c>
      <c s="160">
        <f t="shared" si="86"/>
        <v>0</v>
      </c>
      <c s="160">
        <f t="shared" si="13"/>
        <v>0</v>
      </c>
      <c s="157" t="str">
        <f t="shared" si="87"/>
        <v/>
      </c>
      <c s="160" t="str">
        <f t="shared" si="15"/>
        <v/>
      </c>
      <c s="160" t="str">
        <f>IFERROR(IF(AND(VLOOKUP(G166,अंक,5,0)=""),"",IF($BS$6=3,IF(AND(VLOOKUP(G166,अंक,5,0)&gt;=86),3,IF(AND(VLOOKUP(G166,अंक,5,0)&gt;=81),2,IF(AND(VLOOKUP(G166,अंक,5,0)&gt;=75),1,0))),IF(AND(VLOOKUP(G166,अंक,5,0)&gt;=86),1.5,IF(AND(VLOOKUP(G166,अंक,5,0)&gt;=81),1,IF(AND(VLOOKUP(G166,अंक,5,0)&gt;=75),0.5,0))))),"")</f>
        <v/>
      </c>
      <c s="160">
        <f t="shared" si="88"/>
        <v>0</v>
      </c>
      <c s="160">
        <f t="shared" si="89"/>
        <v>0</v>
      </c>
      <c s="160">
        <f t="shared" si="18"/>
        <v>0</v>
      </c>
      <c s="157" t="str">
        <f t="shared" si="90"/>
        <v/>
      </c>
      <c s="160" t="str">
        <f t="shared" si="20"/>
        <v/>
      </c>
      <c s="160" t="str">
        <f>IFERROR(IF(AND(VLOOKUP(G166,अंक,5,0)=""),"",IF($BY$6=3,IF(AND(VLOOKUP(G166,अंक,5,0)&gt;=86),3,IF(AND(VLOOKUP(G166,अंक,5,0)&gt;=81),2,IF(AND(VLOOKUP(G166,अंक,5,0)&gt;=75),1,0))),IF(AND(VLOOKUP(G166,अंक,5,0)&gt;=86),1.5,IF(AND(VLOOKUP(G166,अंक,5,0)&gt;=81),1,IF(AND(VLOOKUP(G166,अंक,5,0)&gt;=75),0.5,0))))),"")</f>
        <v/>
      </c>
      <c s="160">
        <f t="shared" si="91"/>
        <v>0</v>
      </c>
      <c s="160">
        <f t="shared" si="92"/>
        <v>0</v>
      </c>
      <c s="160">
        <f t="shared" si="23"/>
        <v>0</v>
      </c>
      <c s="157" t="str">
        <f t="shared" si="93"/>
        <v/>
      </c>
      <c s="160" t="str">
        <f t="shared" si="25"/>
        <v/>
      </c>
      <c s="160" t="str">
        <f>IFERROR(IF(AND(VLOOKUP(G166,अंक,5,0)=""),"",IF($CE$6=3,IF(AND(VLOOKUP(G166,अंक,5,0)&gt;=86),3,IF(AND(VLOOKUP(G166,अंक,5,0)&gt;=81),2,IF(AND(VLOOKUP(G166,अंक,5,0)&gt;=75),1,0))),IF(AND(VLOOKUP(G166,अंक,5,0)&gt;=86),1.5,IF(AND(VLOOKUP(G166,अंक,5,0)&gt;=81),1,IF(AND(VLOOKUP(G166,अंक,5,0)&gt;=75),0.5,0))))),"")</f>
        <v/>
      </c>
      <c s="160">
        <f t="shared" si="94"/>
        <v>0</v>
      </c>
      <c s="160">
        <f t="shared" si="95"/>
        <v>0</v>
      </c>
      <c s="160">
        <f t="shared" si="28"/>
        <v>0</v>
      </c>
      <c s="157" t="str">
        <f t="shared" si="96"/>
        <v/>
      </c>
      <c s="160" t="str">
        <f t="shared" si="30"/>
        <v/>
      </c>
      <c s="160" t="str">
        <f>IFERROR(IF(AND(VLOOKUP(G166,अंक,5,0)=""),"",IF($CK$6=3,IF(AND(VLOOKUP(G166,अंक,5,0)&gt;=86),3,IF(AND(VLOOKUP(G166,अंक,5,0)&gt;=81),2,IF(AND(VLOOKUP(G166,अंक,5,0)&gt;=75),1,0))),IF(AND(VLOOKUP(G166,अंक,5,0)&gt;86),1.5,IF(AND(VLOOKUP(G166,अंक,5,0)&gt;=81),1,IF(AND(VLOOKUP(G166,अंक,5,0)&gt;=75),0.5,0))))),"")</f>
        <v/>
      </c>
      <c s="160">
        <f t="shared" si="97"/>
        <v>0</v>
      </c>
      <c s="160">
        <f t="shared" si="98"/>
        <v>0</v>
      </c>
      <c s="160">
        <f t="shared" si="33"/>
        <v>0</v>
      </c>
      <c s="157" t="str">
        <f t="shared" si="99"/>
        <v/>
      </c>
      <c s="160" t="str">
        <f t="shared" si="35"/>
        <v/>
      </c>
      <c s="160" t="str">
        <f>IFERROR(IF(AND(VLOOKUP(G166,अंक,5,0)=""),"",IF($CQ$6=3,IF(AND(VLOOKUP(G166,अंक,5,0)&gt;=86),3,IF(AND(VLOOKUP(G166,अंक,5,0)&gt;=81),2,IF(AND(VLOOKUP(G166,अंक,5,0)&gt;=75),1,0))),IF(AND(VLOOKUP(G166,अंक,5,0)&gt;=86),1.5,IF(AND(VLOOKUP(G166,अंक,5,0)&gt;=81),1,IF(AND(VLOOKUP(G166,अंक,5,0)&gt;=75),0.5,0))))),"")</f>
        <v/>
      </c>
      <c s="160">
        <f t="shared" si="100"/>
        <v>0</v>
      </c>
      <c s="160">
        <f t="shared" si="101"/>
        <v>0</v>
      </c>
      <c s="161">
        <f t="shared" si="38"/>
        <v>0</v>
      </c>
      <c s="157"/>
    </row>
    <row r="167" spans="1:99" ht="26.25" customHeight="1">
      <c r="A16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7" s="181" t="str">
        <f t="shared" si="83"/>
        <v/>
      </c>
      <c s="160" t="str">
        <f t="shared" si="84"/>
        <v/>
      </c>
      <c s="160" t="str">
        <f t="shared" si="10"/>
        <v/>
      </c>
      <c s="160" t="str">
        <f>IFERROR(IF(AND(VLOOKUP(G167,अंक,5,0)=""),"",IF($BM$6=3,IF(AND(VLOOKUP(G167,अंक,5,0)&gt;=86),3,IF(AND(VLOOKUP(G167,अंक,5,0)&gt;=81),2,IF(AND(VLOOKUP(G167,Mark,5,0)&gt;=75),1,0))),IF(AND(VLOOKUP(G167,अंक,5,0)&gt;=86),1.5,IF(AND(VLOOKUP(G167,अंक,5,0)&gt;=81),1,IF(AND(VLOOKUP(G167,अंक,5,0)&gt;=75),0.5,0))))),"")</f>
        <v/>
      </c>
      <c s="160">
        <f t="shared" si="85"/>
        <v>0</v>
      </c>
      <c s="160">
        <f t="shared" si="86"/>
        <v>0</v>
      </c>
      <c s="160">
        <f t="shared" si="13"/>
        <v>0</v>
      </c>
      <c s="157" t="str">
        <f t="shared" si="87"/>
        <v/>
      </c>
      <c s="160" t="str">
        <f t="shared" si="15"/>
        <v/>
      </c>
      <c s="160" t="str">
        <f>IFERROR(IF(AND(VLOOKUP(G167,अंक,5,0)=""),"",IF($BS$6=3,IF(AND(VLOOKUP(G167,अंक,5,0)&gt;=86),3,IF(AND(VLOOKUP(G167,अंक,5,0)&gt;=81),2,IF(AND(VLOOKUP(G167,अंक,5,0)&gt;=75),1,0))),IF(AND(VLOOKUP(G167,अंक,5,0)&gt;=86),1.5,IF(AND(VLOOKUP(G167,अंक,5,0)&gt;=81),1,IF(AND(VLOOKUP(G167,अंक,5,0)&gt;=75),0.5,0))))),"")</f>
        <v/>
      </c>
      <c s="160">
        <f t="shared" si="88"/>
        <v>0</v>
      </c>
      <c s="160">
        <f t="shared" si="89"/>
        <v>0</v>
      </c>
      <c s="160">
        <f t="shared" si="18"/>
        <v>0</v>
      </c>
      <c s="157" t="str">
        <f t="shared" si="90"/>
        <v/>
      </c>
      <c s="160" t="str">
        <f t="shared" si="20"/>
        <v/>
      </c>
      <c s="160" t="str">
        <f>IFERROR(IF(AND(VLOOKUP(G167,अंक,5,0)=""),"",IF($BY$6=3,IF(AND(VLOOKUP(G167,अंक,5,0)&gt;=86),3,IF(AND(VLOOKUP(G167,अंक,5,0)&gt;=81),2,IF(AND(VLOOKUP(G167,अंक,5,0)&gt;=75),1,0))),IF(AND(VLOOKUP(G167,अंक,5,0)&gt;=86),1.5,IF(AND(VLOOKUP(G167,अंक,5,0)&gt;=81),1,IF(AND(VLOOKUP(G167,अंक,5,0)&gt;=75),0.5,0))))),"")</f>
        <v/>
      </c>
      <c s="160">
        <f t="shared" si="91"/>
        <v>0</v>
      </c>
      <c s="160">
        <f t="shared" si="92"/>
        <v>0</v>
      </c>
      <c s="160">
        <f t="shared" si="23"/>
        <v>0</v>
      </c>
      <c s="157" t="str">
        <f t="shared" si="93"/>
        <v/>
      </c>
      <c s="160" t="str">
        <f t="shared" si="25"/>
        <v/>
      </c>
      <c s="160" t="str">
        <f>IFERROR(IF(AND(VLOOKUP(G167,अंक,5,0)=""),"",IF($CE$6=3,IF(AND(VLOOKUP(G167,अंक,5,0)&gt;=86),3,IF(AND(VLOOKUP(G167,अंक,5,0)&gt;=81),2,IF(AND(VLOOKUP(G167,अंक,5,0)&gt;=75),1,0))),IF(AND(VLOOKUP(G167,अंक,5,0)&gt;=86),1.5,IF(AND(VLOOKUP(G167,अंक,5,0)&gt;=81),1,IF(AND(VLOOKUP(G167,अंक,5,0)&gt;=75),0.5,0))))),"")</f>
        <v/>
      </c>
      <c s="160">
        <f t="shared" si="94"/>
        <v>0</v>
      </c>
      <c s="160">
        <f t="shared" si="95"/>
        <v>0</v>
      </c>
      <c s="160">
        <f t="shared" si="28"/>
        <v>0</v>
      </c>
      <c s="157" t="str">
        <f t="shared" si="96"/>
        <v/>
      </c>
      <c s="160" t="str">
        <f t="shared" si="30"/>
        <v/>
      </c>
      <c s="160" t="str">
        <f>IFERROR(IF(AND(VLOOKUP(G167,अंक,5,0)=""),"",IF($CK$6=3,IF(AND(VLOOKUP(G167,अंक,5,0)&gt;=86),3,IF(AND(VLOOKUP(G167,अंक,5,0)&gt;=81),2,IF(AND(VLOOKUP(G167,अंक,5,0)&gt;=75),1,0))),IF(AND(VLOOKUP(G167,अंक,5,0)&gt;86),1.5,IF(AND(VLOOKUP(G167,अंक,5,0)&gt;=81),1,IF(AND(VLOOKUP(G167,अंक,5,0)&gt;=75),0.5,0))))),"")</f>
        <v/>
      </c>
      <c s="160">
        <f t="shared" si="97"/>
        <v>0</v>
      </c>
      <c s="160">
        <f t="shared" si="98"/>
        <v>0</v>
      </c>
      <c s="160">
        <f t="shared" si="33"/>
        <v>0</v>
      </c>
      <c s="157" t="str">
        <f t="shared" si="99"/>
        <v/>
      </c>
      <c s="160" t="str">
        <f t="shared" si="35"/>
        <v/>
      </c>
      <c s="160" t="str">
        <f>IFERROR(IF(AND(VLOOKUP(G167,अंक,5,0)=""),"",IF($CQ$6=3,IF(AND(VLOOKUP(G167,अंक,5,0)&gt;=86),3,IF(AND(VLOOKUP(G167,अंक,5,0)&gt;=81),2,IF(AND(VLOOKUP(G167,अंक,5,0)&gt;=75),1,0))),IF(AND(VLOOKUP(G167,अंक,5,0)&gt;=86),1.5,IF(AND(VLOOKUP(G167,अंक,5,0)&gt;=81),1,IF(AND(VLOOKUP(G167,अंक,5,0)&gt;=75),0.5,0))))),"")</f>
        <v/>
      </c>
      <c s="160">
        <f t="shared" si="100"/>
        <v>0</v>
      </c>
      <c s="160">
        <f t="shared" si="101"/>
        <v>0</v>
      </c>
      <c s="161">
        <f t="shared" si="38"/>
        <v>0</v>
      </c>
      <c s="157"/>
    </row>
    <row r="168" spans="1:99" ht="26.25" customHeight="1">
      <c r="A16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8" s="181" t="str">
        <f t="shared" si="83"/>
        <v/>
      </c>
      <c s="160" t="str">
        <f t="shared" si="84"/>
        <v/>
      </c>
      <c s="160" t="str">
        <f t="shared" si="10"/>
        <v/>
      </c>
      <c s="160" t="str">
        <f>IFERROR(IF(AND(VLOOKUP(G168,अंक,5,0)=""),"",IF($BM$6=3,IF(AND(VLOOKUP(G168,अंक,5,0)&gt;=86),3,IF(AND(VLOOKUP(G168,अंक,5,0)&gt;=81),2,IF(AND(VLOOKUP(G168,Mark,5,0)&gt;=75),1,0))),IF(AND(VLOOKUP(G168,अंक,5,0)&gt;=86),1.5,IF(AND(VLOOKUP(G168,अंक,5,0)&gt;=81),1,IF(AND(VLOOKUP(G168,अंक,5,0)&gt;=75),0.5,0))))),"")</f>
        <v/>
      </c>
      <c s="160">
        <f t="shared" si="85"/>
        <v>0</v>
      </c>
      <c s="160">
        <f t="shared" si="86"/>
        <v>0</v>
      </c>
      <c s="160">
        <f t="shared" si="13"/>
        <v>0</v>
      </c>
      <c s="157" t="str">
        <f t="shared" si="87"/>
        <v/>
      </c>
      <c s="160" t="str">
        <f t="shared" si="15"/>
        <v/>
      </c>
      <c s="160" t="str">
        <f>IFERROR(IF(AND(VLOOKUP(G168,अंक,5,0)=""),"",IF($BS$6=3,IF(AND(VLOOKUP(G168,अंक,5,0)&gt;=86),3,IF(AND(VLOOKUP(G168,अंक,5,0)&gt;=81),2,IF(AND(VLOOKUP(G168,अंक,5,0)&gt;=75),1,0))),IF(AND(VLOOKUP(G168,अंक,5,0)&gt;=86),1.5,IF(AND(VLOOKUP(G168,अंक,5,0)&gt;=81),1,IF(AND(VLOOKUP(G168,अंक,5,0)&gt;=75),0.5,0))))),"")</f>
        <v/>
      </c>
      <c s="160">
        <f t="shared" si="88"/>
        <v>0</v>
      </c>
      <c s="160">
        <f t="shared" si="89"/>
        <v>0</v>
      </c>
      <c s="160">
        <f t="shared" si="18"/>
        <v>0</v>
      </c>
      <c s="157" t="str">
        <f t="shared" si="90"/>
        <v/>
      </c>
      <c s="160" t="str">
        <f t="shared" si="20"/>
        <v/>
      </c>
      <c s="160" t="str">
        <f>IFERROR(IF(AND(VLOOKUP(G168,अंक,5,0)=""),"",IF($BY$6=3,IF(AND(VLOOKUP(G168,अंक,5,0)&gt;=86),3,IF(AND(VLOOKUP(G168,अंक,5,0)&gt;=81),2,IF(AND(VLOOKUP(G168,अंक,5,0)&gt;=75),1,0))),IF(AND(VLOOKUP(G168,अंक,5,0)&gt;=86),1.5,IF(AND(VLOOKUP(G168,अंक,5,0)&gt;=81),1,IF(AND(VLOOKUP(G168,अंक,5,0)&gt;=75),0.5,0))))),"")</f>
        <v/>
      </c>
      <c s="160">
        <f t="shared" si="91"/>
        <v>0</v>
      </c>
      <c s="160">
        <f t="shared" si="92"/>
        <v>0</v>
      </c>
      <c s="160">
        <f t="shared" si="23"/>
        <v>0</v>
      </c>
      <c s="157" t="str">
        <f t="shared" si="93"/>
        <v/>
      </c>
      <c s="160" t="str">
        <f t="shared" si="25"/>
        <v/>
      </c>
      <c s="160" t="str">
        <f>IFERROR(IF(AND(VLOOKUP(G168,अंक,5,0)=""),"",IF($CE$6=3,IF(AND(VLOOKUP(G168,अंक,5,0)&gt;=86),3,IF(AND(VLOOKUP(G168,अंक,5,0)&gt;=81),2,IF(AND(VLOOKUP(G168,अंक,5,0)&gt;=75),1,0))),IF(AND(VLOOKUP(G168,अंक,5,0)&gt;=86),1.5,IF(AND(VLOOKUP(G168,अंक,5,0)&gt;=81),1,IF(AND(VLOOKUP(G168,अंक,5,0)&gt;=75),0.5,0))))),"")</f>
        <v/>
      </c>
      <c s="160">
        <f t="shared" si="94"/>
        <v>0</v>
      </c>
      <c s="160">
        <f t="shared" si="95"/>
        <v>0</v>
      </c>
      <c s="160">
        <f t="shared" si="28"/>
        <v>0</v>
      </c>
      <c s="157" t="str">
        <f t="shared" si="96"/>
        <v/>
      </c>
      <c s="160" t="str">
        <f t="shared" si="30"/>
        <v/>
      </c>
      <c s="160" t="str">
        <f>IFERROR(IF(AND(VLOOKUP(G168,अंक,5,0)=""),"",IF($CK$6=3,IF(AND(VLOOKUP(G168,अंक,5,0)&gt;=86),3,IF(AND(VLOOKUP(G168,अंक,5,0)&gt;=81),2,IF(AND(VLOOKUP(G168,अंक,5,0)&gt;=75),1,0))),IF(AND(VLOOKUP(G168,अंक,5,0)&gt;86),1.5,IF(AND(VLOOKUP(G168,अंक,5,0)&gt;=81),1,IF(AND(VLOOKUP(G168,अंक,5,0)&gt;=75),0.5,0))))),"")</f>
        <v/>
      </c>
      <c s="160">
        <f t="shared" si="97"/>
        <v>0</v>
      </c>
      <c s="160">
        <f t="shared" si="98"/>
        <v>0</v>
      </c>
      <c s="160">
        <f t="shared" si="33"/>
        <v>0</v>
      </c>
      <c s="157" t="str">
        <f t="shared" si="99"/>
        <v/>
      </c>
      <c s="160" t="str">
        <f t="shared" si="35"/>
        <v/>
      </c>
      <c s="160" t="str">
        <f>IFERROR(IF(AND(VLOOKUP(G168,अंक,5,0)=""),"",IF($CQ$6=3,IF(AND(VLOOKUP(G168,अंक,5,0)&gt;=86),3,IF(AND(VLOOKUP(G168,अंक,5,0)&gt;=81),2,IF(AND(VLOOKUP(G168,अंक,5,0)&gt;=75),1,0))),IF(AND(VLOOKUP(G168,अंक,5,0)&gt;=86),1.5,IF(AND(VLOOKUP(G168,अंक,5,0)&gt;=81),1,IF(AND(VLOOKUP(G168,अंक,5,0)&gt;=75),0.5,0))))),"")</f>
        <v/>
      </c>
      <c s="160">
        <f t="shared" si="100"/>
        <v>0</v>
      </c>
      <c s="160">
        <f t="shared" si="101"/>
        <v>0</v>
      </c>
      <c s="161">
        <f t="shared" si="38"/>
        <v>0</v>
      </c>
      <c s="157"/>
    </row>
    <row r="169" spans="1:99" ht="26.25" customHeight="1">
      <c r="A16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69" s="181" t="str">
        <f t="shared" si="83"/>
        <v/>
      </c>
      <c s="160" t="str">
        <f t="shared" si="84"/>
        <v/>
      </c>
      <c s="160" t="str">
        <f t="shared" si="10"/>
        <v/>
      </c>
      <c s="160" t="str">
        <f>IFERROR(IF(AND(VLOOKUP(G169,अंक,5,0)=""),"",IF($BM$6=3,IF(AND(VLOOKUP(G169,अंक,5,0)&gt;=86),3,IF(AND(VLOOKUP(G169,अंक,5,0)&gt;=81),2,IF(AND(VLOOKUP(G169,Mark,5,0)&gt;=75),1,0))),IF(AND(VLOOKUP(G169,अंक,5,0)&gt;=86),1.5,IF(AND(VLOOKUP(G169,अंक,5,0)&gt;=81),1,IF(AND(VLOOKUP(G169,अंक,5,0)&gt;=75),0.5,0))))),"")</f>
        <v/>
      </c>
      <c s="160">
        <f t="shared" si="85"/>
        <v>0</v>
      </c>
      <c s="160">
        <f t="shared" si="86"/>
        <v>0</v>
      </c>
      <c s="160">
        <f t="shared" si="13"/>
        <v>0</v>
      </c>
      <c s="157" t="str">
        <f t="shared" si="87"/>
        <v/>
      </c>
      <c s="160" t="str">
        <f t="shared" si="15"/>
        <v/>
      </c>
      <c s="160" t="str">
        <f>IFERROR(IF(AND(VLOOKUP(G169,अंक,5,0)=""),"",IF($BS$6=3,IF(AND(VLOOKUP(G169,अंक,5,0)&gt;=86),3,IF(AND(VLOOKUP(G169,अंक,5,0)&gt;=81),2,IF(AND(VLOOKUP(G169,अंक,5,0)&gt;=75),1,0))),IF(AND(VLOOKUP(G169,अंक,5,0)&gt;=86),1.5,IF(AND(VLOOKUP(G169,अंक,5,0)&gt;=81),1,IF(AND(VLOOKUP(G169,अंक,5,0)&gt;=75),0.5,0))))),"")</f>
        <v/>
      </c>
      <c s="160">
        <f t="shared" si="88"/>
        <v>0</v>
      </c>
      <c s="160">
        <f t="shared" si="89"/>
        <v>0</v>
      </c>
      <c s="160">
        <f t="shared" si="18"/>
        <v>0</v>
      </c>
      <c s="157" t="str">
        <f t="shared" si="90"/>
        <v/>
      </c>
      <c s="160" t="str">
        <f t="shared" si="20"/>
        <v/>
      </c>
      <c s="160" t="str">
        <f>IFERROR(IF(AND(VLOOKUP(G169,अंक,5,0)=""),"",IF($BY$6=3,IF(AND(VLOOKUP(G169,अंक,5,0)&gt;=86),3,IF(AND(VLOOKUP(G169,अंक,5,0)&gt;=81),2,IF(AND(VLOOKUP(G169,अंक,5,0)&gt;=75),1,0))),IF(AND(VLOOKUP(G169,अंक,5,0)&gt;=86),1.5,IF(AND(VLOOKUP(G169,अंक,5,0)&gt;=81),1,IF(AND(VLOOKUP(G169,अंक,5,0)&gt;=75),0.5,0))))),"")</f>
        <v/>
      </c>
      <c s="160">
        <f t="shared" si="91"/>
        <v>0</v>
      </c>
      <c s="160">
        <f t="shared" si="92"/>
        <v>0</v>
      </c>
      <c s="160">
        <f t="shared" si="23"/>
        <v>0</v>
      </c>
      <c s="157" t="str">
        <f t="shared" si="93"/>
        <v/>
      </c>
      <c s="160" t="str">
        <f t="shared" si="25"/>
        <v/>
      </c>
      <c s="160" t="str">
        <f>IFERROR(IF(AND(VLOOKUP(G169,अंक,5,0)=""),"",IF($CE$6=3,IF(AND(VLOOKUP(G169,अंक,5,0)&gt;=86),3,IF(AND(VLOOKUP(G169,अंक,5,0)&gt;=81),2,IF(AND(VLOOKUP(G169,अंक,5,0)&gt;=75),1,0))),IF(AND(VLOOKUP(G169,अंक,5,0)&gt;=86),1.5,IF(AND(VLOOKUP(G169,अंक,5,0)&gt;=81),1,IF(AND(VLOOKUP(G169,अंक,5,0)&gt;=75),0.5,0))))),"")</f>
        <v/>
      </c>
      <c s="160">
        <f t="shared" si="94"/>
        <v>0</v>
      </c>
      <c s="160">
        <f t="shared" si="95"/>
        <v>0</v>
      </c>
      <c s="160">
        <f t="shared" si="28"/>
        <v>0</v>
      </c>
      <c s="157" t="str">
        <f t="shared" si="96"/>
        <v/>
      </c>
      <c s="160" t="str">
        <f t="shared" si="30"/>
        <v/>
      </c>
      <c s="160" t="str">
        <f>IFERROR(IF(AND(VLOOKUP(G169,अंक,5,0)=""),"",IF($CK$6=3,IF(AND(VLOOKUP(G169,अंक,5,0)&gt;=86),3,IF(AND(VLOOKUP(G169,अंक,5,0)&gt;=81),2,IF(AND(VLOOKUP(G169,अंक,5,0)&gt;=75),1,0))),IF(AND(VLOOKUP(G169,अंक,5,0)&gt;86),1.5,IF(AND(VLOOKUP(G169,अंक,5,0)&gt;=81),1,IF(AND(VLOOKUP(G169,अंक,5,0)&gt;=75),0.5,0))))),"")</f>
        <v/>
      </c>
      <c s="160">
        <f t="shared" si="97"/>
        <v>0</v>
      </c>
      <c s="160">
        <f t="shared" si="98"/>
        <v>0</v>
      </c>
      <c s="160">
        <f t="shared" si="33"/>
        <v>0</v>
      </c>
      <c s="157" t="str">
        <f t="shared" si="99"/>
        <v/>
      </c>
      <c s="160" t="str">
        <f t="shared" si="35"/>
        <v/>
      </c>
      <c s="160" t="str">
        <f>IFERROR(IF(AND(VLOOKUP(G169,अंक,5,0)=""),"",IF($CQ$6=3,IF(AND(VLOOKUP(G169,अंक,5,0)&gt;=86),3,IF(AND(VLOOKUP(G169,अंक,5,0)&gt;=81),2,IF(AND(VLOOKUP(G169,अंक,5,0)&gt;=75),1,0))),IF(AND(VLOOKUP(G169,अंक,5,0)&gt;=86),1.5,IF(AND(VLOOKUP(G169,अंक,5,0)&gt;=81),1,IF(AND(VLOOKUP(G169,अंक,5,0)&gt;=75),0.5,0))))),"")</f>
        <v/>
      </c>
      <c s="160">
        <f t="shared" si="100"/>
        <v>0</v>
      </c>
      <c s="160">
        <f t="shared" si="101"/>
        <v>0</v>
      </c>
      <c s="161">
        <f t="shared" si="38"/>
        <v>0</v>
      </c>
      <c s="157"/>
    </row>
    <row r="170" spans="1:99" ht="26.25" customHeight="1">
      <c r="A17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0" s="181" t="str">
        <f t="shared" si="83"/>
        <v/>
      </c>
      <c s="160" t="str">
        <f t="shared" si="84"/>
        <v/>
      </c>
      <c s="160" t="str">
        <f t="shared" si="10"/>
        <v/>
      </c>
      <c s="160" t="str">
        <f>IFERROR(IF(AND(VLOOKUP(G170,अंक,5,0)=""),"",IF($BM$6=3,IF(AND(VLOOKUP(G170,अंक,5,0)&gt;=86),3,IF(AND(VLOOKUP(G170,अंक,5,0)&gt;=81),2,IF(AND(VLOOKUP(G170,Mark,5,0)&gt;=75),1,0))),IF(AND(VLOOKUP(G170,अंक,5,0)&gt;=86),1.5,IF(AND(VLOOKUP(G170,अंक,5,0)&gt;=81),1,IF(AND(VLOOKUP(G170,अंक,5,0)&gt;=75),0.5,0))))),"")</f>
        <v/>
      </c>
      <c s="160">
        <f t="shared" si="85"/>
        <v>0</v>
      </c>
      <c s="160">
        <f t="shared" si="86"/>
        <v>0</v>
      </c>
      <c s="160">
        <f t="shared" si="13"/>
        <v>0</v>
      </c>
      <c s="157" t="str">
        <f t="shared" si="87"/>
        <v/>
      </c>
      <c s="160" t="str">
        <f t="shared" si="15"/>
        <v/>
      </c>
      <c s="160" t="str">
        <f>IFERROR(IF(AND(VLOOKUP(G170,अंक,5,0)=""),"",IF($BS$6=3,IF(AND(VLOOKUP(G170,अंक,5,0)&gt;=86),3,IF(AND(VLOOKUP(G170,अंक,5,0)&gt;=81),2,IF(AND(VLOOKUP(G170,अंक,5,0)&gt;=75),1,0))),IF(AND(VLOOKUP(G170,अंक,5,0)&gt;=86),1.5,IF(AND(VLOOKUP(G170,अंक,5,0)&gt;=81),1,IF(AND(VLOOKUP(G170,अंक,5,0)&gt;=75),0.5,0))))),"")</f>
        <v/>
      </c>
      <c s="160">
        <f t="shared" si="88"/>
        <v>0</v>
      </c>
      <c s="160">
        <f t="shared" si="89"/>
        <v>0</v>
      </c>
      <c s="160">
        <f t="shared" si="18"/>
        <v>0</v>
      </c>
      <c s="157" t="str">
        <f t="shared" si="90"/>
        <v/>
      </c>
      <c s="160" t="str">
        <f t="shared" si="20"/>
        <v/>
      </c>
      <c s="160" t="str">
        <f>IFERROR(IF(AND(VLOOKUP(G170,अंक,5,0)=""),"",IF($BY$6=3,IF(AND(VLOOKUP(G170,अंक,5,0)&gt;=86),3,IF(AND(VLOOKUP(G170,अंक,5,0)&gt;=81),2,IF(AND(VLOOKUP(G170,अंक,5,0)&gt;=75),1,0))),IF(AND(VLOOKUP(G170,अंक,5,0)&gt;=86),1.5,IF(AND(VLOOKUP(G170,अंक,5,0)&gt;=81),1,IF(AND(VLOOKUP(G170,अंक,5,0)&gt;=75),0.5,0))))),"")</f>
        <v/>
      </c>
      <c s="160">
        <f t="shared" si="91"/>
        <v>0</v>
      </c>
      <c s="160">
        <f t="shared" si="92"/>
        <v>0</v>
      </c>
      <c s="160">
        <f t="shared" si="23"/>
        <v>0</v>
      </c>
      <c s="157" t="str">
        <f t="shared" si="93"/>
        <v/>
      </c>
      <c s="160" t="str">
        <f t="shared" si="25"/>
        <v/>
      </c>
      <c s="160" t="str">
        <f>IFERROR(IF(AND(VLOOKUP(G170,अंक,5,0)=""),"",IF($CE$6=3,IF(AND(VLOOKUP(G170,अंक,5,0)&gt;=86),3,IF(AND(VLOOKUP(G170,अंक,5,0)&gt;=81),2,IF(AND(VLOOKUP(G170,अंक,5,0)&gt;=75),1,0))),IF(AND(VLOOKUP(G170,अंक,5,0)&gt;=86),1.5,IF(AND(VLOOKUP(G170,अंक,5,0)&gt;=81),1,IF(AND(VLOOKUP(G170,अंक,5,0)&gt;=75),0.5,0))))),"")</f>
        <v/>
      </c>
      <c s="160">
        <f t="shared" si="94"/>
        <v>0</v>
      </c>
      <c s="160">
        <f t="shared" si="95"/>
        <v>0</v>
      </c>
      <c s="160">
        <f t="shared" si="28"/>
        <v>0</v>
      </c>
      <c s="157" t="str">
        <f t="shared" si="96"/>
        <v/>
      </c>
      <c s="160" t="str">
        <f t="shared" si="30"/>
        <v/>
      </c>
      <c s="160" t="str">
        <f>IFERROR(IF(AND(VLOOKUP(G170,अंक,5,0)=""),"",IF($CK$6=3,IF(AND(VLOOKUP(G170,अंक,5,0)&gt;=86),3,IF(AND(VLOOKUP(G170,अंक,5,0)&gt;=81),2,IF(AND(VLOOKUP(G170,अंक,5,0)&gt;=75),1,0))),IF(AND(VLOOKUP(G170,अंक,5,0)&gt;86),1.5,IF(AND(VLOOKUP(G170,अंक,5,0)&gt;=81),1,IF(AND(VLOOKUP(G170,अंक,5,0)&gt;=75),0.5,0))))),"")</f>
        <v/>
      </c>
      <c s="160">
        <f t="shared" si="97"/>
        <v>0</v>
      </c>
      <c s="160">
        <f t="shared" si="98"/>
        <v>0</v>
      </c>
      <c s="160">
        <f t="shared" si="33"/>
        <v>0</v>
      </c>
      <c s="157" t="str">
        <f t="shared" si="99"/>
        <v/>
      </c>
      <c s="160" t="str">
        <f t="shared" si="35"/>
        <v/>
      </c>
      <c s="160" t="str">
        <f>IFERROR(IF(AND(VLOOKUP(G170,अंक,5,0)=""),"",IF($CQ$6=3,IF(AND(VLOOKUP(G170,अंक,5,0)&gt;=86),3,IF(AND(VLOOKUP(G170,अंक,5,0)&gt;=81),2,IF(AND(VLOOKUP(G170,अंक,5,0)&gt;=75),1,0))),IF(AND(VLOOKUP(G170,अंक,5,0)&gt;=86),1.5,IF(AND(VLOOKUP(G170,अंक,5,0)&gt;=81),1,IF(AND(VLOOKUP(G170,अंक,5,0)&gt;=75),0.5,0))))),"")</f>
        <v/>
      </c>
      <c s="160">
        <f t="shared" si="100"/>
        <v>0</v>
      </c>
      <c s="160">
        <f t="shared" si="101"/>
        <v>0</v>
      </c>
      <c s="161">
        <f t="shared" si="38"/>
        <v>0</v>
      </c>
      <c s="157"/>
    </row>
    <row r="171" spans="1:99" ht="26.25" customHeight="1">
      <c r="A17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1" s="181" t="str">
        <f t="shared" si="83"/>
        <v/>
      </c>
      <c s="160" t="str">
        <f t="shared" si="84"/>
        <v/>
      </c>
      <c s="160" t="str">
        <f t="shared" si="10"/>
        <v/>
      </c>
      <c s="160" t="str">
        <f>IFERROR(IF(AND(VLOOKUP(G171,अंक,5,0)=""),"",IF($BM$6=3,IF(AND(VLOOKUP(G171,अंक,5,0)&gt;=86),3,IF(AND(VLOOKUP(G171,अंक,5,0)&gt;=81),2,IF(AND(VLOOKUP(G171,Mark,5,0)&gt;=75),1,0))),IF(AND(VLOOKUP(G171,अंक,5,0)&gt;=86),1.5,IF(AND(VLOOKUP(G171,अंक,5,0)&gt;=81),1,IF(AND(VLOOKUP(G171,अंक,5,0)&gt;=75),0.5,0))))),"")</f>
        <v/>
      </c>
      <c s="160">
        <f t="shared" si="85"/>
        <v>0</v>
      </c>
      <c s="160">
        <f t="shared" si="86"/>
        <v>0</v>
      </c>
      <c s="160">
        <f t="shared" si="13"/>
        <v>0</v>
      </c>
      <c s="157" t="str">
        <f t="shared" si="87"/>
        <v/>
      </c>
      <c s="160" t="str">
        <f t="shared" si="15"/>
        <v/>
      </c>
      <c s="160" t="str">
        <f>IFERROR(IF(AND(VLOOKUP(G171,अंक,5,0)=""),"",IF($BS$6=3,IF(AND(VLOOKUP(G171,अंक,5,0)&gt;=86),3,IF(AND(VLOOKUP(G171,अंक,5,0)&gt;=81),2,IF(AND(VLOOKUP(G171,अंक,5,0)&gt;=75),1,0))),IF(AND(VLOOKUP(G171,अंक,5,0)&gt;=86),1.5,IF(AND(VLOOKUP(G171,अंक,5,0)&gt;=81),1,IF(AND(VLOOKUP(G171,अंक,5,0)&gt;=75),0.5,0))))),"")</f>
        <v/>
      </c>
      <c s="160">
        <f t="shared" si="88"/>
        <v>0</v>
      </c>
      <c s="160">
        <f t="shared" si="89"/>
        <v>0</v>
      </c>
      <c s="160">
        <f t="shared" si="18"/>
        <v>0</v>
      </c>
      <c s="157" t="str">
        <f t="shared" si="90"/>
        <v/>
      </c>
      <c s="160" t="str">
        <f t="shared" si="20"/>
        <v/>
      </c>
      <c s="160" t="str">
        <f>IFERROR(IF(AND(VLOOKUP(G171,अंक,5,0)=""),"",IF($BY$6=3,IF(AND(VLOOKUP(G171,अंक,5,0)&gt;=86),3,IF(AND(VLOOKUP(G171,अंक,5,0)&gt;=81),2,IF(AND(VLOOKUP(G171,अंक,5,0)&gt;=75),1,0))),IF(AND(VLOOKUP(G171,अंक,5,0)&gt;=86),1.5,IF(AND(VLOOKUP(G171,अंक,5,0)&gt;=81),1,IF(AND(VLOOKUP(G171,अंक,5,0)&gt;=75),0.5,0))))),"")</f>
        <v/>
      </c>
      <c s="160">
        <f t="shared" si="91"/>
        <v>0</v>
      </c>
      <c s="160">
        <f t="shared" si="92"/>
        <v>0</v>
      </c>
      <c s="160">
        <f t="shared" si="23"/>
        <v>0</v>
      </c>
      <c s="157" t="str">
        <f t="shared" si="93"/>
        <v/>
      </c>
      <c s="160" t="str">
        <f t="shared" si="25"/>
        <v/>
      </c>
      <c s="160" t="str">
        <f>IFERROR(IF(AND(VLOOKUP(G171,अंक,5,0)=""),"",IF($CE$6=3,IF(AND(VLOOKUP(G171,अंक,5,0)&gt;=86),3,IF(AND(VLOOKUP(G171,अंक,5,0)&gt;=81),2,IF(AND(VLOOKUP(G171,अंक,5,0)&gt;=75),1,0))),IF(AND(VLOOKUP(G171,अंक,5,0)&gt;=86),1.5,IF(AND(VLOOKUP(G171,अंक,5,0)&gt;=81),1,IF(AND(VLOOKUP(G171,अंक,5,0)&gt;=75),0.5,0))))),"")</f>
        <v/>
      </c>
      <c s="160">
        <f t="shared" si="94"/>
        <v>0</v>
      </c>
      <c s="160">
        <f t="shared" si="95"/>
        <v>0</v>
      </c>
      <c s="160">
        <f t="shared" si="28"/>
        <v>0</v>
      </c>
      <c s="157" t="str">
        <f t="shared" si="96"/>
        <v/>
      </c>
      <c s="160" t="str">
        <f t="shared" si="30"/>
        <v/>
      </c>
      <c s="160" t="str">
        <f>IFERROR(IF(AND(VLOOKUP(G171,अंक,5,0)=""),"",IF($CK$6=3,IF(AND(VLOOKUP(G171,अंक,5,0)&gt;=86),3,IF(AND(VLOOKUP(G171,अंक,5,0)&gt;=81),2,IF(AND(VLOOKUP(G171,अंक,5,0)&gt;=75),1,0))),IF(AND(VLOOKUP(G171,अंक,5,0)&gt;86),1.5,IF(AND(VLOOKUP(G171,अंक,5,0)&gt;=81),1,IF(AND(VLOOKUP(G171,अंक,5,0)&gt;=75),0.5,0))))),"")</f>
        <v/>
      </c>
      <c s="160">
        <f t="shared" si="97"/>
        <v>0</v>
      </c>
      <c s="160">
        <f t="shared" si="98"/>
        <v>0</v>
      </c>
      <c s="160">
        <f t="shared" si="33"/>
        <v>0</v>
      </c>
      <c s="157" t="str">
        <f t="shared" si="99"/>
        <v/>
      </c>
      <c s="160" t="str">
        <f t="shared" si="35"/>
        <v/>
      </c>
      <c s="160" t="str">
        <f>IFERROR(IF(AND(VLOOKUP(G171,अंक,5,0)=""),"",IF($CQ$6=3,IF(AND(VLOOKUP(G171,अंक,5,0)&gt;=86),3,IF(AND(VLOOKUP(G171,अंक,5,0)&gt;=81),2,IF(AND(VLOOKUP(G171,अंक,5,0)&gt;=75),1,0))),IF(AND(VLOOKUP(G171,अंक,5,0)&gt;=86),1.5,IF(AND(VLOOKUP(G171,अंक,5,0)&gt;=81),1,IF(AND(VLOOKUP(G171,अंक,5,0)&gt;=75),0.5,0))))),"")</f>
        <v/>
      </c>
      <c s="160">
        <f t="shared" si="100"/>
        <v>0</v>
      </c>
      <c s="160">
        <f t="shared" si="101"/>
        <v>0</v>
      </c>
      <c s="161">
        <f t="shared" si="38"/>
        <v>0</v>
      </c>
      <c s="157"/>
    </row>
    <row r="172" spans="1:99" ht="26.25" customHeight="1">
      <c r="A17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2" s="181" t="str">
        <f t="shared" si="83"/>
        <v/>
      </c>
      <c s="160" t="str">
        <f t="shared" si="84"/>
        <v/>
      </c>
      <c s="160" t="str">
        <f t="shared" si="10"/>
        <v/>
      </c>
      <c s="160" t="str">
        <f>IFERROR(IF(AND(VLOOKUP(G172,अंक,5,0)=""),"",IF($BM$6=3,IF(AND(VLOOKUP(G172,अंक,5,0)&gt;=86),3,IF(AND(VLOOKUP(G172,अंक,5,0)&gt;=81),2,IF(AND(VLOOKUP(G172,Mark,5,0)&gt;=75),1,0))),IF(AND(VLOOKUP(G172,अंक,5,0)&gt;=86),1.5,IF(AND(VLOOKUP(G172,अंक,5,0)&gt;=81),1,IF(AND(VLOOKUP(G172,अंक,5,0)&gt;=75),0.5,0))))),"")</f>
        <v/>
      </c>
      <c s="160">
        <f t="shared" si="85"/>
        <v>0</v>
      </c>
      <c s="160">
        <f t="shared" si="86"/>
        <v>0</v>
      </c>
      <c s="160">
        <f t="shared" si="13"/>
        <v>0</v>
      </c>
      <c s="157" t="str">
        <f t="shared" si="87"/>
        <v/>
      </c>
      <c s="160" t="str">
        <f t="shared" si="15"/>
        <v/>
      </c>
      <c s="160" t="str">
        <f>IFERROR(IF(AND(VLOOKUP(G172,अंक,5,0)=""),"",IF($BS$6=3,IF(AND(VLOOKUP(G172,अंक,5,0)&gt;=86),3,IF(AND(VLOOKUP(G172,अंक,5,0)&gt;=81),2,IF(AND(VLOOKUP(G172,अंक,5,0)&gt;=75),1,0))),IF(AND(VLOOKUP(G172,अंक,5,0)&gt;=86),1.5,IF(AND(VLOOKUP(G172,अंक,5,0)&gt;=81),1,IF(AND(VLOOKUP(G172,अंक,5,0)&gt;=75),0.5,0))))),"")</f>
        <v/>
      </c>
      <c s="160">
        <f t="shared" si="88"/>
        <v>0</v>
      </c>
      <c s="160">
        <f t="shared" si="89"/>
        <v>0</v>
      </c>
      <c s="160">
        <f t="shared" si="18"/>
        <v>0</v>
      </c>
      <c s="157" t="str">
        <f t="shared" si="90"/>
        <v/>
      </c>
      <c s="160" t="str">
        <f t="shared" si="20"/>
        <v/>
      </c>
      <c s="160" t="str">
        <f>IFERROR(IF(AND(VLOOKUP(G172,अंक,5,0)=""),"",IF($BY$6=3,IF(AND(VLOOKUP(G172,अंक,5,0)&gt;=86),3,IF(AND(VLOOKUP(G172,अंक,5,0)&gt;=81),2,IF(AND(VLOOKUP(G172,अंक,5,0)&gt;=75),1,0))),IF(AND(VLOOKUP(G172,अंक,5,0)&gt;=86),1.5,IF(AND(VLOOKUP(G172,अंक,5,0)&gt;=81),1,IF(AND(VLOOKUP(G172,अंक,5,0)&gt;=75),0.5,0))))),"")</f>
        <v/>
      </c>
      <c s="160">
        <f t="shared" si="91"/>
        <v>0</v>
      </c>
      <c s="160">
        <f t="shared" si="92"/>
        <v>0</v>
      </c>
      <c s="160">
        <f t="shared" si="23"/>
        <v>0</v>
      </c>
      <c s="157" t="str">
        <f t="shared" si="93"/>
        <v/>
      </c>
      <c s="160" t="str">
        <f t="shared" si="25"/>
        <v/>
      </c>
      <c s="160" t="str">
        <f>IFERROR(IF(AND(VLOOKUP(G172,अंक,5,0)=""),"",IF($CE$6=3,IF(AND(VLOOKUP(G172,अंक,5,0)&gt;=86),3,IF(AND(VLOOKUP(G172,अंक,5,0)&gt;=81),2,IF(AND(VLOOKUP(G172,अंक,5,0)&gt;=75),1,0))),IF(AND(VLOOKUP(G172,अंक,5,0)&gt;=86),1.5,IF(AND(VLOOKUP(G172,अंक,5,0)&gt;=81),1,IF(AND(VLOOKUP(G172,अंक,5,0)&gt;=75),0.5,0))))),"")</f>
        <v/>
      </c>
      <c s="160">
        <f t="shared" si="94"/>
        <v>0</v>
      </c>
      <c s="160">
        <f t="shared" si="95"/>
        <v>0</v>
      </c>
      <c s="160">
        <f t="shared" si="28"/>
        <v>0</v>
      </c>
      <c s="157" t="str">
        <f t="shared" si="96"/>
        <v/>
      </c>
      <c s="160" t="str">
        <f t="shared" si="30"/>
        <v/>
      </c>
      <c s="160" t="str">
        <f>IFERROR(IF(AND(VLOOKUP(G172,अंक,5,0)=""),"",IF($CK$6=3,IF(AND(VLOOKUP(G172,अंक,5,0)&gt;=86),3,IF(AND(VLOOKUP(G172,अंक,5,0)&gt;=81),2,IF(AND(VLOOKUP(G172,अंक,5,0)&gt;=75),1,0))),IF(AND(VLOOKUP(G172,अंक,5,0)&gt;86),1.5,IF(AND(VLOOKUP(G172,अंक,5,0)&gt;=81),1,IF(AND(VLOOKUP(G172,अंक,5,0)&gt;=75),0.5,0))))),"")</f>
        <v/>
      </c>
      <c s="160">
        <f t="shared" si="97"/>
        <v>0</v>
      </c>
      <c s="160">
        <f t="shared" si="98"/>
        <v>0</v>
      </c>
      <c s="160">
        <f t="shared" si="33"/>
        <v>0</v>
      </c>
      <c s="157" t="str">
        <f t="shared" si="99"/>
        <v/>
      </c>
      <c s="160" t="str">
        <f t="shared" si="35"/>
        <v/>
      </c>
      <c s="160" t="str">
        <f>IFERROR(IF(AND(VLOOKUP(G172,अंक,5,0)=""),"",IF($CQ$6=3,IF(AND(VLOOKUP(G172,अंक,5,0)&gt;=86),3,IF(AND(VLOOKUP(G172,अंक,5,0)&gt;=81),2,IF(AND(VLOOKUP(G172,अंक,5,0)&gt;=75),1,0))),IF(AND(VLOOKUP(G172,अंक,5,0)&gt;=86),1.5,IF(AND(VLOOKUP(G172,अंक,5,0)&gt;=81),1,IF(AND(VLOOKUP(G172,अंक,5,0)&gt;=75),0.5,0))))),"")</f>
        <v/>
      </c>
      <c s="160">
        <f t="shared" si="100"/>
        <v>0</v>
      </c>
      <c s="160">
        <f t="shared" si="101"/>
        <v>0</v>
      </c>
      <c s="161">
        <f t="shared" si="38"/>
        <v>0</v>
      </c>
      <c s="157"/>
    </row>
    <row r="173" spans="1:99" ht="26.25" customHeight="1">
      <c r="A17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3" s="181" t="str">
        <f t="shared" si="83"/>
        <v/>
      </c>
      <c s="160" t="str">
        <f t="shared" si="84"/>
        <v/>
      </c>
      <c s="160" t="str">
        <f t="shared" si="10"/>
        <v/>
      </c>
      <c s="160" t="str">
        <f>IFERROR(IF(AND(VLOOKUP(G173,अंक,5,0)=""),"",IF($BM$6=3,IF(AND(VLOOKUP(G173,अंक,5,0)&gt;=86),3,IF(AND(VLOOKUP(G173,अंक,5,0)&gt;=81),2,IF(AND(VLOOKUP(G173,Mark,5,0)&gt;=75),1,0))),IF(AND(VLOOKUP(G173,अंक,5,0)&gt;=86),1.5,IF(AND(VLOOKUP(G173,अंक,5,0)&gt;=81),1,IF(AND(VLOOKUP(G173,अंक,5,0)&gt;=75),0.5,0))))),"")</f>
        <v/>
      </c>
      <c s="160">
        <f t="shared" si="85"/>
        <v>0</v>
      </c>
      <c s="160">
        <f t="shared" si="86"/>
        <v>0</v>
      </c>
      <c s="160">
        <f t="shared" si="13"/>
        <v>0</v>
      </c>
      <c s="157" t="str">
        <f t="shared" si="87"/>
        <v/>
      </c>
      <c s="160" t="str">
        <f t="shared" si="15"/>
        <v/>
      </c>
      <c s="160" t="str">
        <f>IFERROR(IF(AND(VLOOKUP(G173,अंक,5,0)=""),"",IF($BS$6=3,IF(AND(VLOOKUP(G173,अंक,5,0)&gt;=86),3,IF(AND(VLOOKUP(G173,अंक,5,0)&gt;=81),2,IF(AND(VLOOKUP(G173,अंक,5,0)&gt;=75),1,0))),IF(AND(VLOOKUP(G173,अंक,5,0)&gt;=86),1.5,IF(AND(VLOOKUP(G173,अंक,5,0)&gt;=81),1,IF(AND(VLOOKUP(G173,अंक,5,0)&gt;=75),0.5,0))))),"")</f>
        <v/>
      </c>
      <c s="160">
        <f t="shared" si="88"/>
        <v>0</v>
      </c>
      <c s="160">
        <f t="shared" si="89"/>
        <v>0</v>
      </c>
      <c s="160">
        <f t="shared" si="18"/>
        <v>0</v>
      </c>
      <c s="157" t="str">
        <f t="shared" si="90"/>
        <v/>
      </c>
      <c s="160" t="str">
        <f t="shared" si="20"/>
        <v/>
      </c>
      <c s="160" t="str">
        <f>IFERROR(IF(AND(VLOOKUP(G173,अंक,5,0)=""),"",IF($BY$6=3,IF(AND(VLOOKUP(G173,अंक,5,0)&gt;=86),3,IF(AND(VLOOKUP(G173,अंक,5,0)&gt;=81),2,IF(AND(VLOOKUP(G173,अंक,5,0)&gt;=75),1,0))),IF(AND(VLOOKUP(G173,अंक,5,0)&gt;=86),1.5,IF(AND(VLOOKUP(G173,अंक,5,0)&gt;=81),1,IF(AND(VLOOKUP(G173,अंक,5,0)&gt;=75),0.5,0))))),"")</f>
        <v/>
      </c>
      <c s="160">
        <f t="shared" si="91"/>
        <v>0</v>
      </c>
      <c s="160">
        <f t="shared" si="92"/>
        <v>0</v>
      </c>
      <c s="160">
        <f t="shared" si="23"/>
        <v>0</v>
      </c>
      <c s="157" t="str">
        <f t="shared" si="93"/>
        <v/>
      </c>
      <c s="160" t="str">
        <f t="shared" si="25"/>
        <v/>
      </c>
      <c s="160" t="str">
        <f>IFERROR(IF(AND(VLOOKUP(G173,अंक,5,0)=""),"",IF($CE$6=3,IF(AND(VLOOKUP(G173,अंक,5,0)&gt;=86),3,IF(AND(VLOOKUP(G173,अंक,5,0)&gt;=81),2,IF(AND(VLOOKUP(G173,अंक,5,0)&gt;=75),1,0))),IF(AND(VLOOKUP(G173,अंक,5,0)&gt;=86),1.5,IF(AND(VLOOKUP(G173,अंक,5,0)&gt;=81),1,IF(AND(VLOOKUP(G173,अंक,5,0)&gt;=75),0.5,0))))),"")</f>
        <v/>
      </c>
      <c s="160">
        <f t="shared" si="94"/>
        <v>0</v>
      </c>
      <c s="160">
        <f t="shared" si="95"/>
        <v>0</v>
      </c>
      <c s="160">
        <f t="shared" si="28"/>
        <v>0</v>
      </c>
      <c s="157" t="str">
        <f t="shared" si="96"/>
        <v/>
      </c>
      <c s="160" t="str">
        <f t="shared" si="30"/>
        <v/>
      </c>
      <c s="160" t="str">
        <f>IFERROR(IF(AND(VLOOKUP(G173,अंक,5,0)=""),"",IF($CK$6=3,IF(AND(VLOOKUP(G173,अंक,5,0)&gt;=86),3,IF(AND(VLOOKUP(G173,अंक,5,0)&gt;=81),2,IF(AND(VLOOKUP(G173,अंक,5,0)&gt;=75),1,0))),IF(AND(VLOOKUP(G173,अंक,5,0)&gt;86),1.5,IF(AND(VLOOKUP(G173,अंक,5,0)&gt;=81),1,IF(AND(VLOOKUP(G173,अंक,5,0)&gt;=75),0.5,0))))),"")</f>
        <v/>
      </c>
      <c s="160">
        <f t="shared" si="97"/>
        <v>0</v>
      </c>
      <c s="160">
        <f t="shared" si="98"/>
        <v>0</v>
      </c>
      <c s="160">
        <f t="shared" si="33"/>
        <v>0</v>
      </c>
      <c s="157" t="str">
        <f t="shared" si="99"/>
        <v/>
      </c>
      <c s="160" t="str">
        <f t="shared" si="35"/>
        <v/>
      </c>
      <c s="160" t="str">
        <f>IFERROR(IF(AND(VLOOKUP(G173,अंक,5,0)=""),"",IF($CQ$6=3,IF(AND(VLOOKUP(G173,अंक,5,0)&gt;=86),3,IF(AND(VLOOKUP(G173,अंक,5,0)&gt;=81),2,IF(AND(VLOOKUP(G173,अंक,5,0)&gt;=75),1,0))),IF(AND(VLOOKUP(G173,अंक,5,0)&gt;=86),1.5,IF(AND(VLOOKUP(G173,अंक,5,0)&gt;=81),1,IF(AND(VLOOKUP(G173,अंक,5,0)&gt;=75),0.5,0))))),"")</f>
        <v/>
      </c>
      <c s="160">
        <f t="shared" si="100"/>
        <v>0</v>
      </c>
      <c s="160">
        <f t="shared" si="101"/>
        <v>0</v>
      </c>
      <c s="161">
        <f t="shared" si="38"/>
        <v>0</v>
      </c>
      <c s="157"/>
    </row>
    <row r="174" spans="1:99" ht="26.25" customHeight="1">
      <c r="A17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4" s="181" t="str">
        <f t="shared" si="83"/>
        <v/>
      </c>
      <c s="160" t="str">
        <f t="shared" si="84"/>
        <v/>
      </c>
      <c s="160" t="str">
        <f t="shared" si="10"/>
        <v/>
      </c>
      <c s="160" t="str">
        <f>IFERROR(IF(AND(VLOOKUP(G174,अंक,5,0)=""),"",IF($BM$6=3,IF(AND(VLOOKUP(G174,अंक,5,0)&gt;=86),3,IF(AND(VLOOKUP(G174,अंक,5,0)&gt;=81),2,IF(AND(VLOOKUP(G174,Mark,5,0)&gt;=75),1,0))),IF(AND(VLOOKUP(G174,अंक,5,0)&gt;=86),1.5,IF(AND(VLOOKUP(G174,अंक,5,0)&gt;=81),1,IF(AND(VLOOKUP(G174,अंक,5,0)&gt;=75),0.5,0))))),"")</f>
        <v/>
      </c>
      <c s="160">
        <f t="shared" si="85"/>
        <v>0</v>
      </c>
      <c s="160">
        <f t="shared" si="86"/>
        <v>0</v>
      </c>
      <c s="160">
        <f t="shared" si="13"/>
        <v>0</v>
      </c>
      <c s="157" t="str">
        <f t="shared" si="87"/>
        <v/>
      </c>
      <c s="160" t="str">
        <f t="shared" si="15"/>
        <v/>
      </c>
      <c s="160" t="str">
        <f>IFERROR(IF(AND(VLOOKUP(G174,अंक,5,0)=""),"",IF($BS$6=3,IF(AND(VLOOKUP(G174,अंक,5,0)&gt;=86),3,IF(AND(VLOOKUP(G174,अंक,5,0)&gt;=81),2,IF(AND(VLOOKUP(G174,अंक,5,0)&gt;=75),1,0))),IF(AND(VLOOKUP(G174,अंक,5,0)&gt;=86),1.5,IF(AND(VLOOKUP(G174,अंक,5,0)&gt;=81),1,IF(AND(VLOOKUP(G174,अंक,5,0)&gt;=75),0.5,0))))),"")</f>
        <v/>
      </c>
      <c s="160">
        <f t="shared" si="88"/>
        <v>0</v>
      </c>
      <c s="160">
        <f t="shared" si="89"/>
        <v>0</v>
      </c>
      <c s="160">
        <f t="shared" si="18"/>
        <v>0</v>
      </c>
      <c s="157" t="str">
        <f t="shared" si="90"/>
        <v/>
      </c>
      <c s="160" t="str">
        <f t="shared" si="20"/>
        <v/>
      </c>
      <c s="160" t="str">
        <f>IFERROR(IF(AND(VLOOKUP(G174,अंक,5,0)=""),"",IF($BY$6=3,IF(AND(VLOOKUP(G174,अंक,5,0)&gt;=86),3,IF(AND(VLOOKUP(G174,अंक,5,0)&gt;=81),2,IF(AND(VLOOKUP(G174,अंक,5,0)&gt;=75),1,0))),IF(AND(VLOOKUP(G174,अंक,5,0)&gt;=86),1.5,IF(AND(VLOOKUP(G174,अंक,5,0)&gt;=81),1,IF(AND(VLOOKUP(G174,अंक,5,0)&gt;=75),0.5,0))))),"")</f>
        <v/>
      </c>
      <c s="160">
        <f t="shared" si="91"/>
        <v>0</v>
      </c>
      <c s="160">
        <f t="shared" si="92"/>
        <v>0</v>
      </c>
      <c s="160">
        <f t="shared" si="23"/>
        <v>0</v>
      </c>
      <c s="157" t="str">
        <f t="shared" si="93"/>
        <v/>
      </c>
      <c s="160" t="str">
        <f t="shared" si="25"/>
        <v/>
      </c>
      <c s="160" t="str">
        <f>IFERROR(IF(AND(VLOOKUP(G174,अंक,5,0)=""),"",IF($CE$6=3,IF(AND(VLOOKUP(G174,अंक,5,0)&gt;=86),3,IF(AND(VLOOKUP(G174,अंक,5,0)&gt;=81),2,IF(AND(VLOOKUP(G174,अंक,5,0)&gt;=75),1,0))),IF(AND(VLOOKUP(G174,अंक,5,0)&gt;=86),1.5,IF(AND(VLOOKUP(G174,अंक,5,0)&gt;=81),1,IF(AND(VLOOKUP(G174,अंक,5,0)&gt;=75),0.5,0))))),"")</f>
        <v/>
      </c>
      <c s="160">
        <f t="shared" si="94"/>
        <v>0</v>
      </c>
      <c s="160">
        <f t="shared" si="95"/>
        <v>0</v>
      </c>
      <c s="160">
        <f t="shared" si="28"/>
        <v>0</v>
      </c>
      <c s="157" t="str">
        <f t="shared" si="96"/>
        <v/>
      </c>
      <c s="160" t="str">
        <f t="shared" si="30"/>
        <v/>
      </c>
      <c s="160" t="str">
        <f>IFERROR(IF(AND(VLOOKUP(G174,अंक,5,0)=""),"",IF($CK$6=3,IF(AND(VLOOKUP(G174,अंक,5,0)&gt;=86),3,IF(AND(VLOOKUP(G174,अंक,5,0)&gt;=81),2,IF(AND(VLOOKUP(G174,अंक,5,0)&gt;=75),1,0))),IF(AND(VLOOKUP(G174,अंक,5,0)&gt;86),1.5,IF(AND(VLOOKUP(G174,अंक,5,0)&gt;=81),1,IF(AND(VLOOKUP(G174,अंक,5,0)&gt;=75),0.5,0))))),"")</f>
        <v/>
      </c>
      <c s="160">
        <f t="shared" si="97"/>
        <v>0</v>
      </c>
      <c s="160">
        <f t="shared" si="98"/>
        <v>0</v>
      </c>
      <c s="160">
        <f t="shared" si="33"/>
        <v>0</v>
      </c>
      <c s="157" t="str">
        <f t="shared" si="99"/>
        <v/>
      </c>
      <c s="160" t="str">
        <f t="shared" si="35"/>
        <v/>
      </c>
      <c s="160" t="str">
        <f>IFERROR(IF(AND(VLOOKUP(G174,अंक,5,0)=""),"",IF($CQ$6=3,IF(AND(VLOOKUP(G174,अंक,5,0)&gt;=86),3,IF(AND(VLOOKUP(G174,अंक,5,0)&gt;=81),2,IF(AND(VLOOKUP(G174,अंक,5,0)&gt;=75),1,0))),IF(AND(VLOOKUP(G174,अंक,5,0)&gt;=86),1.5,IF(AND(VLOOKUP(G174,अंक,5,0)&gt;=81),1,IF(AND(VLOOKUP(G174,अंक,5,0)&gt;=75),0.5,0))))),"")</f>
        <v/>
      </c>
      <c s="160">
        <f t="shared" si="100"/>
        <v>0</v>
      </c>
      <c s="160">
        <f t="shared" si="101"/>
        <v>0</v>
      </c>
      <c s="161">
        <f t="shared" si="38"/>
        <v>0</v>
      </c>
      <c s="157"/>
    </row>
    <row r="175" spans="1:99" ht="26.25" customHeight="1">
      <c r="A17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5" s="181" t="str">
        <f t="shared" si="83"/>
        <v/>
      </c>
      <c s="160" t="str">
        <f t="shared" si="84"/>
        <v/>
      </c>
      <c s="160" t="str">
        <f t="shared" si="10"/>
        <v/>
      </c>
      <c s="160" t="str">
        <f>IFERROR(IF(AND(VLOOKUP(G175,अंक,5,0)=""),"",IF($BM$6=3,IF(AND(VLOOKUP(G175,अंक,5,0)&gt;=86),3,IF(AND(VLOOKUP(G175,अंक,5,0)&gt;=81),2,IF(AND(VLOOKUP(G175,Mark,5,0)&gt;=75),1,0))),IF(AND(VLOOKUP(G175,अंक,5,0)&gt;=86),1.5,IF(AND(VLOOKUP(G175,अंक,5,0)&gt;=81),1,IF(AND(VLOOKUP(G175,अंक,5,0)&gt;=75),0.5,0))))),"")</f>
        <v/>
      </c>
      <c s="160">
        <f t="shared" si="85"/>
        <v>0</v>
      </c>
      <c s="160">
        <f t="shared" si="86"/>
        <v>0</v>
      </c>
      <c s="160">
        <f t="shared" si="13"/>
        <v>0</v>
      </c>
      <c s="157" t="str">
        <f t="shared" si="87"/>
        <v/>
      </c>
      <c s="160" t="str">
        <f t="shared" si="15"/>
        <v/>
      </c>
      <c s="160" t="str">
        <f>IFERROR(IF(AND(VLOOKUP(G175,अंक,5,0)=""),"",IF($BS$6=3,IF(AND(VLOOKUP(G175,अंक,5,0)&gt;=86),3,IF(AND(VLOOKUP(G175,अंक,5,0)&gt;=81),2,IF(AND(VLOOKUP(G175,अंक,5,0)&gt;=75),1,0))),IF(AND(VLOOKUP(G175,अंक,5,0)&gt;=86),1.5,IF(AND(VLOOKUP(G175,अंक,5,0)&gt;=81),1,IF(AND(VLOOKUP(G175,अंक,5,0)&gt;=75),0.5,0))))),"")</f>
        <v/>
      </c>
      <c s="160">
        <f t="shared" si="88"/>
        <v>0</v>
      </c>
      <c s="160">
        <f t="shared" si="89"/>
        <v>0</v>
      </c>
      <c s="160">
        <f t="shared" si="18"/>
        <v>0</v>
      </c>
      <c s="157" t="str">
        <f t="shared" si="90"/>
        <v/>
      </c>
      <c s="160" t="str">
        <f t="shared" si="20"/>
        <v/>
      </c>
      <c s="160" t="str">
        <f>IFERROR(IF(AND(VLOOKUP(G175,अंक,5,0)=""),"",IF($BY$6=3,IF(AND(VLOOKUP(G175,अंक,5,0)&gt;=86),3,IF(AND(VLOOKUP(G175,अंक,5,0)&gt;=81),2,IF(AND(VLOOKUP(G175,अंक,5,0)&gt;=75),1,0))),IF(AND(VLOOKUP(G175,अंक,5,0)&gt;=86),1.5,IF(AND(VLOOKUP(G175,अंक,5,0)&gt;=81),1,IF(AND(VLOOKUP(G175,अंक,5,0)&gt;=75),0.5,0))))),"")</f>
        <v/>
      </c>
      <c s="160">
        <f t="shared" si="91"/>
        <v>0</v>
      </c>
      <c s="160">
        <f t="shared" si="92"/>
        <v>0</v>
      </c>
      <c s="160">
        <f t="shared" si="23"/>
        <v>0</v>
      </c>
      <c s="157" t="str">
        <f t="shared" si="93"/>
        <v/>
      </c>
      <c s="160" t="str">
        <f t="shared" si="25"/>
        <v/>
      </c>
      <c s="160" t="str">
        <f>IFERROR(IF(AND(VLOOKUP(G175,अंक,5,0)=""),"",IF($CE$6=3,IF(AND(VLOOKUP(G175,अंक,5,0)&gt;=86),3,IF(AND(VLOOKUP(G175,अंक,5,0)&gt;=81),2,IF(AND(VLOOKUP(G175,अंक,5,0)&gt;=75),1,0))),IF(AND(VLOOKUP(G175,अंक,5,0)&gt;=86),1.5,IF(AND(VLOOKUP(G175,अंक,5,0)&gt;=81),1,IF(AND(VLOOKUP(G175,अंक,5,0)&gt;=75),0.5,0))))),"")</f>
        <v/>
      </c>
      <c s="160">
        <f t="shared" si="94"/>
        <v>0</v>
      </c>
      <c s="160">
        <f t="shared" si="95"/>
        <v>0</v>
      </c>
      <c s="160">
        <f t="shared" si="28"/>
        <v>0</v>
      </c>
      <c s="157" t="str">
        <f t="shared" si="96"/>
        <v/>
      </c>
      <c s="160" t="str">
        <f t="shared" si="30"/>
        <v/>
      </c>
      <c s="160" t="str">
        <f>IFERROR(IF(AND(VLOOKUP(G175,अंक,5,0)=""),"",IF($CK$6=3,IF(AND(VLOOKUP(G175,अंक,5,0)&gt;=86),3,IF(AND(VLOOKUP(G175,अंक,5,0)&gt;=81),2,IF(AND(VLOOKUP(G175,अंक,5,0)&gt;=75),1,0))),IF(AND(VLOOKUP(G175,अंक,5,0)&gt;86),1.5,IF(AND(VLOOKUP(G175,अंक,5,0)&gt;=81),1,IF(AND(VLOOKUP(G175,अंक,5,0)&gt;=75),0.5,0))))),"")</f>
        <v/>
      </c>
      <c s="160">
        <f t="shared" si="97"/>
        <v>0</v>
      </c>
      <c s="160">
        <f t="shared" si="98"/>
        <v>0</v>
      </c>
      <c s="160">
        <f t="shared" si="33"/>
        <v>0</v>
      </c>
      <c s="157" t="str">
        <f t="shared" si="99"/>
        <v/>
      </c>
      <c s="160" t="str">
        <f t="shared" si="35"/>
        <v/>
      </c>
      <c s="160" t="str">
        <f>IFERROR(IF(AND(VLOOKUP(G175,अंक,5,0)=""),"",IF($CQ$6=3,IF(AND(VLOOKUP(G175,अंक,5,0)&gt;=86),3,IF(AND(VLOOKUP(G175,अंक,5,0)&gt;=81),2,IF(AND(VLOOKUP(G175,अंक,5,0)&gt;=75),1,0))),IF(AND(VLOOKUP(G175,अंक,5,0)&gt;=86),1.5,IF(AND(VLOOKUP(G175,अंक,5,0)&gt;=81),1,IF(AND(VLOOKUP(G175,अंक,5,0)&gt;=75),0.5,0))))),"")</f>
        <v/>
      </c>
      <c s="160">
        <f t="shared" si="100"/>
        <v>0</v>
      </c>
      <c s="160">
        <f t="shared" si="101"/>
        <v>0</v>
      </c>
      <c s="161">
        <f t="shared" si="38"/>
        <v>0</v>
      </c>
      <c s="157"/>
    </row>
    <row r="176" spans="1:99" ht="26.25" customHeight="1">
      <c r="A17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6" s="181" t="str">
        <f t="shared" si="83"/>
        <v/>
      </c>
      <c s="160" t="str">
        <f t="shared" si="84"/>
        <v/>
      </c>
      <c s="160" t="str">
        <f t="shared" si="10"/>
        <v/>
      </c>
      <c s="160" t="str">
        <f>IFERROR(IF(AND(VLOOKUP(G176,अंक,5,0)=""),"",IF($BM$6=3,IF(AND(VLOOKUP(G176,अंक,5,0)&gt;=86),3,IF(AND(VLOOKUP(G176,अंक,5,0)&gt;=81),2,IF(AND(VLOOKUP(G176,Mark,5,0)&gt;=75),1,0))),IF(AND(VLOOKUP(G176,अंक,5,0)&gt;=86),1.5,IF(AND(VLOOKUP(G176,अंक,5,0)&gt;=81),1,IF(AND(VLOOKUP(G176,अंक,5,0)&gt;=75),0.5,0))))),"")</f>
        <v/>
      </c>
      <c s="160">
        <f t="shared" si="85"/>
        <v>0</v>
      </c>
      <c s="160">
        <f t="shared" si="86"/>
        <v>0</v>
      </c>
      <c s="160">
        <f t="shared" si="13"/>
        <v>0</v>
      </c>
      <c s="157" t="str">
        <f t="shared" si="87"/>
        <v/>
      </c>
      <c s="160" t="str">
        <f t="shared" si="15"/>
        <v/>
      </c>
      <c s="160" t="str">
        <f>IFERROR(IF(AND(VLOOKUP(G176,अंक,5,0)=""),"",IF($BS$6=3,IF(AND(VLOOKUP(G176,अंक,5,0)&gt;=86),3,IF(AND(VLOOKUP(G176,अंक,5,0)&gt;=81),2,IF(AND(VLOOKUP(G176,अंक,5,0)&gt;=75),1,0))),IF(AND(VLOOKUP(G176,अंक,5,0)&gt;=86),1.5,IF(AND(VLOOKUP(G176,अंक,5,0)&gt;=81),1,IF(AND(VLOOKUP(G176,अंक,5,0)&gt;=75),0.5,0))))),"")</f>
        <v/>
      </c>
      <c s="160">
        <f t="shared" si="88"/>
        <v>0</v>
      </c>
      <c s="160">
        <f t="shared" si="89"/>
        <v>0</v>
      </c>
      <c s="160">
        <f t="shared" si="18"/>
        <v>0</v>
      </c>
      <c s="157" t="str">
        <f t="shared" si="90"/>
        <v/>
      </c>
      <c s="160" t="str">
        <f t="shared" si="20"/>
        <v/>
      </c>
      <c s="160" t="str">
        <f>IFERROR(IF(AND(VLOOKUP(G176,अंक,5,0)=""),"",IF($BY$6=3,IF(AND(VLOOKUP(G176,अंक,5,0)&gt;=86),3,IF(AND(VLOOKUP(G176,अंक,5,0)&gt;=81),2,IF(AND(VLOOKUP(G176,अंक,5,0)&gt;=75),1,0))),IF(AND(VLOOKUP(G176,अंक,5,0)&gt;=86),1.5,IF(AND(VLOOKUP(G176,अंक,5,0)&gt;=81),1,IF(AND(VLOOKUP(G176,अंक,5,0)&gt;=75),0.5,0))))),"")</f>
        <v/>
      </c>
      <c s="160">
        <f t="shared" si="91"/>
        <v>0</v>
      </c>
      <c s="160">
        <f t="shared" si="92"/>
        <v>0</v>
      </c>
      <c s="160">
        <f t="shared" si="23"/>
        <v>0</v>
      </c>
      <c s="157" t="str">
        <f t="shared" si="93"/>
        <v/>
      </c>
      <c s="160" t="str">
        <f t="shared" si="25"/>
        <v/>
      </c>
      <c s="160" t="str">
        <f>IFERROR(IF(AND(VLOOKUP(G176,अंक,5,0)=""),"",IF($CE$6=3,IF(AND(VLOOKUP(G176,अंक,5,0)&gt;=86),3,IF(AND(VLOOKUP(G176,अंक,5,0)&gt;=81),2,IF(AND(VLOOKUP(G176,अंक,5,0)&gt;=75),1,0))),IF(AND(VLOOKUP(G176,अंक,5,0)&gt;=86),1.5,IF(AND(VLOOKUP(G176,अंक,5,0)&gt;=81),1,IF(AND(VLOOKUP(G176,अंक,5,0)&gt;=75),0.5,0))))),"")</f>
        <v/>
      </c>
      <c s="160">
        <f t="shared" si="94"/>
        <v>0</v>
      </c>
      <c s="160">
        <f t="shared" si="95"/>
        <v>0</v>
      </c>
      <c s="160">
        <f t="shared" si="28"/>
        <v>0</v>
      </c>
      <c s="157" t="str">
        <f t="shared" si="96"/>
        <v/>
      </c>
      <c s="160" t="str">
        <f t="shared" si="30"/>
        <v/>
      </c>
      <c s="160" t="str">
        <f>IFERROR(IF(AND(VLOOKUP(G176,अंक,5,0)=""),"",IF($CK$6=3,IF(AND(VLOOKUP(G176,अंक,5,0)&gt;=86),3,IF(AND(VLOOKUP(G176,अंक,5,0)&gt;=81),2,IF(AND(VLOOKUP(G176,अंक,5,0)&gt;=75),1,0))),IF(AND(VLOOKUP(G176,अंक,5,0)&gt;86),1.5,IF(AND(VLOOKUP(G176,अंक,5,0)&gt;=81),1,IF(AND(VLOOKUP(G176,अंक,5,0)&gt;=75),0.5,0))))),"")</f>
        <v/>
      </c>
      <c s="160">
        <f t="shared" si="97"/>
        <v>0</v>
      </c>
      <c s="160">
        <f t="shared" si="98"/>
        <v>0</v>
      </c>
      <c s="160">
        <f t="shared" si="33"/>
        <v>0</v>
      </c>
      <c s="157" t="str">
        <f t="shared" si="99"/>
        <v/>
      </c>
      <c s="160" t="str">
        <f t="shared" si="35"/>
        <v/>
      </c>
      <c s="160" t="str">
        <f>IFERROR(IF(AND(VLOOKUP(G176,अंक,5,0)=""),"",IF($CQ$6=3,IF(AND(VLOOKUP(G176,अंक,5,0)&gt;=86),3,IF(AND(VLOOKUP(G176,अंक,5,0)&gt;=81),2,IF(AND(VLOOKUP(G176,अंक,5,0)&gt;=75),1,0))),IF(AND(VLOOKUP(G176,अंक,5,0)&gt;=86),1.5,IF(AND(VLOOKUP(G176,अंक,5,0)&gt;=81),1,IF(AND(VLOOKUP(G176,अंक,5,0)&gt;=75),0.5,0))))),"")</f>
        <v/>
      </c>
      <c s="160">
        <f t="shared" si="100"/>
        <v>0</v>
      </c>
      <c s="160">
        <f t="shared" si="101"/>
        <v>0</v>
      </c>
      <c s="161">
        <f t="shared" si="38"/>
        <v>0</v>
      </c>
      <c s="157"/>
    </row>
    <row r="177" spans="1:99" ht="26.25" customHeight="1">
      <c r="A17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7" s="181" t="str">
        <f t="shared" si="83"/>
        <v/>
      </c>
      <c s="160" t="str">
        <f t="shared" si="84"/>
        <v/>
      </c>
      <c s="160" t="str">
        <f t="shared" si="10"/>
        <v/>
      </c>
      <c s="160" t="str">
        <f>IFERROR(IF(AND(VLOOKUP(G177,अंक,5,0)=""),"",IF($BM$6=3,IF(AND(VLOOKUP(G177,अंक,5,0)&gt;=86),3,IF(AND(VLOOKUP(G177,अंक,5,0)&gt;=81),2,IF(AND(VLOOKUP(G177,Mark,5,0)&gt;=75),1,0))),IF(AND(VLOOKUP(G177,अंक,5,0)&gt;=86),1.5,IF(AND(VLOOKUP(G177,अंक,5,0)&gt;=81),1,IF(AND(VLOOKUP(G177,अंक,5,0)&gt;=75),0.5,0))))),"")</f>
        <v/>
      </c>
      <c s="160">
        <f t="shared" si="85"/>
        <v>0</v>
      </c>
      <c s="160">
        <f t="shared" si="86"/>
        <v>0</v>
      </c>
      <c s="160">
        <f t="shared" si="13"/>
        <v>0</v>
      </c>
      <c s="157" t="str">
        <f t="shared" si="87"/>
        <v/>
      </c>
      <c s="160" t="str">
        <f t="shared" si="15"/>
        <v/>
      </c>
      <c s="160" t="str">
        <f>IFERROR(IF(AND(VLOOKUP(G177,अंक,5,0)=""),"",IF($BS$6=3,IF(AND(VLOOKUP(G177,अंक,5,0)&gt;=86),3,IF(AND(VLOOKUP(G177,अंक,5,0)&gt;=81),2,IF(AND(VLOOKUP(G177,अंक,5,0)&gt;=75),1,0))),IF(AND(VLOOKUP(G177,अंक,5,0)&gt;=86),1.5,IF(AND(VLOOKUP(G177,अंक,5,0)&gt;=81),1,IF(AND(VLOOKUP(G177,अंक,5,0)&gt;=75),0.5,0))))),"")</f>
        <v/>
      </c>
      <c s="160">
        <f t="shared" si="88"/>
        <v>0</v>
      </c>
      <c s="160">
        <f t="shared" si="89"/>
        <v>0</v>
      </c>
      <c s="160">
        <f t="shared" si="18"/>
        <v>0</v>
      </c>
      <c s="157" t="str">
        <f t="shared" si="90"/>
        <v/>
      </c>
      <c s="160" t="str">
        <f t="shared" si="20"/>
        <v/>
      </c>
      <c s="160" t="str">
        <f>IFERROR(IF(AND(VLOOKUP(G177,अंक,5,0)=""),"",IF($BY$6=3,IF(AND(VLOOKUP(G177,अंक,5,0)&gt;=86),3,IF(AND(VLOOKUP(G177,अंक,5,0)&gt;=81),2,IF(AND(VLOOKUP(G177,अंक,5,0)&gt;=75),1,0))),IF(AND(VLOOKUP(G177,अंक,5,0)&gt;=86),1.5,IF(AND(VLOOKUP(G177,अंक,5,0)&gt;=81),1,IF(AND(VLOOKUP(G177,अंक,5,0)&gt;=75),0.5,0))))),"")</f>
        <v/>
      </c>
      <c s="160">
        <f t="shared" si="91"/>
        <v>0</v>
      </c>
      <c s="160">
        <f t="shared" si="92"/>
        <v>0</v>
      </c>
      <c s="160">
        <f t="shared" si="23"/>
        <v>0</v>
      </c>
      <c s="157" t="str">
        <f t="shared" si="93"/>
        <v/>
      </c>
      <c s="160" t="str">
        <f t="shared" si="25"/>
        <v/>
      </c>
      <c s="160" t="str">
        <f>IFERROR(IF(AND(VLOOKUP(G177,अंक,5,0)=""),"",IF($CE$6=3,IF(AND(VLOOKUP(G177,अंक,5,0)&gt;=86),3,IF(AND(VLOOKUP(G177,अंक,5,0)&gt;=81),2,IF(AND(VLOOKUP(G177,अंक,5,0)&gt;=75),1,0))),IF(AND(VLOOKUP(G177,अंक,5,0)&gt;=86),1.5,IF(AND(VLOOKUP(G177,अंक,5,0)&gt;=81),1,IF(AND(VLOOKUP(G177,अंक,5,0)&gt;=75),0.5,0))))),"")</f>
        <v/>
      </c>
      <c s="160">
        <f t="shared" si="94"/>
        <v>0</v>
      </c>
      <c s="160">
        <f t="shared" si="95"/>
        <v>0</v>
      </c>
      <c s="160">
        <f t="shared" si="28"/>
        <v>0</v>
      </c>
      <c s="157" t="str">
        <f t="shared" si="96"/>
        <v/>
      </c>
      <c s="160" t="str">
        <f t="shared" si="30"/>
        <v/>
      </c>
      <c s="160" t="str">
        <f>IFERROR(IF(AND(VLOOKUP(G177,अंक,5,0)=""),"",IF($CK$6=3,IF(AND(VLOOKUP(G177,अंक,5,0)&gt;=86),3,IF(AND(VLOOKUP(G177,अंक,5,0)&gt;=81),2,IF(AND(VLOOKUP(G177,अंक,5,0)&gt;=75),1,0))),IF(AND(VLOOKUP(G177,अंक,5,0)&gt;86),1.5,IF(AND(VLOOKUP(G177,अंक,5,0)&gt;=81),1,IF(AND(VLOOKUP(G177,अंक,5,0)&gt;=75),0.5,0))))),"")</f>
        <v/>
      </c>
      <c s="160">
        <f t="shared" si="97"/>
        <v>0</v>
      </c>
      <c s="160">
        <f t="shared" si="98"/>
        <v>0</v>
      </c>
      <c s="160">
        <f t="shared" si="33"/>
        <v>0</v>
      </c>
      <c s="157" t="str">
        <f t="shared" si="99"/>
        <v/>
      </c>
      <c s="160" t="str">
        <f t="shared" si="35"/>
        <v/>
      </c>
      <c s="160" t="str">
        <f>IFERROR(IF(AND(VLOOKUP(G177,अंक,5,0)=""),"",IF($CQ$6=3,IF(AND(VLOOKUP(G177,अंक,5,0)&gt;=86),3,IF(AND(VLOOKUP(G177,अंक,5,0)&gt;=81),2,IF(AND(VLOOKUP(G177,अंक,5,0)&gt;=75),1,0))),IF(AND(VLOOKUP(G177,अंक,5,0)&gt;=86),1.5,IF(AND(VLOOKUP(G177,अंक,5,0)&gt;=81),1,IF(AND(VLOOKUP(G177,अंक,5,0)&gt;=75),0.5,0))))),"")</f>
        <v/>
      </c>
      <c s="160">
        <f t="shared" si="100"/>
        <v>0</v>
      </c>
      <c s="160">
        <f t="shared" si="101"/>
        <v>0</v>
      </c>
      <c s="161">
        <f t="shared" si="38"/>
        <v>0</v>
      </c>
      <c s="157"/>
    </row>
    <row r="178" spans="1:99" ht="26.25" customHeight="1">
      <c r="A17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8" s="181" t="str">
        <f t="shared" si="83"/>
        <v/>
      </c>
      <c s="160" t="str">
        <f t="shared" si="84"/>
        <v/>
      </c>
      <c s="160" t="str">
        <f t="shared" si="10"/>
        <v/>
      </c>
      <c s="160" t="str">
        <f>IFERROR(IF(AND(VLOOKUP(G178,अंक,5,0)=""),"",IF($BM$6=3,IF(AND(VLOOKUP(G178,अंक,5,0)&gt;=86),3,IF(AND(VLOOKUP(G178,अंक,5,0)&gt;=81),2,IF(AND(VLOOKUP(G178,Mark,5,0)&gt;=75),1,0))),IF(AND(VLOOKUP(G178,अंक,5,0)&gt;=86),1.5,IF(AND(VLOOKUP(G178,अंक,5,0)&gt;=81),1,IF(AND(VLOOKUP(G178,अंक,5,0)&gt;=75),0.5,0))))),"")</f>
        <v/>
      </c>
      <c s="160">
        <f t="shared" si="85"/>
        <v>0</v>
      </c>
      <c s="160">
        <f t="shared" si="86"/>
        <v>0</v>
      </c>
      <c s="160">
        <f t="shared" si="13"/>
        <v>0</v>
      </c>
      <c s="157" t="str">
        <f t="shared" si="87"/>
        <v/>
      </c>
      <c s="160" t="str">
        <f t="shared" si="15"/>
        <v/>
      </c>
      <c s="160" t="str">
        <f>IFERROR(IF(AND(VLOOKUP(G178,अंक,5,0)=""),"",IF($BS$6=3,IF(AND(VLOOKUP(G178,अंक,5,0)&gt;=86),3,IF(AND(VLOOKUP(G178,अंक,5,0)&gt;=81),2,IF(AND(VLOOKUP(G178,अंक,5,0)&gt;=75),1,0))),IF(AND(VLOOKUP(G178,अंक,5,0)&gt;=86),1.5,IF(AND(VLOOKUP(G178,अंक,5,0)&gt;=81),1,IF(AND(VLOOKUP(G178,अंक,5,0)&gt;=75),0.5,0))))),"")</f>
        <v/>
      </c>
      <c s="160">
        <f t="shared" si="88"/>
        <v>0</v>
      </c>
      <c s="160">
        <f t="shared" si="89"/>
        <v>0</v>
      </c>
      <c s="160">
        <f t="shared" si="18"/>
        <v>0</v>
      </c>
      <c s="157" t="str">
        <f t="shared" si="90"/>
        <v/>
      </c>
      <c s="160" t="str">
        <f t="shared" si="20"/>
        <v/>
      </c>
      <c s="160" t="str">
        <f>IFERROR(IF(AND(VLOOKUP(G178,अंक,5,0)=""),"",IF($BY$6=3,IF(AND(VLOOKUP(G178,अंक,5,0)&gt;=86),3,IF(AND(VLOOKUP(G178,अंक,5,0)&gt;=81),2,IF(AND(VLOOKUP(G178,अंक,5,0)&gt;=75),1,0))),IF(AND(VLOOKUP(G178,अंक,5,0)&gt;=86),1.5,IF(AND(VLOOKUP(G178,अंक,5,0)&gt;=81),1,IF(AND(VLOOKUP(G178,अंक,5,0)&gt;=75),0.5,0))))),"")</f>
        <v/>
      </c>
      <c s="160">
        <f t="shared" si="91"/>
        <v>0</v>
      </c>
      <c s="160">
        <f t="shared" si="92"/>
        <v>0</v>
      </c>
      <c s="160">
        <f t="shared" si="23"/>
        <v>0</v>
      </c>
      <c s="157" t="str">
        <f t="shared" si="93"/>
        <v/>
      </c>
      <c s="160" t="str">
        <f t="shared" si="25"/>
        <v/>
      </c>
      <c s="160" t="str">
        <f>IFERROR(IF(AND(VLOOKUP(G178,अंक,5,0)=""),"",IF($CE$6=3,IF(AND(VLOOKUP(G178,अंक,5,0)&gt;=86),3,IF(AND(VLOOKUP(G178,अंक,5,0)&gt;=81),2,IF(AND(VLOOKUP(G178,अंक,5,0)&gt;=75),1,0))),IF(AND(VLOOKUP(G178,अंक,5,0)&gt;=86),1.5,IF(AND(VLOOKUP(G178,अंक,5,0)&gt;=81),1,IF(AND(VLOOKUP(G178,अंक,5,0)&gt;=75),0.5,0))))),"")</f>
        <v/>
      </c>
      <c s="160">
        <f t="shared" si="94"/>
        <v>0</v>
      </c>
      <c s="160">
        <f t="shared" si="95"/>
        <v>0</v>
      </c>
      <c s="160">
        <f t="shared" si="28"/>
        <v>0</v>
      </c>
      <c s="157" t="str">
        <f t="shared" si="96"/>
        <v/>
      </c>
      <c s="160" t="str">
        <f t="shared" si="30"/>
        <v/>
      </c>
      <c s="160" t="str">
        <f>IFERROR(IF(AND(VLOOKUP(G178,अंक,5,0)=""),"",IF($CK$6=3,IF(AND(VLOOKUP(G178,अंक,5,0)&gt;=86),3,IF(AND(VLOOKUP(G178,अंक,5,0)&gt;=81),2,IF(AND(VLOOKUP(G178,अंक,5,0)&gt;=75),1,0))),IF(AND(VLOOKUP(G178,अंक,5,0)&gt;86),1.5,IF(AND(VLOOKUP(G178,अंक,5,0)&gt;=81),1,IF(AND(VLOOKUP(G178,अंक,5,0)&gt;=75),0.5,0))))),"")</f>
        <v/>
      </c>
      <c s="160">
        <f t="shared" si="97"/>
        <v>0</v>
      </c>
      <c s="160">
        <f t="shared" si="98"/>
        <v>0</v>
      </c>
      <c s="160">
        <f t="shared" si="33"/>
        <v>0</v>
      </c>
      <c s="157" t="str">
        <f t="shared" si="99"/>
        <v/>
      </c>
      <c s="160" t="str">
        <f t="shared" si="35"/>
        <v/>
      </c>
      <c s="160" t="str">
        <f>IFERROR(IF(AND(VLOOKUP(G178,अंक,5,0)=""),"",IF($CQ$6=3,IF(AND(VLOOKUP(G178,अंक,5,0)&gt;=86),3,IF(AND(VLOOKUP(G178,अंक,5,0)&gt;=81),2,IF(AND(VLOOKUP(G178,अंक,5,0)&gt;=75),1,0))),IF(AND(VLOOKUP(G178,अंक,5,0)&gt;=86),1.5,IF(AND(VLOOKUP(G178,अंक,5,0)&gt;=81),1,IF(AND(VLOOKUP(G178,अंक,5,0)&gt;=75),0.5,0))))),"")</f>
        <v/>
      </c>
      <c s="160">
        <f t="shared" si="100"/>
        <v>0</v>
      </c>
      <c s="160">
        <f t="shared" si="101"/>
        <v>0</v>
      </c>
      <c s="161">
        <f t="shared" si="38"/>
        <v>0</v>
      </c>
      <c s="157"/>
    </row>
    <row r="179" spans="1:99" ht="26.25" customHeight="1">
      <c r="A17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79" s="181" t="str">
        <f t="shared" si="83"/>
        <v/>
      </c>
      <c s="160" t="str">
        <f t="shared" si="84"/>
        <v/>
      </c>
      <c s="160" t="str">
        <f t="shared" si="10"/>
        <v/>
      </c>
      <c s="160" t="str">
        <f>IFERROR(IF(AND(VLOOKUP(G179,अंक,5,0)=""),"",IF($BM$6=3,IF(AND(VLOOKUP(G179,अंक,5,0)&gt;=86),3,IF(AND(VLOOKUP(G179,अंक,5,0)&gt;=81),2,IF(AND(VLOOKUP(G179,Mark,5,0)&gt;=75),1,0))),IF(AND(VLOOKUP(G179,अंक,5,0)&gt;=86),1.5,IF(AND(VLOOKUP(G179,अंक,5,0)&gt;=81),1,IF(AND(VLOOKUP(G179,अंक,5,0)&gt;=75),0.5,0))))),"")</f>
        <v/>
      </c>
      <c s="160">
        <f t="shared" si="85"/>
        <v>0</v>
      </c>
      <c s="160">
        <f t="shared" si="86"/>
        <v>0</v>
      </c>
      <c s="160">
        <f t="shared" si="13"/>
        <v>0</v>
      </c>
      <c s="157" t="str">
        <f t="shared" si="87"/>
        <v/>
      </c>
      <c s="160" t="str">
        <f t="shared" si="15"/>
        <v/>
      </c>
      <c s="160" t="str">
        <f>IFERROR(IF(AND(VLOOKUP(G179,अंक,5,0)=""),"",IF($BS$6=3,IF(AND(VLOOKUP(G179,अंक,5,0)&gt;=86),3,IF(AND(VLOOKUP(G179,अंक,5,0)&gt;=81),2,IF(AND(VLOOKUP(G179,अंक,5,0)&gt;=75),1,0))),IF(AND(VLOOKUP(G179,अंक,5,0)&gt;=86),1.5,IF(AND(VLOOKUP(G179,अंक,5,0)&gt;=81),1,IF(AND(VLOOKUP(G179,अंक,5,0)&gt;=75),0.5,0))))),"")</f>
        <v/>
      </c>
      <c s="160">
        <f t="shared" si="88"/>
        <v>0</v>
      </c>
      <c s="160">
        <f t="shared" si="89"/>
        <v>0</v>
      </c>
      <c s="160">
        <f t="shared" si="18"/>
        <v>0</v>
      </c>
      <c s="157" t="str">
        <f t="shared" si="90"/>
        <v/>
      </c>
      <c s="160" t="str">
        <f t="shared" si="20"/>
        <v/>
      </c>
      <c s="160" t="str">
        <f>IFERROR(IF(AND(VLOOKUP(G179,अंक,5,0)=""),"",IF($BY$6=3,IF(AND(VLOOKUP(G179,अंक,5,0)&gt;=86),3,IF(AND(VLOOKUP(G179,अंक,5,0)&gt;=81),2,IF(AND(VLOOKUP(G179,अंक,5,0)&gt;=75),1,0))),IF(AND(VLOOKUP(G179,अंक,5,0)&gt;=86),1.5,IF(AND(VLOOKUP(G179,अंक,5,0)&gt;=81),1,IF(AND(VLOOKUP(G179,अंक,5,0)&gt;=75),0.5,0))))),"")</f>
        <v/>
      </c>
      <c s="160">
        <f t="shared" si="91"/>
        <v>0</v>
      </c>
      <c s="160">
        <f t="shared" si="92"/>
        <v>0</v>
      </c>
      <c s="160">
        <f t="shared" si="23"/>
        <v>0</v>
      </c>
      <c s="157" t="str">
        <f t="shared" si="93"/>
        <v/>
      </c>
      <c s="160" t="str">
        <f t="shared" si="25"/>
        <v/>
      </c>
      <c s="160" t="str">
        <f>IFERROR(IF(AND(VLOOKUP(G179,अंक,5,0)=""),"",IF($CE$6=3,IF(AND(VLOOKUP(G179,अंक,5,0)&gt;=86),3,IF(AND(VLOOKUP(G179,अंक,5,0)&gt;=81),2,IF(AND(VLOOKUP(G179,अंक,5,0)&gt;=75),1,0))),IF(AND(VLOOKUP(G179,अंक,5,0)&gt;=86),1.5,IF(AND(VLOOKUP(G179,अंक,5,0)&gt;=81),1,IF(AND(VLOOKUP(G179,अंक,5,0)&gt;=75),0.5,0))))),"")</f>
        <v/>
      </c>
      <c s="160">
        <f t="shared" si="94"/>
        <v>0</v>
      </c>
      <c s="160">
        <f t="shared" si="95"/>
        <v>0</v>
      </c>
      <c s="160">
        <f t="shared" si="28"/>
        <v>0</v>
      </c>
      <c s="157" t="str">
        <f t="shared" si="96"/>
        <v/>
      </c>
      <c s="160" t="str">
        <f t="shared" si="30"/>
        <v/>
      </c>
      <c s="160" t="str">
        <f>IFERROR(IF(AND(VLOOKUP(G179,अंक,5,0)=""),"",IF($CK$6=3,IF(AND(VLOOKUP(G179,अंक,5,0)&gt;=86),3,IF(AND(VLOOKUP(G179,अंक,5,0)&gt;=81),2,IF(AND(VLOOKUP(G179,अंक,5,0)&gt;=75),1,0))),IF(AND(VLOOKUP(G179,अंक,5,0)&gt;86),1.5,IF(AND(VLOOKUP(G179,अंक,5,0)&gt;=81),1,IF(AND(VLOOKUP(G179,अंक,5,0)&gt;=75),0.5,0))))),"")</f>
        <v/>
      </c>
      <c s="160">
        <f t="shared" si="97"/>
        <v>0</v>
      </c>
      <c s="160">
        <f t="shared" si="98"/>
        <v>0</v>
      </c>
      <c s="160">
        <f t="shared" si="33"/>
        <v>0</v>
      </c>
      <c s="157" t="str">
        <f t="shared" si="99"/>
        <v/>
      </c>
      <c s="160" t="str">
        <f t="shared" si="35"/>
        <v/>
      </c>
      <c s="160" t="str">
        <f>IFERROR(IF(AND(VLOOKUP(G179,अंक,5,0)=""),"",IF($CQ$6=3,IF(AND(VLOOKUP(G179,अंक,5,0)&gt;=86),3,IF(AND(VLOOKUP(G179,अंक,5,0)&gt;=81),2,IF(AND(VLOOKUP(G179,अंक,5,0)&gt;=75),1,0))),IF(AND(VLOOKUP(G179,अंक,5,0)&gt;=86),1.5,IF(AND(VLOOKUP(G179,अंक,5,0)&gt;=81),1,IF(AND(VLOOKUP(G179,अंक,5,0)&gt;=75),0.5,0))))),"")</f>
        <v/>
      </c>
      <c s="160">
        <f t="shared" si="100"/>
        <v>0</v>
      </c>
      <c s="160">
        <f t="shared" si="101"/>
        <v>0</v>
      </c>
      <c s="161">
        <f t="shared" si="38"/>
        <v>0</v>
      </c>
      <c s="157"/>
    </row>
    <row r="180" spans="1:99" ht="26.25" customHeight="1">
      <c r="A18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0" s="181" t="str">
        <f t="shared" si="83"/>
        <v/>
      </c>
      <c s="160" t="str">
        <f t="shared" si="84"/>
        <v/>
      </c>
      <c s="160" t="str">
        <f t="shared" si="10"/>
        <v/>
      </c>
      <c s="160" t="str">
        <f>IFERROR(IF(AND(VLOOKUP(G180,अंक,5,0)=""),"",IF($BM$6=3,IF(AND(VLOOKUP(G180,अंक,5,0)&gt;=86),3,IF(AND(VLOOKUP(G180,अंक,5,0)&gt;=81),2,IF(AND(VLOOKUP(G180,Mark,5,0)&gt;=75),1,0))),IF(AND(VLOOKUP(G180,अंक,5,0)&gt;=86),1.5,IF(AND(VLOOKUP(G180,अंक,5,0)&gt;=81),1,IF(AND(VLOOKUP(G180,अंक,5,0)&gt;=75),0.5,0))))),"")</f>
        <v/>
      </c>
      <c s="160">
        <f t="shared" si="85"/>
        <v>0</v>
      </c>
      <c s="160">
        <f t="shared" si="86"/>
        <v>0</v>
      </c>
      <c s="160">
        <f t="shared" si="13"/>
        <v>0</v>
      </c>
      <c s="157" t="str">
        <f t="shared" si="87"/>
        <v/>
      </c>
      <c s="160" t="str">
        <f t="shared" si="15"/>
        <v/>
      </c>
      <c s="160" t="str">
        <f>IFERROR(IF(AND(VLOOKUP(G180,अंक,5,0)=""),"",IF($BS$6=3,IF(AND(VLOOKUP(G180,अंक,5,0)&gt;=86),3,IF(AND(VLOOKUP(G180,अंक,5,0)&gt;=81),2,IF(AND(VLOOKUP(G180,अंक,5,0)&gt;=75),1,0))),IF(AND(VLOOKUP(G180,अंक,5,0)&gt;=86),1.5,IF(AND(VLOOKUP(G180,अंक,5,0)&gt;=81),1,IF(AND(VLOOKUP(G180,अंक,5,0)&gt;=75),0.5,0))))),"")</f>
        <v/>
      </c>
      <c s="160">
        <f t="shared" si="88"/>
        <v>0</v>
      </c>
      <c s="160">
        <f t="shared" si="89"/>
        <v>0</v>
      </c>
      <c s="160">
        <f t="shared" si="18"/>
        <v>0</v>
      </c>
      <c s="157" t="str">
        <f t="shared" si="90"/>
        <v/>
      </c>
      <c s="160" t="str">
        <f t="shared" si="20"/>
        <v/>
      </c>
      <c s="160" t="str">
        <f>IFERROR(IF(AND(VLOOKUP(G180,अंक,5,0)=""),"",IF($BY$6=3,IF(AND(VLOOKUP(G180,अंक,5,0)&gt;=86),3,IF(AND(VLOOKUP(G180,अंक,5,0)&gt;=81),2,IF(AND(VLOOKUP(G180,अंक,5,0)&gt;=75),1,0))),IF(AND(VLOOKUP(G180,अंक,5,0)&gt;=86),1.5,IF(AND(VLOOKUP(G180,अंक,5,0)&gt;=81),1,IF(AND(VLOOKUP(G180,अंक,5,0)&gt;=75),0.5,0))))),"")</f>
        <v/>
      </c>
      <c s="160">
        <f t="shared" si="91"/>
        <v>0</v>
      </c>
      <c s="160">
        <f t="shared" si="92"/>
        <v>0</v>
      </c>
      <c s="160">
        <f t="shared" si="23"/>
        <v>0</v>
      </c>
      <c s="157" t="str">
        <f t="shared" si="93"/>
        <v/>
      </c>
      <c s="160" t="str">
        <f t="shared" si="25"/>
        <v/>
      </c>
      <c s="160" t="str">
        <f>IFERROR(IF(AND(VLOOKUP(G180,अंक,5,0)=""),"",IF($CE$6=3,IF(AND(VLOOKUP(G180,अंक,5,0)&gt;=86),3,IF(AND(VLOOKUP(G180,अंक,5,0)&gt;=81),2,IF(AND(VLOOKUP(G180,अंक,5,0)&gt;=75),1,0))),IF(AND(VLOOKUP(G180,अंक,5,0)&gt;=86),1.5,IF(AND(VLOOKUP(G180,अंक,5,0)&gt;=81),1,IF(AND(VLOOKUP(G180,अंक,5,0)&gt;=75),0.5,0))))),"")</f>
        <v/>
      </c>
      <c s="160">
        <f t="shared" si="94"/>
        <v>0</v>
      </c>
      <c s="160">
        <f t="shared" si="95"/>
        <v>0</v>
      </c>
      <c s="160">
        <f t="shared" si="28"/>
        <v>0</v>
      </c>
      <c s="157" t="str">
        <f t="shared" si="96"/>
        <v/>
      </c>
      <c s="160" t="str">
        <f t="shared" si="30"/>
        <v/>
      </c>
      <c s="160" t="str">
        <f>IFERROR(IF(AND(VLOOKUP(G180,अंक,5,0)=""),"",IF($CK$6=3,IF(AND(VLOOKUP(G180,अंक,5,0)&gt;=86),3,IF(AND(VLOOKUP(G180,अंक,5,0)&gt;=81),2,IF(AND(VLOOKUP(G180,अंक,5,0)&gt;=75),1,0))),IF(AND(VLOOKUP(G180,अंक,5,0)&gt;86),1.5,IF(AND(VLOOKUP(G180,अंक,5,0)&gt;=81),1,IF(AND(VLOOKUP(G180,अंक,5,0)&gt;=75),0.5,0))))),"")</f>
        <v/>
      </c>
      <c s="160">
        <f t="shared" si="97"/>
        <v>0</v>
      </c>
      <c s="160">
        <f t="shared" si="98"/>
        <v>0</v>
      </c>
      <c s="160">
        <f t="shared" si="33"/>
        <v>0</v>
      </c>
      <c s="157" t="str">
        <f t="shared" si="99"/>
        <v/>
      </c>
      <c s="160" t="str">
        <f t="shared" si="35"/>
        <v/>
      </c>
      <c s="160" t="str">
        <f>IFERROR(IF(AND(VLOOKUP(G180,अंक,5,0)=""),"",IF($CQ$6=3,IF(AND(VLOOKUP(G180,अंक,5,0)&gt;=86),3,IF(AND(VLOOKUP(G180,अंक,5,0)&gt;=81),2,IF(AND(VLOOKUP(G180,अंक,5,0)&gt;=75),1,0))),IF(AND(VLOOKUP(G180,अंक,5,0)&gt;=86),1.5,IF(AND(VLOOKUP(G180,अंक,5,0)&gt;=81),1,IF(AND(VLOOKUP(G180,अंक,5,0)&gt;=75),0.5,0))))),"")</f>
        <v/>
      </c>
      <c s="160">
        <f t="shared" si="100"/>
        <v>0</v>
      </c>
      <c s="160">
        <f t="shared" si="101"/>
        <v>0</v>
      </c>
      <c s="161">
        <f t="shared" si="38"/>
        <v>0</v>
      </c>
      <c s="157"/>
    </row>
    <row r="181" spans="1:99" ht="26.25" customHeight="1">
      <c r="A18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1" s="181" t="str">
        <f t="shared" si="83"/>
        <v/>
      </c>
      <c s="160" t="str">
        <f t="shared" si="84"/>
        <v/>
      </c>
      <c s="160" t="str">
        <f t="shared" si="10"/>
        <v/>
      </c>
      <c s="160" t="str">
        <f>IFERROR(IF(AND(VLOOKUP(G181,अंक,5,0)=""),"",IF($BM$6=3,IF(AND(VLOOKUP(G181,अंक,5,0)&gt;=86),3,IF(AND(VLOOKUP(G181,अंक,5,0)&gt;=81),2,IF(AND(VLOOKUP(G181,Mark,5,0)&gt;=75),1,0))),IF(AND(VLOOKUP(G181,अंक,5,0)&gt;=86),1.5,IF(AND(VLOOKUP(G181,अंक,5,0)&gt;=81),1,IF(AND(VLOOKUP(G181,अंक,5,0)&gt;=75),0.5,0))))),"")</f>
        <v/>
      </c>
      <c s="160">
        <f t="shared" si="85"/>
        <v>0</v>
      </c>
      <c s="160">
        <f t="shared" si="86"/>
        <v>0</v>
      </c>
      <c s="160">
        <f t="shared" si="13"/>
        <v>0</v>
      </c>
      <c s="157" t="str">
        <f t="shared" si="87"/>
        <v/>
      </c>
      <c s="160" t="str">
        <f t="shared" si="15"/>
        <v/>
      </c>
      <c s="160" t="str">
        <f>IFERROR(IF(AND(VLOOKUP(G181,अंक,5,0)=""),"",IF($BS$6=3,IF(AND(VLOOKUP(G181,अंक,5,0)&gt;=86),3,IF(AND(VLOOKUP(G181,अंक,5,0)&gt;=81),2,IF(AND(VLOOKUP(G181,अंक,5,0)&gt;=75),1,0))),IF(AND(VLOOKUP(G181,अंक,5,0)&gt;=86),1.5,IF(AND(VLOOKUP(G181,अंक,5,0)&gt;=81),1,IF(AND(VLOOKUP(G181,अंक,5,0)&gt;=75),0.5,0))))),"")</f>
        <v/>
      </c>
      <c s="160">
        <f t="shared" si="88"/>
        <v>0</v>
      </c>
      <c s="160">
        <f t="shared" si="89"/>
        <v>0</v>
      </c>
      <c s="160">
        <f t="shared" si="18"/>
        <v>0</v>
      </c>
      <c s="157" t="str">
        <f t="shared" si="90"/>
        <v/>
      </c>
      <c s="160" t="str">
        <f t="shared" si="20"/>
        <v/>
      </c>
      <c s="160" t="str">
        <f>IFERROR(IF(AND(VLOOKUP(G181,अंक,5,0)=""),"",IF($BY$6=3,IF(AND(VLOOKUP(G181,अंक,5,0)&gt;=86),3,IF(AND(VLOOKUP(G181,अंक,5,0)&gt;=81),2,IF(AND(VLOOKUP(G181,अंक,5,0)&gt;=75),1,0))),IF(AND(VLOOKUP(G181,अंक,5,0)&gt;=86),1.5,IF(AND(VLOOKUP(G181,अंक,5,0)&gt;=81),1,IF(AND(VLOOKUP(G181,अंक,5,0)&gt;=75),0.5,0))))),"")</f>
        <v/>
      </c>
      <c s="160">
        <f t="shared" si="91"/>
        <v>0</v>
      </c>
      <c s="160">
        <f t="shared" si="92"/>
        <v>0</v>
      </c>
      <c s="160">
        <f t="shared" si="23"/>
        <v>0</v>
      </c>
      <c s="157" t="str">
        <f t="shared" si="93"/>
        <v/>
      </c>
      <c s="160" t="str">
        <f t="shared" si="25"/>
        <v/>
      </c>
      <c s="160" t="str">
        <f>IFERROR(IF(AND(VLOOKUP(G181,अंक,5,0)=""),"",IF($CE$6=3,IF(AND(VLOOKUP(G181,अंक,5,0)&gt;=86),3,IF(AND(VLOOKUP(G181,अंक,5,0)&gt;=81),2,IF(AND(VLOOKUP(G181,अंक,5,0)&gt;=75),1,0))),IF(AND(VLOOKUP(G181,अंक,5,0)&gt;=86),1.5,IF(AND(VLOOKUP(G181,अंक,5,0)&gt;=81),1,IF(AND(VLOOKUP(G181,अंक,5,0)&gt;=75),0.5,0))))),"")</f>
        <v/>
      </c>
      <c s="160">
        <f t="shared" si="94"/>
        <v>0</v>
      </c>
      <c s="160">
        <f t="shared" si="95"/>
        <v>0</v>
      </c>
      <c s="160">
        <f t="shared" si="28"/>
        <v>0</v>
      </c>
      <c s="157" t="str">
        <f t="shared" si="96"/>
        <v/>
      </c>
      <c s="160" t="str">
        <f t="shared" si="30"/>
        <v/>
      </c>
      <c s="160" t="str">
        <f>IFERROR(IF(AND(VLOOKUP(G181,अंक,5,0)=""),"",IF($CK$6=3,IF(AND(VLOOKUP(G181,अंक,5,0)&gt;=86),3,IF(AND(VLOOKUP(G181,अंक,5,0)&gt;=81),2,IF(AND(VLOOKUP(G181,अंक,5,0)&gt;=75),1,0))),IF(AND(VLOOKUP(G181,अंक,5,0)&gt;86),1.5,IF(AND(VLOOKUP(G181,अंक,5,0)&gt;=81),1,IF(AND(VLOOKUP(G181,अंक,5,0)&gt;=75),0.5,0))))),"")</f>
        <v/>
      </c>
      <c s="160">
        <f t="shared" si="97"/>
        <v>0</v>
      </c>
      <c s="160">
        <f t="shared" si="98"/>
        <v>0</v>
      </c>
      <c s="160">
        <f t="shared" si="33"/>
        <v>0</v>
      </c>
      <c s="157" t="str">
        <f t="shared" si="99"/>
        <v/>
      </c>
      <c s="160" t="str">
        <f t="shared" si="35"/>
        <v/>
      </c>
      <c s="160" t="str">
        <f>IFERROR(IF(AND(VLOOKUP(G181,अंक,5,0)=""),"",IF($CQ$6=3,IF(AND(VLOOKUP(G181,अंक,5,0)&gt;=86),3,IF(AND(VLOOKUP(G181,अंक,5,0)&gt;=81),2,IF(AND(VLOOKUP(G181,अंक,5,0)&gt;=75),1,0))),IF(AND(VLOOKUP(G181,अंक,5,0)&gt;=86),1.5,IF(AND(VLOOKUP(G181,अंक,5,0)&gt;=81),1,IF(AND(VLOOKUP(G181,अंक,5,0)&gt;=75),0.5,0))))),"")</f>
        <v/>
      </c>
      <c s="160">
        <f t="shared" si="100"/>
        <v>0</v>
      </c>
      <c s="160">
        <f t="shared" si="101"/>
        <v>0</v>
      </c>
      <c s="161">
        <f t="shared" si="38"/>
        <v>0</v>
      </c>
      <c s="157"/>
    </row>
    <row r="182" spans="1:99" ht="26.25" customHeight="1">
      <c r="A18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2" s="181" t="str">
        <f t="shared" si="83"/>
        <v/>
      </c>
      <c s="160" t="str">
        <f t="shared" si="84"/>
        <v/>
      </c>
      <c s="160" t="str">
        <f t="shared" si="10"/>
        <v/>
      </c>
      <c s="160" t="str">
        <f>IFERROR(IF(AND(VLOOKUP(G182,अंक,5,0)=""),"",IF($BM$6=3,IF(AND(VLOOKUP(G182,अंक,5,0)&gt;=86),3,IF(AND(VLOOKUP(G182,अंक,5,0)&gt;=81),2,IF(AND(VLOOKUP(G182,Mark,5,0)&gt;=75),1,0))),IF(AND(VLOOKUP(G182,अंक,5,0)&gt;=86),1.5,IF(AND(VLOOKUP(G182,अंक,5,0)&gt;=81),1,IF(AND(VLOOKUP(G182,अंक,5,0)&gt;=75),0.5,0))))),"")</f>
        <v/>
      </c>
      <c s="160">
        <f t="shared" si="85"/>
        <v>0</v>
      </c>
      <c s="160">
        <f t="shared" si="86"/>
        <v>0</v>
      </c>
      <c s="160">
        <f t="shared" si="13"/>
        <v>0</v>
      </c>
      <c s="157" t="str">
        <f t="shared" si="87"/>
        <v/>
      </c>
      <c s="160" t="str">
        <f t="shared" si="15"/>
        <v/>
      </c>
      <c s="160" t="str">
        <f>IFERROR(IF(AND(VLOOKUP(G182,अंक,5,0)=""),"",IF($BS$6=3,IF(AND(VLOOKUP(G182,अंक,5,0)&gt;=86),3,IF(AND(VLOOKUP(G182,अंक,5,0)&gt;=81),2,IF(AND(VLOOKUP(G182,अंक,5,0)&gt;=75),1,0))),IF(AND(VLOOKUP(G182,अंक,5,0)&gt;=86),1.5,IF(AND(VLOOKUP(G182,अंक,5,0)&gt;=81),1,IF(AND(VLOOKUP(G182,अंक,5,0)&gt;=75),0.5,0))))),"")</f>
        <v/>
      </c>
      <c s="160">
        <f t="shared" si="88"/>
        <v>0</v>
      </c>
      <c s="160">
        <f t="shared" si="89"/>
        <v>0</v>
      </c>
      <c s="160">
        <f t="shared" si="18"/>
        <v>0</v>
      </c>
      <c s="157" t="str">
        <f t="shared" si="90"/>
        <v/>
      </c>
      <c s="160" t="str">
        <f t="shared" si="20"/>
        <v/>
      </c>
      <c s="160" t="str">
        <f>IFERROR(IF(AND(VLOOKUP(G182,अंक,5,0)=""),"",IF($BY$6=3,IF(AND(VLOOKUP(G182,अंक,5,0)&gt;=86),3,IF(AND(VLOOKUP(G182,अंक,5,0)&gt;=81),2,IF(AND(VLOOKUP(G182,अंक,5,0)&gt;=75),1,0))),IF(AND(VLOOKUP(G182,अंक,5,0)&gt;=86),1.5,IF(AND(VLOOKUP(G182,अंक,5,0)&gt;=81),1,IF(AND(VLOOKUP(G182,अंक,5,0)&gt;=75),0.5,0))))),"")</f>
        <v/>
      </c>
      <c s="160">
        <f t="shared" si="91"/>
        <v>0</v>
      </c>
      <c s="160">
        <f t="shared" si="92"/>
        <v>0</v>
      </c>
      <c s="160">
        <f t="shared" si="23"/>
        <v>0</v>
      </c>
      <c s="157" t="str">
        <f t="shared" si="93"/>
        <v/>
      </c>
      <c s="160" t="str">
        <f t="shared" si="25"/>
        <v/>
      </c>
      <c s="160" t="str">
        <f>IFERROR(IF(AND(VLOOKUP(G182,अंक,5,0)=""),"",IF($CE$6=3,IF(AND(VLOOKUP(G182,अंक,5,0)&gt;=86),3,IF(AND(VLOOKUP(G182,अंक,5,0)&gt;=81),2,IF(AND(VLOOKUP(G182,अंक,5,0)&gt;=75),1,0))),IF(AND(VLOOKUP(G182,अंक,5,0)&gt;=86),1.5,IF(AND(VLOOKUP(G182,अंक,5,0)&gt;=81),1,IF(AND(VLOOKUP(G182,अंक,5,0)&gt;=75),0.5,0))))),"")</f>
        <v/>
      </c>
      <c s="160">
        <f t="shared" si="94"/>
        <v>0</v>
      </c>
      <c s="160">
        <f t="shared" si="95"/>
        <v>0</v>
      </c>
      <c s="160">
        <f t="shared" si="28"/>
        <v>0</v>
      </c>
      <c s="157" t="str">
        <f t="shared" si="96"/>
        <v/>
      </c>
      <c s="160" t="str">
        <f t="shared" si="30"/>
        <v/>
      </c>
      <c s="160" t="str">
        <f>IFERROR(IF(AND(VLOOKUP(G182,अंक,5,0)=""),"",IF($CK$6=3,IF(AND(VLOOKUP(G182,अंक,5,0)&gt;=86),3,IF(AND(VLOOKUP(G182,अंक,5,0)&gt;=81),2,IF(AND(VLOOKUP(G182,अंक,5,0)&gt;=75),1,0))),IF(AND(VLOOKUP(G182,अंक,5,0)&gt;86),1.5,IF(AND(VLOOKUP(G182,अंक,5,0)&gt;=81),1,IF(AND(VLOOKUP(G182,अंक,5,0)&gt;=75),0.5,0))))),"")</f>
        <v/>
      </c>
      <c s="160">
        <f t="shared" si="97"/>
        <v>0</v>
      </c>
      <c s="160">
        <f t="shared" si="98"/>
        <v>0</v>
      </c>
      <c s="160">
        <f t="shared" si="33"/>
        <v>0</v>
      </c>
      <c s="157" t="str">
        <f t="shared" si="99"/>
        <v/>
      </c>
      <c s="160" t="str">
        <f t="shared" si="35"/>
        <v/>
      </c>
      <c s="160" t="str">
        <f>IFERROR(IF(AND(VLOOKUP(G182,अंक,5,0)=""),"",IF($CQ$6=3,IF(AND(VLOOKUP(G182,अंक,5,0)&gt;=86),3,IF(AND(VLOOKUP(G182,अंक,5,0)&gt;=81),2,IF(AND(VLOOKUP(G182,अंक,5,0)&gt;=75),1,0))),IF(AND(VLOOKUP(G182,अंक,5,0)&gt;=86),1.5,IF(AND(VLOOKUP(G182,अंक,5,0)&gt;=81),1,IF(AND(VLOOKUP(G182,अंक,5,0)&gt;=75),0.5,0))))),"")</f>
        <v/>
      </c>
      <c s="160">
        <f t="shared" si="100"/>
        <v>0</v>
      </c>
      <c s="160">
        <f t="shared" si="101"/>
        <v>0</v>
      </c>
      <c s="161">
        <f t="shared" si="38"/>
        <v>0</v>
      </c>
      <c s="157"/>
    </row>
    <row r="183" spans="1:99" ht="26.25" customHeight="1">
      <c r="A18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3" s="181" t="str">
        <f t="shared" si="83"/>
        <v/>
      </c>
      <c s="160" t="str">
        <f t="shared" si="84"/>
        <v/>
      </c>
      <c s="160" t="str">
        <f t="shared" si="10"/>
        <v/>
      </c>
      <c s="160" t="str">
        <f>IFERROR(IF(AND(VLOOKUP(G183,अंक,5,0)=""),"",IF($BM$6=3,IF(AND(VLOOKUP(G183,अंक,5,0)&gt;=86),3,IF(AND(VLOOKUP(G183,अंक,5,0)&gt;=81),2,IF(AND(VLOOKUP(G183,Mark,5,0)&gt;=75),1,0))),IF(AND(VLOOKUP(G183,अंक,5,0)&gt;=86),1.5,IF(AND(VLOOKUP(G183,अंक,5,0)&gt;=81),1,IF(AND(VLOOKUP(G183,अंक,5,0)&gt;=75),0.5,0))))),"")</f>
        <v/>
      </c>
      <c s="160">
        <f t="shared" si="85"/>
        <v>0</v>
      </c>
      <c s="160">
        <f t="shared" si="86"/>
        <v>0</v>
      </c>
      <c s="160">
        <f t="shared" si="13"/>
        <v>0</v>
      </c>
      <c s="157" t="str">
        <f t="shared" si="87"/>
        <v/>
      </c>
      <c s="160" t="str">
        <f t="shared" si="15"/>
        <v/>
      </c>
      <c s="160" t="str">
        <f>IFERROR(IF(AND(VLOOKUP(G183,अंक,5,0)=""),"",IF($BS$6=3,IF(AND(VLOOKUP(G183,अंक,5,0)&gt;=86),3,IF(AND(VLOOKUP(G183,अंक,5,0)&gt;=81),2,IF(AND(VLOOKUP(G183,अंक,5,0)&gt;=75),1,0))),IF(AND(VLOOKUP(G183,अंक,5,0)&gt;=86),1.5,IF(AND(VLOOKUP(G183,अंक,5,0)&gt;=81),1,IF(AND(VLOOKUP(G183,अंक,5,0)&gt;=75),0.5,0))))),"")</f>
        <v/>
      </c>
      <c s="160">
        <f t="shared" si="88"/>
        <v>0</v>
      </c>
      <c s="160">
        <f t="shared" si="89"/>
        <v>0</v>
      </c>
      <c s="160">
        <f t="shared" si="18"/>
        <v>0</v>
      </c>
      <c s="157" t="str">
        <f t="shared" si="90"/>
        <v/>
      </c>
      <c s="160" t="str">
        <f t="shared" si="20"/>
        <v/>
      </c>
      <c s="160" t="str">
        <f>IFERROR(IF(AND(VLOOKUP(G183,अंक,5,0)=""),"",IF($BY$6=3,IF(AND(VLOOKUP(G183,अंक,5,0)&gt;=86),3,IF(AND(VLOOKUP(G183,अंक,5,0)&gt;=81),2,IF(AND(VLOOKUP(G183,अंक,5,0)&gt;=75),1,0))),IF(AND(VLOOKUP(G183,अंक,5,0)&gt;=86),1.5,IF(AND(VLOOKUP(G183,अंक,5,0)&gt;=81),1,IF(AND(VLOOKUP(G183,अंक,5,0)&gt;=75),0.5,0))))),"")</f>
        <v/>
      </c>
      <c s="160">
        <f t="shared" si="91"/>
        <v>0</v>
      </c>
      <c s="160">
        <f t="shared" si="92"/>
        <v>0</v>
      </c>
      <c s="160">
        <f t="shared" si="23"/>
        <v>0</v>
      </c>
      <c s="157" t="str">
        <f t="shared" si="93"/>
        <v/>
      </c>
      <c s="160" t="str">
        <f t="shared" si="25"/>
        <v/>
      </c>
      <c s="160" t="str">
        <f>IFERROR(IF(AND(VLOOKUP(G183,अंक,5,0)=""),"",IF($CE$6=3,IF(AND(VLOOKUP(G183,अंक,5,0)&gt;=86),3,IF(AND(VLOOKUP(G183,अंक,5,0)&gt;=81),2,IF(AND(VLOOKUP(G183,अंक,5,0)&gt;=75),1,0))),IF(AND(VLOOKUP(G183,अंक,5,0)&gt;=86),1.5,IF(AND(VLOOKUP(G183,अंक,5,0)&gt;=81),1,IF(AND(VLOOKUP(G183,अंक,5,0)&gt;=75),0.5,0))))),"")</f>
        <v/>
      </c>
      <c s="160">
        <f t="shared" si="94"/>
        <v>0</v>
      </c>
      <c s="160">
        <f t="shared" si="95"/>
        <v>0</v>
      </c>
      <c s="160">
        <f t="shared" si="28"/>
        <v>0</v>
      </c>
      <c s="157" t="str">
        <f t="shared" si="96"/>
        <v/>
      </c>
      <c s="160" t="str">
        <f t="shared" si="30"/>
        <v/>
      </c>
      <c s="160" t="str">
        <f>IFERROR(IF(AND(VLOOKUP(G183,अंक,5,0)=""),"",IF($CK$6=3,IF(AND(VLOOKUP(G183,अंक,5,0)&gt;=86),3,IF(AND(VLOOKUP(G183,अंक,5,0)&gt;=81),2,IF(AND(VLOOKUP(G183,अंक,5,0)&gt;=75),1,0))),IF(AND(VLOOKUP(G183,अंक,5,0)&gt;86),1.5,IF(AND(VLOOKUP(G183,अंक,5,0)&gt;=81),1,IF(AND(VLOOKUP(G183,अंक,5,0)&gt;=75),0.5,0))))),"")</f>
        <v/>
      </c>
      <c s="160">
        <f t="shared" si="97"/>
        <v>0</v>
      </c>
      <c s="160">
        <f t="shared" si="98"/>
        <v>0</v>
      </c>
      <c s="160">
        <f t="shared" si="33"/>
        <v>0</v>
      </c>
      <c s="157" t="str">
        <f t="shared" si="99"/>
        <v/>
      </c>
      <c s="160" t="str">
        <f t="shared" si="35"/>
        <v/>
      </c>
      <c s="160" t="str">
        <f>IFERROR(IF(AND(VLOOKUP(G183,अंक,5,0)=""),"",IF($CQ$6=3,IF(AND(VLOOKUP(G183,अंक,5,0)&gt;=86),3,IF(AND(VLOOKUP(G183,अंक,5,0)&gt;=81),2,IF(AND(VLOOKUP(G183,अंक,5,0)&gt;=75),1,0))),IF(AND(VLOOKUP(G183,अंक,5,0)&gt;=86),1.5,IF(AND(VLOOKUP(G183,अंक,5,0)&gt;=81),1,IF(AND(VLOOKUP(G183,अंक,5,0)&gt;=75),0.5,0))))),"")</f>
        <v/>
      </c>
      <c s="160">
        <f t="shared" si="100"/>
        <v>0</v>
      </c>
      <c s="160">
        <f t="shared" si="101"/>
        <v>0</v>
      </c>
      <c s="161">
        <f t="shared" si="38"/>
        <v>0</v>
      </c>
      <c s="157"/>
    </row>
    <row r="184" spans="1:99" ht="26.25" customHeight="1">
      <c r="A18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4" s="181" t="str">
        <f t="shared" si="83"/>
        <v/>
      </c>
      <c s="160" t="str">
        <f t="shared" si="84"/>
        <v/>
      </c>
      <c s="160" t="str">
        <f t="shared" si="10"/>
        <v/>
      </c>
      <c s="160" t="str">
        <f>IFERROR(IF(AND(VLOOKUP(G184,अंक,5,0)=""),"",IF($BM$6=3,IF(AND(VLOOKUP(G184,अंक,5,0)&gt;=86),3,IF(AND(VLOOKUP(G184,अंक,5,0)&gt;=81),2,IF(AND(VLOOKUP(G184,Mark,5,0)&gt;=75),1,0))),IF(AND(VLOOKUP(G184,अंक,5,0)&gt;=86),1.5,IF(AND(VLOOKUP(G184,अंक,5,0)&gt;=81),1,IF(AND(VLOOKUP(G184,अंक,5,0)&gt;=75),0.5,0))))),"")</f>
        <v/>
      </c>
      <c s="160">
        <f t="shared" si="85"/>
        <v>0</v>
      </c>
      <c s="160">
        <f t="shared" si="86"/>
        <v>0</v>
      </c>
      <c s="160">
        <f t="shared" si="13"/>
        <v>0</v>
      </c>
      <c s="157" t="str">
        <f t="shared" si="87"/>
        <v/>
      </c>
      <c s="160" t="str">
        <f t="shared" si="15"/>
        <v/>
      </c>
      <c s="160" t="str">
        <f>IFERROR(IF(AND(VLOOKUP(G184,अंक,5,0)=""),"",IF($BS$6=3,IF(AND(VLOOKUP(G184,अंक,5,0)&gt;=86),3,IF(AND(VLOOKUP(G184,अंक,5,0)&gt;=81),2,IF(AND(VLOOKUP(G184,अंक,5,0)&gt;=75),1,0))),IF(AND(VLOOKUP(G184,अंक,5,0)&gt;=86),1.5,IF(AND(VLOOKUP(G184,अंक,5,0)&gt;=81),1,IF(AND(VLOOKUP(G184,अंक,5,0)&gt;=75),0.5,0))))),"")</f>
        <v/>
      </c>
      <c s="160">
        <f t="shared" si="88"/>
        <v>0</v>
      </c>
      <c s="160">
        <f t="shared" si="89"/>
        <v>0</v>
      </c>
      <c s="160">
        <f t="shared" si="18"/>
        <v>0</v>
      </c>
      <c s="157" t="str">
        <f t="shared" si="90"/>
        <v/>
      </c>
      <c s="160" t="str">
        <f t="shared" si="20"/>
        <v/>
      </c>
      <c s="160" t="str">
        <f>IFERROR(IF(AND(VLOOKUP(G184,अंक,5,0)=""),"",IF($BY$6=3,IF(AND(VLOOKUP(G184,अंक,5,0)&gt;=86),3,IF(AND(VLOOKUP(G184,अंक,5,0)&gt;=81),2,IF(AND(VLOOKUP(G184,अंक,5,0)&gt;=75),1,0))),IF(AND(VLOOKUP(G184,अंक,5,0)&gt;=86),1.5,IF(AND(VLOOKUP(G184,अंक,5,0)&gt;=81),1,IF(AND(VLOOKUP(G184,अंक,5,0)&gt;=75),0.5,0))))),"")</f>
        <v/>
      </c>
      <c s="160">
        <f t="shared" si="91"/>
        <v>0</v>
      </c>
      <c s="160">
        <f t="shared" si="92"/>
        <v>0</v>
      </c>
      <c s="160">
        <f t="shared" si="23"/>
        <v>0</v>
      </c>
      <c s="157" t="str">
        <f t="shared" si="93"/>
        <v/>
      </c>
      <c s="160" t="str">
        <f t="shared" si="25"/>
        <v/>
      </c>
      <c s="160" t="str">
        <f>IFERROR(IF(AND(VLOOKUP(G184,अंक,5,0)=""),"",IF($CE$6=3,IF(AND(VLOOKUP(G184,अंक,5,0)&gt;=86),3,IF(AND(VLOOKUP(G184,अंक,5,0)&gt;=81),2,IF(AND(VLOOKUP(G184,अंक,5,0)&gt;=75),1,0))),IF(AND(VLOOKUP(G184,अंक,5,0)&gt;=86),1.5,IF(AND(VLOOKUP(G184,अंक,5,0)&gt;=81),1,IF(AND(VLOOKUP(G184,अंक,5,0)&gt;=75),0.5,0))))),"")</f>
        <v/>
      </c>
      <c s="160">
        <f t="shared" si="94"/>
        <v>0</v>
      </c>
      <c s="160">
        <f t="shared" si="95"/>
        <v>0</v>
      </c>
      <c s="160">
        <f t="shared" si="28"/>
        <v>0</v>
      </c>
      <c s="157" t="str">
        <f t="shared" si="96"/>
        <v/>
      </c>
      <c s="160" t="str">
        <f t="shared" si="30"/>
        <v/>
      </c>
      <c s="160" t="str">
        <f>IFERROR(IF(AND(VLOOKUP(G184,अंक,5,0)=""),"",IF($CK$6=3,IF(AND(VLOOKUP(G184,अंक,5,0)&gt;=86),3,IF(AND(VLOOKUP(G184,अंक,5,0)&gt;=81),2,IF(AND(VLOOKUP(G184,अंक,5,0)&gt;=75),1,0))),IF(AND(VLOOKUP(G184,अंक,5,0)&gt;86),1.5,IF(AND(VLOOKUP(G184,अंक,5,0)&gt;=81),1,IF(AND(VLOOKUP(G184,अंक,5,0)&gt;=75),0.5,0))))),"")</f>
        <v/>
      </c>
      <c s="160">
        <f t="shared" si="97"/>
        <v>0</v>
      </c>
      <c s="160">
        <f t="shared" si="98"/>
        <v>0</v>
      </c>
      <c s="160">
        <f t="shared" si="33"/>
        <v>0</v>
      </c>
      <c s="157" t="str">
        <f t="shared" si="99"/>
        <v/>
      </c>
      <c s="160" t="str">
        <f t="shared" si="35"/>
        <v/>
      </c>
      <c s="160" t="str">
        <f>IFERROR(IF(AND(VLOOKUP(G184,अंक,5,0)=""),"",IF($CQ$6=3,IF(AND(VLOOKUP(G184,अंक,5,0)&gt;=86),3,IF(AND(VLOOKUP(G184,अंक,5,0)&gt;=81),2,IF(AND(VLOOKUP(G184,अंक,5,0)&gt;=75),1,0))),IF(AND(VLOOKUP(G184,अंक,5,0)&gt;=86),1.5,IF(AND(VLOOKUP(G184,अंक,5,0)&gt;=81),1,IF(AND(VLOOKUP(G184,अंक,5,0)&gt;=75),0.5,0))))),"")</f>
        <v/>
      </c>
      <c s="160">
        <f t="shared" si="100"/>
        <v>0</v>
      </c>
      <c s="160">
        <f t="shared" si="101"/>
        <v>0</v>
      </c>
      <c s="161">
        <f t="shared" si="38"/>
        <v>0</v>
      </c>
      <c s="157"/>
    </row>
    <row r="185" spans="1:99" ht="26.25" customHeight="1">
      <c r="A18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5" s="181" t="str">
        <f t="shared" si="83"/>
        <v/>
      </c>
      <c s="160" t="str">
        <f t="shared" si="84"/>
        <v/>
      </c>
      <c s="160" t="str">
        <f t="shared" si="10"/>
        <v/>
      </c>
      <c s="160" t="str">
        <f>IFERROR(IF(AND(VLOOKUP(G185,अंक,5,0)=""),"",IF($BM$6=3,IF(AND(VLOOKUP(G185,अंक,5,0)&gt;=86),3,IF(AND(VLOOKUP(G185,अंक,5,0)&gt;=81),2,IF(AND(VLOOKUP(G185,Mark,5,0)&gt;=75),1,0))),IF(AND(VLOOKUP(G185,अंक,5,0)&gt;=86),1.5,IF(AND(VLOOKUP(G185,अंक,5,0)&gt;=81),1,IF(AND(VLOOKUP(G185,अंक,5,0)&gt;=75),0.5,0))))),"")</f>
        <v/>
      </c>
      <c s="160">
        <f t="shared" si="85"/>
        <v>0</v>
      </c>
      <c s="160">
        <f t="shared" si="86"/>
        <v>0</v>
      </c>
      <c s="160">
        <f t="shared" si="13"/>
        <v>0</v>
      </c>
      <c s="157" t="str">
        <f t="shared" si="87"/>
        <v/>
      </c>
      <c s="160" t="str">
        <f t="shared" si="15"/>
        <v/>
      </c>
      <c s="160" t="str">
        <f>IFERROR(IF(AND(VLOOKUP(G185,अंक,5,0)=""),"",IF($BS$6=3,IF(AND(VLOOKUP(G185,अंक,5,0)&gt;=86),3,IF(AND(VLOOKUP(G185,अंक,5,0)&gt;=81),2,IF(AND(VLOOKUP(G185,अंक,5,0)&gt;=75),1,0))),IF(AND(VLOOKUP(G185,अंक,5,0)&gt;=86),1.5,IF(AND(VLOOKUP(G185,अंक,5,0)&gt;=81),1,IF(AND(VLOOKUP(G185,अंक,5,0)&gt;=75),0.5,0))))),"")</f>
        <v/>
      </c>
      <c s="160">
        <f t="shared" si="88"/>
        <v>0</v>
      </c>
      <c s="160">
        <f t="shared" si="89"/>
        <v>0</v>
      </c>
      <c s="160">
        <f t="shared" si="18"/>
        <v>0</v>
      </c>
      <c s="157" t="str">
        <f t="shared" si="90"/>
        <v/>
      </c>
      <c s="160" t="str">
        <f t="shared" si="20"/>
        <v/>
      </c>
      <c s="160" t="str">
        <f>IFERROR(IF(AND(VLOOKUP(G185,अंक,5,0)=""),"",IF($BY$6=3,IF(AND(VLOOKUP(G185,अंक,5,0)&gt;=86),3,IF(AND(VLOOKUP(G185,अंक,5,0)&gt;=81),2,IF(AND(VLOOKUP(G185,अंक,5,0)&gt;=75),1,0))),IF(AND(VLOOKUP(G185,अंक,5,0)&gt;=86),1.5,IF(AND(VLOOKUP(G185,अंक,5,0)&gt;=81),1,IF(AND(VLOOKUP(G185,अंक,5,0)&gt;=75),0.5,0))))),"")</f>
        <v/>
      </c>
      <c s="160">
        <f t="shared" si="91"/>
        <v>0</v>
      </c>
      <c s="160">
        <f t="shared" si="92"/>
        <v>0</v>
      </c>
      <c s="160">
        <f t="shared" si="23"/>
        <v>0</v>
      </c>
      <c s="157" t="str">
        <f t="shared" si="93"/>
        <v/>
      </c>
      <c s="160" t="str">
        <f t="shared" si="25"/>
        <v/>
      </c>
      <c s="160" t="str">
        <f>IFERROR(IF(AND(VLOOKUP(G185,अंक,5,0)=""),"",IF($CE$6=3,IF(AND(VLOOKUP(G185,अंक,5,0)&gt;=86),3,IF(AND(VLOOKUP(G185,अंक,5,0)&gt;=81),2,IF(AND(VLOOKUP(G185,अंक,5,0)&gt;=75),1,0))),IF(AND(VLOOKUP(G185,अंक,5,0)&gt;=86),1.5,IF(AND(VLOOKUP(G185,अंक,5,0)&gt;=81),1,IF(AND(VLOOKUP(G185,अंक,5,0)&gt;=75),0.5,0))))),"")</f>
        <v/>
      </c>
      <c s="160">
        <f t="shared" si="94"/>
        <v>0</v>
      </c>
      <c s="160">
        <f t="shared" si="95"/>
        <v>0</v>
      </c>
      <c s="160">
        <f t="shared" si="28"/>
        <v>0</v>
      </c>
      <c s="157" t="str">
        <f t="shared" si="96"/>
        <v/>
      </c>
      <c s="160" t="str">
        <f t="shared" si="30"/>
        <v/>
      </c>
      <c s="160" t="str">
        <f>IFERROR(IF(AND(VLOOKUP(G185,अंक,5,0)=""),"",IF($CK$6=3,IF(AND(VLOOKUP(G185,अंक,5,0)&gt;=86),3,IF(AND(VLOOKUP(G185,अंक,5,0)&gt;=81),2,IF(AND(VLOOKUP(G185,अंक,5,0)&gt;=75),1,0))),IF(AND(VLOOKUP(G185,अंक,5,0)&gt;86),1.5,IF(AND(VLOOKUP(G185,अंक,5,0)&gt;=81),1,IF(AND(VLOOKUP(G185,अंक,5,0)&gt;=75),0.5,0))))),"")</f>
        <v/>
      </c>
      <c s="160">
        <f t="shared" si="97"/>
        <v>0</v>
      </c>
      <c s="160">
        <f t="shared" si="98"/>
        <v>0</v>
      </c>
      <c s="160">
        <f t="shared" si="33"/>
        <v>0</v>
      </c>
      <c s="157" t="str">
        <f t="shared" si="99"/>
        <v/>
      </c>
      <c s="160" t="str">
        <f t="shared" si="35"/>
        <v/>
      </c>
      <c s="160" t="str">
        <f>IFERROR(IF(AND(VLOOKUP(G185,अंक,5,0)=""),"",IF($CQ$6=3,IF(AND(VLOOKUP(G185,अंक,5,0)&gt;=86),3,IF(AND(VLOOKUP(G185,अंक,5,0)&gt;=81),2,IF(AND(VLOOKUP(G185,अंक,5,0)&gt;=75),1,0))),IF(AND(VLOOKUP(G185,अंक,5,0)&gt;=86),1.5,IF(AND(VLOOKUP(G185,अंक,5,0)&gt;=81),1,IF(AND(VLOOKUP(G185,अंक,5,0)&gt;=75),0.5,0))))),"")</f>
        <v/>
      </c>
      <c s="160">
        <f t="shared" si="100"/>
        <v>0</v>
      </c>
      <c s="160">
        <f t="shared" si="101"/>
        <v>0</v>
      </c>
      <c s="161">
        <f t="shared" si="38"/>
        <v>0</v>
      </c>
      <c s="157"/>
    </row>
    <row r="186" spans="1:99" ht="26.25" customHeight="1">
      <c r="A18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6" s="181" t="str">
        <f t="shared" si="83"/>
        <v/>
      </c>
      <c s="160" t="str">
        <f t="shared" si="84"/>
        <v/>
      </c>
      <c s="160" t="str">
        <f t="shared" si="10"/>
        <v/>
      </c>
      <c s="160" t="str">
        <f>IFERROR(IF(AND(VLOOKUP(G186,अंक,5,0)=""),"",IF($BM$6=3,IF(AND(VLOOKUP(G186,अंक,5,0)&gt;=86),3,IF(AND(VLOOKUP(G186,अंक,5,0)&gt;=81),2,IF(AND(VLOOKUP(G186,Mark,5,0)&gt;=75),1,0))),IF(AND(VLOOKUP(G186,अंक,5,0)&gt;=86),1.5,IF(AND(VLOOKUP(G186,अंक,5,0)&gt;=81),1,IF(AND(VLOOKUP(G186,अंक,5,0)&gt;=75),0.5,0))))),"")</f>
        <v/>
      </c>
      <c s="160">
        <f t="shared" si="85"/>
        <v>0</v>
      </c>
      <c s="160">
        <f t="shared" si="86"/>
        <v>0</v>
      </c>
      <c s="160">
        <f t="shared" si="13"/>
        <v>0</v>
      </c>
      <c s="157" t="str">
        <f t="shared" si="87"/>
        <v/>
      </c>
      <c s="160" t="str">
        <f t="shared" si="15"/>
        <v/>
      </c>
      <c s="160" t="str">
        <f>IFERROR(IF(AND(VLOOKUP(G186,अंक,5,0)=""),"",IF($BS$6=3,IF(AND(VLOOKUP(G186,अंक,5,0)&gt;=86),3,IF(AND(VLOOKUP(G186,अंक,5,0)&gt;=81),2,IF(AND(VLOOKUP(G186,अंक,5,0)&gt;=75),1,0))),IF(AND(VLOOKUP(G186,अंक,5,0)&gt;=86),1.5,IF(AND(VLOOKUP(G186,अंक,5,0)&gt;=81),1,IF(AND(VLOOKUP(G186,अंक,5,0)&gt;=75),0.5,0))))),"")</f>
        <v/>
      </c>
      <c s="160">
        <f t="shared" si="88"/>
        <v>0</v>
      </c>
      <c s="160">
        <f t="shared" si="89"/>
        <v>0</v>
      </c>
      <c s="160">
        <f t="shared" si="18"/>
        <v>0</v>
      </c>
      <c s="157" t="str">
        <f t="shared" si="90"/>
        <v/>
      </c>
      <c s="160" t="str">
        <f t="shared" si="20"/>
        <v/>
      </c>
      <c s="160" t="str">
        <f>IFERROR(IF(AND(VLOOKUP(G186,अंक,5,0)=""),"",IF($BY$6=3,IF(AND(VLOOKUP(G186,अंक,5,0)&gt;=86),3,IF(AND(VLOOKUP(G186,अंक,5,0)&gt;=81),2,IF(AND(VLOOKUP(G186,अंक,5,0)&gt;=75),1,0))),IF(AND(VLOOKUP(G186,अंक,5,0)&gt;=86),1.5,IF(AND(VLOOKUP(G186,अंक,5,0)&gt;=81),1,IF(AND(VLOOKUP(G186,अंक,5,0)&gt;=75),0.5,0))))),"")</f>
        <v/>
      </c>
      <c s="160">
        <f t="shared" si="91"/>
        <v>0</v>
      </c>
      <c s="160">
        <f t="shared" si="92"/>
        <v>0</v>
      </c>
      <c s="160">
        <f t="shared" si="23"/>
        <v>0</v>
      </c>
      <c s="157" t="str">
        <f t="shared" si="93"/>
        <v/>
      </c>
      <c s="160" t="str">
        <f t="shared" si="25"/>
        <v/>
      </c>
      <c s="160" t="str">
        <f>IFERROR(IF(AND(VLOOKUP(G186,अंक,5,0)=""),"",IF($CE$6=3,IF(AND(VLOOKUP(G186,अंक,5,0)&gt;=86),3,IF(AND(VLOOKUP(G186,अंक,5,0)&gt;=81),2,IF(AND(VLOOKUP(G186,अंक,5,0)&gt;=75),1,0))),IF(AND(VLOOKUP(G186,अंक,5,0)&gt;=86),1.5,IF(AND(VLOOKUP(G186,अंक,5,0)&gt;=81),1,IF(AND(VLOOKUP(G186,अंक,5,0)&gt;=75),0.5,0))))),"")</f>
        <v/>
      </c>
      <c s="160">
        <f t="shared" si="94"/>
        <v>0</v>
      </c>
      <c s="160">
        <f t="shared" si="95"/>
        <v>0</v>
      </c>
      <c s="160">
        <f t="shared" si="28"/>
        <v>0</v>
      </c>
      <c s="157" t="str">
        <f t="shared" si="96"/>
        <v/>
      </c>
      <c s="160" t="str">
        <f t="shared" si="30"/>
        <v/>
      </c>
      <c s="160" t="str">
        <f>IFERROR(IF(AND(VLOOKUP(G186,अंक,5,0)=""),"",IF($CK$6=3,IF(AND(VLOOKUP(G186,अंक,5,0)&gt;=86),3,IF(AND(VLOOKUP(G186,अंक,5,0)&gt;=81),2,IF(AND(VLOOKUP(G186,अंक,5,0)&gt;=75),1,0))),IF(AND(VLOOKUP(G186,अंक,5,0)&gt;86),1.5,IF(AND(VLOOKUP(G186,अंक,5,0)&gt;=81),1,IF(AND(VLOOKUP(G186,अंक,5,0)&gt;=75),0.5,0))))),"")</f>
        <v/>
      </c>
      <c s="160">
        <f t="shared" si="97"/>
        <v>0</v>
      </c>
      <c s="160">
        <f t="shared" si="98"/>
        <v>0</v>
      </c>
      <c s="160">
        <f t="shared" si="33"/>
        <v>0</v>
      </c>
      <c s="157" t="str">
        <f t="shared" si="99"/>
        <v/>
      </c>
      <c s="160" t="str">
        <f t="shared" si="35"/>
        <v/>
      </c>
      <c s="160" t="str">
        <f>IFERROR(IF(AND(VLOOKUP(G186,अंक,5,0)=""),"",IF($CQ$6=3,IF(AND(VLOOKUP(G186,अंक,5,0)&gt;=86),3,IF(AND(VLOOKUP(G186,अंक,5,0)&gt;=81),2,IF(AND(VLOOKUP(G186,अंक,5,0)&gt;=75),1,0))),IF(AND(VLOOKUP(G186,अंक,5,0)&gt;=86),1.5,IF(AND(VLOOKUP(G186,अंक,5,0)&gt;=81),1,IF(AND(VLOOKUP(G186,अंक,5,0)&gt;=75),0.5,0))))),"")</f>
        <v/>
      </c>
      <c s="160">
        <f t="shared" si="100"/>
        <v>0</v>
      </c>
      <c s="160">
        <f t="shared" si="101"/>
        <v>0</v>
      </c>
      <c s="161">
        <f t="shared" si="38"/>
        <v>0</v>
      </c>
      <c s="157"/>
    </row>
    <row r="187" spans="1:99" ht="26.25" customHeight="1">
      <c r="A18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7" s="181" t="str">
        <f t="shared" si="83"/>
        <v/>
      </c>
      <c s="160" t="str">
        <f t="shared" si="84"/>
        <v/>
      </c>
      <c s="160" t="str">
        <f t="shared" si="10"/>
        <v/>
      </c>
      <c s="160" t="str">
        <f>IFERROR(IF(AND(VLOOKUP(G187,अंक,5,0)=""),"",IF($BM$6=3,IF(AND(VLOOKUP(G187,अंक,5,0)&gt;=86),3,IF(AND(VLOOKUP(G187,अंक,5,0)&gt;=81),2,IF(AND(VLOOKUP(G187,Mark,5,0)&gt;=75),1,0))),IF(AND(VLOOKUP(G187,अंक,5,0)&gt;=86),1.5,IF(AND(VLOOKUP(G187,अंक,5,0)&gt;=81),1,IF(AND(VLOOKUP(G187,अंक,5,0)&gt;=75),0.5,0))))),"")</f>
        <v/>
      </c>
      <c s="160">
        <f t="shared" si="85"/>
        <v>0</v>
      </c>
      <c s="160">
        <f t="shared" si="86"/>
        <v>0</v>
      </c>
      <c s="160">
        <f t="shared" si="13"/>
        <v>0</v>
      </c>
      <c s="157" t="str">
        <f t="shared" si="87"/>
        <v/>
      </c>
      <c s="160" t="str">
        <f t="shared" si="15"/>
        <v/>
      </c>
      <c s="160" t="str">
        <f>IFERROR(IF(AND(VLOOKUP(G187,अंक,5,0)=""),"",IF($BS$6=3,IF(AND(VLOOKUP(G187,अंक,5,0)&gt;=86),3,IF(AND(VLOOKUP(G187,अंक,5,0)&gt;=81),2,IF(AND(VLOOKUP(G187,अंक,5,0)&gt;=75),1,0))),IF(AND(VLOOKUP(G187,अंक,5,0)&gt;=86),1.5,IF(AND(VLOOKUP(G187,अंक,5,0)&gt;=81),1,IF(AND(VLOOKUP(G187,अंक,5,0)&gt;=75),0.5,0))))),"")</f>
        <v/>
      </c>
      <c s="160">
        <f t="shared" si="88"/>
        <v>0</v>
      </c>
      <c s="160">
        <f t="shared" si="89"/>
        <v>0</v>
      </c>
      <c s="160">
        <f t="shared" si="18"/>
        <v>0</v>
      </c>
      <c s="157" t="str">
        <f t="shared" si="90"/>
        <v/>
      </c>
      <c s="160" t="str">
        <f t="shared" si="20"/>
        <v/>
      </c>
      <c s="160" t="str">
        <f>IFERROR(IF(AND(VLOOKUP(G187,अंक,5,0)=""),"",IF($BY$6=3,IF(AND(VLOOKUP(G187,अंक,5,0)&gt;=86),3,IF(AND(VLOOKUP(G187,अंक,5,0)&gt;=81),2,IF(AND(VLOOKUP(G187,अंक,5,0)&gt;=75),1,0))),IF(AND(VLOOKUP(G187,अंक,5,0)&gt;=86),1.5,IF(AND(VLOOKUP(G187,अंक,5,0)&gt;=81),1,IF(AND(VLOOKUP(G187,अंक,5,0)&gt;=75),0.5,0))))),"")</f>
        <v/>
      </c>
      <c s="160">
        <f t="shared" si="91"/>
        <v>0</v>
      </c>
      <c s="160">
        <f t="shared" si="92"/>
        <v>0</v>
      </c>
      <c s="160">
        <f t="shared" si="23"/>
        <v>0</v>
      </c>
      <c s="157" t="str">
        <f t="shared" si="93"/>
        <v/>
      </c>
      <c s="160" t="str">
        <f t="shared" si="25"/>
        <v/>
      </c>
      <c s="160" t="str">
        <f>IFERROR(IF(AND(VLOOKUP(G187,अंक,5,0)=""),"",IF($CE$6=3,IF(AND(VLOOKUP(G187,अंक,5,0)&gt;=86),3,IF(AND(VLOOKUP(G187,अंक,5,0)&gt;=81),2,IF(AND(VLOOKUP(G187,अंक,5,0)&gt;=75),1,0))),IF(AND(VLOOKUP(G187,अंक,5,0)&gt;=86),1.5,IF(AND(VLOOKUP(G187,अंक,5,0)&gt;=81),1,IF(AND(VLOOKUP(G187,अंक,5,0)&gt;=75),0.5,0))))),"")</f>
        <v/>
      </c>
      <c s="160">
        <f t="shared" si="94"/>
        <v>0</v>
      </c>
      <c s="160">
        <f t="shared" si="95"/>
        <v>0</v>
      </c>
      <c s="160">
        <f t="shared" si="28"/>
        <v>0</v>
      </c>
      <c s="157" t="str">
        <f t="shared" si="96"/>
        <v/>
      </c>
      <c s="160" t="str">
        <f t="shared" si="30"/>
        <v/>
      </c>
      <c s="160" t="str">
        <f>IFERROR(IF(AND(VLOOKUP(G187,अंक,5,0)=""),"",IF($CK$6=3,IF(AND(VLOOKUP(G187,अंक,5,0)&gt;=86),3,IF(AND(VLOOKUP(G187,अंक,5,0)&gt;=81),2,IF(AND(VLOOKUP(G187,अंक,5,0)&gt;=75),1,0))),IF(AND(VLOOKUP(G187,अंक,5,0)&gt;86),1.5,IF(AND(VLOOKUP(G187,अंक,5,0)&gt;=81),1,IF(AND(VLOOKUP(G187,अंक,5,0)&gt;=75),0.5,0))))),"")</f>
        <v/>
      </c>
      <c s="160">
        <f t="shared" si="97"/>
        <v>0</v>
      </c>
      <c s="160">
        <f t="shared" si="98"/>
        <v>0</v>
      </c>
      <c s="160">
        <f t="shared" si="33"/>
        <v>0</v>
      </c>
      <c s="157" t="str">
        <f t="shared" si="99"/>
        <v/>
      </c>
      <c s="160" t="str">
        <f t="shared" si="35"/>
        <v/>
      </c>
      <c s="160" t="str">
        <f>IFERROR(IF(AND(VLOOKUP(G187,अंक,5,0)=""),"",IF($CQ$6=3,IF(AND(VLOOKUP(G187,अंक,5,0)&gt;=86),3,IF(AND(VLOOKUP(G187,अंक,5,0)&gt;=81),2,IF(AND(VLOOKUP(G187,अंक,5,0)&gt;=75),1,0))),IF(AND(VLOOKUP(G187,अंक,5,0)&gt;=86),1.5,IF(AND(VLOOKUP(G187,अंक,5,0)&gt;=81),1,IF(AND(VLOOKUP(G187,अंक,5,0)&gt;=75),0.5,0))))),"")</f>
        <v/>
      </c>
      <c s="160">
        <f t="shared" si="100"/>
        <v>0</v>
      </c>
      <c s="160">
        <f t="shared" si="101"/>
        <v>0</v>
      </c>
      <c s="161">
        <f t="shared" si="38"/>
        <v>0</v>
      </c>
      <c s="157"/>
    </row>
    <row r="188" spans="1:99" ht="26.25" customHeight="1">
      <c r="A18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8" s="181" t="str">
        <f t="shared" si="83"/>
        <v/>
      </c>
      <c s="160" t="str">
        <f t="shared" si="84"/>
        <v/>
      </c>
      <c s="160" t="str">
        <f t="shared" si="10"/>
        <v/>
      </c>
      <c s="160" t="str">
        <f>IFERROR(IF(AND(VLOOKUP(G188,अंक,5,0)=""),"",IF($BM$6=3,IF(AND(VLOOKUP(G188,अंक,5,0)&gt;=86),3,IF(AND(VLOOKUP(G188,अंक,5,0)&gt;=81),2,IF(AND(VLOOKUP(G188,Mark,5,0)&gt;=75),1,0))),IF(AND(VLOOKUP(G188,अंक,5,0)&gt;=86),1.5,IF(AND(VLOOKUP(G188,अंक,5,0)&gt;=81),1,IF(AND(VLOOKUP(G188,अंक,5,0)&gt;=75),0.5,0))))),"")</f>
        <v/>
      </c>
      <c s="160">
        <f t="shared" si="85"/>
        <v>0</v>
      </c>
      <c s="160">
        <f t="shared" si="86"/>
        <v>0</v>
      </c>
      <c s="160">
        <f t="shared" si="13"/>
        <v>0</v>
      </c>
      <c s="157" t="str">
        <f t="shared" si="87"/>
        <v/>
      </c>
      <c s="160" t="str">
        <f t="shared" si="15"/>
        <v/>
      </c>
      <c s="160" t="str">
        <f>IFERROR(IF(AND(VLOOKUP(G188,अंक,5,0)=""),"",IF($BS$6=3,IF(AND(VLOOKUP(G188,अंक,5,0)&gt;=86),3,IF(AND(VLOOKUP(G188,अंक,5,0)&gt;=81),2,IF(AND(VLOOKUP(G188,अंक,5,0)&gt;=75),1,0))),IF(AND(VLOOKUP(G188,अंक,5,0)&gt;=86),1.5,IF(AND(VLOOKUP(G188,अंक,5,0)&gt;=81),1,IF(AND(VLOOKUP(G188,अंक,5,0)&gt;=75),0.5,0))))),"")</f>
        <v/>
      </c>
      <c s="160">
        <f t="shared" si="88"/>
        <v>0</v>
      </c>
      <c s="160">
        <f t="shared" si="89"/>
        <v>0</v>
      </c>
      <c s="160">
        <f t="shared" si="18"/>
        <v>0</v>
      </c>
      <c s="157" t="str">
        <f t="shared" si="90"/>
        <v/>
      </c>
      <c s="160" t="str">
        <f t="shared" si="20"/>
        <v/>
      </c>
      <c s="160" t="str">
        <f>IFERROR(IF(AND(VLOOKUP(G188,अंक,5,0)=""),"",IF($BY$6=3,IF(AND(VLOOKUP(G188,अंक,5,0)&gt;=86),3,IF(AND(VLOOKUP(G188,अंक,5,0)&gt;=81),2,IF(AND(VLOOKUP(G188,अंक,5,0)&gt;=75),1,0))),IF(AND(VLOOKUP(G188,अंक,5,0)&gt;=86),1.5,IF(AND(VLOOKUP(G188,अंक,5,0)&gt;=81),1,IF(AND(VLOOKUP(G188,अंक,5,0)&gt;=75),0.5,0))))),"")</f>
        <v/>
      </c>
      <c s="160">
        <f t="shared" si="91"/>
        <v>0</v>
      </c>
      <c s="160">
        <f t="shared" si="92"/>
        <v>0</v>
      </c>
      <c s="160">
        <f t="shared" si="23"/>
        <v>0</v>
      </c>
      <c s="157" t="str">
        <f t="shared" si="93"/>
        <v/>
      </c>
      <c s="160" t="str">
        <f t="shared" si="25"/>
        <v/>
      </c>
      <c s="160" t="str">
        <f>IFERROR(IF(AND(VLOOKUP(G188,अंक,5,0)=""),"",IF($CE$6=3,IF(AND(VLOOKUP(G188,अंक,5,0)&gt;=86),3,IF(AND(VLOOKUP(G188,अंक,5,0)&gt;=81),2,IF(AND(VLOOKUP(G188,अंक,5,0)&gt;=75),1,0))),IF(AND(VLOOKUP(G188,अंक,5,0)&gt;=86),1.5,IF(AND(VLOOKUP(G188,अंक,5,0)&gt;=81),1,IF(AND(VLOOKUP(G188,अंक,5,0)&gt;=75),0.5,0))))),"")</f>
        <v/>
      </c>
      <c s="160">
        <f t="shared" si="94"/>
        <v>0</v>
      </c>
      <c s="160">
        <f t="shared" si="95"/>
        <v>0</v>
      </c>
      <c s="160">
        <f t="shared" si="28"/>
        <v>0</v>
      </c>
      <c s="157" t="str">
        <f t="shared" si="96"/>
        <v/>
      </c>
      <c s="160" t="str">
        <f t="shared" si="30"/>
        <v/>
      </c>
      <c s="160" t="str">
        <f>IFERROR(IF(AND(VLOOKUP(G188,अंक,5,0)=""),"",IF($CK$6=3,IF(AND(VLOOKUP(G188,अंक,5,0)&gt;=86),3,IF(AND(VLOOKUP(G188,अंक,5,0)&gt;=81),2,IF(AND(VLOOKUP(G188,अंक,5,0)&gt;=75),1,0))),IF(AND(VLOOKUP(G188,अंक,5,0)&gt;86),1.5,IF(AND(VLOOKUP(G188,अंक,5,0)&gt;=81),1,IF(AND(VLOOKUP(G188,अंक,5,0)&gt;=75),0.5,0))))),"")</f>
        <v/>
      </c>
      <c s="160">
        <f t="shared" si="97"/>
        <v>0</v>
      </c>
      <c s="160">
        <f t="shared" si="98"/>
        <v>0</v>
      </c>
      <c s="160">
        <f t="shared" si="33"/>
        <v>0</v>
      </c>
      <c s="157" t="str">
        <f t="shared" si="99"/>
        <v/>
      </c>
      <c s="160" t="str">
        <f t="shared" si="35"/>
        <v/>
      </c>
      <c s="160" t="str">
        <f>IFERROR(IF(AND(VLOOKUP(G188,अंक,5,0)=""),"",IF($CQ$6=3,IF(AND(VLOOKUP(G188,अंक,5,0)&gt;=86),3,IF(AND(VLOOKUP(G188,अंक,5,0)&gt;=81),2,IF(AND(VLOOKUP(G188,अंक,5,0)&gt;=75),1,0))),IF(AND(VLOOKUP(G188,अंक,5,0)&gt;=86),1.5,IF(AND(VLOOKUP(G188,अंक,5,0)&gt;=81),1,IF(AND(VLOOKUP(G188,अंक,5,0)&gt;=75),0.5,0))))),"")</f>
        <v/>
      </c>
      <c s="160">
        <f t="shared" si="100"/>
        <v>0</v>
      </c>
      <c s="160">
        <f t="shared" si="101"/>
        <v>0</v>
      </c>
      <c s="161">
        <f t="shared" si="38"/>
        <v>0</v>
      </c>
      <c s="157"/>
    </row>
    <row r="189" spans="1:99" ht="26.25" customHeight="1">
      <c r="A18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89" s="181" t="str">
        <f t="shared" si="83"/>
        <v/>
      </c>
      <c s="160" t="str">
        <f t="shared" si="84"/>
        <v/>
      </c>
      <c s="160" t="str">
        <f t="shared" si="10"/>
        <v/>
      </c>
      <c s="160" t="str">
        <f>IFERROR(IF(AND(VLOOKUP(G189,अंक,5,0)=""),"",IF($BM$6=3,IF(AND(VLOOKUP(G189,अंक,5,0)&gt;=86),3,IF(AND(VLOOKUP(G189,अंक,5,0)&gt;=81),2,IF(AND(VLOOKUP(G189,Mark,5,0)&gt;=75),1,0))),IF(AND(VLOOKUP(G189,अंक,5,0)&gt;=86),1.5,IF(AND(VLOOKUP(G189,अंक,5,0)&gt;=81),1,IF(AND(VLOOKUP(G189,अंक,5,0)&gt;=75),0.5,0))))),"")</f>
        <v/>
      </c>
      <c s="160">
        <f t="shared" si="85"/>
        <v>0</v>
      </c>
      <c s="160">
        <f t="shared" si="86"/>
        <v>0</v>
      </c>
      <c s="160">
        <f t="shared" si="13"/>
        <v>0</v>
      </c>
      <c s="157" t="str">
        <f t="shared" si="87"/>
        <v/>
      </c>
      <c s="160" t="str">
        <f t="shared" si="15"/>
        <v/>
      </c>
      <c s="160" t="str">
        <f>IFERROR(IF(AND(VLOOKUP(G189,अंक,5,0)=""),"",IF($BS$6=3,IF(AND(VLOOKUP(G189,अंक,5,0)&gt;=86),3,IF(AND(VLOOKUP(G189,अंक,5,0)&gt;=81),2,IF(AND(VLOOKUP(G189,अंक,5,0)&gt;=75),1,0))),IF(AND(VLOOKUP(G189,अंक,5,0)&gt;=86),1.5,IF(AND(VLOOKUP(G189,अंक,5,0)&gt;=81),1,IF(AND(VLOOKUP(G189,अंक,5,0)&gt;=75),0.5,0))))),"")</f>
        <v/>
      </c>
      <c s="160">
        <f t="shared" si="88"/>
        <v>0</v>
      </c>
      <c s="160">
        <f t="shared" si="89"/>
        <v>0</v>
      </c>
      <c s="160">
        <f t="shared" si="18"/>
        <v>0</v>
      </c>
      <c s="157" t="str">
        <f t="shared" si="90"/>
        <v/>
      </c>
      <c s="160" t="str">
        <f t="shared" si="20"/>
        <v/>
      </c>
      <c s="160" t="str">
        <f>IFERROR(IF(AND(VLOOKUP(G189,अंक,5,0)=""),"",IF($BY$6=3,IF(AND(VLOOKUP(G189,अंक,5,0)&gt;=86),3,IF(AND(VLOOKUP(G189,अंक,5,0)&gt;=81),2,IF(AND(VLOOKUP(G189,अंक,5,0)&gt;=75),1,0))),IF(AND(VLOOKUP(G189,अंक,5,0)&gt;=86),1.5,IF(AND(VLOOKUP(G189,अंक,5,0)&gt;=81),1,IF(AND(VLOOKUP(G189,अंक,5,0)&gt;=75),0.5,0))))),"")</f>
        <v/>
      </c>
      <c s="160">
        <f t="shared" si="91"/>
        <v>0</v>
      </c>
      <c s="160">
        <f t="shared" si="92"/>
        <v>0</v>
      </c>
      <c s="160">
        <f t="shared" si="23"/>
        <v>0</v>
      </c>
      <c s="157" t="str">
        <f t="shared" si="93"/>
        <v/>
      </c>
      <c s="160" t="str">
        <f t="shared" si="25"/>
        <v/>
      </c>
      <c s="160" t="str">
        <f>IFERROR(IF(AND(VLOOKUP(G189,अंक,5,0)=""),"",IF($CE$6=3,IF(AND(VLOOKUP(G189,अंक,5,0)&gt;=86),3,IF(AND(VLOOKUP(G189,अंक,5,0)&gt;=81),2,IF(AND(VLOOKUP(G189,अंक,5,0)&gt;=75),1,0))),IF(AND(VLOOKUP(G189,अंक,5,0)&gt;=86),1.5,IF(AND(VLOOKUP(G189,अंक,5,0)&gt;=81),1,IF(AND(VLOOKUP(G189,अंक,5,0)&gt;=75),0.5,0))))),"")</f>
        <v/>
      </c>
      <c s="160">
        <f t="shared" si="94"/>
        <v>0</v>
      </c>
      <c s="160">
        <f t="shared" si="95"/>
        <v>0</v>
      </c>
      <c s="160">
        <f t="shared" si="28"/>
        <v>0</v>
      </c>
      <c s="157" t="str">
        <f t="shared" si="96"/>
        <v/>
      </c>
      <c s="160" t="str">
        <f t="shared" si="30"/>
        <v/>
      </c>
      <c s="160" t="str">
        <f>IFERROR(IF(AND(VLOOKUP(G189,अंक,5,0)=""),"",IF($CK$6=3,IF(AND(VLOOKUP(G189,अंक,5,0)&gt;=86),3,IF(AND(VLOOKUP(G189,अंक,5,0)&gt;=81),2,IF(AND(VLOOKUP(G189,अंक,5,0)&gt;=75),1,0))),IF(AND(VLOOKUP(G189,अंक,5,0)&gt;86),1.5,IF(AND(VLOOKUP(G189,अंक,5,0)&gt;=81),1,IF(AND(VLOOKUP(G189,अंक,5,0)&gt;=75),0.5,0))))),"")</f>
        <v/>
      </c>
      <c s="160">
        <f t="shared" si="97"/>
        <v>0</v>
      </c>
      <c s="160">
        <f t="shared" si="98"/>
        <v>0</v>
      </c>
      <c s="160">
        <f t="shared" si="33"/>
        <v>0</v>
      </c>
      <c s="157" t="str">
        <f t="shared" si="99"/>
        <v/>
      </c>
      <c s="160" t="str">
        <f t="shared" si="35"/>
        <v/>
      </c>
      <c s="160" t="str">
        <f>IFERROR(IF(AND(VLOOKUP(G189,अंक,5,0)=""),"",IF($CQ$6=3,IF(AND(VLOOKUP(G189,अंक,5,0)&gt;=86),3,IF(AND(VLOOKUP(G189,अंक,5,0)&gt;=81),2,IF(AND(VLOOKUP(G189,अंक,5,0)&gt;=75),1,0))),IF(AND(VLOOKUP(G189,अंक,5,0)&gt;=86),1.5,IF(AND(VLOOKUP(G189,अंक,5,0)&gt;=81),1,IF(AND(VLOOKUP(G189,अंक,5,0)&gt;=75),0.5,0))))),"")</f>
        <v/>
      </c>
      <c s="160">
        <f t="shared" si="100"/>
        <v>0</v>
      </c>
      <c s="160">
        <f t="shared" si="101"/>
        <v>0</v>
      </c>
      <c s="161">
        <f t="shared" si="38"/>
        <v>0</v>
      </c>
      <c s="157"/>
    </row>
    <row r="190" spans="1:99" ht="26.25" customHeight="1">
      <c r="A19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0" s="181" t="str">
        <f t="shared" si="83"/>
        <v/>
      </c>
      <c s="160" t="str">
        <f t="shared" si="84"/>
        <v/>
      </c>
      <c s="160" t="str">
        <f t="shared" si="10"/>
        <v/>
      </c>
      <c s="160" t="str">
        <f>IFERROR(IF(AND(VLOOKUP(G190,अंक,5,0)=""),"",IF($BM$6=3,IF(AND(VLOOKUP(G190,अंक,5,0)&gt;=86),3,IF(AND(VLOOKUP(G190,अंक,5,0)&gt;=81),2,IF(AND(VLOOKUP(G190,Mark,5,0)&gt;=75),1,0))),IF(AND(VLOOKUP(G190,अंक,5,0)&gt;=86),1.5,IF(AND(VLOOKUP(G190,अंक,5,0)&gt;=81),1,IF(AND(VLOOKUP(G190,अंक,5,0)&gt;=75),0.5,0))))),"")</f>
        <v/>
      </c>
      <c s="160">
        <f t="shared" si="85"/>
        <v>0</v>
      </c>
      <c s="160">
        <f t="shared" si="86"/>
        <v>0</v>
      </c>
      <c s="160">
        <f t="shared" si="13"/>
        <v>0</v>
      </c>
      <c s="157" t="str">
        <f t="shared" si="87"/>
        <v/>
      </c>
      <c s="160" t="str">
        <f t="shared" si="15"/>
        <v/>
      </c>
      <c s="160" t="str">
        <f>IFERROR(IF(AND(VLOOKUP(G190,अंक,5,0)=""),"",IF($BS$6=3,IF(AND(VLOOKUP(G190,अंक,5,0)&gt;=86),3,IF(AND(VLOOKUP(G190,अंक,5,0)&gt;=81),2,IF(AND(VLOOKUP(G190,अंक,5,0)&gt;=75),1,0))),IF(AND(VLOOKUP(G190,अंक,5,0)&gt;=86),1.5,IF(AND(VLOOKUP(G190,अंक,5,0)&gt;=81),1,IF(AND(VLOOKUP(G190,अंक,5,0)&gt;=75),0.5,0))))),"")</f>
        <v/>
      </c>
      <c s="160">
        <f t="shared" si="88"/>
        <v>0</v>
      </c>
      <c s="160">
        <f t="shared" si="89"/>
        <v>0</v>
      </c>
      <c s="160">
        <f t="shared" si="18"/>
        <v>0</v>
      </c>
      <c s="157" t="str">
        <f t="shared" si="90"/>
        <v/>
      </c>
      <c s="160" t="str">
        <f t="shared" si="20"/>
        <v/>
      </c>
      <c s="160" t="str">
        <f>IFERROR(IF(AND(VLOOKUP(G190,अंक,5,0)=""),"",IF($BY$6=3,IF(AND(VLOOKUP(G190,अंक,5,0)&gt;=86),3,IF(AND(VLOOKUP(G190,अंक,5,0)&gt;=81),2,IF(AND(VLOOKUP(G190,अंक,5,0)&gt;=75),1,0))),IF(AND(VLOOKUP(G190,अंक,5,0)&gt;=86),1.5,IF(AND(VLOOKUP(G190,अंक,5,0)&gt;=81),1,IF(AND(VLOOKUP(G190,अंक,5,0)&gt;=75),0.5,0))))),"")</f>
        <v/>
      </c>
      <c s="160">
        <f t="shared" si="91"/>
        <v>0</v>
      </c>
      <c s="160">
        <f t="shared" si="92"/>
        <v>0</v>
      </c>
      <c s="160">
        <f t="shared" si="23"/>
        <v>0</v>
      </c>
      <c s="157" t="str">
        <f t="shared" si="93"/>
        <v/>
      </c>
      <c s="160" t="str">
        <f t="shared" si="25"/>
        <v/>
      </c>
      <c s="160" t="str">
        <f>IFERROR(IF(AND(VLOOKUP(G190,अंक,5,0)=""),"",IF($CE$6=3,IF(AND(VLOOKUP(G190,अंक,5,0)&gt;=86),3,IF(AND(VLOOKUP(G190,अंक,5,0)&gt;=81),2,IF(AND(VLOOKUP(G190,अंक,5,0)&gt;=75),1,0))),IF(AND(VLOOKUP(G190,अंक,5,0)&gt;=86),1.5,IF(AND(VLOOKUP(G190,अंक,5,0)&gt;=81),1,IF(AND(VLOOKUP(G190,अंक,5,0)&gt;=75),0.5,0))))),"")</f>
        <v/>
      </c>
      <c s="160">
        <f t="shared" si="94"/>
        <v>0</v>
      </c>
      <c s="160">
        <f t="shared" si="95"/>
        <v>0</v>
      </c>
      <c s="160">
        <f t="shared" si="28"/>
        <v>0</v>
      </c>
      <c s="157" t="str">
        <f t="shared" si="96"/>
        <v/>
      </c>
      <c s="160" t="str">
        <f t="shared" si="30"/>
        <v/>
      </c>
      <c s="160" t="str">
        <f>IFERROR(IF(AND(VLOOKUP(G190,अंक,5,0)=""),"",IF($CK$6=3,IF(AND(VLOOKUP(G190,अंक,5,0)&gt;=86),3,IF(AND(VLOOKUP(G190,अंक,5,0)&gt;=81),2,IF(AND(VLOOKUP(G190,अंक,5,0)&gt;=75),1,0))),IF(AND(VLOOKUP(G190,अंक,5,0)&gt;86),1.5,IF(AND(VLOOKUP(G190,अंक,5,0)&gt;=81),1,IF(AND(VLOOKUP(G190,अंक,5,0)&gt;=75),0.5,0))))),"")</f>
        <v/>
      </c>
      <c s="160">
        <f t="shared" si="97"/>
        <v>0</v>
      </c>
      <c s="160">
        <f t="shared" si="98"/>
        <v>0</v>
      </c>
      <c s="160">
        <f t="shared" si="33"/>
        <v>0</v>
      </c>
      <c s="157" t="str">
        <f t="shared" si="99"/>
        <v/>
      </c>
      <c s="160" t="str">
        <f t="shared" si="35"/>
        <v/>
      </c>
      <c s="160" t="str">
        <f>IFERROR(IF(AND(VLOOKUP(G190,अंक,5,0)=""),"",IF($CQ$6=3,IF(AND(VLOOKUP(G190,अंक,5,0)&gt;=86),3,IF(AND(VLOOKUP(G190,अंक,5,0)&gt;=81),2,IF(AND(VLOOKUP(G190,अंक,5,0)&gt;=75),1,0))),IF(AND(VLOOKUP(G190,अंक,5,0)&gt;=86),1.5,IF(AND(VLOOKUP(G190,अंक,5,0)&gt;=81),1,IF(AND(VLOOKUP(G190,अंक,5,0)&gt;=75),0.5,0))))),"")</f>
        <v/>
      </c>
      <c s="160">
        <f t="shared" si="100"/>
        <v>0</v>
      </c>
      <c s="160">
        <f t="shared" si="101"/>
        <v>0</v>
      </c>
      <c s="161">
        <f t="shared" si="38"/>
        <v>0</v>
      </c>
      <c s="157"/>
    </row>
    <row r="191" spans="1:99" ht="26.25" customHeight="1">
      <c r="A19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1" s="181" t="str">
        <f t="shared" si="83"/>
        <v/>
      </c>
      <c s="160" t="str">
        <f t="shared" si="84"/>
        <v/>
      </c>
      <c s="160" t="str">
        <f t="shared" si="10"/>
        <v/>
      </c>
      <c s="160" t="str">
        <f>IFERROR(IF(AND(VLOOKUP(G191,अंक,5,0)=""),"",IF($BM$6=3,IF(AND(VLOOKUP(G191,अंक,5,0)&gt;=86),3,IF(AND(VLOOKUP(G191,अंक,5,0)&gt;=81),2,IF(AND(VLOOKUP(G191,Mark,5,0)&gt;=75),1,0))),IF(AND(VLOOKUP(G191,अंक,5,0)&gt;=86),1.5,IF(AND(VLOOKUP(G191,अंक,5,0)&gt;=81),1,IF(AND(VLOOKUP(G191,अंक,5,0)&gt;=75),0.5,0))))),"")</f>
        <v/>
      </c>
      <c s="160">
        <f t="shared" si="85"/>
        <v>0</v>
      </c>
      <c s="160">
        <f t="shared" si="86"/>
        <v>0</v>
      </c>
      <c s="160">
        <f t="shared" si="13"/>
        <v>0</v>
      </c>
      <c s="157" t="str">
        <f t="shared" si="87"/>
        <v/>
      </c>
      <c s="160" t="str">
        <f t="shared" si="15"/>
        <v/>
      </c>
      <c s="160" t="str">
        <f>IFERROR(IF(AND(VLOOKUP(G191,अंक,5,0)=""),"",IF($BS$6=3,IF(AND(VLOOKUP(G191,अंक,5,0)&gt;=86),3,IF(AND(VLOOKUP(G191,अंक,5,0)&gt;=81),2,IF(AND(VLOOKUP(G191,अंक,5,0)&gt;=75),1,0))),IF(AND(VLOOKUP(G191,अंक,5,0)&gt;=86),1.5,IF(AND(VLOOKUP(G191,अंक,5,0)&gt;=81),1,IF(AND(VLOOKUP(G191,अंक,5,0)&gt;=75),0.5,0))))),"")</f>
        <v/>
      </c>
      <c s="160">
        <f t="shared" si="88"/>
        <v>0</v>
      </c>
      <c s="160">
        <f t="shared" si="89"/>
        <v>0</v>
      </c>
      <c s="160">
        <f t="shared" si="18"/>
        <v>0</v>
      </c>
      <c s="157" t="str">
        <f t="shared" si="90"/>
        <v/>
      </c>
      <c s="160" t="str">
        <f t="shared" si="20"/>
        <v/>
      </c>
      <c s="160" t="str">
        <f>IFERROR(IF(AND(VLOOKUP(G191,अंक,5,0)=""),"",IF($BY$6=3,IF(AND(VLOOKUP(G191,अंक,5,0)&gt;=86),3,IF(AND(VLOOKUP(G191,अंक,5,0)&gt;=81),2,IF(AND(VLOOKUP(G191,अंक,5,0)&gt;=75),1,0))),IF(AND(VLOOKUP(G191,अंक,5,0)&gt;=86),1.5,IF(AND(VLOOKUP(G191,अंक,5,0)&gt;=81),1,IF(AND(VLOOKUP(G191,अंक,5,0)&gt;=75),0.5,0))))),"")</f>
        <v/>
      </c>
      <c s="160">
        <f t="shared" si="91"/>
        <v>0</v>
      </c>
      <c s="160">
        <f t="shared" si="92"/>
        <v>0</v>
      </c>
      <c s="160">
        <f t="shared" si="23"/>
        <v>0</v>
      </c>
      <c s="157" t="str">
        <f t="shared" si="93"/>
        <v/>
      </c>
      <c s="160" t="str">
        <f t="shared" si="25"/>
        <v/>
      </c>
      <c s="160" t="str">
        <f>IFERROR(IF(AND(VLOOKUP(G191,अंक,5,0)=""),"",IF($CE$6=3,IF(AND(VLOOKUP(G191,अंक,5,0)&gt;=86),3,IF(AND(VLOOKUP(G191,अंक,5,0)&gt;=81),2,IF(AND(VLOOKUP(G191,अंक,5,0)&gt;=75),1,0))),IF(AND(VLOOKUP(G191,अंक,5,0)&gt;=86),1.5,IF(AND(VLOOKUP(G191,अंक,5,0)&gt;=81),1,IF(AND(VLOOKUP(G191,अंक,5,0)&gt;=75),0.5,0))))),"")</f>
        <v/>
      </c>
      <c s="160">
        <f t="shared" si="94"/>
        <v>0</v>
      </c>
      <c s="160">
        <f t="shared" si="95"/>
        <v>0</v>
      </c>
      <c s="160">
        <f t="shared" si="28"/>
        <v>0</v>
      </c>
      <c s="157" t="str">
        <f t="shared" si="96"/>
        <v/>
      </c>
      <c s="160" t="str">
        <f t="shared" si="30"/>
        <v/>
      </c>
      <c s="160" t="str">
        <f>IFERROR(IF(AND(VLOOKUP(G191,अंक,5,0)=""),"",IF($CK$6=3,IF(AND(VLOOKUP(G191,अंक,5,0)&gt;=86),3,IF(AND(VLOOKUP(G191,अंक,5,0)&gt;=81),2,IF(AND(VLOOKUP(G191,अंक,5,0)&gt;=75),1,0))),IF(AND(VLOOKUP(G191,अंक,5,0)&gt;86),1.5,IF(AND(VLOOKUP(G191,अंक,5,0)&gt;=81),1,IF(AND(VLOOKUP(G191,अंक,5,0)&gt;=75),0.5,0))))),"")</f>
        <v/>
      </c>
      <c s="160">
        <f t="shared" si="97"/>
        <v>0</v>
      </c>
      <c s="160">
        <f t="shared" si="98"/>
        <v>0</v>
      </c>
      <c s="160">
        <f t="shared" si="33"/>
        <v>0</v>
      </c>
      <c s="157" t="str">
        <f t="shared" si="99"/>
        <v/>
      </c>
      <c s="160" t="str">
        <f t="shared" si="35"/>
        <v/>
      </c>
      <c s="160" t="str">
        <f>IFERROR(IF(AND(VLOOKUP(G191,अंक,5,0)=""),"",IF($CQ$6=3,IF(AND(VLOOKUP(G191,अंक,5,0)&gt;=86),3,IF(AND(VLOOKUP(G191,अंक,5,0)&gt;=81),2,IF(AND(VLOOKUP(G191,अंक,5,0)&gt;=75),1,0))),IF(AND(VLOOKUP(G191,अंक,5,0)&gt;=86),1.5,IF(AND(VLOOKUP(G191,अंक,5,0)&gt;=81),1,IF(AND(VLOOKUP(G191,अंक,5,0)&gt;=75),0.5,0))))),"")</f>
        <v/>
      </c>
      <c s="160">
        <f t="shared" si="100"/>
        <v>0</v>
      </c>
      <c s="160">
        <f t="shared" si="101"/>
        <v>0</v>
      </c>
      <c s="161">
        <f t="shared" si="38"/>
        <v>0</v>
      </c>
      <c s="157"/>
    </row>
    <row r="192" spans="1:99" ht="26.25" customHeight="1">
      <c r="A19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2" s="181" t="str">
        <f t="shared" si="83"/>
        <v/>
      </c>
      <c s="160" t="str">
        <f t="shared" si="84"/>
        <v/>
      </c>
      <c s="160" t="str">
        <f t="shared" si="10"/>
        <v/>
      </c>
      <c s="160" t="str">
        <f>IFERROR(IF(AND(VLOOKUP(G192,अंक,5,0)=""),"",IF($BM$6=3,IF(AND(VLOOKUP(G192,अंक,5,0)&gt;=86),3,IF(AND(VLOOKUP(G192,अंक,5,0)&gt;=81),2,IF(AND(VLOOKUP(G192,Mark,5,0)&gt;=75),1,0))),IF(AND(VLOOKUP(G192,अंक,5,0)&gt;=86),1.5,IF(AND(VLOOKUP(G192,अंक,5,0)&gt;=81),1,IF(AND(VLOOKUP(G192,अंक,5,0)&gt;=75),0.5,0))))),"")</f>
        <v/>
      </c>
      <c s="160">
        <f t="shared" si="85"/>
        <v>0</v>
      </c>
      <c s="160">
        <f t="shared" si="86"/>
        <v>0</v>
      </c>
      <c s="160">
        <f t="shared" si="13"/>
        <v>0</v>
      </c>
      <c s="157" t="str">
        <f t="shared" si="87"/>
        <v/>
      </c>
      <c s="160" t="str">
        <f t="shared" si="15"/>
        <v/>
      </c>
      <c s="160" t="str">
        <f>IFERROR(IF(AND(VLOOKUP(G192,अंक,5,0)=""),"",IF($BS$6=3,IF(AND(VLOOKUP(G192,अंक,5,0)&gt;=86),3,IF(AND(VLOOKUP(G192,अंक,5,0)&gt;=81),2,IF(AND(VLOOKUP(G192,अंक,5,0)&gt;=75),1,0))),IF(AND(VLOOKUP(G192,अंक,5,0)&gt;=86),1.5,IF(AND(VLOOKUP(G192,अंक,5,0)&gt;=81),1,IF(AND(VLOOKUP(G192,अंक,5,0)&gt;=75),0.5,0))))),"")</f>
        <v/>
      </c>
      <c s="160">
        <f t="shared" si="88"/>
        <v>0</v>
      </c>
      <c s="160">
        <f t="shared" si="89"/>
        <v>0</v>
      </c>
      <c s="160">
        <f t="shared" si="18"/>
        <v>0</v>
      </c>
      <c s="157" t="str">
        <f t="shared" si="90"/>
        <v/>
      </c>
      <c s="160" t="str">
        <f t="shared" si="20"/>
        <v/>
      </c>
      <c s="160" t="str">
        <f>IFERROR(IF(AND(VLOOKUP(G192,अंक,5,0)=""),"",IF($BY$6=3,IF(AND(VLOOKUP(G192,अंक,5,0)&gt;=86),3,IF(AND(VLOOKUP(G192,अंक,5,0)&gt;=81),2,IF(AND(VLOOKUP(G192,अंक,5,0)&gt;=75),1,0))),IF(AND(VLOOKUP(G192,अंक,5,0)&gt;=86),1.5,IF(AND(VLOOKUP(G192,अंक,5,0)&gt;=81),1,IF(AND(VLOOKUP(G192,अंक,5,0)&gt;=75),0.5,0))))),"")</f>
        <v/>
      </c>
      <c s="160">
        <f t="shared" si="91"/>
        <v>0</v>
      </c>
      <c s="160">
        <f t="shared" si="92"/>
        <v>0</v>
      </c>
      <c s="160">
        <f t="shared" si="23"/>
        <v>0</v>
      </c>
      <c s="157" t="str">
        <f t="shared" si="93"/>
        <v/>
      </c>
      <c s="160" t="str">
        <f t="shared" si="25"/>
        <v/>
      </c>
      <c s="160" t="str">
        <f>IFERROR(IF(AND(VLOOKUP(G192,अंक,5,0)=""),"",IF($CE$6=3,IF(AND(VLOOKUP(G192,अंक,5,0)&gt;=86),3,IF(AND(VLOOKUP(G192,अंक,5,0)&gt;=81),2,IF(AND(VLOOKUP(G192,अंक,5,0)&gt;=75),1,0))),IF(AND(VLOOKUP(G192,अंक,5,0)&gt;=86),1.5,IF(AND(VLOOKUP(G192,अंक,5,0)&gt;=81),1,IF(AND(VLOOKUP(G192,अंक,5,0)&gt;=75),0.5,0))))),"")</f>
        <v/>
      </c>
      <c s="160">
        <f t="shared" si="94"/>
        <v>0</v>
      </c>
      <c s="160">
        <f t="shared" si="95"/>
        <v>0</v>
      </c>
      <c s="160">
        <f t="shared" si="28"/>
        <v>0</v>
      </c>
      <c s="157" t="str">
        <f t="shared" si="96"/>
        <v/>
      </c>
      <c s="160" t="str">
        <f t="shared" si="30"/>
        <v/>
      </c>
      <c s="160" t="str">
        <f>IFERROR(IF(AND(VLOOKUP(G192,अंक,5,0)=""),"",IF($CK$6=3,IF(AND(VLOOKUP(G192,अंक,5,0)&gt;=86),3,IF(AND(VLOOKUP(G192,अंक,5,0)&gt;=81),2,IF(AND(VLOOKUP(G192,अंक,5,0)&gt;=75),1,0))),IF(AND(VLOOKUP(G192,अंक,5,0)&gt;86),1.5,IF(AND(VLOOKUP(G192,अंक,5,0)&gt;=81),1,IF(AND(VLOOKUP(G192,अंक,5,0)&gt;=75),0.5,0))))),"")</f>
        <v/>
      </c>
      <c s="160">
        <f t="shared" si="97"/>
        <v>0</v>
      </c>
      <c s="160">
        <f t="shared" si="98"/>
        <v>0</v>
      </c>
      <c s="160">
        <f t="shared" si="33"/>
        <v>0</v>
      </c>
      <c s="157" t="str">
        <f t="shared" si="99"/>
        <v/>
      </c>
      <c s="160" t="str">
        <f t="shared" si="35"/>
        <v/>
      </c>
      <c s="160" t="str">
        <f>IFERROR(IF(AND(VLOOKUP(G192,अंक,5,0)=""),"",IF($CQ$6=3,IF(AND(VLOOKUP(G192,अंक,5,0)&gt;=86),3,IF(AND(VLOOKUP(G192,अंक,5,0)&gt;=81),2,IF(AND(VLOOKUP(G192,अंक,5,0)&gt;=75),1,0))),IF(AND(VLOOKUP(G192,अंक,5,0)&gt;=86),1.5,IF(AND(VLOOKUP(G192,अंक,5,0)&gt;=81),1,IF(AND(VLOOKUP(G192,अंक,5,0)&gt;=75),0.5,0))))),"")</f>
        <v/>
      </c>
      <c s="160">
        <f t="shared" si="100"/>
        <v>0</v>
      </c>
      <c s="160">
        <f t="shared" si="101"/>
        <v>0</v>
      </c>
      <c s="161">
        <f t="shared" si="38"/>
        <v>0</v>
      </c>
      <c s="157"/>
    </row>
    <row r="193" spans="1:99" ht="26.25" customHeight="1">
      <c r="A19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3" s="181" t="str">
        <f t="shared" si="83"/>
        <v/>
      </c>
      <c s="160" t="str">
        <f t="shared" si="84"/>
        <v/>
      </c>
      <c s="160" t="str">
        <f t="shared" si="10"/>
        <v/>
      </c>
      <c s="160" t="str">
        <f>IFERROR(IF(AND(VLOOKUP(G193,अंक,5,0)=""),"",IF($BM$6=3,IF(AND(VLOOKUP(G193,अंक,5,0)&gt;=86),3,IF(AND(VLOOKUP(G193,अंक,5,0)&gt;=81),2,IF(AND(VLOOKUP(G193,Mark,5,0)&gt;=75),1,0))),IF(AND(VLOOKUP(G193,अंक,5,0)&gt;=86),1.5,IF(AND(VLOOKUP(G193,अंक,5,0)&gt;=81),1,IF(AND(VLOOKUP(G193,अंक,5,0)&gt;=75),0.5,0))))),"")</f>
        <v/>
      </c>
      <c s="160">
        <f t="shared" si="85"/>
        <v>0</v>
      </c>
      <c s="160">
        <f t="shared" si="86"/>
        <v>0</v>
      </c>
      <c s="160">
        <f t="shared" si="13"/>
        <v>0</v>
      </c>
      <c s="157" t="str">
        <f t="shared" si="87"/>
        <v/>
      </c>
      <c s="160" t="str">
        <f t="shared" si="15"/>
        <v/>
      </c>
      <c s="160" t="str">
        <f>IFERROR(IF(AND(VLOOKUP(G193,अंक,5,0)=""),"",IF($BS$6=3,IF(AND(VLOOKUP(G193,अंक,5,0)&gt;=86),3,IF(AND(VLOOKUP(G193,अंक,5,0)&gt;=81),2,IF(AND(VLOOKUP(G193,अंक,5,0)&gt;=75),1,0))),IF(AND(VLOOKUP(G193,अंक,5,0)&gt;=86),1.5,IF(AND(VLOOKUP(G193,अंक,5,0)&gt;=81),1,IF(AND(VLOOKUP(G193,अंक,5,0)&gt;=75),0.5,0))))),"")</f>
        <v/>
      </c>
      <c s="160">
        <f t="shared" si="88"/>
        <v>0</v>
      </c>
      <c s="160">
        <f t="shared" si="89"/>
        <v>0</v>
      </c>
      <c s="160">
        <f t="shared" si="18"/>
        <v>0</v>
      </c>
      <c s="157" t="str">
        <f t="shared" si="90"/>
        <v/>
      </c>
      <c s="160" t="str">
        <f t="shared" si="20"/>
        <v/>
      </c>
      <c s="160" t="str">
        <f>IFERROR(IF(AND(VLOOKUP(G193,अंक,5,0)=""),"",IF($BY$6=3,IF(AND(VLOOKUP(G193,अंक,5,0)&gt;=86),3,IF(AND(VLOOKUP(G193,अंक,5,0)&gt;=81),2,IF(AND(VLOOKUP(G193,अंक,5,0)&gt;=75),1,0))),IF(AND(VLOOKUP(G193,अंक,5,0)&gt;=86),1.5,IF(AND(VLOOKUP(G193,अंक,5,0)&gt;=81),1,IF(AND(VLOOKUP(G193,अंक,5,0)&gt;=75),0.5,0))))),"")</f>
        <v/>
      </c>
      <c s="160">
        <f t="shared" si="91"/>
        <v>0</v>
      </c>
      <c s="160">
        <f t="shared" si="92"/>
        <v>0</v>
      </c>
      <c s="160">
        <f t="shared" si="23"/>
        <v>0</v>
      </c>
      <c s="157" t="str">
        <f t="shared" si="93"/>
        <v/>
      </c>
      <c s="160" t="str">
        <f t="shared" si="25"/>
        <v/>
      </c>
      <c s="160" t="str">
        <f>IFERROR(IF(AND(VLOOKUP(G193,अंक,5,0)=""),"",IF($CE$6=3,IF(AND(VLOOKUP(G193,अंक,5,0)&gt;=86),3,IF(AND(VLOOKUP(G193,अंक,5,0)&gt;=81),2,IF(AND(VLOOKUP(G193,अंक,5,0)&gt;=75),1,0))),IF(AND(VLOOKUP(G193,अंक,5,0)&gt;=86),1.5,IF(AND(VLOOKUP(G193,अंक,5,0)&gt;=81),1,IF(AND(VLOOKUP(G193,अंक,5,0)&gt;=75),0.5,0))))),"")</f>
        <v/>
      </c>
      <c s="160">
        <f t="shared" si="94"/>
        <v>0</v>
      </c>
      <c s="160">
        <f t="shared" si="95"/>
        <v>0</v>
      </c>
      <c s="160">
        <f t="shared" si="28"/>
        <v>0</v>
      </c>
      <c s="157" t="str">
        <f t="shared" si="96"/>
        <v/>
      </c>
      <c s="160" t="str">
        <f t="shared" si="30"/>
        <v/>
      </c>
      <c s="160" t="str">
        <f>IFERROR(IF(AND(VLOOKUP(G193,अंक,5,0)=""),"",IF($CK$6=3,IF(AND(VLOOKUP(G193,अंक,5,0)&gt;=86),3,IF(AND(VLOOKUP(G193,अंक,5,0)&gt;=81),2,IF(AND(VLOOKUP(G193,अंक,5,0)&gt;=75),1,0))),IF(AND(VLOOKUP(G193,अंक,5,0)&gt;86),1.5,IF(AND(VLOOKUP(G193,अंक,5,0)&gt;=81),1,IF(AND(VLOOKUP(G193,अंक,5,0)&gt;=75),0.5,0))))),"")</f>
        <v/>
      </c>
      <c s="160">
        <f t="shared" si="97"/>
        <v>0</v>
      </c>
      <c s="160">
        <f t="shared" si="98"/>
        <v>0</v>
      </c>
      <c s="160">
        <f t="shared" si="33"/>
        <v>0</v>
      </c>
      <c s="157" t="str">
        <f t="shared" si="99"/>
        <v/>
      </c>
      <c s="160" t="str">
        <f t="shared" si="35"/>
        <v/>
      </c>
      <c s="160" t="str">
        <f>IFERROR(IF(AND(VLOOKUP(G193,अंक,5,0)=""),"",IF($CQ$6=3,IF(AND(VLOOKUP(G193,अंक,5,0)&gt;=86),3,IF(AND(VLOOKUP(G193,अंक,5,0)&gt;=81),2,IF(AND(VLOOKUP(G193,अंक,5,0)&gt;=75),1,0))),IF(AND(VLOOKUP(G193,अंक,5,0)&gt;=86),1.5,IF(AND(VLOOKUP(G193,अंक,5,0)&gt;=81),1,IF(AND(VLOOKUP(G193,अंक,5,0)&gt;=75),0.5,0))))),"")</f>
        <v/>
      </c>
      <c s="160">
        <f t="shared" si="100"/>
        <v>0</v>
      </c>
      <c s="160">
        <f t="shared" si="101"/>
        <v>0</v>
      </c>
      <c s="161">
        <f t="shared" si="38"/>
        <v>0</v>
      </c>
      <c s="157"/>
    </row>
    <row r="194" spans="1:99" ht="26.25" customHeight="1">
      <c r="A19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4" s="181" t="str">
        <f t="shared" si="83"/>
        <v/>
      </c>
      <c s="160" t="str">
        <f t="shared" si="84"/>
        <v/>
      </c>
      <c s="160" t="str">
        <f t="shared" si="10"/>
        <v/>
      </c>
      <c s="160" t="str">
        <f>IFERROR(IF(AND(VLOOKUP(G194,अंक,5,0)=""),"",IF($BM$6=3,IF(AND(VLOOKUP(G194,अंक,5,0)&gt;=86),3,IF(AND(VLOOKUP(G194,अंक,5,0)&gt;=81),2,IF(AND(VLOOKUP(G194,Mark,5,0)&gt;=75),1,0))),IF(AND(VLOOKUP(G194,अंक,5,0)&gt;=86),1.5,IF(AND(VLOOKUP(G194,अंक,5,0)&gt;=81),1,IF(AND(VLOOKUP(G194,अंक,5,0)&gt;=75),0.5,0))))),"")</f>
        <v/>
      </c>
      <c s="160">
        <f t="shared" si="85"/>
        <v>0</v>
      </c>
      <c s="160">
        <f t="shared" si="86"/>
        <v>0</v>
      </c>
      <c s="160">
        <f t="shared" si="13"/>
        <v>0</v>
      </c>
      <c s="157" t="str">
        <f t="shared" si="87"/>
        <v/>
      </c>
      <c s="160" t="str">
        <f t="shared" si="15"/>
        <v/>
      </c>
      <c s="160" t="str">
        <f>IFERROR(IF(AND(VLOOKUP(G194,अंक,5,0)=""),"",IF($BS$6=3,IF(AND(VLOOKUP(G194,अंक,5,0)&gt;=86),3,IF(AND(VLOOKUP(G194,अंक,5,0)&gt;=81),2,IF(AND(VLOOKUP(G194,अंक,5,0)&gt;=75),1,0))),IF(AND(VLOOKUP(G194,अंक,5,0)&gt;=86),1.5,IF(AND(VLOOKUP(G194,अंक,5,0)&gt;=81),1,IF(AND(VLOOKUP(G194,अंक,5,0)&gt;=75),0.5,0))))),"")</f>
        <v/>
      </c>
      <c s="160">
        <f t="shared" si="88"/>
        <v>0</v>
      </c>
      <c s="160">
        <f t="shared" si="89"/>
        <v>0</v>
      </c>
      <c s="160">
        <f t="shared" si="18"/>
        <v>0</v>
      </c>
      <c s="157" t="str">
        <f t="shared" si="90"/>
        <v/>
      </c>
      <c s="160" t="str">
        <f t="shared" si="20"/>
        <v/>
      </c>
      <c s="160" t="str">
        <f>IFERROR(IF(AND(VLOOKUP(G194,अंक,5,0)=""),"",IF($BY$6=3,IF(AND(VLOOKUP(G194,अंक,5,0)&gt;=86),3,IF(AND(VLOOKUP(G194,अंक,5,0)&gt;=81),2,IF(AND(VLOOKUP(G194,अंक,5,0)&gt;=75),1,0))),IF(AND(VLOOKUP(G194,अंक,5,0)&gt;=86),1.5,IF(AND(VLOOKUP(G194,अंक,5,0)&gt;=81),1,IF(AND(VLOOKUP(G194,अंक,5,0)&gt;=75),0.5,0))))),"")</f>
        <v/>
      </c>
      <c s="160">
        <f t="shared" si="91"/>
        <v>0</v>
      </c>
      <c s="160">
        <f t="shared" si="92"/>
        <v>0</v>
      </c>
      <c s="160">
        <f t="shared" si="23"/>
        <v>0</v>
      </c>
      <c s="157" t="str">
        <f t="shared" si="93"/>
        <v/>
      </c>
      <c s="160" t="str">
        <f t="shared" si="25"/>
        <v/>
      </c>
      <c s="160" t="str">
        <f>IFERROR(IF(AND(VLOOKUP(G194,अंक,5,0)=""),"",IF($CE$6=3,IF(AND(VLOOKUP(G194,अंक,5,0)&gt;=86),3,IF(AND(VLOOKUP(G194,अंक,5,0)&gt;=81),2,IF(AND(VLOOKUP(G194,अंक,5,0)&gt;=75),1,0))),IF(AND(VLOOKUP(G194,अंक,5,0)&gt;=86),1.5,IF(AND(VLOOKUP(G194,अंक,5,0)&gt;=81),1,IF(AND(VLOOKUP(G194,अंक,5,0)&gt;=75),0.5,0))))),"")</f>
        <v/>
      </c>
      <c s="160">
        <f t="shared" si="94"/>
        <v>0</v>
      </c>
      <c s="160">
        <f t="shared" si="95"/>
        <v>0</v>
      </c>
      <c s="160">
        <f t="shared" si="28"/>
        <v>0</v>
      </c>
      <c s="157" t="str">
        <f t="shared" si="96"/>
        <v/>
      </c>
      <c s="160" t="str">
        <f t="shared" si="30"/>
        <v/>
      </c>
      <c s="160" t="str">
        <f>IFERROR(IF(AND(VLOOKUP(G194,अंक,5,0)=""),"",IF($CK$6=3,IF(AND(VLOOKUP(G194,अंक,5,0)&gt;=86),3,IF(AND(VLOOKUP(G194,अंक,5,0)&gt;=81),2,IF(AND(VLOOKUP(G194,अंक,5,0)&gt;=75),1,0))),IF(AND(VLOOKUP(G194,अंक,5,0)&gt;86),1.5,IF(AND(VLOOKUP(G194,अंक,5,0)&gt;=81),1,IF(AND(VLOOKUP(G194,अंक,5,0)&gt;=75),0.5,0))))),"")</f>
        <v/>
      </c>
      <c s="160">
        <f t="shared" si="97"/>
        <v>0</v>
      </c>
      <c s="160">
        <f t="shared" si="98"/>
        <v>0</v>
      </c>
      <c s="160">
        <f t="shared" si="33"/>
        <v>0</v>
      </c>
      <c s="157" t="str">
        <f t="shared" si="99"/>
        <v/>
      </c>
      <c s="160" t="str">
        <f t="shared" si="35"/>
        <v/>
      </c>
      <c s="160" t="str">
        <f>IFERROR(IF(AND(VLOOKUP(G194,अंक,5,0)=""),"",IF($CQ$6=3,IF(AND(VLOOKUP(G194,अंक,5,0)&gt;=86),3,IF(AND(VLOOKUP(G194,अंक,5,0)&gt;=81),2,IF(AND(VLOOKUP(G194,अंक,5,0)&gt;=75),1,0))),IF(AND(VLOOKUP(G194,अंक,5,0)&gt;=86),1.5,IF(AND(VLOOKUP(G194,अंक,5,0)&gt;=81),1,IF(AND(VLOOKUP(G194,अंक,5,0)&gt;=75),0.5,0))))),"")</f>
        <v/>
      </c>
      <c s="160">
        <f t="shared" si="100"/>
        <v>0</v>
      </c>
      <c s="160">
        <f t="shared" si="101"/>
        <v>0</v>
      </c>
      <c s="161">
        <f t="shared" si="38"/>
        <v>0</v>
      </c>
      <c s="157"/>
    </row>
    <row r="195" spans="1:99" ht="26.25" customHeight="1">
      <c r="A19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5" s="181" t="str">
        <f t="shared" si="83"/>
        <v/>
      </c>
      <c s="160" t="str">
        <f t="shared" si="84"/>
        <v/>
      </c>
      <c s="160" t="str">
        <f t="shared" si="10"/>
        <v/>
      </c>
      <c s="160" t="str">
        <f>IFERROR(IF(AND(VLOOKUP(G195,अंक,5,0)=""),"",IF($BM$6=3,IF(AND(VLOOKUP(G195,अंक,5,0)&gt;=86),3,IF(AND(VLOOKUP(G195,अंक,5,0)&gt;=81),2,IF(AND(VLOOKUP(G195,Mark,5,0)&gt;=75),1,0))),IF(AND(VLOOKUP(G195,अंक,5,0)&gt;=86),1.5,IF(AND(VLOOKUP(G195,अंक,5,0)&gt;=81),1,IF(AND(VLOOKUP(G195,अंक,5,0)&gt;=75),0.5,0))))),"")</f>
        <v/>
      </c>
      <c s="160">
        <f t="shared" si="85"/>
        <v>0</v>
      </c>
      <c s="160">
        <f t="shared" si="86"/>
        <v>0</v>
      </c>
      <c s="160">
        <f t="shared" si="13"/>
        <v>0</v>
      </c>
      <c s="157" t="str">
        <f t="shared" si="87"/>
        <v/>
      </c>
      <c s="160" t="str">
        <f t="shared" si="15"/>
        <v/>
      </c>
      <c s="160" t="str">
        <f>IFERROR(IF(AND(VLOOKUP(G195,अंक,5,0)=""),"",IF($BS$6=3,IF(AND(VLOOKUP(G195,अंक,5,0)&gt;=86),3,IF(AND(VLOOKUP(G195,अंक,5,0)&gt;=81),2,IF(AND(VLOOKUP(G195,अंक,5,0)&gt;=75),1,0))),IF(AND(VLOOKUP(G195,अंक,5,0)&gt;=86),1.5,IF(AND(VLOOKUP(G195,अंक,5,0)&gt;=81),1,IF(AND(VLOOKUP(G195,अंक,5,0)&gt;=75),0.5,0))))),"")</f>
        <v/>
      </c>
      <c s="160">
        <f t="shared" si="88"/>
        <v>0</v>
      </c>
      <c s="160">
        <f t="shared" si="89"/>
        <v>0</v>
      </c>
      <c s="160">
        <f t="shared" si="18"/>
        <v>0</v>
      </c>
      <c s="157" t="str">
        <f t="shared" si="90"/>
        <v/>
      </c>
      <c s="160" t="str">
        <f t="shared" si="20"/>
        <v/>
      </c>
      <c s="160" t="str">
        <f>IFERROR(IF(AND(VLOOKUP(G195,अंक,5,0)=""),"",IF($BY$6=3,IF(AND(VLOOKUP(G195,अंक,5,0)&gt;=86),3,IF(AND(VLOOKUP(G195,अंक,5,0)&gt;=81),2,IF(AND(VLOOKUP(G195,अंक,5,0)&gt;=75),1,0))),IF(AND(VLOOKUP(G195,अंक,5,0)&gt;=86),1.5,IF(AND(VLOOKUP(G195,अंक,5,0)&gt;=81),1,IF(AND(VLOOKUP(G195,अंक,5,0)&gt;=75),0.5,0))))),"")</f>
        <v/>
      </c>
      <c s="160">
        <f t="shared" si="91"/>
        <v>0</v>
      </c>
      <c s="160">
        <f t="shared" si="92"/>
        <v>0</v>
      </c>
      <c s="160">
        <f t="shared" si="23"/>
        <v>0</v>
      </c>
      <c s="157" t="str">
        <f t="shared" si="93"/>
        <v/>
      </c>
      <c s="160" t="str">
        <f t="shared" si="25"/>
        <v/>
      </c>
      <c s="160" t="str">
        <f>IFERROR(IF(AND(VLOOKUP(G195,अंक,5,0)=""),"",IF($CE$6=3,IF(AND(VLOOKUP(G195,अंक,5,0)&gt;=86),3,IF(AND(VLOOKUP(G195,अंक,5,0)&gt;=81),2,IF(AND(VLOOKUP(G195,अंक,5,0)&gt;=75),1,0))),IF(AND(VLOOKUP(G195,अंक,5,0)&gt;=86),1.5,IF(AND(VLOOKUP(G195,अंक,5,0)&gt;=81),1,IF(AND(VLOOKUP(G195,अंक,5,0)&gt;=75),0.5,0))))),"")</f>
        <v/>
      </c>
      <c s="160">
        <f t="shared" si="94"/>
        <v>0</v>
      </c>
      <c s="160">
        <f t="shared" si="95"/>
        <v>0</v>
      </c>
      <c s="160">
        <f t="shared" si="28"/>
        <v>0</v>
      </c>
      <c s="157" t="str">
        <f t="shared" si="96"/>
        <v/>
      </c>
      <c s="160" t="str">
        <f t="shared" si="30"/>
        <v/>
      </c>
      <c s="160" t="str">
        <f>IFERROR(IF(AND(VLOOKUP(G195,अंक,5,0)=""),"",IF($CK$6=3,IF(AND(VLOOKUP(G195,अंक,5,0)&gt;=86),3,IF(AND(VLOOKUP(G195,अंक,5,0)&gt;=81),2,IF(AND(VLOOKUP(G195,अंक,5,0)&gt;=75),1,0))),IF(AND(VLOOKUP(G195,अंक,5,0)&gt;86),1.5,IF(AND(VLOOKUP(G195,अंक,5,0)&gt;=81),1,IF(AND(VLOOKUP(G195,अंक,5,0)&gt;=75),0.5,0))))),"")</f>
        <v/>
      </c>
      <c s="160">
        <f t="shared" si="97"/>
        <v>0</v>
      </c>
      <c s="160">
        <f t="shared" si="98"/>
        <v>0</v>
      </c>
      <c s="160">
        <f t="shared" si="33"/>
        <v>0</v>
      </c>
      <c s="157" t="str">
        <f t="shared" si="99"/>
        <v/>
      </c>
      <c s="160" t="str">
        <f t="shared" si="35"/>
        <v/>
      </c>
      <c s="160" t="str">
        <f>IFERROR(IF(AND(VLOOKUP(G195,अंक,5,0)=""),"",IF($CQ$6=3,IF(AND(VLOOKUP(G195,अंक,5,0)&gt;=86),3,IF(AND(VLOOKUP(G195,अंक,5,0)&gt;=81),2,IF(AND(VLOOKUP(G195,अंक,5,0)&gt;=75),1,0))),IF(AND(VLOOKUP(G195,अंक,5,0)&gt;=86),1.5,IF(AND(VLOOKUP(G195,अंक,5,0)&gt;=81),1,IF(AND(VLOOKUP(G195,अंक,5,0)&gt;=75),0.5,0))))),"")</f>
        <v/>
      </c>
      <c s="160">
        <f t="shared" si="100"/>
        <v>0</v>
      </c>
      <c s="160">
        <f t="shared" si="101"/>
        <v>0</v>
      </c>
      <c s="161">
        <f t="shared" si="38"/>
        <v>0</v>
      </c>
      <c s="157"/>
    </row>
    <row r="196" spans="1:99" ht="26.25" customHeight="1">
      <c r="A19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6" s="181" t="str">
        <f t="shared" si="83"/>
        <v/>
      </c>
      <c s="160" t="str">
        <f t="shared" si="84"/>
        <v/>
      </c>
      <c s="160" t="str">
        <f t="shared" si="10"/>
        <v/>
      </c>
      <c s="160" t="str">
        <f>IFERROR(IF(AND(VLOOKUP(G196,अंक,5,0)=""),"",IF($BM$6=3,IF(AND(VLOOKUP(G196,अंक,5,0)&gt;=86),3,IF(AND(VLOOKUP(G196,अंक,5,0)&gt;=81),2,IF(AND(VLOOKUP(G196,Mark,5,0)&gt;=75),1,0))),IF(AND(VLOOKUP(G196,अंक,5,0)&gt;=86),1.5,IF(AND(VLOOKUP(G196,अंक,5,0)&gt;=81),1,IF(AND(VLOOKUP(G196,अंक,5,0)&gt;=75),0.5,0))))),"")</f>
        <v/>
      </c>
      <c s="160">
        <f t="shared" si="85"/>
        <v>0</v>
      </c>
      <c s="160">
        <f t="shared" si="86"/>
        <v>0</v>
      </c>
      <c s="160">
        <f t="shared" si="13"/>
        <v>0</v>
      </c>
      <c s="157" t="str">
        <f t="shared" si="87"/>
        <v/>
      </c>
      <c s="160" t="str">
        <f t="shared" si="15"/>
        <v/>
      </c>
      <c s="160" t="str">
        <f>IFERROR(IF(AND(VLOOKUP(G196,अंक,5,0)=""),"",IF($BS$6=3,IF(AND(VLOOKUP(G196,अंक,5,0)&gt;=86),3,IF(AND(VLOOKUP(G196,अंक,5,0)&gt;=81),2,IF(AND(VLOOKUP(G196,अंक,5,0)&gt;=75),1,0))),IF(AND(VLOOKUP(G196,अंक,5,0)&gt;=86),1.5,IF(AND(VLOOKUP(G196,अंक,5,0)&gt;=81),1,IF(AND(VLOOKUP(G196,अंक,5,0)&gt;=75),0.5,0))))),"")</f>
        <v/>
      </c>
      <c s="160">
        <f t="shared" si="88"/>
        <v>0</v>
      </c>
      <c s="160">
        <f t="shared" si="89"/>
        <v>0</v>
      </c>
      <c s="160">
        <f t="shared" si="18"/>
        <v>0</v>
      </c>
      <c s="157" t="str">
        <f t="shared" si="90"/>
        <v/>
      </c>
      <c s="160" t="str">
        <f t="shared" si="20"/>
        <v/>
      </c>
      <c s="160" t="str">
        <f>IFERROR(IF(AND(VLOOKUP(G196,अंक,5,0)=""),"",IF($BY$6=3,IF(AND(VLOOKUP(G196,अंक,5,0)&gt;=86),3,IF(AND(VLOOKUP(G196,अंक,5,0)&gt;=81),2,IF(AND(VLOOKUP(G196,अंक,5,0)&gt;=75),1,0))),IF(AND(VLOOKUP(G196,अंक,5,0)&gt;=86),1.5,IF(AND(VLOOKUP(G196,अंक,5,0)&gt;=81),1,IF(AND(VLOOKUP(G196,अंक,5,0)&gt;=75),0.5,0))))),"")</f>
        <v/>
      </c>
      <c s="160">
        <f t="shared" si="91"/>
        <v>0</v>
      </c>
      <c s="160">
        <f t="shared" si="92"/>
        <v>0</v>
      </c>
      <c s="160">
        <f t="shared" si="23"/>
        <v>0</v>
      </c>
      <c s="157" t="str">
        <f t="shared" si="93"/>
        <v/>
      </c>
      <c s="160" t="str">
        <f t="shared" si="25"/>
        <v/>
      </c>
      <c s="160" t="str">
        <f>IFERROR(IF(AND(VLOOKUP(G196,अंक,5,0)=""),"",IF($CE$6=3,IF(AND(VLOOKUP(G196,अंक,5,0)&gt;=86),3,IF(AND(VLOOKUP(G196,अंक,5,0)&gt;=81),2,IF(AND(VLOOKUP(G196,अंक,5,0)&gt;=75),1,0))),IF(AND(VLOOKUP(G196,अंक,5,0)&gt;=86),1.5,IF(AND(VLOOKUP(G196,अंक,5,0)&gt;=81),1,IF(AND(VLOOKUP(G196,अंक,5,0)&gt;=75),0.5,0))))),"")</f>
        <v/>
      </c>
      <c s="160">
        <f t="shared" si="94"/>
        <v>0</v>
      </c>
      <c s="160">
        <f t="shared" si="95"/>
        <v>0</v>
      </c>
      <c s="160">
        <f t="shared" si="28"/>
        <v>0</v>
      </c>
      <c s="157" t="str">
        <f t="shared" si="96"/>
        <v/>
      </c>
      <c s="160" t="str">
        <f t="shared" si="30"/>
        <v/>
      </c>
      <c s="160" t="str">
        <f>IFERROR(IF(AND(VLOOKUP(G196,अंक,5,0)=""),"",IF($CK$6=3,IF(AND(VLOOKUP(G196,अंक,5,0)&gt;=86),3,IF(AND(VLOOKUP(G196,अंक,5,0)&gt;=81),2,IF(AND(VLOOKUP(G196,अंक,5,0)&gt;=75),1,0))),IF(AND(VLOOKUP(G196,अंक,5,0)&gt;86),1.5,IF(AND(VLOOKUP(G196,अंक,5,0)&gt;=81),1,IF(AND(VLOOKUP(G196,अंक,5,0)&gt;=75),0.5,0))))),"")</f>
        <v/>
      </c>
      <c s="160">
        <f t="shared" si="97"/>
        <v>0</v>
      </c>
      <c s="160">
        <f t="shared" si="98"/>
        <v>0</v>
      </c>
      <c s="160">
        <f t="shared" si="33"/>
        <v>0</v>
      </c>
      <c s="157" t="str">
        <f t="shared" si="99"/>
        <v/>
      </c>
      <c s="160" t="str">
        <f t="shared" si="35"/>
        <v/>
      </c>
      <c s="160" t="str">
        <f>IFERROR(IF(AND(VLOOKUP(G196,अंक,5,0)=""),"",IF($CQ$6=3,IF(AND(VLOOKUP(G196,अंक,5,0)&gt;=86),3,IF(AND(VLOOKUP(G196,अंक,5,0)&gt;=81),2,IF(AND(VLOOKUP(G196,अंक,5,0)&gt;=75),1,0))),IF(AND(VLOOKUP(G196,अंक,5,0)&gt;=86),1.5,IF(AND(VLOOKUP(G196,अंक,5,0)&gt;=81),1,IF(AND(VLOOKUP(G196,अंक,5,0)&gt;=75),0.5,0))))),"")</f>
        <v/>
      </c>
      <c s="160">
        <f t="shared" si="100"/>
        <v>0</v>
      </c>
      <c s="160">
        <f t="shared" si="101"/>
        <v>0</v>
      </c>
      <c s="161">
        <f t="shared" si="38"/>
        <v>0</v>
      </c>
      <c s="157"/>
    </row>
    <row r="197" spans="1:99" ht="26.25" customHeight="1">
      <c r="A19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7" s="181" t="str">
        <f t="shared" si="83"/>
        <v/>
      </c>
      <c s="160" t="str">
        <f t="shared" si="84"/>
        <v/>
      </c>
      <c s="160" t="str">
        <f t="shared" si="10"/>
        <v/>
      </c>
      <c s="160" t="str">
        <f>IFERROR(IF(AND(VLOOKUP(G197,अंक,5,0)=""),"",IF($BM$6=3,IF(AND(VLOOKUP(G197,अंक,5,0)&gt;=86),3,IF(AND(VLOOKUP(G197,अंक,5,0)&gt;=81),2,IF(AND(VLOOKUP(G197,Mark,5,0)&gt;=75),1,0))),IF(AND(VLOOKUP(G197,अंक,5,0)&gt;=86),1.5,IF(AND(VLOOKUP(G197,अंक,5,0)&gt;=81),1,IF(AND(VLOOKUP(G197,अंक,5,0)&gt;=75),0.5,0))))),"")</f>
        <v/>
      </c>
      <c s="160">
        <f t="shared" si="85"/>
        <v>0</v>
      </c>
      <c s="160">
        <f t="shared" si="86"/>
        <v>0</v>
      </c>
      <c s="160">
        <f t="shared" si="13"/>
        <v>0</v>
      </c>
      <c s="157" t="str">
        <f t="shared" si="87"/>
        <v/>
      </c>
      <c s="160" t="str">
        <f t="shared" si="15"/>
        <v/>
      </c>
      <c s="160" t="str">
        <f>IFERROR(IF(AND(VLOOKUP(G197,अंक,5,0)=""),"",IF($BS$6=3,IF(AND(VLOOKUP(G197,अंक,5,0)&gt;=86),3,IF(AND(VLOOKUP(G197,अंक,5,0)&gt;=81),2,IF(AND(VLOOKUP(G197,अंक,5,0)&gt;=75),1,0))),IF(AND(VLOOKUP(G197,अंक,5,0)&gt;=86),1.5,IF(AND(VLOOKUP(G197,अंक,5,0)&gt;=81),1,IF(AND(VLOOKUP(G197,अंक,5,0)&gt;=75),0.5,0))))),"")</f>
        <v/>
      </c>
      <c s="160">
        <f t="shared" si="88"/>
        <v>0</v>
      </c>
      <c s="160">
        <f t="shared" si="89"/>
        <v>0</v>
      </c>
      <c s="160">
        <f t="shared" si="18"/>
        <v>0</v>
      </c>
      <c s="157" t="str">
        <f t="shared" si="90"/>
        <v/>
      </c>
      <c s="160" t="str">
        <f t="shared" si="20"/>
        <v/>
      </c>
      <c s="160" t="str">
        <f>IFERROR(IF(AND(VLOOKUP(G197,अंक,5,0)=""),"",IF($BY$6=3,IF(AND(VLOOKUP(G197,अंक,5,0)&gt;=86),3,IF(AND(VLOOKUP(G197,अंक,5,0)&gt;=81),2,IF(AND(VLOOKUP(G197,अंक,5,0)&gt;=75),1,0))),IF(AND(VLOOKUP(G197,अंक,5,0)&gt;=86),1.5,IF(AND(VLOOKUP(G197,अंक,5,0)&gt;=81),1,IF(AND(VLOOKUP(G197,अंक,5,0)&gt;=75),0.5,0))))),"")</f>
        <v/>
      </c>
      <c s="160">
        <f t="shared" si="91"/>
        <v>0</v>
      </c>
      <c s="160">
        <f t="shared" si="92"/>
        <v>0</v>
      </c>
      <c s="160">
        <f t="shared" si="23"/>
        <v>0</v>
      </c>
      <c s="157" t="str">
        <f t="shared" si="93"/>
        <v/>
      </c>
      <c s="160" t="str">
        <f t="shared" si="25"/>
        <v/>
      </c>
      <c s="160" t="str">
        <f>IFERROR(IF(AND(VLOOKUP(G197,अंक,5,0)=""),"",IF($CE$6=3,IF(AND(VLOOKUP(G197,अंक,5,0)&gt;=86),3,IF(AND(VLOOKUP(G197,अंक,5,0)&gt;=81),2,IF(AND(VLOOKUP(G197,अंक,5,0)&gt;=75),1,0))),IF(AND(VLOOKUP(G197,अंक,5,0)&gt;=86),1.5,IF(AND(VLOOKUP(G197,अंक,5,0)&gt;=81),1,IF(AND(VLOOKUP(G197,अंक,5,0)&gt;=75),0.5,0))))),"")</f>
        <v/>
      </c>
      <c s="160">
        <f t="shared" si="94"/>
        <v>0</v>
      </c>
      <c s="160">
        <f t="shared" si="95"/>
        <v>0</v>
      </c>
      <c s="160">
        <f t="shared" si="28"/>
        <v>0</v>
      </c>
      <c s="157" t="str">
        <f t="shared" si="96"/>
        <v/>
      </c>
      <c s="160" t="str">
        <f t="shared" si="30"/>
        <v/>
      </c>
      <c s="160" t="str">
        <f>IFERROR(IF(AND(VLOOKUP(G197,अंक,5,0)=""),"",IF($CK$6=3,IF(AND(VLOOKUP(G197,अंक,5,0)&gt;=86),3,IF(AND(VLOOKUP(G197,अंक,5,0)&gt;=81),2,IF(AND(VLOOKUP(G197,अंक,5,0)&gt;=75),1,0))),IF(AND(VLOOKUP(G197,अंक,5,0)&gt;86),1.5,IF(AND(VLOOKUP(G197,अंक,5,0)&gt;=81),1,IF(AND(VLOOKUP(G197,अंक,5,0)&gt;=75),0.5,0))))),"")</f>
        <v/>
      </c>
      <c s="160">
        <f t="shared" si="97"/>
        <v>0</v>
      </c>
      <c s="160">
        <f t="shared" si="98"/>
        <v>0</v>
      </c>
      <c s="160">
        <f t="shared" si="33"/>
        <v>0</v>
      </c>
      <c s="157" t="str">
        <f t="shared" si="99"/>
        <v/>
      </c>
      <c s="160" t="str">
        <f t="shared" si="35"/>
        <v/>
      </c>
      <c s="160" t="str">
        <f>IFERROR(IF(AND(VLOOKUP(G197,अंक,5,0)=""),"",IF($CQ$6=3,IF(AND(VLOOKUP(G197,अंक,5,0)&gt;=86),3,IF(AND(VLOOKUP(G197,अंक,5,0)&gt;=81),2,IF(AND(VLOOKUP(G197,अंक,5,0)&gt;=75),1,0))),IF(AND(VLOOKUP(G197,अंक,5,0)&gt;=86),1.5,IF(AND(VLOOKUP(G197,अंक,5,0)&gt;=81),1,IF(AND(VLOOKUP(G197,अंक,5,0)&gt;=75),0.5,0))))),"")</f>
        <v/>
      </c>
      <c s="160">
        <f t="shared" si="100"/>
        <v>0</v>
      </c>
      <c s="160">
        <f t="shared" si="101"/>
        <v>0</v>
      </c>
      <c s="161">
        <f t="shared" si="38"/>
        <v>0</v>
      </c>
      <c s="157"/>
    </row>
    <row r="198" spans="1:99" ht="26.25" customHeight="1">
      <c r="A19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8" s="181" t="str">
        <f t="shared" si="83"/>
        <v/>
      </c>
      <c s="160" t="str">
        <f t="shared" si="84"/>
        <v/>
      </c>
      <c s="160" t="str">
        <f t="shared" si="10"/>
        <v/>
      </c>
      <c s="160" t="str">
        <f>IFERROR(IF(AND(VLOOKUP(G198,अंक,5,0)=""),"",IF($BM$6=3,IF(AND(VLOOKUP(G198,अंक,5,0)&gt;=86),3,IF(AND(VLOOKUP(G198,अंक,5,0)&gt;=81),2,IF(AND(VLOOKUP(G198,Mark,5,0)&gt;=75),1,0))),IF(AND(VLOOKUP(G198,अंक,5,0)&gt;=86),1.5,IF(AND(VLOOKUP(G198,अंक,5,0)&gt;=81),1,IF(AND(VLOOKUP(G198,अंक,5,0)&gt;=75),0.5,0))))),"")</f>
        <v/>
      </c>
      <c s="160">
        <f t="shared" si="85"/>
        <v>0</v>
      </c>
      <c s="160">
        <f t="shared" si="86"/>
        <v>0</v>
      </c>
      <c s="160">
        <f t="shared" si="13"/>
        <v>0</v>
      </c>
      <c s="157" t="str">
        <f t="shared" si="87"/>
        <v/>
      </c>
      <c s="160" t="str">
        <f t="shared" si="15"/>
        <v/>
      </c>
      <c s="160" t="str">
        <f>IFERROR(IF(AND(VLOOKUP(G198,अंक,5,0)=""),"",IF($BS$6=3,IF(AND(VLOOKUP(G198,अंक,5,0)&gt;=86),3,IF(AND(VLOOKUP(G198,अंक,5,0)&gt;=81),2,IF(AND(VLOOKUP(G198,अंक,5,0)&gt;=75),1,0))),IF(AND(VLOOKUP(G198,अंक,5,0)&gt;=86),1.5,IF(AND(VLOOKUP(G198,अंक,5,0)&gt;=81),1,IF(AND(VLOOKUP(G198,अंक,5,0)&gt;=75),0.5,0))))),"")</f>
        <v/>
      </c>
      <c s="160">
        <f t="shared" si="88"/>
        <v>0</v>
      </c>
      <c s="160">
        <f t="shared" si="89"/>
        <v>0</v>
      </c>
      <c s="160">
        <f t="shared" si="18"/>
        <v>0</v>
      </c>
      <c s="157" t="str">
        <f t="shared" si="90"/>
        <v/>
      </c>
      <c s="160" t="str">
        <f t="shared" si="20"/>
        <v/>
      </c>
      <c s="160" t="str">
        <f>IFERROR(IF(AND(VLOOKUP(G198,अंक,5,0)=""),"",IF($BY$6=3,IF(AND(VLOOKUP(G198,अंक,5,0)&gt;=86),3,IF(AND(VLOOKUP(G198,अंक,5,0)&gt;=81),2,IF(AND(VLOOKUP(G198,अंक,5,0)&gt;=75),1,0))),IF(AND(VLOOKUP(G198,अंक,5,0)&gt;=86),1.5,IF(AND(VLOOKUP(G198,अंक,5,0)&gt;=81),1,IF(AND(VLOOKUP(G198,अंक,5,0)&gt;=75),0.5,0))))),"")</f>
        <v/>
      </c>
      <c s="160">
        <f t="shared" si="91"/>
        <v>0</v>
      </c>
      <c s="160">
        <f t="shared" si="92"/>
        <v>0</v>
      </c>
      <c s="160">
        <f t="shared" si="23"/>
        <v>0</v>
      </c>
      <c s="157" t="str">
        <f t="shared" si="93"/>
        <v/>
      </c>
      <c s="160" t="str">
        <f t="shared" si="25"/>
        <v/>
      </c>
      <c s="160" t="str">
        <f>IFERROR(IF(AND(VLOOKUP(G198,अंक,5,0)=""),"",IF($CE$6=3,IF(AND(VLOOKUP(G198,अंक,5,0)&gt;=86),3,IF(AND(VLOOKUP(G198,अंक,5,0)&gt;=81),2,IF(AND(VLOOKUP(G198,अंक,5,0)&gt;=75),1,0))),IF(AND(VLOOKUP(G198,अंक,5,0)&gt;=86),1.5,IF(AND(VLOOKUP(G198,अंक,5,0)&gt;=81),1,IF(AND(VLOOKUP(G198,अंक,5,0)&gt;=75),0.5,0))))),"")</f>
        <v/>
      </c>
      <c s="160">
        <f t="shared" si="94"/>
        <v>0</v>
      </c>
      <c s="160">
        <f t="shared" si="95"/>
        <v>0</v>
      </c>
      <c s="160">
        <f t="shared" si="28"/>
        <v>0</v>
      </c>
      <c s="157" t="str">
        <f t="shared" si="96"/>
        <v/>
      </c>
      <c s="160" t="str">
        <f t="shared" si="30"/>
        <v/>
      </c>
      <c s="160" t="str">
        <f>IFERROR(IF(AND(VLOOKUP(G198,अंक,5,0)=""),"",IF($CK$6=3,IF(AND(VLOOKUP(G198,अंक,5,0)&gt;=86),3,IF(AND(VLOOKUP(G198,अंक,5,0)&gt;=81),2,IF(AND(VLOOKUP(G198,अंक,5,0)&gt;=75),1,0))),IF(AND(VLOOKUP(G198,अंक,5,0)&gt;86),1.5,IF(AND(VLOOKUP(G198,अंक,5,0)&gt;=81),1,IF(AND(VLOOKUP(G198,अंक,5,0)&gt;=75),0.5,0))))),"")</f>
        <v/>
      </c>
      <c s="160">
        <f t="shared" si="97"/>
        <v>0</v>
      </c>
      <c s="160">
        <f t="shared" si="98"/>
        <v>0</v>
      </c>
      <c s="160">
        <f t="shared" si="33"/>
        <v>0</v>
      </c>
      <c s="157" t="str">
        <f t="shared" si="99"/>
        <v/>
      </c>
      <c s="160" t="str">
        <f t="shared" si="35"/>
        <v/>
      </c>
      <c s="160" t="str">
        <f>IFERROR(IF(AND(VLOOKUP(G198,अंक,5,0)=""),"",IF($CQ$6=3,IF(AND(VLOOKUP(G198,अंक,5,0)&gt;=86),3,IF(AND(VLOOKUP(G198,अंक,5,0)&gt;=81),2,IF(AND(VLOOKUP(G198,अंक,5,0)&gt;=75),1,0))),IF(AND(VLOOKUP(G198,अंक,5,0)&gt;=86),1.5,IF(AND(VLOOKUP(G198,अंक,5,0)&gt;=81),1,IF(AND(VLOOKUP(G198,अंक,5,0)&gt;=75),0.5,0))))),"")</f>
        <v/>
      </c>
      <c s="160">
        <f t="shared" si="100"/>
        <v>0</v>
      </c>
      <c s="160">
        <f t="shared" si="101"/>
        <v>0</v>
      </c>
      <c s="161">
        <f t="shared" si="38"/>
        <v>0</v>
      </c>
      <c s="157"/>
    </row>
    <row r="199" spans="1:99" ht="26.25" customHeight="1">
      <c r="A19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199" s="181" t="str">
        <f t="shared" si="83"/>
        <v/>
      </c>
      <c s="160" t="str">
        <f t="shared" si="84"/>
        <v/>
      </c>
      <c s="160" t="str">
        <f t="shared" si="10"/>
        <v/>
      </c>
      <c s="160" t="str">
        <f>IFERROR(IF(AND(VLOOKUP(G199,अंक,5,0)=""),"",IF($BM$6=3,IF(AND(VLOOKUP(G199,अंक,5,0)&gt;=86),3,IF(AND(VLOOKUP(G199,अंक,5,0)&gt;=81),2,IF(AND(VLOOKUP(G199,Mark,5,0)&gt;=75),1,0))),IF(AND(VLOOKUP(G199,अंक,5,0)&gt;=86),1.5,IF(AND(VLOOKUP(G199,अंक,5,0)&gt;=81),1,IF(AND(VLOOKUP(G199,अंक,5,0)&gt;=75),0.5,0))))),"")</f>
        <v/>
      </c>
      <c s="160">
        <f t="shared" si="85"/>
        <v>0</v>
      </c>
      <c s="160">
        <f t="shared" si="86"/>
        <v>0</v>
      </c>
      <c s="160">
        <f t="shared" si="13"/>
        <v>0</v>
      </c>
      <c s="157" t="str">
        <f t="shared" si="87"/>
        <v/>
      </c>
      <c s="160" t="str">
        <f t="shared" si="15"/>
        <v/>
      </c>
      <c s="160" t="str">
        <f>IFERROR(IF(AND(VLOOKUP(G199,अंक,5,0)=""),"",IF($BS$6=3,IF(AND(VLOOKUP(G199,अंक,5,0)&gt;=86),3,IF(AND(VLOOKUP(G199,अंक,5,0)&gt;=81),2,IF(AND(VLOOKUP(G199,अंक,5,0)&gt;=75),1,0))),IF(AND(VLOOKUP(G199,अंक,5,0)&gt;=86),1.5,IF(AND(VLOOKUP(G199,अंक,5,0)&gt;=81),1,IF(AND(VLOOKUP(G199,अंक,5,0)&gt;=75),0.5,0))))),"")</f>
        <v/>
      </c>
      <c s="160">
        <f t="shared" si="88"/>
        <v>0</v>
      </c>
      <c s="160">
        <f t="shared" si="89"/>
        <v>0</v>
      </c>
      <c s="160">
        <f t="shared" si="18"/>
        <v>0</v>
      </c>
      <c s="157" t="str">
        <f t="shared" si="90"/>
        <v/>
      </c>
      <c s="160" t="str">
        <f t="shared" si="20"/>
        <v/>
      </c>
      <c s="160" t="str">
        <f>IFERROR(IF(AND(VLOOKUP(G199,अंक,5,0)=""),"",IF($BY$6=3,IF(AND(VLOOKUP(G199,अंक,5,0)&gt;=86),3,IF(AND(VLOOKUP(G199,अंक,5,0)&gt;=81),2,IF(AND(VLOOKUP(G199,अंक,5,0)&gt;=75),1,0))),IF(AND(VLOOKUP(G199,अंक,5,0)&gt;=86),1.5,IF(AND(VLOOKUP(G199,अंक,5,0)&gt;=81),1,IF(AND(VLOOKUP(G199,अंक,5,0)&gt;=75),0.5,0))))),"")</f>
        <v/>
      </c>
      <c s="160">
        <f t="shared" si="91"/>
        <v>0</v>
      </c>
      <c s="160">
        <f t="shared" si="92"/>
        <v>0</v>
      </c>
      <c s="160">
        <f t="shared" si="23"/>
        <v>0</v>
      </c>
      <c s="157" t="str">
        <f t="shared" si="93"/>
        <v/>
      </c>
      <c s="160" t="str">
        <f t="shared" si="25"/>
        <v/>
      </c>
      <c s="160" t="str">
        <f>IFERROR(IF(AND(VLOOKUP(G199,अंक,5,0)=""),"",IF($CE$6=3,IF(AND(VLOOKUP(G199,अंक,5,0)&gt;=86),3,IF(AND(VLOOKUP(G199,अंक,5,0)&gt;=81),2,IF(AND(VLOOKUP(G199,अंक,5,0)&gt;=75),1,0))),IF(AND(VLOOKUP(G199,अंक,5,0)&gt;=86),1.5,IF(AND(VLOOKUP(G199,अंक,5,0)&gt;=81),1,IF(AND(VLOOKUP(G199,अंक,5,0)&gt;=75),0.5,0))))),"")</f>
        <v/>
      </c>
      <c s="160">
        <f t="shared" si="94"/>
        <v>0</v>
      </c>
      <c s="160">
        <f t="shared" si="95"/>
        <v>0</v>
      </c>
      <c s="160">
        <f t="shared" si="28"/>
        <v>0</v>
      </c>
      <c s="157" t="str">
        <f t="shared" si="96"/>
        <v/>
      </c>
      <c s="160" t="str">
        <f t="shared" si="30"/>
        <v/>
      </c>
      <c s="160" t="str">
        <f>IFERROR(IF(AND(VLOOKUP(G199,अंक,5,0)=""),"",IF($CK$6=3,IF(AND(VLOOKUP(G199,अंक,5,0)&gt;=86),3,IF(AND(VLOOKUP(G199,अंक,5,0)&gt;=81),2,IF(AND(VLOOKUP(G199,अंक,5,0)&gt;=75),1,0))),IF(AND(VLOOKUP(G199,अंक,5,0)&gt;86),1.5,IF(AND(VLOOKUP(G199,अंक,5,0)&gt;=81),1,IF(AND(VLOOKUP(G199,अंक,5,0)&gt;=75),0.5,0))))),"")</f>
        <v/>
      </c>
      <c s="160">
        <f t="shared" si="97"/>
        <v>0</v>
      </c>
      <c s="160">
        <f t="shared" si="98"/>
        <v>0</v>
      </c>
      <c s="160">
        <f t="shared" si="33"/>
        <v>0</v>
      </c>
      <c s="157" t="str">
        <f t="shared" si="99"/>
        <v/>
      </c>
      <c s="160" t="str">
        <f t="shared" si="35"/>
        <v/>
      </c>
      <c s="160" t="str">
        <f>IFERROR(IF(AND(VLOOKUP(G199,अंक,5,0)=""),"",IF($CQ$6=3,IF(AND(VLOOKUP(G199,अंक,5,0)&gt;=86),3,IF(AND(VLOOKUP(G199,अंक,5,0)&gt;=81),2,IF(AND(VLOOKUP(G199,अंक,5,0)&gt;=75),1,0))),IF(AND(VLOOKUP(G199,अंक,5,0)&gt;=86),1.5,IF(AND(VLOOKUP(G199,अंक,5,0)&gt;=81),1,IF(AND(VLOOKUP(G199,अंक,5,0)&gt;=75),0.5,0))))),"")</f>
        <v/>
      </c>
      <c s="160">
        <f t="shared" si="100"/>
        <v>0</v>
      </c>
      <c s="160">
        <f t="shared" si="101"/>
        <v>0</v>
      </c>
      <c s="161">
        <f t="shared" si="38"/>
        <v>0</v>
      </c>
      <c s="157"/>
    </row>
    <row r="200" spans="1:99" ht="26.25" customHeight="1">
      <c r="A20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0" s="181" t="str">
        <f t="shared" si="110" ref="BJ200:BJ263">G200</f>
        <v/>
      </c>
      <c s="160" t="str">
        <f t="shared" si="111" ref="BK200:BK263">IF(AND(L200="",M200="",N200="",O200=""),"",SUM(L200,M200,N200,O200))</f>
        <v/>
      </c>
      <c s="160" t="str">
        <f t="shared" si="10"/>
        <v/>
      </c>
      <c s="160" t="str">
        <f>IFERROR(IF(AND(VLOOKUP(G200,अंक,5,0)=""),"",IF($BM$6=3,IF(AND(VLOOKUP(G200,अंक,5,0)&gt;=86),3,IF(AND(VLOOKUP(G200,अंक,5,0)&gt;=81),2,IF(AND(VLOOKUP(G200,Mark,5,0)&gt;=75),1,0))),IF(AND(VLOOKUP(G200,अंक,5,0)&gt;=86),1.5,IF(AND(VLOOKUP(G200,अंक,5,0)&gt;=81),1,IF(AND(VLOOKUP(G200,अंक,5,0)&gt;=75),0.5,0))))),"")</f>
        <v/>
      </c>
      <c s="160">
        <f t="shared" si="112" ref="BN200:BN263">VLOOKUP(G200,अंक,10,0)</f>
        <v>0</v>
      </c>
      <c s="160">
        <f t="shared" si="113" ref="BO200:BO263">VLOOKUP(G200,अंक,11,0)</f>
        <v>0</v>
      </c>
      <c s="160">
        <f t="shared" si="13"/>
        <v>0</v>
      </c>
      <c s="157" t="str">
        <f t="shared" si="114" ref="BQ200:BQ263">IF(AND(R200="",S200="",T200="",U200=""),"",SUM(R200,S200,T200,U200))</f>
        <v/>
      </c>
      <c s="160" t="str">
        <f t="shared" si="15"/>
        <v/>
      </c>
      <c s="160" t="str">
        <f>IFERROR(IF(AND(VLOOKUP(G200,अंक,5,0)=""),"",IF($BS$6=3,IF(AND(VLOOKUP(G200,अंक,5,0)&gt;=86),3,IF(AND(VLOOKUP(G200,अंक,5,0)&gt;=81),2,IF(AND(VLOOKUP(G200,अंक,5,0)&gt;=75),1,0))),IF(AND(VLOOKUP(G200,अंक,5,0)&gt;=86),1.5,IF(AND(VLOOKUP(G200,अंक,5,0)&gt;=81),1,IF(AND(VLOOKUP(G200,अंक,5,0)&gt;=75),0.5,0))))),"")</f>
        <v/>
      </c>
      <c s="160">
        <f t="shared" si="115" ref="BT200:BT263">VLOOKUP(G200,अंक,16,0)</f>
        <v>0</v>
      </c>
      <c s="160">
        <f t="shared" si="116" ref="BU200:BU263">VLOOKUP(G200,अंक,17,0)</f>
        <v>0</v>
      </c>
      <c s="160">
        <f t="shared" si="18"/>
        <v>0</v>
      </c>
      <c s="157" t="str">
        <f t="shared" si="117" ref="BW200:BW263">IF(AND(X200="",Y200="",Z200="",AA200=""),"",SUM(X200,Y200,Z200,AA200))</f>
        <v/>
      </c>
      <c s="160" t="str">
        <f t="shared" si="20"/>
        <v/>
      </c>
      <c s="160" t="str">
        <f>IFERROR(IF(AND(VLOOKUP(G200,अंक,5,0)=""),"",IF($BY$6=3,IF(AND(VLOOKUP(G200,अंक,5,0)&gt;=86),3,IF(AND(VLOOKUP(G200,अंक,5,0)&gt;=81),2,IF(AND(VLOOKUP(G200,अंक,5,0)&gt;=75),1,0))),IF(AND(VLOOKUP(G200,अंक,5,0)&gt;=86),1.5,IF(AND(VLOOKUP(G200,अंक,5,0)&gt;=81),1,IF(AND(VLOOKUP(G200,अंक,5,0)&gt;=75),0.5,0))))),"")</f>
        <v/>
      </c>
      <c s="160">
        <f t="shared" si="118" ref="BZ200:BZ263">VLOOKUP(G200,अंक,23,0)</f>
        <v>0</v>
      </c>
      <c s="160">
        <f t="shared" si="119" ref="CA200:CA263">VLOOKUP(G200,अंक,24,0)</f>
        <v>0</v>
      </c>
      <c s="160">
        <f t="shared" si="23"/>
        <v>0</v>
      </c>
      <c s="157" t="str">
        <f t="shared" si="120" ref="CC200:CC263">IF(AND(AE200="",AF200="",AG200="",AH200=""),"",SUM(AE200,AF200,AG200,AH200))</f>
        <v/>
      </c>
      <c s="160" t="str">
        <f t="shared" si="25"/>
        <v/>
      </c>
      <c s="160" t="str">
        <f>IFERROR(IF(AND(VLOOKUP(G200,अंक,5,0)=""),"",IF($CE$6=3,IF(AND(VLOOKUP(G200,अंक,5,0)&gt;=86),3,IF(AND(VLOOKUP(G200,अंक,5,0)&gt;=81),2,IF(AND(VLOOKUP(G200,अंक,5,0)&gt;=75),1,0))),IF(AND(VLOOKUP(G200,अंक,5,0)&gt;=86),1.5,IF(AND(VLOOKUP(G200,अंक,5,0)&gt;=81),1,IF(AND(VLOOKUP(G200,अंक,5,0)&gt;=75),0.5,0))))),"")</f>
        <v/>
      </c>
      <c s="160">
        <f t="shared" si="121" ref="CF200:CF263">VLOOKUP(G200,अंक,30,0)</f>
        <v>0</v>
      </c>
      <c s="160">
        <f t="shared" si="122" ref="CG200:CG263">VLOOKUP(G200,अंक,31,0)</f>
        <v>0</v>
      </c>
      <c s="160">
        <f t="shared" si="28"/>
        <v>0</v>
      </c>
      <c s="157" t="str">
        <f t="shared" si="123" ref="CI200:CI263">IF(AND(AL200="",AM200="",AN200="",AO200=""),"",SUM(AL200,AM200,AN200,AO200))</f>
        <v/>
      </c>
      <c s="160" t="str">
        <f t="shared" si="30"/>
        <v/>
      </c>
      <c s="160" t="str">
        <f>IFERROR(IF(AND(VLOOKUP(G200,अंक,5,0)=""),"",IF($CK$6=3,IF(AND(VLOOKUP(G200,अंक,5,0)&gt;=86),3,IF(AND(VLOOKUP(G200,अंक,5,0)&gt;=81),2,IF(AND(VLOOKUP(G200,अंक,5,0)&gt;=75),1,0))),IF(AND(VLOOKUP(G200,अंक,5,0)&gt;86),1.5,IF(AND(VLOOKUP(G200,अंक,5,0)&gt;=81),1,IF(AND(VLOOKUP(G200,अंक,5,0)&gt;=75),0.5,0))))),"")</f>
        <v/>
      </c>
      <c s="160">
        <f t="shared" si="124" ref="CL200:CL263">VLOOKUP(G200,अंक,37,0)</f>
        <v>0</v>
      </c>
      <c s="160">
        <f t="shared" si="125" ref="CM200:CM263">VLOOKUP(G200,अंक,38,0)</f>
        <v>0</v>
      </c>
      <c s="160">
        <f t="shared" si="33"/>
        <v>0</v>
      </c>
      <c s="157" t="str">
        <f t="shared" si="126" ref="CO200:CO263">IF(AND(AS200="",AT200="",AU200="",AV200=""),"",SUM(AS200,AT200,AU200,AV200))</f>
        <v/>
      </c>
      <c s="160" t="str">
        <f t="shared" si="35"/>
        <v/>
      </c>
      <c s="160" t="str">
        <f>IFERROR(IF(AND(VLOOKUP(G200,अंक,5,0)=""),"",IF($CQ$6=3,IF(AND(VLOOKUP(G200,अंक,5,0)&gt;=86),3,IF(AND(VLOOKUP(G200,अंक,5,0)&gt;=81),2,IF(AND(VLOOKUP(G200,अंक,5,0)&gt;=75),1,0))),IF(AND(VLOOKUP(G200,अंक,5,0)&gt;=86),1.5,IF(AND(VLOOKUP(G200,अंक,5,0)&gt;=81),1,IF(AND(VLOOKUP(G200,अंक,5,0)&gt;=75),0.5,0))))),"")</f>
        <v/>
      </c>
      <c s="160">
        <f t="shared" si="127" ref="CR200:CR263">VLOOKUP(G200,अंक,44,0)</f>
        <v>0</v>
      </c>
      <c s="160">
        <f t="shared" si="128" ref="CS200:CS263">VLOOKUP(G200,अंक,45,0)</f>
        <v>0</v>
      </c>
      <c s="161">
        <f t="shared" si="38"/>
        <v>0</v>
      </c>
      <c s="157"/>
    </row>
    <row r="201" spans="1:99" ht="26.25" customHeight="1">
      <c r="A20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1" s="181" t="str">
        <f t="shared" si="110"/>
        <v/>
      </c>
      <c s="160" t="str">
        <f t="shared" si="111"/>
        <v/>
      </c>
      <c s="160" t="str">
        <f t="shared" si="10"/>
        <v/>
      </c>
      <c s="160" t="str">
        <f>IFERROR(IF(AND(VLOOKUP(G201,अंक,5,0)=""),"",IF($BM$6=3,IF(AND(VLOOKUP(G201,अंक,5,0)&gt;=86),3,IF(AND(VLOOKUP(G201,अंक,5,0)&gt;=81),2,IF(AND(VLOOKUP(G201,Mark,5,0)&gt;=75),1,0))),IF(AND(VLOOKUP(G201,अंक,5,0)&gt;=86),1.5,IF(AND(VLOOKUP(G201,अंक,5,0)&gt;=81),1,IF(AND(VLOOKUP(G201,अंक,5,0)&gt;=75),0.5,0))))),"")</f>
        <v/>
      </c>
      <c s="160">
        <f t="shared" si="112"/>
        <v>0</v>
      </c>
      <c s="160">
        <f t="shared" si="113"/>
        <v>0</v>
      </c>
      <c s="160">
        <f t="shared" si="13"/>
        <v>0</v>
      </c>
      <c s="157" t="str">
        <f t="shared" si="114"/>
        <v/>
      </c>
      <c s="160" t="str">
        <f t="shared" si="15"/>
        <v/>
      </c>
      <c s="160" t="str">
        <f>IFERROR(IF(AND(VLOOKUP(G201,अंक,5,0)=""),"",IF($BS$6=3,IF(AND(VLOOKUP(G201,अंक,5,0)&gt;=86),3,IF(AND(VLOOKUP(G201,अंक,5,0)&gt;=81),2,IF(AND(VLOOKUP(G201,अंक,5,0)&gt;=75),1,0))),IF(AND(VLOOKUP(G201,अंक,5,0)&gt;=86),1.5,IF(AND(VLOOKUP(G201,अंक,5,0)&gt;=81),1,IF(AND(VLOOKUP(G201,अंक,5,0)&gt;=75),0.5,0))))),"")</f>
        <v/>
      </c>
      <c s="160">
        <f t="shared" si="115"/>
        <v>0</v>
      </c>
      <c s="160">
        <f t="shared" si="116"/>
        <v>0</v>
      </c>
      <c s="160">
        <f t="shared" si="18"/>
        <v>0</v>
      </c>
      <c s="157" t="str">
        <f t="shared" si="117"/>
        <v/>
      </c>
      <c s="160" t="str">
        <f t="shared" si="20"/>
        <v/>
      </c>
      <c s="160" t="str">
        <f>IFERROR(IF(AND(VLOOKUP(G201,अंक,5,0)=""),"",IF($BY$6=3,IF(AND(VLOOKUP(G201,अंक,5,0)&gt;=86),3,IF(AND(VLOOKUP(G201,अंक,5,0)&gt;=81),2,IF(AND(VLOOKUP(G201,अंक,5,0)&gt;=75),1,0))),IF(AND(VLOOKUP(G201,अंक,5,0)&gt;=86),1.5,IF(AND(VLOOKUP(G201,अंक,5,0)&gt;=81),1,IF(AND(VLOOKUP(G201,अंक,5,0)&gt;=75),0.5,0))))),"")</f>
        <v/>
      </c>
      <c s="160">
        <f t="shared" si="118"/>
        <v>0</v>
      </c>
      <c s="160">
        <f t="shared" si="119"/>
        <v>0</v>
      </c>
      <c s="160">
        <f t="shared" si="23"/>
        <v>0</v>
      </c>
      <c s="157" t="str">
        <f t="shared" si="120"/>
        <v/>
      </c>
      <c s="160" t="str">
        <f t="shared" si="25"/>
        <v/>
      </c>
      <c s="160" t="str">
        <f>IFERROR(IF(AND(VLOOKUP(G201,अंक,5,0)=""),"",IF($CE$6=3,IF(AND(VLOOKUP(G201,अंक,5,0)&gt;=86),3,IF(AND(VLOOKUP(G201,अंक,5,0)&gt;=81),2,IF(AND(VLOOKUP(G201,अंक,5,0)&gt;=75),1,0))),IF(AND(VLOOKUP(G201,अंक,5,0)&gt;=86),1.5,IF(AND(VLOOKUP(G201,अंक,5,0)&gt;=81),1,IF(AND(VLOOKUP(G201,अंक,5,0)&gt;=75),0.5,0))))),"")</f>
        <v/>
      </c>
      <c s="160">
        <f t="shared" si="121"/>
        <v>0</v>
      </c>
      <c s="160">
        <f t="shared" si="122"/>
        <v>0</v>
      </c>
      <c s="160">
        <f t="shared" si="28"/>
        <v>0</v>
      </c>
      <c s="157" t="str">
        <f t="shared" si="123"/>
        <v/>
      </c>
      <c s="160" t="str">
        <f t="shared" si="30"/>
        <v/>
      </c>
      <c s="160" t="str">
        <f>IFERROR(IF(AND(VLOOKUP(G201,अंक,5,0)=""),"",IF($CK$6=3,IF(AND(VLOOKUP(G201,अंक,5,0)&gt;=86),3,IF(AND(VLOOKUP(G201,अंक,5,0)&gt;=81),2,IF(AND(VLOOKUP(G201,अंक,5,0)&gt;=75),1,0))),IF(AND(VLOOKUP(G201,अंक,5,0)&gt;86),1.5,IF(AND(VLOOKUP(G201,अंक,5,0)&gt;=81),1,IF(AND(VLOOKUP(G201,अंक,5,0)&gt;=75),0.5,0))))),"")</f>
        <v/>
      </c>
      <c s="160">
        <f t="shared" si="124"/>
        <v>0</v>
      </c>
      <c s="160">
        <f t="shared" si="125"/>
        <v>0</v>
      </c>
      <c s="160">
        <f t="shared" si="33"/>
        <v>0</v>
      </c>
      <c s="157" t="str">
        <f t="shared" si="126"/>
        <v/>
      </c>
      <c s="160" t="str">
        <f t="shared" si="35"/>
        <v/>
      </c>
      <c s="160" t="str">
        <f>IFERROR(IF(AND(VLOOKUP(G201,अंक,5,0)=""),"",IF($CQ$6=3,IF(AND(VLOOKUP(G201,अंक,5,0)&gt;=86),3,IF(AND(VLOOKUP(G201,अंक,5,0)&gt;=81),2,IF(AND(VLOOKUP(G201,अंक,5,0)&gt;=75),1,0))),IF(AND(VLOOKUP(G201,अंक,5,0)&gt;=86),1.5,IF(AND(VLOOKUP(G201,अंक,5,0)&gt;=81),1,IF(AND(VLOOKUP(G201,अंक,5,0)&gt;=75),0.5,0))))),"")</f>
        <v/>
      </c>
      <c s="160">
        <f t="shared" si="127"/>
        <v>0</v>
      </c>
      <c s="160">
        <f t="shared" si="128"/>
        <v>0</v>
      </c>
      <c s="161">
        <f t="shared" si="38"/>
        <v>0</v>
      </c>
      <c s="157"/>
    </row>
    <row r="202" spans="1:99" ht="26.25" customHeight="1">
      <c r="A20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2" s="181" t="str">
        <f t="shared" si="110"/>
        <v/>
      </c>
      <c s="160" t="str">
        <f t="shared" si="111"/>
        <v/>
      </c>
      <c s="160" t="str">
        <f t="shared" si="10"/>
        <v/>
      </c>
      <c s="160" t="str">
        <f>IFERROR(IF(AND(VLOOKUP(G202,अंक,5,0)=""),"",IF($BM$6=3,IF(AND(VLOOKUP(G202,अंक,5,0)&gt;=86),3,IF(AND(VLOOKUP(G202,अंक,5,0)&gt;=81),2,IF(AND(VLOOKUP(G202,Mark,5,0)&gt;=75),1,0))),IF(AND(VLOOKUP(G202,अंक,5,0)&gt;=86),1.5,IF(AND(VLOOKUP(G202,अंक,5,0)&gt;=81),1,IF(AND(VLOOKUP(G202,अंक,5,0)&gt;=75),0.5,0))))),"")</f>
        <v/>
      </c>
      <c s="160">
        <f t="shared" si="112"/>
        <v>0</v>
      </c>
      <c s="160">
        <f t="shared" si="113"/>
        <v>0</v>
      </c>
      <c s="160">
        <f t="shared" si="13"/>
        <v>0</v>
      </c>
      <c s="157" t="str">
        <f t="shared" si="114"/>
        <v/>
      </c>
      <c s="160" t="str">
        <f t="shared" si="15"/>
        <v/>
      </c>
      <c s="160" t="str">
        <f>IFERROR(IF(AND(VLOOKUP(G202,अंक,5,0)=""),"",IF($BS$6=3,IF(AND(VLOOKUP(G202,अंक,5,0)&gt;=86),3,IF(AND(VLOOKUP(G202,अंक,5,0)&gt;=81),2,IF(AND(VLOOKUP(G202,अंक,5,0)&gt;=75),1,0))),IF(AND(VLOOKUP(G202,अंक,5,0)&gt;=86),1.5,IF(AND(VLOOKUP(G202,अंक,5,0)&gt;=81),1,IF(AND(VLOOKUP(G202,अंक,5,0)&gt;=75),0.5,0))))),"")</f>
        <v/>
      </c>
      <c s="160">
        <f t="shared" si="115"/>
        <v>0</v>
      </c>
      <c s="160">
        <f t="shared" si="116"/>
        <v>0</v>
      </c>
      <c s="160">
        <f t="shared" si="18"/>
        <v>0</v>
      </c>
      <c s="157" t="str">
        <f t="shared" si="117"/>
        <v/>
      </c>
      <c s="160" t="str">
        <f t="shared" si="20"/>
        <v/>
      </c>
      <c s="160" t="str">
        <f>IFERROR(IF(AND(VLOOKUP(G202,अंक,5,0)=""),"",IF($BY$6=3,IF(AND(VLOOKUP(G202,अंक,5,0)&gt;=86),3,IF(AND(VLOOKUP(G202,अंक,5,0)&gt;=81),2,IF(AND(VLOOKUP(G202,अंक,5,0)&gt;=75),1,0))),IF(AND(VLOOKUP(G202,अंक,5,0)&gt;=86),1.5,IF(AND(VLOOKUP(G202,अंक,5,0)&gt;=81),1,IF(AND(VLOOKUP(G202,अंक,5,0)&gt;=75),0.5,0))))),"")</f>
        <v/>
      </c>
      <c s="160">
        <f t="shared" si="118"/>
        <v>0</v>
      </c>
      <c s="160">
        <f t="shared" si="119"/>
        <v>0</v>
      </c>
      <c s="160">
        <f t="shared" si="23"/>
        <v>0</v>
      </c>
      <c s="157" t="str">
        <f t="shared" si="120"/>
        <v/>
      </c>
      <c s="160" t="str">
        <f t="shared" si="25"/>
        <v/>
      </c>
      <c s="160" t="str">
        <f>IFERROR(IF(AND(VLOOKUP(G202,अंक,5,0)=""),"",IF($CE$6=3,IF(AND(VLOOKUP(G202,अंक,5,0)&gt;=86),3,IF(AND(VLOOKUP(G202,अंक,5,0)&gt;=81),2,IF(AND(VLOOKUP(G202,अंक,5,0)&gt;=75),1,0))),IF(AND(VLOOKUP(G202,अंक,5,0)&gt;=86),1.5,IF(AND(VLOOKUP(G202,अंक,5,0)&gt;=81),1,IF(AND(VLOOKUP(G202,अंक,5,0)&gt;=75),0.5,0))))),"")</f>
        <v/>
      </c>
      <c s="160">
        <f t="shared" si="121"/>
        <v>0</v>
      </c>
      <c s="160">
        <f t="shared" si="122"/>
        <v>0</v>
      </c>
      <c s="160">
        <f t="shared" si="28"/>
        <v>0</v>
      </c>
      <c s="157" t="str">
        <f t="shared" si="123"/>
        <v/>
      </c>
      <c s="160" t="str">
        <f t="shared" si="30"/>
        <v/>
      </c>
      <c s="160" t="str">
        <f>IFERROR(IF(AND(VLOOKUP(G202,अंक,5,0)=""),"",IF($CK$6=3,IF(AND(VLOOKUP(G202,अंक,5,0)&gt;=86),3,IF(AND(VLOOKUP(G202,अंक,5,0)&gt;=81),2,IF(AND(VLOOKUP(G202,अंक,5,0)&gt;=75),1,0))),IF(AND(VLOOKUP(G202,अंक,5,0)&gt;86),1.5,IF(AND(VLOOKUP(G202,अंक,5,0)&gt;=81),1,IF(AND(VLOOKUP(G202,अंक,5,0)&gt;=75),0.5,0))))),"")</f>
        <v/>
      </c>
      <c s="160">
        <f t="shared" si="124"/>
        <v>0</v>
      </c>
      <c s="160">
        <f t="shared" si="125"/>
        <v>0</v>
      </c>
      <c s="160">
        <f t="shared" si="33"/>
        <v>0</v>
      </c>
      <c s="157" t="str">
        <f t="shared" si="126"/>
        <v/>
      </c>
      <c s="160" t="str">
        <f t="shared" si="35"/>
        <v/>
      </c>
      <c s="160" t="str">
        <f>IFERROR(IF(AND(VLOOKUP(G202,अंक,5,0)=""),"",IF($CQ$6=3,IF(AND(VLOOKUP(G202,अंक,5,0)&gt;=86),3,IF(AND(VLOOKUP(G202,अंक,5,0)&gt;=81),2,IF(AND(VLOOKUP(G202,अंक,5,0)&gt;=75),1,0))),IF(AND(VLOOKUP(G202,अंक,5,0)&gt;=86),1.5,IF(AND(VLOOKUP(G202,अंक,5,0)&gt;=81),1,IF(AND(VLOOKUP(G202,अंक,5,0)&gt;=75),0.5,0))))),"")</f>
        <v/>
      </c>
      <c s="160">
        <f t="shared" si="127"/>
        <v>0</v>
      </c>
      <c s="160">
        <f t="shared" si="128"/>
        <v>0</v>
      </c>
      <c s="161">
        <f t="shared" si="38"/>
        <v>0</v>
      </c>
      <c s="157"/>
    </row>
    <row r="203" spans="1:99" ht="26.25" customHeight="1">
      <c r="A20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3" s="181" t="str">
        <f t="shared" si="110"/>
        <v/>
      </c>
      <c s="160" t="str">
        <f t="shared" si="111"/>
        <v/>
      </c>
      <c s="160" t="str">
        <f t="shared" si="10"/>
        <v/>
      </c>
      <c s="160" t="str">
        <f>IFERROR(IF(AND(VLOOKUP(G203,अंक,5,0)=""),"",IF($BM$6=3,IF(AND(VLOOKUP(G203,अंक,5,0)&gt;=86),3,IF(AND(VLOOKUP(G203,अंक,5,0)&gt;=81),2,IF(AND(VLOOKUP(G203,Mark,5,0)&gt;=75),1,0))),IF(AND(VLOOKUP(G203,अंक,5,0)&gt;=86),1.5,IF(AND(VLOOKUP(G203,अंक,5,0)&gt;=81),1,IF(AND(VLOOKUP(G203,अंक,5,0)&gt;=75),0.5,0))))),"")</f>
        <v/>
      </c>
      <c s="160">
        <f t="shared" si="112"/>
        <v>0</v>
      </c>
      <c s="160">
        <f t="shared" si="113"/>
        <v>0</v>
      </c>
      <c s="160">
        <f t="shared" si="13"/>
        <v>0</v>
      </c>
      <c s="157" t="str">
        <f t="shared" si="114"/>
        <v/>
      </c>
      <c s="160" t="str">
        <f t="shared" si="15"/>
        <v/>
      </c>
      <c s="160" t="str">
        <f>IFERROR(IF(AND(VLOOKUP(G203,अंक,5,0)=""),"",IF($BS$6=3,IF(AND(VLOOKUP(G203,अंक,5,0)&gt;=86),3,IF(AND(VLOOKUP(G203,अंक,5,0)&gt;=81),2,IF(AND(VLOOKUP(G203,अंक,5,0)&gt;=75),1,0))),IF(AND(VLOOKUP(G203,अंक,5,0)&gt;=86),1.5,IF(AND(VLOOKUP(G203,अंक,5,0)&gt;=81),1,IF(AND(VLOOKUP(G203,अंक,5,0)&gt;=75),0.5,0))))),"")</f>
        <v/>
      </c>
      <c s="160">
        <f t="shared" si="115"/>
        <v>0</v>
      </c>
      <c s="160">
        <f t="shared" si="116"/>
        <v>0</v>
      </c>
      <c s="160">
        <f t="shared" si="18"/>
        <v>0</v>
      </c>
      <c s="157" t="str">
        <f t="shared" si="117"/>
        <v/>
      </c>
      <c s="160" t="str">
        <f t="shared" si="20"/>
        <v/>
      </c>
      <c s="160" t="str">
        <f>IFERROR(IF(AND(VLOOKUP(G203,अंक,5,0)=""),"",IF($BY$6=3,IF(AND(VLOOKUP(G203,अंक,5,0)&gt;=86),3,IF(AND(VLOOKUP(G203,अंक,5,0)&gt;=81),2,IF(AND(VLOOKUP(G203,अंक,5,0)&gt;=75),1,0))),IF(AND(VLOOKUP(G203,अंक,5,0)&gt;=86),1.5,IF(AND(VLOOKUP(G203,अंक,5,0)&gt;=81),1,IF(AND(VLOOKUP(G203,अंक,5,0)&gt;=75),0.5,0))))),"")</f>
        <v/>
      </c>
      <c s="160">
        <f t="shared" si="118"/>
        <v>0</v>
      </c>
      <c s="160">
        <f t="shared" si="119"/>
        <v>0</v>
      </c>
      <c s="160">
        <f t="shared" si="23"/>
        <v>0</v>
      </c>
      <c s="157" t="str">
        <f t="shared" si="120"/>
        <v/>
      </c>
      <c s="160" t="str">
        <f t="shared" si="25"/>
        <v/>
      </c>
      <c s="160" t="str">
        <f>IFERROR(IF(AND(VLOOKUP(G203,अंक,5,0)=""),"",IF($CE$6=3,IF(AND(VLOOKUP(G203,अंक,5,0)&gt;=86),3,IF(AND(VLOOKUP(G203,अंक,5,0)&gt;=81),2,IF(AND(VLOOKUP(G203,अंक,5,0)&gt;=75),1,0))),IF(AND(VLOOKUP(G203,अंक,5,0)&gt;=86),1.5,IF(AND(VLOOKUP(G203,अंक,5,0)&gt;=81),1,IF(AND(VLOOKUP(G203,अंक,5,0)&gt;=75),0.5,0))))),"")</f>
        <v/>
      </c>
      <c s="160">
        <f t="shared" si="121"/>
        <v>0</v>
      </c>
      <c s="160">
        <f t="shared" si="122"/>
        <v>0</v>
      </c>
      <c s="160">
        <f t="shared" si="28"/>
        <v>0</v>
      </c>
      <c s="157" t="str">
        <f t="shared" si="123"/>
        <v/>
      </c>
      <c s="160" t="str">
        <f t="shared" si="30"/>
        <v/>
      </c>
      <c s="160" t="str">
        <f>IFERROR(IF(AND(VLOOKUP(G203,अंक,5,0)=""),"",IF($CK$6=3,IF(AND(VLOOKUP(G203,अंक,5,0)&gt;=86),3,IF(AND(VLOOKUP(G203,अंक,5,0)&gt;=81),2,IF(AND(VLOOKUP(G203,अंक,5,0)&gt;=75),1,0))),IF(AND(VLOOKUP(G203,अंक,5,0)&gt;86),1.5,IF(AND(VLOOKUP(G203,अंक,5,0)&gt;=81),1,IF(AND(VLOOKUP(G203,अंक,5,0)&gt;=75),0.5,0))))),"")</f>
        <v/>
      </c>
      <c s="160">
        <f t="shared" si="124"/>
        <v>0</v>
      </c>
      <c s="160">
        <f t="shared" si="125"/>
        <v>0</v>
      </c>
      <c s="160">
        <f t="shared" si="33"/>
        <v>0</v>
      </c>
      <c s="157" t="str">
        <f t="shared" si="126"/>
        <v/>
      </c>
      <c s="160" t="str">
        <f t="shared" si="35"/>
        <v/>
      </c>
      <c s="160" t="str">
        <f>IFERROR(IF(AND(VLOOKUP(G203,अंक,5,0)=""),"",IF($CQ$6=3,IF(AND(VLOOKUP(G203,अंक,5,0)&gt;=86),3,IF(AND(VLOOKUP(G203,अंक,5,0)&gt;=81),2,IF(AND(VLOOKUP(G203,अंक,5,0)&gt;=75),1,0))),IF(AND(VLOOKUP(G203,अंक,5,0)&gt;=86),1.5,IF(AND(VLOOKUP(G203,अंक,5,0)&gt;=81),1,IF(AND(VLOOKUP(G203,अंक,5,0)&gt;=75),0.5,0))))),"")</f>
        <v/>
      </c>
      <c s="160">
        <f t="shared" si="127"/>
        <v>0</v>
      </c>
      <c s="160">
        <f t="shared" si="128"/>
        <v>0</v>
      </c>
      <c s="161">
        <f t="shared" si="38"/>
        <v>0</v>
      </c>
      <c s="157"/>
    </row>
    <row r="204" spans="1:99" ht="26.25" customHeight="1">
      <c r="A20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4" s="181" t="str">
        <f t="shared" si="110"/>
        <v/>
      </c>
      <c s="160" t="str">
        <f t="shared" si="111"/>
        <v/>
      </c>
      <c s="160" t="str">
        <f t="shared" si="10"/>
        <v/>
      </c>
      <c s="160" t="str">
        <f>IFERROR(IF(AND(VLOOKUP(G204,अंक,5,0)=""),"",IF($BM$6=3,IF(AND(VLOOKUP(G204,अंक,5,0)&gt;=86),3,IF(AND(VLOOKUP(G204,अंक,5,0)&gt;=81),2,IF(AND(VLOOKUP(G204,Mark,5,0)&gt;=75),1,0))),IF(AND(VLOOKUP(G204,अंक,5,0)&gt;=86),1.5,IF(AND(VLOOKUP(G204,अंक,5,0)&gt;=81),1,IF(AND(VLOOKUP(G204,अंक,5,0)&gt;=75),0.5,0))))),"")</f>
        <v/>
      </c>
      <c s="160">
        <f t="shared" si="112"/>
        <v>0</v>
      </c>
      <c s="160">
        <f t="shared" si="113"/>
        <v>0</v>
      </c>
      <c s="160">
        <f t="shared" si="13"/>
        <v>0</v>
      </c>
      <c s="157" t="str">
        <f t="shared" si="114"/>
        <v/>
      </c>
      <c s="160" t="str">
        <f t="shared" si="15"/>
        <v/>
      </c>
      <c s="160" t="str">
        <f>IFERROR(IF(AND(VLOOKUP(G204,अंक,5,0)=""),"",IF($BS$6=3,IF(AND(VLOOKUP(G204,अंक,5,0)&gt;=86),3,IF(AND(VLOOKUP(G204,अंक,5,0)&gt;=81),2,IF(AND(VLOOKUP(G204,अंक,5,0)&gt;=75),1,0))),IF(AND(VLOOKUP(G204,अंक,5,0)&gt;=86),1.5,IF(AND(VLOOKUP(G204,अंक,5,0)&gt;=81),1,IF(AND(VLOOKUP(G204,अंक,5,0)&gt;=75),0.5,0))))),"")</f>
        <v/>
      </c>
      <c s="160">
        <f t="shared" si="115"/>
        <v>0</v>
      </c>
      <c s="160">
        <f t="shared" si="116"/>
        <v>0</v>
      </c>
      <c s="160">
        <f t="shared" si="18"/>
        <v>0</v>
      </c>
      <c s="157" t="str">
        <f t="shared" si="117"/>
        <v/>
      </c>
      <c s="160" t="str">
        <f t="shared" si="20"/>
        <v/>
      </c>
      <c s="160" t="str">
        <f>IFERROR(IF(AND(VLOOKUP(G204,अंक,5,0)=""),"",IF($BY$6=3,IF(AND(VLOOKUP(G204,अंक,5,0)&gt;=86),3,IF(AND(VLOOKUP(G204,अंक,5,0)&gt;=81),2,IF(AND(VLOOKUP(G204,अंक,5,0)&gt;=75),1,0))),IF(AND(VLOOKUP(G204,अंक,5,0)&gt;=86),1.5,IF(AND(VLOOKUP(G204,अंक,5,0)&gt;=81),1,IF(AND(VLOOKUP(G204,अंक,5,0)&gt;=75),0.5,0))))),"")</f>
        <v/>
      </c>
      <c s="160">
        <f t="shared" si="118"/>
        <v>0</v>
      </c>
      <c s="160">
        <f t="shared" si="119"/>
        <v>0</v>
      </c>
      <c s="160">
        <f t="shared" si="23"/>
        <v>0</v>
      </c>
      <c s="157" t="str">
        <f t="shared" si="120"/>
        <v/>
      </c>
      <c s="160" t="str">
        <f t="shared" si="25"/>
        <v/>
      </c>
      <c s="160" t="str">
        <f>IFERROR(IF(AND(VLOOKUP(G204,अंक,5,0)=""),"",IF($CE$6=3,IF(AND(VLOOKUP(G204,अंक,5,0)&gt;=86),3,IF(AND(VLOOKUP(G204,अंक,5,0)&gt;=81),2,IF(AND(VLOOKUP(G204,अंक,5,0)&gt;=75),1,0))),IF(AND(VLOOKUP(G204,अंक,5,0)&gt;=86),1.5,IF(AND(VLOOKUP(G204,अंक,5,0)&gt;=81),1,IF(AND(VLOOKUP(G204,अंक,5,0)&gt;=75),0.5,0))))),"")</f>
        <v/>
      </c>
      <c s="160">
        <f t="shared" si="121"/>
        <v>0</v>
      </c>
      <c s="160">
        <f t="shared" si="122"/>
        <v>0</v>
      </c>
      <c s="160">
        <f t="shared" si="28"/>
        <v>0</v>
      </c>
      <c s="157" t="str">
        <f t="shared" si="123"/>
        <v/>
      </c>
      <c s="160" t="str">
        <f t="shared" si="30"/>
        <v/>
      </c>
      <c s="160" t="str">
        <f>IFERROR(IF(AND(VLOOKUP(G204,अंक,5,0)=""),"",IF($CK$6=3,IF(AND(VLOOKUP(G204,अंक,5,0)&gt;=86),3,IF(AND(VLOOKUP(G204,अंक,5,0)&gt;=81),2,IF(AND(VLOOKUP(G204,अंक,5,0)&gt;=75),1,0))),IF(AND(VLOOKUP(G204,अंक,5,0)&gt;86),1.5,IF(AND(VLOOKUP(G204,अंक,5,0)&gt;=81),1,IF(AND(VLOOKUP(G204,अंक,5,0)&gt;=75),0.5,0))))),"")</f>
        <v/>
      </c>
      <c s="160">
        <f t="shared" si="124"/>
        <v>0</v>
      </c>
      <c s="160">
        <f t="shared" si="125"/>
        <v>0</v>
      </c>
      <c s="160">
        <f t="shared" si="33"/>
        <v>0</v>
      </c>
      <c s="157" t="str">
        <f t="shared" si="126"/>
        <v/>
      </c>
      <c s="160" t="str">
        <f t="shared" si="35"/>
        <v/>
      </c>
      <c s="160" t="str">
        <f>IFERROR(IF(AND(VLOOKUP(G204,अंक,5,0)=""),"",IF($CQ$6=3,IF(AND(VLOOKUP(G204,अंक,5,0)&gt;=86),3,IF(AND(VLOOKUP(G204,अंक,5,0)&gt;=81),2,IF(AND(VLOOKUP(G204,अंक,5,0)&gt;=75),1,0))),IF(AND(VLOOKUP(G204,अंक,5,0)&gt;=86),1.5,IF(AND(VLOOKUP(G204,अंक,5,0)&gt;=81),1,IF(AND(VLOOKUP(G204,अंक,5,0)&gt;=75),0.5,0))))),"")</f>
        <v/>
      </c>
      <c s="160">
        <f t="shared" si="127"/>
        <v>0</v>
      </c>
      <c s="160">
        <f t="shared" si="128"/>
        <v>0</v>
      </c>
      <c s="161">
        <f t="shared" si="38"/>
        <v>0</v>
      </c>
      <c s="157"/>
    </row>
    <row r="205" spans="1:99" ht="26.25" customHeight="1">
      <c r="A205"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5" s="181" t="str">
        <f t="shared" si="110"/>
        <v/>
      </c>
      <c s="160" t="str">
        <f t="shared" si="111"/>
        <v/>
      </c>
      <c s="160" t="str">
        <f t="shared" si="10"/>
        <v/>
      </c>
      <c s="160" t="str">
        <f>IFERROR(IF(AND(VLOOKUP(G205,अंक,5,0)=""),"",IF($BM$6=3,IF(AND(VLOOKUP(G205,अंक,5,0)&gt;=86),3,IF(AND(VLOOKUP(G205,अंक,5,0)&gt;=81),2,IF(AND(VLOOKUP(G205,Mark,5,0)&gt;=75),1,0))),IF(AND(VLOOKUP(G205,अंक,5,0)&gt;=86),1.5,IF(AND(VLOOKUP(G205,अंक,5,0)&gt;=81),1,IF(AND(VLOOKUP(G205,अंक,5,0)&gt;=75),0.5,0))))),"")</f>
        <v/>
      </c>
      <c s="160">
        <f t="shared" si="112"/>
        <v>0</v>
      </c>
      <c s="160">
        <f t="shared" si="113"/>
        <v>0</v>
      </c>
      <c s="160">
        <f t="shared" si="13"/>
        <v>0</v>
      </c>
      <c s="157" t="str">
        <f t="shared" si="114"/>
        <v/>
      </c>
      <c s="160" t="str">
        <f t="shared" si="15"/>
        <v/>
      </c>
      <c s="160" t="str">
        <f>IFERROR(IF(AND(VLOOKUP(G205,अंक,5,0)=""),"",IF($BS$6=3,IF(AND(VLOOKUP(G205,अंक,5,0)&gt;=86),3,IF(AND(VLOOKUP(G205,अंक,5,0)&gt;=81),2,IF(AND(VLOOKUP(G205,अंक,5,0)&gt;=75),1,0))),IF(AND(VLOOKUP(G205,अंक,5,0)&gt;=86),1.5,IF(AND(VLOOKUP(G205,अंक,5,0)&gt;=81),1,IF(AND(VLOOKUP(G205,अंक,5,0)&gt;=75),0.5,0))))),"")</f>
        <v/>
      </c>
      <c s="160">
        <f t="shared" si="115"/>
        <v>0</v>
      </c>
      <c s="160">
        <f t="shared" si="116"/>
        <v>0</v>
      </c>
      <c s="160">
        <f t="shared" si="18"/>
        <v>0</v>
      </c>
      <c s="157" t="str">
        <f t="shared" si="117"/>
        <v/>
      </c>
      <c s="160" t="str">
        <f t="shared" si="20"/>
        <v/>
      </c>
      <c s="160" t="str">
        <f>IFERROR(IF(AND(VLOOKUP(G205,अंक,5,0)=""),"",IF($BY$6=3,IF(AND(VLOOKUP(G205,अंक,5,0)&gt;=86),3,IF(AND(VLOOKUP(G205,अंक,5,0)&gt;=81),2,IF(AND(VLOOKUP(G205,अंक,5,0)&gt;=75),1,0))),IF(AND(VLOOKUP(G205,अंक,5,0)&gt;=86),1.5,IF(AND(VLOOKUP(G205,अंक,5,0)&gt;=81),1,IF(AND(VLOOKUP(G205,अंक,5,0)&gt;=75),0.5,0))))),"")</f>
        <v/>
      </c>
      <c s="160">
        <f t="shared" si="118"/>
        <v>0</v>
      </c>
      <c s="160">
        <f t="shared" si="119"/>
        <v>0</v>
      </c>
      <c s="160">
        <f t="shared" si="23"/>
        <v>0</v>
      </c>
      <c s="157" t="str">
        <f t="shared" si="120"/>
        <v/>
      </c>
      <c s="160" t="str">
        <f t="shared" si="25"/>
        <v/>
      </c>
      <c s="160" t="str">
        <f>IFERROR(IF(AND(VLOOKUP(G205,अंक,5,0)=""),"",IF($CE$6=3,IF(AND(VLOOKUP(G205,अंक,5,0)&gt;=86),3,IF(AND(VLOOKUP(G205,अंक,5,0)&gt;=81),2,IF(AND(VLOOKUP(G205,अंक,5,0)&gt;=75),1,0))),IF(AND(VLOOKUP(G205,अंक,5,0)&gt;=86),1.5,IF(AND(VLOOKUP(G205,अंक,5,0)&gt;=81),1,IF(AND(VLOOKUP(G205,अंक,5,0)&gt;=75),0.5,0))))),"")</f>
        <v/>
      </c>
      <c s="160">
        <f t="shared" si="121"/>
        <v>0</v>
      </c>
      <c s="160">
        <f t="shared" si="122"/>
        <v>0</v>
      </c>
      <c s="160">
        <f t="shared" si="28"/>
        <v>0</v>
      </c>
      <c s="157" t="str">
        <f t="shared" si="123"/>
        <v/>
      </c>
      <c s="160" t="str">
        <f t="shared" si="30"/>
        <v/>
      </c>
      <c s="160" t="str">
        <f>IFERROR(IF(AND(VLOOKUP(G205,अंक,5,0)=""),"",IF($CK$6=3,IF(AND(VLOOKUP(G205,अंक,5,0)&gt;=86),3,IF(AND(VLOOKUP(G205,अंक,5,0)&gt;=81),2,IF(AND(VLOOKUP(G205,अंक,5,0)&gt;=75),1,0))),IF(AND(VLOOKUP(G205,अंक,5,0)&gt;86),1.5,IF(AND(VLOOKUP(G205,अंक,5,0)&gt;=81),1,IF(AND(VLOOKUP(G205,अंक,5,0)&gt;=75),0.5,0))))),"")</f>
        <v/>
      </c>
      <c s="160">
        <f t="shared" si="124"/>
        <v>0</v>
      </c>
      <c s="160">
        <f t="shared" si="125"/>
        <v>0</v>
      </c>
      <c s="160">
        <f t="shared" si="33"/>
        <v>0</v>
      </c>
      <c s="157" t="str">
        <f t="shared" si="126"/>
        <v/>
      </c>
      <c s="160" t="str">
        <f t="shared" si="35"/>
        <v/>
      </c>
      <c s="160" t="str">
        <f>IFERROR(IF(AND(VLOOKUP(G205,अंक,5,0)=""),"",IF($CQ$6=3,IF(AND(VLOOKUP(G205,अंक,5,0)&gt;=86),3,IF(AND(VLOOKUP(G205,अंक,5,0)&gt;=81),2,IF(AND(VLOOKUP(G205,अंक,5,0)&gt;=75),1,0))),IF(AND(VLOOKUP(G205,अंक,5,0)&gt;=86),1.5,IF(AND(VLOOKUP(G205,अंक,5,0)&gt;=81),1,IF(AND(VLOOKUP(G205,अंक,5,0)&gt;=75),0.5,0))))),"")</f>
        <v/>
      </c>
      <c s="160">
        <f t="shared" si="127"/>
        <v>0</v>
      </c>
      <c s="160">
        <f t="shared" si="128"/>
        <v>0</v>
      </c>
      <c s="161">
        <f t="shared" si="38"/>
        <v>0</v>
      </c>
      <c s="157"/>
    </row>
    <row r="206" spans="1:99" ht="26.25" customHeight="1">
      <c r="A206"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6" s="181" t="str">
        <f t="shared" si="110"/>
        <v/>
      </c>
      <c s="160" t="str">
        <f t="shared" si="111"/>
        <v/>
      </c>
      <c s="160" t="str">
        <f t="shared" si="10"/>
        <v/>
      </c>
      <c s="160" t="str">
        <f>IFERROR(IF(AND(VLOOKUP(G206,अंक,5,0)=""),"",IF($BM$6=3,IF(AND(VLOOKUP(G206,अंक,5,0)&gt;=86),3,IF(AND(VLOOKUP(G206,अंक,5,0)&gt;=81),2,IF(AND(VLOOKUP(G206,Mark,5,0)&gt;=75),1,0))),IF(AND(VLOOKUP(G206,अंक,5,0)&gt;=86),1.5,IF(AND(VLOOKUP(G206,अंक,5,0)&gt;=81),1,IF(AND(VLOOKUP(G206,अंक,5,0)&gt;=75),0.5,0))))),"")</f>
        <v/>
      </c>
      <c s="160">
        <f t="shared" si="112"/>
        <v>0</v>
      </c>
      <c s="160">
        <f t="shared" si="113"/>
        <v>0</v>
      </c>
      <c s="160">
        <f t="shared" si="13"/>
        <v>0</v>
      </c>
      <c s="157" t="str">
        <f t="shared" si="114"/>
        <v/>
      </c>
      <c s="160" t="str">
        <f t="shared" si="15"/>
        <v/>
      </c>
      <c s="160" t="str">
        <f>IFERROR(IF(AND(VLOOKUP(G206,अंक,5,0)=""),"",IF($BS$6=3,IF(AND(VLOOKUP(G206,अंक,5,0)&gt;=86),3,IF(AND(VLOOKUP(G206,अंक,5,0)&gt;=81),2,IF(AND(VLOOKUP(G206,अंक,5,0)&gt;=75),1,0))),IF(AND(VLOOKUP(G206,अंक,5,0)&gt;=86),1.5,IF(AND(VLOOKUP(G206,अंक,5,0)&gt;=81),1,IF(AND(VLOOKUP(G206,अंक,5,0)&gt;=75),0.5,0))))),"")</f>
        <v/>
      </c>
      <c s="160">
        <f t="shared" si="115"/>
        <v>0</v>
      </c>
      <c s="160">
        <f t="shared" si="116"/>
        <v>0</v>
      </c>
      <c s="160">
        <f t="shared" si="18"/>
        <v>0</v>
      </c>
      <c s="157" t="str">
        <f t="shared" si="117"/>
        <v/>
      </c>
      <c s="160" t="str">
        <f t="shared" si="20"/>
        <v/>
      </c>
      <c s="160" t="str">
        <f>IFERROR(IF(AND(VLOOKUP(G206,अंक,5,0)=""),"",IF($BY$6=3,IF(AND(VLOOKUP(G206,अंक,5,0)&gt;=86),3,IF(AND(VLOOKUP(G206,अंक,5,0)&gt;=81),2,IF(AND(VLOOKUP(G206,अंक,5,0)&gt;=75),1,0))),IF(AND(VLOOKUP(G206,अंक,5,0)&gt;=86),1.5,IF(AND(VLOOKUP(G206,अंक,5,0)&gt;=81),1,IF(AND(VLOOKUP(G206,अंक,5,0)&gt;=75),0.5,0))))),"")</f>
        <v/>
      </c>
      <c s="160">
        <f t="shared" si="118"/>
        <v>0</v>
      </c>
      <c s="160">
        <f t="shared" si="119"/>
        <v>0</v>
      </c>
      <c s="160">
        <f t="shared" si="23"/>
        <v>0</v>
      </c>
      <c s="157" t="str">
        <f t="shared" si="120"/>
        <v/>
      </c>
      <c s="160" t="str">
        <f t="shared" si="25"/>
        <v/>
      </c>
      <c s="160" t="str">
        <f>IFERROR(IF(AND(VLOOKUP(G206,अंक,5,0)=""),"",IF($CE$6=3,IF(AND(VLOOKUP(G206,अंक,5,0)&gt;=86),3,IF(AND(VLOOKUP(G206,अंक,5,0)&gt;=81),2,IF(AND(VLOOKUP(G206,अंक,5,0)&gt;=75),1,0))),IF(AND(VLOOKUP(G206,अंक,5,0)&gt;=86),1.5,IF(AND(VLOOKUP(G206,अंक,5,0)&gt;=81),1,IF(AND(VLOOKUP(G206,अंक,5,0)&gt;=75),0.5,0))))),"")</f>
        <v/>
      </c>
      <c s="160">
        <f t="shared" si="121"/>
        <v>0</v>
      </c>
      <c s="160">
        <f t="shared" si="122"/>
        <v>0</v>
      </c>
      <c s="160">
        <f t="shared" si="28"/>
        <v>0</v>
      </c>
      <c s="157" t="str">
        <f t="shared" si="123"/>
        <v/>
      </c>
      <c s="160" t="str">
        <f t="shared" si="30"/>
        <v/>
      </c>
      <c s="160" t="str">
        <f>IFERROR(IF(AND(VLOOKUP(G206,अंक,5,0)=""),"",IF($CK$6=3,IF(AND(VLOOKUP(G206,अंक,5,0)&gt;=86),3,IF(AND(VLOOKUP(G206,अंक,5,0)&gt;=81),2,IF(AND(VLOOKUP(G206,अंक,5,0)&gt;=75),1,0))),IF(AND(VLOOKUP(G206,अंक,5,0)&gt;86),1.5,IF(AND(VLOOKUP(G206,अंक,5,0)&gt;=81),1,IF(AND(VLOOKUP(G206,अंक,5,0)&gt;=75),0.5,0))))),"")</f>
        <v/>
      </c>
      <c s="160">
        <f t="shared" si="124"/>
        <v>0</v>
      </c>
      <c s="160">
        <f t="shared" si="125"/>
        <v>0</v>
      </c>
      <c s="160">
        <f t="shared" si="33"/>
        <v>0</v>
      </c>
      <c s="157" t="str">
        <f t="shared" si="126"/>
        <v/>
      </c>
      <c s="160" t="str">
        <f t="shared" si="35"/>
        <v/>
      </c>
      <c s="160" t="str">
        <f>IFERROR(IF(AND(VLOOKUP(G206,अंक,5,0)=""),"",IF($CQ$6=3,IF(AND(VLOOKUP(G206,अंक,5,0)&gt;=86),3,IF(AND(VLOOKUP(G206,अंक,5,0)&gt;=81),2,IF(AND(VLOOKUP(G206,अंक,5,0)&gt;=75),1,0))),IF(AND(VLOOKUP(G206,अंक,5,0)&gt;=86),1.5,IF(AND(VLOOKUP(G206,अंक,5,0)&gt;=81),1,IF(AND(VLOOKUP(G206,अंक,5,0)&gt;=75),0.5,0))))),"")</f>
        <v/>
      </c>
      <c s="160">
        <f t="shared" si="127"/>
        <v>0</v>
      </c>
      <c s="160">
        <f t="shared" si="128"/>
        <v>0</v>
      </c>
      <c s="161">
        <f t="shared" si="38"/>
        <v>0</v>
      </c>
      <c s="157"/>
    </row>
    <row r="207" spans="1:99" ht="26.25" customHeight="1">
      <c r="A207"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7" s="181" t="str">
        <f t="shared" si="110"/>
        <v/>
      </c>
      <c s="160" t="str">
        <f t="shared" si="111"/>
        <v/>
      </c>
      <c s="160" t="str">
        <f t="shared" si="10"/>
        <v/>
      </c>
      <c s="160" t="str">
        <f>IFERROR(IF(AND(VLOOKUP(G207,अंक,5,0)=""),"",IF($BM$6=3,IF(AND(VLOOKUP(G207,अंक,5,0)&gt;=86),3,IF(AND(VLOOKUP(G207,अंक,5,0)&gt;=81),2,IF(AND(VLOOKUP(G207,Mark,5,0)&gt;=75),1,0))),IF(AND(VLOOKUP(G207,अंक,5,0)&gt;=86),1.5,IF(AND(VLOOKUP(G207,अंक,5,0)&gt;=81),1,IF(AND(VLOOKUP(G207,अंक,5,0)&gt;=75),0.5,0))))),"")</f>
        <v/>
      </c>
      <c s="160">
        <f t="shared" si="112"/>
        <v>0</v>
      </c>
      <c s="160">
        <f t="shared" si="113"/>
        <v>0</v>
      </c>
      <c s="160">
        <f t="shared" si="13"/>
        <v>0</v>
      </c>
      <c s="157" t="str">
        <f t="shared" si="114"/>
        <v/>
      </c>
      <c s="160" t="str">
        <f t="shared" si="15"/>
        <v/>
      </c>
      <c s="160" t="str">
        <f>IFERROR(IF(AND(VLOOKUP(G207,अंक,5,0)=""),"",IF($BS$6=3,IF(AND(VLOOKUP(G207,अंक,5,0)&gt;=86),3,IF(AND(VLOOKUP(G207,अंक,5,0)&gt;=81),2,IF(AND(VLOOKUP(G207,अंक,5,0)&gt;=75),1,0))),IF(AND(VLOOKUP(G207,अंक,5,0)&gt;=86),1.5,IF(AND(VLOOKUP(G207,अंक,5,0)&gt;=81),1,IF(AND(VLOOKUP(G207,अंक,5,0)&gt;=75),0.5,0))))),"")</f>
        <v/>
      </c>
      <c s="160">
        <f t="shared" si="115"/>
        <v>0</v>
      </c>
      <c s="160">
        <f t="shared" si="116"/>
        <v>0</v>
      </c>
      <c s="160">
        <f t="shared" si="18"/>
        <v>0</v>
      </c>
      <c s="157" t="str">
        <f t="shared" si="117"/>
        <v/>
      </c>
      <c s="160" t="str">
        <f t="shared" si="20"/>
        <v/>
      </c>
      <c s="160" t="str">
        <f>IFERROR(IF(AND(VLOOKUP(G207,अंक,5,0)=""),"",IF($BY$6=3,IF(AND(VLOOKUP(G207,अंक,5,0)&gt;=86),3,IF(AND(VLOOKUP(G207,अंक,5,0)&gt;=81),2,IF(AND(VLOOKUP(G207,अंक,5,0)&gt;=75),1,0))),IF(AND(VLOOKUP(G207,अंक,5,0)&gt;=86),1.5,IF(AND(VLOOKUP(G207,अंक,5,0)&gt;=81),1,IF(AND(VLOOKUP(G207,अंक,5,0)&gt;=75),0.5,0))))),"")</f>
        <v/>
      </c>
      <c s="160">
        <f t="shared" si="118"/>
        <v>0</v>
      </c>
      <c s="160">
        <f t="shared" si="119"/>
        <v>0</v>
      </c>
      <c s="160">
        <f t="shared" si="23"/>
        <v>0</v>
      </c>
      <c s="157" t="str">
        <f t="shared" si="120"/>
        <v/>
      </c>
      <c s="160" t="str">
        <f t="shared" si="25"/>
        <v/>
      </c>
      <c s="160" t="str">
        <f>IFERROR(IF(AND(VLOOKUP(G207,अंक,5,0)=""),"",IF($CE$6=3,IF(AND(VLOOKUP(G207,अंक,5,0)&gt;=86),3,IF(AND(VLOOKUP(G207,अंक,5,0)&gt;=81),2,IF(AND(VLOOKUP(G207,अंक,5,0)&gt;=75),1,0))),IF(AND(VLOOKUP(G207,अंक,5,0)&gt;=86),1.5,IF(AND(VLOOKUP(G207,अंक,5,0)&gt;=81),1,IF(AND(VLOOKUP(G207,अंक,5,0)&gt;=75),0.5,0))))),"")</f>
        <v/>
      </c>
      <c s="160">
        <f t="shared" si="121"/>
        <v>0</v>
      </c>
      <c s="160">
        <f t="shared" si="122"/>
        <v>0</v>
      </c>
      <c s="160">
        <f t="shared" si="28"/>
        <v>0</v>
      </c>
      <c s="157" t="str">
        <f t="shared" si="123"/>
        <v/>
      </c>
      <c s="160" t="str">
        <f t="shared" si="30"/>
        <v/>
      </c>
      <c s="160" t="str">
        <f>IFERROR(IF(AND(VLOOKUP(G207,अंक,5,0)=""),"",IF($CK$6=3,IF(AND(VLOOKUP(G207,अंक,5,0)&gt;=86),3,IF(AND(VLOOKUP(G207,अंक,5,0)&gt;=81),2,IF(AND(VLOOKUP(G207,अंक,5,0)&gt;=75),1,0))),IF(AND(VLOOKUP(G207,अंक,5,0)&gt;86),1.5,IF(AND(VLOOKUP(G207,अंक,5,0)&gt;=81),1,IF(AND(VLOOKUP(G207,अंक,5,0)&gt;=75),0.5,0))))),"")</f>
        <v/>
      </c>
      <c s="160">
        <f t="shared" si="124"/>
        <v>0</v>
      </c>
      <c s="160">
        <f t="shared" si="125"/>
        <v>0</v>
      </c>
      <c s="160">
        <f t="shared" si="33"/>
        <v>0</v>
      </c>
      <c s="157" t="str">
        <f t="shared" si="126"/>
        <v/>
      </c>
      <c s="160" t="str">
        <f t="shared" si="35"/>
        <v/>
      </c>
      <c s="160" t="str">
        <f>IFERROR(IF(AND(VLOOKUP(G207,अंक,5,0)=""),"",IF($CQ$6=3,IF(AND(VLOOKUP(G207,अंक,5,0)&gt;=86),3,IF(AND(VLOOKUP(G207,अंक,5,0)&gt;=81),2,IF(AND(VLOOKUP(G207,अंक,5,0)&gt;=75),1,0))),IF(AND(VLOOKUP(G207,अंक,5,0)&gt;=86),1.5,IF(AND(VLOOKUP(G207,अंक,5,0)&gt;=81),1,IF(AND(VLOOKUP(G207,अंक,5,0)&gt;=75),0.5,0))))),"")</f>
        <v/>
      </c>
      <c s="160">
        <f t="shared" si="127"/>
        <v>0</v>
      </c>
      <c s="160">
        <f t="shared" si="128"/>
        <v>0</v>
      </c>
      <c s="161">
        <f t="shared" si="38"/>
        <v>0</v>
      </c>
      <c s="157"/>
    </row>
    <row r="208" spans="1:99" ht="26.25" customHeight="1">
      <c r="A208"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8" s="181" t="str">
        <f t="shared" si="110"/>
        <v/>
      </c>
      <c s="160" t="str">
        <f t="shared" si="111"/>
        <v/>
      </c>
      <c s="160" t="str">
        <f t="shared" si="10"/>
        <v/>
      </c>
      <c s="160" t="str">
        <f>IFERROR(IF(AND(VLOOKUP(G208,अंक,5,0)=""),"",IF($BM$6=3,IF(AND(VLOOKUP(G208,अंक,5,0)&gt;=86),3,IF(AND(VLOOKUP(G208,अंक,5,0)&gt;=81),2,IF(AND(VLOOKUP(G208,Mark,5,0)&gt;=75),1,0))),IF(AND(VLOOKUP(G208,अंक,5,0)&gt;=86),1.5,IF(AND(VLOOKUP(G208,अंक,5,0)&gt;=81),1,IF(AND(VLOOKUP(G208,अंक,5,0)&gt;=75),0.5,0))))),"")</f>
        <v/>
      </c>
      <c s="160">
        <f t="shared" si="112"/>
        <v>0</v>
      </c>
      <c s="160">
        <f t="shared" si="113"/>
        <v>0</v>
      </c>
      <c s="160">
        <f t="shared" si="13"/>
        <v>0</v>
      </c>
      <c s="157" t="str">
        <f t="shared" si="114"/>
        <v/>
      </c>
      <c s="160" t="str">
        <f t="shared" si="15"/>
        <v/>
      </c>
      <c s="160" t="str">
        <f>IFERROR(IF(AND(VLOOKUP(G208,अंक,5,0)=""),"",IF($BS$6=3,IF(AND(VLOOKUP(G208,अंक,5,0)&gt;=86),3,IF(AND(VLOOKUP(G208,अंक,5,0)&gt;=81),2,IF(AND(VLOOKUP(G208,अंक,5,0)&gt;=75),1,0))),IF(AND(VLOOKUP(G208,अंक,5,0)&gt;=86),1.5,IF(AND(VLOOKUP(G208,अंक,5,0)&gt;=81),1,IF(AND(VLOOKUP(G208,अंक,5,0)&gt;=75),0.5,0))))),"")</f>
        <v/>
      </c>
      <c s="160">
        <f t="shared" si="115"/>
        <v>0</v>
      </c>
      <c s="160">
        <f t="shared" si="116"/>
        <v>0</v>
      </c>
      <c s="160">
        <f t="shared" si="18"/>
        <v>0</v>
      </c>
      <c s="157" t="str">
        <f t="shared" si="117"/>
        <v/>
      </c>
      <c s="160" t="str">
        <f t="shared" si="20"/>
        <v/>
      </c>
      <c s="160" t="str">
        <f>IFERROR(IF(AND(VLOOKUP(G208,अंक,5,0)=""),"",IF($BY$6=3,IF(AND(VLOOKUP(G208,अंक,5,0)&gt;=86),3,IF(AND(VLOOKUP(G208,अंक,5,0)&gt;=81),2,IF(AND(VLOOKUP(G208,अंक,5,0)&gt;=75),1,0))),IF(AND(VLOOKUP(G208,अंक,5,0)&gt;=86),1.5,IF(AND(VLOOKUP(G208,अंक,5,0)&gt;=81),1,IF(AND(VLOOKUP(G208,अंक,5,0)&gt;=75),0.5,0))))),"")</f>
        <v/>
      </c>
      <c s="160">
        <f t="shared" si="118"/>
        <v>0</v>
      </c>
      <c s="160">
        <f t="shared" si="119"/>
        <v>0</v>
      </c>
      <c s="160">
        <f t="shared" si="23"/>
        <v>0</v>
      </c>
      <c s="157" t="str">
        <f t="shared" si="120"/>
        <v/>
      </c>
      <c s="160" t="str">
        <f t="shared" si="25"/>
        <v/>
      </c>
      <c s="160" t="str">
        <f>IFERROR(IF(AND(VLOOKUP(G208,अंक,5,0)=""),"",IF($CE$6=3,IF(AND(VLOOKUP(G208,अंक,5,0)&gt;=86),3,IF(AND(VLOOKUP(G208,अंक,5,0)&gt;=81),2,IF(AND(VLOOKUP(G208,अंक,5,0)&gt;=75),1,0))),IF(AND(VLOOKUP(G208,अंक,5,0)&gt;=86),1.5,IF(AND(VLOOKUP(G208,अंक,5,0)&gt;=81),1,IF(AND(VLOOKUP(G208,अंक,5,0)&gt;=75),0.5,0))))),"")</f>
        <v/>
      </c>
      <c s="160">
        <f t="shared" si="121"/>
        <v>0</v>
      </c>
      <c s="160">
        <f t="shared" si="122"/>
        <v>0</v>
      </c>
      <c s="160">
        <f t="shared" si="28"/>
        <v>0</v>
      </c>
      <c s="157" t="str">
        <f t="shared" si="123"/>
        <v/>
      </c>
      <c s="160" t="str">
        <f t="shared" si="30"/>
        <v/>
      </c>
      <c s="160" t="str">
        <f>IFERROR(IF(AND(VLOOKUP(G208,अंक,5,0)=""),"",IF($CK$6=3,IF(AND(VLOOKUP(G208,अंक,5,0)&gt;=86),3,IF(AND(VLOOKUP(G208,अंक,5,0)&gt;=81),2,IF(AND(VLOOKUP(G208,अंक,5,0)&gt;=75),1,0))),IF(AND(VLOOKUP(G208,अंक,5,0)&gt;86),1.5,IF(AND(VLOOKUP(G208,अंक,5,0)&gt;=81),1,IF(AND(VLOOKUP(G208,अंक,5,0)&gt;=75),0.5,0))))),"")</f>
        <v/>
      </c>
      <c s="160">
        <f t="shared" si="124"/>
        <v>0</v>
      </c>
      <c s="160">
        <f t="shared" si="125"/>
        <v>0</v>
      </c>
      <c s="160">
        <f t="shared" si="33"/>
        <v>0</v>
      </c>
      <c s="157" t="str">
        <f t="shared" si="126"/>
        <v/>
      </c>
      <c s="160" t="str">
        <f t="shared" si="35"/>
        <v/>
      </c>
      <c s="160" t="str">
        <f>IFERROR(IF(AND(VLOOKUP(G208,अंक,5,0)=""),"",IF($CQ$6=3,IF(AND(VLOOKUP(G208,अंक,5,0)&gt;=86),3,IF(AND(VLOOKUP(G208,अंक,5,0)&gt;=81),2,IF(AND(VLOOKUP(G208,अंक,5,0)&gt;=75),1,0))),IF(AND(VLOOKUP(G208,अंक,5,0)&gt;=86),1.5,IF(AND(VLOOKUP(G208,अंक,5,0)&gt;=81),1,IF(AND(VLOOKUP(G208,अंक,5,0)&gt;=75),0.5,0))))),"")</f>
        <v/>
      </c>
      <c s="160">
        <f t="shared" si="127"/>
        <v>0</v>
      </c>
      <c s="160">
        <f t="shared" si="128"/>
        <v>0</v>
      </c>
      <c s="161">
        <f t="shared" si="38"/>
        <v>0</v>
      </c>
      <c s="157"/>
    </row>
    <row r="209" spans="1:99" ht="26.25" customHeight="1">
      <c r="A209"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09" s="181" t="str">
        <f t="shared" si="110"/>
        <v/>
      </c>
      <c s="160" t="str">
        <f t="shared" si="111"/>
        <v/>
      </c>
      <c s="160" t="str">
        <f t="shared" si="10"/>
        <v/>
      </c>
      <c s="160" t="str">
        <f>IFERROR(IF(AND(VLOOKUP(G209,अंक,5,0)=""),"",IF($BM$6=3,IF(AND(VLOOKUP(G209,अंक,5,0)&gt;=86),3,IF(AND(VLOOKUP(G209,अंक,5,0)&gt;=81),2,IF(AND(VLOOKUP(G209,Mark,5,0)&gt;=75),1,0))),IF(AND(VLOOKUP(G209,अंक,5,0)&gt;=86),1.5,IF(AND(VLOOKUP(G209,अंक,5,0)&gt;=81),1,IF(AND(VLOOKUP(G209,अंक,5,0)&gt;=75),0.5,0))))),"")</f>
        <v/>
      </c>
      <c s="160">
        <f t="shared" si="112"/>
        <v>0</v>
      </c>
      <c s="160">
        <f t="shared" si="113"/>
        <v>0</v>
      </c>
      <c s="160">
        <f t="shared" si="13"/>
        <v>0</v>
      </c>
      <c s="157" t="str">
        <f t="shared" si="114"/>
        <v/>
      </c>
      <c s="160" t="str">
        <f t="shared" si="15"/>
        <v/>
      </c>
      <c s="160" t="str">
        <f>IFERROR(IF(AND(VLOOKUP(G209,अंक,5,0)=""),"",IF($BS$6=3,IF(AND(VLOOKUP(G209,अंक,5,0)&gt;=86),3,IF(AND(VLOOKUP(G209,अंक,5,0)&gt;=81),2,IF(AND(VLOOKUP(G209,अंक,5,0)&gt;=75),1,0))),IF(AND(VLOOKUP(G209,अंक,5,0)&gt;=86),1.5,IF(AND(VLOOKUP(G209,अंक,5,0)&gt;=81),1,IF(AND(VLOOKUP(G209,अंक,5,0)&gt;=75),0.5,0))))),"")</f>
        <v/>
      </c>
      <c s="160">
        <f t="shared" si="115"/>
        <v>0</v>
      </c>
      <c s="160">
        <f t="shared" si="116"/>
        <v>0</v>
      </c>
      <c s="160">
        <f t="shared" si="18"/>
        <v>0</v>
      </c>
      <c s="157" t="str">
        <f t="shared" si="117"/>
        <v/>
      </c>
      <c s="160" t="str">
        <f t="shared" si="20"/>
        <v/>
      </c>
      <c s="160" t="str">
        <f>IFERROR(IF(AND(VLOOKUP(G209,अंक,5,0)=""),"",IF($BY$6=3,IF(AND(VLOOKUP(G209,अंक,5,0)&gt;=86),3,IF(AND(VLOOKUP(G209,अंक,5,0)&gt;=81),2,IF(AND(VLOOKUP(G209,अंक,5,0)&gt;=75),1,0))),IF(AND(VLOOKUP(G209,अंक,5,0)&gt;=86),1.5,IF(AND(VLOOKUP(G209,अंक,5,0)&gt;=81),1,IF(AND(VLOOKUP(G209,अंक,5,0)&gt;=75),0.5,0))))),"")</f>
        <v/>
      </c>
      <c s="160">
        <f t="shared" si="118"/>
        <v>0</v>
      </c>
      <c s="160">
        <f t="shared" si="119"/>
        <v>0</v>
      </c>
      <c s="160">
        <f t="shared" si="23"/>
        <v>0</v>
      </c>
      <c s="157" t="str">
        <f t="shared" si="120"/>
        <v/>
      </c>
      <c s="160" t="str">
        <f t="shared" si="25"/>
        <v/>
      </c>
      <c s="160" t="str">
        <f>IFERROR(IF(AND(VLOOKUP(G209,अंक,5,0)=""),"",IF($CE$6=3,IF(AND(VLOOKUP(G209,अंक,5,0)&gt;=86),3,IF(AND(VLOOKUP(G209,अंक,5,0)&gt;=81),2,IF(AND(VLOOKUP(G209,अंक,5,0)&gt;=75),1,0))),IF(AND(VLOOKUP(G209,अंक,5,0)&gt;=86),1.5,IF(AND(VLOOKUP(G209,अंक,5,0)&gt;=81),1,IF(AND(VLOOKUP(G209,अंक,5,0)&gt;=75),0.5,0))))),"")</f>
        <v/>
      </c>
      <c s="160">
        <f t="shared" si="121"/>
        <v>0</v>
      </c>
      <c s="160">
        <f t="shared" si="122"/>
        <v>0</v>
      </c>
      <c s="160">
        <f t="shared" si="28"/>
        <v>0</v>
      </c>
      <c s="157" t="str">
        <f t="shared" si="123"/>
        <v/>
      </c>
      <c s="160" t="str">
        <f t="shared" si="30"/>
        <v/>
      </c>
      <c s="160" t="str">
        <f>IFERROR(IF(AND(VLOOKUP(G209,अंक,5,0)=""),"",IF($CK$6=3,IF(AND(VLOOKUP(G209,अंक,5,0)&gt;=86),3,IF(AND(VLOOKUP(G209,अंक,5,0)&gt;=81),2,IF(AND(VLOOKUP(G209,अंक,5,0)&gt;=75),1,0))),IF(AND(VLOOKUP(G209,अंक,5,0)&gt;86),1.5,IF(AND(VLOOKUP(G209,अंक,5,0)&gt;=81),1,IF(AND(VLOOKUP(G209,अंक,5,0)&gt;=75),0.5,0))))),"")</f>
        <v/>
      </c>
      <c s="160">
        <f t="shared" si="124"/>
        <v>0</v>
      </c>
      <c s="160">
        <f t="shared" si="125"/>
        <v>0</v>
      </c>
      <c s="160">
        <f t="shared" si="33"/>
        <v>0</v>
      </c>
      <c s="157" t="str">
        <f t="shared" si="126"/>
        <v/>
      </c>
      <c s="160" t="str">
        <f t="shared" si="35"/>
        <v/>
      </c>
      <c s="160" t="str">
        <f>IFERROR(IF(AND(VLOOKUP(G209,अंक,5,0)=""),"",IF($CQ$6=3,IF(AND(VLOOKUP(G209,अंक,5,0)&gt;=86),3,IF(AND(VLOOKUP(G209,अंक,5,0)&gt;=81),2,IF(AND(VLOOKUP(G209,अंक,5,0)&gt;=75),1,0))),IF(AND(VLOOKUP(G209,अंक,5,0)&gt;=86),1.5,IF(AND(VLOOKUP(G209,अंक,5,0)&gt;=81),1,IF(AND(VLOOKUP(G209,अंक,5,0)&gt;=75),0.5,0))))),"")</f>
        <v/>
      </c>
      <c s="160">
        <f t="shared" si="127"/>
        <v>0</v>
      </c>
      <c s="160">
        <f t="shared" si="128"/>
        <v>0</v>
      </c>
      <c s="161">
        <f t="shared" si="38"/>
        <v>0</v>
      </c>
      <c s="157"/>
    </row>
    <row r="210" spans="1:99" ht="26.25" customHeight="1">
      <c r="A210"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0" s="181" t="str">
        <f t="shared" si="110"/>
        <v/>
      </c>
      <c s="160" t="str">
        <f t="shared" si="111"/>
        <v/>
      </c>
      <c s="160" t="str">
        <f t="shared" si="10"/>
        <v/>
      </c>
      <c s="160" t="str">
        <f>IFERROR(IF(AND(VLOOKUP(G210,अंक,5,0)=""),"",IF($BM$6=3,IF(AND(VLOOKUP(G210,अंक,5,0)&gt;=86),3,IF(AND(VLOOKUP(G210,अंक,5,0)&gt;=81),2,IF(AND(VLOOKUP(G210,Mark,5,0)&gt;=75),1,0))),IF(AND(VLOOKUP(G210,अंक,5,0)&gt;=86),1.5,IF(AND(VLOOKUP(G210,अंक,5,0)&gt;=81),1,IF(AND(VLOOKUP(G210,अंक,5,0)&gt;=75),0.5,0))))),"")</f>
        <v/>
      </c>
      <c s="160">
        <f t="shared" si="112"/>
        <v>0</v>
      </c>
      <c s="160">
        <f t="shared" si="113"/>
        <v>0</v>
      </c>
      <c s="160">
        <f t="shared" si="13"/>
        <v>0</v>
      </c>
      <c s="157" t="str">
        <f t="shared" si="114"/>
        <v/>
      </c>
      <c s="160" t="str">
        <f t="shared" si="15"/>
        <v/>
      </c>
      <c s="160" t="str">
        <f>IFERROR(IF(AND(VLOOKUP(G210,अंक,5,0)=""),"",IF($BS$6=3,IF(AND(VLOOKUP(G210,अंक,5,0)&gt;=86),3,IF(AND(VLOOKUP(G210,अंक,5,0)&gt;=81),2,IF(AND(VLOOKUP(G210,अंक,5,0)&gt;=75),1,0))),IF(AND(VLOOKUP(G210,अंक,5,0)&gt;=86),1.5,IF(AND(VLOOKUP(G210,अंक,5,0)&gt;=81),1,IF(AND(VLOOKUP(G210,अंक,5,0)&gt;=75),0.5,0))))),"")</f>
        <v/>
      </c>
      <c s="160">
        <f t="shared" si="115"/>
        <v>0</v>
      </c>
      <c s="160">
        <f t="shared" si="116"/>
        <v>0</v>
      </c>
      <c s="160">
        <f t="shared" si="18"/>
        <v>0</v>
      </c>
      <c s="157" t="str">
        <f t="shared" si="117"/>
        <v/>
      </c>
      <c s="160" t="str">
        <f t="shared" si="20"/>
        <v/>
      </c>
      <c s="160" t="str">
        <f>IFERROR(IF(AND(VLOOKUP(G210,अंक,5,0)=""),"",IF($BY$6=3,IF(AND(VLOOKUP(G210,अंक,5,0)&gt;=86),3,IF(AND(VLOOKUP(G210,अंक,5,0)&gt;=81),2,IF(AND(VLOOKUP(G210,अंक,5,0)&gt;=75),1,0))),IF(AND(VLOOKUP(G210,अंक,5,0)&gt;=86),1.5,IF(AND(VLOOKUP(G210,अंक,5,0)&gt;=81),1,IF(AND(VLOOKUP(G210,अंक,5,0)&gt;=75),0.5,0))))),"")</f>
        <v/>
      </c>
      <c s="160">
        <f t="shared" si="118"/>
        <v>0</v>
      </c>
      <c s="160">
        <f t="shared" si="119"/>
        <v>0</v>
      </c>
      <c s="160">
        <f t="shared" si="23"/>
        <v>0</v>
      </c>
      <c s="157" t="str">
        <f t="shared" si="120"/>
        <v/>
      </c>
      <c s="160" t="str">
        <f t="shared" si="25"/>
        <v/>
      </c>
      <c s="160" t="str">
        <f>IFERROR(IF(AND(VLOOKUP(G210,अंक,5,0)=""),"",IF($CE$6=3,IF(AND(VLOOKUP(G210,अंक,5,0)&gt;=86),3,IF(AND(VLOOKUP(G210,अंक,5,0)&gt;=81),2,IF(AND(VLOOKUP(G210,अंक,5,0)&gt;=75),1,0))),IF(AND(VLOOKUP(G210,अंक,5,0)&gt;=86),1.5,IF(AND(VLOOKUP(G210,अंक,5,0)&gt;=81),1,IF(AND(VLOOKUP(G210,अंक,5,0)&gt;=75),0.5,0))))),"")</f>
        <v/>
      </c>
      <c s="160">
        <f t="shared" si="121"/>
        <v>0</v>
      </c>
      <c s="160">
        <f t="shared" si="122"/>
        <v>0</v>
      </c>
      <c s="160">
        <f t="shared" si="28"/>
        <v>0</v>
      </c>
      <c s="157" t="str">
        <f t="shared" si="123"/>
        <v/>
      </c>
      <c s="160" t="str">
        <f t="shared" si="30"/>
        <v/>
      </c>
      <c s="160" t="str">
        <f>IFERROR(IF(AND(VLOOKUP(G210,अंक,5,0)=""),"",IF($CK$6=3,IF(AND(VLOOKUP(G210,अंक,5,0)&gt;=86),3,IF(AND(VLOOKUP(G210,अंक,5,0)&gt;=81),2,IF(AND(VLOOKUP(G210,अंक,5,0)&gt;=75),1,0))),IF(AND(VLOOKUP(G210,अंक,5,0)&gt;86),1.5,IF(AND(VLOOKUP(G210,अंक,5,0)&gt;=81),1,IF(AND(VLOOKUP(G210,अंक,5,0)&gt;=75),0.5,0))))),"")</f>
        <v/>
      </c>
      <c s="160">
        <f t="shared" si="124"/>
        <v>0</v>
      </c>
      <c s="160">
        <f t="shared" si="125"/>
        <v>0</v>
      </c>
      <c s="160">
        <f t="shared" si="33"/>
        <v>0</v>
      </c>
      <c s="157" t="str">
        <f t="shared" si="126"/>
        <v/>
      </c>
      <c s="160" t="str">
        <f t="shared" si="35"/>
        <v/>
      </c>
      <c s="160" t="str">
        <f>IFERROR(IF(AND(VLOOKUP(G210,अंक,5,0)=""),"",IF($CQ$6=3,IF(AND(VLOOKUP(G210,अंक,5,0)&gt;=86),3,IF(AND(VLOOKUP(G210,अंक,5,0)&gt;=81),2,IF(AND(VLOOKUP(G210,अंक,5,0)&gt;=75),1,0))),IF(AND(VLOOKUP(G210,अंक,5,0)&gt;=86),1.5,IF(AND(VLOOKUP(G210,अंक,5,0)&gt;=81),1,IF(AND(VLOOKUP(G210,अंक,5,0)&gt;=75),0.5,0))))),"")</f>
        <v/>
      </c>
      <c s="160">
        <f t="shared" si="127"/>
        <v>0</v>
      </c>
      <c s="160">
        <f t="shared" si="128"/>
        <v>0</v>
      </c>
      <c s="161">
        <f t="shared" si="38"/>
        <v>0</v>
      </c>
      <c s="157"/>
    </row>
    <row r="211" spans="1:99" ht="26.25" customHeight="1">
      <c r="A211"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1" s="181" t="str">
        <f t="shared" si="110"/>
        <v/>
      </c>
      <c s="160" t="str">
        <f t="shared" si="111"/>
        <v/>
      </c>
      <c s="160" t="str">
        <f t="shared" si="10"/>
        <v/>
      </c>
      <c s="160" t="str">
        <f>IFERROR(IF(AND(VLOOKUP(G211,अंक,5,0)=""),"",IF($BM$6=3,IF(AND(VLOOKUP(G211,अंक,5,0)&gt;=86),3,IF(AND(VLOOKUP(G211,अंक,5,0)&gt;=81),2,IF(AND(VLOOKUP(G211,Mark,5,0)&gt;=75),1,0))),IF(AND(VLOOKUP(G211,अंक,5,0)&gt;=86),1.5,IF(AND(VLOOKUP(G211,अंक,5,0)&gt;=81),1,IF(AND(VLOOKUP(G211,अंक,5,0)&gt;=75),0.5,0))))),"")</f>
        <v/>
      </c>
      <c s="160">
        <f t="shared" si="112"/>
        <v>0</v>
      </c>
      <c s="160">
        <f t="shared" si="113"/>
        <v>0</v>
      </c>
      <c s="160">
        <f t="shared" si="13"/>
        <v>0</v>
      </c>
      <c s="157" t="str">
        <f t="shared" si="114"/>
        <v/>
      </c>
      <c s="160" t="str">
        <f t="shared" si="15"/>
        <v/>
      </c>
      <c s="160" t="str">
        <f>IFERROR(IF(AND(VLOOKUP(G211,अंक,5,0)=""),"",IF($BS$6=3,IF(AND(VLOOKUP(G211,अंक,5,0)&gt;=86),3,IF(AND(VLOOKUP(G211,अंक,5,0)&gt;=81),2,IF(AND(VLOOKUP(G211,अंक,5,0)&gt;=75),1,0))),IF(AND(VLOOKUP(G211,अंक,5,0)&gt;=86),1.5,IF(AND(VLOOKUP(G211,अंक,5,0)&gt;=81),1,IF(AND(VLOOKUP(G211,अंक,5,0)&gt;=75),0.5,0))))),"")</f>
        <v/>
      </c>
      <c s="160">
        <f t="shared" si="115"/>
        <v>0</v>
      </c>
      <c s="160">
        <f t="shared" si="116"/>
        <v>0</v>
      </c>
      <c s="160">
        <f t="shared" si="18"/>
        <v>0</v>
      </c>
      <c s="157" t="str">
        <f t="shared" si="117"/>
        <v/>
      </c>
      <c s="160" t="str">
        <f t="shared" si="20"/>
        <v/>
      </c>
      <c s="160" t="str">
        <f>IFERROR(IF(AND(VLOOKUP(G211,अंक,5,0)=""),"",IF($BY$6=3,IF(AND(VLOOKUP(G211,अंक,5,0)&gt;=86),3,IF(AND(VLOOKUP(G211,अंक,5,0)&gt;=81),2,IF(AND(VLOOKUP(G211,अंक,5,0)&gt;=75),1,0))),IF(AND(VLOOKUP(G211,अंक,5,0)&gt;=86),1.5,IF(AND(VLOOKUP(G211,अंक,5,0)&gt;=81),1,IF(AND(VLOOKUP(G211,अंक,5,0)&gt;=75),0.5,0))))),"")</f>
        <v/>
      </c>
      <c s="160">
        <f t="shared" si="118"/>
        <v>0</v>
      </c>
      <c s="160">
        <f t="shared" si="119"/>
        <v>0</v>
      </c>
      <c s="160">
        <f t="shared" si="23"/>
        <v>0</v>
      </c>
      <c s="157" t="str">
        <f t="shared" si="120"/>
        <v/>
      </c>
      <c s="160" t="str">
        <f t="shared" si="25"/>
        <v/>
      </c>
      <c s="160" t="str">
        <f>IFERROR(IF(AND(VLOOKUP(G211,अंक,5,0)=""),"",IF($CE$6=3,IF(AND(VLOOKUP(G211,अंक,5,0)&gt;=86),3,IF(AND(VLOOKUP(G211,अंक,5,0)&gt;=81),2,IF(AND(VLOOKUP(G211,अंक,5,0)&gt;=75),1,0))),IF(AND(VLOOKUP(G211,अंक,5,0)&gt;=86),1.5,IF(AND(VLOOKUP(G211,अंक,5,0)&gt;=81),1,IF(AND(VLOOKUP(G211,अंक,5,0)&gt;=75),0.5,0))))),"")</f>
        <v/>
      </c>
      <c s="160">
        <f t="shared" si="121"/>
        <v>0</v>
      </c>
      <c s="160">
        <f t="shared" si="122"/>
        <v>0</v>
      </c>
      <c s="160">
        <f t="shared" si="28"/>
        <v>0</v>
      </c>
      <c s="157" t="str">
        <f t="shared" si="123"/>
        <v/>
      </c>
      <c s="160" t="str">
        <f t="shared" si="30"/>
        <v/>
      </c>
      <c s="160" t="str">
        <f>IFERROR(IF(AND(VLOOKUP(G211,अंक,5,0)=""),"",IF($CK$6=3,IF(AND(VLOOKUP(G211,अंक,5,0)&gt;=86),3,IF(AND(VLOOKUP(G211,अंक,5,0)&gt;=81),2,IF(AND(VLOOKUP(G211,अंक,5,0)&gt;=75),1,0))),IF(AND(VLOOKUP(G211,अंक,5,0)&gt;86),1.5,IF(AND(VLOOKUP(G211,अंक,5,0)&gt;=81),1,IF(AND(VLOOKUP(G211,अंक,5,0)&gt;=75),0.5,0))))),"")</f>
        <v/>
      </c>
      <c s="160">
        <f t="shared" si="124"/>
        <v>0</v>
      </c>
      <c s="160">
        <f t="shared" si="125"/>
        <v>0</v>
      </c>
      <c s="160">
        <f t="shared" si="33"/>
        <v>0</v>
      </c>
      <c s="157" t="str">
        <f t="shared" si="126"/>
        <v/>
      </c>
      <c s="160" t="str">
        <f t="shared" si="35"/>
        <v/>
      </c>
      <c s="160" t="str">
        <f>IFERROR(IF(AND(VLOOKUP(G211,अंक,5,0)=""),"",IF($CQ$6=3,IF(AND(VLOOKUP(G211,अंक,5,0)&gt;=86),3,IF(AND(VLOOKUP(G211,अंक,5,0)&gt;=81),2,IF(AND(VLOOKUP(G211,अंक,5,0)&gt;=75),1,0))),IF(AND(VLOOKUP(G211,अंक,5,0)&gt;=86),1.5,IF(AND(VLOOKUP(G211,अंक,5,0)&gt;=81),1,IF(AND(VLOOKUP(G211,अंक,5,0)&gt;=75),0.5,0))))),"")</f>
        <v/>
      </c>
      <c s="160">
        <f t="shared" si="127"/>
        <v>0</v>
      </c>
      <c s="160">
        <f t="shared" si="128"/>
        <v>0</v>
      </c>
      <c s="161">
        <f t="shared" si="38"/>
        <v>0</v>
      </c>
      <c s="157"/>
    </row>
    <row r="212" spans="1:99" ht="26.25" customHeight="1">
      <c r="A212"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2" s="181" t="str">
        <f t="shared" si="110"/>
        <v/>
      </c>
      <c s="160" t="str">
        <f t="shared" si="111"/>
        <v/>
      </c>
      <c s="160" t="str">
        <f t="shared" si="10"/>
        <v/>
      </c>
      <c s="160" t="str">
        <f>IFERROR(IF(AND(VLOOKUP(G212,अंक,5,0)=""),"",IF($BM$6=3,IF(AND(VLOOKUP(G212,अंक,5,0)&gt;=86),3,IF(AND(VLOOKUP(G212,अंक,5,0)&gt;=81),2,IF(AND(VLOOKUP(G212,Mark,5,0)&gt;=75),1,0))),IF(AND(VLOOKUP(G212,अंक,5,0)&gt;=86),1.5,IF(AND(VLOOKUP(G212,अंक,5,0)&gt;=81),1,IF(AND(VLOOKUP(G212,अंक,5,0)&gt;=75),0.5,0))))),"")</f>
        <v/>
      </c>
      <c s="160">
        <f t="shared" si="112"/>
        <v>0</v>
      </c>
      <c s="160">
        <f t="shared" si="113"/>
        <v>0</v>
      </c>
      <c s="160">
        <f t="shared" si="13"/>
        <v>0</v>
      </c>
      <c s="157" t="str">
        <f t="shared" si="114"/>
        <v/>
      </c>
      <c s="160" t="str">
        <f t="shared" si="15"/>
        <v/>
      </c>
      <c s="160" t="str">
        <f>IFERROR(IF(AND(VLOOKUP(G212,अंक,5,0)=""),"",IF($BS$6=3,IF(AND(VLOOKUP(G212,अंक,5,0)&gt;=86),3,IF(AND(VLOOKUP(G212,अंक,5,0)&gt;=81),2,IF(AND(VLOOKUP(G212,अंक,5,0)&gt;=75),1,0))),IF(AND(VLOOKUP(G212,अंक,5,0)&gt;=86),1.5,IF(AND(VLOOKUP(G212,अंक,5,0)&gt;=81),1,IF(AND(VLOOKUP(G212,अंक,5,0)&gt;=75),0.5,0))))),"")</f>
        <v/>
      </c>
      <c s="160">
        <f t="shared" si="115"/>
        <v>0</v>
      </c>
      <c s="160">
        <f t="shared" si="116"/>
        <v>0</v>
      </c>
      <c s="160">
        <f t="shared" si="18"/>
        <v>0</v>
      </c>
      <c s="157" t="str">
        <f t="shared" si="117"/>
        <v/>
      </c>
      <c s="160" t="str">
        <f t="shared" si="20"/>
        <v/>
      </c>
      <c s="160" t="str">
        <f>IFERROR(IF(AND(VLOOKUP(G212,अंक,5,0)=""),"",IF($BY$6=3,IF(AND(VLOOKUP(G212,अंक,5,0)&gt;=86),3,IF(AND(VLOOKUP(G212,अंक,5,0)&gt;=81),2,IF(AND(VLOOKUP(G212,अंक,5,0)&gt;=75),1,0))),IF(AND(VLOOKUP(G212,अंक,5,0)&gt;=86),1.5,IF(AND(VLOOKUP(G212,अंक,5,0)&gt;=81),1,IF(AND(VLOOKUP(G212,अंक,5,0)&gt;=75),0.5,0))))),"")</f>
        <v/>
      </c>
      <c s="160">
        <f t="shared" si="118"/>
        <v>0</v>
      </c>
      <c s="160">
        <f t="shared" si="119"/>
        <v>0</v>
      </c>
      <c s="160">
        <f t="shared" si="23"/>
        <v>0</v>
      </c>
      <c s="157" t="str">
        <f t="shared" si="120"/>
        <v/>
      </c>
      <c s="160" t="str">
        <f t="shared" si="25"/>
        <v/>
      </c>
      <c s="160" t="str">
        <f>IFERROR(IF(AND(VLOOKUP(G212,अंक,5,0)=""),"",IF($CE$6=3,IF(AND(VLOOKUP(G212,अंक,5,0)&gt;=86),3,IF(AND(VLOOKUP(G212,अंक,5,0)&gt;=81),2,IF(AND(VLOOKUP(G212,अंक,5,0)&gt;=75),1,0))),IF(AND(VLOOKUP(G212,अंक,5,0)&gt;=86),1.5,IF(AND(VLOOKUP(G212,अंक,5,0)&gt;=81),1,IF(AND(VLOOKUP(G212,अंक,5,0)&gt;=75),0.5,0))))),"")</f>
        <v/>
      </c>
      <c s="160">
        <f t="shared" si="121"/>
        <v>0</v>
      </c>
      <c s="160">
        <f t="shared" si="122"/>
        <v>0</v>
      </c>
      <c s="160">
        <f t="shared" si="28"/>
        <v>0</v>
      </c>
      <c s="157" t="str">
        <f t="shared" si="123"/>
        <v/>
      </c>
      <c s="160" t="str">
        <f t="shared" si="30"/>
        <v/>
      </c>
      <c s="160" t="str">
        <f>IFERROR(IF(AND(VLOOKUP(G212,अंक,5,0)=""),"",IF($CK$6=3,IF(AND(VLOOKUP(G212,अंक,5,0)&gt;=86),3,IF(AND(VLOOKUP(G212,अंक,5,0)&gt;=81),2,IF(AND(VLOOKUP(G212,अंक,5,0)&gt;=75),1,0))),IF(AND(VLOOKUP(G212,अंक,5,0)&gt;86),1.5,IF(AND(VLOOKUP(G212,अंक,5,0)&gt;=81),1,IF(AND(VLOOKUP(G212,अंक,5,0)&gt;=75),0.5,0))))),"")</f>
        <v/>
      </c>
      <c s="160">
        <f t="shared" si="124"/>
        <v>0</v>
      </c>
      <c s="160">
        <f t="shared" si="125"/>
        <v>0</v>
      </c>
      <c s="160">
        <f t="shared" si="33"/>
        <v>0</v>
      </c>
      <c s="157" t="str">
        <f t="shared" si="126"/>
        <v/>
      </c>
      <c s="160" t="str">
        <f t="shared" si="35"/>
        <v/>
      </c>
      <c s="160" t="str">
        <f>IFERROR(IF(AND(VLOOKUP(G212,अंक,5,0)=""),"",IF($CQ$6=3,IF(AND(VLOOKUP(G212,अंक,5,0)&gt;=86),3,IF(AND(VLOOKUP(G212,अंक,5,0)&gt;=81),2,IF(AND(VLOOKUP(G212,अंक,5,0)&gt;=75),1,0))),IF(AND(VLOOKUP(G212,अंक,5,0)&gt;=86),1.5,IF(AND(VLOOKUP(G212,अंक,5,0)&gt;=81),1,IF(AND(VLOOKUP(G212,अंक,5,0)&gt;=75),0.5,0))))),"")</f>
        <v/>
      </c>
      <c s="160">
        <f t="shared" si="127"/>
        <v>0</v>
      </c>
      <c s="160">
        <f t="shared" si="128"/>
        <v>0</v>
      </c>
      <c s="161">
        <f t="shared" si="38"/>
        <v>0</v>
      </c>
      <c s="157"/>
    </row>
    <row r="213" spans="1:99" ht="26.25" customHeight="1">
      <c r="A213"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3" s="181" t="str">
        <f t="shared" si="110"/>
        <v/>
      </c>
      <c s="160" t="str">
        <f t="shared" si="111"/>
        <v/>
      </c>
      <c s="160" t="str">
        <f t="shared" si="10"/>
        <v/>
      </c>
      <c s="160" t="str">
        <f>IFERROR(IF(AND(VLOOKUP(G213,अंक,5,0)=""),"",IF($BM$6=3,IF(AND(VLOOKUP(G213,अंक,5,0)&gt;=86),3,IF(AND(VLOOKUP(G213,अंक,5,0)&gt;=81),2,IF(AND(VLOOKUP(G213,Mark,5,0)&gt;=75),1,0))),IF(AND(VLOOKUP(G213,अंक,5,0)&gt;=86),1.5,IF(AND(VLOOKUP(G213,अंक,5,0)&gt;=81),1,IF(AND(VLOOKUP(G213,अंक,5,0)&gt;=75),0.5,0))))),"")</f>
        <v/>
      </c>
      <c s="160">
        <f t="shared" si="112"/>
        <v>0</v>
      </c>
      <c s="160">
        <f t="shared" si="113"/>
        <v>0</v>
      </c>
      <c s="160">
        <f t="shared" si="13"/>
        <v>0</v>
      </c>
      <c s="157" t="str">
        <f t="shared" si="114"/>
        <v/>
      </c>
      <c s="160" t="str">
        <f t="shared" si="15"/>
        <v/>
      </c>
      <c s="160" t="str">
        <f>IFERROR(IF(AND(VLOOKUP(G213,अंक,5,0)=""),"",IF($BS$6=3,IF(AND(VLOOKUP(G213,अंक,5,0)&gt;=86),3,IF(AND(VLOOKUP(G213,अंक,5,0)&gt;=81),2,IF(AND(VLOOKUP(G213,अंक,5,0)&gt;=75),1,0))),IF(AND(VLOOKUP(G213,अंक,5,0)&gt;=86),1.5,IF(AND(VLOOKUP(G213,अंक,5,0)&gt;=81),1,IF(AND(VLOOKUP(G213,अंक,5,0)&gt;=75),0.5,0))))),"")</f>
        <v/>
      </c>
      <c s="160">
        <f t="shared" si="115"/>
        <v>0</v>
      </c>
      <c s="160">
        <f t="shared" si="116"/>
        <v>0</v>
      </c>
      <c s="160">
        <f t="shared" si="18"/>
        <v>0</v>
      </c>
      <c s="157" t="str">
        <f t="shared" si="117"/>
        <v/>
      </c>
      <c s="160" t="str">
        <f t="shared" si="20"/>
        <v/>
      </c>
      <c s="160" t="str">
        <f>IFERROR(IF(AND(VLOOKUP(G213,अंक,5,0)=""),"",IF($BY$6=3,IF(AND(VLOOKUP(G213,अंक,5,0)&gt;=86),3,IF(AND(VLOOKUP(G213,अंक,5,0)&gt;=81),2,IF(AND(VLOOKUP(G213,अंक,5,0)&gt;=75),1,0))),IF(AND(VLOOKUP(G213,अंक,5,0)&gt;=86),1.5,IF(AND(VLOOKUP(G213,अंक,5,0)&gt;=81),1,IF(AND(VLOOKUP(G213,अंक,5,0)&gt;=75),0.5,0))))),"")</f>
        <v/>
      </c>
      <c s="160">
        <f t="shared" si="118"/>
        <v>0</v>
      </c>
      <c s="160">
        <f t="shared" si="119"/>
        <v>0</v>
      </c>
      <c s="160">
        <f t="shared" si="23"/>
        <v>0</v>
      </c>
      <c s="157" t="str">
        <f t="shared" si="120"/>
        <v/>
      </c>
      <c s="160" t="str">
        <f t="shared" si="25"/>
        <v/>
      </c>
      <c s="160" t="str">
        <f>IFERROR(IF(AND(VLOOKUP(G213,अंक,5,0)=""),"",IF($CE$6=3,IF(AND(VLOOKUP(G213,अंक,5,0)&gt;=86),3,IF(AND(VLOOKUP(G213,अंक,5,0)&gt;=81),2,IF(AND(VLOOKUP(G213,अंक,5,0)&gt;=75),1,0))),IF(AND(VLOOKUP(G213,अंक,5,0)&gt;=86),1.5,IF(AND(VLOOKUP(G213,अंक,5,0)&gt;=81),1,IF(AND(VLOOKUP(G213,अंक,5,0)&gt;=75),0.5,0))))),"")</f>
        <v/>
      </c>
      <c s="160">
        <f t="shared" si="121"/>
        <v>0</v>
      </c>
      <c s="160">
        <f t="shared" si="122"/>
        <v>0</v>
      </c>
      <c s="160">
        <f t="shared" si="28"/>
        <v>0</v>
      </c>
      <c s="157" t="str">
        <f t="shared" si="123"/>
        <v/>
      </c>
      <c s="160" t="str">
        <f t="shared" si="30"/>
        <v/>
      </c>
      <c s="160" t="str">
        <f>IFERROR(IF(AND(VLOOKUP(G213,अंक,5,0)=""),"",IF($CK$6=3,IF(AND(VLOOKUP(G213,अंक,5,0)&gt;=86),3,IF(AND(VLOOKUP(G213,अंक,5,0)&gt;=81),2,IF(AND(VLOOKUP(G213,अंक,5,0)&gt;=75),1,0))),IF(AND(VLOOKUP(G213,अंक,5,0)&gt;86),1.5,IF(AND(VLOOKUP(G213,अंक,5,0)&gt;=81),1,IF(AND(VLOOKUP(G213,अंक,5,0)&gt;=75),0.5,0))))),"")</f>
        <v/>
      </c>
      <c s="160">
        <f t="shared" si="124"/>
        <v>0</v>
      </c>
      <c s="160">
        <f t="shared" si="125"/>
        <v>0</v>
      </c>
      <c s="160">
        <f t="shared" si="33"/>
        <v>0</v>
      </c>
      <c s="157" t="str">
        <f t="shared" si="126"/>
        <v/>
      </c>
      <c s="160" t="str">
        <f t="shared" si="35"/>
        <v/>
      </c>
      <c s="160" t="str">
        <f>IFERROR(IF(AND(VLOOKUP(G213,अंक,5,0)=""),"",IF($CQ$6=3,IF(AND(VLOOKUP(G213,अंक,5,0)&gt;=86),3,IF(AND(VLOOKUP(G213,अंक,5,0)&gt;=81),2,IF(AND(VLOOKUP(G213,अंक,5,0)&gt;=75),1,0))),IF(AND(VLOOKUP(G213,अंक,5,0)&gt;=86),1.5,IF(AND(VLOOKUP(G213,अंक,5,0)&gt;=81),1,IF(AND(VLOOKUP(G213,अंक,5,0)&gt;=75),0.5,0))))),"")</f>
        <v/>
      </c>
      <c s="160">
        <f t="shared" si="127"/>
        <v>0</v>
      </c>
      <c s="160">
        <f t="shared" si="128"/>
        <v>0</v>
      </c>
      <c s="161">
        <f t="shared" si="38"/>
        <v>0</v>
      </c>
      <c s="157"/>
    </row>
    <row r="214" spans="1:99" ht="26.25" customHeight="1">
      <c r="A214" s="43" t="str">
        <f t="shared" si="102"/>
        <v/>
      </c>
      <c s="44" t="str">
        <f t="shared" si="103"/>
        <v/>
      </c>
      <c s="45" t="str">
        <f t="shared" si="104"/>
        <v/>
      </c>
      <c s="46" t="str">
        <f t="shared" si="105"/>
        <v/>
      </c>
      <c s="47" t="str">
        <f t="shared" si="106"/>
        <v/>
      </c>
      <c s="47" t="str">
        <f t="shared" si="107"/>
        <v/>
      </c>
      <c s="48" t="str">
        <f t="shared" si="108"/>
        <v/>
      </c>
      <c s="49" t="str">
        <f t="shared" si="109"/>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4" s="181" t="str">
        <f t="shared" si="110"/>
        <v/>
      </c>
      <c s="160" t="str">
        <f t="shared" si="111"/>
        <v/>
      </c>
      <c s="160" t="str">
        <f t="shared" si="10"/>
        <v/>
      </c>
      <c s="160" t="str">
        <f>IFERROR(IF(AND(VLOOKUP(G214,अंक,5,0)=""),"",IF($BM$6=3,IF(AND(VLOOKUP(G214,अंक,5,0)&gt;=86),3,IF(AND(VLOOKUP(G214,अंक,5,0)&gt;=81),2,IF(AND(VLOOKUP(G214,Mark,5,0)&gt;=75),1,0))),IF(AND(VLOOKUP(G214,अंक,5,0)&gt;=86),1.5,IF(AND(VLOOKUP(G214,अंक,5,0)&gt;=81),1,IF(AND(VLOOKUP(G214,अंक,5,0)&gt;=75),0.5,0))))),"")</f>
        <v/>
      </c>
      <c s="160">
        <f t="shared" si="112"/>
        <v>0</v>
      </c>
      <c s="160">
        <f t="shared" si="113"/>
        <v>0</v>
      </c>
      <c s="160">
        <f t="shared" si="13"/>
        <v>0</v>
      </c>
      <c s="157" t="str">
        <f t="shared" si="114"/>
        <v/>
      </c>
      <c s="160" t="str">
        <f t="shared" si="15"/>
        <v/>
      </c>
      <c s="160" t="str">
        <f>IFERROR(IF(AND(VLOOKUP(G214,अंक,5,0)=""),"",IF($BS$6=3,IF(AND(VLOOKUP(G214,अंक,5,0)&gt;=86),3,IF(AND(VLOOKUP(G214,अंक,5,0)&gt;=81),2,IF(AND(VLOOKUP(G214,अंक,5,0)&gt;=75),1,0))),IF(AND(VLOOKUP(G214,अंक,5,0)&gt;=86),1.5,IF(AND(VLOOKUP(G214,अंक,5,0)&gt;=81),1,IF(AND(VLOOKUP(G214,अंक,5,0)&gt;=75),0.5,0))))),"")</f>
        <v/>
      </c>
      <c s="160">
        <f t="shared" si="115"/>
        <v>0</v>
      </c>
      <c s="160">
        <f t="shared" si="116"/>
        <v>0</v>
      </c>
      <c s="160">
        <f t="shared" si="18"/>
        <v>0</v>
      </c>
      <c s="157" t="str">
        <f t="shared" si="117"/>
        <v/>
      </c>
      <c s="160" t="str">
        <f t="shared" si="20"/>
        <v/>
      </c>
      <c s="160" t="str">
        <f>IFERROR(IF(AND(VLOOKUP(G214,अंक,5,0)=""),"",IF($BY$6=3,IF(AND(VLOOKUP(G214,अंक,5,0)&gt;=86),3,IF(AND(VLOOKUP(G214,अंक,5,0)&gt;=81),2,IF(AND(VLOOKUP(G214,अंक,5,0)&gt;=75),1,0))),IF(AND(VLOOKUP(G214,अंक,5,0)&gt;=86),1.5,IF(AND(VLOOKUP(G214,अंक,5,0)&gt;=81),1,IF(AND(VLOOKUP(G214,अंक,5,0)&gt;=75),0.5,0))))),"")</f>
        <v/>
      </c>
      <c s="160">
        <f t="shared" si="118"/>
        <v>0</v>
      </c>
      <c s="160">
        <f t="shared" si="119"/>
        <v>0</v>
      </c>
      <c s="160">
        <f t="shared" si="23"/>
        <v>0</v>
      </c>
      <c s="157" t="str">
        <f t="shared" si="120"/>
        <v/>
      </c>
      <c s="160" t="str">
        <f t="shared" si="25"/>
        <v/>
      </c>
      <c s="160" t="str">
        <f>IFERROR(IF(AND(VLOOKUP(G214,अंक,5,0)=""),"",IF($CE$6=3,IF(AND(VLOOKUP(G214,अंक,5,0)&gt;=86),3,IF(AND(VLOOKUP(G214,अंक,5,0)&gt;=81),2,IF(AND(VLOOKUP(G214,अंक,5,0)&gt;=75),1,0))),IF(AND(VLOOKUP(G214,अंक,5,0)&gt;=86),1.5,IF(AND(VLOOKUP(G214,अंक,5,0)&gt;=81),1,IF(AND(VLOOKUP(G214,अंक,5,0)&gt;=75),0.5,0))))),"")</f>
        <v/>
      </c>
      <c s="160">
        <f t="shared" si="121"/>
        <v>0</v>
      </c>
      <c s="160">
        <f t="shared" si="122"/>
        <v>0</v>
      </c>
      <c s="160">
        <f t="shared" si="28"/>
        <v>0</v>
      </c>
      <c s="157" t="str">
        <f t="shared" si="123"/>
        <v/>
      </c>
      <c s="160" t="str">
        <f t="shared" si="30"/>
        <v/>
      </c>
      <c s="160" t="str">
        <f>IFERROR(IF(AND(VLOOKUP(G214,अंक,5,0)=""),"",IF($CK$6=3,IF(AND(VLOOKUP(G214,अंक,5,0)&gt;=86),3,IF(AND(VLOOKUP(G214,अंक,5,0)&gt;=81),2,IF(AND(VLOOKUP(G214,अंक,5,0)&gt;=75),1,0))),IF(AND(VLOOKUP(G214,अंक,5,0)&gt;86),1.5,IF(AND(VLOOKUP(G214,अंक,5,0)&gt;=81),1,IF(AND(VLOOKUP(G214,अंक,5,0)&gt;=75),0.5,0))))),"")</f>
        <v/>
      </c>
      <c s="160">
        <f t="shared" si="124"/>
        <v>0</v>
      </c>
      <c s="160">
        <f t="shared" si="125"/>
        <v>0</v>
      </c>
      <c s="160">
        <f t="shared" si="33"/>
        <v>0</v>
      </c>
      <c s="157" t="str">
        <f t="shared" si="126"/>
        <v/>
      </c>
      <c s="160" t="str">
        <f t="shared" si="35"/>
        <v/>
      </c>
      <c s="160" t="str">
        <f>IFERROR(IF(AND(VLOOKUP(G214,अंक,5,0)=""),"",IF($CQ$6=3,IF(AND(VLOOKUP(G214,अंक,5,0)&gt;=86),3,IF(AND(VLOOKUP(G214,अंक,5,0)&gt;=81),2,IF(AND(VLOOKUP(G214,अंक,5,0)&gt;=75),1,0))),IF(AND(VLOOKUP(G214,अंक,5,0)&gt;=86),1.5,IF(AND(VLOOKUP(G214,अंक,5,0)&gt;=81),1,IF(AND(VLOOKUP(G214,अंक,5,0)&gt;=75),0.5,0))))),"")</f>
        <v/>
      </c>
      <c s="160">
        <f t="shared" si="127"/>
        <v>0</v>
      </c>
      <c s="160">
        <f t="shared" si="128"/>
        <v>0</v>
      </c>
      <c s="161">
        <f t="shared" si="38"/>
        <v>0</v>
      </c>
      <c s="157"/>
    </row>
    <row r="215" spans="1:99" ht="26.25" customHeight="1">
      <c r="A215" s="43" t="str">
        <f t="shared" si="129" ref="A215:A278">IF($A214="","",IF(B214="","",$A214+1))</f>
        <v/>
      </c>
      <c s="44" t="str">
        <f t="shared" si="130" ref="B215:B278">IFERROR(VLOOKUP(A215,नाम1,3,0),"")</f>
        <v/>
      </c>
      <c s="45" t="str">
        <f t="shared" si="131" ref="C215:C278">IFERROR(VLOOKUP(A215,नाम1,4,0),"")</f>
        <v/>
      </c>
      <c s="46" t="str">
        <f t="shared" si="132" ref="D215:D278">IFERROR(VLOOKUP(A215,नाम1,11,0),"")</f>
        <v/>
      </c>
      <c s="47" t="str">
        <f t="shared" si="133" ref="E215:E278">IFERROR(VLOOKUP(A215,नाम1,6,0),"")</f>
        <v/>
      </c>
      <c s="47" t="str">
        <f t="shared" si="134" ref="F215:F278">IFERROR(VLOOKUP(A215,नाम1,8,0),"")</f>
        <v/>
      </c>
      <c s="48" t="str">
        <f t="shared" si="135" ref="G215:G278">IFERROR(VLOOKUP(A215,नाम1,12,0),"")</f>
        <v/>
      </c>
      <c s="49" t="str">
        <f t="shared" si="136" ref="H215:H278">IFERROR(VLOOKUP(A215,नाम1,13,0),"")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5" s="181" t="str">
        <f t="shared" si="110"/>
        <v/>
      </c>
      <c s="160" t="str">
        <f t="shared" si="111"/>
        <v/>
      </c>
      <c s="160" t="str">
        <f t="shared" si="10"/>
        <v/>
      </c>
      <c s="160" t="str">
        <f>IFERROR(IF(AND(VLOOKUP(G215,अंक,5,0)=""),"",IF($BM$6=3,IF(AND(VLOOKUP(G215,अंक,5,0)&gt;=86),3,IF(AND(VLOOKUP(G215,अंक,5,0)&gt;=81),2,IF(AND(VLOOKUP(G215,Mark,5,0)&gt;=75),1,0))),IF(AND(VLOOKUP(G215,अंक,5,0)&gt;=86),1.5,IF(AND(VLOOKUP(G215,अंक,5,0)&gt;=81),1,IF(AND(VLOOKUP(G215,अंक,5,0)&gt;=75),0.5,0))))),"")</f>
        <v/>
      </c>
      <c s="160">
        <f t="shared" si="112"/>
        <v>0</v>
      </c>
      <c s="160">
        <f t="shared" si="113"/>
        <v>0</v>
      </c>
      <c s="160">
        <f t="shared" si="13"/>
        <v>0</v>
      </c>
      <c s="157" t="str">
        <f t="shared" si="114"/>
        <v/>
      </c>
      <c s="160" t="str">
        <f t="shared" si="15"/>
        <v/>
      </c>
      <c s="160" t="str">
        <f>IFERROR(IF(AND(VLOOKUP(G215,अंक,5,0)=""),"",IF($BS$6=3,IF(AND(VLOOKUP(G215,अंक,5,0)&gt;=86),3,IF(AND(VLOOKUP(G215,अंक,5,0)&gt;=81),2,IF(AND(VLOOKUP(G215,अंक,5,0)&gt;=75),1,0))),IF(AND(VLOOKUP(G215,अंक,5,0)&gt;=86),1.5,IF(AND(VLOOKUP(G215,अंक,5,0)&gt;=81),1,IF(AND(VLOOKUP(G215,अंक,5,0)&gt;=75),0.5,0))))),"")</f>
        <v/>
      </c>
      <c s="160">
        <f t="shared" si="115"/>
        <v>0</v>
      </c>
      <c s="160">
        <f t="shared" si="116"/>
        <v>0</v>
      </c>
      <c s="160">
        <f t="shared" si="18"/>
        <v>0</v>
      </c>
      <c s="157" t="str">
        <f t="shared" si="117"/>
        <v/>
      </c>
      <c s="160" t="str">
        <f t="shared" si="20"/>
        <v/>
      </c>
      <c s="160" t="str">
        <f>IFERROR(IF(AND(VLOOKUP(G215,अंक,5,0)=""),"",IF($BY$6=3,IF(AND(VLOOKUP(G215,अंक,5,0)&gt;=86),3,IF(AND(VLOOKUP(G215,अंक,5,0)&gt;=81),2,IF(AND(VLOOKUP(G215,अंक,5,0)&gt;=75),1,0))),IF(AND(VLOOKUP(G215,अंक,5,0)&gt;=86),1.5,IF(AND(VLOOKUP(G215,अंक,5,0)&gt;=81),1,IF(AND(VLOOKUP(G215,अंक,5,0)&gt;=75),0.5,0))))),"")</f>
        <v/>
      </c>
      <c s="160">
        <f t="shared" si="118"/>
        <v>0</v>
      </c>
      <c s="160">
        <f t="shared" si="119"/>
        <v>0</v>
      </c>
      <c s="160">
        <f t="shared" si="23"/>
        <v>0</v>
      </c>
      <c s="157" t="str">
        <f t="shared" si="120"/>
        <v/>
      </c>
      <c s="160" t="str">
        <f t="shared" si="25"/>
        <v/>
      </c>
      <c s="160" t="str">
        <f>IFERROR(IF(AND(VLOOKUP(G215,अंक,5,0)=""),"",IF($CE$6=3,IF(AND(VLOOKUP(G215,अंक,5,0)&gt;=86),3,IF(AND(VLOOKUP(G215,अंक,5,0)&gt;=81),2,IF(AND(VLOOKUP(G215,अंक,5,0)&gt;=75),1,0))),IF(AND(VLOOKUP(G215,अंक,5,0)&gt;=86),1.5,IF(AND(VLOOKUP(G215,अंक,5,0)&gt;=81),1,IF(AND(VLOOKUP(G215,अंक,5,0)&gt;=75),0.5,0))))),"")</f>
        <v/>
      </c>
      <c s="160">
        <f t="shared" si="121"/>
        <v>0</v>
      </c>
      <c s="160">
        <f t="shared" si="122"/>
        <v>0</v>
      </c>
      <c s="160">
        <f t="shared" si="28"/>
        <v>0</v>
      </c>
      <c s="157" t="str">
        <f t="shared" si="123"/>
        <v/>
      </c>
      <c s="160" t="str">
        <f t="shared" si="30"/>
        <v/>
      </c>
      <c s="160" t="str">
        <f>IFERROR(IF(AND(VLOOKUP(G215,अंक,5,0)=""),"",IF($CK$6=3,IF(AND(VLOOKUP(G215,अंक,5,0)&gt;=86),3,IF(AND(VLOOKUP(G215,अंक,5,0)&gt;=81),2,IF(AND(VLOOKUP(G215,अंक,5,0)&gt;=75),1,0))),IF(AND(VLOOKUP(G215,अंक,5,0)&gt;86),1.5,IF(AND(VLOOKUP(G215,अंक,5,0)&gt;=81),1,IF(AND(VLOOKUP(G215,अंक,5,0)&gt;=75),0.5,0))))),"")</f>
        <v/>
      </c>
      <c s="160">
        <f t="shared" si="124"/>
        <v>0</v>
      </c>
      <c s="160">
        <f t="shared" si="125"/>
        <v>0</v>
      </c>
      <c s="160">
        <f t="shared" si="33"/>
        <v>0</v>
      </c>
      <c s="157" t="str">
        <f t="shared" si="126"/>
        <v/>
      </c>
      <c s="160" t="str">
        <f t="shared" si="35"/>
        <v/>
      </c>
      <c s="160" t="str">
        <f>IFERROR(IF(AND(VLOOKUP(G215,अंक,5,0)=""),"",IF($CQ$6=3,IF(AND(VLOOKUP(G215,अंक,5,0)&gt;=86),3,IF(AND(VLOOKUP(G215,अंक,5,0)&gt;=81),2,IF(AND(VLOOKUP(G215,अंक,5,0)&gt;=75),1,0))),IF(AND(VLOOKUP(G215,अंक,5,0)&gt;=86),1.5,IF(AND(VLOOKUP(G215,अंक,5,0)&gt;=81),1,IF(AND(VLOOKUP(G215,अंक,5,0)&gt;=75),0.5,0))))),"")</f>
        <v/>
      </c>
      <c s="160">
        <f t="shared" si="127"/>
        <v>0</v>
      </c>
      <c s="160">
        <f t="shared" si="128"/>
        <v>0</v>
      </c>
      <c s="161">
        <f t="shared" si="38"/>
        <v>0</v>
      </c>
      <c s="157"/>
    </row>
    <row r="216" spans="1:99" ht="26.25" customHeight="1">
      <c r="A21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6" s="181" t="str">
        <f t="shared" si="110"/>
        <v/>
      </c>
      <c s="160" t="str">
        <f t="shared" si="111"/>
        <v/>
      </c>
      <c s="160" t="str">
        <f t="shared" si="10"/>
        <v/>
      </c>
      <c s="160" t="str">
        <f>IFERROR(IF(AND(VLOOKUP(G216,अंक,5,0)=""),"",IF($BM$6=3,IF(AND(VLOOKUP(G216,अंक,5,0)&gt;=86),3,IF(AND(VLOOKUP(G216,अंक,5,0)&gt;=81),2,IF(AND(VLOOKUP(G216,Mark,5,0)&gt;=75),1,0))),IF(AND(VLOOKUP(G216,अंक,5,0)&gt;=86),1.5,IF(AND(VLOOKUP(G216,अंक,5,0)&gt;=81),1,IF(AND(VLOOKUP(G216,अंक,5,0)&gt;=75),0.5,0))))),"")</f>
        <v/>
      </c>
      <c s="160">
        <f t="shared" si="112"/>
        <v>0</v>
      </c>
      <c s="160">
        <f t="shared" si="113"/>
        <v>0</v>
      </c>
      <c s="160">
        <f t="shared" si="13"/>
        <v>0</v>
      </c>
      <c s="157" t="str">
        <f t="shared" si="114"/>
        <v/>
      </c>
      <c s="160" t="str">
        <f t="shared" si="15"/>
        <v/>
      </c>
      <c s="160" t="str">
        <f>IFERROR(IF(AND(VLOOKUP(G216,अंक,5,0)=""),"",IF($BS$6=3,IF(AND(VLOOKUP(G216,अंक,5,0)&gt;=86),3,IF(AND(VLOOKUP(G216,अंक,5,0)&gt;=81),2,IF(AND(VLOOKUP(G216,अंक,5,0)&gt;=75),1,0))),IF(AND(VLOOKUP(G216,अंक,5,0)&gt;=86),1.5,IF(AND(VLOOKUP(G216,अंक,5,0)&gt;=81),1,IF(AND(VLOOKUP(G216,अंक,5,0)&gt;=75),0.5,0))))),"")</f>
        <v/>
      </c>
      <c s="160">
        <f t="shared" si="115"/>
        <v>0</v>
      </c>
      <c s="160">
        <f t="shared" si="116"/>
        <v>0</v>
      </c>
      <c s="160">
        <f t="shared" si="18"/>
        <v>0</v>
      </c>
      <c s="157" t="str">
        <f t="shared" si="117"/>
        <v/>
      </c>
      <c s="160" t="str">
        <f t="shared" si="20"/>
        <v/>
      </c>
      <c s="160" t="str">
        <f>IFERROR(IF(AND(VLOOKUP(G216,अंक,5,0)=""),"",IF($BY$6=3,IF(AND(VLOOKUP(G216,अंक,5,0)&gt;=86),3,IF(AND(VLOOKUP(G216,अंक,5,0)&gt;=81),2,IF(AND(VLOOKUP(G216,अंक,5,0)&gt;=75),1,0))),IF(AND(VLOOKUP(G216,अंक,5,0)&gt;=86),1.5,IF(AND(VLOOKUP(G216,अंक,5,0)&gt;=81),1,IF(AND(VLOOKUP(G216,अंक,5,0)&gt;=75),0.5,0))))),"")</f>
        <v/>
      </c>
      <c s="160">
        <f t="shared" si="118"/>
        <v>0</v>
      </c>
      <c s="160">
        <f t="shared" si="119"/>
        <v>0</v>
      </c>
      <c s="160">
        <f t="shared" si="23"/>
        <v>0</v>
      </c>
      <c s="157" t="str">
        <f t="shared" si="120"/>
        <v/>
      </c>
      <c s="160" t="str">
        <f t="shared" si="25"/>
        <v/>
      </c>
      <c s="160" t="str">
        <f>IFERROR(IF(AND(VLOOKUP(G216,अंक,5,0)=""),"",IF($CE$6=3,IF(AND(VLOOKUP(G216,अंक,5,0)&gt;=86),3,IF(AND(VLOOKUP(G216,अंक,5,0)&gt;=81),2,IF(AND(VLOOKUP(G216,अंक,5,0)&gt;=75),1,0))),IF(AND(VLOOKUP(G216,अंक,5,0)&gt;=86),1.5,IF(AND(VLOOKUP(G216,अंक,5,0)&gt;=81),1,IF(AND(VLOOKUP(G216,अंक,5,0)&gt;=75),0.5,0))))),"")</f>
        <v/>
      </c>
      <c s="160">
        <f t="shared" si="121"/>
        <v>0</v>
      </c>
      <c s="160">
        <f t="shared" si="122"/>
        <v>0</v>
      </c>
      <c s="160">
        <f t="shared" si="28"/>
        <v>0</v>
      </c>
      <c s="157" t="str">
        <f t="shared" si="123"/>
        <v/>
      </c>
      <c s="160" t="str">
        <f t="shared" si="30"/>
        <v/>
      </c>
      <c s="160" t="str">
        <f>IFERROR(IF(AND(VLOOKUP(G216,अंक,5,0)=""),"",IF($CK$6=3,IF(AND(VLOOKUP(G216,अंक,5,0)&gt;=86),3,IF(AND(VLOOKUP(G216,अंक,5,0)&gt;=81),2,IF(AND(VLOOKUP(G216,अंक,5,0)&gt;=75),1,0))),IF(AND(VLOOKUP(G216,अंक,5,0)&gt;86),1.5,IF(AND(VLOOKUP(G216,अंक,5,0)&gt;=81),1,IF(AND(VLOOKUP(G216,अंक,5,0)&gt;=75),0.5,0))))),"")</f>
        <v/>
      </c>
      <c s="160">
        <f t="shared" si="124"/>
        <v>0</v>
      </c>
      <c s="160">
        <f t="shared" si="125"/>
        <v>0</v>
      </c>
      <c s="160">
        <f t="shared" si="33"/>
        <v>0</v>
      </c>
      <c s="157" t="str">
        <f t="shared" si="126"/>
        <v/>
      </c>
      <c s="160" t="str">
        <f t="shared" si="35"/>
        <v/>
      </c>
      <c s="160" t="str">
        <f>IFERROR(IF(AND(VLOOKUP(G216,अंक,5,0)=""),"",IF($CQ$6=3,IF(AND(VLOOKUP(G216,अंक,5,0)&gt;=86),3,IF(AND(VLOOKUP(G216,अंक,5,0)&gt;=81),2,IF(AND(VLOOKUP(G216,अंक,5,0)&gt;=75),1,0))),IF(AND(VLOOKUP(G216,अंक,5,0)&gt;=86),1.5,IF(AND(VLOOKUP(G216,अंक,5,0)&gt;=81),1,IF(AND(VLOOKUP(G216,अंक,5,0)&gt;=75),0.5,0))))),"")</f>
        <v/>
      </c>
      <c s="160">
        <f t="shared" si="127"/>
        <v>0</v>
      </c>
      <c s="160">
        <f t="shared" si="128"/>
        <v>0</v>
      </c>
      <c s="161">
        <f t="shared" si="38"/>
        <v>0</v>
      </c>
      <c s="157"/>
    </row>
    <row r="217" spans="1:99" ht="26.25" customHeight="1">
      <c r="A21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7" s="181" t="str">
        <f t="shared" si="110"/>
        <v/>
      </c>
      <c s="160" t="str">
        <f t="shared" si="111"/>
        <v/>
      </c>
      <c s="160" t="str">
        <f t="shared" si="10"/>
        <v/>
      </c>
      <c s="160" t="str">
        <f>IFERROR(IF(AND(VLOOKUP(G217,अंक,5,0)=""),"",IF($BM$6=3,IF(AND(VLOOKUP(G217,अंक,5,0)&gt;=86),3,IF(AND(VLOOKUP(G217,अंक,5,0)&gt;=81),2,IF(AND(VLOOKUP(G217,Mark,5,0)&gt;=75),1,0))),IF(AND(VLOOKUP(G217,अंक,5,0)&gt;=86),1.5,IF(AND(VLOOKUP(G217,अंक,5,0)&gt;=81),1,IF(AND(VLOOKUP(G217,अंक,5,0)&gt;=75),0.5,0))))),"")</f>
        <v/>
      </c>
      <c s="160">
        <f t="shared" si="112"/>
        <v>0</v>
      </c>
      <c s="160">
        <f t="shared" si="113"/>
        <v>0</v>
      </c>
      <c s="160">
        <f t="shared" si="13"/>
        <v>0</v>
      </c>
      <c s="157" t="str">
        <f t="shared" si="114"/>
        <v/>
      </c>
      <c s="160" t="str">
        <f t="shared" si="15"/>
        <v/>
      </c>
      <c s="160" t="str">
        <f>IFERROR(IF(AND(VLOOKUP(G217,अंक,5,0)=""),"",IF($BS$6=3,IF(AND(VLOOKUP(G217,अंक,5,0)&gt;=86),3,IF(AND(VLOOKUP(G217,अंक,5,0)&gt;=81),2,IF(AND(VLOOKUP(G217,अंक,5,0)&gt;=75),1,0))),IF(AND(VLOOKUP(G217,अंक,5,0)&gt;=86),1.5,IF(AND(VLOOKUP(G217,अंक,5,0)&gt;=81),1,IF(AND(VLOOKUP(G217,अंक,5,0)&gt;=75),0.5,0))))),"")</f>
        <v/>
      </c>
      <c s="160">
        <f t="shared" si="115"/>
        <v>0</v>
      </c>
      <c s="160">
        <f t="shared" si="116"/>
        <v>0</v>
      </c>
      <c s="160">
        <f t="shared" si="18"/>
        <v>0</v>
      </c>
      <c s="157" t="str">
        <f t="shared" si="117"/>
        <v/>
      </c>
      <c s="160" t="str">
        <f t="shared" si="20"/>
        <v/>
      </c>
      <c s="160" t="str">
        <f>IFERROR(IF(AND(VLOOKUP(G217,अंक,5,0)=""),"",IF($BY$6=3,IF(AND(VLOOKUP(G217,अंक,5,0)&gt;=86),3,IF(AND(VLOOKUP(G217,अंक,5,0)&gt;=81),2,IF(AND(VLOOKUP(G217,अंक,5,0)&gt;=75),1,0))),IF(AND(VLOOKUP(G217,अंक,5,0)&gt;=86),1.5,IF(AND(VLOOKUP(G217,अंक,5,0)&gt;=81),1,IF(AND(VLOOKUP(G217,अंक,5,0)&gt;=75),0.5,0))))),"")</f>
        <v/>
      </c>
      <c s="160">
        <f t="shared" si="118"/>
        <v>0</v>
      </c>
      <c s="160">
        <f t="shared" si="119"/>
        <v>0</v>
      </c>
      <c s="160">
        <f t="shared" si="23"/>
        <v>0</v>
      </c>
      <c s="157" t="str">
        <f t="shared" si="120"/>
        <v/>
      </c>
      <c s="160" t="str">
        <f t="shared" si="25"/>
        <v/>
      </c>
      <c s="160" t="str">
        <f>IFERROR(IF(AND(VLOOKUP(G217,अंक,5,0)=""),"",IF($CE$6=3,IF(AND(VLOOKUP(G217,अंक,5,0)&gt;=86),3,IF(AND(VLOOKUP(G217,अंक,5,0)&gt;=81),2,IF(AND(VLOOKUP(G217,अंक,5,0)&gt;=75),1,0))),IF(AND(VLOOKUP(G217,अंक,5,0)&gt;=86),1.5,IF(AND(VLOOKUP(G217,अंक,5,0)&gt;=81),1,IF(AND(VLOOKUP(G217,अंक,5,0)&gt;=75),0.5,0))))),"")</f>
        <v/>
      </c>
      <c s="160">
        <f t="shared" si="121"/>
        <v>0</v>
      </c>
      <c s="160">
        <f t="shared" si="122"/>
        <v>0</v>
      </c>
      <c s="160">
        <f t="shared" si="28"/>
        <v>0</v>
      </c>
      <c s="157" t="str">
        <f t="shared" si="123"/>
        <v/>
      </c>
      <c s="160" t="str">
        <f t="shared" si="30"/>
        <v/>
      </c>
      <c s="160" t="str">
        <f>IFERROR(IF(AND(VLOOKUP(G217,अंक,5,0)=""),"",IF($CK$6=3,IF(AND(VLOOKUP(G217,अंक,5,0)&gt;=86),3,IF(AND(VLOOKUP(G217,अंक,5,0)&gt;=81),2,IF(AND(VLOOKUP(G217,अंक,5,0)&gt;=75),1,0))),IF(AND(VLOOKUP(G217,अंक,5,0)&gt;86),1.5,IF(AND(VLOOKUP(G217,अंक,5,0)&gt;=81),1,IF(AND(VLOOKUP(G217,अंक,5,0)&gt;=75),0.5,0))))),"")</f>
        <v/>
      </c>
      <c s="160">
        <f t="shared" si="124"/>
        <v>0</v>
      </c>
      <c s="160">
        <f t="shared" si="125"/>
        <v>0</v>
      </c>
      <c s="160">
        <f t="shared" si="33"/>
        <v>0</v>
      </c>
      <c s="157" t="str">
        <f t="shared" si="126"/>
        <v/>
      </c>
      <c s="160" t="str">
        <f t="shared" si="35"/>
        <v/>
      </c>
      <c s="160" t="str">
        <f>IFERROR(IF(AND(VLOOKUP(G217,अंक,5,0)=""),"",IF($CQ$6=3,IF(AND(VLOOKUP(G217,अंक,5,0)&gt;=86),3,IF(AND(VLOOKUP(G217,अंक,5,0)&gt;=81),2,IF(AND(VLOOKUP(G217,अंक,5,0)&gt;=75),1,0))),IF(AND(VLOOKUP(G217,अंक,5,0)&gt;=86),1.5,IF(AND(VLOOKUP(G217,अंक,5,0)&gt;=81),1,IF(AND(VLOOKUP(G217,अंक,5,0)&gt;=75),0.5,0))))),"")</f>
        <v/>
      </c>
      <c s="160">
        <f t="shared" si="127"/>
        <v>0</v>
      </c>
      <c s="160">
        <f t="shared" si="128"/>
        <v>0</v>
      </c>
      <c s="161">
        <f t="shared" si="38"/>
        <v>0</v>
      </c>
      <c s="157"/>
    </row>
    <row r="218" spans="1:99" ht="26.25" customHeight="1">
      <c r="A21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8" s="181" t="str">
        <f t="shared" si="110"/>
        <v/>
      </c>
      <c s="160" t="str">
        <f t="shared" si="111"/>
        <v/>
      </c>
      <c s="160" t="str">
        <f t="shared" si="10"/>
        <v/>
      </c>
      <c s="160" t="str">
        <f>IFERROR(IF(AND(VLOOKUP(G218,अंक,5,0)=""),"",IF($BM$6=3,IF(AND(VLOOKUP(G218,अंक,5,0)&gt;=86),3,IF(AND(VLOOKUP(G218,अंक,5,0)&gt;=81),2,IF(AND(VLOOKUP(G218,Mark,5,0)&gt;=75),1,0))),IF(AND(VLOOKUP(G218,अंक,5,0)&gt;=86),1.5,IF(AND(VLOOKUP(G218,अंक,5,0)&gt;=81),1,IF(AND(VLOOKUP(G218,अंक,5,0)&gt;=75),0.5,0))))),"")</f>
        <v/>
      </c>
      <c s="160">
        <f t="shared" si="112"/>
        <v>0</v>
      </c>
      <c s="160">
        <f t="shared" si="113"/>
        <v>0</v>
      </c>
      <c s="160">
        <f t="shared" si="13"/>
        <v>0</v>
      </c>
      <c s="157" t="str">
        <f t="shared" si="114"/>
        <v/>
      </c>
      <c s="160" t="str">
        <f t="shared" si="15"/>
        <v/>
      </c>
      <c s="160" t="str">
        <f>IFERROR(IF(AND(VLOOKUP(G218,अंक,5,0)=""),"",IF($BS$6=3,IF(AND(VLOOKUP(G218,अंक,5,0)&gt;=86),3,IF(AND(VLOOKUP(G218,अंक,5,0)&gt;=81),2,IF(AND(VLOOKUP(G218,अंक,5,0)&gt;=75),1,0))),IF(AND(VLOOKUP(G218,अंक,5,0)&gt;=86),1.5,IF(AND(VLOOKUP(G218,अंक,5,0)&gt;=81),1,IF(AND(VLOOKUP(G218,अंक,5,0)&gt;=75),0.5,0))))),"")</f>
        <v/>
      </c>
      <c s="160">
        <f t="shared" si="115"/>
        <v>0</v>
      </c>
      <c s="160">
        <f t="shared" si="116"/>
        <v>0</v>
      </c>
      <c s="160">
        <f t="shared" si="18"/>
        <v>0</v>
      </c>
      <c s="157" t="str">
        <f t="shared" si="117"/>
        <v/>
      </c>
      <c s="160" t="str">
        <f t="shared" si="20"/>
        <v/>
      </c>
      <c s="160" t="str">
        <f>IFERROR(IF(AND(VLOOKUP(G218,अंक,5,0)=""),"",IF($BY$6=3,IF(AND(VLOOKUP(G218,अंक,5,0)&gt;=86),3,IF(AND(VLOOKUP(G218,अंक,5,0)&gt;=81),2,IF(AND(VLOOKUP(G218,अंक,5,0)&gt;=75),1,0))),IF(AND(VLOOKUP(G218,अंक,5,0)&gt;=86),1.5,IF(AND(VLOOKUP(G218,अंक,5,0)&gt;=81),1,IF(AND(VLOOKUP(G218,अंक,5,0)&gt;=75),0.5,0))))),"")</f>
        <v/>
      </c>
      <c s="160">
        <f t="shared" si="118"/>
        <v>0</v>
      </c>
      <c s="160">
        <f t="shared" si="119"/>
        <v>0</v>
      </c>
      <c s="160">
        <f t="shared" si="23"/>
        <v>0</v>
      </c>
      <c s="157" t="str">
        <f t="shared" si="120"/>
        <v/>
      </c>
      <c s="160" t="str">
        <f t="shared" si="25"/>
        <v/>
      </c>
      <c s="160" t="str">
        <f>IFERROR(IF(AND(VLOOKUP(G218,अंक,5,0)=""),"",IF($CE$6=3,IF(AND(VLOOKUP(G218,अंक,5,0)&gt;=86),3,IF(AND(VLOOKUP(G218,अंक,5,0)&gt;=81),2,IF(AND(VLOOKUP(G218,अंक,5,0)&gt;=75),1,0))),IF(AND(VLOOKUP(G218,अंक,5,0)&gt;=86),1.5,IF(AND(VLOOKUP(G218,अंक,5,0)&gt;=81),1,IF(AND(VLOOKUP(G218,अंक,5,0)&gt;=75),0.5,0))))),"")</f>
        <v/>
      </c>
      <c s="160">
        <f t="shared" si="121"/>
        <v>0</v>
      </c>
      <c s="160">
        <f t="shared" si="122"/>
        <v>0</v>
      </c>
      <c s="160">
        <f t="shared" si="28"/>
        <v>0</v>
      </c>
      <c s="157" t="str">
        <f t="shared" si="123"/>
        <v/>
      </c>
      <c s="160" t="str">
        <f t="shared" si="30"/>
        <v/>
      </c>
      <c s="160" t="str">
        <f>IFERROR(IF(AND(VLOOKUP(G218,अंक,5,0)=""),"",IF($CK$6=3,IF(AND(VLOOKUP(G218,अंक,5,0)&gt;=86),3,IF(AND(VLOOKUP(G218,अंक,5,0)&gt;=81),2,IF(AND(VLOOKUP(G218,अंक,5,0)&gt;=75),1,0))),IF(AND(VLOOKUP(G218,अंक,5,0)&gt;86),1.5,IF(AND(VLOOKUP(G218,अंक,5,0)&gt;=81),1,IF(AND(VLOOKUP(G218,अंक,5,0)&gt;=75),0.5,0))))),"")</f>
        <v/>
      </c>
      <c s="160">
        <f t="shared" si="124"/>
        <v>0</v>
      </c>
      <c s="160">
        <f t="shared" si="125"/>
        <v>0</v>
      </c>
      <c s="160">
        <f t="shared" si="33"/>
        <v>0</v>
      </c>
      <c s="157" t="str">
        <f t="shared" si="126"/>
        <v/>
      </c>
      <c s="160" t="str">
        <f t="shared" si="35"/>
        <v/>
      </c>
      <c s="160" t="str">
        <f>IFERROR(IF(AND(VLOOKUP(G218,अंक,5,0)=""),"",IF($CQ$6=3,IF(AND(VLOOKUP(G218,अंक,5,0)&gt;=86),3,IF(AND(VLOOKUP(G218,अंक,5,0)&gt;=81),2,IF(AND(VLOOKUP(G218,अंक,5,0)&gt;=75),1,0))),IF(AND(VLOOKUP(G218,अंक,5,0)&gt;=86),1.5,IF(AND(VLOOKUP(G218,अंक,5,0)&gt;=81),1,IF(AND(VLOOKUP(G218,अंक,5,0)&gt;=75),0.5,0))))),"")</f>
        <v/>
      </c>
      <c s="160">
        <f t="shared" si="127"/>
        <v>0</v>
      </c>
      <c s="160">
        <f t="shared" si="128"/>
        <v>0</v>
      </c>
      <c s="161">
        <f t="shared" si="38"/>
        <v>0</v>
      </c>
      <c s="157"/>
    </row>
    <row r="219" spans="1:99" ht="26.25" customHeight="1">
      <c r="A21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19" s="181" t="str">
        <f t="shared" si="110"/>
        <v/>
      </c>
      <c s="160" t="str">
        <f t="shared" si="111"/>
        <v/>
      </c>
      <c s="160" t="str">
        <f t="shared" si="10"/>
        <v/>
      </c>
      <c s="160" t="str">
        <f>IFERROR(IF(AND(VLOOKUP(G219,अंक,5,0)=""),"",IF($BM$6=3,IF(AND(VLOOKUP(G219,अंक,5,0)&gt;=86),3,IF(AND(VLOOKUP(G219,अंक,5,0)&gt;=81),2,IF(AND(VLOOKUP(G219,Mark,5,0)&gt;=75),1,0))),IF(AND(VLOOKUP(G219,अंक,5,0)&gt;=86),1.5,IF(AND(VLOOKUP(G219,अंक,5,0)&gt;=81),1,IF(AND(VLOOKUP(G219,अंक,5,0)&gt;=75),0.5,0))))),"")</f>
        <v/>
      </c>
      <c s="160">
        <f t="shared" si="112"/>
        <v>0</v>
      </c>
      <c s="160">
        <f t="shared" si="113"/>
        <v>0</v>
      </c>
      <c s="160">
        <f t="shared" si="13"/>
        <v>0</v>
      </c>
      <c s="157" t="str">
        <f t="shared" si="114"/>
        <v/>
      </c>
      <c s="160" t="str">
        <f t="shared" si="15"/>
        <v/>
      </c>
      <c s="160" t="str">
        <f>IFERROR(IF(AND(VLOOKUP(G219,अंक,5,0)=""),"",IF($BS$6=3,IF(AND(VLOOKUP(G219,अंक,5,0)&gt;=86),3,IF(AND(VLOOKUP(G219,अंक,5,0)&gt;=81),2,IF(AND(VLOOKUP(G219,अंक,5,0)&gt;=75),1,0))),IF(AND(VLOOKUP(G219,अंक,5,0)&gt;=86),1.5,IF(AND(VLOOKUP(G219,अंक,5,0)&gt;=81),1,IF(AND(VLOOKUP(G219,अंक,5,0)&gt;=75),0.5,0))))),"")</f>
        <v/>
      </c>
      <c s="160">
        <f t="shared" si="115"/>
        <v>0</v>
      </c>
      <c s="160">
        <f t="shared" si="116"/>
        <v>0</v>
      </c>
      <c s="160">
        <f t="shared" si="18"/>
        <v>0</v>
      </c>
      <c s="157" t="str">
        <f t="shared" si="117"/>
        <v/>
      </c>
      <c s="160" t="str">
        <f t="shared" si="20"/>
        <v/>
      </c>
      <c s="160" t="str">
        <f>IFERROR(IF(AND(VLOOKUP(G219,अंक,5,0)=""),"",IF($BY$6=3,IF(AND(VLOOKUP(G219,अंक,5,0)&gt;=86),3,IF(AND(VLOOKUP(G219,अंक,5,0)&gt;=81),2,IF(AND(VLOOKUP(G219,अंक,5,0)&gt;=75),1,0))),IF(AND(VLOOKUP(G219,अंक,5,0)&gt;=86),1.5,IF(AND(VLOOKUP(G219,अंक,5,0)&gt;=81),1,IF(AND(VLOOKUP(G219,अंक,5,0)&gt;=75),0.5,0))))),"")</f>
        <v/>
      </c>
      <c s="160">
        <f t="shared" si="118"/>
        <v>0</v>
      </c>
      <c s="160">
        <f t="shared" si="119"/>
        <v>0</v>
      </c>
      <c s="160">
        <f t="shared" si="23"/>
        <v>0</v>
      </c>
      <c s="157" t="str">
        <f t="shared" si="120"/>
        <v/>
      </c>
      <c s="160" t="str">
        <f t="shared" si="25"/>
        <v/>
      </c>
      <c s="160" t="str">
        <f>IFERROR(IF(AND(VLOOKUP(G219,अंक,5,0)=""),"",IF($CE$6=3,IF(AND(VLOOKUP(G219,अंक,5,0)&gt;=86),3,IF(AND(VLOOKUP(G219,अंक,5,0)&gt;=81),2,IF(AND(VLOOKUP(G219,अंक,5,0)&gt;=75),1,0))),IF(AND(VLOOKUP(G219,अंक,5,0)&gt;=86),1.5,IF(AND(VLOOKUP(G219,अंक,5,0)&gt;=81),1,IF(AND(VLOOKUP(G219,अंक,5,0)&gt;=75),0.5,0))))),"")</f>
        <v/>
      </c>
      <c s="160">
        <f t="shared" si="121"/>
        <v>0</v>
      </c>
      <c s="160">
        <f t="shared" si="122"/>
        <v>0</v>
      </c>
      <c s="160">
        <f t="shared" si="28"/>
        <v>0</v>
      </c>
      <c s="157" t="str">
        <f t="shared" si="123"/>
        <v/>
      </c>
      <c s="160" t="str">
        <f t="shared" si="30"/>
        <v/>
      </c>
      <c s="160" t="str">
        <f>IFERROR(IF(AND(VLOOKUP(G219,अंक,5,0)=""),"",IF($CK$6=3,IF(AND(VLOOKUP(G219,अंक,5,0)&gt;=86),3,IF(AND(VLOOKUP(G219,अंक,5,0)&gt;=81),2,IF(AND(VLOOKUP(G219,अंक,5,0)&gt;=75),1,0))),IF(AND(VLOOKUP(G219,अंक,5,0)&gt;86),1.5,IF(AND(VLOOKUP(G219,अंक,5,0)&gt;=81),1,IF(AND(VLOOKUP(G219,अंक,5,0)&gt;=75),0.5,0))))),"")</f>
        <v/>
      </c>
      <c s="160">
        <f t="shared" si="124"/>
        <v>0</v>
      </c>
      <c s="160">
        <f t="shared" si="125"/>
        <v>0</v>
      </c>
      <c s="160">
        <f t="shared" si="33"/>
        <v>0</v>
      </c>
      <c s="157" t="str">
        <f t="shared" si="126"/>
        <v/>
      </c>
      <c s="160" t="str">
        <f t="shared" si="35"/>
        <v/>
      </c>
      <c s="160" t="str">
        <f>IFERROR(IF(AND(VLOOKUP(G219,अंक,5,0)=""),"",IF($CQ$6=3,IF(AND(VLOOKUP(G219,अंक,5,0)&gt;=86),3,IF(AND(VLOOKUP(G219,अंक,5,0)&gt;=81),2,IF(AND(VLOOKUP(G219,अंक,5,0)&gt;=75),1,0))),IF(AND(VLOOKUP(G219,अंक,5,0)&gt;=86),1.5,IF(AND(VLOOKUP(G219,अंक,5,0)&gt;=81),1,IF(AND(VLOOKUP(G219,अंक,5,0)&gt;=75),0.5,0))))),"")</f>
        <v/>
      </c>
      <c s="160">
        <f t="shared" si="127"/>
        <v>0</v>
      </c>
      <c s="160">
        <f t="shared" si="128"/>
        <v>0</v>
      </c>
      <c s="161">
        <f t="shared" si="38"/>
        <v>0</v>
      </c>
      <c s="157"/>
    </row>
    <row r="220" spans="1:99" ht="26.25" customHeight="1">
      <c r="A22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0" s="181" t="str">
        <f t="shared" si="110"/>
        <v/>
      </c>
      <c s="160" t="str">
        <f t="shared" si="111"/>
        <v/>
      </c>
      <c s="160" t="str">
        <f t="shared" si="10"/>
        <v/>
      </c>
      <c s="160" t="str">
        <f>IFERROR(IF(AND(VLOOKUP(G220,अंक,5,0)=""),"",IF($BM$6=3,IF(AND(VLOOKUP(G220,अंक,5,0)&gt;=86),3,IF(AND(VLOOKUP(G220,अंक,5,0)&gt;=81),2,IF(AND(VLOOKUP(G220,Mark,5,0)&gt;=75),1,0))),IF(AND(VLOOKUP(G220,अंक,5,0)&gt;=86),1.5,IF(AND(VLOOKUP(G220,अंक,5,0)&gt;=81),1,IF(AND(VLOOKUP(G220,अंक,5,0)&gt;=75),0.5,0))))),"")</f>
        <v/>
      </c>
      <c s="160">
        <f t="shared" si="112"/>
        <v>0</v>
      </c>
      <c s="160">
        <f t="shared" si="113"/>
        <v>0</v>
      </c>
      <c s="160">
        <f t="shared" si="13"/>
        <v>0</v>
      </c>
      <c s="157" t="str">
        <f t="shared" si="114"/>
        <v/>
      </c>
      <c s="160" t="str">
        <f t="shared" si="15"/>
        <v/>
      </c>
      <c s="160" t="str">
        <f>IFERROR(IF(AND(VLOOKUP(G220,अंक,5,0)=""),"",IF($BS$6=3,IF(AND(VLOOKUP(G220,अंक,5,0)&gt;=86),3,IF(AND(VLOOKUP(G220,अंक,5,0)&gt;=81),2,IF(AND(VLOOKUP(G220,अंक,5,0)&gt;=75),1,0))),IF(AND(VLOOKUP(G220,अंक,5,0)&gt;=86),1.5,IF(AND(VLOOKUP(G220,अंक,5,0)&gt;=81),1,IF(AND(VLOOKUP(G220,अंक,5,0)&gt;=75),0.5,0))))),"")</f>
        <v/>
      </c>
      <c s="160">
        <f t="shared" si="115"/>
        <v>0</v>
      </c>
      <c s="160">
        <f t="shared" si="116"/>
        <v>0</v>
      </c>
      <c s="160">
        <f t="shared" si="18"/>
        <v>0</v>
      </c>
      <c s="157" t="str">
        <f t="shared" si="117"/>
        <v/>
      </c>
      <c s="160" t="str">
        <f t="shared" si="20"/>
        <v/>
      </c>
      <c s="160" t="str">
        <f>IFERROR(IF(AND(VLOOKUP(G220,अंक,5,0)=""),"",IF($BY$6=3,IF(AND(VLOOKUP(G220,अंक,5,0)&gt;=86),3,IF(AND(VLOOKUP(G220,अंक,5,0)&gt;=81),2,IF(AND(VLOOKUP(G220,अंक,5,0)&gt;=75),1,0))),IF(AND(VLOOKUP(G220,अंक,5,0)&gt;=86),1.5,IF(AND(VLOOKUP(G220,अंक,5,0)&gt;=81),1,IF(AND(VLOOKUP(G220,अंक,5,0)&gt;=75),0.5,0))))),"")</f>
        <v/>
      </c>
      <c s="160">
        <f t="shared" si="118"/>
        <v>0</v>
      </c>
      <c s="160">
        <f t="shared" si="119"/>
        <v>0</v>
      </c>
      <c s="160">
        <f t="shared" si="23"/>
        <v>0</v>
      </c>
      <c s="157" t="str">
        <f t="shared" si="120"/>
        <v/>
      </c>
      <c s="160" t="str">
        <f t="shared" si="25"/>
        <v/>
      </c>
      <c s="160" t="str">
        <f>IFERROR(IF(AND(VLOOKUP(G220,अंक,5,0)=""),"",IF($CE$6=3,IF(AND(VLOOKUP(G220,अंक,5,0)&gt;=86),3,IF(AND(VLOOKUP(G220,अंक,5,0)&gt;=81),2,IF(AND(VLOOKUP(G220,अंक,5,0)&gt;=75),1,0))),IF(AND(VLOOKUP(G220,अंक,5,0)&gt;=86),1.5,IF(AND(VLOOKUP(G220,अंक,5,0)&gt;=81),1,IF(AND(VLOOKUP(G220,अंक,5,0)&gt;=75),0.5,0))))),"")</f>
        <v/>
      </c>
      <c s="160">
        <f t="shared" si="121"/>
        <v>0</v>
      </c>
      <c s="160">
        <f t="shared" si="122"/>
        <v>0</v>
      </c>
      <c s="160">
        <f t="shared" si="28"/>
        <v>0</v>
      </c>
      <c s="157" t="str">
        <f t="shared" si="123"/>
        <v/>
      </c>
      <c s="160" t="str">
        <f t="shared" si="30"/>
        <v/>
      </c>
      <c s="160" t="str">
        <f>IFERROR(IF(AND(VLOOKUP(G220,अंक,5,0)=""),"",IF($CK$6=3,IF(AND(VLOOKUP(G220,अंक,5,0)&gt;=86),3,IF(AND(VLOOKUP(G220,अंक,5,0)&gt;=81),2,IF(AND(VLOOKUP(G220,अंक,5,0)&gt;=75),1,0))),IF(AND(VLOOKUP(G220,अंक,5,0)&gt;86),1.5,IF(AND(VLOOKUP(G220,अंक,5,0)&gt;=81),1,IF(AND(VLOOKUP(G220,अंक,5,0)&gt;=75),0.5,0))))),"")</f>
        <v/>
      </c>
      <c s="160">
        <f t="shared" si="124"/>
        <v>0</v>
      </c>
      <c s="160">
        <f t="shared" si="125"/>
        <v>0</v>
      </c>
      <c s="160">
        <f t="shared" si="33"/>
        <v>0</v>
      </c>
      <c s="157" t="str">
        <f t="shared" si="126"/>
        <v/>
      </c>
      <c s="160" t="str">
        <f t="shared" si="35"/>
        <v/>
      </c>
      <c s="160" t="str">
        <f>IFERROR(IF(AND(VLOOKUP(G220,अंक,5,0)=""),"",IF($CQ$6=3,IF(AND(VLOOKUP(G220,अंक,5,0)&gt;=86),3,IF(AND(VLOOKUP(G220,अंक,5,0)&gt;=81),2,IF(AND(VLOOKUP(G220,अंक,5,0)&gt;=75),1,0))),IF(AND(VLOOKUP(G220,अंक,5,0)&gt;=86),1.5,IF(AND(VLOOKUP(G220,अंक,5,0)&gt;=81),1,IF(AND(VLOOKUP(G220,अंक,5,0)&gt;=75),0.5,0))))),"")</f>
        <v/>
      </c>
      <c s="160">
        <f t="shared" si="127"/>
        <v>0</v>
      </c>
      <c s="160">
        <f t="shared" si="128"/>
        <v>0</v>
      </c>
      <c s="161">
        <f t="shared" si="38"/>
        <v>0</v>
      </c>
      <c s="157"/>
    </row>
    <row r="221" spans="1:99" ht="26.25" customHeight="1">
      <c r="A22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1" s="181" t="str">
        <f t="shared" si="110"/>
        <v/>
      </c>
      <c s="160" t="str">
        <f t="shared" si="111"/>
        <v/>
      </c>
      <c s="160" t="str">
        <f t="shared" si="10"/>
        <v/>
      </c>
      <c s="160" t="str">
        <f>IFERROR(IF(AND(VLOOKUP(G221,अंक,5,0)=""),"",IF($BM$6=3,IF(AND(VLOOKUP(G221,अंक,5,0)&gt;=86),3,IF(AND(VLOOKUP(G221,अंक,5,0)&gt;=81),2,IF(AND(VLOOKUP(G221,Mark,5,0)&gt;=75),1,0))),IF(AND(VLOOKUP(G221,अंक,5,0)&gt;=86),1.5,IF(AND(VLOOKUP(G221,अंक,5,0)&gt;=81),1,IF(AND(VLOOKUP(G221,अंक,5,0)&gt;=75),0.5,0))))),"")</f>
        <v/>
      </c>
      <c s="160">
        <f t="shared" si="112"/>
        <v>0</v>
      </c>
      <c s="160">
        <f t="shared" si="113"/>
        <v>0</v>
      </c>
      <c s="160">
        <f t="shared" si="13"/>
        <v>0</v>
      </c>
      <c s="157" t="str">
        <f t="shared" si="114"/>
        <v/>
      </c>
      <c s="160" t="str">
        <f t="shared" si="15"/>
        <v/>
      </c>
      <c s="160" t="str">
        <f>IFERROR(IF(AND(VLOOKUP(G221,अंक,5,0)=""),"",IF($BS$6=3,IF(AND(VLOOKUP(G221,अंक,5,0)&gt;=86),3,IF(AND(VLOOKUP(G221,अंक,5,0)&gt;=81),2,IF(AND(VLOOKUP(G221,अंक,5,0)&gt;=75),1,0))),IF(AND(VLOOKUP(G221,अंक,5,0)&gt;=86),1.5,IF(AND(VLOOKUP(G221,अंक,5,0)&gt;=81),1,IF(AND(VLOOKUP(G221,अंक,5,0)&gt;=75),0.5,0))))),"")</f>
        <v/>
      </c>
      <c s="160">
        <f t="shared" si="115"/>
        <v>0</v>
      </c>
      <c s="160">
        <f t="shared" si="116"/>
        <v>0</v>
      </c>
      <c s="160">
        <f t="shared" si="18"/>
        <v>0</v>
      </c>
      <c s="157" t="str">
        <f t="shared" si="117"/>
        <v/>
      </c>
      <c s="160" t="str">
        <f t="shared" si="20"/>
        <v/>
      </c>
      <c s="160" t="str">
        <f>IFERROR(IF(AND(VLOOKUP(G221,अंक,5,0)=""),"",IF($BY$6=3,IF(AND(VLOOKUP(G221,अंक,5,0)&gt;=86),3,IF(AND(VLOOKUP(G221,अंक,5,0)&gt;=81),2,IF(AND(VLOOKUP(G221,अंक,5,0)&gt;=75),1,0))),IF(AND(VLOOKUP(G221,अंक,5,0)&gt;=86),1.5,IF(AND(VLOOKUP(G221,अंक,5,0)&gt;=81),1,IF(AND(VLOOKUP(G221,अंक,5,0)&gt;=75),0.5,0))))),"")</f>
        <v/>
      </c>
      <c s="160">
        <f t="shared" si="118"/>
        <v>0</v>
      </c>
      <c s="160">
        <f t="shared" si="119"/>
        <v>0</v>
      </c>
      <c s="160">
        <f t="shared" si="23"/>
        <v>0</v>
      </c>
      <c s="157" t="str">
        <f t="shared" si="120"/>
        <v/>
      </c>
      <c s="160" t="str">
        <f t="shared" si="25"/>
        <v/>
      </c>
      <c s="160" t="str">
        <f>IFERROR(IF(AND(VLOOKUP(G221,अंक,5,0)=""),"",IF($CE$6=3,IF(AND(VLOOKUP(G221,अंक,5,0)&gt;=86),3,IF(AND(VLOOKUP(G221,अंक,5,0)&gt;=81),2,IF(AND(VLOOKUP(G221,अंक,5,0)&gt;=75),1,0))),IF(AND(VLOOKUP(G221,अंक,5,0)&gt;=86),1.5,IF(AND(VLOOKUP(G221,अंक,5,0)&gt;=81),1,IF(AND(VLOOKUP(G221,अंक,5,0)&gt;=75),0.5,0))))),"")</f>
        <v/>
      </c>
      <c s="160">
        <f t="shared" si="121"/>
        <v>0</v>
      </c>
      <c s="160">
        <f t="shared" si="122"/>
        <v>0</v>
      </c>
      <c s="160">
        <f t="shared" si="28"/>
        <v>0</v>
      </c>
      <c s="157" t="str">
        <f t="shared" si="123"/>
        <v/>
      </c>
      <c s="160" t="str">
        <f t="shared" si="30"/>
        <v/>
      </c>
      <c s="160" t="str">
        <f>IFERROR(IF(AND(VLOOKUP(G221,अंक,5,0)=""),"",IF($CK$6=3,IF(AND(VLOOKUP(G221,अंक,5,0)&gt;=86),3,IF(AND(VLOOKUP(G221,अंक,5,0)&gt;=81),2,IF(AND(VLOOKUP(G221,अंक,5,0)&gt;=75),1,0))),IF(AND(VLOOKUP(G221,अंक,5,0)&gt;86),1.5,IF(AND(VLOOKUP(G221,अंक,5,0)&gt;=81),1,IF(AND(VLOOKUP(G221,अंक,5,0)&gt;=75),0.5,0))))),"")</f>
        <v/>
      </c>
      <c s="160">
        <f t="shared" si="124"/>
        <v>0</v>
      </c>
      <c s="160">
        <f t="shared" si="125"/>
        <v>0</v>
      </c>
      <c s="160">
        <f t="shared" si="33"/>
        <v>0</v>
      </c>
      <c s="157" t="str">
        <f t="shared" si="126"/>
        <v/>
      </c>
      <c s="160" t="str">
        <f t="shared" si="35"/>
        <v/>
      </c>
      <c s="160" t="str">
        <f>IFERROR(IF(AND(VLOOKUP(G221,अंक,5,0)=""),"",IF($CQ$6=3,IF(AND(VLOOKUP(G221,अंक,5,0)&gt;=86),3,IF(AND(VLOOKUP(G221,अंक,5,0)&gt;=81),2,IF(AND(VLOOKUP(G221,अंक,5,0)&gt;=75),1,0))),IF(AND(VLOOKUP(G221,अंक,5,0)&gt;=86),1.5,IF(AND(VLOOKUP(G221,अंक,5,0)&gt;=81),1,IF(AND(VLOOKUP(G221,अंक,5,0)&gt;=75),0.5,0))))),"")</f>
        <v/>
      </c>
      <c s="160">
        <f t="shared" si="127"/>
        <v>0</v>
      </c>
      <c s="160">
        <f t="shared" si="128"/>
        <v>0</v>
      </c>
      <c s="161">
        <f t="shared" si="38"/>
        <v>0</v>
      </c>
      <c s="157"/>
    </row>
    <row r="222" spans="1:99" ht="26.25" customHeight="1">
      <c r="A22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2" s="181" t="str">
        <f t="shared" si="110"/>
        <v/>
      </c>
      <c s="160" t="str">
        <f t="shared" si="111"/>
        <v/>
      </c>
      <c s="160" t="str">
        <f t="shared" si="10"/>
        <v/>
      </c>
      <c s="160" t="str">
        <f>IFERROR(IF(AND(VLOOKUP(G222,अंक,5,0)=""),"",IF($BM$6=3,IF(AND(VLOOKUP(G222,अंक,5,0)&gt;=86),3,IF(AND(VLOOKUP(G222,अंक,5,0)&gt;=81),2,IF(AND(VLOOKUP(G222,Mark,5,0)&gt;=75),1,0))),IF(AND(VLOOKUP(G222,अंक,5,0)&gt;=86),1.5,IF(AND(VLOOKUP(G222,अंक,5,0)&gt;=81),1,IF(AND(VLOOKUP(G222,अंक,5,0)&gt;=75),0.5,0))))),"")</f>
        <v/>
      </c>
      <c s="160">
        <f t="shared" si="112"/>
        <v>0</v>
      </c>
      <c s="160">
        <f t="shared" si="113"/>
        <v>0</v>
      </c>
      <c s="160">
        <f t="shared" si="13"/>
        <v>0</v>
      </c>
      <c s="157" t="str">
        <f t="shared" si="114"/>
        <v/>
      </c>
      <c s="160" t="str">
        <f t="shared" si="15"/>
        <v/>
      </c>
      <c s="160" t="str">
        <f>IFERROR(IF(AND(VLOOKUP(G222,अंक,5,0)=""),"",IF($BS$6=3,IF(AND(VLOOKUP(G222,अंक,5,0)&gt;=86),3,IF(AND(VLOOKUP(G222,अंक,5,0)&gt;=81),2,IF(AND(VLOOKUP(G222,अंक,5,0)&gt;=75),1,0))),IF(AND(VLOOKUP(G222,अंक,5,0)&gt;=86),1.5,IF(AND(VLOOKUP(G222,अंक,5,0)&gt;=81),1,IF(AND(VLOOKUP(G222,अंक,5,0)&gt;=75),0.5,0))))),"")</f>
        <v/>
      </c>
      <c s="160">
        <f t="shared" si="115"/>
        <v>0</v>
      </c>
      <c s="160">
        <f t="shared" si="116"/>
        <v>0</v>
      </c>
      <c s="160">
        <f t="shared" si="18"/>
        <v>0</v>
      </c>
      <c s="157" t="str">
        <f t="shared" si="117"/>
        <v/>
      </c>
      <c s="160" t="str">
        <f t="shared" si="20"/>
        <v/>
      </c>
      <c s="160" t="str">
        <f>IFERROR(IF(AND(VLOOKUP(G222,अंक,5,0)=""),"",IF($BY$6=3,IF(AND(VLOOKUP(G222,अंक,5,0)&gt;=86),3,IF(AND(VLOOKUP(G222,अंक,5,0)&gt;=81),2,IF(AND(VLOOKUP(G222,अंक,5,0)&gt;=75),1,0))),IF(AND(VLOOKUP(G222,अंक,5,0)&gt;=86),1.5,IF(AND(VLOOKUP(G222,अंक,5,0)&gt;=81),1,IF(AND(VLOOKUP(G222,अंक,5,0)&gt;=75),0.5,0))))),"")</f>
        <v/>
      </c>
      <c s="160">
        <f t="shared" si="118"/>
        <v>0</v>
      </c>
      <c s="160">
        <f t="shared" si="119"/>
        <v>0</v>
      </c>
      <c s="160">
        <f t="shared" si="23"/>
        <v>0</v>
      </c>
      <c s="157" t="str">
        <f t="shared" si="120"/>
        <v/>
      </c>
      <c s="160" t="str">
        <f t="shared" si="25"/>
        <v/>
      </c>
      <c s="160" t="str">
        <f>IFERROR(IF(AND(VLOOKUP(G222,अंक,5,0)=""),"",IF($CE$6=3,IF(AND(VLOOKUP(G222,अंक,5,0)&gt;=86),3,IF(AND(VLOOKUP(G222,अंक,5,0)&gt;=81),2,IF(AND(VLOOKUP(G222,अंक,5,0)&gt;=75),1,0))),IF(AND(VLOOKUP(G222,अंक,5,0)&gt;=86),1.5,IF(AND(VLOOKUP(G222,अंक,5,0)&gt;=81),1,IF(AND(VLOOKUP(G222,अंक,5,0)&gt;=75),0.5,0))))),"")</f>
        <v/>
      </c>
      <c s="160">
        <f t="shared" si="121"/>
        <v>0</v>
      </c>
      <c s="160">
        <f t="shared" si="122"/>
        <v>0</v>
      </c>
      <c s="160">
        <f t="shared" si="28"/>
        <v>0</v>
      </c>
      <c s="157" t="str">
        <f t="shared" si="123"/>
        <v/>
      </c>
      <c s="160" t="str">
        <f t="shared" si="30"/>
        <v/>
      </c>
      <c s="160" t="str">
        <f>IFERROR(IF(AND(VLOOKUP(G222,अंक,5,0)=""),"",IF($CK$6=3,IF(AND(VLOOKUP(G222,अंक,5,0)&gt;=86),3,IF(AND(VLOOKUP(G222,अंक,5,0)&gt;=81),2,IF(AND(VLOOKUP(G222,अंक,5,0)&gt;=75),1,0))),IF(AND(VLOOKUP(G222,अंक,5,0)&gt;86),1.5,IF(AND(VLOOKUP(G222,अंक,5,0)&gt;=81),1,IF(AND(VLOOKUP(G222,अंक,5,0)&gt;=75),0.5,0))))),"")</f>
        <v/>
      </c>
      <c s="160">
        <f t="shared" si="124"/>
        <v>0</v>
      </c>
      <c s="160">
        <f t="shared" si="125"/>
        <v>0</v>
      </c>
      <c s="160">
        <f t="shared" si="33"/>
        <v>0</v>
      </c>
      <c s="157" t="str">
        <f t="shared" si="126"/>
        <v/>
      </c>
      <c s="160" t="str">
        <f t="shared" si="35"/>
        <v/>
      </c>
      <c s="160" t="str">
        <f>IFERROR(IF(AND(VLOOKUP(G222,अंक,5,0)=""),"",IF($CQ$6=3,IF(AND(VLOOKUP(G222,अंक,5,0)&gt;=86),3,IF(AND(VLOOKUP(G222,अंक,5,0)&gt;=81),2,IF(AND(VLOOKUP(G222,अंक,5,0)&gt;=75),1,0))),IF(AND(VLOOKUP(G222,अंक,5,0)&gt;=86),1.5,IF(AND(VLOOKUP(G222,अंक,5,0)&gt;=81),1,IF(AND(VLOOKUP(G222,अंक,5,0)&gt;=75),0.5,0))))),"")</f>
        <v/>
      </c>
      <c s="160">
        <f t="shared" si="127"/>
        <v>0</v>
      </c>
      <c s="160">
        <f t="shared" si="128"/>
        <v>0</v>
      </c>
      <c s="161">
        <f t="shared" si="38"/>
        <v>0</v>
      </c>
      <c s="157"/>
    </row>
    <row r="223" spans="1:99" ht="26.25" customHeight="1">
      <c r="A22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3" s="181" t="str">
        <f t="shared" si="110"/>
        <v/>
      </c>
      <c s="160" t="str">
        <f t="shared" si="111"/>
        <v/>
      </c>
      <c s="160" t="str">
        <f t="shared" si="10"/>
        <v/>
      </c>
      <c s="160" t="str">
        <f>IFERROR(IF(AND(VLOOKUP(G223,अंक,5,0)=""),"",IF($BM$6=3,IF(AND(VLOOKUP(G223,अंक,5,0)&gt;=86),3,IF(AND(VLOOKUP(G223,अंक,5,0)&gt;=81),2,IF(AND(VLOOKUP(G223,Mark,5,0)&gt;=75),1,0))),IF(AND(VLOOKUP(G223,अंक,5,0)&gt;=86),1.5,IF(AND(VLOOKUP(G223,अंक,5,0)&gt;=81),1,IF(AND(VLOOKUP(G223,अंक,5,0)&gt;=75),0.5,0))))),"")</f>
        <v/>
      </c>
      <c s="160">
        <f t="shared" si="112"/>
        <v>0</v>
      </c>
      <c s="160">
        <f t="shared" si="113"/>
        <v>0</v>
      </c>
      <c s="160">
        <f t="shared" si="13"/>
        <v>0</v>
      </c>
      <c s="157" t="str">
        <f t="shared" si="114"/>
        <v/>
      </c>
      <c s="160" t="str">
        <f t="shared" si="15"/>
        <v/>
      </c>
      <c s="160" t="str">
        <f>IFERROR(IF(AND(VLOOKUP(G223,अंक,5,0)=""),"",IF($BS$6=3,IF(AND(VLOOKUP(G223,अंक,5,0)&gt;=86),3,IF(AND(VLOOKUP(G223,अंक,5,0)&gt;=81),2,IF(AND(VLOOKUP(G223,अंक,5,0)&gt;=75),1,0))),IF(AND(VLOOKUP(G223,अंक,5,0)&gt;=86),1.5,IF(AND(VLOOKUP(G223,अंक,5,0)&gt;=81),1,IF(AND(VLOOKUP(G223,अंक,5,0)&gt;=75),0.5,0))))),"")</f>
        <v/>
      </c>
      <c s="160">
        <f t="shared" si="115"/>
        <v>0</v>
      </c>
      <c s="160">
        <f t="shared" si="116"/>
        <v>0</v>
      </c>
      <c s="160">
        <f t="shared" si="18"/>
        <v>0</v>
      </c>
      <c s="157" t="str">
        <f t="shared" si="117"/>
        <v/>
      </c>
      <c s="160" t="str">
        <f t="shared" si="20"/>
        <v/>
      </c>
      <c s="160" t="str">
        <f>IFERROR(IF(AND(VLOOKUP(G223,अंक,5,0)=""),"",IF($BY$6=3,IF(AND(VLOOKUP(G223,अंक,5,0)&gt;=86),3,IF(AND(VLOOKUP(G223,अंक,5,0)&gt;=81),2,IF(AND(VLOOKUP(G223,अंक,5,0)&gt;=75),1,0))),IF(AND(VLOOKUP(G223,अंक,5,0)&gt;=86),1.5,IF(AND(VLOOKUP(G223,अंक,5,0)&gt;=81),1,IF(AND(VLOOKUP(G223,अंक,5,0)&gt;=75),0.5,0))))),"")</f>
        <v/>
      </c>
      <c s="160">
        <f t="shared" si="118"/>
        <v>0</v>
      </c>
      <c s="160">
        <f t="shared" si="119"/>
        <v>0</v>
      </c>
      <c s="160">
        <f t="shared" si="23"/>
        <v>0</v>
      </c>
      <c s="157" t="str">
        <f t="shared" si="120"/>
        <v/>
      </c>
      <c s="160" t="str">
        <f t="shared" si="25"/>
        <v/>
      </c>
      <c s="160" t="str">
        <f>IFERROR(IF(AND(VLOOKUP(G223,अंक,5,0)=""),"",IF($CE$6=3,IF(AND(VLOOKUP(G223,अंक,5,0)&gt;=86),3,IF(AND(VLOOKUP(G223,अंक,5,0)&gt;=81),2,IF(AND(VLOOKUP(G223,अंक,5,0)&gt;=75),1,0))),IF(AND(VLOOKUP(G223,अंक,5,0)&gt;=86),1.5,IF(AND(VLOOKUP(G223,अंक,5,0)&gt;=81),1,IF(AND(VLOOKUP(G223,अंक,5,0)&gt;=75),0.5,0))))),"")</f>
        <v/>
      </c>
      <c s="160">
        <f t="shared" si="121"/>
        <v>0</v>
      </c>
      <c s="160">
        <f t="shared" si="122"/>
        <v>0</v>
      </c>
      <c s="160">
        <f t="shared" si="28"/>
        <v>0</v>
      </c>
      <c s="157" t="str">
        <f t="shared" si="123"/>
        <v/>
      </c>
      <c s="160" t="str">
        <f t="shared" si="30"/>
        <v/>
      </c>
      <c s="160" t="str">
        <f>IFERROR(IF(AND(VLOOKUP(G223,अंक,5,0)=""),"",IF($CK$6=3,IF(AND(VLOOKUP(G223,अंक,5,0)&gt;=86),3,IF(AND(VLOOKUP(G223,अंक,5,0)&gt;=81),2,IF(AND(VLOOKUP(G223,अंक,5,0)&gt;=75),1,0))),IF(AND(VLOOKUP(G223,अंक,5,0)&gt;86),1.5,IF(AND(VLOOKUP(G223,अंक,5,0)&gt;=81),1,IF(AND(VLOOKUP(G223,अंक,5,0)&gt;=75),0.5,0))))),"")</f>
        <v/>
      </c>
      <c s="160">
        <f t="shared" si="124"/>
        <v>0</v>
      </c>
      <c s="160">
        <f t="shared" si="125"/>
        <v>0</v>
      </c>
      <c s="160">
        <f t="shared" si="33"/>
        <v>0</v>
      </c>
      <c s="157" t="str">
        <f t="shared" si="126"/>
        <v/>
      </c>
      <c s="160" t="str">
        <f t="shared" si="35"/>
        <v/>
      </c>
      <c s="160" t="str">
        <f>IFERROR(IF(AND(VLOOKUP(G223,अंक,5,0)=""),"",IF($CQ$6=3,IF(AND(VLOOKUP(G223,अंक,5,0)&gt;=86),3,IF(AND(VLOOKUP(G223,अंक,5,0)&gt;=81),2,IF(AND(VLOOKUP(G223,अंक,5,0)&gt;=75),1,0))),IF(AND(VLOOKUP(G223,अंक,5,0)&gt;=86),1.5,IF(AND(VLOOKUP(G223,अंक,5,0)&gt;=81),1,IF(AND(VLOOKUP(G223,अंक,5,0)&gt;=75),0.5,0))))),"")</f>
        <v/>
      </c>
      <c s="160">
        <f t="shared" si="127"/>
        <v>0</v>
      </c>
      <c s="160">
        <f t="shared" si="128"/>
        <v>0</v>
      </c>
      <c s="161">
        <f t="shared" si="38"/>
        <v>0</v>
      </c>
      <c s="157"/>
    </row>
    <row r="224" spans="1:99" ht="26.25" customHeight="1">
      <c r="A22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4" s="181" t="str">
        <f t="shared" si="110"/>
        <v/>
      </c>
      <c s="160" t="str">
        <f t="shared" si="111"/>
        <v/>
      </c>
      <c s="160" t="str">
        <f t="shared" si="10"/>
        <v/>
      </c>
      <c s="160" t="str">
        <f>IFERROR(IF(AND(VLOOKUP(G224,अंक,5,0)=""),"",IF($BM$6=3,IF(AND(VLOOKUP(G224,अंक,5,0)&gt;=86),3,IF(AND(VLOOKUP(G224,अंक,5,0)&gt;=81),2,IF(AND(VLOOKUP(G224,Mark,5,0)&gt;=75),1,0))),IF(AND(VLOOKUP(G224,अंक,5,0)&gt;=86),1.5,IF(AND(VLOOKUP(G224,अंक,5,0)&gt;=81),1,IF(AND(VLOOKUP(G224,अंक,5,0)&gt;=75),0.5,0))))),"")</f>
        <v/>
      </c>
      <c s="160">
        <f t="shared" si="112"/>
        <v>0</v>
      </c>
      <c s="160">
        <f t="shared" si="113"/>
        <v>0</v>
      </c>
      <c s="160">
        <f t="shared" si="13"/>
        <v>0</v>
      </c>
      <c s="157" t="str">
        <f t="shared" si="114"/>
        <v/>
      </c>
      <c s="160" t="str">
        <f t="shared" si="15"/>
        <v/>
      </c>
      <c s="160" t="str">
        <f>IFERROR(IF(AND(VLOOKUP(G224,अंक,5,0)=""),"",IF($BS$6=3,IF(AND(VLOOKUP(G224,अंक,5,0)&gt;=86),3,IF(AND(VLOOKUP(G224,अंक,5,0)&gt;=81),2,IF(AND(VLOOKUP(G224,अंक,5,0)&gt;=75),1,0))),IF(AND(VLOOKUP(G224,अंक,5,0)&gt;=86),1.5,IF(AND(VLOOKUP(G224,अंक,5,0)&gt;=81),1,IF(AND(VLOOKUP(G224,अंक,5,0)&gt;=75),0.5,0))))),"")</f>
        <v/>
      </c>
      <c s="160">
        <f t="shared" si="115"/>
        <v>0</v>
      </c>
      <c s="160">
        <f t="shared" si="116"/>
        <v>0</v>
      </c>
      <c s="160">
        <f t="shared" si="18"/>
        <v>0</v>
      </c>
      <c s="157" t="str">
        <f t="shared" si="117"/>
        <v/>
      </c>
      <c s="160" t="str">
        <f t="shared" si="20"/>
        <v/>
      </c>
      <c s="160" t="str">
        <f>IFERROR(IF(AND(VLOOKUP(G224,अंक,5,0)=""),"",IF($BY$6=3,IF(AND(VLOOKUP(G224,अंक,5,0)&gt;=86),3,IF(AND(VLOOKUP(G224,अंक,5,0)&gt;=81),2,IF(AND(VLOOKUP(G224,अंक,5,0)&gt;=75),1,0))),IF(AND(VLOOKUP(G224,अंक,5,0)&gt;=86),1.5,IF(AND(VLOOKUP(G224,अंक,5,0)&gt;=81),1,IF(AND(VLOOKUP(G224,अंक,5,0)&gt;=75),0.5,0))))),"")</f>
        <v/>
      </c>
      <c s="160">
        <f t="shared" si="118"/>
        <v>0</v>
      </c>
      <c s="160">
        <f t="shared" si="119"/>
        <v>0</v>
      </c>
      <c s="160">
        <f t="shared" si="23"/>
        <v>0</v>
      </c>
      <c s="157" t="str">
        <f t="shared" si="120"/>
        <v/>
      </c>
      <c s="160" t="str">
        <f t="shared" si="25"/>
        <v/>
      </c>
      <c s="160" t="str">
        <f>IFERROR(IF(AND(VLOOKUP(G224,अंक,5,0)=""),"",IF($CE$6=3,IF(AND(VLOOKUP(G224,अंक,5,0)&gt;=86),3,IF(AND(VLOOKUP(G224,अंक,5,0)&gt;=81),2,IF(AND(VLOOKUP(G224,अंक,5,0)&gt;=75),1,0))),IF(AND(VLOOKUP(G224,अंक,5,0)&gt;=86),1.5,IF(AND(VLOOKUP(G224,अंक,5,0)&gt;=81),1,IF(AND(VLOOKUP(G224,अंक,5,0)&gt;=75),0.5,0))))),"")</f>
        <v/>
      </c>
      <c s="160">
        <f t="shared" si="121"/>
        <v>0</v>
      </c>
      <c s="160">
        <f t="shared" si="122"/>
        <v>0</v>
      </c>
      <c s="160">
        <f t="shared" si="28"/>
        <v>0</v>
      </c>
      <c s="157" t="str">
        <f t="shared" si="123"/>
        <v/>
      </c>
      <c s="160" t="str">
        <f t="shared" si="30"/>
        <v/>
      </c>
      <c s="160" t="str">
        <f>IFERROR(IF(AND(VLOOKUP(G224,अंक,5,0)=""),"",IF($CK$6=3,IF(AND(VLOOKUP(G224,अंक,5,0)&gt;=86),3,IF(AND(VLOOKUP(G224,अंक,5,0)&gt;=81),2,IF(AND(VLOOKUP(G224,अंक,5,0)&gt;=75),1,0))),IF(AND(VLOOKUP(G224,अंक,5,0)&gt;86),1.5,IF(AND(VLOOKUP(G224,अंक,5,0)&gt;=81),1,IF(AND(VLOOKUP(G224,अंक,5,0)&gt;=75),0.5,0))))),"")</f>
        <v/>
      </c>
      <c s="160">
        <f t="shared" si="124"/>
        <v>0</v>
      </c>
      <c s="160">
        <f t="shared" si="125"/>
        <v>0</v>
      </c>
      <c s="160">
        <f t="shared" si="33"/>
        <v>0</v>
      </c>
      <c s="157" t="str">
        <f t="shared" si="126"/>
        <v/>
      </c>
      <c s="160" t="str">
        <f t="shared" si="35"/>
        <v/>
      </c>
      <c s="160" t="str">
        <f>IFERROR(IF(AND(VLOOKUP(G224,अंक,5,0)=""),"",IF($CQ$6=3,IF(AND(VLOOKUP(G224,अंक,5,0)&gt;=86),3,IF(AND(VLOOKUP(G224,अंक,5,0)&gt;=81),2,IF(AND(VLOOKUP(G224,अंक,5,0)&gt;=75),1,0))),IF(AND(VLOOKUP(G224,अंक,5,0)&gt;=86),1.5,IF(AND(VLOOKUP(G224,अंक,5,0)&gt;=81),1,IF(AND(VLOOKUP(G224,अंक,5,0)&gt;=75),0.5,0))))),"")</f>
        <v/>
      </c>
      <c s="160">
        <f t="shared" si="127"/>
        <v>0</v>
      </c>
      <c s="160">
        <f t="shared" si="128"/>
        <v>0</v>
      </c>
      <c s="161">
        <f t="shared" si="38"/>
        <v>0</v>
      </c>
      <c s="157"/>
    </row>
    <row r="225" spans="1:99" ht="26.25" customHeight="1">
      <c r="A22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5" s="181" t="str">
        <f t="shared" si="110"/>
        <v/>
      </c>
      <c s="160" t="str">
        <f t="shared" si="111"/>
        <v/>
      </c>
      <c s="160" t="str">
        <f t="shared" si="10"/>
        <v/>
      </c>
      <c s="160" t="str">
        <f>IFERROR(IF(AND(VLOOKUP(G225,अंक,5,0)=""),"",IF($BM$6=3,IF(AND(VLOOKUP(G225,अंक,5,0)&gt;=86),3,IF(AND(VLOOKUP(G225,अंक,5,0)&gt;=81),2,IF(AND(VLOOKUP(G225,Mark,5,0)&gt;=75),1,0))),IF(AND(VLOOKUP(G225,अंक,5,0)&gt;=86),1.5,IF(AND(VLOOKUP(G225,अंक,5,0)&gt;=81),1,IF(AND(VLOOKUP(G225,अंक,5,0)&gt;=75),0.5,0))))),"")</f>
        <v/>
      </c>
      <c s="160">
        <f t="shared" si="112"/>
        <v>0</v>
      </c>
      <c s="160">
        <f t="shared" si="113"/>
        <v>0</v>
      </c>
      <c s="160">
        <f t="shared" si="13"/>
        <v>0</v>
      </c>
      <c s="157" t="str">
        <f t="shared" si="114"/>
        <v/>
      </c>
      <c s="160" t="str">
        <f t="shared" si="15"/>
        <v/>
      </c>
      <c s="160" t="str">
        <f>IFERROR(IF(AND(VLOOKUP(G225,अंक,5,0)=""),"",IF($BS$6=3,IF(AND(VLOOKUP(G225,अंक,5,0)&gt;=86),3,IF(AND(VLOOKUP(G225,अंक,5,0)&gt;=81),2,IF(AND(VLOOKUP(G225,अंक,5,0)&gt;=75),1,0))),IF(AND(VLOOKUP(G225,अंक,5,0)&gt;=86),1.5,IF(AND(VLOOKUP(G225,अंक,5,0)&gt;=81),1,IF(AND(VLOOKUP(G225,अंक,5,0)&gt;=75),0.5,0))))),"")</f>
        <v/>
      </c>
      <c s="160">
        <f t="shared" si="115"/>
        <v>0</v>
      </c>
      <c s="160">
        <f t="shared" si="116"/>
        <v>0</v>
      </c>
      <c s="160">
        <f t="shared" si="18"/>
        <v>0</v>
      </c>
      <c s="157" t="str">
        <f t="shared" si="117"/>
        <v/>
      </c>
      <c s="160" t="str">
        <f t="shared" si="20"/>
        <v/>
      </c>
      <c s="160" t="str">
        <f>IFERROR(IF(AND(VLOOKUP(G225,अंक,5,0)=""),"",IF($BY$6=3,IF(AND(VLOOKUP(G225,अंक,5,0)&gt;=86),3,IF(AND(VLOOKUP(G225,अंक,5,0)&gt;=81),2,IF(AND(VLOOKUP(G225,अंक,5,0)&gt;=75),1,0))),IF(AND(VLOOKUP(G225,अंक,5,0)&gt;=86),1.5,IF(AND(VLOOKUP(G225,अंक,5,0)&gt;=81),1,IF(AND(VLOOKUP(G225,अंक,5,0)&gt;=75),0.5,0))))),"")</f>
        <v/>
      </c>
      <c s="160">
        <f t="shared" si="118"/>
        <v>0</v>
      </c>
      <c s="160">
        <f t="shared" si="119"/>
        <v>0</v>
      </c>
      <c s="160">
        <f t="shared" si="23"/>
        <v>0</v>
      </c>
      <c s="157" t="str">
        <f t="shared" si="120"/>
        <v/>
      </c>
      <c s="160" t="str">
        <f t="shared" si="25"/>
        <v/>
      </c>
      <c s="160" t="str">
        <f>IFERROR(IF(AND(VLOOKUP(G225,अंक,5,0)=""),"",IF($CE$6=3,IF(AND(VLOOKUP(G225,अंक,5,0)&gt;=86),3,IF(AND(VLOOKUP(G225,अंक,5,0)&gt;=81),2,IF(AND(VLOOKUP(G225,अंक,5,0)&gt;=75),1,0))),IF(AND(VLOOKUP(G225,अंक,5,0)&gt;=86),1.5,IF(AND(VLOOKUP(G225,अंक,5,0)&gt;=81),1,IF(AND(VLOOKUP(G225,अंक,5,0)&gt;=75),0.5,0))))),"")</f>
        <v/>
      </c>
      <c s="160">
        <f t="shared" si="121"/>
        <v>0</v>
      </c>
      <c s="160">
        <f t="shared" si="122"/>
        <v>0</v>
      </c>
      <c s="160">
        <f t="shared" si="28"/>
        <v>0</v>
      </c>
      <c s="157" t="str">
        <f t="shared" si="123"/>
        <v/>
      </c>
      <c s="160" t="str">
        <f t="shared" si="30"/>
        <v/>
      </c>
      <c s="160" t="str">
        <f>IFERROR(IF(AND(VLOOKUP(G225,अंक,5,0)=""),"",IF($CK$6=3,IF(AND(VLOOKUP(G225,अंक,5,0)&gt;=86),3,IF(AND(VLOOKUP(G225,अंक,5,0)&gt;=81),2,IF(AND(VLOOKUP(G225,अंक,5,0)&gt;=75),1,0))),IF(AND(VLOOKUP(G225,अंक,5,0)&gt;86),1.5,IF(AND(VLOOKUP(G225,अंक,5,0)&gt;=81),1,IF(AND(VLOOKUP(G225,अंक,5,0)&gt;=75),0.5,0))))),"")</f>
        <v/>
      </c>
      <c s="160">
        <f t="shared" si="124"/>
        <v>0</v>
      </c>
      <c s="160">
        <f t="shared" si="125"/>
        <v>0</v>
      </c>
      <c s="160">
        <f t="shared" si="33"/>
        <v>0</v>
      </c>
      <c s="157" t="str">
        <f t="shared" si="126"/>
        <v/>
      </c>
      <c s="160" t="str">
        <f t="shared" si="35"/>
        <v/>
      </c>
      <c s="160" t="str">
        <f>IFERROR(IF(AND(VLOOKUP(G225,अंक,5,0)=""),"",IF($CQ$6=3,IF(AND(VLOOKUP(G225,अंक,5,0)&gt;=86),3,IF(AND(VLOOKUP(G225,अंक,5,0)&gt;=81),2,IF(AND(VLOOKUP(G225,अंक,5,0)&gt;=75),1,0))),IF(AND(VLOOKUP(G225,अंक,5,0)&gt;=86),1.5,IF(AND(VLOOKUP(G225,अंक,5,0)&gt;=81),1,IF(AND(VLOOKUP(G225,अंक,5,0)&gt;=75),0.5,0))))),"")</f>
        <v/>
      </c>
      <c s="160">
        <f t="shared" si="127"/>
        <v>0</v>
      </c>
      <c s="160">
        <f t="shared" si="128"/>
        <v>0</v>
      </c>
      <c s="161">
        <f t="shared" si="38"/>
        <v>0</v>
      </c>
      <c s="157"/>
    </row>
    <row r="226" spans="1:99" ht="26.25" customHeight="1">
      <c r="A22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6" s="181" t="str">
        <f t="shared" si="110"/>
        <v/>
      </c>
      <c s="160" t="str">
        <f t="shared" si="111"/>
        <v/>
      </c>
      <c s="160" t="str">
        <f t="shared" si="10"/>
        <v/>
      </c>
      <c s="160" t="str">
        <f>IFERROR(IF(AND(VLOOKUP(G226,अंक,5,0)=""),"",IF($BM$6=3,IF(AND(VLOOKUP(G226,अंक,5,0)&gt;=86),3,IF(AND(VLOOKUP(G226,अंक,5,0)&gt;=81),2,IF(AND(VLOOKUP(G226,Mark,5,0)&gt;=75),1,0))),IF(AND(VLOOKUP(G226,अंक,5,0)&gt;=86),1.5,IF(AND(VLOOKUP(G226,अंक,5,0)&gt;=81),1,IF(AND(VLOOKUP(G226,अंक,5,0)&gt;=75),0.5,0))))),"")</f>
        <v/>
      </c>
      <c s="160">
        <f t="shared" si="112"/>
        <v>0</v>
      </c>
      <c s="160">
        <f t="shared" si="113"/>
        <v>0</v>
      </c>
      <c s="160">
        <f t="shared" si="13"/>
        <v>0</v>
      </c>
      <c s="157" t="str">
        <f t="shared" si="114"/>
        <v/>
      </c>
      <c s="160" t="str">
        <f t="shared" si="15"/>
        <v/>
      </c>
      <c s="160" t="str">
        <f>IFERROR(IF(AND(VLOOKUP(G226,अंक,5,0)=""),"",IF($BS$6=3,IF(AND(VLOOKUP(G226,अंक,5,0)&gt;=86),3,IF(AND(VLOOKUP(G226,अंक,5,0)&gt;=81),2,IF(AND(VLOOKUP(G226,अंक,5,0)&gt;=75),1,0))),IF(AND(VLOOKUP(G226,अंक,5,0)&gt;=86),1.5,IF(AND(VLOOKUP(G226,अंक,5,0)&gt;=81),1,IF(AND(VLOOKUP(G226,अंक,5,0)&gt;=75),0.5,0))))),"")</f>
        <v/>
      </c>
      <c s="160">
        <f t="shared" si="115"/>
        <v>0</v>
      </c>
      <c s="160">
        <f t="shared" si="116"/>
        <v>0</v>
      </c>
      <c s="160">
        <f t="shared" si="18"/>
        <v>0</v>
      </c>
      <c s="157" t="str">
        <f t="shared" si="117"/>
        <v/>
      </c>
      <c s="160" t="str">
        <f t="shared" si="20"/>
        <v/>
      </c>
      <c s="160" t="str">
        <f>IFERROR(IF(AND(VLOOKUP(G226,अंक,5,0)=""),"",IF($BY$6=3,IF(AND(VLOOKUP(G226,अंक,5,0)&gt;=86),3,IF(AND(VLOOKUP(G226,अंक,5,0)&gt;=81),2,IF(AND(VLOOKUP(G226,अंक,5,0)&gt;=75),1,0))),IF(AND(VLOOKUP(G226,अंक,5,0)&gt;=86),1.5,IF(AND(VLOOKUP(G226,अंक,5,0)&gt;=81),1,IF(AND(VLOOKUP(G226,अंक,5,0)&gt;=75),0.5,0))))),"")</f>
        <v/>
      </c>
      <c s="160">
        <f t="shared" si="118"/>
        <v>0</v>
      </c>
      <c s="160">
        <f t="shared" si="119"/>
        <v>0</v>
      </c>
      <c s="160">
        <f t="shared" si="23"/>
        <v>0</v>
      </c>
      <c s="157" t="str">
        <f t="shared" si="120"/>
        <v/>
      </c>
      <c s="160" t="str">
        <f t="shared" si="25"/>
        <v/>
      </c>
      <c s="160" t="str">
        <f>IFERROR(IF(AND(VLOOKUP(G226,अंक,5,0)=""),"",IF($CE$6=3,IF(AND(VLOOKUP(G226,अंक,5,0)&gt;=86),3,IF(AND(VLOOKUP(G226,अंक,5,0)&gt;=81),2,IF(AND(VLOOKUP(G226,अंक,5,0)&gt;=75),1,0))),IF(AND(VLOOKUP(G226,अंक,5,0)&gt;=86),1.5,IF(AND(VLOOKUP(G226,अंक,5,0)&gt;=81),1,IF(AND(VLOOKUP(G226,अंक,5,0)&gt;=75),0.5,0))))),"")</f>
        <v/>
      </c>
      <c s="160">
        <f t="shared" si="121"/>
        <v>0</v>
      </c>
      <c s="160">
        <f t="shared" si="122"/>
        <v>0</v>
      </c>
      <c s="160">
        <f t="shared" si="28"/>
        <v>0</v>
      </c>
      <c s="157" t="str">
        <f t="shared" si="123"/>
        <v/>
      </c>
      <c s="160" t="str">
        <f t="shared" si="30"/>
        <v/>
      </c>
      <c s="160" t="str">
        <f>IFERROR(IF(AND(VLOOKUP(G226,अंक,5,0)=""),"",IF($CK$6=3,IF(AND(VLOOKUP(G226,अंक,5,0)&gt;=86),3,IF(AND(VLOOKUP(G226,अंक,5,0)&gt;=81),2,IF(AND(VLOOKUP(G226,अंक,5,0)&gt;=75),1,0))),IF(AND(VLOOKUP(G226,अंक,5,0)&gt;86),1.5,IF(AND(VLOOKUP(G226,अंक,5,0)&gt;=81),1,IF(AND(VLOOKUP(G226,अंक,5,0)&gt;=75),0.5,0))))),"")</f>
        <v/>
      </c>
      <c s="160">
        <f t="shared" si="124"/>
        <v>0</v>
      </c>
      <c s="160">
        <f t="shared" si="125"/>
        <v>0</v>
      </c>
      <c s="160">
        <f t="shared" si="33"/>
        <v>0</v>
      </c>
      <c s="157" t="str">
        <f t="shared" si="126"/>
        <v/>
      </c>
      <c s="160" t="str">
        <f t="shared" si="35"/>
        <v/>
      </c>
      <c s="160" t="str">
        <f>IFERROR(IF(AND(VLOOKUP(G226,अंक,5,0)=""),"",IF($CQ$6=3,IF(AND(VLOOKUP(G226,अंक,5,0)&gt;=86),3,IF(AND(VLOOKUP(G226,अंक,5,0)&gt;=81),2,IF(AND(VLOOKUP(G226,अंक,5,0)&gt;=75),1,0))),IF(AND(VLOOKUP(G226,अंक,5,0)&gt;=86),1.5,IF(AND(VLOOKUP(G226,अंक,5,0)&gt;=81),1,IF(AND(VLOOKUP(G226,अंक,5,0)&gt;=75),0.5,0))))),"")</f>
        <v/>
      </c>
      <c s="160">
        <f t="shared" si="127"/>
        <v>0</v>
      </c>
      <c s="160">
        <f t="shared" si="128"/>
        <v>0</v>
      </c>
      <c s="161">
        <f t="shared" si="38"/>
        <v>0</v>
      </c>
      <c s="157"/>
    </row>
    <row r="227" spans="1:99" ht="26.25" customHeight="1">
      <c r="A22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7" s="181" t="str">
        <f t="shared" si="110"/>
        <v/>
      </c>
      <c s="160" t="str">
        <f t="shared" si="111"/>
        <v/>
      </c>
      <c s="160" t="str">
        <f t="shared" si="10"/>
        <v/>
      </c>
      <c s="160" t="str">
        <f>IFERROR(IF(AND(VLOOKUP(G227,अंक,5,0)=""),"",IF($BM$6=3,IF(AND(VLOOKUP(G227,अंक,5,0)&gt;=86),3,IF(AND(VLOOKUP(G227,अंक,5,0)&gt;=81),2,IF(AND(VLOOKUP(G227,Mark,5,0)&gt;=75),1,0))),IF(AND(VLOOKUP(G227,अंक,5,0)&gt;=86),1.5,IF(AND(VLOOKUP(G227,अंक,5,0)&gt;=81),1,IF(AND(VLOOKUP(G227,अंक,5,0)&gt;=75),0.5,0))))),"")</f>
        <v/>
      </c>
      <c s="160">
        <f t="shared" si="112"/>
        <v>0</v>
      </c>
      <c s="160">
        <f t="shared" si="113"/>
        <v>0</v>
      </c>
      <c s="160">
        <f t="shared" si="13"/>
        <v>0</v>
      </c>
      <c s="157" t="str">
        <f t="shared" si="114"/>
        <v/>
      </c>
      <c s="160" t="str">
        <f t="shared" si="15"/>
        <v/>
      </c>
      <c s="160" t="str">
        <f>IFERROR(IF(AND(VLOOKUP(G227,अंक,5,0)=""),"",IF($BS$6=3,IF(AND(VLOOKUP(G227,अंक,5,0)&gt;=86),3,IF(AND(VLOOKUP(G227,अंक,5,0)&gt;=81),2,IF(AND(VLOOKUP(G227,अंक,5,0)&gt;=75),1,0))),IF(AND(VLOOKUP(G227,अंक,5,0)&gt;=86),1.5,IF(AND(VLOOKUP(G227,अंक,5,0)&gt;=81),1,IF(AND(VLOOKUP(G227,अंक,5,0)&gt;=75),0.5,0))))),"")</f>
        <v/>
      </c>
      <c s="160">
        <f t="shared" si="115"/>
        <v>0</v>
      </c>
      <c s="160">
        <f t="shared" si="116"/>
        <v>0</v>
      </c>
      <c s="160">
        <f t="shared" si="18"/>
        <v>0</v>
      </c>
      <c s="157" t="str">
        <f t="shared" si="117"/>
        <v/>
      </c>
      <c s="160" t="str">
        <f t="shared" si="20"/>
        <v/>
      </c>
      <c s="160" t="str">
        <f>IFERROR(IF(AND(VLOOKUP(G227,अंक,5,0)=""),"",IF($BY$6=3,IF(AND(VLOOKUP(G227,अंक,5,0)&gt;=86),3,IF(AND(VLOOKUP(G227,अंक,5,0)&gt;=81),2,IF(AND(VLOOKUP(G227,अंक,5,0)&gt;=75),1,0))),IF(AND(VLOOKUP(G227,अंक,5,0)&gt;=86),1.5,IF(AND(VLOOKUP(G227,अंक,5,0)&gt;=81),1,IF(AND(VLOOKUP(G227,अंक,5,0)&gt;=75),0.5,0))))),"")</f>
        <v/>
      </c>
      <c s="160">
        <f t="shared" si="118"/>
        <v>0</v>
      </c>
      <c s="160">
        <f t="shared" si="119"/>
        <v>0</v>
      </c>
      <c s="160">
        <f t="shared" si="23"/>
        <v>0</v>
      </c>
      <c s="157" t="str">
        <f t="shared" si="120"/>
        <v/>
      </c>
      <c s="160" t="str">
        <f t="shared" si="25"/>
        <v/>
      </c>
      <c s="160" t="str">
        <f>IFERROR(IF(AND(VLOOKUP(G227,अंक,5,0)=""),"",IF($CE$6=3,IF(AND(VLOOKUP(G227,अंक,5,0)&gt;=86),3,IF(AND(VLOOKUP(G227,अंक,5,0)&gt;=81),2,IF(AND(VLOOKUP(G227,अंक,5,0)&gt;=75),1,0))),IF(AND(VLOOKUP(G227,अंक,5,0)&gt;=86),1.5,IF(AND(VLOOKUP(G227,अंक,5,0)&gt;=81),1,IF(AND(VLOOKUP(G227,अंक,5,0)&gt;=75),0.5,0))))),"")</f>
        <v/>
      </c>
      <c s="160">
        <f t="shared" si="121"/>
        <v>0</v>
      </c>
      <c s="160">
        <f t="shared" si="122"/>
        <v>0</v>
      </c>
      <c s="160">
        <f t="shared" si="28"/>
        <v>0</v>
      </c>
      <c s="157" t="str">
        <f t="shared" si="123"/>
        <v/>
      </c>
      <c s="160" t="str">
        <f t="shared" si="30"/>
        <v/>
      </c>
      <c s="160" t="str">
        <f>IFERROR(IF(AND(VLOOKUP(G227,अंक,5,0)=""),"",IF($CK$6=3,IF(AND(VLOOKUP(G227,अंक,5,0)&gt;=86),3,IF(AND(VLOOKUP(G227,अंक,5,0)&gt;=81),2,IF(AND(VLOOKUP(G227,अंक,5,0)&gt;=75),1,0))),IF(AND(VLOOKUP(G227,अंक,5,0)&gt;86),1.5,IF(AND(VLOOKUP(G227,अंक,5,0)&gt;=81),1,IF(AND(VLOOKUP(G227,अंक,5,0)&gt;=75),0.5,0))))),"")</f>
        <v/>
      </c>
      <c s="160">
        <f t="shared" si="124"/>
        <v>0</v>
      </c>
      <c s="160">
        <f t="shared" si="125"/>
        <v>0</v>
      </c>
      <c s="160">
        <f t="shared" si="33"/>
        <v>0</v>
      </c>
      <c s="157" t="str">
        <f t="shared" si="126"/>
        <v/>
      </c>
      <c s="160" t="str">
        <f t="shared" si="35"/>
        <v/>
      </c>
      <c s="160" t="str">
        <f>IFERROR(IF(AND(VLOOKUP(G227,अंक,5,0)=""),"",IF($CQ$6=3,IF(AND(VLOOKUP(G227,अंक,5,0)&gt;=86),3,IF(AND(VLOOKUP(G227,अंक,5,0)&gt;=81),2,IF(AND(VLOOKUP(G227,अंक,5,0)&gt;=75),1,0))),IF(AND(VLOOKUP(G227,अंक,5,0)&gt;=86),1.5,IF(AND(VLOOKUP(G227,अंक,5,0)&gt;=81),1,IF(AND(VLOOKUP(G227,अंक,5,0)&gt;=75),0.5,0))))),"")</f>
        <v/>
      </c>
      <c s="160">
        <f t="shared" si="127"/>
        <v>0</v>
      </c>
      <c s="160">
        <f t="shared" si="128"/>
        <v>0</v>
      </c>
      <c s="161">
        <f t="shared" si="38"/>
        <v>0</v>
      </c>
      <c s="157"/>
    </row>
    <row r="228" spans="1:99" ht="26.25" customHeight="1">
      <c r="A22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8" s="181" t="str">
        <f t="shared" si="110"/>
        <v/>
      </c>
      <c s="160" t="str">
        <f t="shared" si="111"/>
        <v/>
      </c>
      <c s="160" t="str">
        <f t="shared" si="10"/>
        <v/>
      </c>
      <c s="160" t="str">
        <f>IFERROR(IF(AND(VLOOKUP(G228,अंक,5,0)=""),"",IF($BM$6=3,IF(AND(VLOOKUP(G228,अंक,5,0)&gt;=86),3,IF(AND(VLOOKUP(G228,अंक,5,0)&gt;=81),2,IF(AND(VLOOKUP(G228,Mark,5,0)&gt;=75),1,0))),IF(AND(VLOOKUP(G228,अंक,5,0)&gt;=86),1.5,IF(AND(VLOOKUP(G228,अंक,5,0)&gt;=81),1,IF(AND(VLOOKUP(G228,अंक,5,0)&gt;=75),0.5,0))))),"")</f>
        <v/>
      </c>
      <c s="160">
        <f t="shared" si="112"/>
        <v>0</v>
      </c>
      <c s="160">
        <f t="shared" si="113"/>
        <v>0</v>
      </c>
      <c s="160">
        <f t="shared" si="13"/>
        <v>0</v>
      </c>
      <c s="157" t="str">
        <f t="shared" si="114"/>
        <v/>
      </c>
      <c s="160" t="str">
        <f t="shared" si="15"/>
        <v/>
      </c>
      <c s="160" t="str">
        <f>IFERROR(IF(AND(VLOOKUP(G228,अंक,5,0)=""),"",IF($BS$6=3,IF(AND(VLOOKUP(G228,अंक,5,0)&gt;=86),3,IF(AND(VLOOKUP(G228,अंक,5,0)&gt;=81),2,IF(AND(VLOOKUP(G228,अंक,5,0)&gt;=75),1,0))),IF(AND(VLOOKUP(G228,अंक,5,0)&gt;=86),1.5,IF(AND(VLOOKUP(G228,अंक,5,0)&gt;=81),1,IF(AND(VLOOKUP(G228,अंक,5,0)&gt;=75),0.5,0))))),"")</f>
        <v/>
      </c>
      <c s="160">
        <f t="shared" si="115"/>
        <v>0</v>
      </c>
      <c s="160">
        <f t="shared" si="116"/>
        <v>0</v>
      </c>
      <c s="160">
        <f t="shared" si="18"/>
        <v>0</v>
      </c>
      <c s="157" t="str">
        <f t="shared" si="117"/>
        <v/>
      </c>
      <c s="160" t="str">
        <f t="shared" si="20"/>
        <v/>
      </c>
      <c s="160" t="str">
        <f>IFERROR(IF(AND(VLOOKUP(G228,अंक,5,0)=""),"",IF($BY$6=3,IF(AND(VLOOKUP(G228,अंक,5,0)&gt;=86),3,IF(AND(VLOOKUP(G228,अंक,5,0)&gt;=81),2,IF(AND(VLOOKUP(G228,अंक,5,0)&gt;=75),1,0))),IF(AND(VLOOKUP(G228,अंक,5,0)&gt;=86),1.5,IF(AND(VLOOKUP(G228,अंक,5,0)&gt;=81),1,IF(AND(VLOOKUP(G228,अंक,5,0)&gt;=75),0.5,0))))),"")</f>
        <v/>
      </c>
      <c s="160">
        <f t="shared" si="118"/>
        <v>0</v>
      </c>
      <c s="160">
        <f t="shared" si="119"/>
        <v>0</v>
      </c>
      <c s="160">
        <f t="shared" si="23"/>
        <v>0</v>
      </c>
      <c s="157" t="str">
        <f t="shared" si="120"/>
        <v/>
      </c>
      <c s="160" t="str">
        <f t="shared" si="25"/>
        <v/>
      </c>
      <c s="160" t="str">
        <f>IFERROR(IF(AND(VLOOKUP(G228,अंक,5,0)=""),"",IF($CE$6=3,IF(AND(VLOOKUP(G228,अंक,5,0)&gt;=86),3,IF(AND(VLOOKUP(G228,अंक,5,0)&gt;=81),2,IF(AND(VLOOKUP(G228,अंक,5,0)&gt;=75),1,0))),IF(AND(VLOOKUP(G228,अंक,5,0)&gt;=86),1.5,IF(AND(VLOOKUP(G228,अंक,5,0)&gt;=81),1,IF(AND(VLOOKUP(G228,अंक,5,0)&gt;=75),0.5,0))))),"")</f>
        <v/>
      </c>
      <c s="160">
        <f t="shared" si="121"/>
        <v>0</v>
      </c>
      <c s="160">
        <f t="shared" si="122"/>
        <v>0</v>
      </c>
      <c s="160">
        <f t="shared" si="28"/>
        <v>0</v>
      </c>
      <c s="157" t="str">
        <f t="shared" si="123"/>
        <v/>
      </c>
      <c s="160" t="str">
        <f t="shared" si="30"/>
        <v/>
      </c>
      <c s="160" t="str">
        <f>IFERROR(IF(AND(VLOOKUP(G228,अंक,5,0)=""),"",IF($CK$6=3,IF(AND(VLOOKUP(G228,अंक,5,0)&gt;=86),3,IF(AND(VLOOKUP(G228,अंक,5,0)&gt;=81),2,IF(AND(VLOOKUP(G228,अंक,5,0)&gt;=75),1,0))),IF(AND(VLOOKUP(G228,अंक,5,0)&gt;86),1.5,IF(AND(VLOOKUP(G228,अंक,5,0)&gt;=81),1,IF(AND(VLOOKUP(G228,अंक,5,0)&gt;=75),0.5,0))))),"")</f>
        <v/>
      </c>
      <c s="160">
        <f t="shared" si="124"/>
        <v>0</v>
      </c>
      <c s="160">
        <f t="shared" si="125"/>
        <v>0</v>
      </c>
      <c s="160">
        <f t="shared" si="33"/>
        <v>0</v>
      </c>
      <c s="157" t="str">
        <f t="shared" si="126"/>
        <v/>
      </c>
      <c s="160" t="str">
        <f t="shared" si="35"/>
        <v/>
      </c>
      <c s="160" t="str">
        <f>IFERROR(IF(AND(VLOOKUP(G228,अंक,5,0)=""),"",IF($CQ$6=3,IF(AND(VLOOKUP(G228,अंक,5,0)&gt;=86),3,IF(AND(VLOOKUP(G228,अंक,5,0)&gt;=81),2,IF(AND(VLOOKUP(G228,अंक,5,0)&gt;=75),1,0))),IF(AND(VLOOKUP(G228,अंक,5,0)&gt;=86),1.5,IF(AND(VLOOKUP(G228,अंक,5,0)&gt;=81),1,IF(AND(VLOOKUP(G228,अंक,5,0)&gt;=75),0.5,0))))),"")</f>
        <v/>
      </c>
      <c s="160">
        <f t="shared" si="127"/>
        <v>0</v>
      </c>
      <c s="160">
        <f t="shared" si="128"/>
        <v>0</v>
      </c>
      <c s="161">
        <f t="shared" si="38"/>
        <v>0</v>
      </c>
      <c s="157"/>
    </row>
    <row r="229" spans="1:99" ht="26.25" customHeight="1">
      <c r="A22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29" s="181" t="str">
        <f t="shared" si="110"/>
        <v/>
      </c>
      <c s="160" t="str">
        <f t="shared" si="111"/>
        <v/>
      </c>
      <c s="160" t="str">
        <f t="shared" si="10"/>
        <v/>
      </c>
      <c s="160" t="str">
        <f>IFERROR(IF(AND(VLOOKUP(G229,अंक,5,0)=""),"",IF($BM$6=3,IF(AND(VLOOKUP(G229,अंक,5,0)&gt;=86),3,IF(AND(VLOOKUP(G229,अंक,5,0)&gt;=81),2,IF(AND(VLOOKUP(G229,Mark,5,0)&gt;=75),1,0))),IF(AND(VLOOKUP(G229,अंक,5,0)&gt;=86),1.5,IF(AND(VLOOKUP(G229,अंक,5,0)&gt;=81),1,IF(AND(VLOOKUP(G229,अंक,5,0)&gt;=75),0.5,0))))),"")</f>
        <v/>
      </c>
      <c s="160">
        <f t="shared" si="112"/>
        <v>0</v>
      </c>
      <c s="160">
        <f t="shared" si="113"/>
        <v>0</v>
      </c>
      <c s="160">
        <f t="shared" si="13"/>
        <v>0</v>
      </c>
      <c s="157" t="str">
        <f t="shared" si="114"/>
        <v/>
      </c>
      <c s="160" t="str">
        <f t="shared" si="15"/>
        <v/>
      </c>
      <c s="160" t="str">
        <f>IFERROR(IF(AND(VLOOKUP(G229,अंक,5,0)=""),"",IF($BS$6=3,IF(AND(VLOOKUP(G229,अंक,5,0)&gt;=86),3,IF(AND(VLOOKUP(G229,अंक,5,0)&gt;=81),2,IF(AND(VLOOKUP(G229,अंक,5,0)&gt;=75),1,0))),IF(AND(VLOOKUP(G229,अंक,5,0)&gt;=86),1.5,IF(AND(VLOOKUP(G229,अंक,5,0)&gt;=81),1,IF(AND(VLOOKUP(G229,अंक,5,0)&gt;=75),0.5,0))))),"")</f>
        <v/>
      </c>
      <c s="160">
        <f t="shared" si="115"/>
        <v>0</v>
      </c>
      <c s="160">
        <f t="shared" si="116"/>
        <v>0</v>
      </c>
      <c s="160">
        <f t="shared" si="18"/>
        <v>0</v>
      </c>
      <c s="157" t="str">
        <f t="shared" si="117"/>
        <v/>
      </c>
      <c s="160" t="str">
        <f t="shared" si="20"/>
        <v/>
      </c>
      <c s="160" t="str">
        <f>IFERROR(IF(AND(VLOOKUP(G229,अंक,5,0)=""),"",IF($BY$6=3,IF(AND(VLOOKUP(G229,अंक,5,0)&gt;=86),3,IF(AND(VLOOKUP(G229,अंक,5,0)&gt;=81),2,IF(AND(VLOOKUP(G229,अंक,5,0)&gt;=75),1,0))),IF(AND(VLOOKUP(G229,अंक,5,0)&gt;=86),1.5,IF(AND(VLOOKUP(G229,अंक,5,0)&gt;=81),1,IF(AND(VLOOKUP(G229,अंक,5,0)&gt;=75),0.5,0))))),"")</f>
        <v/>
      </c>
      <c s="160">
        <f t="shared" si="118"/>
        <v>0</v>
      </c>
      <c s="160">
        <f t="shared" si="119"/>
        <v>0</v>
      </c>
      <c s="160">
        <f t="shared" si="23"/>
        <v>0</v>
      </c>
      <c s="157" t="str">
        <f t="shared" si="120"/>
        <v/>
      </c>
      <c s="160" t="str">
        <f t="shared" si="25"/>
        <v/>
      </c>
      <c s="160" t="str">
        <f>IFERROR(IF(AND(VLOOKUP(G229,अंक,5,0)=""),"",IF($CE$6=3,IF(AND(VLOOKUP(G229,अंक,5,0)&gt;=86),3,IF(AND(VLOOKUP(G229,अंक,5,0)&gt;=81),2,IF(AND(VLOOKUP(G229,अंक,5,0)&gt;=75),1,0))),IF(AND(VLOOKUP(G229,अंक,5,0)&gt;=86),1.5,IF(AND(VLOOKUP(G229,अंक,5,0)&gt;=81),1,IF(AND(VLOOKUP(G229,अंक,5,0)&gt;=75),0.5,0))))),"")</f>
        <v/>
      </c>
      <c s="160">
        <f t="shared" si="121"/>
        <v>0</v>
      </c>
      <c s="160">
        <f t="shared" si="122"/>
        <v>0</v>
      </c>
      <c s="160">
        <f t="shared" si="28"/>
        <v>0</v>
      </c>
      <c s="157" t="str">
        <f t="shared" si="123"/>
        <v/>
      </c>
      <c s="160" t="str">
        <f t="shared" si="30"/>
        <v/>
      </c>
      <c s="160" t="str">
        <f>IFERROR(IF(AND(VLOOKUP(G229,अंक,5,0)=""),"",IF($CK$6=3,IF(AND(VLOOKUP(G229,अंक,5,0)&gt;=86),3,IF(AND(VLOOKUP(G229,अंक,5,0)&gt;=81),2,IF(AND(VLOOKUP(G229,अंक,5,0)&gt;=75),1,0))),IF(AND(VLOOKUP(G229,अंक,5,0)&gt;86),1.5,IF(AND(VLOOKUP(G229,अंक,5,0)&gt;=81),1,IF(AND(VLOOKUP(G229,अंक,5,0)&gt;=75),0.5,0))))),"")</f>
        <v/>
      </c>
      <c s="160">
        <f t="shared" si="124"/>
        <v>0</v>
      </c>
      <c s="160">
        <f t="shared" si="125"/>
        <v>0</v>
      </c>
      <c s="160">
        <f t="shared" si="33"/>
        <v>0</v>
      </c>
      <c s="157" t="str">
        <f t="shared" si="126"/>
        <v/>
      </c>
      <c s="160" t="str">
        <f t="shared" si="35"/>
        <v/>
      </c>
      <c s="160" t="str">
        <f>IFERROR(IF(AND(VLOOKUP(G229,अंक,5,0)=""),"",IF($CQ$6=3,IF(AND(VLOOKUP(G229,अंक,5,0)&gt;=86),3,IF(AND(VLOOKUP(G229,अंक,5,0)&gt;=81),2,IF(AND(VLOOKUP(G229,अंक,5,0)&gt;=75),1,0))),IF(AND(VLOOKUP(G229,अंक,5,0)&gt;=86),1.5,IF(AND(VLOOKUP(G229,अंक,5,0)&gt;=81),1,IF(AND(VLOOKUP(G229,अंक,5,0)&gt;=75),0.5,0))))),"")</f>
        <v/>
      </c>
      <c s="160">
        <f t="shared" si="127"/>
        <v>0</v>
      </c>
      <c s="160">
        <f t="shared" si="128"/>
        <v>0</v>
      </c>
      <c s="161">
        <f t="shared" si="38"/>
        <v>0</v>
      </c>
      <c s="157"/>
    </row>
    <row r="230" spans="1:99" ht="26.25" customHeight="1">
      <c r="A23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0" s="181" t="str">
        <f t="shared" si="110"/>
        <v/>
      </c>
      <c s="160" t="str">
        <f t="shared" si="111"/>
        <v/>
      </c>
      <c s="160" t="str">
        <f t="shared" si="10"/>
        <v/>
      </c>
      <c s="160" t="str">
        <f>IFERROR(IF(AND(VLOOKUP(G230,अंक,5,0)=""),"",IF($BM$6=3,IF(AND(VLOOKUP(G230,अंक,5,0)&gt;=86),3,IF(AND(VLOOKUP(G230,अंक,5,0)&gt;=81),2,IF(AND(VLOOKUP(G230,Mark,5,0)&gt;=75),1,0))),IF(AND(VLOOKUP(G230,अंक,5,0)&gt;=86),1.5,IF(AND(VLOOKUP(G230,अंक,5,0)&gt;=81),1,IF(AND(VLOOKUP(G230,अंक,5,0)&gt;=75),0.5,0))))),"")</f>
        <v/>
      </c>
      <c s="160">
        <f t="shared" si="112"/>
        <v>0</v>
      </c>
      <c s="160">
        <f t="shared" si="113"/>
        <v>0</v>
      </c>
      <c s="160">
        <f t="shared" si="13"/>
        <v>0</v>
      </c>
      <c s="157" t="str">
        <f t="shared" si="114"/>
        <v/>
      </c>
      <c s="160" t="str">
        <f t="shared" si="15"/>
        <v/>
      </c>
      <c s="160" t="str">
        <f>IFERROR(IF(AND(VLOOKUP(G230,अंक,5,0)=""),"",IF($BS$6=3,IF(AND(VLOOKUP(G230,अंक,5,0)&gt;=86),3,IF(AND(VLOOKUP(G230,अंक,5,0)&gt;=81),2,IF(AND(VLOOKUP(G230,अंक,5,0)&gt;=75),1,0))),IF(AND(VLOOKUP(G230,अंक,5,0)&gt;=86),1.5,IF(AND(VLOOKUP(G230,अंक,5,0)&gt;=81),1,IF(AND(VLOOKUP(G230,अंक,5,0)&gt;=75),0.5,0))))),"")</f>
        <v/>
      </c>
      <c s="160">
        <f t="shared" si="115"/>
        <v>0</v>
      </c>
      <c s="160">
        <f t="shared" si="116"/>
        <v>0</v>
      </c>
      <c s="160">
        <f t="shared" si="18"/>
        <v>0</v>
      </c>
      <c s="157" t="str">
        <f t="shared" si="117"/>
        <v/>
      </c>
      <c s="160" t="str">
        <f t="shared" si="20"/>
        <v/>
      </c>
      <c s="160" t="str">
        <f>IFERROR(IF(AND(VLOOKUP(G230,अंक,5,0)=""),"",IF($BY$6=3,IF(AND(VLOOKUP(G230,अंक,5,0)&gt;=86),3,IF(AND(VLOOKUP(G230,अंक,5,0)&gt;=81),2,IF(AND(VLOOKUP(G230,अंक,5,0)&gt;=75),1,0))),IF(AND(VLOOKUP(G230,अंक,5,0)&gt;=86),1.5,IF(AND(VLOOKUP(G230,अंक,5,0)&gt;=81),1,IF(AND(VLOOKUP(G230,अंक,5,0)&gt;=75),0.5,0))))),"")</f>
        <v/>
      </c>
      <c s="160">
        <f t="shared" si="118"/>
        <v>0</v>
      </c>
      <c s="160">
        <f t="shared" si="119"/>
        <v>0</v>
      </c>
      <c s="160">
        <f t="shared" si="23"/>
        <v>0</v>
      </c>
      <c s="157" t="str">
        <f t="shared" si="120"/>
        <v/>
      </c>
      <c s="160" t="str">
        <f t="shared" si="25"/>
        <v/>
      </c>
      <c s="160" t="str">
        <f>IFERROR(IF(AND(VLOOKUP(G230,अंक,5,0)=""),"",IF($CE$6=3,IF(AND(VLOOKUP(G230,अंक,5,0)&gt;=86),3,IF(AND(VLOOKUP(G230,अंक,5,0)&gt;=81),2,IF(AND(VLOOKUP(G230,अंक,5,0)&gt;=75),1,0))),IF(AND(VLOOKUP(G230,अंक,5,0)&gt;=86),1.5,IF(AND(VLOOKUP(G230,अंक,5,0)&gt;=81),1,IF(AND(VLOOKUP(G230,अंक,5,0)&gt;=75),0.5,0))))),"")</f>
        <v/>
      </c>
      <c s="160">
        <f t="shared" si="121"/>
        <v>0</v>
      </c>
      <c s="160">
        <f t="shared" si="122"/>
        <v>0</v>
      </c>
      <c s="160">
        <f t="shared" si="28"/>
        <v>0</v>
      </c>
      <c s="157" t="str">
        <f t="shared" si="123"/>
        <v/>
      </c>
      <c s="160" t="str">
        <f t="shared" si="30"/>
        <v/>
      </c>
      <c s="160" t="str">
        <f>IFERROR(IF(AND(VLOOKUP(G230,अंक,5,0)=""),"",IF($CK$6=3,IF(AND(VLOOKUP(G230,अंक,5,0)&gt;=86),3,IF(AND(VLOOKUP(G230,अंक,5,0)&gt;=81),2,IF(AND(VLOOKUP(G230,अंक,5,0)&gt;=75),1,0))),IF(AND(VLOOKUP(G230,अंक,5,0)&gt;86),1.5,IF(AND(VLOOKUP(G230,अंक,5,0)&gt;=81),1,IF(AND(VLOOKUP(G230,अंक,5,0)&gt;=75),0.5,0))))),"")</f>
        <v/>
      </c>
      <c s="160">
        <f t="shared" si="124"/>
        <v>0</v>
      </c>
      <c s="160">
        <f t="shared" si="125"/>
        <v>0</v>
      </c>
      <c s="160">
        <f t="shared" si="33"/>
        <v>0</v>
      </c>
      <c s="157" t="str">
        <f t="shared" si="126"/>
        <v/>
      </c>
      <c s="160" t="str">
        <f t="shared" si="35"/>
        <v/>
      </c>
      <c s="160" t="str">
        <f>IFERROR(IF(AND(VLOOKUP(G230,अंक,5,0)=""),"",IF($CQ$6=3,IF(AND(VLOOKUP(G230,अंक,5,0)&gt;=86),3,IF(AND(VLOOKUP(G230,अंक,5,0)&gt;=81),2,IF(AND(VLOOKUP(G230,अंक,5,0)&gt;=75),1,0))),IF(AND(VLOOKUP(G230,अंक,5,0)&gt;=86),1.5,IF(AND(VLOOKUP(G230,अंक,5,0)&gt;=81),1,IF(AND(VLOOKUP(G230,अंक,5,0)&gt;=75),0.5,0))))),"")</f>
        <v/>
      </c>
      <c s="160">
        <f t="shared" si="127"/>
        <v>0</v>
      </c>
      <c s="160">
        <f t="shared" si="128"/>
        <v>0</v>
      </c>
      <c s="161">
        <f t="shared" si="38"/>
        <v>0</v>
      </c>
      <c s="157"/>
    </row>
    <row r="231" spans="1:99" ht="26.25" customHeight="1">
      <c r="A23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1" s="181" t="str">
        <f t="shared" si="110"/>
        <v/>
      </c>
      <c s="160" t="str">
        <f t="shared" si="111"/>
        <v/>
      </c>
      <c s="160" t="str">
        <f t="shared" si="10"/>
        <v/>
      </c>
      <c s="160" t="str">
        <f>IFERROR(IF(AND(VLOOKUP(G231,अंक,5,0)=""),"",IF($BM$6=3,IF(AND(VLOOKUP(G231,अंक,5,0)&gt;=86),3,IF(AND(VLOOKUP(G231,अंक,5,0)&gt;=81),2,IF(AND(VLOOKUP(G231,Mark,5,0)&gt;=75),1,0))),IF(AND(VLOOKUP(G231,अंक,5,0)&gt;=86),1.5,IF(AND(VLOOKUP(G231,अंक,5,0)&gt;=81),1,IF(AND(VLOOKUP(G231,अंक,5,0)&gt;=75),0.5,0))))),"")</f>
        <v/>
      </c>
      <c s="160">
        <f t="shared" si="112"/>
        <v>0</v>
      </c>
      <c s="160">
        <f t="shared" si="113"/>
        <v>0</v>
      </c>
      <c s="160">
        <f t="shared" si="13"/>
        <v>0</v>
      </c>
      <c s="157" t="str">
        <f t="shared" si="114"/>
        <v/>
      </c>
      <c s="160" t="str">
        <f t="shared" si="15"/>
        <v/>
      </c>
      <c s="160" t="str">
        <f>IFERROR(IF(AND(VLOOKUP(G231,अंक,5,0)=""),"",IF($BS$6=3,IF(AND(VLOOKUP(G231,अंक,5,0)&gt;=86),3,IF(AND(VLOOKUP(G231,अंक,5,0)&gt;=81),2,IF(AND(VLOOKUP(G231,अंक,5,0)&gt;=75),1,0))),IF(AND(VLOOKUP(G231,अंक,5,0)&gt;=86),1.5,IF(AND(VLOOKUP(G231,अंक,5,0)&gt;=81),1,IF(AND(VLOOKUP(G231,अंक,5,0)&gt;=75),0.5,0))))),"")</f>
        <v/>
      </c>
      <c s="160">
        <f t="shared" si="115"/>
        <v>0</v>
      </c>
      <c s="160">
        <f t="shared" si="116"/>
        <v>0</v>
      </c>
      <c s="160">
        <f t="shared" si="18"/>
        <v>0</v>
      </c>
      <c s="157" t="str">
        <f t="shared" si="117"/>
        <v/>
      </c>
      <c s="160" t="str">
        <f t="shared" si="20"/>
        <v/>
      </c>
      <c s="160" t="str">
        <f>IFERROR(IF(AND(VLOOKUP(G231,अंक,5,0)=""),"",IF($BY$6=3,IF(AND(VLOOKUP(G231,अंक,5,0)&gt;=86),3,IF(AND(VLOOKUP(G231,अंक,5,0)&gt;=81),2,IF(AND(VLOOKUP(G231,अंक,5,0)&gt;=75),1,0))),IF(AND(VLOOKUP(G231,अंक,5,0)&gt;=86),1.5,IF(AND(VLOOKUP(G231,अंक,5,0)&gt;=81),1,IF(AND(VLOOKUP(G231,अंक,5,0)&gt;=75),0.5,0))))),"")</f>
        <v/>
      </c>
      <c s="160">
        <f t="shared" si="118"/>
        <v>0</v>
      </c>
      <c s="160">
        <f t="shared" si="119"/>
        <v>0</v>
      </c>
      <c s="160">
        <f t="shared" si="23"/>
        <v>0</v>
      </c>
      <c s="157" t="str">
        <f t="shared" si="120"/>
        <v/>
      </c>
      <c s="160" t="str">
        <f t="shared" si="25"/>
        <v/>
      </c>
      <c s="160" t="str">
        <f>IFERROR(IF(AND(VLOOKUP(G231,अंक,5,0)=""),"",IF($CE$6=3,IF(AND(VLOOKUP(G231,अंक,5,0)&gt;=86),3,IF(AND(VLOOKUP(G231,अंक,5,0)&gt;=81),2,IF(AND(VLOOKUP(G231,अंक,5,0)&gt;=75),1,0))),IF(AND(VLOOKUP(G231,अंक,5,0)&gt;=86),1.5,IF(AND(VLOOKUP(G231,अंक,5,0)&gt;=81),1,IF(AND(VLOOKUP(G231,अंक,5,0)&gt;=75),0.5,0))))),"")</f>
        <v/>
      </c>
      <c s="160">
        <f t="shared" si="121"/>
        <v>0</v>
      </c>
      <c s="160">
        <f t="shared" si="122"/>
        <v>0</v>
      </c>
      <c s="160">
        <f t="shared" si="28"/>
        <v>0</v>
      </c>
      <c s="157" t="str">
        <f t="shared" si="123"/>
        <v/>
      </c>
      <c s="160" t="str">
        <f t="shared" si="30"/>
        <v/>
      </c>
      <c s="160" t="str">
        <f>IFERROR(IF(AND(VLOOKUP(G231,अंक,5,0)=""),"",IF($CK$6=3,IF(AND(VLOOKUP(G231,अंक,5,0)&gt;=86),3,IF(AND(VLOOKUP(G231,अंक,5,0)&gt;=81),2,IF(AND(VLOOKUP(G231,अंक,5,0)&gt;=75),1,0))),IF(AND(VLOOKUP(G231,अंक,5,0)&gt;86),1.5,IF(AND(VLOOKUP(G231,अंक,5,0)&gt;=81),1,IF(AND(VLOOKUP(G231,अंक,5,0)&gt;=75),0.5,0))))),"")</f>
        <v/>
      </c>
      <c s="160">
        <f t="shared" si="124"/>
        <v>0</v>
      </c>
      <c s="160">
        <f t="shared" si="125"/>
        <v>0</v>
      </c>
      <c s="160">
        <f t="shared" si="33"/>
        <v>0</v>
      </c>
      <c s="157" t="str">
        <f t="shared" si="126"/>
        <v/>
      </c>
      <c s="160" t="str">
        <f t="shared" si="35"/>
        <v/>
      </c>
      <c s="160" t="str">
        <f>IFERROR(IF(AND(VLOOKUP(G231,अंक,5,0)=""),"",IF($CQ$6=3,IF(AND(VLOOKUP(G231,अंक,5,0)&gt;=86),3,IF(AND(VLOOKUP(G231,अंक,5,0)&gt;=81),2,IF(AND(VLOOKUP(G231,अंक,5,0)&gt;=75),1,0))),IF(AND(VLOOKUP(G231,अंक,5,0)&gt;=86),1.5,IF(AND(VLOOKUP(G231,अंक,5,0)&gt;=81),1,IF(AND(VLOOKUP(G231,अंक,5,0)&gt;=75),0.5,0))))),"")</f>
        <v/>
      </c>
      <c s="160">
        <f t="shared" si="127"/>
        <v>0</v>
      </c>
      <c s="160">
        <f t="shared" si="128"/>
        <v>0</v>
      </c>
      <c s="161">
        <f t="shared" si="38"/>
        <v>0</v>
      </c>
      <c s="157"/>
    </row>
    <row r="232" spans="1:99" ht="26.25" customHeight="1">
      <c r="A23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2" s="181" t="str">
        <f t="shared" si="110"/>
        <v/>
      </c>
      <c s="160" t="str">
        <f t="shared" si="111"/>
        <v/>
      </c>
      <c s="160" t="str">
        <f t="shared" si="10"/>
        <v/>
      </c>
      <c s="160" t="str">
        <f>IFERROR(IF(AND(VLOOKUP(G232,अंक,5,0)=""),"",IF($BM$6=3,IF(AND(VLOOKUP(G232,अंक,5,0)&gt;=86),3,IF(AND(VLOOKUP(G232,अंक,5,0)&gt;=81),2,IF(AND(VLOOKUP(G232,Mark,5,0)&gt;=75),1,0))),IF(AND(VLOOKUP(G232,अंक,5,0)&gt;=86),1.5,IF(AND(VLOOKUP(G232,अंक,5,0)&gt;=81),1,IF(AND(VLOOKUP(G232,अंक,5,0)&gt;=75),0.5,0))))),"")</f>
        <v/>
      </c>
      <c s="160">
        <f t="shared" si="112"/>
        <v>0</v>
      </c>
      <c s="160">
        <f t="shared" si="113"/>
        <v>0</v>
      </c>
      <c s="160">
        <f t="shared" si="13"/>
        <v>0</v>
      </c>
      <c s="157" t="str">
        <f t="shared" si="114"/>
        <v/>
      </c>
      <c s="160" t="str">
        <f t="shared" si="15"/>
        <v/>
      </c>
      <c s="160" t="str">
        <f>IFERROR(IF(AND(VLOOKUP(G232,अंक,5,0)=""),"",IF($BS$6=3,IF(AND(VLOOKUP(G232,अंक,5,0)&gt;=86),3,IF(AND(VLOOKUP(G232,अंक,5,0)&gt;=81),2,IF(AND(VLOOKUP(G232,अंक,5,0)&gt;=75),1,0))),IF(AND(VLOOKUP(G232,अंक,5,0)&gt;=86),1.5,IF(AND(VLOOKUP(G232,अंक,5,0)&gt;=81),1,IF(AND(VLOOKUP(G232,अंक,5,0)&gt;=75),0.5,0))))),"")</f>
        <v/>
      </c>
      <c s="160">
        <f t="shared" si="115"/>
        <v>0</v>
      </c>
      <c s="160">
        <f t="shared" si="116"/>
        <v>0</v>
      </c>
      <c s="160">
        <f t="shared" si="18"/>
        <v>0</v>
      </c>
      <c s="157" t="str">
        <f t="shared" si="117"/>
        <v/>
      </c>
      <c s="160" t="str">
        <f t="shared" si="20"/>
        <v/>
      </c>
      <c s="160" t="str">
        <f>IFERROR(IF(AND(VLOOKUP(G232,अंक,5,0)=""),"",IF($BY$6=3,IF(AND(VLOOKUP(G232,अंक,5,0)&gt;=86),3,IF(AND(VLOOKUP(G232,अंक,5,0)&gt;=81),2,IF(AND(VLOOKUP(G232,अंक,5,0)&gt;=75),1,0))),IF(AND(VLOOKUP(G232,अंक,5,0)&gt;=86),1.5,IF(AND(VLOOKUP(G232,अंक,5,0)&gt;=81),1,IF(AND(VLOOKUP(G232,अंक,5,0)&gt;=75),0.5,0))))),"")</f>
        <v/>
      </c>
      <c s="160">
        <f t="shared" si="118"/>
        <v>0</v>
      </c>
      <c s="160">
        <f t="shared" si="119"/>
        <v>0</v>
      </c>
      <c s="160">
        <f t="shared" si="23"/>
        <v>0</v>
      </c>
      <c s="157" t="str">
        <f t="shared" si="120"/>
        <v/>
      </c>
      <c s="160" t="str">
        <f t="shared" si="25"/>
        <v/>
      </c>
      <c s="160" t="str">
        <f>IFERROR(IF(AND(VLOOKUP(G232,अंक,5,0)=""),"",IF($CE$6=3,IF(AND(VLOOKUP(G232,अंक,5,0)&gt;=86),3,IF(AND(VLOOKUP(G232,अंक,5,0)&gt;=81),2,IF(AND(VLOOKUP(G232,अंक,5,0)&gt;=75),1,0))),IF(AND(VLOOKUP(G232,अंक,5,0)&gt;=86),1.5,IF(AND(VLOOKUP(G232,अंक,5,0)&gt;=81),1,IF(AND(VLOOKUP(G232,अंक,5,0)&gt;=75),0.5,0))))),"")</f>
        <v/>
      </c>
      <c s="160">
        <f t="shared" si="121"/>
        <v>0</v>
      </c>
      <c s="160">
        <f t="shared" si="122"/>
        <v>0</v>
      </c>
      <c s="160">
        <f t="shared" si="28"/>
        <v>0</v>
      </c>
      <c s="157" t="str">
        <f t="shared" si="123"/>
        <v/>
      </c>
      <c s="160" t="str">
        <f t="shared" si="30"/>
        <v/>
      </c>
      <c s="160" t="str">
        <f>IFERROR(IF(AND(VLOOKUP(G232,अंक,5,0)=""),"",IF($CK$6=3,IF(AND(VLOOKUP(G232,अंक,5,0)&gt;=86),3,IF(AND(VLOOKUP(G232,अंक,5,0)&gt;=81),2,IF(AND(VLOOKUP(G232,अंक,5,0)&gt;=75),1,0))),IF(AND(VLOOKUP(G232,अंक,5,0)&gt;86),1.5,IF(AND(VLOOKUP(G232,अंक,5,0)&gt;=81),1,IF(AND(VLOOKUP(G232,अंक,5,0)&gt;=75),0.5,0))))),"")</f>
        <v/>
      </c>
      <c s="160">
        <f t="shared" si="124"/>
        <v>0</v>
      </c>
      <c s="160">
        <f t="shared" si="125"/>
        <v>0</v>
      </c>
      <c s="160">
        <f t="shared" si="33"/>
        <v>0</v>
      </c>
      <c s="157" t="str">
        <f t="shared" si="126"/>
        <v/>
      </c>
      <c s="160" t="str">
        <f t="shared" si="35"/>
        <v/>
      </c>
      <c s="160" t="str">
        <f>IFERROR(IF(AND(VLOOKUP(G232,अंक,5,0)=""),"",IF($CQ$6=3,IF(AND(VLOOKUP(G232,अंक,5,0)&gt;=86),3,IF(AND(VLOOKUP(G232,अंक,5,0)&gt;=81),2,IF(AND(VLOOKUP(G232,अंक,5,0)&gt;=75),1,0))),IF(AND(VLOOKUP(G232,अंक,5,0)&gt;=86),1.5,IF(AND(VLOOKUP(G232,अंक,5,0)&gt;=81),1,IF(AND(VLOOKUP(G232,अंक,5,0)&gt;=75),0.5,0))))),"")</f>
        <v/>
      </c>
      <c s="160">
        <f t="shared" si="127"/>
        <v>0</v>
      </c>
      <c s="160">
        <f t="shared" si="128"/>
        <v>0</v>
      </c>
      <c s="161">
        <f t="shared" si="38"/>
        <v>0</v>
      </c>
      <c s="157"/>
    </row>
    <row r="233" spans="1:99" ht="26.25" customHeight="1">
      <c r="A23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3" s="181" t="str">
        <f t="shared" si="110"/>
        <v/>
      </c>
      <c s="160" t="str">
        <f t="shared" si="111"/>
        <v/>
      </c>
      <c s="160" t="str">
        <f t="shared" si="10"/>
        <v/>
      </c>
      <c s="160" t="str">
        <f>IFERROR(IF(AND(VLOOKUP(G233,अंक,5,0)=""),"",IF($BM$6=3,IF(AND(VLOOKUP(G233,अंक,5,0)&gt;=86),3,IF(AND(VLOOKUP(G233,अंक,5,0)&gt;=81),2,IF(AND(VLOOKUP(G233,Mark,5,0)&gt;=75),1,0))),IF(AND(VLOOKUP(G233,अंक,5,0)&gt;=86),1.5,IF(AND(VLOOKUP(G233,अंक,5,0)&gt;=81),1,IF(AND(VLOOKUP(G233,अंक,5,0)&gt;=75),0.5,0))))),"")</f>
        <v/>
      </c>
      <c s="160">
        <f t="shared" si="112"/>
        <v>0</v>
      </c>
      <c s="160">
        <f t="shared" si="113"/>
        <v>0</v>
      </c>
      <c s="160">
        <f t="shared" si="13"/>
        <v>0</v>
      </c>
      <c s="157" t="str">
        <f t="shared" si="114"/>
        <v/>
      </c>
      <c s="160" t="str">
        <f t="shared" si="15"/>
        <v/>
      </c>
      <c s="160" t="str">
        <f>IFERROR(IF(AND(VLOOKUP(G233,अंक,5,0)=""),"",IF($BS$6=3,IF(AND(VLOOKUP(G233,अंक,5,0)&gt;=86),3,IF(AND(VLOOKUP(G233,अंक,5,0)&gt;=81),2,IF(AND(VLOOKUP(G233,अंक,5,0)&gt;=75),1,0))),IF(AND(VLOOKUP(G233,अंक,5,0)&gt;=86),1.5,IF(AND(VLOOKUP(G233,अंक,5,0)&gt;=81),1,IF(AND(VLOOKUP(G233,अंक,5,0)&gt;=75),0.5,0))))),"")</f>
        <v/>
      </c>
      <c s="160">
        <f t="shared" si="115"/>
        <v>0</v>
      </c>
      <c s="160">
        <f t="shared" si="116"/>
        <v>0</v>
      </c>
      <c s="160">
        <f t="shared" si="18"/>
        <v>0</v>
      </c>
      <c s="157" t="str">
        <f t="shared" si="117"/>
        <v/>
      </c>
      <c s="160" t="str">
        <f t="shared" si="20"/>
        <v/>
      </c>
      <c s="160" t="str">
        <f>IFERROR(IF(AND(VLOOKUP(G233,अंक,5,0)=""),"",IF($BY$6=3,IF(AND(VLOOKUP(G233,अंक,5,0)&gt;=86),3,IF(AND(VLOOKUP(G233,अंक,5,0)&gt;=81),2,IF(AND(VLOOKUP(G233,अंक,5,0)&gt;=75),1,0))),IF(AND(VLOOKUP(G233,अंक,5,0)&gt;=86),1.5,IF(AND(VLOOKUP(G233,अंक,5,0)&gt;=81),1,IF(AND(VLOOKUP(G233,अंक,5,0)&gt;=75),0.5,0))))),"")</f>
        <v/>
      </c>
      <c s="160">
        <f t="shared" si="118"/>
        <v>0</v>
      </c>
      <c s="160">
        <f t="shared" si="119"/>
        <v>0</v>
      </c>
      <c s="160">
        <f t="shared" si="23"/>
        <v>0</v>
      </c>
      <c s="157" t="str">
        <f t="shared" si="120"/>
        <v/>
      </c>
      <c s="160" t="str">
        <f t="shared" si="25"/>
        <v/>
      </c>
      <c s="160" t="str">
        <f>IFERROR(IF(AND(VLOOKUP(G233,अंक,5,0)=""),"",IF($CE$6=3,IF(AND(VLOOKUP(G233,अंक,5,0)&gt;=86),3,IF(AND(VLOOKUP(G233,अंक,5,0)&gt;=81),2,IF(AND(VLOOKUP(G233,अंक,5,0)&gt;=75),1,0))),IF(AND(VLOOKUP(G233,अंक,5,0)&gt;=86),1.5,IF(AND(VLOOKUP(G233,अंक,5,0)&gt;=81),1,IF(AND(VLOOKUP(G233,अंक,5,0)&gt;=75),0.5,0))))),"")</f>
        <v/>
      </c>
      <c s="160">
        <f t="shared" si="121"/>
        <v>0</v>
      </c>
      <c s="160">
        <f t="shared" si="122"/>
        <v>0</v>
      </c>
      <c s="160">
        <f t="shared" si="28"/>
        <v>0</v>
      </c>
      <c s="157" t="str">
        <f t="shared" si="123"/>
        <v/>
      </c>
      <c s="160" t="str">
        <f t="shared" si="30"/>
        <v/>
      </c>
      <c s="160" t="str">
        <f>IFERROR(IF(AND(VLOOKUP(G233,अंक,5,0)=""),"",IF($CK$6=3,IF(AND(VLOOKUP(G233,अंक,5,0)&gt;=86),3,IF(AND(VLOOKUP(G233,अंक,5,0)&gt;=81),2,IF(AND(VLOOKUP(G233,अंक,5,0)&gt;=75),1,0))),IF(AND(VLOOKUP(G233,अंक,5,0)&gt;86),1.5,IF(AND(VLOOKUP(G233,अंक,5,0)&gt;=81),1,IF(AND(VLOOKUP(G233,अंक,5,0)&gt;=75),0.5,0))))),"")</f>
        <v/>
      </c>
      <c s="160">
        <f t="shared" si="124"/>
        <v>0</v>
      </c>
      <c s="160">
        <f t="shared" si="125"/>
        <v>0</v>
      </c>
      <c s="160">
        <f t="shared" si="33"/>
        <v>0</v>
      </c>
      <c s="157" t="str">
        <f t="shared" si="126"/>
        <v/>
      </c>
      <c s="160" t="str">
        <f t="shared" si="35"/>
        <v/>
      </c>
      <c s="160" t="str">
        <f>IFERROR(IF(AND(VLOOKUP(G233,अंक,5,0)=""),"",IF($CQ$6=3,IF(AND(VLOOKUP(G233,अंक,5,0)&gt;=86),3,IF(AND(VLOOKUP(G233,अंक,5,0)&gt;=81),2,IF(AND(VLOOKUP(G233,अंक,5,0)&gt;=75),1,0))),IF(AND(VLOOKUP(G233,अंक,5,0)&gt;=86),1.5,IF(AND(VLOOKUP(G233,अंक,5,0)&gt;=81),1,IF(AND(VLOOKUP(G233,अंक,5,0)&gt;=75),0.5,0))))),"")</f>
        <v/>
      </c>
      <c s="160">
        <f t="shared" si="127"/>
        <v>0</v>
      </c>
      <c s="160">
        <f t="shared" si="128"/>
        <v>0</v>
      </c>
      <c s="161">
        <f t="shared" si="38"/>
        <v>0</v>
      </c>
      <c s="157"/>
    </row>
    <row r="234" spans="1:99" ht="26.25" customHeight="1">
      <c r="A23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4" s="181" t="str">
        <f t="shared" si="110"/>
        <v/>
      </c>
      <c s="160" t="str">
        <f t="shared" si="111"/>
        <v/>
      </c>
      <c s="160" t="str">
        <f t="shared" si="10"/>
        <v/>
      </c>
      <c s="160" t="str">
        <f>IFERROR(IF(AND(VLOOKUP(G234,अंक,5,0)=""),"",IF($BM$6=3,IF(AND(VLOOKUP(G234,अंक,5,0)&gt;=86),3,IF(AND(VLOOKUP(G234,अंक,5,0)&gt;=81),2,IF(AND(VLOOKUP(G234,Mark,5,0)&gt;=75),1,0))),IF(AND(VLOOKUP(G234,अंक,5,0)&gt;=86),1.5,IF(AND(VLOOKUP(G234,अंक,5,0)&gt;=81),1,IF(AND(VLOOKUP(G234,अंक,5,0)&gt;=75),0.5,0))))),"")</f>
        <v/>
      </c>
      <c s="160">
        <f t="shared" si="112"/>
        <v>0</v>
      </c>
      <c s="160">
        <f t="shared" si="113"/>
        <v>0</v>
      </c>
      <c s="160">
        <f t="shared" si="13"/>
        <v>0</v>
      </c>
      <c s="157" t="str">
        <f t="shared" si="114"/>
        <v/>
      </c>
      <c s="160" t="str">
        <f t="shared" si="15"/>
        <v/>
      </c>
      <c s="160" t="str">
        <f>IFERROR(IF(AND(VLOOKUP(G234,अंक,5,0)=""),"",IF($BS$6=3,IF(AND(VLOOKUP(G234,अंक,5,0)&gt;=86),3,IF(AND(VLOOKUP(G234,अंक,5,0)&gt;=81),2,IF(AND(VLOOKUP(G234,अंक,5,0)&gt;=75),1,0))),IF(AND(VLOOKUP(G234,अंक,5,0)&gt;=86),1.5,IF(AND(VLOOKUP(G234,अंक,5,0)&gt;=81),1,IF(AND(VLOOKUP(G234,अंक,5,0)&gt;=75),0.5,0))))),"")</f>
        <v/>
      </c>
      <c s="160">
        <f t="shared" si="115"/>
        <v>0</v>
      </c>
      <c s="160">
        <f t="shared" si="116"/>
        <v>0</v>
      </c>
      <c s="160">
        <f t="shared" si="18"/>
        <v>0</v>
      </c>
      <c s="157" t="str">
        <f t="shared" si="117"/>
        <v/>
      </c>
      <c s="160" t="str">
        <f t="shared" si="20"/>
        <v/>
      </c>
      <c s="160" t="str">
        <f>IFERROR(IF(AND(VLOOKUP(G234,अंक,5,0)=""),"",IF($BY$6=3,IF(AND(VLOOKUP(G234,अंक,5,0)&gt;=86),3,IF(AND(VLOOKUP(G234,अंक,5,0)&gt;=81),2,IF(AND(VLOOKUP(G234,अंक,5,0)&gt;=75),1,0))),IF(AND(VLOOKUP(G234,अंक,5,0)&gt;=86),1.5,IF(AND(VLOOKUP(G234,अंक,5,0)&gt;=81),1,IF(AND(VLOOKUP(G234,अंक,5,0)&gt;=75),0.5,0))))),"")</f>
        <v/>
      </c>
      <c s="160">
        <f t="shared" si="118"/>
        <v>0</v>
      </c>
      <c s="160">
        <f t="shared" si="119"/>
        <v>0</v>
      </c>
      <c s="160">
        <f t="shared" si="23"/>
        <v>0</v>
      </c>
      <c s="157" t="str">
        <f t="shared" si="120"/>
        <v/>
      </c>
      <c s="160" t="str">
        <f t="shared" si="25"/>
        <v/>
      </c>
      <c s="160" t="str">
        <f>IFERROR(IF(AND(VLOOKUP(G234,अंक,5,0)=""),"",IF($CE$6=3,IF(AND(VLOOKUP(G234,अंक,5,0)&gt;=86),3,IF(AND(VLOOKUP(G234,अंक,5,0)&gt;=81),2,IF(AND(VLOOKUP(G234,अंक,5,0)&gt;=75),1,0))),IF(AND(VLOOKUP(G234,अंक,5,0)&gt;=86),1.5,IF(AND(VLOOKUP(G234,अंक,5,0)&gt;=81),1,IF(AND(VLOOKUP(G234,अंक,5,0)&gt;=75),0.5,0))))),"")</f>
        <v/>
      </c>
      <c s="160">
        <f t="shared" si="121"/>
        <v>0</v>
      </c>
      <c s="160">
        <f t="shared" si="122"/>
        <v>0</v>
      </c>
      <c s="160">
        <f t="shared" si="28"/>
        <v>0</v>
      </c>
      <c s="157" t="str">
        <f t="shared" si="123"/>
        <v/>
      </c>
      <c s="160" t="str">
        <f t="shared" si="30"/>
        <v/>
      </c>
      <c s="160" t="str">
        <f>IFERROR(IF(AND(VLOOKUP(G234,अंक,5,0)=""),"",IF($CK$6=3,IF(AND(VLOOKUP(G234,अंक,5,0)&gt;=86),3,IF(AND(VLOOKUP(G234,अंक,5,0)&gt;=81),2,IF(AND(VLOOKUP(G234,अंक,5,0)&gt;=75),1,0))),IF(AND(VLOOKUP(G234,अंक,5,0)&gt;86),1.5,IF(AND(VLOOKUP(G234,अंक,5,0)&gt;=81),1,IF(AND(VLOOKUP(G234,अंक,5,0)&gt;=75),0.5,0))))),"")</f>
        <v/>
      </c>
      <c s="160">
        <f t="shared" si="124"/>
        <v>0</v>
      </c>
      <c s="160">
        <f t="shared" si="125"/>
        <v>0</v>
      </c>
      <c s="160">
        <f t="shared" si="33"/>
        <v>0</v>
      </c>
      <c s="157" t="str">
        <f t="shared" si="126"/>
        <v/>
      </c>
      <c s="160" t="str">
        <f t="shared" si="35"/>
        <v/>
      </c>
      <c s="160" t="str">
        <f>IFERROR(IF(AND(VLOOKUP(G234,अंक,5,0)=""),"",IF($CQ$6=3,IF(AND(VLOOKUP(G234,अंक,5,0)&gt;=86),3,IF(AND(VLOOKUP(G234,अंक,5,0)&gt;=81),2,IF(AND(VLOOKUP(G234,अंक,5,0)&gt;=75),1,0))),IF(AND(VLOOKUP(G234,अंक,5,0)&gt;=86),1.5,IF(AND(VLOOKUP(G234,अंक,5,0)&gt;=81),1,IF(AND(VLOOKUP(G234,अंक,5,0)&gt;=75),0.5,0))))),"")</f>
        <v/>
      </c>
      <c s="160">
        <f t="shared" si="127"/>
        <v>0</v>
      </c>
      <c s="160">
        <f t="shared" si="128"/>
        <v>0</v>
      </c>
      <c s="161">
        <f t="shared" si="38"/>
        <v>0</v>
      </c>
      <c s="157"/>
    </row>
    <row r="235" spans="1:99" ht="26.25" customHeight="1">
      <c r="A23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5" s="181" t="str">
        <f t="shared" si="110"/>
        <v/>
      </c>
      <c s="160" t="str">
        <f t="shared" si="111"/>
        <v/>
      </c>
      <c s="160" t="str">
        <f t="shared" si="10"/>
        <v/>
      </c>
      <c s="160" t="str">
        <f>IFERROR(IF(AND(VLOOKUP(G235,अंक,5,0)=""),"",IF($BM$6=3,IF(AND(VLOOKUP(G235,अंक,5,0)&gt;=86),3,IF(AND(VLOOKUP(G235,अंक,5,0)&gt;=81),2,IF(AND(VLOOKUP(G235,Mark,5,0)&gt;=75),1,0))),IF(AND(VLOOKUP(G235,अंक,5,0)&gt;=86),1.5,IF(AND(VLOOKUP(G235,अंक,5,0)&gt;=81),1,IF(AND(VLOOKUP(G235,अंक,5,0)&gt;=75),0.5,0))))),"")</f>
        <v/>
      </c>
      <c s="160">
        <f t="shared" si="112"/>
        <v>0</v>
      </c>
      <c s="160">
        <f t="shared" si="113"/>
        <v>0</v>
      </c>
      <c s="160">
        <f t="shared" si="13"/>
        <v>0</v>
      </c>
      <c s="157" t="str">
        <f t="shared" si="114"/>
        <v/>
      </c>
      <c s="160" t="str">
        <f t="shared" si="15"/>
        <v/>
      </c>
      <c s="160" t="str">
        <f>IFERROR(IF(AND(VLOOKUP(G235,अंक,5,0)=""),"",IF($BS$6=3,IF(AND(VLOOKUP(G235,अंक,5,0)&gt;=86),3,IF(AND(VLOOKUP(G235,अंक,5,0)&gt;=81),2,IF(AND(VLOOKUP(G235,अंक,5,0)&gt;=75),1,0))),IF(AND(VLOOKUP(G235,अंक,5,0)&gt;=86),1.5,IF(AND(VLOOKUP(G235,अंक,5,0)&gt;=81),1,IF(AND(VLOOKUP(G235,अंक,5,0)&gt;=75),0.5,0))))),"")</f>
        <v/>
      </c>
      <c s="160">
        <f t="shared" si="115"/>
        <v>0</v>
      </c>
      <c s="160">
        <f t="shared" si="116"/>
        <v>0</v>
      </c>
      <c s="160">
        <f t="shared" si="18"/>
        <v>0</v>
      </c>
      <c s="157" t="str">
        <f t="shared" si="117"/>
        <v/>
      </c>
      <c s="160" t="str">
        <f t="shared" si="20"/>
        <v/>
      </c>
      <c s="160" t="str">
        <f>IFERROR(IF(AND(VLOOKUP(G235,अंक,5,0)=""),"",IF($BY$6=3,IF(AND(VLOOKUP(G235,अंक,5,0)&gt;=86),3,IF(AND(VLOOKUP(G235,अंक,5,0)&gt;=81),2,IF(AND(VLOOKUP(G235,अंक,5,0)&gt;=75),1,0))),IF(AND(VLOOKUP(G235,अंक,5,0)&gt;=86),1.5,IF(AND(VLOOKUP(G235,अंक,5,0)&gt;=81),1,IF(AND(VLOOKUP(G235,अंक,5,0)&gt;=75),0.5,0))))),"")</f>
        <v/>
      </c>
      <c s="160">
        <f t="shared" si="118"/>
        <v>0</v>
      </c>
      <c s="160">
        <f t="shared" si="119"/>
        <v>0</v>
      </c>
      <c s="160">
        <f t="shared" si="23"/>
        <v>0</v>
      </c>
      <c s="157" t="str">
        <f t="shared" si="120"/>
        <v/>
      </c>
      <c s="160" t="str">
        <f t="shared" si="25"/>
        <v/>
      </c>
      <c s="160" t="str">
        <f>IFERROR(IF(AND(VLOOKUP(G235,अंक,5,0)=""),"",IF($CE$6=3,IF(AND(VLOOKUP(G235,अंक,5,0)&gt;=86),3,IF(AND(VLOOKUP(G235,अंक,5,0)&gt;=81),2,IF(AND(VLOOKUP(G235,अंक,5,0)&gt;=75),1,0))),IF(AND(VLOOKUP(G235,अंक,5,0)&gt;=86),1.5,IF(AND(VLOOKUP(G235,अंक,5,0)&gt;=81),1,IF(AND(VLOOKUP(G235,अंक,5,0)&gt;=75),0.5,0))))),"")</f>
        <v/>
      </c>
      <c s="160">
        <f t="shared" si="121"/>
        <v>0</v>
      </c>
      <c s="160">
        <f t="shared" si="122"/>
        <v>0</v>
      </c>
      <c s="160">
        <f t="shared" si="28"/>
        <v>0</v>
      </c>
      <c s="157" t="str">
        <f t="shared" si="123"/>
        <v/>
      </c>
      <c s="160" t="str">
        <f t="shared" si="30"/>
        <v/>
      </c>
      <c s="160" t="str">
        <f>IFERROR(IF(AND(VLOOKUP(G235,अंक,5,0)=""),"",IF($CK$6=3,IF(AND(VLOOKUP(G235,अंक,5,0)&gt;=86),3,IF(AND(VLOOKUP(G235,अंक,5,0)&gt;=81),2,IF(AND(VLOOKUP(G235,अंक,5,0)&gt;=75),1,0))),IF(AND(VLOOKUP(G235,अंक,5,0)&gt;86),1.5,IF(AND(VLOOKUP(G235,अंक,5,0)&gt;=81),1,IF(AND(VLOOKUP(G235,अंक,5,0)&gt;=75),0.5,0))))),"")</f>
        <v/>
      </c>
      <c s="160">
        <f t="shared" si="124"/>
        <v>0</v>
      </c>
      <c s="160">
        <f t="shared" si="125"/>
        <v>0</v>
      </c>
      <c s="160">
        <f t="shared" si="33"/>
        <v>0</v>
      </c>
      <c s="157" t="str">
        <f t="shared" si="126"/>
        <v/>
      </c>
      <c s="160" t="str">
        <f t="shared" si="35"/>
        <v/>
      </c>
      <c s="160" t="str">
        <f>IFERROR(IF(AND(VLOOKUP(G235,अंक,5,0)=""),"",IF($CQ$6=3,IF(AND(VLOOKUP(G235,अंक,5,0)&gt;=86),3,IF(AND(VLOOKUP(G235,अंक,5,0)&gt;=81),2,IF(AND(VLOOKUP(G235,अंक,5,0)&gt;=75),1,0))),IF(AND(VLOOKUP(G235,अंक,5,0)&gt;=86),1.5,IF(AND(VLOOKUP(G235,अंक,5,0)&gt;=81),1,IF(AND(VLOOKUP(G235,अंक,5,0)&gt;=75),0.5,0))))),"")</f>
        <v/>
      </c>
      <c s="160">
        <f t="shared" si="127"/>
        <v>0</v>
      </c>
      <c s="160">
        <f t="shared" si="128"/>
        <v>0</v>
      </c>
      <c s="161">
        <f t="shared" si="38"/>
        <v>0</v>
      </c>
      <c s="157"/>
    </row>
    <row r="236" spans="1:99" ht="26.25" customHeight="1">
      <c r="A23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6" s="181" t="str">
        <f t="shared" si="110"/>
        <v/>
      </c>
      <c s="160" t="str">
        <f t="shared" si="111"/>
        <v/>
      </c>
      <c s="160" t="str">
        <f t="shared" si="10"/>
        <v/>
      </c>
      <c s="160" t="str">
        <f>IFERROR(IF(AND(VLOOKUP(G236,अंक,5,0)=""),"",IF($BM$6=3,IF(AND(VLOOKUP(G236,अंक,5,0)&gt;=86),3,IF(AND(VLOOKUP(G236,अंक,5,0)&gt;=81),2,IF(AND(VLOOKUP(G236,Mark,5,0)&gt;=75),1,0))),IF(AND(VLOOKUP(G236,अंक,5,0)&gt;=86),1.5,IF(AND(VLOOKUP(G236,अंक,5,0)&gt;=81),1,IF(AND(VLOOKUP(G236,अंक,5,0)&gt;=75),0.5,0))))),"")</f>
        <v/>
      </c>
      <c s="160">
        <f t="shared" si="112"/>
        <v>0</v>
      </c>
      <c s="160">
        <f t="shared" si="113"/>
        <v>0</v>
      </c>
      <c s="160">
        <f t="shared" si="13"/>
        <v>0</v>
      </c>
      <c s="157" t="str">
        <f t="shared" si="114"/>
        <v/>
      </c>
      <c s="160" t="str">
        <f t="shared" si="15"/>
        <v/>
      </c>
      <c s="160" t="str">
        <f>IFERROR(IF(AND(VLOOKUP(G236,अंक,5,0)=""),"",IF($BS$6=3,IF(AND(VLOOKUP(G236,अंक,5,0)&gt;=86),3,IF(AND(VLOOKUP(G236,अंक,5,0)&gt;=81),2,IF(AND(VLOOKUP(G236,अंक,5,0)&gt;=75),1,0))),IF(AND(VLOOKUP(G236,अंक,5,0)&gt;=86),1.5,IF(AND(VLOOKUP(G236,अंक,5,0)&gt;=81),1,IF(AND(VLOOKUP(G236,अंक,5,0)&gt;=75),0.5,0))))),"")</f>
        <v/>
      </c>
      <c s="160">
        <f t="shared" si="115"/>
        <v>0</v>
      </c>
      <c s="160">
        <f t="shared" si="116"/>
        <v>0</v>
      </c>
      <c s="160">
        <f t="shared" si="18"/>
        <v>0</v>
      </c>
      <c s="157" t="str">
        <f t="shared" si="117"/>
        <v/>
      </c>
      <c s="160" t="str">
        <f t="shared" si="20"/>
        <v/>
      </c>
      <c s="160" t="str">
        <f>IFERROR(IF(AND(VLOOKUP(G236,अंक,5,0)=""),"",IF($BY$6=3,IF(AND(VLOOKUP(G236,अंक,5,0)&gt;=86),3,IF(AND(VLOOKUP(G236,अंक,5,0)&gt;=81),2,IF(AND(VLOOKUP(G236,अंक,5,0)&gt;=75),1,0))),IF(AND(VLOOKUP(G236,अंक,5,0)&gt;=86),1.5,IF(AND(VLOOKUP(G236,अंक,5,0)&gt;=81),1,IF(AND(VLOOKUP(G236,अंक,5,0)&gt;=75),0.5,0))))),"")</f>
        <v/>
      </c>
      <c s="160">
        <f t="shared" si="118"/>
        <v>0</v>
      </c>
      <c s="160">
        <f t="shared" si="119"/>
        <v>0</v>
      </c>
      <c s="160">
        <f t="shared" si="23"/>
        <v>0</v>
      </c>
      <c s="157" t="str">
        <f t="shared" si="120"/>
        <v/>
      </c>
      <c s="160" t="str">
        <f t="shared" si="25"/>
        <v/>
      </c>
      <c s="160" t="str">
        <f>IFERROR(IF(AND(VLOOKUP(G236,अंक,5,0)=""),"",IF($CE$6=3,IF(AND(VLOOKUP(G236,अंक,5,0)&gt;=86),3,IF(AND(VLOOKUP(G236,अंक,5,0)&gt;=81),2,IF(AND(VLOOKUP(G236,अंक,5,0)&gt;=75),1,0))),IF(AND(VLOOKUP(G236,अंक,5,0)&gt;=86),1.5,IF(AND(VLOOKUP(G236,अंक,5,0)&gt;=81),1,IF(AND(VLOOKUP(G236,अंक,5,0)&gt;=75),0.5,0))))),"")</f>
        <v/>
      </c>
      <c s="160">
        <f t="shared" si="121"/>
        <v>0</v>
      </c>
      <c s="160">
        <f t="shared" si="122"/>
        <v>0</v>
      </c>
      <c s="160">
        <f t="shared" si="28"/>
        <v>0</v>
      </c>
      <c s="157" t="str">
        <f t="shared" si="123"/>
        <v/>
      </c>
      <c s="160" t="str">
        <f t="shared" si="30"/>
        <v/>
      </c>
      <c s="160" t="str">
        <f>IFERROR(IF(AND(VLOOKUP(G236,अंक,5,0)=""),"",IF($CK$6=3,IF(AND(VLOOKUP(G236,अंक,5,0)&gt;=86),3,IF(AND(VLOOKUP(G236,अंक,5,0)&gt;=81),2,IF(AND(VLOOKUP(G236,अंक,5,0)&gt;=75),1,0))),IF(AND(VLOOKUP(G236,अंक,5,0)&gt;86),1.5,IF(AND(VLOOKUP(G236,अंक,5,0)&gt;=81),1,IF(AND(VLOOKUP(G236,अंक,5,0)&gt;=75),0.5,0))))),"")</f>
        <v/>
      </c>
      <c s="160">
        <f t="shared" si="124"/>
        <v>0</v>
      </c>
      <c s="160">
        <f t="shared" si="125"/>
        <v>0</v>
      </c>
      <c s="160">
        <f t="shared" si="33"/>
        <v>0</v>
      </c>
      <c s="157" t="str">
        <f t="shared" si="126"/>
        <v/>
      </c>
      <c s="160" t="str">
        <f t="shared" si="35"/>
        <v/>
      </c>
      <c s="160" t="str">
        <f>IFERROR(IF(AND(VLOOKUP(G236,अंक,5,0)=""),"",IF($CQ$6=3,IF(AND(VLOOKUP(G236,अंक,5,0)&gt;=86),3,IF(AND(VLOOKUP(G236,अंक,5,0)&gt;=81),2,IF(AND(VLOOKUP(G236,अंक,5,0)&gt;=75),1,0))),IF(AND(VLOOKUP(G236,अंक,5,0)&gt;=86),1.5,IF(AND(VLOOKUP(G236,अंक,5,0)&gt;=81),1,IF(AND(VLOOKUP(G236,अंक,5,0)&gt;=75),0.5,0))))),"")</f>
        <v/>
      </c>
      <c s="160">
        <f t="shared" si="127"/>
        <v>0</v>
      </c>
      <c s="160">
        <f t="shared" si="128"/>
        <v>0</v>
      </c>
      <c s="161">
        <f t="shared" si="38"/>
        <v>0</v>
      </c>
      <c s="157"/>
    </row>
    <row r="237" spans="1:99" ht="26.25" customHeight="1">
      <c r="A23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7" s="181" t="str">
        <f t="shared" si="110"/>
        <v/>
      </c>
      <c s="160" t="str">
        <f t="shared" si="111"/>
        <v/>
      </c>
      <c s="160" t="str">
        <f t="shared" si="10"/>
        <v/>
      </c>
      <c s="160" t="str">
        <f>IFERROR(IF(AND(VLOOKUP(G237,अंक,5,0)=""),"",IF($BM$6=3,IF(AND(VLOOKUP(G237,अंक,5,0)&gt;=86),3,IF(AND(VLOOKUP(G237,अंक,5,0)&gt;=81),2,IF(AND(VLOOKUP(G237,Mark,5,0)&gt;=75),1,0))),IF(AND(VLOOKUP(G237,अंक,5,0)&gt;=86),1.5,IF(AND(VLOOKUP(G237,अंक,5,0)&gt;=81),1,IF(AND(VLOOKUP(G237,अंक,5,0)&gt;=75),0.5,0))))),"")</f>
        <v/>
      </c>
      <c s="160">
        <f t="shared" si="112"/>
        <v>0</v>
      </c>
      <c s="160">
        <f t="shared" si="113"/>
        <v>0</v>
      </c>
      <c s="160">
        <f t="shared" si="13"/>
        <v>0</v>
      </c>
      <c s="157" t="str">
        <f t="shared" si="114"/>
        <v/>
      </c>
      <c s="160" t="str">
        <f t="shared" si="15"/>
        <v/>
      </c>
      <c s="160" t="str">
        <f>IFERROR(IF(AND(VLOOKUP(G237,अंक,5,0)=""),"",IF($BS$6=3,IF(AND(VLOOKUP(G237,अंक,5,0)&gt;=86),3,IF(AND(VLOOKUP(G237,अंक,5,0)&gt;=81),2,IF(AND(VLOOKUP(G237,अंक,5,0)&gt;=75),1,0))),IF(AND(VLOOKUP(G237,अंक,5,0)&gt;=86),1.5,IF(AND(VLOOKUP(G237,अंक,5,0)&gt;=81),1,IF(AND(VLOOKUP(G237,अंक,5,0)&gt;=75),0.5,0))))),"")</f>
        <v/>
      </c>
      <c s="160">
        <f t="shared" si="115"/>
        <v>0</v>
      </c>
      <c s="160">
        <f t="shared" si="116"/>
        <v>0</v>
      </c>
      <c s="160">
        <f t="shared" si="18"/>
        <v>0</v>
      </c>
      <c s="157" t="str">
        <f t="shared" si="117"/>
        <v/>
      </c>
      <c s="160" t="str">
        <f t="shared" si="20"/>
        <v/>
      </c>
      <c s="160" t="str">
        <f>IFERROR(IF(AND(VLOOKUP(G237,अंक,5,0)=""),"",IF($BY$6=3,IF(AND(VLOOKUP(G237,अंक,5,0)&gt;=86),3,IF(AND(VLOOKUP(G237,अंक,5,0)&gt;=81),2,IF(AND(VLOOKUP(G237,अंक,5,0)&gt;=75),1,0))),IF(AND(VLOOKUP(G237,अंक,5,0)&gt;=86),1.5,IF(AND(VLOOKUP(G237,अंक,5,0)&gt;=81),1,IF(AND(VLOOKUP(G237,अंक,5,0)&gt;=75),0.5,0))))),"")</f>
        <v/>
      </c>
      <c s="160">
        <f t="shared" si="118"/>
        <v>0</v>
      </c>
      <c s="160">
        <f t="shared" si="119"/>
        <v>0</v>
      </c>
      <c s="160">
        <f t="shared" si="23"/>
        <v>0</v>
      </c>
      <c s="157" t="str">
        <f t="shared" si="120"/>
        <v/>
      </c>
      <c s="160" t="str">
        <f t="shared" si="25"/>
        <v/>
      </c>
      <c s="160" t="str">
        <f>IFERROR(IF(AND(VLOOKUP(G237,अंक,5,0)=""),"",IF($CE$6=3,IF(AND(VLOOKUP(G237,अंक,5,0)&gt;=86),3,IF(AND(VLOOKUP(G237,अंक,5,0)&gt;=81),2,IF(AND(VLOOKUP(G237,अंक,5,0)&gt;=75),1,0))),IF(AND(VLOOKUP(G237,अंक,5,0)&gt;=86),1.5,IF(AND(VLOOKUP(G237,अंक,5,0)&gt;=81),1,IF(AND(VLOOKUP(G237,अंक,5,0)&gt;=75),0.5,0))))),"")</f>
        <v/>
      </c>
      <c s="160">
        <f t="shared" si="121"/>
        <v>0</v>
      </c>
      <c s="160">
        <f t="shared" si="122"/>
        <v>0</v>
      </c>
      <c s="160">
        <f t="shared" si="28"/>
        <v>0</v>
      </c>
      <c s="157" t="str">
        <f t="shared" si="123"/>
        <v/>
      </c>
      <c s="160" t="str">
        <f t="shared" si="30"/>
        <v/>
      </c>
      <c s="160" t="str">
        <f>IFERROR(IF(AND(VLOOKUP(G237,अंक,5,0)=""),"",IF($CK$6=3,IF(AND(VLOOKUP(G237,अंक,5,0)&gt;=86),3,IF(AND(VLOOKUP(G237,अंक,5,0)&gt;=81),2,IF(AND(VLOOKUP(G237,अंक,5,0)&gt;=75),1,0))),IF(AND(VLOOKUP(G237,अंक,5,0)&gt;86),1.5,IF(AND(VLOOKUP(G237,अंक,5,0)&gt;=81),1,IF(AND(VLOOKUP(G237,अंक,5,0)&gt;=75),0.5,0))))),"")</f>
        <v/>
      </c>
      <c s="160">
        <f t="shared" si="124"/>
        <v>0</v>
      </c>
      <c s="160">
        <f t="shared" si="125"/>
        <v>0</v>
      </c>
      <c s="160">
        <f t="shared" si="33"/>
        <v>0</v>
      </c>
      <c s="157" t="str">
        <f t="shared" si="126"/>
        <v/>
      </c>
      <c s="160" t="str">
        <f t="shared" si="35"/>
        <v/>
      </c>
      <c s="160" t="str">
        <f>IFERROR(IF(AND(VLOOKUP(G237,अंक,5,0)=""),"",IF($CQ$6=3,IF(AND(VLOOKUP(G237,अंक,5,0)&gt;=86),3,IF(AND(VLOOKUP(G237,अंक,5,0)&gt;=81),2,IF(AND(VLOOKUP(G237,अंक,5,0)&gt;=75),1,0))),IF(AND(VLOOKUP(G237,अंक,5,0)&gt;=86),1.5,IF(AND(VLOOKUP(G237,अंक,5,0)&gt;=81),1,IF(AND(VLOOKUP(G237,अंक,5,0)&gt;=75),0.5,0))))),"")</f>
        <v/>
      </c>
      <c s="160">
        <f t="shared" si="127"/>
        <v>0</v>
      </c>
      <c s="160">
        <f t="shared" si="128"/>
        <v>0</v>
      </c>
      <c s="161">
        <f t="shared" si="38"/>
        <v>0</v>
      </c>
      <c s="157"/>
    </row>
    <row r="238" spans="1:99" ht="26.25" customHeight="1">
      <c r="A23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8" s="181" t="str">
        <f t="shared" si="110"/>
        <v/>
      </c>
      <c s="160" t="str">
        <f t="shared" si="111"/>
        <v/>
      </c>
      <c s="160" t="str">
        <f t="shared" si="10"/>
        <v/>
      </c>
      <c s="160" t="str">
        <f>IFERROR(IF(AND(VLOOKUP(G238,अंक,5,0)=""),"",IF($BM$6=3,IF(AND(VLOOKUP(G238,अंक,5,0)&gt;=86),3,IF(AND(VLOOKUP(G238,अंक,5,0)&gt;=81),2,IF(AND(VLOOKUP(G238,Mark,5,0)&gt;=75),1,0))),IF(AND(VLOOKUP(G238,अंक,5,0)&gt;=86),1.5,IF(AND(VLOOKUP(G238,अंक,5,0)&gt;=81),1,IF(AND(VLOOKUP(G238,अंक,5,0)&gt;=75),0.5,0))))),"")</f>
        <v/>
      </c>
      <c s="160">
        <f t="shared" si="112"/>
        <v>0</v>
      </c>
      <c s="160">
        <f t="shared" si="113"/>
        <v>0</v>
      </c>
      <c s="160">
        <f t="shared" si="13"/>
        <v>0</v>
      </c>
      <c s="157" t="str">
        <f t="shared" si="114"/>
        <v/>
      </c>
      <c s="160" t="str">
        <f t="shared" si="15"/>
        <v/>
      </c>
      <c s="160" t="str">
        <f>IFERROR(IF(AND(VLOOKUP(G238,अंक,5,0)=""),"",IF($BS$6=3,IF(AND(VLOOKUP(G238,अंक,5,0)&gt;=86),3,IF(AND(VLOOKUP(G238,अंक,5,0)&gt;=81),2,IF(AND(VLOOKUP(G238,अंक,5,0)&gt;=75),1,0))),IF(AND(VLOOKUP(G238,अंक,5,0)&gt;=86),1.5,IF(AND(VLOOKUP(G238,अंक,5,0)&gt;=81),1,IF(AND(VLOOKUP(G238,अंक,5,0)&gt;=75),0.5,0))))),"")</f>
        <v/>
      </c>
      <c s="160">
        <f t="shared" si="115"/>
        <v>0</v>
      </c>
      <c s="160">
        <f t="shared" si="116"/>
        <v>0</v>
      </c>
      <c s="160">
        <f t="shared" si="18"/>
        <v>0</v>
      </c>
      <c s="157" t="str">
        <f t="shared" si="117"/>
        <v/>
      </c>
      <c s="160" t="str">
        <f t="shared" si="20"/>
        <v/>
      </c>
      <c s="160" t="str">
        <f>IFERROR(IF(AND(VLOOKUP(G238,अंक,5,0)=""),"",IF($BY$6=3,IF(AND(VLOOKUP(G238,अंक,5,0)&gt;=86),3,IF(AND(VLOOKUP(G238,अंक,5,0)&gt;=81),2,IF(AND(VLOOKUP(G238,अंक,5,0)&gt;=75),1,0))),IF(AND(VLOOKUP(G238,अंक,5,0)&gt;=86),1.5,IF(AND(VLOOKUP(G238,अंक,5,0)&gt;=81),1,IF(AND(VLOOKUP(G238,अंक,5,0)&gt;=75),0.5,0))))),"")</f>
        <v/>
      </c>
      <c s="160">
        <f t="shared" si="118"/>
        <v>0</v>
      </c>
      <c s="160">
        <f t="shared" si="119"/>
        <v>0</v>
      </c>
      <c s="160">
        <f t="shared" si="23"/>
        <v>0</v>
      </c>
      <c s="157" t="str">
        <f t="shared" si="120"/>
        <v/>
      </c>
      <c s="160" t="str">
        <f t="shared" si="25"/>
        <v/>
      </c>
      <c s="160" t="str">
        <f>IFERROR(IF(AND(VLOOKUP(G238,अंक,5,0)=""),"",IF($CE$6=3,IF(AND(VLOOKUP(G238,अंक,5,0)&gt;=86),3,IF(AND(VLOOKUP(G238,अंक,5,0)&gt;=81),2,IF(AND(VLOOKUP(G238,अंक,5,0)&gt;=75),1,0))),IF(AND(VLOOKUP(G238,अंक,5,0)&gt;=86),1.5,IF(AND(VLOOKUP(G238,अंक,5,0)&gt;=81),1,IF(AND(VLOOKUP(G238,अंक,5,0)&gt;=75),0.5,0))))),"")</f>
        <v/>
      </c>
      <c s="160">
        <f t="shared" si="121"/>
        <v>0</v>
      </c>
      <c s="160">
        <f t="shared" si="122"/>
        <v>0</v>
      </c>
      <c s="160">
        <f t="shared" si="28"/>
        <v>0</v>
      </c>
      <c s="157" t="str">
        <f t="shared" si="123"/>
        <v/>
      </c>
      <c s="160" t="str">
        <f t="shared" si="30"/>
        <v/>
      </c>
      <c s="160" t="str">
        <f>IFERROR(IF(AND(VLOOKUP(G238,अंक,5,0)=""),"",IF($CK$6=3,IF(AND(VLOOKUP(G238,अंक,5,0)&gt;=86),3,IF(AND(VLOOKUP(G238,अंक,5,0)&gt;=81),2,IF(AND(VLOOKUP(G238,अंक,5,0)&gt;=75),1,0))),IF(AND(VLOOKUP(G238,अंक,5,0)&gt;86),1.5,IF(AND(VLOOKUP(G238,अंक,5,0)&gt;=81),1,IF(AND(VLOOKUP(G238,अंक,5,0)&gt;=75),0.5,0))))),"")</f>
        <v/>
      </c>
      <c s="160">
        <f t="shared" si="124"/>
        <v>0</v>
      </c>
      <c s="160">
        <f t="shared" si="125"/>
        <v>0</v>
      </c>
      <c s="160">
        <f t="shared" si="33"/>
        <v>0</v>
      </c>
      <c s="157" t="str">
        <f t="shared" si="126"/>
        <v/>
      </c>
      <c s="160" t="str">
        <f t="shared" si="35"/>
        <v/>
      </c>
      <c s="160" t="str">
        <f>IFERROR(IF(AND(VLOOKUP(G238,अंक,5,0)=""),"",IF($CQ$6=3,IF(AND(VLOOKUP(G238,अंक,5,0)&gt;=86),3,IF(AND(VLOOKUP(G238,अंक,5,0)&gt;=81),2,IF(AND(VLOOKUP(G238,अंक,5,0)&gt;=75),1,0))),IF(AND(VLOOKUP(G238,अंक,5,0)&gt;=86),1.5,IF(AND(VLOOKUP(G238,अंक,5,0)&gt;=81),1,IF(AND(VLOOKUP(G238,अंक,5,0)&gt;=75),0.5,0))))),"")</f>
        <v/>
      </c>
      <c s="160">
        <f t="shared" si="127"/>
        <v>0</v>
      </c>
      <c s="160">
        <f t="shared" si="128"/>
        <v>0</v>
      </c>
      <c s="161">
        <f t="shared" si="38"/>
        <v>0</v>
      </c>
      <c s="157"/>
    </row>
    <row r="239" spans="1:99" ht="26.25" customHeight="1">
      <c r="A23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39" s="181" t="str">
        <f t="shared" si="110"/>
        <v/>
      </c>
      <c s="160" t="str">
        <f t="shared" si="111"/>
        <v/>
      </c>
      <c s="160" t="str">
        <f t="shared" si="10"/>
        <v/>
      </c>
      <c s="160" t="str">
        <f>IFERROR(IF(AND(VLOOKUP(G239,अंक,5,0)=""),"",IF($BM$6=3,IF(AND(VLOOKUP(G239,अंक,5,0)&gt;=86),3,IF(AND(VLOOKUP(G239,अंक,5,0)&gt;=81),2,IF(AND(VLOOKUP(G239,Mark,5,0)&gt;=75),1,0))),IF(AND(VLOOKUP(G239,अंक,5,0)&gt;=86),1.5,IF(AND(VLOOKUP(G239,अंक,5,0)&gt;=81),1,IF(AND(VLOOKUP(G239,अंक,5,0)&gt;=75),0.5,0))))),"")</f>
        <v/>
      </c>
      <c s="160">
        <f t="shared" si="112"/>
        <v>0</v>
      </c>
      <c s="160">
        <f t="shared" si="113"/>
        <v>0</v>
      </c>
      <c s="160">
        <f t="shared" si="13"/>
        <v>0</v>
      </c>
      <c s="157" t="str">
        <f t="shared" si="114"/>
        <v/>
      </c>
      <c s="160" t="str">
        <f t="shared" si="15"/>
        <v/>
      </c>
      <c s="160" t="str">
        <f>IFERROR(IF(AND(VLOOKUP(G239,अंक,5,0)=""),"",IF($BS$6=3,IF(AND(VLOOKUP(G239,अंक,5,0)&gt;=86),3,IF(AND(VLOOKUP(G239,अंक,5,0)&gt;=81),2,IF(AND(VLOOKUP(G239,अंक,5,0)&gt;=75),1,0))),IF(AND(VLOOKUP(G239,अंक,5,0)&gt;=86),1.5,IF(AND(VLOOKUP(G239,अंक,5,0)&gt;=81),1,IF(AND(VLOOKUP(G239,अंक,5,0)&gt;=75),0.5,0))))),"")</f>
        <v/>
      </c>
      <c s="160">
        <f t="shared" si="115"/>
        <v>0</v>
      </c>
      <c s="160">
        <f t="shared" si="116"/>
        <v>0</v>
      </c>
      <c s="160">
        <f t="shared" si="18"/>
        <v>0</v>
      </c>
      <c s="157" t="str">
        <f t="shared" si="117"/>
        <v/>
      </c>
      <c s="160" t="str">
        <f t="shared" si="20"/>
        <v/>
      </c>
      <c s="160" t="str">
        <f>IFERROR(IF(AND(VLOOKUP(G239,अंक,5,0)=""),"",IF($BY$6=3,IF(AND(VLOOKUP(G239,अंक,5,0)&gt;=86),3,IF(AND(VLOOKUP(G239,अंक,5,0)&gt;=81),2,IF(AND(VLOOKUP(G239,अंक,5,0)&gt;=75),1,0))),IF(AND(VLOOKUP(G239,अंक,5,0)&gt;=86),1.5,IF(AND(VLOOKUP(G239,अंक,5,0)&gt;=81),1,IF(AND(VLOOKUP(G239,अंक,5,0)&gt;=75),0.5,0))))),"")</f>
        <v/>
      </c>
      <c s="160">
        <f t="shared" si="118"/>
        <v>0</v>
      </c>
      <c s="160">
        <f t="shared" si="119"/>
        <v>0</v>
      </c>
      <c s="160">
        <f t="shared" si="23"/>
        <v>0</v>
      </c>
      <c s="157" t="str">
        <f t="shared" si="120"/>
        <v/>
      </c>
      <c s="160" t="str">
        <f t="shared" si="25"/>
        <v/>
      </c>
      <c s="160" t="str">
        <f>IFERROR(IF(AND(VLOOKUP(G239,अंक,5,0)=""),"",IF($CE$6=3,IF(AND(VLOOKUP(G239,अंक,5,0)&gt;=86),3,IF(AND(VLOOKUP(G239,अंक,5,0)&gt;=81),2,IF(AND(VLOOKUP(G239,अंक,5,0)&gt;=75),1,0))),IF(AND(VLOOKUP(G239,अंक,5,0)&gt;=86),1.5,IF(AND(VLOOKUP(G239,अंक,5,0)&gt;=81),1,IF(AND(VLOOKUP(G239,अंक,5,0)&gt;=75),0.5,0))))),"")</f>
        <v/>
      </c>
      <c s="160">
        <f t="shared" si="121"/>
        <v>0</v>
      </c>
      <c s="160">
        <f t="shared" si="122"/>
        <v>0</v>
      </c>
      <c s="160">
        <f t="shared" si="28"/>
        <v>0</v>
      </c>
      <c s="157" t="str">
        <f t="shared" si="123"/>
        <v/>
      </c>
      <c s="160" t="str">
        <f t="shared" si="30"/>
        <v/>
      </c>
      <c s="160" t="str">
        <f>IFERROR(IF(AND(VLOOKUP(G239,अंक,5,0)=""),"",IF($CK$6=3,IF(AND(VLOOKUP(G239,अंक,5,0)&gt;=86),3,IF(AND(VLOOKUP(G239,अंक,5,0)&gt;=81),2,IF(AND(VLOOKUP(G239,अंक,5,0)&gt;=75),1,0))),IF(AND(VLOOKUP(G239,अंक,5,0)&gt;86),1.5,IF(AND(VLOOKUP(G239,अंक,5,0)&gt;=81),1,IF(AND(VLOOKUP(G239,अंक,5,0)&gt;=75),0.5,0))))),"")</f>
        <v/>
      </c>
      <c s="160">
        <f t="shared" si="124"/>
        <v>0</v>
      </c>
      <c s="160">
        <f t="shared" si="125"/>
        <v>0</v>
      </c>
      <c s="160">
        <f t="shared" si="33"/>
        <v>0</v>
      </c>
      <c s="157" t="str">
        <f t="shared" si="126"/>
        <v/>
      </c>
      <c s="160" t="str">
        <f t="shared" si="35"/>
        <v/>
      </c>
      <c s="160" t="str">
        <f>IFERROR(IF(AND(VLOOKUP(G239,अंक,5,0)=""),"",IF($CQ$6=3,IF(AND(VLOOKUP(G239,अंक,5,0)&gt;=86),3,IF(AND(VLOOKUP(G239,अंक,5,0)&gt;=81),2,IF(AND(VLOOKUP(G239,अंक,5,0)&gt;=75),1,0))),IF(AND(VLOOKUP(G239,अंक,5,0)&gt;=86),1.5,IF(AND(VLOOKUP(G239,अंक,5,0)&gt;=81),1,IF(AND(VLOOKUP(G239,अंक,5,0)&gt;=75),0.5,0))))),"")</f>
        <v/>
      </c>
      <c s="160">
        <f t="shared" si="127"/>
        <v>0</v>
      </c>
      <c s="160">
        <f t="shared" si="128"/>
        <v>0</v>
      </c>
      <c s="161">
        <f t="shared" si="38"/>
        <v>0</v>
      </c>
      <c s="157"/>
    </row>
    <row r="240" spans="1:99" ht="26.25" customHeight="1">
      <c r="A24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0" s="181" t="str">
        <f t="shared" si="110"/>
        <v/>
      </c>
      <c s="160" t="str">
        <f t="shared" si="111"/>
        <v/>
      </c>
      <c s="160" t="str">
        <f t="shared" si="10"/>
        <v/>
      </c>
      <c s="160" t="str">
        <f>IFERROR(IF(AND(VLOOKUP(G240,अंक,5,0)=""),"",IF($BM$6=3,IF(AND(VLOOKUP(G240,अंक,5,0)&gt;=86),3,IF(AND(VLOOKUP(G240,अंक,5,0)&gt;=81),2,IF(AND(VLOOKUP(G240,Mark,5,0)&gt;=75),1,0))),IF(AND(VLOOKUP(G240,अंक,5,0)&gt;=86),1.5,IF(AND(VLOOKUP(G240,अंक,5,0)&gt;=81),1,IF(AND(VLOOKUP(G240,अंक,5,0)&gt;=75),0.5,0))))),"")</f>
        <v/>
      </c>
      <c s="160">
        <f t="shared" si="112"/>
        <v>0</v>
      </c>
      <c s="160">
        <f t="shared" si="113"/>
        <v>0</v>
      </c>
      <c s="160">
        <f t="shared" si="13"/>
        <v>0</v>
      </c>
      <c s="157" t="str">
        <f t="shared" si="114"/>
        <v/>
      </c>
      <c s="160" t="str">
        <f t="shared" si="15"/>
        <v/>
      </c>
      <c s="160" t="str">
        <f>IFERROR(IF(AND(VLOOKUP(G240,अंक,5,0)=""),"",IF($BS$6=3,IF(AND(VLOOKUP(G240,अंक,5,0)&gt;=86),3,IF(AND(VLOOKUP(G240,अंक,5,0)&gt;=81),2,IF(AND(VLOOKUP(G240,अंक,5,0)&gt;=75),1,0))),IF(AND(VLOOKUP(G240,अंक,5,0)&gt;=86),1.5,IF(AND(VLOOKUP(G240,अंक,5,0)&gt;=81),1,IF(AND(VLOOKUP(G240,अंक,5,0)&gt;=75),0.5,0))))),"")</f>
        <v/>
      </c>
      <c s="160">
        <f t="shared" si="115"/>
        <v>0</v>
      </c>
      <c s="160">
        <f t="shared" si="116"/>
        <v>0</v>
      </c>
      <c s="160">
        <f t="shared" si="18"/>
        <v>0</v>
      </c>
      <c s="157" t="str">
        <f t="shared" si="117"/>
        <v/>
      </c>
      <c s="160" t="str">
        <f t="shared" si="20"/>
        <v/>
      </c>
      <c s="160" t="str">
        <f>IFERROR(IF(AND(VLOOKUP(G240,अंक,5,0)=""),"",IF($BY$6=3,IF(AND(VLOOKUP(G240,अंक,5,0)&gt;=86),3,IF(AND(VLOOKUP(G240,अंक,5,0)&gt;=81),2,IF(AND(VLOOKUP(G240,अंक,5,0)&gt;=75),1,0))),IF(AND(VLOOKUP(G240,अंक,5,0)&gt;=86),1.5,IF(AND(VLOOKUP(G240,अंक,5,0)&gt;=81),1,IF(AND(VLOOKUP(G240,अंक,5,0)&gt;=75),0.5,0))))),"")</f>
        <v/>
      </c>
      <c s="160">
        <f t="shared" si="118"/>
        <v>0</v>
      </c>
      <c s="160">
        <f t="shared" si="119"/>
        <v>0</v>
      </c>
      <c s="160">
        <f t="shared" si="23"/>
        <v>0</v>
      </c>
      <c s="157" t="str">
        <f t="shared" si="120"/>
        <v/>
      </c>
      <c s="160" t="str">
        <f t="shared" si="25"/>
        <v/>
      </c>
      <c s="160" t="str">
        <f>IFERROR(IF(AND(VLOOKUP(G240,अंक,5,0)=""),"",IF($CE$6=3,IF(AND(VLOOKUP(G240,अंक,5,0)&gt;=86),3,IF(AND(VLOOKUP(G240,अंक,5,0)&gt;=81),2,IF(AND(VLOOKUP(G240,अंक,5,0)&gt;=75),1,0))),IF(AND(VLOOKUP(G240,अंक,5,0)&gt;=86),1.5,IF(AND(VLOOKUP(G240,अंक,5,0)&gt;=81),1,IF(AND(VLOOKUP(G240,अंक,5,0)&gt;=75),0.5,0))))),"")</f>
        <v/>
      </c>
      <c s="160">
        <f t="shared" si="121"/>
        <v>0</v>
      </c>
      <c s="160">
        <f t="shared" si="122"/>
        <v>0</v>
      </c>
      <c s="160">
        <f t="shared" si="28"/>
        <v>0</v>
      </c>
      <c s="157" t="str">
        <f t="shared" si="123"/>
        <v/>
      </c>
      <c s="160" t="str">
        <f t="shared" si="30"/>
        <v/>
      </c>
      <c s="160" t="str">
        <f>IFERROR(IF(AND(VLOOKUP(G240,अंक,5,0)=""),"",IF($CK$6=3,IF(AND(VLOOKUP(G240,अंक,5,0)&gt;=86),3,IF(AND(VLOOKUP(G240,अंक,5,0)&gt;=81),2,IF(AND(VLOOKUP(G240,अंक,5,0)&gt;=75),1,0))),IF(AND(VLOOKUP(G240,अंक,5,0)&gt;86),1.5,IF(AND(VLOOKUP(G240,अंक,5,0)&gt;=81),1,IF(AND(VLOOKUP(G240,अंक,5,0)&gt;=75),0.5,0))))),"")</f>
        <v/>
      </c>
      <c s="160">
        <f t="shared" si="124"/>
        <v>0</v>
      </c>
      <c s="160">
        <f t="shared" si="125"/>
        <v>0</v>
      </c>
      <c s="160">
        <f t="shared" si="33"/>
        <v>0</v>
      </c>
      <c s="157" t="str">
        <f t="shared" si="126"/>
        <v/>
      </c>
      <c s="160" t="str">
        <f t="shared" si="35"/>
        <v/>
      </c>
      <c s="160" t="str">
        <f>IFERROR(IF(AND(VLOOKUP(G240,अंक,5,0)=""),"",IF($CQ$6=3,IF(AND(VLOOKUP(G240,अंक,5,0)&gt;=86),3,IF(AND(VLOOKUP(G240,अंक,5,0)&gt;=81),2,IF(AND(VLOOKUP(G240,अंक,5,0)&gt;=75),1,0))),IF(AND(VLOOKUP(G240,अंक,5,0)&gt;=86),1.5,IF(AND(VLOOKUP(G240,अंक,5,0)&gt;=81),1,IF(AND(VLOOKUP(G240,अंक,5,0)&gt;=75),0.5,0))))),"")</f>
        <v/>
      </c>
      <c s="160">
        <f t="shared" si="127"/>
        <v>0</v>
      </c>
      <c s="160">
        <f t="shared" si="128"/>
        <v>0</v>
      </c>
      <c s="161">
        <f t="shared" si="38"/>
        <v>0</v>
      </c>
      <c s="157"/>
    </row>
    <row r="241" spans="1:99" ht="26.25" customHeight="1">
      <c r="A24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1" s="181" t="str">
        <f t="shared" si="110"/>
        <v/>
      </c>
      <c s="160" t="str">
        <f t="shared" si="111"/>
        <v/>
      </c>
      <c s="160" t="str">
        <f t="shared" si="10"/>
        <v/>
      </c>
      <c s="160" t="str">
        <f>IFERROR(IF(AND(VLOOKUP(G241,अंक,5,0)=""),"",IF($BM$6=3,IF(AND(VLOOKUP(G241,अंक,5,0)&gt;=86),3,IF(AND(VLOOKUP(G241,अंक,5,0)&gt;=81),2,IF(AND(VLOOKUP(G241,Mark,5,0)&gt;=75),1,0))),IF(AND(VLOOKUP(G241,अंक,5,0)&gt;=86),1.5,IF(AND(VLOOKUP(G241,अंक,5,0)&gt;=81),1,IF(AND(VLOOKUP(G241,अंक,5,0)&gt;=75),0.5,0))))),"")</f>
        <v/>
      </c>
      <c s="160">
        <f t="shared" si="112"/>
        <v>0</v>
      </c>
      <c s="160">
        <f t="shared" si="113"/>
        <v>0</v>
      </c>
      <c s="160">
        <f t="shared" si="13"/>
        <v>0</v>
      </c>
      <c s="157" t="str">
        <f t="shared" si="114"/>
        <v/>
      </c>
      <c s="160" t="str">
        <f t="shared" si="15"/>
        <v/>
      </c>
      <c s="160" t="str">
        <f>IFERROR(IF(AND(VLOOKUP(G241,अंक,5,0)=""),"",IF($BS$6=3,IF(AND(VLOOKUP(G241,अंक,5,0)&gt;=86),3,IF(AND(VLOOKUP(G241,अंक,5,0)&gt;=81),2,IF(AND(VLOOKUP(G241,अंक,5,0)&gt;=75),1,0))),IF(AND(VLOOKUP(G241,अंक,5,0)&gt;=86),1.5,IF(AND(VLOOKUP(G241,अंक,5,0)&gt;=81),1,IF(AND(VLOOKUP(G241,अंक,5,0)&gt;=75),0.5,0))))),"")</f>
        <v/>
      </c>
      <c s="160">
        <f t="shared" si="115"/>
        <v>0</v>
      </c>
      <c s="160">
        <f t="shared" si="116"/>
        <v>0</v>
      </c>
      <c s="160">
        <f t="shared" si="18"/>
        <v>0</v>
      </c>
      <c s="157" t="str">
        <f t="shared" si="117"/>
        <v/>
      </c>
      <c s="160" t="str">
        <f t="shared" si="20"/>
        <v/>
      </c>
      <c s="160" t="str">
        <f>IFERROR(IF(AND(VLOOKUP(G241,अंक,5,0)=""),"",IF($BY$6=3,IF(AND(VLOOKUP(G241,अंक,5,0)&gt;=86),3,IF(AND(VLOOKUP(G241,अंक,5,0)&gt;=81),2,IF(AND(VLOOKUP(G241,अंक,5,0)&gt;=75),1,0))),IF(AND(VLOOKUP(G241,अंक,5,0)&gt;=86),1.5,IF(AND(VLOOKUP(G241,अंक,5,0)&gt;=81),1,IF(AND(VLOOKUP(G241,अंक,5,0)&gt;=75),0.5,0))))),"")</f>
        <v/>
      </c>
      <c s="160">
        <f t="shared" si="118"/>
        <v>0</v>
      </c>
      <c s="160">
        <f t="shared" si="119"/>
        <v>0</v>
      </c>
      <c s="160">
        <f t="shared" si="23"/>
        <v>0</v>
      </c>
      <c s="157" t="str">
        <f t="shared" si="120"/>
        <v/>
      </c>
      <c s="160" t="str">
        <f t="shared" si="25"/>
        <v/>
      </c>
      <c s="160" t="str">
        <f>IFERROR(IF(AND(VLOOKUP(G241,अंक,5,0)=""),"",IF($CE$6=3,IF(AND(VLOOKUP(G241,अंक,5,0)&gt;=86),3,IF(AND(VLOOKUP(G241,अंक,5,0)&gt;=81),2,IF(AND(VLOOKUP(G241,अंक,5,0)&gt;=75),1,0))),IF(AND(VLOOKUP(G241,अंक,5,0)&gt;=86),1.5,IF(AND(VLOOKUP(G241,अंक,5,0)&gt;=81),1,IF(AND(VLOOKUP(G241,अंक,5,0)&gt;=75),0.5,0))))),"")</f>
        <v/>
      </c>
      <c s="160">
        <f t="shared" si="121"/>
        <v>0</v>
      </c>
      <c s="160">
        <f t="shared" si="122"/>
        <v>0</v>
      </c>
      <c s="160">
        <f t="shared" si="28"/>
        <v>0</v>
      </c>
      <c s="157" t="str">
        <f t="shared" si="123"/>
        <v/>
      </c>
      <c s="160" t="str">
        <f t="shared" si="30"/>
        <v/>
      </c>
      <c s="160" t="str">
        <f>IFERROR(IF(AND(VLOOKUP(G241,अंक,5,0)=""),"",IF($CK$6=3,IF(AND(VLOOKUP(G241,अंक,5,0)&gt;=86),3,IF(AND(VLOOKUP(G241,अंक,5,0)&gt;=81),2,IF(AND(VLOOKUP(G241,अंक,5,0)&gt;=75),1,0))),IF(AND(VLOOKUP(G241,अंक,5,0)&gt;86),1.5,IF(AND(VLOOKUP(G241,अंक,5,0)&gt;=81),1,IF(AND(VLOOKUP(G241,अंक,5,0)&gt;=75),0.5,0))))),"")</f>
        <v/>
      </c>
      <c s="160">
        <f t="shared" si="124"/>
        <v>0</v>
      </c>
      <c s="160">
        <f t="shared" si="125"/>
        <v>0</v>
      </c>
      <c s="160">
        <f t="shared" si="33"/>
        <v>0</v>
      </c>
      <c s="157" t="str">
        <f t="shared" si="126"/>
        <v/>
      </c>
      <c s="160" t="str">
        <f t="shared" si="35"/>
        <v/>
      </c>
      <c s="160" t="str">
        <f>IFERROR(IF(AND(VLOOKUP(G241,अंक,5,0)=""),"",IF($CQ$6=3,IF(AND(VLOOKUP(G241,अंक,5,0)&gt;=86),3,IF(AND(VLOOKUP(G241,अंक,5,0)&gt;=81),2,IF(AND(VLOOKUP(G241,अंक,5,0)&gt;=75),1,0))),IF(AND(VLOOKUP(G241,अंक,5,0)&gt;=86),1.5,IF(AND(VLOOKUP(G241,अंक,5,0)&gt;=81),1,IF(AND(VLOOKUP(G241,अंक,5,0)&gt;=75),0.5,0))))),"")</f>
        <v/>
      </c>
      <c s="160">
        <f t="shared" si="127"/>
        <v>0</v>
      </c>
      <c s="160">
        <f t="shared" si="128"/>
        <v>0</v>
      </c>
      <c s="161">
        <f t="shared" si="38"/>
        <v>0</v>
      </c>
      <c s="157"/>
    </row>
    <row r="242" spans="1:99" ht="26.25" customHeight="1">
      <c r="A24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2" s="181" t="str">
        <f t="shared" si="110"/>
        <v/>
      </c>
      <c s="160" t="str">
        <f t="shared" si="111"/>
        <v/>
      </c>
      <c s="160" t="str">
        <f t="shared" si="10"/>
        <v/>
      </c>
      <c s="160" t="str">
        <f>IFERROR(IF(AND(VLOOKUP(G242,अंक,5,0)=""),"",IF($BM$6=3,IF(AND(VLOOKUP(G242,अंक,5,0)&gt;=86),3,IF(AND(VLOOKUP(G242,अंक,5,0)&gt;=81),2,IF(AND(VLOOKUP(G242,Mark,5,0)&gt;=75),1,0))),IF(AND(VLOOKUP(G242,अंक,5,0)&gt;=86),1.5,IF(AND(VLOOKUP(G242,अंक,5,0)&gt;=81),1,IF(AND(VLOOKUP(G242,अंक,5,0)&gt;=75),0.5,0))))),"")</f>
        <v/>
      </c>
      <c s="160">
        <f t="shared" si="112"/>
        <v>0</v>
      </c>
      <c s="160">
        <f t="shared" si="113"/>
        <v>0</v>
      </c>
      <c s="160">
        <f t="shared" si="13"/>
        <v>0</v>
      </c>
      <c s="157" t="str">
        <f t="shared" si="114"/>
        <v/>
      </c>
      <c s="160" t="str">
        <f t="shared" si="15"/>
        <v/>
      </c>
      <c s="160" t="str">
        <f>IFERROR(IF(AND(VLOOKUP(G242,अंक,5,0)=""),"",IF($BS$6=3,IF(AND(VLOOKUP(G242,अंक,5,0)&gt;=86),3,IF(AND(VLOOKUP(G242,अंक,5,0)&gt;=81),2,IF(AND(VLOOKUP(G242,अंक,5,0)&gt;=75),1,0))),IF(AND(VLOOKUP(G242,अंक,5,0)&gt;=86),1.5,IF(AND(VLOOKUP(G242,अंक,5,0)&gt;=81),1,IF(AND(VLOOKUP(G242,अंक,5,0)&gt;=75),0.5,0))))),"")</f>
        <v/>
      </c>
      <c s="160">
        <f t="shared" si="115"/>
        <v>0</v>
      </c>
      <c s="160">
        <f t="shared" si="116"/>
        <v>0</v>
      </c>
      <c s="160">
        <f t="shared" si="18"/>
        <v>0</v>
      </c>
      <c s="157" t="str">
        <f t="shared" si="117"/>
        <v/>
      </c>
      <c s="160" t="str">
        <f t="shared" si="20"/>
        <v/>
      </c>
      <c s="160" t="str">
        <f>IFERROR(IF(AND(VLOOKUP(G242,अंक,5,0)=""),"",IF($BY$6=3,IF(AND(VLOOKUP(G242,अंक,5,0)&gt;=86),3,IF(AND(VLOOKUP(G242,अंक,5,0)&gt;=81),2,IF(AND(VLOOKUP(G242,अंक,5,0)&gt;=75),1,0))),IF(AND(VLOOKUP(G242,अंक,5,0)&gt;=86),1.5,IF(AND(VLOOKUP(G242,अंक,5,0)&gt;=81),1,IF(AND(VLOOKUP(G242,अंक,5,0)&gt;=75),0.5,0))))),"")</f>
        <v/>
      </c>
      <c s="160">
        <f t="shared" si="118"/>
        <v>0</v>
      </c>
      <c s="160">
        <f t="shared" si="119"/>
        <v>0</v>
      </c>
      <c s="160">
        <f t="shared" si="23"/>
        <v>0</v>
      </c>
      <c s="157" t="str">
        <f t="shared" si="120"/>
        <v/>
      </c>
      <c s="160" t="str">
        <f t="shared" si="25"/>
        <v/>
      </c>
      <c s="160" t="str">
        <f>IFERROR(IF(AND(VLOOKUP(G242,अंक,5,0)=""),"",IF($CE$6=3,IF(AND(VLOOKUP(G242,अंक,5,0)&gt;=86),3,IF(AND(VLOOKUP(G242,अंक,5,0)&gt;=81),2,IF(AND(VLOOKUP(G242,अंक,5,0)&gt;=75),1,0))),IF(AND(VLOOKUP(G242,अंक,5,0)&gt;=86),1.5,IF(AND(VLOOKUP(G242,अंक,5,0)&gt;=81),1,IF(AND(VLOOKUP(G242,अंक,5,0)&gt;=75),0.5,0))))),"")</f>
        <v/>
      </c>
      <c s="160">
        <f t="shared" si="121"/>
        <v>0</v>
      </c>
      <c s="160">
        <f t="shared" si="122"/>
        <v>0</v>
      </c>
      <c s="160">
        <f t="shared" si="28"/>
        <v>0</v>
      </c>
      <c s="157" t="str">
        <f t="shared" si="123"/>
        <v/>
      </c>
      <c s="160" t="str">
        <f t="shared" si="30"/>
        <v/>
      </c>
      <c s="160" t="str">
        <f>IFERROR(IF(AND(VLOOKUP(G242,अंक,5,0)=""),"",IF($CK$6=3,IF(AND(VLOOKUP(G242,अंक,5,0)&gt;=86),3,IF(AND(VLOOKUP(G242,अंक,5,0)&gt;=81),2,IF(AND(VLOOKUP(G242,अंक,5,0)&gt;=75),1,0))),IF(AND(VLOOKUP(G242,अंक,5,0)&gt;86),1.5,IF(AND(VLOOKUP(G242,अंक,5,0)&gt;=81),1,IF(AND(VLOOKUP(G242,अंक,5,0)&gt;=75),0.5,0))))),"")</f>
        <v/>
      </c>
      <c s="160">
        <f t="shared" si="124"/>
        <v>0</v>
      </c>
      <c s="160">
        <f t="shared" si="125"/>
        <v>0</v>
      </c>
      <c s="160">
        <f t="shared" si="33"/>
        <v>0</v>
      </c>
      <c s="157" t="str">
        <f t="shared" si="126"/>
        <v/>
      </c>
      <c s="160" t="str">
        <f t="shared" si="35"/>
        <v/>
      </c>
      <c s="160" t="str">
        <f>IFERROR(IF(AND(VLOOKUP(G242,अंक,5,0)=""),"",IF($CQ$6=3,IF(AND(VLOOKUP(G242,अंक,5,0)&gt;=86),3,IF(AND(VLOOKUP(G242,अंक,5,0)&gt;=81),2,IF(AND(VLOOKUP(G242,अंक,5,0)&gt;=75),1,0))),IF(AND(VLOOKUP(G242,अंक,5,0)&gt;=86),1.5,IF(AND(VLOOKUP(G242,अंक,5,0)&gt;=81),1,IF(AND(VLOOKUP(G242,अंक,5,0)&gt;=75),0.5,0))))),"")</f>
        <v/>
      </c>
      <c s="160">
        <f t="shared" si="127"/>
        <v>0</v>
      </c>
      <c s="160">
        <f t="shared" si="128"/>
        <v>0</v>
      </c>
      <c s="161">
        <f t="shared" si="38"/>
        <v>0</v>
      </c>
      <c s="157"/>
    </row>
    <row r="243" spans="1:99" ht="26.25" customHeight="1">
      <c r="A24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3" s="181" t="str">
        <f t="shared" si="110"/>
        <v/>
      </c>
      <c s="160" t="str">
        <f t="shared" si="111"/>
        <v/>
      </c>
      <c s="160" t="str">
        <f t="shared" si="10"/>
        <v/>
      </c>
      <c s="160" t="str">
        <f>IFERROR(IF(AND(VLOOKUP(G243,अंक,5,0)=""),"",IF($BM$6=3,IF(AND(VLOOKUP(G243,अंक,5,0)&gt;=86),3,IF(AND(VLOOKUP(G243,अंक,5,0)&gt;=81),2,IF(AND(VLOOKUP(G243,Mark,5,0)&gt;=75),1,0))),IF(AND(VLOOKUP(G243,अंक,5,0)&gt;=86),1.5,IF(AND(VLOOKUP(G243,अंक,5,0)&gt;=81),1,IF(AND(VLOOKUP(G243,अंक,5,0)&gt;=75),0.5,0))))),"")</f>
        <v/>
      </c>
      <c s="160">
        <f t="shared" si="112"/>
        <v>0</v>
      </c>
      <c s="160">
        <f t="shared" si="113"/>
        <v>0</v>
      </c>
      <c s="160">
        <f t="shared" si="13"/>
        <v>0</v>
      </c>
      <c s="157" t="str">
        <f t="shared" si="114"/>
        <v/>
      </c>
      <c s="160" t="str">
        <f t="shared" si="15"/>
        <v/>
      </c>
      <c s="160" t="str">
        <f>IFERROR(IF(AND(VLOOKUP(G243,अंक,5,0)=""),"",IF($BS$6=3,IF(AND(VLOOKUP(G243,अंक,5,0)&gt;=86),3,IF(AND(VLOOKUP(G243,अंक,5,0)&gt;=81),2,IF(AND(VLOOKUP(G243,अंक,5,0)&gt;=75),1,0))),IF(AND(VLOOKUP(G243,अंक,5,0)&gt;=86),1.5,IF(AND(VLOOKUP(G243,अंक,5,0)&gt;=81),1,IF(AND(VLOOKUP(G243,अंक,5,0)&gt;=75),0.5,0))))),"")</f>
        <v/>
      </c>
      <c s="160">
        <f t="shared" si="115"/>
        <v>0</v>
      </c>
      <c s="160">
        <f t="shared" si="116"/>
        <v>0</v>
      </c>
      <c s="160">
        <f t="shared" si="18"/>
        <v>0</v>
      </c>
      <c s="157" t="str">
        <f t="shared" si="117"/>
        <v/>
      </c>
      <c s="160" t="str">
        <f t="shared" si="20"/>
        <v/>
      </c>
      <c s="160" t="str">
        <f>IFERROR(IF(AND(VLOOKUP(G243,अंक,5,0)=""),"",IF($BY$6=3,IF(AND(VLOOKUP(G243,अंक,5,0)&gt;=86),3,IF(AND(VLOOKUP(G243,अंक,5,0)&gt;=81),2,IF(AND(VLOOKUP(G243,अंक,5,0)&gt;=75),1,0))),IF(AND(VLOOKUP(G243,अंक,5,0)&gt;=86),1.5,IF(AND(VLOOKUP(G243,अंक,5,0)&gt;=81),1,IF(AND(VLOOKUP(G243,अंक,5,0)&gt;=75),0.5,0))))),"")</f>
        <v/>
      </c>
      <c s="160">
        <f t="shared" si="118"/>
        <v>0</v>
      </c>
      <c s="160">
        <f t="shared" si="119"/>
        <v>0</v>
      </c>
      <c s="160">
        <f t="shared" si="23"/>
        <v>0</v>
      </c>
      <c s="157" t="str">
        <f t="shared" si="120"/>
        <v/>
      </c>
      <c s="160" t="str">
        <f t="shared" si="25"/>
        <v/>
      </c>
      <c s="160" t="str">
        <f>IFERROR(IF(AND(VLOOKUP(G243,अंक,5,0)=""),"",IF($CE$6=3,IF(AND(VLOOKUP(G243,अंक,5,0)&gt;=86),3,IF(AND(VLOOKUP(G243,अंक,5,0)&gt;=81),2,IF(AND(VLOOKUP(G243,अंक,5,0)&gt;=75),1,0))),IF(AND(VLOOKUP(G243,अंक,5,0)&gt;=86),1.5,IF(AND(VLOOKUP(G243,अंक,5,0)&gt;=81),1,IF(AND(VLOOKUP(G243,अंक,5,0)&gt;=75),0.5,0))))),"")</f>
        <v/>
      </c>
      <c s="160">
        <f t="shared" si="121"/>
        <v>0</v>
      </c>
      <c s="160">
        <f t="shared" si="122"/>
        <v>0</v>
      </c>
      <c s="160">
        <f t="shared" si="28"/>
        <v>0</v>
      </c>
      <c s="157" t="str">
        <f t="shared" si="123"/>
        <v/>
      </c>
      <c s="160" t="str">
        <f t="shared" si="30"/>
        <v/>
      </c>
      <c s="160" t="str">
        <f>IFERROR(IF(AND(VLOOKUP(G243,अंक,5,0)=""),"",IF($CK$6=3,IF(AND(VLOOKUP(G243,अंक,5,0)&gt;=86),3,IF(AND(VLOOKUP(G243,अंक,5,0)&gt;=81),2,IF(AND(VLOOKUP(G243,अंक,5,0)&gt;=75),1,0))),IF(AND(VLOOKUP(G243,अंक,5,0)&gt;86),1.5,IF(AND(VLOOKUP(G243,अंक,5,0)&gt;=81),1,IF(AND(VLOOKUP(G243,अंक,5,0)&gt;=75),0.5,0))))),"")</f>
        <v/>
      </c>
      <c s="160">
        <f t="shared" si="124"/>
        <v>0</v>
      </c>
      <c s="160">
        <f t="shared" si="125"/>
        <v>0</v>
      </c>
      <c s="160">
        <f t="shared" si="33"/>
        <v>0</v>
      </c>
      <c s="157" t="str">
        <f t="shared" si="126"/>
        <v/>
      </c>
      <c s="160" t="str">
        <f t="shared" si="35"/>
        <v/>
      </c>
      <c s="160" t="str">
        <f>IFERROR(IF(AND(VLOOKUP(G243,अंक,5,0)=""),"",IF($CQ$6=3,IF(AND(VLOOKUP(G243,अंक,5,0)&gt;=86),3,IF(AND(VLOOKUP(G243,अंक,5,0)&gt;=81),2,IF(AND(VLOOKUP(G243,अंक,5,0)&gt;=75),1,0))),IF(AND(VLOOKUP(G243,अंक,5,0)&gt;=86),1.5,IF(AND(VLOOKUP(G243,अंक,5,0)&gt;=81),1,IF(AND(VLOOKUP(G243,अंक,5,0)&gt;=75),0.5,0))))),"")</f>
        <v/>
      </c>
      <c s="160">
        <f t="shared" si="127"/>
        <v>0</v>
      </c>
      <c s="160">
        <f t="shared" si="128"/>
        <v>0</v>
      </c>
      <c s="161">
        <f t="shared" si="38"/>
        <v>0</v>
      </c>
      <c s="157"/>
    </row>
    <row r="244" spans="1:99" ht="26.25" customHeight="1">
      <c r="A24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4" s="181" t="str">
        <f t="shared" si="110"/>
        <v/>
      </c>
      <c s="160" t="str">
        <f t="shared" si="111"/>
        <v/>
      </c>
      <c s="160" t="str">
        <f t="shared" si="10"/>
        <v/>
      </c>
      <c s="160" t="str">
        <f>IFERROR(IF(AND(VLOOKUP(G244,अंक,5,0)=""),"",IF($BM$6=3,IF(AND(VLOOKUP(G244,अंक,5,0)&gt;=86),3,IF(AND(VLOOKUP(G244,अंक,5,0)&gt;=81),2,IF(AND(VLOOKUP(G244,Mark,5,0)&gt;=75),1,0))),IF(AND(VLOOKUP(G244,अंक,5,0)&gt;=86),1.5,IF(AND(VLOOKUP(G244,अंक,5,0)&gt;=81),1,IF(AND(VLOOKUP(G244,अंक,5,0)&gt;=75),0.5,0))))),"")</f>
        <v/>
      </c>
      <c s="160">
        <f t="shared" si="112"/>
        <v>0</v>
      </c>
      <c s="160">
        <f t="shared" si="113"/>
        <v>0</v>
      </c>
      <c s="160">
        <f t="shared" si="13"/>
        <v>0</v>
      </c>
      <c s="157" t="str">
        <f t="shared" si="114"/>
        <v/>
      </c>
      <c s="160" t="str">
        <f t="shared" si="15"/>
        <v/>
      </c>
      <c s="160" t="str">
        <f>IFERROR(IF(AND(VLOOKUP(G244,अंक,5,0)=""),"",IF($BS$6=3,IF(AND(VLOOKUP(G244,अंक,5,0)&gt;=86),3,IF(AND(VLOOKUP(G244,अंक,5,0)&gt;=81),2,IF(AND(VLOOKUP(G244,अंक,5,0)&gt;=75),1,0))),IF(AND(VLOOKUP(G244,अंक,5,0)&gt;=86),1.5,IF(AND(VLOOKUP(G244,अंक,5,0)&gt;=81),1,IF(AND(VLOOKUP(G244,अंक,5,0)&gt;=75),0.5,0))))),"")</f>
        <v/>
      </c>
      <c s="160">
        <f t="shared" si="115"/>
        <v>0</v>
      </c>
      <c s="160">
        <f t="shared" si="116"/>
        <v>0</v>
      </c>
      <c s="160">
        <f t="shared" si="18"/>
        <v>0</v>
      </c>
      <c s="157" t="str">
        <f t="shared" si="117"/>
        <v/>
      </c>
      <c s="160" t="str">
        <f t="shared" si="20"/>
        <v/>
      </c>
      <c s="160" t="str">
        <f>IFERROR(IF(AND(VLOOKUP(G244,अंक,5,0)=""),"",IF($BY$6=3,IF(AND(VLOOKUP(G244,अंक,5,0)&gt;=86),3,IF(AND(VLOOKUP(G244,अंक,5,0)&gt;=81),2,IF(AND(VLOOKUP(G244,अंक,5,0)&gt;=75),1,0))),IF(AND(VLOOKUP(G244,अंक,5,0)&gt;=86),1.5,IF(AND(VLOOKUP(G244,अंक,5,0)&gt;=81),1,IF(AND(VLOOKUP(G244,अंक,5,0)&gt;=75),0.5,0))))),"")</f>
        <v/>
      </c>
      <c s="160">
        <f t="shared" si="118"/>
        <v>0</v>
      </c>
      <c s="160">
        <f t="shared" si="119"/>
        <v>0</v>
      </c>
      <c s="160">
        <f t="shared" si="23"/>
        <v>0</v>
      </c>
      <c s="157" t="str">
        <f t="shared" si="120"/>
        <v/>
      </c>
      <c s="160" t="str">
        <f t="shared" si="25"/>
        <v/>
      </c>
      <c s="160" t="str">
        <f>IFERROR(IF(AND(VLOOKUP(G244,अंक,5,0)=""),"",IF($CE$6=3,IF(AND(VLOOKUP(G244,अंक,5,0)&gt;=86),3,IF(AND(VLOOKUP(G244,अंक,5,0)&gt;=81),2,IF(AND(VLOOKUP(G244,अंक,5,0)&gt;=75),1,0))),IF(AND(VLOOKUP(G244,अंक,5,0)&gt;=86),1.5,IF(AND(VLOOKUP(G244,अंक,5,0)&gt;=81),1,IF(AND(VLOOKUP(G244,अंक,5,0)&gt;=75),0.5,0))))),"")</f>
        <v/>
      </c>
      <c s="160">
        <f t="shared" si="121"/>
        <v>0</v>
      </c>
      <c s="160">
        <f t="shared" si="122"/>
        <v>0</v>
      </c>
      <c s="160">
        <f t="shared" si="28"/>
        <v>0</v>
      </c>
      <c s="157" t="str">
        <f t="shared" si="123"/>
        <v/>
      </c>
      <c s="160" t="str">
        <f t="shared" si="30"/>
        <v/>
      </c>
      <c s="160" t="str">
        <f>IFERROR(IF(AND(VLOOKUP(G244,अंक,5,0)=""),"",IF($CK$6=3,IF(AND(VLOOKUP(G244,अंक,5,0)&gt;=86),3,IF(AND(VLOOKUP(G244,अंक,5,0)&gt;=81),2,IF(AND(VLOOKUP(G244,अंक,5,0)&gt;=75),1,0))),IF(AND(VLOOKUP(G244,अंक,5,0)&gt;86),1.5,IF(AND(VLOOKUP(G244,अंक,5,0)&gt;=81),1,IF(AND(VLOOKUP(G244,अंक,5,0)&gt;=75),0.5,0))))),"")</f>
        <v/>
      </c>
      <c s="160">
        <f t="shared" si="124"/>
        <v>0</v>
      </c>
      <c s="160">
        <f t="shared" si="125"/>
        <v>0</v>
      </c>
      <c s="160">
        <f t="shared" si="33"/>
        <v>0</v>
      </c>
      <c s="157" t="str">
        <f t="shared" si="126"/>
        <v/>
      </c>
      <c s="160" t="str">
        <f t="shared" si="35"/>
        <v/>
      </c>
      <c s="160" t="str">
        <f>IFERROR(IF(AND(VLOOKUP(G244,अंक,5,0)=""),"",IF($CQ$6=3,IF(AND(VLOOKUP(G244,अंक,5,0)&gt;=86),3,IF(AND(VLOOKUP(G244,अंक,5,0)&gt;=81),2,IF(AND(VLOOKUP(G244,अंक,5,0)&gt;=75),1,0))),IF(AND(VLOOKUP(G244,अंक,5,0)&gt;=86),1.5,IF(AND(VLOOKUP(G244,अंक,5,0)&gt;=81),1,IF(AND(VLOOKUP(G244,अंक,5,0)&gt;=75),0.5,0))))),"")</f>
        <v/>
      </c>
      <c s="160">
        <f t="shared" si="127"/>
        <v>0</v>
      </c>
      <c s="160">
        <f t="shared" si="128"/>
        <v>0</v>
      </c>
      <c s="161">
        <f t="shared" si="38"/>
        <v>0</v>
      </c>
      <c s="157"/>
    </row>
    <row r="245" spans="1:99" ht="26.25" customHeight="1">
      <c r="A24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5" s="181" t="str">
        <f t="shared" si="110"/>
        <v/>
      </c>
      <c s="160" t="str">
        <f t="shared" si="111"/>
        <v/>
      </c>
      <c s="160" t="str">
        <f t="shared" si="10"/>
        <v/>
      </c>
      <c s="160" t="str">
        <f>IFERROR(IF(AND(VLOOKUP(G245,अंक,5,0)=""),"",IF($BM$6=3,IF(AND(VLOOKUP(G245,अंक,5,0)&gt;=86),3,IF(AND(VLOOKUP(G245,अंक,5,0)&gt;=81),2,IF(AND(VLOOKUP(G245,Mark,5,0)&gt;=75),1,0))),IF(AND(VLOOKUP(G245,अंक,5,0)&gt;=86),1.5,IF(AND(VLOOKUP(G245,अंक,5,0)&gt;=81),1,IF(AND(VLOOKUP(G245,अंक,5,0)&gt;=75),0.5,0))))),"")</f>
        <v/>
      </c>
      <c s="160">
        <f t="shared" si="112"/>
        <v>0</v>
      </c>
      <c s="160">
        <f t="shared" si="113"/>
        <v>0</v>
      </c>
      <c s="160">
        <f t="shared" si="13"/>
        <v>0</v>
      </c>
      <c s="157" t="str">
        <f t="shared" si="114"/>
        <v/>
      </c>
      <c s="160" t="str">
        <f t="shared" si="15"/>
        <v/>
      </c>
      <c s="160" t="str">
        <f>IFERROR(IF(AND(VLOOKUP(G245,अंक,5,0)=""),"",IF($BS$6=3,IF(AND(VLOOKUP(G245,अंक,5,0)&gt;=86),3,IF(AND(VLOOKUP(G245,अंक,5,0)&gt;=81),2,IF(AND(VLOOKUP(G245,अंक,5,0)&gt;=75),1,0))),IF(AND(VLOOKUP(G245,अंक,5,0)&gt;=86),1.5,IF(AND(VLOOKUP(G245,अंक,5,0)&gt;=81),1,IF(AND(VLOOKUP(G245,अंक,5,0)&gt;=75),0.5,0))))),"")</f>
        <v/>
      </c>
      <c s="160">
        <f t="shared" si="115"/>
        <v>0</v>
      </c>
      <c s="160">
        <f t="shared" si="116"/>
        <v>0</v>
      </c>
      <c s="160">
        <f t="shared" si="18"/>
        <v>0</v>
      </c>
      <c s="157" t="str">
        <f t="shared" si="117"/>
        <v/>
      </c>
      <c s="160" t="str">
        <f t="shared" si="20"/>
        <v/>
      </c>
      <c s="160" t="str">
        <f>IFERROR(IF(AND(VLOOKUP(G245,अंक,5,0)=""),"",IF($BY$6=3,IF(AND(VLOOKUP(G245,अंक,5,0)&gt;=86),3,IF(AND(VLOOKUP(G245,अंक,5,0)&gt;=81),2,IF(AND(VLOOKUP(G245,अंक,5,0)&gt;=75),1,0))),IF(AND(VLOOKUP(G245,अंक,5,0)&gt;=86),1.5,IF(AND(VLOOKUP(G245,अंक,5,0)&gt;=81),1,IF(AND(VLOOKUP(G245,अंक,5,0)&gt;=75),0.5,0))))),"")</f>
        <v/>
      </c>
      <c s="160">
        <f t="shared" si="118"/>
        <v>0</v>
      </c>
      <c s="160">
        <f t="shared" si="119"/>
        <v>0</v>
      </c>
      <c s="160">
        <f t="shared" si="23"/>
        <v>0</v>
      </c>
      <c s="157" t="str">
        <f t="shared" si="120"/>
        <v/>
      </c>
      <c s="160" t="str">
        <f t="shared" si="25"/>
        <v/>
      </c>
      <c s="160" t="str">
        <f>IFERROR(IF(AND(VLOOKUP(G245,अंक,5,0)=""),"",IF($CE$6=3,IF(AND(VLOOKUP(G245,अंक,5,0)&gt;=86),3,IF(AND(VLOOKUP(G245,अंक,5,0)&gt;=81),2,IF(AND(VLOOKUP(G245,अंक,5,0)&gt;=75),1,0))),IF(AND(VLOOKUP(G245,अंक,5,0)&gt;=86),1.5,IF(AND(VLOOKUP(G245,अंक,5,0)&gt;=81),1,IF(AND(VLOOKUP(G245,अंक,5,0)&gt;=75),0.5,0))))),"")</f>
        <v/>
      </c>
      <c s="160">
        <f t="shared" si="121"/>
        <v>0</v>
      </c>
      <c s="160">
        <f t="shared" si="122"/>
        <v>0</v>
      </c>
      <c s="160">
        <f t="shared" si="28"/>
        <v>0</v>
      </c>
      <c s="157" t="str">
        <f t="shared" si="123"/>
        <v/>
      </c>
      <c s="160" t="str">
        <f t="shared" si="30"/>
        <v/>
      </c>
      <c s="160" t="str">
        <f>IFERROR(IF(AND(VLOOKUP(G245,अंक,5,0)=""),"",IF($CK$6=3,IF(AND(VLOOKUP(G245,अंक,5,0)&gt;=86),3,IF(AND(VLOOKUP(G245,अंक,5,0)&gt;=81),2,IF(AND(VLOOKUP(G245,अंक,5,0)&gt;=75),1,0))),IF(AND(VLOOKUP(G245,अंक,5,0)&gt;86),1.5,IF(AND(VLOOKUP(G245,अंक,5,0)&gt;=81),1,IF(AND(VLOOKUP(G245,अंक,5,0)&gt;=75),0.5,0))))),"")</f>
        <v/>
      </c>
      <c s="160">
        <f t="shared" si="124"/>
        <v>0</v>
      </c>
      <c s="160">
        <f t="shared" si="125"/>
        <v>0</v>
      </c>
      <c s="160">
        <f t="shared" si="33"/>
        <v>0</v>
      </c>
      <c s="157" t="str">
        <f t="shared" si="126"/>
        <v/>
      </c>
      <c s="160" t="str">
        <f t="shared" si="35"/>
        <v/>
      </c>
      <c s="160" t="str">
        <f>IFERROR(IF(AND(VLOOKUP(G245,अंक,5,0)=""),"",IF($CQ$6=3,IF(AND(VLOOKUP(G245,अंक,5,0)&gt;=86),3,IF(AND(VLOOKUP(G245,अंक,5,0)&gt;=81),2,IF(AND(VLOOKUP(G245,अंक,5,0)&gt;=75),1,0))),IF(AND(VLOOKUP(G245,अंक,5,0)&gt;=86),1.5,IF(AND(VLOOKUP(G245,अंक,5,0)&gt;=81),1,IF(AND(VLOOKUP(G245,अंक,5,0)&gt;=75),0.5,0))))),"")</f>
        <v/>
      </c>
      <c s="160">
        <f t="shared" si="127"/>
        <v>0</v>
      </c>
      <c s="160">
        <f t="shared" si="128"/>
        <v>0</v>
      </c>
      <c s="161">
        <f t="shared" si="38"/>
        <v>0</v>
      </c>
      <c s="157"/>
    </row>
    <row r="246" spans="1:99" ht="26.25" customHeight="1">
      <c r="A24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6" s="181" t="str">
        <f t="shared" si="110"/>
        <v/>
      </c>
      <c s="160" t="str">
        <f t="shared" si="111"/>
        <v/>
      </c>
      <c s="160" t="str">
        <f t="shared" si="10"/>
        <v/>
      </c>
      <c s="160" t="str">
        <f>IFERROR(IF(AND(VLOOKUP(G246,अंक,5,0)=""),"",IF($BM$6=3,IF(AND(VLOOKUP(G246,अंक,5,0)&gt;=86),3,IF(AND(VLOOKUP(G246,अंक,5,0)&gt;=81),2,IF(AND(VLOOKUP(G246,Mark,5,0)&gt;=75),1,0))),IF(AND(VLOOKUP(G246,अंक,5,0)&gt;=86),1.5,IF(AND(VLOOKUP(G246,अंक,5,0)&gt;=81),1,IF(AND(VLOOKUP(G246,अंक,5,0)&gt;=75),0.5,0))))),"")</f>
        <v/>
      </c>
      <c s="160">
        <f t="shared" si="112"/>
        <v>0</v>
      </c>
      <c s="160">
        <f t="shared" si="113"/>
        <v>0</v>
      </c>
      <c s="160">
        <f t="shared" si="13"/>
        <v>0</v>
      </c>
      <c s="157" t="str">
        <f t="shared" si="114"/>
        <v/>
      </c>
      <c s="160" t="str">
        <f t="shared" si="15"/>
        <v/>
      </c>
      <c s="160" t="str">
        <f>IFERROR(IF(AND(VLOOKUP(G246,अंक,5,0)=""),"",IF($BS$6=3,IF(AND(VLOOKUP(G246,अंक,5,0)&gt;=86),3,IF(AND(VLOOKUP(G246,अंक,5,0)&gt;=81),2,IF(AND(VLOOKUP(G246,अंक,5,0)&gt;=75),1,0))),IF(AND(VLOOKUP(G246,अंक,5,0)&gt;=86),1.5,IF(AND(VLOOKUP(G246,अंक,5,0)&gt;=81),1,IF(AND(VLOOKUP(G246,अंक,5,0)&gt;=75),0.5,0))))),"")</f>
        <v/>
      </c>
      <c s="160">
        <f t="shared" si="115"/>
        <v>0</v>
      </c>
      <c s="160">
        <f t="shared" si="116"/>
        <v>0</v>
      </c>
      <c s="160">
        <f t="shared" si="18"/>
        <v>0</v>
      </c>
      <c s="157" t="str">
        <f t="shared" si="117"/>
        <v/>
      </c>
      <c s="160" t="str">
        <f t="shared" si="20"/>
        <v/>
      </c>
      <c s="160" t="str">
        <f>IFERROR(IF(AND(VLOOKUP(G246,अंक,5,0)=""),"",IF($BY$6=3,IF(AND(VLOOKUP(G246,अंक,5,0)&gt;=86),3,IF(AND(VLOOKUP(G246,अंक,5,0)&gt;=81),2,IF(AND(VLOOKUP(G246,अंक,5,0)&gt;=75),1,0))),IF(AND(VLOOKUP(G246,अंक,5,0)&gt;=86),1.5,IF(AND(VLOOKUP(G246,अंक,5,0)&gt;=81),1,IF(AND(VLOOKUP(G246,अंक,5,0)&gt;=75),0.5,0))))),"")</f>
        <v/>
      </c>
      <c s="160">
        <f t="shared" si="118"/>
        <v>0</v>
      </c>
      <c s="160">
        <f t="shared" si="119"/>
        <v>0</v>
      </c>
      <c s="160">
        <f t="shared" si="23"/>
        <v>0</v>
      </c>
      <c s="157" t="str">
        <f t="shared" si="120"/>
        <v/>
      </c>
      <c s="160" t="str">
        <f t="shared" si="25"/>
        <v/>
      </c>
      <c s="160" t="str">
        <f>IFERROR(IF(AND(VLOOKUP(G246,अंक,5,0)=""),"",IF($CE$6=3,IF(AND(VLOOKUP(G246,अंक,5,0)&gt;=86),3,IF(AND(VLOOKUP(G246,अंक,5,0)&gt;=81),2,IF(AND(VLOOKUP(G246,अंक,5,0)&gt;=75),1,0))),IF(AND(VLOOKUP(G246,अंक,5,0)&gt;=86),1.5,IF(AND(VLOOKUP(G246,अंक,5,0)&gt;=81),1,IF(AND(VLOOKUP(G246,अंक,5,0)&gt;=75),0.5,0))))),"")</f>
        <v/>
      </c>
      <c s="160">
        <f t="shared" si="121"/>
        <v>0</v>
      </c>
      <c s="160">
        <f t="shared" si="122"/>
        <v>0</v>
      </c>
      <c s="160">
        <f t="shared" si="28"/>
        <v>0</v>
      </c>
      <c s="157" t="str">
        <f t="shared" si="123"/>
        <v/>
      </c>
      <c s="160" t="str">
        <f t="shared" si="30"/>
        <v/>
      </c>
      <c s="160" t="str">
        <f>IFERROR(IF(AND(VLOOKUP(G246,अंक,5,0)=""),"",IF($CK$6=3,IF(AND(VLOOKUP(G246,अंक,5,0)&gt;=86),3,IF(AND(VLOOKUP(G246,अंक,5,0)&gt;=81),2,IF(AND(VLOOKUP(G246,अंक,5,0)&gt;=75),1,0))),IF(AND(VLOOKUP(G246,अंक,5,0)&gt;86),1.5,IF(AND(VLOOKUP(G246,अंक,5,0)&gt;=81),1,IF(AND(VLOOKUP(G246,अंक,5,0)&gt;=75),0.5,0))))),"")</f>
        <v/>
      </c>
      <c s="160">
        <f t="shared" si="124"/>
        <v>0</v>
      </c>
      <c s="160">
        <f t="shared" si="125"/>
        <v>0</v>
      </c>
      <c s="160">
        <f t="shared" si="33"/>
        <v>0</v>
      </c>
      <c s="157" t="str">
        <f t="shared" si="126"/>
        <v/>
      </c>
      <c s="160" t="str">
        <f t="shared" si="35"/>
        <v/>
      </c>
      <c s="160" t="str">
        <f>IFERROR(IF(AND(VLOOKUP(G246,अंक,5,0)=""),"",IF($CQ$6=3,IF(AND(VLOOKUP(G246,अंक,5,0)&gt;=86),3,IF(AND(VLOOKUP(G246,अंक,5,0)&gt;=81),2,IF(AND(VLOOKUP(G246,अंक,5,0)&gt;=75),1,0))),IF(AND(VLOOKUP(G246,अंक,5,0)&gt;=86),1.5,IF(AND(VLOOKUP(G246,अंक,5,0)&gt;=81),1,IF(AND(VLOOKUP(G246,अंक,5,0)&gt;=75),0.5,0))))),"")</f>
        <v/>
      </c>
      <c s="160">
        <f t="shared" si="127"/>
        <v>0</v>
      </c>
      <c s="160">
        <f t="shared" si="128"/>
        <v>0</v>
      </c>
      <c s="161">
        <f t="shared" si="38"/>
        <v>0</v>
      </c>
      <c s="157"/>
    </row>
    <row r="247" spans="1:99" ht="26.25" customHeight="1">
      <c r="A24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7" s="181" t="str">
        <f t="shared" si="110"/>
        <v/>
      </c>
      <c s="160" t="str">
        <f t="shared" si="111"/>
        <v/>
      </c>
      <c s="160" t="str">
        <f t="shared" si="10"/>
        <v/>
      </c>
      <c s="160" t="str">
        <f>IFERROR(IF(AND(VLOOKUP(G247,अंक,5,0)=""),"",IF($BM$6=3,IF(AND(VLOOKUP(G247,अंक,5,0)&gt;=86),3,IF(AND(VLOOKUP(G247,अंक,5,0)&gt;=81),2,IF(AND(VLOOKUP(G247,Mark,5,0)&gt;=75),1,0))),IF(AND(VLOOKUP(G247,अंक,5,0)&gt;=86),1.5,IF(AND(VLOOKUP(G247,अंक,5,0)&gt;=81),1,IF(AND(VLOOKUP(G247,अंक,5,0)&gt;=75),0.5,0))))),"")</f>
        <v/>
      </c>
      <c s="160">
        <f t="shared" si="112"/>
        <v>0</v>
      </c>
      <c s="160">
        <f t="shared" si="113"/>
        <v>0</v>
      </c>
      <c s="160">
        <f t="shared" si="13"/>
        <v>0</v>
      </c>
      <c s="157" t="str">
        <f t="shared" si="114"/>
        <v/>
      </c>
      <c s="160" t="str">
        <f t="shared" si="15"/>
        <v/>
      </c>
      <c s="160" t="str">
        <f>IFERROR(IF(AND(VLOOKUP(G247,अंक,5,0)=""),"",IF($BS$6=3,IF(AND(VLOOKUP(G247,अंक,5,0)&gt;=86),3,IF(AND(VLOOKUP(G247,अंक,5,0)&gt;=81),2,IF(AND(VLOOKUP(G247,अंक,5,0)&gt;=75),1,0))),IF(AND(VLOOKUP(G247,अंक,5,0)&gt;=86),1.5,IF(AND(VLOOKUP(G247,अंक,5,0)&gt;=81),1,IF(AND(VLOOKUP(G247,अंक,5,0)&gt;=75),0.5,0))))),"")</f>
        <v/>
      </c>
      <c s="160">
        <f t="shared" si="115"/>
        <v>0</v>
      </c>
      <c s="160">
        <f t="shared" si="116"/>
        <v>0</v>
      </c>
      <c s="160">
        <f t="shared" si="18"/>
        <v>0</v>
      </c>
      <c s="157" t="str">
        <f t="shared" si="117"/>
        <v/>
      </c>
      <c s="160" t="str">
        <f t="shared" si="20"/>
        <v/>
      </c>
      <c s="160" t="str">
        <f>IFERROR(IF(AND(VLOOKUP(G247,अंक,5,0)=""),"",IF($BY$6=3,IF(AND(VLOOKUP(G247,अंक,5,0)&gt;=86),3,IF(AND(VLOOKUP(G247,अंक,5,0)&gt;=81),2,IF(AND(VLOOKUP(G247,अंक,5,0)&gt;=75),1,0))),IF(AND(VLOOKUP(G247,अंक,5,0)&gt;=86),1.5,IF(AND(VLOOKUP(G247,अंक,5,0)&gt;=81),1,IF(AND(VLOOKUP(G247,अंक,5,0)&gt;=75),0.5,0))))),"")</f>
        <v/>
      </c>
      <c s="160">
        <f t="shared" si="118"/>
        <v>0</v>
      </c>
      <c s="160">
        <f t="shared" si="119"/>
        <v>0</v>
      </c>
      <c s="160">
        <f t="shared" si="23"/>
        <v>0</v>
      </c>
      <c s="157" t="str">
        <f t="shared" si="120"/>
        <v/>
      </c>
      <c s="160" t="str">
        <f t="shared" si="25"/>
        <v/>
      </c>
      <c s="160" t="str">
        <f>IFERROR(IF(AND(VLOOKUP(G247,अंक,5,0)=""),"",IF($CE$6=3,IF(AND(VLOOKUP(G247,अंक,5,0)&gt;=86),3,IF(AND(VLOOKUP(G247,अंक,5,0)&gt;=81),2,IF(AND(VLOOKUP(G247,अंक,5,0)&gt;=75),1,0))),IF(AND(VLOOKUP(G247,अंक,5,0)&gt;=86),1.5,IF(AND(VLOOKUP(G247,अंक,5,0)&gt;=81),1,IF(AND(VLOOKUP(G247,अंक,5,0)&gt;=75),0.5,0))))),"")</f>
        <v/>
      </c>
      <c s="160">
        <f t="shared" si="121"/>
        <v>0</v>
      </c>
      <c s="160">
        <f t="shared" si="122"/>
        <v>0</v>
      </c>
      <c s="160">
        <f t="shared" si="28"/>
        <v>0</v>
      </c>
      <c s="157" t="str">
        <f t="shared" si="123"/>
        <v/>
      </c>
      <c s="160" t="str">
        <f t="shared" si="30"/>
        <v/>
      </c>
      <c s="160" t="str">
        <f>IFERROR(IF(AND(VLOOKUP(G247,अंक,5,0)=""),"",IF($CK$6=3,IF(AND(VLOOKUP(G247,अंक,5,0)&gt;=86),3,IF(AND(VLOOKUP(G247,अंक,5,0)&gt;=81),2,IF(AND(VLOOKUP(G247,अंक,5,0)&gt;=75),1,0))),IF(AND(VLOOKUP(G247,अंक,5,0)&gt;86),1.5,IF(AND(VLOOKUP(G247,अंक,5,0)&gt;=81),1,IF(AND(VLOOKUP(G247,अंक,5,0)&gt;=75),0.5,0))))),"")</f>
        <v/>
      </c>
      <c s="160">
        <f t="shared" si="124"/>
        <v>0</v>
      </c>
      <c s="160">
        <f t="shared" si="125"/>
        <v>0</v>
      </c>
      <c s="160">
        <f t="shared" si="33"/>
        <v>0</v>
      </c>
      <c s="157" t="str">
        <f t="shared" si="126"/>
        <v/>
      </c>
      <c s="160" t="str">
        <f t="shared" si="35"/>
        <v/>
      </c>
      <c s="160" t="str">
        <f>IFERROR(IF(AND(VLOOKUP(G247,अंक,5,0)=""),"",IF($CQ$6=3,IF(AND(VLOOKUP(G247,अंक,5,0)&gt;=86),3,IF(AND(VLOOKUP(G247,अंक,5,0)&gt;=81),2,IF(AND(VLOOKUP(G247,अंक,5,0)&gt;=75),1,0))),IF(AND(VLOOKUP(G247,अंक,5,0)&gt;=86),1.5,IF(AND(VLOOKUP(G247,अंक,5,0)&gt;=81),1,IF(AND(VLOOKUP(G247,अंक,5,0)&gt;=75),0.5,0))))),"")</f>
        <v/>
      </c>
      <c s="160">
        <f t="shared" si="127"/>
        <v>0</v>
      </c>
      <c s="160">
        <f t="shared" si="128"/>
        <v>0</v>
      </c>
      <c s="161">
        <f t="shared" si="38"/>
        <v>0</v>
      </c>
      <c s="157"/>
    </row>
    <row r="248" spans="1:99" ht="26.25" customHeight="1">
      <c r="A24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8" s="181" t="str">
        <f t="shared" si="110"/>
        <v/>
      </c>
      <c s="160" t="str">
        <f t="shared" si="111"/>
        <v/>
      </c>
      <c s="160" t="str">
        <f t="shared" si="10"/>
        <v/>
      </c>
      <c s="160" t="str">
        <f>IFERROR(IF(AND(VLOOKUP(G248,अंक,5,0)=""),"",IF($BM$6=3,IF(AND(VLOOKUP(G248,अंक,5,0)&gt;=86),3,IF(AND(VLOOKUP(G248,अंक,5,0)&gt;=81),2,IF(AND(VLOOKUP(G248,Mark,5,0)&gt;=75),1,0))),IF(AND(VLOOKUP(G248,अंक,5,0)&gt;=86),1.5,IF(AND(VLOOKUP(G248,अंक,5,0)&gt;=81),1,IF(AND(VLOOKUP(G248,अंक,5,0)&gt;=75),0.5,0))))),"")</f>
        <v/>
      </c>
      <c s="160">
        <f t="shared" si="112"/>
        <v>0</v>
      </c>
      <c s="160">
        <f t="shared" si="113"/>
        <v>0</v>
      </c>
      <c s="160">
        <f t="shared" si="13"/>
        <v>0</v>
      </c>
      <c s="157" t="str">
        <f t="shared" si="114"/>
        <v/>
      </c>
      <c s="160" t="str">
        <f t="shared" si="15"/>
        <v/>
      </c>
      <c s="160" t="str">
        <f>IFERROR(IF(AND(VLOOKUP(G248,अंक,5,0)=""),"",IF($BS$6=3,IF(AND(VLOOKUP(G248,अंक,5,0)&gt;=86),3,IF(AND(VLOOKUP(G248,अंक,5,0)&gt;=81),2,IF(AND(VLOOKUP(G248,अंक,5,0)&gt;=75),1,0))),IF(AND(VLOOKUP(G248,अंक,5,0)&gt;=86),1.5,IF(AND(VLOOKUP(G248,अंक,5,0)&gt;=81),1,IF(AND(VLOOKUP(G248,अंक,5,0)&gt;=75),0.5,0))))),"")</f>
        <v/>
      </c>
      <c s="160">
        <f t="shared" si="115"/>
        <v>0</v>
      </c>
      <c s="160">
        <f t="shared" si="116"/>
        <v>0</v>
      </c>
      <c s="160">
        <f t="shared" si="18"/>
        <v>0</v>
      </c>
      <c s="157" t="str">
        <f t="shared" si="117"/>
        <v/>
      </c>
      <c s="160" t="str">
        <f t="shared" si="20"/>
        <v/>
      </c>
      <c s="160" t="str">
        <f>IFERROR(IF(AND(VLOOKUP(G248,अंक,5,0)=""),"",IF($BY$6=3,IF(AND(VLOOKUP(G248,अंक,5,0)&gt;=86),3,IF(AND(VLOOKUP(G248,अंक,5,0)&gt;=81),2,IF(AND(VLOOKUP(G248,अंक,5,0)&gt;=75),1,0))),IF(AND(VLOOKUP(G248,अंक,5,0)&gt;=86),1.5,IF(AND(VLOOKUP(G248,अंक,5,0)&gt;=81),1,IF(AND(VLOOKUP(G248,अंक,5,0)&gt;=75),0.5,0))))),"")</f>
        <v/>
      </c>
      <c s="160">
        <f t="shared" si="118"/>
        <v>0</v>
      </c>
      <c s="160">
        <f t="shared" si="119"/>
        <v>0</v>
      </c>
      <c s="160">
        <f t="shared" si="23"/>
        <v>0</v>
      </c>
      <c s="157" t="str">
        <f t="shared" si="120"/>
        <v/>
      </c>
      <c s="160" t="str">
        <f t="shared" si="25"/>
        <v/>
      </c>
      <c s="160" t="str">
        <f>IFERROR(IF(AND(VLOOKUP(G248,अंक,5,0)=""),"",IF($CE$6=3,IF(AND(VLOOKUP(G248,अंक,5,0)&gt;=86),3,IF(AND(VLOOKUP(G248,अंक,5,0)&gt;=81),2,IF(AND(VLOOKUP(G248,अंक,5,0)&gt;=75),1,0))),IF(AND(VLOOKUP(G248,अंक,5,0)&gt;=86),1.5,IF(AND(VLOOKUP(G248,अंक,5,0)&gt;=81),1,IF(AND(VLOOKUP(G248,अंक,5,0)&gt;=75),0.5,0))))),"")</f>
        <v/>
      </c>
      <c s="160">
        <f t="shared" si="121"/>
        <v>0</v>
      </c>
      <c s="160">
        <f t="shared" si="122"/>
        <v>0</v>
      </c>
      <c s="160">
        <f t="shared" si="28"/>
        <v>0</v>
      </c>
      <c s="157" t="str">
        <f t="shared" si="123"/>
        <v/>
      </c>
      <c s="160" t="str">
        <f t="shared" si="30"/>
        <v/>
      </c>
      <c s="160" t="str">
        <f>IFERROR(IF(AND(VLOOKUP(G248,अंक,5,0)=""),"",IF($CK$6=3,IF(AND(VLOOKUP(G248,अंक,5,0)&gt;=86),3,IF(AND(VLOOKUP(G248,अंक,5,0)&gt;=81),2,IF(AND(VLOOKUP(G248,अंक,5,0)&gt;=75),1,0))),IF(AND(VLOOKUP(G248,अंक,5,0)&gt;86),1.5,IF(AND(VLOOKUP(G248,अंक,5,0)&gt;=81),1,IF(AND(VLOOKUP(G248,अंक,5,0)&gt;=75),0.5,0))))),"")</f>
        <v/>
      </c>
      <c s="160">
        <f t="shared" si="124"/>
        <v>0</v>
      </c>
      <c s="160">
        <f t="shared" si="125"/>
        <v>0</v>
      </c>
      <c s="160">
        <f t="shared" si="33"/>
        <v>0</v>
      </c>
      <c s="157" t="str">
        <f t="shared" si="126"/>
        <v/>
      </c>
      <c s="160" t="str">
        <f t="shared" si="35"/>
        <v/>
      </c>
      <c s="160" t="str">
        <f>IFERROR(IF(AND(VLOOKUP(G248,अंक,5,0)=""),"",IF($CQ$6=3,IF(AND(VLOOKUP(G248,अंक,5,0)&gt;=86),3,IF(AND(VLOOKUP(G248,अंक,5,0)&gt;=81),2,IF(AND(VLOOKUP(G248,अंक,5,0)&gt;=75),1,0))),IF(AND(VLOOKUP(G248,अंक,5,0)&gt;=86),1.5,IF(AND(VLOOKUP(G248,अंक,5,0)&gt;=81),1,IF(AND(VLOOKUP(G248,अंक,5,0)&gt;=75),0.5,0))))),"")</f>
        <v/>
      </c>
      <c s="160">
        <f t="shared" si="127"/>
        <v>0</v>
      </c>
      <c s="160">
        <f t="shared" si="128"/>
        <v>0</v>
      </c>
      <c s="161">
        <f t="shared" si="38"/>
        <v>0</v>
      </c>
      <c s="157"/>
    </row>
    <row r="249" spans="1:99" ht="26.25" customHeight="1">
      <c r="A24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49" s="181" t="str">
        <f t="shared" si="110"/>
        <v/>
      </c>
      <c s="160" t="str">
        <f t="shared" si="111"/>
        <v/>
      </c>
      <c s="160" t="str">
        <f t="shared" si="10"/>
        <v/>
      </c>
      <c s="160" t="str">
        <f>IFERROR(IF(AND(VLOOKUP(G249,अंक,5,0)=""),"",IF($BM$6=3,IF(AND(VLOOKUP(G249,अंक,5,0)&gt;=86),3,IF(AND(VLOOKUP(G249,अंक,5,0)&gt;=81),2,IF(AND(VLOOKUP(G249,Mark,5,0)&gt;=75),1,0))),IF(AND(VLOOKUP(G249,अंक,5,0)&gt;=86),1.5,IF(AND(VLOOKUP(G249,अंक,5,0)&gt;=81),1,IF(AND(VLOOKUP(G249,अंक,5,0)&gt;=75),0.5,0))))),"")</f>
        <v/>
      </c>
      <c s="160">
        <f t="shared" si="112"/>
        <v>0</v>
      </c>
      <c s="160">
        <f t="shared" si="113"/>
        <v>0</v>
      </c>
      <c s="160">
        <f t="shared" si="13"/>
        <v>0</v>
      </c>
      <c s="157" t="str">
        <f t="shared" si="114"/>
        <v/>
      </c>
      <c s="160" t="str">
        <f t="shared" si="15"/>
        <v/>
      </c>
      <c s="160" t="str">
        <f>IFERROR(IF(AND(VLOOKUP(G249,अंक,5,0)=""),"",IF($BS$6=3,IF(AND(VLOOKUP(G249,अंक,5,0)&gt;=86),3,IF(AND(VLOOKUP(G249,अंक,5,0)&gt;=81),2,IF(AND(VLOOKUP(G249,अंक,5,0)&gt;=75),1,0))),IF(AND(VLOOKUP(G249,अंक,5,0)&gt;=86),1.5,IF(AND(VLOOKUP(G249,अंक,5,0)&gt;=81),1,IF(AND(VLOOKUP(G249,अंक,5,0)&gt;=75),0.5,0))))),"")</f>
        <v/>
      </c>
      <c s="160">
        <f t="shared" si="115"/>
        <v>0</v>
      </c>
      <c s="160">
        <f t="shared" si="116"/>
        <v>0</v>
      </c>
      <c s="160">
        <f t="shared" si="18"/>
        <v>0</v>
      </c>
      <c s="157" t="str">
        <f t="shared" si="117"/>
        <v/>
      </c>
      <c s="160" t="str">
        <f t="shared" si="20"/>
        <v/>
      </c>
      <c s="160" t="str">
        <f>IFERROR(IF(AND(VLOOKUP(G249,अंक,5,0)=""),"",IF($BY$6=3,IF(AND(VLOOKUP(G249,अंक,5,0)&gt;=86),3,IF(AND(VLOOKUP(G249,अंक,5,0)&gt;=81),2,IF(AND(VLOOKUP(G249,अंक,5,0)&gt;=75),1,0))),IF(AND(VLOOKUP(G249,अंक,5,0)&gt;=86),1.5,IF(AND(VLOOKUP(G249,अंक,5,0)&gt;=81),1,IF(AND(VLOOKUP(G249,अंक,5,0)&gt;=75),0.5,0))))),"")</f>
        <v/>
      </c>
      <c s="160">
        <f t="shared" si="118"/>
        <v>0</v>
      </c>
      <c s="160">
        <f t="shared" si="119"/>
        <v>0</v>
      </c>
      <c s="160">
        <f t="shared" si="23"/>
        <v>0</v>
      </c>
      <c s="157" t="str">
        <f t="shared" si="120"/>
        <v/>
      </c>
      <c s="160" t="str">
        <f t="shared" si="25"/>
        <v/>
      </c>
      <c s="160" t="str">
        <f>IFERROR(IF(AND(VLOOKUP(G249,अंक,5,0)=""),"",IF($CE$6=3,IF(AND(VLOOKUP(G249,अंक,5,0)&gt;=86),3,IF(AND(VLOOKUP(G249,अंक,5,0)&gt;=81),2,IF(AND(VLOOKUP(G249,अंक,5,0)&gt;=75),1,0))),IF(AND(VLOOKUP(G249,अंक,5,0)&gt;=86),1.5,IF(AND(VLOOKUP(G249,अंक,5,0)&gt;=81),1,IF(AND(VLOOKUP(G249,अंक,5,0)&gt;=75),0.5,0))))),"")</f>
        <v/>
      </c>
      <c s="160">
        <f t="shared" si="121"/>
        <v>0</v>
      </c>
      <c s="160">
        <f t="shared" si="122"/>
        <v>0</v>
      </c>
      <c s="160">
        <f t="shared" si="28"/>
        <v>0</v>
      </c>
      <c s="157" t="str">
        <f t="shared" si="123"/>
        <v/>
      </c>
      <c s="160" t="str">
        <f t="shared" si="30"/>
        <v/>
      </c>
      <c s="160" t="str">
        <f>IFERROR(IF(AND(VLOOKUP(G249,अंक,5,0)=""),"",IF($CK$6=3,IF(AND(VLOOKUP(G249,अंक,5,0)&gt;=86),3,IF(AND(VLOOKUP(G249,अंक,5,0)&gt;=81),2,IF(AND(VLOOKUP(G249,अंक,5,0)&gt;=75),1,0))),IF(AND(VLOOKUP(G249,अंक,5,0)&gt;86),1.5,IF(AND(VLOOKUP(G249,अंक,5,0)&gt;=81),1,IF(AND(VLOOKUP(G249,अंक,5,0)&gt;=75),0.5,0))))),"")</f>
        <v/>
      </c>
      <c s="160">
        <f t="shared" si="124"/>
        <v>0</v>
      </c>
      <c s="160">
        <f t="shared" si="125"/>
        <v>0</v>
      </c>
      <c s="160">
        <f t="shared" si="33"/>
        <v>0</v>
      </c>
      <c s="157" t="str">
        <f t="shared" si="126"/>
        <v/>
      </c>
      <c s="160" t="str">
        <f t="shared" si="35"/>
        <v/>
      </c>
      <c s="160" t="str">
        <f>IFERROR(IF(AND(VLOOKUP(G249,अंक,5,0)=""),"",IF($CQ$6=3,IF(AND(VLOOKUP(G249,अंक,5,0)&gt;=86),3,IF(AND(VLOOKUP(G249,अंक,5,0)&gt;=81),2,IF(AND(VLOOKUP(G249,अंक,5,0)&gt;=75),1,0))),IF(AND(VLOOKUP(G249,अंक,5,0)&gt;=86),1.5,IF(AND(VLOOKUP(G249,अंक,5,0)&gt;=81),1,IF(AND(VLOOKUP(G249,अंक,5,0)&gt;=75),0.5,0))))),"")</f>
        <v/>
      </c>
      <c s="160">
        <f t="shared" si="127"/>
        <v>0</v>
      </c>
      <c s="160">
        <f t="shared" si="128"/>
        <v>0</v>
      </c>
      <c s="161">
        <f t="shared" si="38"/>
        <v>0</v>
      </c>
      <c s="157"/>
    </row>
    <row r="250" spans="1:99" ht="26.25" customHeight="1">
      <c r="A25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0" s="181" t="str">
        <f t="shared" si="110"/>
        <v/>
      </c>
      <c s="160" t="str">
        <f t="shared" si="111"/>
        <v/>
      </c>
      <c s="160" t="str">
        <f t="shared" si="10"/>
        <v/>
      </c>
      <c s="160" t="str">
        <f>IFERROR(IF(AND(VLOOKUP(G250,अंक,5,0)=""),"",IF($BM$6=3,IF(AND(VLOOKUP(G250,अंक,5,0)&gt;=86),3,IF(AND(VLOOKUP(G250,अंक,5,0)&gt;=81),2,IF(AND(VLOOKUP(G250,Mark,5,0)&gt;=75),1,0))),IF(AND(VLOOKUP(G250,अंक,5,0)&gt;=86),1.5,IF(AND(VLOOKUP(G250,अंक,5,0)&gt;=81),1,IF(AND(VLOOKUP(G250,अंक,5,0)&gt;=75),0.5,0))))),"")</f>
        <v/>
      </c>
      <c s="160">
        <f t="shared" si="112"/>
        <v>0</v>
      </c>
      <c s="160">
        <f t="shared" si="113"/>
        <v>0</v>
      </c>
      <c s="160">
        <f t="shared" si="13"/>
        <v>0</v>
      </c>
      <c s="157" t="str">
        <f t="shared" si="114"/>
        <v/>
      </c>
      <c s="160" t="str">
        <f t="shared" si="15"/>
        <v/>
      </c>
      <c s="160" t="str">
        <f>IFERROR(IF(AND(VLOOKUP(G250,अंक,5,0)=""),"",IF($BS$6=3,IF(AND(VLOOKUP(G250,अंक,5,0)&gt;=86),3,IF(AND(VLOOKUP(G250,अंक,5,0)&gt;=81),2,IF(AND(VLOOKUP(G250,अंक,5,0)&gt;=75),1,0))),IF(AND(VLOOKUP(G250,अंक,5,0)&gt;=86),1.5,IF(AND(VLOOKUP(G250,अंक,5,0)&gt;=81),1,IF(AND(VLOOKUP(G250,अंक,5,0)&gt;=75),0.5,0))))),"")</f>
        <v/>
      </c>
      <c s="160">
        <f t="shared" si="115"/>
        <v>0</v>
      </c>
      <c s="160">
        <f t="shared" si="116"/>
        <v>0</v>
      </c>
      <c s="160">
        <f t="shared" si="18"/>
        <v>0</v>
      </c>
      <c s="157" t="str">
        <f t="shared" si="117"/>
        <v/>
      </c>
      <c s="160" t="str">
        <f t="shared" si="20"/>
        <v/>
      </c>
      <c s="160" t="str">
        <f>IFERROR(IF(AND(VLOOKUP(G250,अंक,5,0)=""),"",IF($BY$6=3,IF(AND(VLOOKUP(G250,अंक,5,0)&gt;=86),3,IF(AND(VLOOKUP(G250,अंक,5,0)&gt;=81),2,IF(AND(VLOOKUP(G250,अंक,5,0)&gt;=75),1,0))),IF(AND(VLOOKUP(G250,अंक,5,0)&gt;=86),1.5,IF(AND(VLOOKUP(G250,अंक,5,0)&gt;=81),1,IF(AND(VLOOKUP(G250,अंक,5,0)&gt;=75),0.5,0))))),"")</f>
        <v/>
      </c>
      <c s="160">
        <f t="shared" si="118"/>
        <v>0</v>
      </c>
      <c s="160">
        <f t="shared" si="119"/>
        <v>0</v>
      </c>
      <c s="160">
        <f t="shared" si="23"/>
        <v>0</v>
      </c>
      <c s="157" t="str">
        <f t="shared" si="120"/>
        <v/>
      </c>
      <c s="160" t="str">
        <f t="shared" si="25"/>
        <v/>
      </c>
      <c s="160" t="str">
        <f>IFERROR(IF(AND(VLOOKUP(G250,अंक,5,0)=""),"",IF($CE$6=3,IF(AND(VLOOKUP(G250,अंक,5,0)&gt;=86),3,IF(AND(VLOOKUP(G250,अंक,5,0)&gt;=81),2,IF(AND(VLOOKUP(G250,अंक,5,0)&gt;=75),1,0))),IF(AND(VLOOKUP(G250,अंक,5,0)&gt;=86),1.5,IF(AND(VLOOKUP(G250,अंक,5,0)&gt;=81),1,IF(AND(VLOOKUP(G250,अंक,5,0)&gt;=75),0.5,0))))),"")</f>
        <v/>
      </c>
      <c s="160">
        <f t="shared" si="121"/>
        <v>0</v>
      </c>
      <c s="160">
        <f t="shared" si="122"/>
        <v>0</v>
      </c>
      <c s="160">
        <f t="shared" si="28"/>
        <v>0</v>
      </c>
      <c s="157" t="str">
        <f t="shared" si="123"/>
        <v/>
      </c>
      <c s="160" t="str">
        <f t="shared" si="30"/>
        <v/>
      </c>
      <c s="160" t="str">
        <f>IFERROR(IF(AND(VLOOKUP(G250,अंक,5,0)=""),"",IF($CK$6=3,IF(AND(VLOOKUP(G250,अंक,5,0)&gt;=86),3,IF(AND(VLOOKUP(G250,अंक,5,0)&gt;=81),2,IF(AND(VLOOKUP(G250,अंक,5,0)&gt;=75),1,0))),IF(AND(VLOOKUP(G250,अंक,5,0)&gt;86),1.5,IF(AND(VLOOKUP(G250,अंक,5,0)&gt;=81),1,IF(AND(VLOOKUP(G250,अंक,5,0)&gt;=75),0.5,0))))),"")</f>
        <v/>
      </c>
      <c s="160">
        <f t="shared" si="124"/>
        <v>0</v>
      </c>
      <c s="160">
        <f t="shared" si="125"/>
        <v>0</v>
      </c>
      <c s="160">
        <f t="shared" si="33"/>
        <v>0</v>
      </c>
      <c s="157" t="str">
        <f t="shared" si="126"/>
        <v/>
      </c>
      <c s="160" t="str">
        <f t="shared" si="35"/>
        <v/>
      </c>
      <c s="160" t="str">
        <f>IFERROR(IF(AND(VLOOKUP(G250,अंक,5,0)=""),"",IF($CQ$6=3,IF(AND(VLOOKUP(G250,अंक,5,0)&gt;=86),3,IF(AND(VLOOKUP(G250,अंक,5,0)&gt;=81),2,IF(AND(VLOOKUP(G250,अंक,5,0)&gt;=75),1,0))),IF(AND(VLOOKUP(G250,अंक,5,0)&gt;=86),1.5,IF(AND(VLOOKUP(G250,अंक,5,0)&gt;=81),1,IF(AND(VLOOKUP(G250,अंक,5,0)&gt;=75),0.5,0))))),"")</f>
        <v/>
      </c>
      <c s="160">
        <f t="shared" si="127"/>
        <v>0</v>
      </c>
      <c s="160">
        <f t="shared" si="128"/>
        <v>0</v>
      </c>
      <c s="161">
        <f t="shared" si="38"/>
        <v>0</v>
      </c>
      <c s="157"/>
    </row>
    <row r="251" spans="1:99" ht="26.25" customHeight="1">
      <c r="A25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1" s="181" t="str">
        <f t="shared" si="110"/>
        <v/>
      </c>
      <c s="160" t="str">
        <f t="shared" si="111"/>
        <v/>
      </c>
      <c s="160" t="str">
        <f t="shared" si="10"/>
        <v/>
      </c>
      <c s="160" t="str">
        <f>IFERROR(IF(AND(VLOOKUP(G251,अंक,5,0)=""),"",IF($BM$6=3,IF(AND(VLOOKUP(G251,अंक,5,0)&gt;=86),3,IF(AND(VLOOKUP(G251,अंक,5,0)&gt;=81),2,IF(AND(VLOOKUP(G251,Mark,5,0)&gt;=75),1,0))),IF(AND(VLOOKUP(G251,अंक,5,0)&gt;=86),1.5,IF(AND(VLOOKUP(G251,अंक,5,0)&gt;=81),1,IF(AND(VLOOKUP(G251,अंक,5,0)&gt;=75),0.5,0))))),"")</f>
        <v/>
      </c>
      <c s="160">
        <f t="shared" si="112"/>
        <v>0</v>
      </c>
      <c s="160">
        <f t="shared" si="113"/>
        <v>0</v>
      </c>
      <c s="160">
        <f t="shared" si="13"/>
        <v>0</v>
      </c>
      <c s="157" t="str">
        <f t="shared" si="114"/>
        <v/>
      </c>
      <c s="160" t="str">
        <f t="shared" si="15"/>
        <v/>
      </c>
      <c s="160" t="str">
        <f>IFERROR(IF(AND(VLOOKUP(G251,अंक,5,0)=""),"",IF($BS$6=3,IF(AND(VLOOKUP(G251,अंक,5,0)&gt;=86),3,IF(AND(VLOOKUP(G251,अंक,5,0)&gt;=81),2,IF(AND(VLOOKUP(G251,अंक,5,0)&gt;=75),1,0))),IF(AND(VLOOKUP(G251,अंक,5,0)&gt;=86),1.5,IF(AND(VLOOKUP(G251,अंक,5,0)&gt;=81),1,IF(AND(VLOOKUP(G251,अंक,5,0)&gt;=75),0.5,0))))),"")</f>
        <v/>
      </c>
      <c s="160">
        <f t="shared" si="115"/>
        <v>0</v>
      </c>
      <c s="160">
        <f t="shared" si="116"/>
        <v>0</v>
      </c>
      <c s="160">
        <f t="shared" si="18"/>
        <v>0</v>
      </c>
      <c s="157" t="str">
        <f t="shared" si="117"/>
        <v/>
      </c>
      <c s="160" t="str">
        <f t="shared" si="20"/>
        <v/>
      </c>
      <c s="160" t="str">
        <f>IFERROR(IF(AND(VLOOKUP(G251,अंक,5,0)=""),"",IF($BY$6=3,IF(AND(VLOOKUP(G251,अंक,5,0)&gt;=86),3,IF(AND(VLOOKUP(G251,अंक,5,0)&gt;=81),2,IF(AND(VLOOKUP(G251,अंक,5,0)&gt;=75),1,0))),IF(AND(VLOOKUP(G251,अंक,5,0)&gt;=86),1.5,IF(AND(VLOOKUP(G251,अंक,5,0)&gt;=81),1,IF(AND(VLOOKUP(G251,अंक,5,0)&gt;=75),0.5,0))))),"")</f>
        <v/>
      </c>
      <c s="160">
        <f t="shared" si="118"/>
        <v>0</v>
      </c>
      <c s="160">
        <f t="shared" si="119"/>
        <v>0</v>
      </c>
      <c s="160">
        <f t="shared" si="23"/>
        <v>0</v>
      </c>
      <c s="157" t="str">
        <f t="shared" si="120"/>
        <v/>
      </c>
      <c s="160" t="str">
        <f t="shared" si="25"/>
        <v/>
      </c>
      <c s="160" t="str">
        <f>IFERROR(IF(AND(VLOOKUP(G251,अंक,5,0)=""),"",IF($CE$6=3,IF(AND(VLOOKUP(G251,अंक,5,0)&gt;=86),3,IF(AND(VLOOKUP(G251,अंक,5,0)&gt;=81),2,IF(AND(VLOOKUP(G251,अंक,5,0)&gt;=75),1,0))),IF(AND(VLOOKUP(G251,अंक,5,0)&gt;=86),1.5,IF(AND(VLOOKUP(G251,अंक,5,0)&gt;=81),1,IF(AND(VLOOKUP(G251,अंक,5,0)&gt;=75),0.5,0))))),"")</f>
        <v/>
      </c>
      <c s="160">
        <f t="shared" si="121"/>
        <v>0</v>
      </c>
      <c s="160">
        <f t="shared" si="122"/>
        <v>0</v>
      </c>
      <c s="160">
        <f t="shared" si="28"/>
        <v>0</v>
      </c>
      <c s="157" t="str">
        <f t="shared" si="123"/>
        <v/>
      </c>
      <c s="160" t="str">
        <f t="shared" si="30"/>
        <v/>
      </c>
      <c s="160" t="str">
        <f>IFERROR(IF(AND(VLOOKUP(G251,अंक,5,0)=""),"",IF($CK$6=3,IF(AND(VLOOKUP(G251,अंक,5,0)&gt;=86),3,IF(AND(VLOOKUP(G251,अंक,5,0)&gt;=81),2,IF(AND(VLOOKUP(G251,अंक,5,0)&gt;=75),1,0))),IF(AND(VLOOKUP(G251,अंक,5,0)&gt;86),1.5,IF(AND(VLOOKUP(G251,अंक,5,0)&gt;=81),1,IF(AND(VLOOKUP(G251,अंक,5,0)&gt;=75),0.5,0))))),"")</f>
        <v/>
      </c>
      <c s="160">
        <f t="shared" si="124"/>
        <v>0</v>
      </c>
      <c s="160">
        <f t="shared" si="125"/>
        <v>0</v>
      </c>
      <c s="160">
        <f t="shared" si="33"/>
        <v>0</v>
      </c>
      <c s="157" t="str">
        <f t="shared" si="126"/>
        <v/>
      </c>
      <c s="160" t="str">
        <f t="shared" si="35"/>
        <v/>
      </c>
      <c s="160" t="str">
        <f>IFERROR(IF(AND(VLOOKUP(G251,अंक,5,0)=""),"",IF($CQ$6=3,IF(AND(VLOOKUP(G251,अंक,5,0)&gt;=86),3,IF(AND(VLOOKUP(G251,अंक,5,0)&gt;=81),2,IF(AND(VLOOKUP(G251,अंक,5,0)&gt;=75),1,0))),IF(AND(VLOOKUP(G251,अंक,5,0)&gt;=86),1.5,IF(AND(VLOOKUP(G251,अंक,5,0)&gt;=81),1,IF(AND(VLOOKUP(G251,अंक,5,0)&gt;=75),0.5,0))))),"")</f>
        <v/>
      </c>
      <c s="160">
        <f t="shared" si="127"/>
        <v>0</v>
      </c>
      <c s="160">
        <f t="shared" si="128"/>
        <v>0</v>
      </c>
      <c s="161">
        <f t="shared" si="38"/>
        <v>0</v>
      </c>
      <c s="157"/>
    </row>
    <row r="252" spans="1:99" ht="26.25" customHeight="1">
      <c r="A25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2" s="181" t="str">
        <f t="shared" si="110"/>
        <v/>
      </c>
      <c s="160" t="str">
        <f t="shared" si="111"/>
        <v/>
      </c>
      <c s="160" t="str">
        <f t="shared" si="10"/>
        <v/>
      </c>
      <c s="160" t="str">
        <f>IFERROR(IF(AND(VLOOKUP(G252,अंक,5,0)=""),"",IF($BM$6=3,IF(AND(VLOOKUP(G252,अंक,5,0)&gt;=86),3,IF(AND(VLOOKUP(G252,अंक,5,0)&gt;=81),2,IF(AND(VLOOKUP(G252,Mark,5,0)&gt;=75),1,0))),IF(AND(VLOOKUP(G252,अंक,5,0)&gt;=86),1.5,IF(AND(VLOOKUP(G252,अंक,5,0)&gt;=81),1,IF(AND(VLOOKUP(G252,अंक,5,0)&gt;=75),0.5,0))))),"")</f>
        <v/>
      </c>
      <c s="160">
        <f t="shared" si="112"/>
        <v>0</v>
      </c>
      <c s="160">
        <f t="shared" si="113"/>
        <v>0</v>
      </c>
      <c s="160">
        <f t="shared" si="13"/>
        <v>0</v>
      </c>
      <c s="157" t="str">
        <f t="shared" si="114"/>
        <v/>
      </c>
      <c s="160" t="str">
        <f t="shared" si="15"/>
        <v/>
      </c>
      <c s="160" t="str">
        <f>IFERROR(IF(AND(VLOOKUP(G252,अंक,5,0)=""),"",IF($BS$6=3,IF(AND(VLOOKUP(G252,अंक,5,0)&gt;=86),3,IF(AND(VLOOKUP(G252,अंक,5,0)&gt;=81),2,IF(AND(VLOOKUP(G252,अंक,5,0)&gt;=75),1,0))),IF(AND(VLOOKUP(G252,अंक,5,0)&gt;=86),1.5,IF(AND(VLOOKUP(G252,अंक,5,0)&gt;=81),1,IF(AND(VLOOKUP(G252,अंक,5,0)&gt;=75),0.5,0))))),"")</f>
        <v/>
      </c>
      <c s="160">
        <f t="shared" si="115"/>
        <v>0</v>
      </c>
      <c s="160">
        <f t="shared" si="116"/>
        <v>0</v>
      </c>
      <c s="160">
        <f t="shared" si="18"/>
        <v>0</v>
      </c>
      <c s="157" t="str">
        <f t="shared" si="117"/>
        <v/>
      </c>
      <c s="160" t="str">
        <f t="shared" si="20"/>
        <v/>
      </c>
      <c s="160" t="str">
        <f>IFERROR(IF(AND(VLOOKUP(G252,अंक,5,0)=""),"",IF($BY$6=3,IF(AND(VLOOKUP(G252,अंक,5,0)&gt;=86),3,IF(AND(VLOOKUP(G252,अंक,5,0)&gt;=81),2,IF(AND(VLOOKUP(G252,अंक,5,0)&gt;=75),1,0))),IF(AND(VLOOKUP(G252,अंक,5,0)&gt;=86),1.5,IF(AND(VLOOKUP(G252,अंक,5,0)&gt;=81),1,IF(AND(VLOOKUP(G252,अंक,5,0)&gt;=75),0.5,0))))),"")</f>
        <v/>
      </c>
      <c s="160">
        <f t="shared" si="118"/>
        <v>0</v>
      </c>
      <c s="160">
        <f t="shared" si="119"/>
        <v>0</v>
      </c>
      <c s="160">
        <f t="shared" si="23"/>
        <v>0</v>
      </c>
      <c s="157" t="str">
        <f t="shared" si="120"/>
        <v/>
      </c>
      <c s="160" t="str">
        <f t="shared" si="25"/>
        <v/>
      </c>
      <c s="160" t="str">
        <f>IFERROR(IF(AND(VLOOKUP(G252,अंक,5,0)=""),"",IF($CE$6=3,IF(AND(VLOOKUP(G252,अंक,5,0)&gt;=86),3,IF(AND(VLOOKUP(G252,अंक,5,0)&gt;=81),2,IF(AND(VLOOKUP(G252,अंक,5,0)&gt;=75),1,0))),IF(AND(VLOOKUP(G252,अंक,5,0)&gt;=86),1.5,IF(AND(VLOOKUP(G252,अंक,5,0)&gt;=81),1,IF(AND(VLOOKUP(G252,अंक,5,0)&gt;=75),0.5,0))))),"")</f>
        <v/>
      </c>
      <c s="160">
        <f t="shared" si="121"/>
        <v>0</v>
      </c>
      <c s="160">
        <f t="shared" si="122"/>
        <v>0</v>
      </c>
      <c s="160">
        <f t="shared" si="28"/>
        <v>0</v>
      </c>
      <c s="157" t="str">
        <f t="shared" si="123"/>
        <v/>
      </c>
      <c s="160" t="str">
        <f t="shared" si="30"/>
        <v/>
      </c>
      <c s="160" t="str">
        <f>IFERROR(IF(AND(VLOOKUP(G252,अंक,5,0)=""),"",IF($CK$6=3,IF(AND(VLOOKUP(G252,अंक,5,0)&gt;=86),3,IF(AND(VLOOKUP(G252,अंक,5,0)&gt;=81),2,IF(AND(VLOOKUP(G252,अंक,5,0)&gt;=75),1,0))),IF(AND(VLOOKUP(G252,अंक,5,0)&gt;86),1.5,IF(AND(VLOOKUP(G252,अंक,5,0)&gt;=81),1,IF(AND(VLOOKUP(G252,अंक,5,0)&gt;=75),0.5,0))))),"")</f>
        <v/>
      </c>
      <c s="160">
        <f t="shared" si="124"/>
        <v>0</v>
      </c>
      <c s="160">
        <f t="shared" si="125"/>
        <v>0</v>
      </c>
      <c s="160">
        <f t="shared" si="33"/>
        <v>0</v>
      </c>
      <c s="157" t="str">
        <f t="shared" si="126"/>
        <v/>
      </c>
      <c s="160" t="str">
        <f t="shared" si="35"/>
        <v/>
      </c>
      <c s="160" t="str">
        <f>IFERROR(IF(AND(VLOOKUP(G252,अंक,5,0)=""),"",IF($CQ$6=3,IF(AND(VLOOKUP(G252,अंक,5,0)&gt;=86),3,IF(AND(VLOOKUP(G252,अंक,5,0)&gt;=81),2,IF(AND(VLOOKUP(G252,अंक,5,0)&gt;=75),1,0))),IF(AND(VLOOKUP(G252,अंक,5,0)&gt;=86),1.5,IF(AND(VLOOKUP(G252,अंक,5,0)&gt;=81),1,IF(AND(VLOOKUP(G252,अंक,5,0)&gt;=75),0.5,0))))),"")</f>
        <v/>
      </c>
      <c s="160">
        <f t="shared" si="127"/>
        <v>0</v>
      </c>
      <c s="160">
        <f t="shared" si="128"/>
        <v>0</v>
      </c>
      <c s="161">
        <f t="shared" si="38"/>
        <v>0</v>
      </c>
      <c s="157"/>
    </row>
    <row r="253" spans="1:99" ht="26.25" customHeight="1">
      <c r="A25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3" s="181" t="str">
        <f t="shared" si="110"/>
        <v/>
      </c>
      <c s="160" t="str">
        <f t="shared" si="111"/>
        <v/>
      </c>
      <c s="160" t="str">
        <f t="shared" si="10"/>
        <v/>
      </c>
      <c s="160" t="str">
        <f>IFERROR(IF(AND(VLOOKUP(G253,अंक,5,0)=""),"",IF($BM$6=3,IF(AND(VLOOKUP(G253,अंक,5,0)&gt;=86),3,IF(AND(VLOOKUP(G253,अंक,5,0)&gt;=81),2,IF(AND(VLOOKUP(G253,Mark,5,0)&gt;=75),1,0))),IF(AND(VLOOKUP(G253,अंक,5,0)&gt;=86),1.5,IF(AND(VLOOKUP(G253,अंक,5,0)&gt;=81),1,IF(AND(VLOOKUP(G253,अंक,5,0)&gt;=75),0.5,0))))),"")</f>
        <v/>
      </c>
      <c s="160">
        <f t="shared" si="112"/>
        <v>0</v>
      </c>
      <c s="160">
        <f t="shared" si="113"/>
        <v>0</v>
      </c>
      <c s="160">
        <f t="shared" si="13"/>
        <v>0</v>
      </c>
      <c s="157" t="str">
        <f t="shared" si="114"/>
        <v/>
      </c>
      <c s="160" t="str">
        <f t="shared" si="15"/>
        <v/>
      </c>
      <c s="160" t="str">
        <f>IFERROR(IF(AND(VLOOKUP(G253,अंक,5,0)=""),"",IF($BS$6=3,IF(AND(VLOOKUP(G253,अंक,5,0)&gt;=86),3,IF(AND(VLOOKUP(G253,अंक,5,0)&gt;=81),2,IF(AND(VLOOKUP(G253,अंक,5,0)&gt;=75),1,0))),IF(AND(VLOOKUP(G253,अंक,5,0)&gt;=86),1.5,IF(AND(VLOOKUP(G253,अंक,5,0)&gt;=81),1,IF(AND(VLOOKUP(G253,अंक,5,0)&gt;=75),0.5,0))))),"")</f>
        <v/>
      </c>
      <c s="160">
        <f t="shared" si="115"/>
        <v>0</v>
      </c>
      <c s="160">
        <f t="shared" si="116"/>
        <v>0</v>
      </c>
      <c s="160">
        <f t="shared" si="18"/>
        <v>0</v>
      </c>
      <c s="157" t="str">
        <f t="shared" si="117"/>
        <v/>
      </c>
      <c s="160" t="str">
        <f t="shared" si="20"/>
        <v/>
      </c>
      <c s="160" t="str">
        <f>IFERROR(IF(AND(VLOOKUP(G253,अंक,5,0)=""),"",IF($BY$6=3,IF(AND(VLOOKUP(G253,अंक,5,0)&gt;=86),3,IF(AND(VLOOKUP(G253,अंक,5,0)&gt;=81),2,IF(AND(VLOOKUP(G253,अंक,5,0)&gt;=75),1,0))),IF(AND(VLOOKUP(G253,अंक,5,0)&gt;=86),1.5,IF(AND(VLOOKUP(G253,अंक,5,0)&gt;=81),1,IF(AND(VLOOKUP(G253,अंक,5,0)&gt;=75),0.5,0))))),"")</f>
        <v/>
      </c>
      <c s="160">
        <f t="shared" si="118"/>
        <v>0</v>
      </c>
      <c s="160">
        <f t="shared" si="119"/>
        <v>0</v>
      </c>
      <c s="160">
        <f t="shared" si="23"/>
        <v>0</v>
      </c>
      <c s="157" t="str">
        <f t="shared" si="120"/>
        <v/>
      </c>
      <c s="160" t="str">
        <f t="shared" si="25"/>
        <v/>
      </c>
      <c s="160" t="str">
        <f>IFERROR(IF(AND(VLOOKUP(G253,अंक,5,0)=""),"",IF($CE$6=3,IF(AND(VLOOKUP(G253,अंक,5,0)&gt;=86),3,IF(AND(VLOOKUP(G253,अंक,5,0)&gt;=81),2,IF(AND(VLOOKUP(G253,अंक,5,0)&gt;=75),1,0))),IF(AND(VLOOKUP(G253,अंक,5,0)&gt;=86),1.5,IF(AND(VLOOKUP(G253,अंक,5,0)&gt;=81),1,IF(AND(VLOOKUP(G253,अंक,5,0)&gt;=75),0.5,0))))),"")</f>
        <v/>
      </c>
      <c s="160">
        <f t="shared" si="121"/>
        <v>0</v>
      </c>
      <c s="160">
        <f t="shared" si="122"/>
        <v>0</v>
      </c>
      <c s="160">
        <f t="shared" si="28"/>
        <v>0</v>
      </c>
      <c s="157" t="str">
        <f t="shared" si="123"/>
        <v/>
      </c>
      <c s="160" t="str">
        <f t="shared" si="30"/>
        <v/>
      </c>
      <c s="160" t="str">
        <f>IFERROR(IF(AND(VLOOKUP(G253,अंक,5,0)=""),"",IF($CK$6=3,IF(AND(VLOOKUP(G253,अंक,5,0)&gt;=86),3,IF(AND(VLOOKUP(G253,अंक,5,0)&gt;=81),2,IF(AND(VLOOKUP(G253,अंक,5,0)&gt;=75),1,0))),IF(AND(VLOOKUP(G253,अंक,5,0)&gt;86),1.5,IF(AND(VLOOKUP(G253,अंक,5,0)&gt;=81),1,IF(AND(VLOOKUP(G253,अंक,5,0)&gt;=75),0.5,0))))),"")</f>
        <v/>
      </c>
      <c s="160">
        <f t="shared" si="124"/>
        <v>0</v>
      </c>
      <c s="160">
        <f t="shared" si="125"/>
        <v>0</v>
      </c>
      <c s="160">
        <f t="shared" si="33"/>
        <v>0</v>
      </c>
      <c s="157" t="str">
        <f t="shared" si="126"/>
        <v/>
      </c>
      <c s="160" t="str">
        <f t="shared" si="35"/>
        <v/>
      </c>
      <c s="160" t="str">
        <f>IFERROR(IF(AND(VLOOKUP(G253,अंक,5,0)=""),"",IF($CQ$6=3,IF(AND(VLOOKUP(G253,अंक,5,0)&gt;=86),3,IF(AND(VLOOKUP(G253,अंक,5,0)&gt;=81),2,IF(AND(VLOOKUP(G253,अंक,5,0)&gt;=75),1,0))),IF(AND(VLOOKUP(G253,अंक,5,0)&gt;=86),1.5,IF(AND(VLOOKUP(G253,अंक,5,0)&gt;=81),1,IF(AND(VLOOKUP(G253,अंक,5,0)&gt;=75),0.5,0))))),"")</f>
        <v/>
      </c>
      <c s="160">
        <f t="shared" si="127"/>
        <v>0</v>
      </c>
      <c s="160">
        <f t="shared" si="128"/>
        <v>0</v>
      </c>
      <c s="161">
        <f t="shared" si="38"/>
        <v>0</v>
      </c>
      <c s="157"/>
    </row>
    <row r="254" spans="1:99" ht="26.25" customHeight="1">
      <c r="A25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4" s="181" t="str">
        <f t="shared" si="110"/>
        <v/>
      </c>
      <c s="160" t="str">
        <f t="shared" si="111"/>
        <v/>
      </c>
      <c s="160" t="str">
        <f t="shared" si="10"/>
        <v/>
      </c>
      <c s="160" t="str">
        <f>IFERROR(IF(AND(VLOOKUP(G254,अंक,5,0)=""),"",IF($BM$6=3,IF(AND(VLOOKUP(G254,अंक,5,0)&gt;=86),3,IF(AND(VLOOKUP(G254,अंक,5,0)&gt;=81),2,IF(AND(VLOOKUP(G254,Mark,5,0)&gt;=75),1,0))),IF(AND(VLOOKUP(G254,अंक,5,0)&gt;=86),1.5,IF(AND(VLOOKUP(G254,अंक,5,0)&gt;=81),1,IF(AND(VLOOKUP(G254,अंक,5,0)&gt;=75),0.5,0))))),"")</f>
        <v/>
      </c>
      <c s="160">
        <f t="shared" si="112"/>
        <v>0</v>
      </c>
      <c s="160">
        <f t="shared" si="113"/>
        <v>0</v>
      </c>
      <c s="160">
        <f t="shared" si="13"/>
        <v>0</v>
      </c>
      <c s="157" t="str">
        <f t="shared" si="114"/>
        <v/>
      </c>
      <c s="160" t="str">
        <f t="shared" si="15"/>
        <v/>
      </c>
      <c s="160" t="str">
        <f>IFERROR(IF(AND(VLOOKUP(G254,अंक,5,0)=""),"",IF($BS$6=3,IF(AND(VLOOKUP(G254,अंक,5,0)&gt;=86),3,IF(AND(VLOOKUP(G254,अंक,5,0)&gt;=81),2,IF(AND(VLOOKUP(G254,अंक,5,0)&gt;=75),1,0))),IF(AND(VLOOKUP(G254,अंक,5,0)&gt;=86),1.5,IF(AND(VLOOKUP(G254,अंक,5,0)&gt;=81),1,IF(AND(VLOOKUP(G254,अंक,5,0)&gt;=75),0.5,0))))),"")</f>
        <v/>
      </c>
      <c s="160">
        <f t="shared" si="115"/>
        <v>0</v>
      </c>
      <c s="160">
        <f t="shared" si="116"/>
        <v>0</v>
      </c>
      <c s="160">
        <f t="shared" si="18"/>
        <v>0</v>
      </c>
      <c s="157" t="str">
        <f t="shared" si="117"/>
        <v/>
      </c>
      <c s="160" t="str">
        <f t="shared" si="20"/>
        <v/>
      </c>
      <c s="160" t="str">
        <f>IFERROR(IF(AND(VLOOKUP(G254,अंक,5,0)=""),"",IF($BY$6=3,IF(AND(VLOOKUP(G254,अंक,5,0)&gt;=86),3,IF(AND(VLOOKUP(G254,अंक,5,0)&gt;=81),2,IF(AND(VLOOKUP(G254,अंक,5,0)&gt;=75),1,0))),IF(AND(VLOOKUP(G254,अंक,5,0)&gt;=86),1.5,IF(AND(VLOOKUP(G254,अंक,5,0)&gt;=81),1,IF(AND(VLOOKUP(G254,अंक,5,0)&gt;=75),0.5,0))))),"")</f>
        <v/>
      </c>
      <c s="160">
        <f t="shared" si="118"/>
        <v>0</v>
      </c>
      <c s="160">
        <f t="shared" si="119"/>
        <v>0</v>
      </c>
      <c s="160">
        <f t="shared" si="23"/>
        <v>0</v>
      </c>
      <c s="157" t="str">
        <f t="shared" si="120"/>
        <v/>
      </c>
      <c s="160" t="str">
        <f t="shared" si="25"/>
        <v/>
      </c>
      <c s="160" t="str">
        <f>IFERROR(IF(AND(VLOOKUP(G254,अंक,5,0)=""),"",IF($CE$6=3,IF(AND(VLOOKUP(G254,अंक,5,0)&gt;=86),3,IF(AND(VLOOKUP(G254,अंक,5,0)&gt;=81),2,IF(AND(VLOOKUP(G254,अंक,5,0)&gt;=75),1,0))),IF(AND(VLOOKUP(G254,अंक,5,0)&gt;=86),1.5,IF(AND(VLOOKUP(G254,अंक,5,0)&gt;=81),1,IF(AND(VLOOKUP(G254,अंक,5,0)&gt;=75),0.5,0))))),"")</f>
        <v/>
      </c>
      <c s="160">
        <f t="shared" si="121"/>
        <v>0</v>
      </c>
      <c s="160">
        <f t="shared" si="122"/>
        <v>0</v>
      </c>
      <c s="160">
        <f t="shared" si="28"/>
        <v>0</v>
      </c>
      <c s="157" t="str">
        <f t="shared" si="123"/>
        <v/>
      </c>
      <c s="160" t="str">
        <f t="shared" si="30"/>
        <v/>
      </c>
      <c s="160" t="str">
        <f>IFERROR(IF(AND(VLOOKUP(G254,अंक,5,0)=""),"",IF($CK$6=3,IF(AND(VLOOKUP(G254,अंक,5,0)&gt;=86),3,IF(AND(VLOOKUP(G254,अंक,5,0)&gt;=81),2,IF(AND(VLOOKUP(G254,अंक,5,0)&gt;=75),1,0))),IF(AND(VLOOKUP(G254,अंक,5,0)&gt;86),1.5,IF(AND(VLOOKUP(G254,अंक,5,0)&gt;=81),1,IF(AND(VLOOKUP(G254,अंक,5,0)&gt;=75),0.5,0))))),"")</f>
        <v/>
      </c>
      <c s="160">
        <f t="shared" si="124"/>
        <v>0</v>
      </c>
      <c s="160">
        <f t="shared" si="125"/>
        <v>0</v>
      </c>
      <c s="160">
        <f t="shared" si="33"/>
        <v>0</v>
      </c>
      <c s="157" t="str">
        <f t="shared" si="126"/>
        <v/>
      </c>
      <c s="160" t="str">
        <f t="shared" si="35"/>
        <v/>
      </c>
      <c s="160" t="str">
        <f>IFERROR(IF(AND(VLOOKUP(G254,अंक,5,0)=""),"",IF($CQ$6=3,IF(AND(VLOOKUP(G254,अंक,5,0)&gt;=86),3,IF(AND(VLOOKUP(G254,अंक,5,0)&gt;=81),2,IF(AND(VLOOKUP(G254,अंक,5,0)&gt;=75),1,0))),IF(AND(VLOOKUP(G254,अंक,5,0)&gt;=86),1.5,IF(AND(VLOOKUP(G254,अंक,5,0)&gt;=81),1,IF(AND(VLOOKUP(G254,अंक,5,0)&gt;=75),0.5,0))))),"")</f>
        <v/>
      </c>
      <c s="160">
        <f t="shared" si="127"/>
        <v>0</v>
      </c>
      <c s="160">
        <f t="shared" si="128"/>
        <v>0</v>
      </c>
      <c s="161">
        <f t="shared" si="38"/>
        <v>0</v>
      </c>
      <c s="157"/>
    </row>
    <row r="255" spans="1:99" ht="26.25" customHeight="1">
      <c r="A25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5" s="181" t="str">
        <f t="shared" si="110"/>
        <v/>
      </c>
      <c s="160" t="str">
        <f t="shared" si="111"/>
        <v/>
      </c>
      <c s="160" t="str">
        <f t="shared" si="10"/>
        <v/>
      </c>
      <c s="160" t="str">
        <f>IFERROR(IF(AND(VLOOKUP(G255,अंक,5,0)=""),"",IF($BM$6=3,IF(AND(VLOOKUP(G255,अंक,5,0)&gt;=86),3,IF(AND(VLOOKUP(G255,अंक,5,0)&gt;=81),2,IF(AND(VLOOKUP(G255,Mark,5,0)&gt;=75),1,0))),IF(AND(VLOOKUP(G255,अंक,5,0)&gt;=86),1.5,IF(AND(VLOOKUP(G255,अंक,5,0)&gt;=81),1,IF(AND(VLOOKUP(G255,अंक,5,0)&gt;=75),0.5,0))))),"")</f>
        <v/>
      </c>
      <c s="160">
        <f t="shared" si="112"/>
        <v>0</v>
      </c>
      <c s="160">
        <f t="shared" si="113"/>
        <v>0</v>
      </c>
      <c s="160">
        <f t="shared" si="13"/>
        <v>0</v>
      </c>
      <c s="157" t="str">
        <f t="shared" si="114"/>
        <v/>
      </c>
      <c s="160" t="str">
        <f t="shared" si="15"/>
        <v/>
      </c>
      <c s="160" t="str">
        <f>IFERROR(IF(AND(VLOOKUP(G255,अंक,5,0)=""),"",IF($BS$6=3,IF(AND(VLOOKUP(G255,अंक,5,0)&gt;=86),3,IF(AND(VLOOKUP(G255,अंक,5,0)&gt;=81),2,IF(AND(VLOOKUP(G255,अंक,5,0)&gt;=75),1,0))),IF(AND(VLOOKUP(G255,अंक,5,0)&gt;=86),1.5,IF(AND(VLOOKUP(G255,अंक,5,0)&gt;=81),1,IF(AND(VLOOKUP(G255,अंक,5,0)&gt;=75),0.5,0))))),"")</f>
        <v/>
      </c>
      <c s="160">
        <f t="shared" si="115"/>
        <v>0</v>
      </c>
      <c s="160">
        <f t="shared" si="116"/>
        <v>0</v>
      </c>
      <c s="160">
        <f t="shared" si="18"/>
        <v>0</v>
      </c>
      <c s="157" t="str">
        <f t="shared" si="117"/>
        <v/>
      </c>
      <c s="160" t="str">
        <f t="shared" si="20"/>
        <v/>
      </c>
      <c s="160" t="str">
        <f>IFERROR(IF(AND(VLOOKUP(G255,अंक,5,0)=""),"",IF($BY$6=3,IF(AND(VLOOKUP(G255,अंक,5,0)&gt;=86),3,IF(AND(VLOOKUP(G255,अंक,5,0)&gt;=81),2,IF(AND(VLOOKUP(G255,अंक,5,0)&gt;=75),1,0))),IF(AND(VLOOKUP(G255,अंक,5,0)&gt;=86),1.5,IF(AND(VLOOKUP(G255,अंक,5,0)&gt;=81),1,IF(AND(VLOOKUP(G255,अंक,5,0)&gt;=75),0.5,0))))),"")</f>
        <v/>
      </c>
      <c s="160">
        <f t="shared" si="118"/>
        <v>0</v>
      </c>
      <c s="160">
        <f t="shared" si="119"/>
        <v>0</v>
      </c>
      <c s="160">
        <f t="shared" si="23"/>
        <v>0</v>
      </c>
      <c s="157" t="str">
        <f t="shared" si="120"/>
        <v/>
      </c>
      <c s="160" t="str">
        <f t="shared" si="25"/>
        <v/>
      </c>
      <c s="160" t="str">
        <f>IFERROR(IF(AND(VLOOKUP(G255,अंक,5,0)=""),"",IF($CE$6=3,IF(AND(VLOOKUP(G255,अंक,5,0)&gt;=86),3,IF(AND(VLOOKUP(G255,अंक,5,0)&gt;=81),2,IF(AND(VLOOKUP(G255,अंक,5,0)&gt;=75),1,0))),IF(AND(VLOOKUP(G255,अंक,5,0)&gt;=86),1.5,IF(AND(VLOOKUP(G255,अंक,5,0)&gt;=81),1,IF(AND(VLOOKUP(G255,अंक,5,0)&gt;=75),0.5,0))))),"")</f>
        <v/>
      </c>
      <c s="160">
        <f t="shared" si="121"/>
        <v>0</v>
      </c>
      <c s="160">
        <f t="shared" si="122"/>
        <v>0</v>
      </c>
      <c s="160">
        <f t="shared" si="28"/>
        <v>0</v>
      </c>
      <c s="157" t="str">
        <f t="shared" si="123"/>
        <v/>
      </c>
      <c s="160" t="str">
        <f t="shared" si="30"/>
        <v/>
      </c>
      <c s="160" t="str">
        <f>IFERROR(IF(AND(VLOOKUP(G255,अंक,5,0)=""),"",IF($CK$6=3,IF(AND(VLOOKUP(G255,अंक,5,0)&gt;=86),3,IF(AND(VLOOKUP(G255,अंक,5,0)&gt;=81),2,IF(AND(VLOOKUP(G255,अंक,5,0)&gt;=75),1,0))),IF(AND(VLOOKUP(G255,अंक,5,0)&gt;86),1.5,IF(AND(VLOOKUP(G255,अंक,5,0)&gt;=81),1,IF(AND(VLOOKUP(G255,अंक,5,0)&gt;=75),0.5,0))))),"")</f>
        <v/>
      </c>
      <c s="160">
        <f t="shared" si="124"/>
        <v>0</v>
      </c>
      <c s="160">
        <f t="shared" si="125"/>
        <v>0</v>
      </c>
      <c s="160">
        <f t="shared" si="33"/>
        <v>0</v>
      </c>
      <c s="157" t="str">
        <f t="shared" si="126"/>
        <v/>
      </c>
      <c s="160" t="str">
        <f t="shared" si="35"/>
        <v/>
      </c>
      <c s="160" t="str">
        <f>IFERROR(IF(AND(VLOOKUP(G255,अंक,5,0)=""),"",IF($CQ$6=3,IF(AND(VLOOKUP(G255,अंक,5,0)&gt;=86),3,IF(AND(VLOOKUP(G255,अंक,5,0)&gt;=81),2,IF(AND(VLOOKUP(G255,अंक,5,0)&gt;=75),1,0))),IF(AND(VLOOKUP(G255,अंक,5,0)&gt;=86),1.5,IF(AND(VLOOKUP(G255,अंक,5,0)&gt;=81),1,IF(AND(VLOOKUP(G255,अंक,5,0)&gt;=75),0.5,0))))),"")</f>
        <v/>
      </c>
      <c s="160">
        <f t="shared" si="127"/>
        <v>0</v>
      </c>
      <c s="160">
        <f t="shared" si="128"/>
        <v>0</v>
      </c>
      <c s="161">
        <f t="shared" si="38"/>
        <v>0</v>
      </c>
      <c s="157"/>
    </row>
    <row r="256" spans="1:99" ht="26.25" customHeight="1">
      <c r="A25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6" s="181" t="str">
        <f t="shared" si="110"/>
        <v/>
      </c>
      <c s="160" t="str">
        <f t="shared" si="111"/>
        <v/>
      </c>
      <c s="160" t="str">
        <f t="shared" si="10"/>
        <v/>
      </c>
      <c s="160" t="str">
        <f>IFERROR(IF(AND(VLOOKUP(G256,अंक,5,0)=""),"",IF($BM$6=3,IF(AND(VLOOKUP(G256,अंक,5,0)&gt;=86),3,IF(AND(VLOOKUP(G256,अंक,5,0)&gt;=81),2,IF(AND(VLOOKUP(G256,Mark,5,0)&gt;=75),1,0))),IF(AND(VLOOKUP(G256,अंक,5,0)&gt;=86),1.5,IF(AND(VLOOKUP(G256,अंक,5,0)&gt;=81),1,IF(AND(VLOOKUP(G256,अंक,5,0)&gt;=75),0.5,0))))),"")</f>
        <v/>
      </c>
      <c s="160">
        <f t="shared" si="112"/>
        <v>0</v>
      </c>
      <c s="160">
        <f t="shared" si="113"/>
        <v>0</v>
      </c>
      <c s="160">
        <f t="shared" si="13"/>
        <v>0</v>
      </c>
      <c s="157" t="str">
        <f t="shared" si="114"/>
        <v/>
      </c>
      <c s="160" t="str">
        <f t="shared" si="15"/>
        <v/>
      </c>
      <c s="160" t="str">
        <f>IFERROR(IF(AND(VLOOKUP(G256,अंक,5,0)=""),"",IF($BS$6=3,IF(AND(VLOOKUP(G256,अंक,5,0)&gt;=86),3,IF(AND(VLOOKUP(G256,अंक,5,0)&gt;=81),2,IF(AND(VLOOKUP(G256,अंक,5,0)&gt;=75),1,0))),IF(AND(VLOOKUP(G256,अंक,5,0)&gt;=86),1.5,IF(AND(VLOOKUP(G256,अंक,5,0)&gt;=81),1,IF(AND(VLOOKUP(G256,अंक,5,0)&gt;=75),0.5,0))))),"")</f>
        <v/>
      </c>
      <c s="160">
        <f t="shared" si="115"/>
        <v>0</v>
      </c>
      <c s="160">
        <f t="shared" si="116"/>
        <v>0</v>
      </c>
      <c s="160">
        <f t="shared" si="18"/>
        <v>0</v>
      </c>
      <c s="157" t="str">
        <f t="shared" si="117"/>
        <v/>
      </c>
      <c s="160" t="str">
        <f t="shared" si="20"/>
        <v/>
      </c>
      <c s="160" t="str">
        <f>IFERROR(IF(AND(VLOOKUP(G256,अंक,5,0)=""),"",IF($BY$6=3,IF(AND(VLOOKUP(G256,अंक,5,0)&gt;=86),3,IF(AND(VLOOKUP(G256,अंक,5,0)&gt;=81),2,IF(AND(VLOOKUP(G256,अंक,5,0)&gt;=75),1,0))),IF(AND(VLOOKUP(G256,अंक,5,0)&gt;=86),1.5,IF(AND(VLOOKUP(G256,अंक,5,0)&gt;=81),1,IF(AND(VLOOKUP(G256,अंक,5,0)&gt;=75),0.5,0))))),"")</f>
        <v/>
      </c>
      <c s="160">
        <f t="shared" si="118"/>
        <v>0</v>
      </c>
      <c s="160">
        <f t="shared" si="119"/>
        <v>0</v>
      </c>
      <c s="160">
        <f t="shared" si="23"/>
        <v>0</v>
      </c>
      <c s="157" t="str">
        <f t="shared" si="120"/>
        <v/>
      </c>
      <c s="160" t="str">
        <f t="shared" si="25"/>
        <v/>
      </c>
      <c s="160" t="str">
        <f>IFERROR(IF(AND(VLOOKUP(G256,अंक,5,0)=""),"",IF($CE$6=3,IF(AND(VLOOKUP(G256,अंक,5,0)&gt;=86),3,IF(AND(VLOOKUP(G256,अंक,5,0)&gt;=81),2,IF(AND(VLOOKUP(G256,अंक,5,0)&gt;=75),1,0))),IF(AND(VLOOKUP(G256,अंक,5,0)&gt;=86),1.5,IF(AND(VLOOKUP(G256,अंक,5,0)&gt;=81),1,IF(AND(VLOOKUP(G256,अंक,5,0)&gt;=75),0.5,0))))),"")</f>
        <v/>
      </c>
      <c s="160">
        <f t="shared" si="121"/>
        <v>0</v>
      </c>
      <c s="160">
        <f t="shared" si="122"/>
        <v>0</v>
      </c>
      <c s="160">
        <f t="shared" si="28"/>
        <v>0</v>
      </c>
      <c s="157" t="str">
        <f t="shared" si="123"/>
        <v/>
      </c>
      <c s="160" t="str">
        <f t="shared" si="30"/>
        <v/>
      </c>
      <c s="160" t="str">
        <f>IFERROR(IF(AND(VLOOKUP(G256,अंक,5,0)=""),"",IF($CK$6=3,IF(AND(VLOOKUP(G256,अंक,5,0)&gt;=86),3,IF(AND(VLOOKUP(G256,अंक,5,0)&gt;=81),2,IF(AND(VLOOKUP(G256,अंक,5,0)&gt;=75),1,0))),IF(AND(VLOOKUP(G256,अंक,5,0)&gt;86),1.5,IF(AND(VLOOKUP(G256,अंक,5,0)&gt;=81),1,IF(AND(VLOOKUP(G256,अंक,5,0)&gt;=75),0.5,0))))),"")</f>
        <v/>
      </c>
      <c s="160">
        <f t="shared" si="124"/>
        <v>0</v>
      </c>
      <c s="160">
        <f t="shared" si="125"/>
        <v>0</v>
      </c>
      <c s="160">
        <f t="shared" si="33"/>
        <v>0</v>
      </c>
      <c s="157" t="str">
        <f t="shared" si="126"/>
        <v/>
      </c>
      <c s="160" t="str">
        <f t="shared" si="35"/>
        <v/>
      </c>
      <c s="160" t="str">
        <f>IFERROR(IF(AND(VLOOKUP(G256,अंक,5,0)=""),"",IF($CQ$6=3,IF(AND(VLOOKUP(G256,अंक,5,0)&gt;=86),3,IF(AND(VLOOKUP(G256,अंक,5,0)&gt;=81),2,IF(AND(VLOOKUP(G256,अंक,5,0)&gt;=75),1,0))),IF(AND(VLOOKUP(G256,अंक,5,0)&gt;=86),1.5,IF(AND(VLOOKUP(G256,अंक,5,0)&gt;=81),1,IF(AND(VLOOKUP(G256,अंक,5,0)&gt;=75),0.5,0))))),"")</f>
        <v/>
      </c>
      <c s="160">
        <f t="shared" si="127"/>
        <v>0</v>
      </c>
      <c s="160">
        <f t="shared" si="128"/>
        <v>0</v>
      </c>
      <c s="161">
        <f t="shared" si="38"/>
        <v>0</v>
      </c>
      <c s="157"/>
    </row>
    <row r="257" spans="1:99" ht="26.25" customHeight="1">
      <c r="A25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7" s="181" t="str">
        <f t="shared" si="110"/>
        <v/>
      </c>
      <c s="160" t="str">
        <f t="shared" si="111"/>
        <v/>
      </c>
      <c s="160" t="str">
        <f t="shared" si="10"/>
        <v/>
      </c>
      <c s="160" t="str">
        <f>IFERROR(IF(AND(VLOOKUP(G257,अंक,5,0)=""),"",IF($BM$6=3,IF(AND(VLOOKUP(G257,अंक,5,0)&gt;=86),3,IF(AND(VLOOKUP(G257,अंक,5,0)&gt;=81),2,IF(AND(VLOOKUP(G257,Mark,5,0)&gt;=75),1,0))),IF(AND(VLOOKUP(G257,अंक,5,0)&gt;=86),1.5,IF(AND(VLOOKUP(G257,अंक,5,0)&gt;=81),1,IF(AND(VLOOKUP(G257,अंक,5,0)&gt;=75),0.5,0))))),"")</f>
        <v/>
      </c>
      <c s="160">
        <f t="shared" si="112"/>
        <v>0</v>
      </c>
      <c s="160">
        <f t="shared" si="113"/>
        <v>0</v>
      </c>
      <c s="160">
        <f t="shared" si="13"/>
        <v>0</v>
      </c>
      <c s="157" t="str">
        <f t="shared" si="114"/>
        <v/>
      </c>
      <c s="160" t="str">
        <f t="shared" si="15"/>
        <v/>
      </c>
      <c s="160" t="str">
        <f>IFERROR(IF(AND(VLOOKUP(G257,अंक,5,0)=""),"",IF($BS$6=3,IF(AND(VLOOKUP(G257,अंक,5,0)&gt;=86),3,IF(AND(VLOOKUP(G257,अंक,5,0)&gt;=81),2,IF(AND(VLOOKUP(G257,अंक,5,0)&gt;=75),1,0))),IF(AND(VLOOKUP(G257,अंक,5,0)&gt;=86),1.5,IF(AND(VLOOKUP(G257,अंक,5,0)&gt;=81),1,IF(AND(VLOOKUP(G257,अंक,5,0)&gt;=75),0.5,0))))),"")</f>
        <v/>
      </c>
      <c s="160">
        <f t="shared" si="115"/>
        <v>0</v>
      </c>
      <c s="160">
        <f t="shared" si="116"/>
        <v>0</v>
      </c>
      <c s="160">
        <f t="shared" si="18"/>
        <v>0</v>
      </c>
      <c s="157" t="str">
        <f t="shared" si="117"/>
        <v/>
      </c>
      <c s="160" t="str">
        <f t="shared" si="20"/>
        <v/>
      </c>
      <c s="160" t="str">
        <f>IFERROR(IF(AND(VLOOKUP(G257,अंक,5,0)=""),"",IF($BY$6=3,IF(AND(VLOOKUP(G257,अंक,5,0)&gt;=86),3,IF(AND(VLOOKUP(G257,अंक,5,0)&gt;=81),2,IF(AND(VLOOKUP(G257,अंक,5,0)&gt;=75),1,0))),IF(AND(VLOOKUP(G257,अंक,5,0)&gt;=86),1.5,IF(AND(VLOOKUP(G257,अंक,5,0)&gt;=81),1,IF(AND(VLOOKUP(G257,अंक,5,0)&gt;=75),0.5,0))))),"")</f>
        <v/>
      </c>
      <c s="160">
        <f t="shared" si="118"/>
        <v>0</v>
      </c>
      <c s="160">
        <f t="shared" si="119"/>
        <v>0</v>
      </c>
      <c s="160">
        <f t="shared" si="23"/>
        <v>0</v>
      </c>
      <c s="157" t="str">
        <f t="shared" si="120"/>
        <v/>
      </c>
      <c s="160" t="str">
        <f t="shared" si="25"/>
        <v/>
      </c>
      <c s="160" t="str">
        <f>IFERROR(IF(AND(VLOOKUP(G257,अंक,5,0)=""),"",IF($CE$6=3,IF(AND(VLOOKUP(G257,अंक,5,0)&gt;=86),3,IF(AND(VLOOKUP(G257,अंक,5,0)&gt;=81),2,IF(AND(VLOOKUP(G257,अंक,5,0)&gt;=75),1,0))),IF(AND(VLOOKUP(G257,अंक,5,0)&gt;=86),1.5,IF(AND(VLOOKUP(G257,अंक,5,0)&gt;=81),1,IF(AND(VLOOKUP(G257,अंक,5,0)&gt;=75),0.5,0))))),"")</f>
        <v/>
      </c>
      <c s="160">
        <f t="shared" si="121"/>
        <v>0</v>
      </c>
      <c s="160">
        <f t="shared" si="122"/>
        <v>0</v>
      </c>
      <c s="160">
        <f t="shared" si="28"/>
        <v>0</v>
      </c>
      <c s="157" t="str">
        <f t="shared" si="123"/>
        <v/>
      </c>
      <c s="160" t="str">
        <f t="shared" si="30"/>
        <v/>
      </c>
      <c s="160" t="str">
        <f>IFERROR(IF(AND(VLOOKUP(G257,अंक,5,0)=""),"",IF($CK$6=3,IF(AND(VLOOKUP(G257,अंक,5,0)&gt;=86),3,IF(AND(VLOOKUP(G257,अंक,5,0)&gt;=81),2,IF(AND(VLOOKUP(G257,अंक,5,0)&gt;=75),1,0))),IF(AND(VLOOKUP(G257,अंक,5,0)&gt;86),1.5,IF(AND(VLOOKUP(G257,अंक,5,0)&gt;=81),1,IF(AND(VLOOKUP(G257,अंक,5,0)&gt;=75),0.5,0))))),"")</f>
        <v/>
      </c>
      <c s="160">
        <f t="shared" si="124"/>
        <v>0</v>
      </c>
      <c s="160">
        <f t="shared" si="125"/>
        <v>0</v>
      </c>
      <c s="160">
        <f t="shared" si="33"/>
        <v>0</v>
      </c>
      <c s="157" t="str">
        <f t="shared" si="126"/>
        <v/>
      </c>
      <c s="160" t="str">
        <f t="shared" si="35"/>
        <v/>
      </c>
      <c s="160" t="str">
        <f>IFERROR(IF(AND(VLOOKUP(G257,अंक,5,0)=""),"",IF($CQ$6=3,IF(AND(VLOOKUP(G257,अंक,5,0)&gt;=86),3,IF(AND(VLOOKUP(G257,अंक,5,0)&gt;=81),2,IF(AND(VLOOKUP(G257,अंक,5,0)&gt;=75),1,0))),IF(AND(VLOOKUP(G257,अंक,5,0)&gt;=86),1.5,IF(AND(VLOOKUP(G257,अंक,5,0)&gt;=81),1,IF(AND(VLOOKUP(G257,अंक,5,0)&gt;=75),0.5,0))))),"")</f>
        <v/>
      </c>
      <c s="160">
        <f t="shared" si="127"/>
        <v>0</v>
      </c>
      <c s="160">
        <f t="shared" si="128"/>
        <v>0</v>
      </c>
      <c s="161">
        <f t="shared" si="38"/>
        <v>0</v>
      </c>
      <c s="157"/>
    </row>
    <row r="258" spans="1:99" ht="26.25" customHeight="1">
      <c r="A25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8" s="181" t="str">
        <f t="shared" si="110"/>
        <v/>
      </c>
      <c s="160" t="str">
        <f t="shared" si="111"/>
        <v/>
      </c>
      <c s="160" t="str">
        <f t="shared" si="10"/>
        <v/>
      </c>
      <c s="160" t="str">
        <f>IFERROR(IF(AND(VLOOKUP(G258,अंक,5,0)=""),"",IF($BM$6=3,IF(AND(VLOOKUP(G258,अंक,5,0)&gt;=86),3,IF(AND(VLOOKUP(G258,अंक,5,0)&gt;=81),2,IF(AND(VLOOKUP(G258,Mark,5,0)&gt;=75),1,0))),IF(AND(VLOOKUP(G258,अंक,5,0)&gt;=86),1.5,IF(AND(VLOOKUP(G258,अंक,5,0)&gt;=81),1,IF(AND(VLOOKUP(G258,अंक,5,0)&gt;=75),0.5,0))))),"")</f>
        <v/>
      </c>
      <c s="160">
        <f t="shared" si="112"/>
        <v>0</v>
      </c>
      <c s="160">
        <f t="shared" si="113"/>
        <v>0</v>
      </c>
      <c s="160">
        <f t="shared" si="13"/>
        <v>0</v>
      </c>
      <c s="157" t="str">
        <f t="shared" si="114"/>
        <v/>
      </c>
      <c s="160" t="str">
        <f t="shared" si="15"/>
        <v/>
      </c>
      <c s="160" t="str">
        <f>IFERROR(IF(AND(VLOOKUP(G258,अंक,5,0)=""),"",IF($BS$6=3,IF(AND(VLOOKUP(G258,अंक,5,0)&gt;=86),3,IF(AND(VLOOKUP(G258,अंक,5,0)&gt;=81),2,IF(AND(VLOOKUP(G258,अंक,5,0)&gt;=75),1,0))),IF(AND(VLOOKUP(G258,अंक,5,0)&gt;=86),1.5,IF(AND(VLOOKUP(G258,अंक,5,0)&gt;=81),1,IF(AND(VLOOKUP(G258,अंक,5,0)&gt;=75),0.5,0))))),"")</f>
        <v/>
      </c>
      <c s="160">
        <f t="shared" si="115"/>
        <v>0</v>
      </c>
      <c s="160">
        <f t="shared" si="116"/>
        <v>0</v>
      </c>
      <c s="160">
        <f t="shared" si="18"/>
        <v>0</v>
      </c>
      <c s="157" t="str">
        <f t="shared" si="117"/>
        <v/>
      </c>
      <c s="160" t="str">
        <f t="shared" si="20"/>
        <v/>
      </c>
      <c s="160" t="str">
        <f>IFERROR(IF(AND(VLOOKUP(G258,अंक,5,0)=""),"",IF($BY$6=3,IF(AND(VLOOKUP(G258,अंक,5,0)&gt;=86),3,IF(AND(VLOOKUP(G258,अंक,5,0)&gt;=81),2,IF(AND(VLOOKUP(G258,अंक,5,0)&gt;=75),1,0))),IF(AND(VLOOKUP(G258,अंक,5,0)&gt;=86),1.5,IF(AND(VLOOKUP(G258,अंक,5,0)&gt;=81),1,IF(AND(VLOOKUP(G258,अंक,5,0)&gt;=75),0.5,0))))),"")</f>
        <v/>
      </c>
      <c s="160">
        <f t="shared" si="118"/>
        <v>0</v>
      </c>
      <c s="160">
        <f t="shared" si="119"/>
        <v>0</v>
      </c>
      <c s="160">
        <f t="shared" si="23"/>
        <v>0</v>
      </c>
      <c s="157" t="str">
        <f t="shared" si="120"/>
        <v/>
      </c>
      <c s="160" t="str">
        <f t="shared" si="25"/>
        <v/>
      </c>
      <c s="160" t="str">
        <f>IFERROR(IF(AND(VLOOKUP(G258,अंक,5,0)=""),"",IF($CE$6=3,IF(AND(VLOOKUP(G258,अंक,5,0)&gt;=86),3,IF(AND(VLOOKUP(G258,अंक,5,0)&gt;=81),2,IF(AND(VLOOKUP(G258,अंक,5,0)&gt;=75),1,0))),IF(AND(VLOOKUP(G258,अंक,5,0)&gt;=86),1.5,IF(AND(VLOOKUP(G258,अंक,5,0)&gt;=81),1,IF(AND(VLOOKUP(G258,अंक,5,0)&gt;=75),0.5,0))))),"")</f>
        <v/>
      </c>
      <c s="160">
        <f t="shared" si="121"/>
        <v>0</v>
      </c>
      <c s="160">
        <f t="shared" si="122"/>
        <v>0</v>
      </c>
      <c s="160">
        <f t="shared" si="28"/>
        <v>0</v>
      </c>
      <c s="157" t="str">
        <f t="shared" si="123"/>
        <v/>
      </c>
      <c s="160" t="str">
        <f t="shared" si="30"/>
        <v/>
      </c>
      <c s="160" t="str">
        <f>IFERROR(IF(AND(VLOOKUP(G258,अंक,5,0)=""),"",IF($CK$6=3,IF(AND(VLOOKUP(G258,अंक,5,0)&gt;=86),3,IF(AND(VLOOKUP(G258,अंक,5,0)&gt;=81),2,IF(AND(VLOOKUP(G258,अंक,5,0)&gt;=75),1,0))),IF(AND(VLOOKUP(G258,अंक,5,0)&gt;86),1.5,IF(AND(VLOOKUP(G258,अंक,5,0)&gt;=81),1,IF(AND(VLOOKUP(G258,अंक,5,0)&gt;=75),0.5,0))))),"")</f>
        <v/>
      </c>
      <c s="160">
        <f t="shared" si="124"/>
        <v>0</v>
      </c>
      <c s="160">
        <f t="shared" si="125"/>
        <v>0</v>
      </c>
      <c s="160">
        <f t="shared" si="33"/>
        <v>0</v>
      </c>
      <c s="157" t="str">
        <f t="shared" si="126"/>
        <v/>
      </c>
      <c s="160" t="str">
        <f t="shared" si="35"/>
        <v/>
      </c>
      <c s="160" t="str">
        <f>IFERROR(IF(AND(VLOOKUP(G258,अंक,5,0)=""),"",IF($CQ$6=3,IF(AND(VLOOKUP(G258,अंक,5,0)&gt;=86),3,IF(AND(VLOOKUP(G258,अंक,5,0)&gt;=81),2,IF(AND(VLOOKUP(G258,अंक,5,0)&gt;=75),1,0))),IF(AND(VLOOKUP(G258,अंक,5,0)&gt;=86),1.5,IF(AND(VLOOKUP(G258,अंक,5,0)&gt;=81),1,IF(AND(VLOOKUP(G258,अंक,5,0)&gt;=75),0.5,0))))),"")</f>
        <v/>
      </c>
      <c s="160">
        <f t="shared" si="127"/>
        <v>0</v>
      </c>
      <c s="160">
        <f t="shared" si="128"/>
        <v>0</v>
      </c>
      <c s="161">
        <f t="shared" si="38"/>
        <v>0</v>
      </c>
      <c s="157"/>
    </row>
    <row r="259" spans="1:99" ht="26.25" customHeight="1">
      <c r="A25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59" s="181" t="str">
        <f t="shared" si="110"/>
        <v/>
      </c>
      <c s="160" t="str">
        <f t="shared" si="111"/>
        <v/>
      </c>
      <c s="160" t="str">
        <f t="shared" si="10"/>
        <v/>
      </c>
      <c s="160" t="str">
        <f>IFERROR(IF(AND(VLOOKUP(G259,अंक,5,0)=""),"",IF($BM$6=3,IF(AND(VLOOKUP(G259,अंक,5,0)&gt;=86),3,IF(AND(VLOOKUP(G259,अंक,5,0)&gt;=81),2,IF(AND(VLOOKUP(G259,Mark,5,0)&gt;=75),1,0))),IF(AND(VLOOKUP(G259,अंक,5,0)&gt;=86),1.5,IF(AND(VLOOKUP(G259,अंक,5,0)&gt;=81),1,IF(AND(VLOOKUP(G259,अंक,5,0)&gt;=75),0.5,0))))),"")</f>
        <v/>
      </c>
      <c s="160">
        <f t="shared" si="112"/>
        <v>0</v>
      </c>
      <c s="160">
        <f t="shared" si="113"/>
        <v>0</v>
      </c>
      <c s="160">
        <f t="shared" si="13"/>
        <v>0</v>
      </c>
      <c s="157" t="str">
        <f t="shared" si="114"/>
        <v/>
      </c>
      <c s="160" t="str">
        <f t="shared" si="15"/>
        <v/>
      </c>
      <c s="160" t="str">
        <f>IFERROR(IF(AND(VLOOKUP(G259,अंक,5,0)=""),"",IF($BS$6=3,IF(AND(VLOOKUP(G259,अंक,5,0)&gt;=86),3,IF(AND(VLOOKUP(G259,अंक,5,0)&gt;=81),2,IF(AND(VLOOKUP(G259,अंक,5,0)&gt;=75),1,0))),IF(AND(VLOOKUP(G259,अंक,5,0)&gt;=86),1.5,IF(AND(VLOOKUP(G259,अंक,5,0)&gt;=81),1,IF(AND(VLOOKUP(G259,अंक,5,0)&gt;=75),0.5,0))))),"")</f>
        <v/>
      </c>
      <c s="160">
        <f t="shared" si="115"/>
        <v>0</v>
      </c>
      <c s="160">
        <f t="shared" si="116"/>
        <v>0</v>
      </c>
      <c s="160">
        <f t="shared" si="18"/>
        <v>0</v>
      </c>
      <c s="157" t="str">
        <f t="shared" si="117"/>
        <v/>
      </c>
      <c s="160" t="str">
        <f t="shared" si="20"/>
        <v/>
      </c>
      <c s="160" t="str">
        <f>IFERROR(IF(AND(VLOOKUP(G259,अंक,5,0)=""),"",IF($BY$6=3,IF(AND(VLOOKUP(G259,अंक,5,0)&gt;=86),3,IF(AND(VLOOKUP(G259,अंक,5,0)&gt;=81),2,IF(AND(VLOOKUP(G259,अंक,5,0)&gt;=75),1,0))),IF(AND(VLOOKUP(G259,अंक,5,0)&gt;=86),1.5,IF(AND(VLOOKUP(G259,अंक,5,0)&gt;=81),1,IF(AND(VLOOKUP(G259,अंक,5,0)&gt;=75),0.5,0))))),"")</f>
        <v/>
      </c>
      <c s="160">
        <f t="shared" si="118"/>
        <v>0</v>
      </c>
      <c s="160">
        <f t="shared" si="119"/>
        <v>0</v>
      </c>
      <c s="160">
        <f t="shared" si="23"/>
        <v>0</v>
      </c>
      <c s="157" t="str">
        <f t="shared" si="120"/>
        <v/>
      </c>
      <c s="160" t="str">
        <f t="shared" si="25"/>
        <v/>
      </c>
      <c s="160" t="str">
        <f>IFERROR(IF(AND(VLOOKUP(G259,अंक,5,0)=""),"",IF($CE$6=3,IF(AND(VLOOKUP(G259,अंक,5,0)&gt;=86),3,IF(AND(VLOOKUP(G259,अंक,5,0)&gt;=81),2,IF(AND(VLOOKUP(G259,अंक,5,0)&gt;=75),1,0))),IF(AND(VLOOKUP(G259,अंक,5,0)&gt;=86),1.5,IF(AND(VLOOKUP(G259,अंक,5,0)&gt;=81),1,IF(AND(VLOOKUP(G259,अंक,5,0)&gt;=75),0.5,0))))),"")</f>
        <v/>
      </c>
      <c s="160">
        <f t="shared" si="121"/>
        <v>0</v>
      </c>
      <c s="160">
        <f t="shared" si="122"/>
        <v>0</v>
      </c>
      <c s="160">
        <f t="shared" si="28"/>
        <v>0</v>
      </c>
      <c s="157" t="str">
        <f t="shared" si="123"/>
        <v/>
      </c>
      <c s="160" t="str">
        <f t="shared" si="30"/>
        <v/>
      </c>
      <c s="160" t="str">
        <f>IFERROR(IF(AND(VLOOKUP(G259,अंक,5,0)=""),"",IF($CK$6=3,IF(AND(VLOOKUP(G259,अंक,5,0)&gt;=86),3,IF(AND(VLOOKUP(G259,अंक,5,0)&gt;=81),2,IF(AND(VLOOKUP(G259,अंक,5,0)&gt;=75),1,0))),IF(AND(VLOOKUP(G259,अंक,5,0)&gt;86),1.5,IF(AND(VLOOKUP(G259,अंक,5,0)&gt;=81),1,IF(AND(VLOOKUP(G259,अंक,5,0)&gt;=75),0.5,0))))),"")</f>
        <v/>
      </c>
      <c s="160">
        <f t="shared" si="124"/>
        <v>0</v>
      </c>
      <c s="160">
        <f t="shared" si="125"/>
        <v>0</v>
      </c>
      <c s="160">
        <f t="shared" si="33"/>
        <v>0</v>
      </c>
      <c s="157" t="str">
        <f t="shared" si="126"/>
        <v/>
      </c>
      <c s="160" t="str">
        <f t="shared" si="35"/>
        <v/>
      </c>
      <c s="160" t="str">
        <f>IFERROR(IF(AND(VLOOKUP(G259,अंक,5,0)=""),"",IF($CQ$6=3,IF(AND(VLOOKUP(G259,अंक,5,0)&gt;=86),3,IF(AND(VLOOKUP(G259,अंक,5,0)&gt;=81),2,IF(AND(VLOOKUP(G259,अंक,5,0)&gt;=75),1,0))),IF(AND(VLOOKUP(G259,अंक,5,0)&gt;=86),1.5,IF(AND(VLOOKUP(G259,अंक,5,0)&gt;=81),1,IF(AND(VLOOKUP(G259,अंक,5,0)&gt;=75),0.5,0))))),"")</f>
        <v/>
      </c>
      <c s="160">
        <f t="shared" si="127"/>
        <v>0</v>
      </c>
      <c s="160">
        <f t="shared" si="128"/>
        <v>0</v>
      </c>
      <c s="161">
        <f t="shared" si="38"/>
        <v>0</v>
      </c>
      <c s="157"/>
    </row>
    <row r="260" spans="1:99" ht="26.25" customHeight="1">
      <c r="A26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0" s="181" t="str">
        <f t="shared" si="110"/>
        <v/>
      </c>
      <c s="160" t="str">
        <f t="shared" si="111"/>
        <v/>
      </c>
      <c s="160" t="str">
        <f t="shared" si="10"/>
        <v/>
      </c>
      <c s="160" t="str">
        <f>IFERROR(IF(AND(VLOOKUP(G260,अंक,5,0)=""),"",IF($BM$6=3,IF(AND(VLOOKUP(G260,अंक,5,0)&gt;=86),3,IF(AND(VLOOKUP(G260,अंक,5,0)&gt;=81),2,IF(AND(VLOOKUP(G260,Mark,5,0)&gt;=75),1,0))),IF(AND(VLOOKUP(G260,अंक,5,0)&gt;=86),1.5,IF(AND(VLOOKUP(G260,अंक,5,0)&gt;=81),1,IF(AND(VLOOKUP(G260,अंक,5,0)&gt;=75),0.5,0))))),"")</f>
        <v/>
      </c>
      <c s="160">
        <f t="shared" si="112"/>
        <v>0</v>
      </c>
      <c s="160">
        <f t="shared" si="113"/>
        <v>0</v>
      </c>
      <c s="160">
        <f t="shared" si="13"/>
        <v>0</v>
      </c>
      <c s="157" t="str">
        <f t="shared" si="114"/>
        <v/>
      </c>
      <c s="160" t="str">
        <f t="shared" si="15"/>
        <v/>
      </c>
      <c s="160" t="str">
        <f>IFERROR(IF(AND(VLOOKUP(G260,अंक,5,0)=""),"",IF($BS$6=3,IF(AND(VLOOKUP(G260,अंक,5,0)&gt;=86),3,IF(AND(VLOOKUP(G260,अंक,5,0)&gt;=81),2,IF(AND(VLOOKUP(G260,अंक,5,0)&gt;=75),1,0))),IF(AND(VLOOKUP(G260,अंक,5,0)&gt;=86),1.5,IF(AND(VLOOKUP(G260,अंक,5,0)&gt;=81),1,IF(AND(VLOOKUP(G260,अंक,5,0)&gt;=75),0.5,0))))),"")</f>
        <v/>
      </c>
      <c s="160">
        <f t="shared" si="115"/>
        <v>0</v>
      </c>
      <c s="160">
        <f t="shared" si="116"/>
        <v>0</v>
      </c>
      <c s="160">
        <f t="shared" si="18"/>
        <v>0</v>
      </c>
      <c s="157" t="str">
        <f t="shared" si="117"/>
        <v/>
      </c>
      <c s="160" t="str">
        <f t="shared" si="20"/>
        <v/>
      </c>
      <c s="160" t="str">
        <f>IFERROR(IF(AND(VLOOKUP(G260,अंक,5,0)=""),"",IF($BY$6=3,IF(AND(VLOOKUP(G260,अंक,5,0)&gt;=86),3,IF(AND(VLOOKUP(G260,अंक,5,0)&gt;=81),2,IF(AND(VLOOKUP(G260,अंक,5,0)&gt;=75),1,0))),IF(AND(VLOOKUP(G260,अंक,5,0)&gt;=86),1.5,IF(AND(VLOOKUP(G260,अंक,5,0)&gt;=81),1,IF(AND(VLOOKUP(G260,अंक,5,0)&gt;=75),0.5,0))))),"")</f>
        <v/>
      </c>
      <c s="160">
        <f t="shared" si="118"/>
        <v>0</v>
      </c>
      <c s="160">
        <f t="shared" si="119"/>
        <v>0</v>
      </c>
      <c s="160">
        <f t="shared" si="23"/>
        <v>0</v>
      </c>
      <c s="157" t="str">
        <f t="shared" si="120"/>
        <v/>
      </c>
      <c s="160" t="str">
        <f t="shared" si="25"/>
        <v/>
      </c>
      <c s="160" t="str">
        <f>IFERROR(IF(AND(VLOOKUP(G260,अंक,5,0)=""),"",IF($CE$6=3,IF(AND(VLOOKUP(G260,अंक,5,0)&gt;=86),3,IF(AND(VLOOKUP(G260,अंक,5,0)&gt;=81),2,IF(AND(VLOOKUP(G260,अंक,5,0)&gt;=75),1,0))),IF(AND(VLOOKUP(G260,अंक,5,0)&gt;=86),1.5,IF(AND(VLOOKUP(G260,अंक,5,0)&gt;=81),1,IF(AND(VLOOKUP(G260,अंक,5,0)&gt;=75),0.5,0))))),"")</f>
        <v/>
      </c>
      <c s="160">
        <f t="shared" si="121"/>
        <v>0</v>
      </c>
      <c s="160">
        <f t="shared" si="122"/>
        <v>0</v>
      </c>
      <c s="160">
        <f t="shared" si="28"/>
        <v>0</v>
      </c>
      <c s="157" t="str">
        <f t="shared" si="123"/>
        <v/>
      </c>
      <c s="160" t="str">
        <f t="shared" si="30"/>
        <v/>
      </c>
      <c s="160" t="str">
        <f>IFERROR(IF(AND(VLOOKUP(G260,अंक,5,0)=""),"",IF($CK$6=3,IF(AND(VLOOKUP(G260,अंक,5,0)&gt;=86),3,IF(AND(VLOOKUP(G260,अंक,5,0)&gt;=81),2,IF(AND(VLOOKUP(G260,अंक,5,0)&gt;=75),1,0))),IF(AND(VLOOKUP(G260,अंक,5,0)&gt;86),1.5,IF(AND(VLOOKUP(G260,अंक,5,0)&gt;=81),1,IF(AND(VLOOKUP(G260,अंक,5,0)&gt;=75),0.5,0))))),"")</f>
        <v/>
      </c>
      <c s="160">
        <f t="shared" si="124"/>
        <v>0</v>
      </c>
      <c s="160">
        <f t="shared" si="125"/>
        <v>0</v>
      </c>
      <c s="160">
        <f t="shared" si="33"/>
        <v>0</v>
      </c>
      <c s="157" t="str">
        <f t="shared" si="126"/>
        <v/>
      </c>
      <c s="160" t="str">
        <f t="shared" si="35"/>
        <v/>
      </c>
      <c s="160" t="str">
        <f>IFERROR(IF(AND(VLOOKUP(G260,अंक,5,0)=""),"",IF($CQ$6=3,IF(AND(VLOOKUP(G260,अंक,5,0)&gt;=86),3,IF(AND(VLOOKUP(G260,अंक,5,0)&gt;=81),2,IF(AND(VLOOKUP(G260,अंक,5,0)&gt;=75),1,0))),IF(AND(VLOOKUP(G260,अंक,5,0)&gt;=86),1.5,IF(AND(VLOOKUP(G260,अंक,5,0)&gt;=81),1,IF(AND(VLOOKUP(G260,अंक,5,0)&gt;=75),0.5,0))))),"")</f>
        <v/>
      </c>
      <c s="160">
        <f t="shared" si="127"/>
        <v>0</v>
      </c>
      <c s="160">
        <f t="shared" si="128"/>
        <v>0</v>
      </c>
      <c s="161">
        <f t="shared" si="38"/>
        <v>0</v>
      </c>
      <c s="157"/>
    </row>
    <row r="261" spans="1:99" ht="26.25" customHeight="1">
      <c r="A26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1" s="181" t="str">
        <f t="shared" si="110"/>
        <v/>
      </c>
      <c s="160" t="str">
        <f t="shared" si="111"/>
        <v/>
      </c>
      <c s="160" t="str">
        <f t="shared" si="10"/>
        <v/>
      </c>
      <c s="160" t="str">
        <f>IFERROR(IF(AND(VLOOKUP(G261,अंक,5,0)=""),"",IF($BM$6=3,IF(AND(VLOOKUP(G261,अंक,5,0)&gt;=86),3,IF(AND(VLOOKUP(G261,अंक,5,0)&gt;=81),2,IF(AND(VLOOKUP(G261,Mark,5,0)&gt;=75),1,0))),IF(AND(VLOOKUP(G261,अंक,5,0)&gt;=86),1.5,IF(AND(VLOOKUP(G261,अंक,5,0)&gt;=81),1,IF(AND(VLOOKUP(G261,अंक,5,0)&gt;=75),0.5,0))))),"")</f>
        <v/>
      </c>
      <c s="160">
        <f t="shared" si="112"/>
        <v>0</v>
      </c>
      <c s="160">
        <f t="shared" si="113"/>
        <v>0</v>
      </c>
      <c s="160">
        <f t="shared" si="13"/>
        <v>0</v>
      </c>
      <c s="157" t="str">
        <f t="shared" si="114"/>
        <v/>
      </c>
      <c s="160" t="str">
        <f t="shared" si="15"/>
        <v/>
      </c>
      <c s="160" t="str">
        <f>IFERROR(IF(AND(VLOOKUP(G261,अंक,5,0)=""),"",IF($BS$6=3,IF(AND(VLOOKUP(G261,अंक,5,0)&gt;=86),3,IF(AND(VLOOKUP(G261,अंक,5,0)&gt;=81),2,IF(AND(VLOOKUP(G261,अंक,5,0)&gt;=75),1,0))),IF(AND(VLOOKUP(G261,अंक,5,0)&gt;=86),1.5,IF(AND(VLOOKUP(G261,अंक,5,0)&gt;=81),1,IF(AND(VLOOKUP(G261,अंक,5,0)&gt;=75),0.5,0))))),"")</f>
        <v/>
      </c>
      <c s="160">
        <f t="shared" si="115"/>
        <v>0</v>
      </c>
      <c s="160">
        <f t="shared" si="116"/>
        <v>0</v>
      </c>
      <c s="160">
        <f t="shared" si="18"/>
        <v>0</v>
      </c>
      <c s="157" t="str">
        <f t="shared" si="117"/>
        <v/>
      </c>
      <c s="160" t="str">
        <f t="shared" si="20"/>
        <v/>
      </c>
      <c s="160" t="str">
        <f>IFERROR(IF(AND(VLOOKUP(G261,अंक,5,0)=""),"",IF($BY$6=3,IF(AND(VLOOKUP(G261,अंक,5,0)&gt;=86),3,IF(AND(VLOOKUP(G261,अंक,5,0)&gt;=81),2,IF(AND(VLOOKUP(G261,अंक,5,0)&gt;=75),1,0))),IF(AND(VLOOKUP(G261,अंक,5,0)&gt;=86),1.5,IF(AND(VLOOKUP(G261,अंक,5,0)&gt;=81),1,IF(AND(VLOOKUP(G261,अंक,5,0)&gt;=75),0.5,0))))),"")</f>
        <v/>
      </c>
      <c s="160">
        <f t="shared" si="118"/>
        <v>0</v>
      </c>
      <c s="160">
        <f t="shared" si="119"/>
        <v>0</v>
      </c>
      <c s="160">
        <f t="shared" si="23"/>
        <v>0</v>
      </c>
      <c s="157" t="str">
        <f t="shared" si="120"/>
        <v/>
      </c>
      <c s="160" t="str">
        <f t="shared" si="25"/>
        <v/>
      </c>
      <c s="160" t="str">
        <f>IFERROR(IF(AND(VLOOKUP(G261,अंक,5,0)=""),"",IF($CE$6=3,IF(AND(VLOOKUP(G261,अंक,5,0)&gt;=86),3,IF(AND(VLOOKUP(G261,अंक,5,0)&gt;=81),2,IF(AND(VLOOKUP(G261,अंक,5,0)&gt;=75),1,0))),IF(AND(VLOOKUP(G261,अंक,5,0)&gt;=86),1.5,IF(AND(VLOOKUP(G261,अंक,5,0)&gt;=81),1,IF(AND(VLOOKUP(G261,अंक,5,0)&gt;=75),0.5,0))))),"")</f>
        <v/>
      </c>
      <c s="160">
        <f t="shared" si="121"/>
        <v>0</v>
      </c>
      <c s="160">
        <f t="shared" si="122"/>
        <v>0</v>
      </c>
      <c s="160">
        <f t="shared" si="28"/>
        <v>0</v>
      </c>
      <c s="157" t="str">
        <f t="shared" si="123"/>
        <v/>
      </c>
      <c s="160" t="str">
        <f t="shared" si="30"/>
        <v/>
      </c>
      <c s="160" t="str">
        <f>IFERROR(IF(AND(VLOOKUP(G261,अंक,5,0)=""),"",IF($CK$6=3,IF(AND(VLOOKUP(G261,अंक,5,0)&gt;=86),3,IF(AND(VLOOKUP(G261,अंक,5,0)&gt;=81),2,IF(AND(VLOOKUP(G261,अंक,5,0)&gt;=75),1,0))),IF(AND(VLOOKUP(G261,अंक,5,0)&gt;86),1.5,IF(AND(VLOOKUP(G261,अंक,5,0)&gt;=81),1,IF(AND(VLOOKUP(G261,अंक,5,0)&gt;=75),0.5,0))))),"")</f>
        <v/>
      </c>
      <c s="160">
        <f t="shared" si="124"/>
        <v>0</v>
      </c>
      <c s="160">
        <f t="shared" si="125"/>
        <v>0</v>
      </c>
      <c s="160">
        <f t="shared" si="33"/>
        <v>0</v>
      </c>
      <c s="157" t="str">
        <f t="shared" si="126"/>
        <v/>
      </c>
      <c s="160" t="str">
        <f t="shared" si="35"/>
        <v/>
      </c>
      <c s="160" t="str">
        <f>IFERROR(IF(AND(VLOOKUP(G261,अंक,5,0)=""),"",IF($CQ$6=3,IF(AND(VLOOKUP(G261,अंक,5,0)&gt;=86),3,IF(AND(VLOOKUP(G261,अंक,5,0)&gt;=81),2,IF(AND(VLOOKUP(G261,अंक,5,0)&gt;=75),1,0))),IF(AND(VLOOKUP(G261,अंक,5,0)&gt;=86),1.5,IF(AND(VLOOKUP(G261,अंक,5,0)&gt;=81),1,IF(AND(VLOOKUP(G261,अंक,5,0)&gt;=75),0.5,0))))),"")</f>
        <v/>
      </c>
      <c s="160">
        <f t="shared" si="127"/>
        <v>0</v>
      </c>
      <c s="160">
        <f t="shared" si="128"/>
        <v>0</v>
      </c>
      <c s="161">
        <f t="shared" si="38"/>
        <v>0</v>
      </c>
      <c s="157"/>
    </row>
    <row r="262" spans="1:99" ht="26.25" customHeight="1">
      <c r="A26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2" s="181" t="str">
        <f t="shared" si="110"/>
        <v/>
      </c>
      <c s="160" t="str">
        <f t="shared" si="111"/>
        <v/>
      </c>
      <c s="160" t="str">
        <f t="shared" si="10"/>
        <v/>
      </c>
      <c s="160" t="str">
        <f>IFERROR(IF(AND(VLOOKUP(G262,अंक,5,0)=""),"",IF($BM$6=3,IF(AND(VLOOKUP(G262,अंक,5,0)&gt;=86),3,IF(AND(VLOOKUP(G262,अंक,5,0)&gt;=81),2,IF(AND(VLOOKUP(G262,Mark,5,0)&gt;=75),1,0))),IF(AND(VLOOKUP(G262,अंक,5,0)&gt;=86),1.5,IF(AND(VLOOKUP(G262,अंक,5,0)&gt;=81),1,IF(AND(VLOOKUP(G262,अंक,5,0)&gt;=75),0.5,0))))),"")</f>
        <v/>
      </c>
      <c s="160">
        <f t="shared" si="112"/>
        <v>0</v>
      </c>
      <c s="160">
        <f t="shared" si="113"/>
        <v>0</v>
      </c>
      <c s="160">
        <f t="shared" si="13"/>
        <v>0</v>
      </c>
      <c s="157" t="str">
        <f t="shared" si="114"/>
        <v/>
      </c>
      <c s="160" t="str">
        <f t="shared" si="15"/>
        <v/>
      </c>
      <c s="160" t="str">
        <f>IFERROR(IF(AND(VLOOKUP(G262,अंक,5,0)=""),"",IF($BS$6=3,IF(AND(VLOOKUP(G262,अंक,5,0)&gt;=86),3,IF(AND(VLOOKUP(G262,अंक,5,0)&gt;=81),2,IF(AND(VLOOKUP(G262,अंक,5,0)&gt;=75),1,0))),IF(AND(VLOOKUP(G262,अंक,5,0)&gt;=86),1.5,IF(AND(VLOOKUP(G262,अंक,5,0)&gt;=81),1,IF(AND(VLOOKUP(G262,अंक,5,0)&gt;=75),0.5,0))))),"")</f>
        <v/>
      </c>
      <c s="160">
        <f t="shared" si="115"/>
        <v>0</v>
      </c>
      <c s="160">
        <f t="shared" si="116"/>
        <v>0</v>
      </c>
      <c s="160">
        <f t="shared" si="18"/>
        <v>0</v>
      </c>
      <c s="157" t="str">
        <f t="shared" si="117"/>
        <v/>
      </c>
      <c s="160" t="str">
        <f t="shared" si="20"/>
        <v/>
      </c>
      <c s="160" t="str">
        <f>IFERROR(IF(AND(VLOOKUP(G262,अंक,5,0)=""),"",IF($BY$6=3,IF(AND(VLOOKUP(G262,अंक,5,0)&gt;=86),3,IF(AND(VLOOKUP(G262,अंक,5,0)&gt;=81),2,IF(AND(VLOOKUP(G262,अंक,5,0)&gt;=75),1,0))),IF(AND(VLOOKUP(G262,अंक,5,0)&gt;=86),1.5,IF(AND(VLOOKUP(G262,अंक,5,0)&gt;=81),1,IF(AND(VLOOKUP(G262,अंक,5,0)&gt;=75),0.5,0))))),"")</f>
        <v/>
      </c>
      <c s="160">
        <f t="shared" si="118"/>
        <v>0</v>
      </c>
      <c s="160">
        <f t="shared" si="119"/>
        <v>0</v>
      </c>
      <c s="160">
        <f t="shared" si="23"/>
        <v>0</v>
      </c>
      <c s="157" t="str">
        <f t="shared" si="120"/>
        <v/>
      </c>
      <c s="160" t="str">
        <f t="shared" si="25"/>
        <v/>
      </c>
      <c s="160" t="str">
        <f>IFERROR(IF(AND(VLOOKUP(G262,अंक,5,0)=""),"",IF($CE$6=3,IF(AND(VLOOKUP(G262,अंक,5,0)&gt;=86),3,IF(AND(VLOOKUP(G262,अंक,5,0)&gt;=81),2,IF(AND(VLOOKUP(G262,अंक,5,0)&gt;=75),1,0))),IF(AND(VLOOKUP(G262,अंक,5,0)&gt;=86),1.5,IF(AND(VLOOKUP(G262,अंक,5,0)&gt;=81),1,IF(AND(VLOOKUP(G262,अंक,5,0)&gt;=75),0.5,0))))),"")</f>
        <v/>
      </c>
      <c s="160">
        <f t="shared" si="121"/>
        <v>0</v>
      </c>
      <c s="160">
        <f t="shared" si="122"/>
        <v>0</v>
      </c>
      <c s="160">
        <f t="shared" si="28"/>
        <v>0</v>
      </c>
      <c s="157" t="str">
        <f t="shared" si="123"/>
        <v/>
      </c>
      <c s="160" t="str">
        <f t="shared" si="30"/>
        <v/>
      </c>
      <c s="160" t="str">
        <f>IFERROR(IF(AND(VLOOKUP(G262,अंक,5,0)=""),"",IF($CK$6=3,IF(AND(VLOOKUP(G262,अंक,5,0)&gt;=86),3,IF(AND(VLOOKUP(G262,अंक,5,0)&gt;=81),2,IF(AND(VLOOKUP(G262,अंक,5,0)&gt;=75),1,0))),IF(AND(VLOOKUP(G262,अंक,5,0)&gt;86),1.5,IF(AND(VLOOKUP(G262,अंक,5,0)&gt;=81),1,IF(AND(VLOOKUP(G262,अंक,5,0)&gt;=75),0.5,0))))),"")</f>
        <v/>
      </c>
      <c s="160">
        <f t="shared" si="124"/>
        <v>0</v>
      </c>
      <c s="160">
        <f t="shared" si="125"/>
        <v>0</v>
      </c>
      <c s="160">
        <f t="shared" si="33"/>
        <v>0</v>
      </c>
      <c s="157" t="str">
        <f t="shared" si="126"/>
        <v/>
      </c>
      <c s="160" t="str">
        <f t="shared" si="35"/>
        <v/>
      </c>
      <c s="160" t="str">
        <f>IFERROR(IF(AND(VLOOKUP(G262,अंक,5,0)=""),"",IF($CQ$6=3,IF(AND(VLOOKUP(G262,अंक,5,0)&gt;=86),3,IF(AND(VLOOKUP(G262,अंक,5,0)&gt;=81),2,IF(AND(VLOOKUP(G262,अंक,5,0)&gt;=75),1,0))),IF(AND(VLOOKUP(G262,अंक,5,0)&gt;=86),1.5,IF(AND(VLOOKUP(G262,अंक,5,0)&gt;=81),1,IF(AND(VLOOKUP(G262,अंक,5,0)&gt;=75),0.5,0))))),"")</f>
        <v/>
      </c>
      <c s="160">
        <f t="shared" si="127"/>
        <v>0</v>
      </c>
      <c s="160">
        <f t="shared" si="128"/>
        <v>0</v>
      </c>
      <c s="161">
        <f t="shared" si="38"/>
        <v>0</v>
      </c>
      <c s="157"/>
    </row>
    <row r="263" spans="1:99" ht="26.25" customHeight="1">
      <c r="A26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3" s="181" t="str">
        <f t="shared" si="110"/>
        <v/>
      </c>
      <c s="160" t="str">
        <f t="shared" si="111"/>
        <v/>
      </c>
      <c s="160" t="str">
        <f t="shared" si="137" ref="BL263:BL326">IFERROR(IF(BK263="","",ROUNDUP(BK263*10%,0)),"")</f>
        <v/>
      </c>
      <c s="160" t="str">
        <f>IFERROR(IF(AND(VLOOKUP(G263,अंक,5,0)=""),"",IF($BM$6=3,IF(AND(VLOOKUP(G263,अंक,5,0)&gt;=86),3,IF(AND(VLOOKUP(G263,अंक,5,0)&gt;=81),2,IF(AND(VLOOKUP(G263,Mark,5,0)&gt;=75),1,0))),IF(AND(VLOOKUP(G263,अंक,5,0)&gt;=86),1.5,IF(AND(VLOOKUP(G263,अंक,5,0)&gt;=81),1,IF(AND(VLOOKUP(G263,अंक,5,0)&gt;=75),0.5,0))))),"")</f>
        <v/>
      </c>
      <c s="160">
        <f t="shared" si="112"/>
        <v>0</v>
      </c>
      <c s="160">
        <f t="shared" si="113"/>
        <v>0</v>
      </c>
      <c s="160">
        <f t="shared" si="138" ref="BP263:BP326">SUM(BL263:BO263)</f>
        <v>0</v>
      </c>
      <c s="157" t="str">
        <f t="shared" si="114"/>
        <v/>
      </c>
      <c s="160" t="str">
        <f t="shared" si="139" ref="BR263:BR326">IFERROR(IF(BQ263="","",ROUNDUP(BQ263*10%,0)),"")</f>
        <v/>
      </c>
      <c s="160" t="str">
        <f>IFERROR(IF(AND(VLOOKUP(G263,अंक,5,0)=""),"",IF($BS$6=3,IF(AND(VLOOKUP(G263,अंक,5,0)&gt;=86),3,IF(AND(VLOOKUP(G263,अंक,5,0)&gt;=81),2,IF(AND(VLOOKUP(G263,अंक,5,0)&gt;=75),1,0))),IF(AND(VLOOKUP(G263,अंक,5,0)&gt;=86),1.5,IF(AND(VLOOKUP(G263,अंक,5,0)&gt;=81),1,IF(AND(VLOOKUP(G263,अंक,5,0)&gt;=75),0.5,0))))),"")</f>
        <v/>
      </c>
      <c s="160">
        <f t="shared" si="115"/>
        <v>0</v>
      </c>
      <c s="160">
        <f t="shared" si="116"/>
        <v>0</v>
      </c>
      <c s="160">
        <f t="shared" si="140" ref="BV263:BV326">SUM(BR263:BU263)</f>
        <v>0</v>
      </c>
      <c s="157" t="str">
        <f t="shared" si="117"/>
        <v/>
      </c>
      <c s="160" t="str">
        <f t="shared" si="141" ref="BX263:BX326">IFERROR(IF(BW263="","",ROUNDUP(BW263*10%,0)),"")</f>
        <v/>
      </c>
      <c s="160" t="str">
        <f>IFERROR(IF(AND(VLOOKUP(G263,अंक,5,0)=""),"",IF($BY$6=3,IF(AND(VLOOKUP(G263,अंक,5,0)&gt;=86),3,IF(AND(VLOOKUP(G263,अंक,5,0)&gt;=81),2,IF(AND(VLOOKUP(G263,अंक,5,0)&gt;=75),1,0))),IF(AND(VLOOKUP(G263,अंक,5,0)&gt;=86),1.5,IF(AND(VLOOKUP(G263,अंक,5,0)&gt;=81),1,IF(AND(VLOOKUP(G263,अंक,5,0)&gt;=75),0.5,0))))),"")</f>
        <v/>
      </c>
      <c s="160">
        <f t="shared" si="118"/>
        <v>0</v>
      </c>
      <c s="160">
        <f t="shared" si="119"/>
        <v>0</v>
      </c>
      <c s="160">
        <f t="shared" si="142" ref="CB263:CB326">SUM(BX263:CA263)</f>
        <v>0</v>
      </c>
      <c s="157" t="str">
        <f t="shared" si="120"/>
        <v/>
      </c>
      <c s="160" t="str">
        <f t="shared" si="143" ref="CD263:CD326">IFERROR(IF(CC263="","",ROUNDUP(CC263*10%,0)),"")</f>
        <v/>
      </c>
      <c s="160" t="str">
        <f>IFERROR(IF(AND(VLOOKUP(G263,अंक,5,0)=""),"",IF($CE$6=3,IF(AND(VLOOKUP(G263,अंक,5,0)&gt;=86),3,IF(AND(VLOOKUP(G263,अंक,5,0)&gt;=81),2,IF(AND(VLOOKUP(G263,अंक,5,0)&gt;=75),1,0))),IF(AND(VLOOKUP(G263,अंक,5,0)&gt;=86),1.5,IF(AND(VLOOKUP(G263,अंक,5,0)&gt;=81),1,IF(AND(VLOOKUP(G263,अंक,5,0)&gt;=75),0.5,0))))),"")</f>
        <v/>
      </c>
      <c s="160">
        <f t="shared" si="121"/>
        <v>0</v>
      </c>
      <c s="160">
        <f t="shared" si="122"/>
        <v>0</v>
      </c>
      <c s="160">
        <f t="shared" si="144" ref="CH263:CH326">SUM(CD263:CG263)</f>
        <v>0</v>
      </c>
      <c s="157" t="str">
        <f t="shared" si="123"/>
        <v/>
      </c>
      <c s="160" t="str">
        <f t="shared" si="145" ref="CJ263:CJ326">IFERROR(IF(CI263="","",ROUNDUP(CI263*10%,0)),"")</f>
        <v/>
      </c>
      <c s="160" t="str">
        <f>IFERROR(IF(AND(VLOOKUP(G263,अंक,5,0)=""),"",IF($CK$6=3,IF(AND(VLOOKUP(G263,अंक,5,0)&gt;=86),3,IF(AND(VLOOKUP(G263,अंक,5,0)&gt;=81),2,IF(AND(VLOOKUP(G263,अंक,5,0)&gt;=75),1,0))),IF(AND(VLOOKUP(G263,अंक,5,0)&gt;86),1.5,IF(AND(VLOOKUP(G263,अंक,5,0)&gt;=81),1,IF(AND(VLOOKUP(G263,अंक,5,0)&gt;=75),0.5,0))))),"")</f>
        <v/>
      </c>
      <c s="160">
        <f t="shared" si="124"/>
        <v>0</v>
      </c>
      <c s="160">
        <f t="shared" si="125"/>
        <v>0</v>
      </c>
      <c s="160">
        <f t="shared" si="146" ref="CN263:CN326">SUM(CJ263:CM263)</f>
        <v>0</v>
      </c>
      <c s="157" t="str">
        <f t="shared" si="126"/>
        <v/>
      </c>
      <c s="160" t="str">
        <f t="shared" si="147" ref="CP263:CP326">IFERROR(IF(CO263="","",ROUNDUP(CO263*10%,0)),"")</f>
        <v/>
      </c>
      <c s="160" t="str">
        <f>IFERROR(IF(AND(VLOOKUP(G263,अंक,5,0)=""),"",IF($CQ$6=3,IF(AND(VLOOKUP(G263,अंक,5,0)&gt;=86),3,IF(AND(VLOOKUP(G263,अंक,5,0)&gt;=81),2,IF(AND(VLOOKUP(G263,अंक,5,0)&gt;=75),1,0))),IF(AND(VLOOKUP(G263,अंक,5,0)&gt;=86),1.5,IF(AND(VLOOKUP(G263,अंक,5,0)&gt;=81),1,IF(AND(VLOOKUP(G263,अंक,5,0)&gt;=75),0.5,0))))),"")</f>
        <v/>
      </c>
      <c s="160">
        <f t="shared" si="127"/>
        <v>0</v>
      </c>
      <c s="160">
        <f t="shared" si="128"/>
        <v>0</v>
      </c>
      <c s="161">
        <f t="shared" si="148" ref="CT263:CT326">SUM(CP263:CS263)</f>
        <v>0</v>
      </c>
      <c s="157"/>
    </row>
    <row r="264" spans="1:99" ht="26.25" customHeight="1">
      <c r="A26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4" s="181" t="str">
        <f t="shared" si="149" ref="BJ264:BJ327">G264</f>
        <v/>
      </c>
      <c s="160" t="str">
        <f t="shared" si="150" ref="BK264:BK327">IF(AND(L264="",M264="",N264="",O264=""),"",SUM(L264,M264,N264,O264))</f>
        <v/>
      </c>
      <c s="160" t="str">
        <f t="shared" si="137"/>
        <v/>
      </c>
      <c s="160" t="str">
        <f>IFERROR(IF(AND(VLOOKUP(G264,अंक,5,0)=""),"",IF($BM$6=3,IF(AND(VLOOKUP(G264,अंक,5,0)&gt;=86),3,IF(AND(VLOOKUP(G264,अंक,5,0)&gt;=81),2,IF(AND(VLOOKUP(G264,Mark,5,0)&gt;=75),1,0))),IF(AND(VLOOKUP(G264,अंक,5,0)&gt;=86),1.5,IF(AND(VLOOKUP(G264,अंक,5,0)&gt;=81),1,IF(AND(VLOOKUP(G264,अंक,5,0)&gt;=75),0.5,0))))),"")</f>
        <v/>
      </c>
      <c s="160">
        <f t="shared" si="151" ref="BN264:BN327">VLOOKUP(G264,अंक,10,0)</f>
        <v>0</v>
      </c>
      <c s="160">
        <f t="shared" si="152" ref="BO264:BO327">VLOOKUP(G264,अंक,11,0)</f>
        <v>0</v>
      </c>
      <c s="160">
        <f t="shared" si="138"/>
        <v>0</v>
      </c>
      <c s="157" t="str">
        <f t="shared" si="153" ref="BQ264:BQ327">IF(AND(R264="",S264="",T264="",U264=""),"",SUM(R264,S264,T264,U264))</f>
        <v/>
      </c>
      <c s="160" t="str">
        <f t="shared" si="139"/>
        <v/>
      </c>
      <c s="160" t="str">
        <f>IFERROR(IF(AND(VLOOKUP(G264,अंक,5,0)=""),"",IF($BS$6=3,IF(AND(VLOOKUP(G264,अंक,5,0)&gt;=86),3,IF(AND(VLOOKUP(G264,अंक,5,0)&gt;=81),2,IF(AND(VLOOKUP(G264,अंक,5,0)&gt;=75),1,0))),IF(AND(VLOOKUP(G264,अंक,5,0)&gt;=86),1.5,IF(AND(VLOOKUP(G264,अंक,5,0)&gt;=81),1,IF(AND(VLOOKUP(G264,अंक,5,0)&gt;=75),0.5,0))))),"")</f>
        <v/>
      </c>
      <c s="160">
        <f t="shared" si="154" ref="BT264:BT327">VLOOKUP(G264,अंक,16,0)</f>
        <v>0</v>
      </c>
      <c s="160">
        <f t="shared" si="155" ref="BU264:BU327">VLOOKUP(G264,अंक,17,0)</f>
        <v>0</v>
      </c>
      <c s="160">
        <f t="shared" si="140"/>
        <v>0</v>
      </c>
      <c s="157" t="str">
        <f t="shared" si="156" ref="BW264:BW327">IF(AND(X264="",Y264="",Z264="",AA264=""),"",SUM(X264,Y264,Z264,AA264))</f>
        <v/>
      </c>
      <c s="160" t="str">
        <f t="shared" si="141"/>
        <v/>
      </c>
      <c s="160" t="str">
        <f>IFERROR(IF(AND(VLOOKUP(G264,अंक,5,0)=""),"",IF($BY$6=3,IF(AND(VLOOKUP(G264,अंक,5,0)&gt;=86),3,IF(AND(VLOOKUP(G264,अंक,5,0)&gt;=81),2,IF(AND(VLOOKUP(G264,अंक,5,0)&gt;=75),1,0))),IF(AND(VLOOKUP(G264,अंक,5,0)&gt;=86),1.5,IF(AND(VLOOKUP(G264,अंक,5,0)&gt;=81),1,IF(AND(VLOOKUP(G264,अंक,5,0)&gt;=75),0.5,0))))),"")</f>
        <v/>
      </c>
      <c s="160">
        <f t="shared" si="157" ref="BZ264:BZ327">VLOOKUP(G264,अंक,23,0)</f>
        <v>0</v>
      </c>
      <c s="160">
        <f t="shared" si="158" ref="CA264:CA327">VLOOKUP(G264,अंक,24,0)</f>
        <v>0</v>
      </c>
      <c s="160">
        <f t="shared" si="142"/>
        <v>0</v>
      </c>
      <c s="157" t="str">
        <f t="shared" si="159" ref="CC264:CC327">IF(AND(AE264="",AF264="",AG264="",AH264=""),"",SUM(AE264,AF264,AG264,AH264))</f>
        <v/>
      </c>
      <c s="160" t="str">
        <f t="shared" si="143"/>
        <v/>
      </c>
      <c s="160" t="str">
        <f>IFERROR(IF(AND(VLOOKUP(G264,अंक,5,0)=""),"",IF($CE$6=3,IF(AND(VLOOKUP(G264,अंक,5,0)&gt;=86),3,IF(AND(VLOOKUP(G264,अंक,5,0)&gt;=81),2,IF(AND(VLOOKUP(G264,अंक,5,0)&gt;=75),1,0))),IF(AND(VLOOKUP(G264,अंक,5,0)&gt;=86),1.5,IF(AND(VLOOKUP(G264,अंक,5,0)&gt;=81),1,IF(AND(VLOOKUP(G264,अंक,5,0)&gt;=75),0.5,0))))),"")</f>
        <v/>
      </c>
      <c s="160">
        <f t="shared" si="160" ref="CF264:CF327">VLOOKUP(G264,अंक,30,0)</f>
        <v>0</v>
      </c>
      <c s="160">
        <f t="shared" si="161" ref="CG264:CG327">VLOOKUP(G264,अंक,31,0)</f>
        <v>0</v>
      </c>
      <c s="160">
        <f t="shared" si="144"/>
        <v>0</v>
      </c>
      <c s="157" t="str">
        <f t="shared" si="162" ref="CI264:CI327">IF(AND(AL264="",AM264="",AN264="",AO264=""),"",SUM(AL264,AM264,AN264,AO264))</f>
        <v/>
      </c>
      <c s="160" t="str">
        <f t="shared" si="145"/>
        <v/>
      </c>
      <c s="160" t="str">
        <f>IFERROR(IF(AND(VLOOKUP(G264,अंक,5,0)=""),"",IF($CK$6=3,IF(AND(VLOOKUP(G264,अंक,5,0)&gt;=86),3,IF(AND(VLOOKUP(G264,अंक,5,0)&gt;=81),2,IF(AND(VLOOKUP(G264,अंक,5,0)&gt;=75),1,0))),IF(AND(VLOOKUP(G264,अंक,5,0)&gt;86),1.5,IF(AND(VLOOKUP(G264,अंक,5,0)&gt;=81),1,IF(AND(VLOOKUP(G264,अंक,5,0)&gt;=75),0.5,0))))),"")</f>
        <v/>
      </c>
      <c s="160">
        <f t="shared" si="163" ref="CL264:CL327">VLOOKUP(G264,अंक,37,0)</f>
        <v>0</v>
      </c>
      <c s="160">
        <f t="shared" si="164" ref="CM264:CM327">VLOOKUP(G264,अंक,38,0)</f>
        <v>0</v>
      </c>
      <c s="160">
        <f t="shared" si="146"/>
        <v>0</v>
      </c>
      <c s="157" t="str">
        <f t="shared" si="165" ref="CO264:CO327">IF(AND(AS264="",AT264="",AU264="",AV264=""),"",SUM(AS264,AT264,AU264,AV264))</f>
        <v/>
      </c>
      <c s="160" t="str">
        <f t="shared" si="147"/>
        <v/>
      </c>
      <c s="160" t="str">
        <f>IFERROR(IF(AND(VLOOKUP(G264,अंक,5,0)=""),"",IF($CQ$6=3,IF(AND(VLOOKUP(G264,अंक,5,0)&gt;=86),3,IF(AND(VLOOKUP(G264,अंक,5,0)&gt;=81),2,IF(AND(VLOOKUP(G264,अंक,5,0)&gt;=75),1,0))),IF(AND(VLOOKUP(G264,अंक,5,0)&gt;=86),1.5,IF(AND(VLOOKUP(G264,अंक,5,0)&gt;=81),1,IF(AND(VLOOKUP(G264,अंक,5,0)&gt;=75),0.5,0))))),"")</f>
        <v/>
      </c>
      <c s="160">
        <f t="shared" si="166" ref="CR264:CR327">VLOOKUP(G264,अंक,44,0)</f>
        <v>0</v>
      </c>
      <c s="160">
        <f t="shared" si="167" ref="CS264:CS327">VLOOKUP(G264,अंक,45,0)</f>
        <v>0</v>
      </c>
      <c s="161">
        <f t="shared" si="148"/>
        <v>0</v>
      </c>
      <c s="157"/>
    </row>
    <row r="265" spans="1:99" ht="26.25" customHeight="1">
      <c r="A26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5" s="181" t="str">
        <f t="shared" si="149"/>
        <v/>
      </c>
      <c s="160" t="str">
        <f t="shared" si="150"/>
        <v/>
      </c>
      <c s="160" t="str">
        <f t="shared" si="137"/>
        <v/>
      </c>
      <c s="160" t="str">
        <f>IFERROR(IF(AND(VLOOKUP(G265,अंक,5,0)=""),"",IF($BM$6=3,IF(AND(VLOOKUP(G265,अंक,5,0)&gt;=86),3,IF(AND(VLOOKUP(G265,अंक,5,0)&gt;=81),2,IF(AND(VLOOKUP(G265,Mark,5,0)&gt;=75),1,0))),IF(AND(VLOOKUP(G265,अंक,5,0)&gt;=86),1.5,IF(AND(VLOOKUP(G265,अंक,5,0)&gt;=81),1,IF(AND(VLOOKUP(G265,अंक,5,0)&gt;=75),0.5,0))))),"")</f>
        <v/>
      </c>
      <c s="160">
        <f t="shared" si="151"/>
        <v>0</v>
      </c>
      <c s="160">
        <f t="shared" si="152"/>
        <v>0</v>
      </c>
      <c s="160">
        <f t="shared" si="138"/>
        <v>0</v>
      </c>
      <c s="157" t="str">
        <f t="shared" si="153"/>
        <v/>
      </c>
      <c s="160" t="str">
        <f t="shared" si="139"/>
        <v/>
      </c>
      <c s="160" t="str">
        <f>IFERROR(IF(AND(VLOOKUP(G265,अंक,5,0)=""),"",IF($BS$6=3,IF(AND(VLOOKUP(G265,अंक,5,0)&gt;=86),3,IF(AND(VLOOKUP(G265,अंक,5,0)&gt;=81),2,IF(AND(VLOOKUP(G265,अंक,5,0)&gt;=75),1,0))),IF(AND(VLOOKUP(G265,अंक,5,0)&gt;=86),1.5,IF(AND(VLOOKUP(G265,अंक,5,0)&gt;=81),1,IF(AND(VLOOKUP(G265,अंक,5,0)&gt;=75),0.5,0))))),"")</f>
        <v/>
      </c>
      <c s="160">
        <f t="shared" si="154"/>
        <v>0</v>
      </c>
      <c s="160">
        <f t="shared" si="155"/>
        <v>0</v>
      </c>
      <c s="160">
        <f t="shared" si="140"/>
        <v>0</v>
      </c>
      <c s="157" t="str">
        <f t="shared" si="156"/>
        <v/>
      </c>
      <c s="160" t="str">
        <f t="shared" si="141"/>
        <v/>
      </c>
      <c s="160" t="str">
        <f>IFERROR(IF(AND(VLOOKUP(G265,अंक,5,0)=""),"",IF($BY$6=3,IF(AND(VLOOKUP(G265,अंक,5,0)&gt;=86),3,IF(AND(VLOOKUP(G265,अंक,5,0)&gt;=81),2,IF(AND(VLOOKUP(G265,अंक,5,0)&gt;=75),1,0))),IF(AND(VLOOKUP(G265,अंक,5,0)&gt;=86),1.5,IF(AND(VLOOKUP(G265,अंक,5,0)&gt;=81),1,IF(AND(VLOOKUP(G265,अंक,5,0)&gt;=75),0.5,0))))),"")</f>
        <v/>
      </c>
      <c s="160">
        <f t="shared" si="157"/>
        <v>0</v>
      </c>
      <c s="160">
        <f t="shared" si="158"/>
        <v>0</v>
      </c>
      <c s="160">
        <f t="shared" si="142"/>
        <v>0</v>
      </c>
      <c s="157" t="str">
        <f t="shared" si="159"/>
        <v/>
      </c>
      <c s="160" t="str">
        <f t="shared" si="143"/>
        <v/>
      </c>
      <c s="160" t="str">
        <f>IFERROR(IF(AND(VLOOKUP(G265,अंक,5,0)=""),"",IF($CE$6=3,IF(AND(VLOOKUP(G265,अंक,5,0)&gt;=86),3,IF(AND(VLOOKUP(G265,अंक,5,0)&gt;=81),2,IF(AND(VLOOKUP(G265,अंक,5,0)&gt;=75),1,0))),IF(AND(VLOOKUP(G265,अंक,5,0)&gt;=86),1.5,IF(AND(VLOOKUP(G265,अंक,5,0)&gt;=81),1,IF(AND(VLOOKUP(G265,अंक,5,0)&gt;=75),0.5,0))))),"")</f>
        <v/>
      </c>
      <c s="160">
        <f t="shared" si="160"/>
        <v>0</v>
      </c>
      <c s="160">
        <f t="shared" si="161"/>
        <v>0</v>
      </c>
      <c s="160">
        <f t="shared" si="144"/>
        <v>0</v>
      </c>
      <c s="157" t="str">
        <f t="shared" si="162"/>
        <v/>
      </c>
      <c s="160" t="str">
        <f t="shared" si="145"/>
        <v/>
      </c>
      <c s="160" t="str">
        <f>IFERROR(IF(AND(VLOOKUP(G265,अंक,5,0)=""),"",IF($CK$6=3,IF(AND(VLOOKUP(G265,अंक,5,0)&gt;=86),3,IF(AND(VLOOKUP(G265,अंक,5,0)&gt;=81),2,IF(AND(VLOOKUP(G265,अंक,5,0)&gt;=75),1,0))),IF(AND(VLOOKUP(G265,अंक,5,0)&gt;86),1.5,IF(AND(VLOOKUP(G265,अंक,5,0)&gt;=81),1,IF(AND(VLOOKUP(G265,अंक,5,0)&gt;=75),0.5,0))))),"")</f>
        <v/>
      </c>
      <c s="160">
        <f t="shared" si="163"/>
        <v>0</v>
      </c>
      <c s="160">
        <f t="shared" si="164"/>
        <v>0</v>
      </c>
      <c s="160">
        <f t="shared" si="146"/>
        <v>0</v>
      </c>
      <c s="157" t="str">
        <f t="shared" si="165"/>
        <v/>
      </c>
      <c s="160" t="str">
        <f t="shared" si="147"/>
        <v/>
      </c>
      <c s="160" t="str">
        <f>IFERROR(IF(AND(VLOOKUP(G265,अंक,5,0)=""),"",IF($CQ$6=3,IF(AND(VLOOKUP(G265,अंक,5,0)&gt;=86),3,IF(AND(VLOOKUP(G265,अंक,5,0)&gt;=81),2,IF(AND(VLOOKUP(G265,अंक,5,0)&gt;=75),1,0))),IF(AND(VLOOKUP(G265,अंक,5,0)&gt;=86),1.5,IF(AND(VLOOKUP(G265,अंक,5,0)&gt;=81),1,IF(AND(VLOOKUP(G265,अंक,5,0)&gt;=75),0.5,0))))),"")</f>
        <v/>
      </c>
      <c s="160">
        <f t="shared" si="166"/>
        <v>0</v>
      </c>
      <c s="160">
        <f t="shared" si="167"/>
        <v>0</v>
      </c>
      <c s="161">
        <f t="shared" si="148"/>
        <v>0</v>
      </c>
      <c s="157"/>
    </row>
    <row r="266" spans="1:99" ht="26.25" customHeight="1">
      <c r="A26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6" s="181" t="str">
        <f t="shared" si="149"/>
        <v/>
      </c>
      <c s="160" t="str">
        <f t="shared" si="150"/>
        <v/>
      </c>
      <c s="160" t="str">
        <f t="shared" si="137"/>
        <v/>
      </c>
      <c s="160" t="str">
        <f>IFERROR(IF(AND(VLOOKUP(G266,अंक,5,0)=""),"",IF($BM$6=3,IF(AND(VLOOKUP(G266,अंक,5,0)&gt;=86),3,IF(AND(VLOOKUP(G266,अंक,5,0)&gt;=81),2,IF(AND(VLOOKUP(G266,Mark,5,0)&gt;=75),1,0))),IF(AND(VLOOKUP(G266,अंक,5,0)&gt;=86),1.5,IF(AND(VLOOKUP(G266,अंक,5,0)&gt;=81),1,IF(AND(VLOOKUP(G266,अंक,5,0)&gt;=75),0.5,0))))),"")</f>
        <v/>
      </c>
      <c s="160">
        <f t="shared" si="151"/>
        <v>0</v>
      </c>
      <c s="160">
        <f t="shared" si="152"/>
        <v>0</v>
      </c>
      <c s="160">
        <f t="shared" si="138"/>
        <v>0</v>
      </c>
      <c s="157" t="str">
        <f t="shared" si="153"/>
        <v/>
      </c>
      <c s="160" t="str">
        <f t="shared" si="139"/>
        <v/>
      </c>
      <c s="160" t="str">
        <f>IFERROR(IF(AND(VLOOKUP(G266,अंक,5,0)=""),"",IF($BS$6=3,IF(AND(VLOOKUP(G266,अंक,5,0)&gt;=86),3,IF(AND(VLOOKUP(G266,अंक,5,0)&gt;=81),2,IF(AND(VLOOKUP(G266,अंक,5,0)&gt;=75),1,0))),IF(AND(VLOOKUP(G266,अंक,5,0)&gt;=86),1.5,IF(AND(VLOOKUP(G266,अंक,5,0)&gt;=81),1,IF(AND(VLOOKUP(G266,अंक,5,0)&gt;=75),0.5,0))))),"")</f>
        <v/>
      </c>
      <c s="160">
        <f t="shared" si="154"/>
        <v>0</v>
      </c>
      <c s="160">
        <f t="shared" si="155"/>
        <v>0</v>
      </c>
      <c s="160">
        <f t="shared" si="140"/>
        <v>0</v>
      </c>
      <c s="157" t="str">
        <f t="shared" si="156"/>
        <v/>
      </c>
      <c s="160" t="str">
        <f t="shared" si="141"/>
        <v/>
      </c>
      <c s="160" t="str">
        <f>IFERROR(IF(AND(VLOOKUP(G266,अंक,5,0)=""),"",IF($BY$6=3,IF(AND(VLOOKUP(G266,अंक,5,0)&gt;=86),3,IF(AND(VLOOKUP(G266,अंक,5,0)&gt;=81),2,IF(AND(VLOOKUP(G266,अंक,5,0)&gt;=75),1,0))),IF(AND(VLOOKUP(G266,अंक,5,0)&gt;=86),1.5,IF(AND(VLOOKUP(G266,अंक,5,0)&gt;=81),1,IF(AND(VLOOKUP(G266,अंक,5,0)&gt;=75),0.5,0))))),"")</f>
        <v/>
      </c>
      <c s="160">
        <f t="shared" si="157"/>
        <v>0</v>
      </c>
      <c s="160">
        <f t="shared" si="158"/>
        <v>0</v>
      </c>
      <c s="160">
        <f t="shared" si="142"/>
        <v>0</v>
      </c>
      <c s="157" t="str">
        <f t="shared" si="159"/>
        <v/>
      </c>
      <c s="160" t="str">
        <f t="shared" si="143"/>
        <v/>
      </c>
      <c s="160" t="str">
        <f>IFERROR(IF(AND(VLOOKUP(G266,अंक,5,0)=""),"",IF($CE$6=3,IF(AND(VLOOKUP(G266,अंक,5,0)&gt;=86),3,IF(AND(VLOOKUP(G266,अंक,5,0)&gt;=81),2,IF(AND(VLOOKUP(G266,अंक,5,0)&gt;=75),1,0))),IF(AND(VLOOKUP(G266,अंक,5,0)&gt;=86),1.5,IF(AND(VLOOKUP(G266,अंक,5,0)&gt;=81),1,IF(AND(VLOOKUP(G266,अंक,5,0)&gt;=75),0.5,0))))),"")</f>
        <v/>
      </c>
      <c s="160">
        <f t="shared" si="160"/>
        <v>0</v>
      </c>
      <c s="160">
        <f t="shared" si="161"/>
        <v>0</v>
      </c>
      <c s="160">
        <f t="shared" si="144"/>
        <v>0</v>
      </c>
      <c s="157" t="str">
        <f t="shared" si="162"/>
        <v/>
      </c>
      <c s="160" t="str">
        <f t="shared" si="145"/>
        <v/>
      </c>
      <c s="160" t="str">
        <f>IFERROR(IF(AND(VLOOKUP(G266,अंक,5,0)=""),"",IF($CK$6=3,IF(AND(VLOOKUP(G266,अंक,5,0)&gt;=86),3,IF(AND(VLOOKUP(G266,अंक,5,0)&gt;=81),2,IF(AND(VLOOKUP(G266,अंक,5,0)&gt;=75),1,0))),IF(AND(VLOOKUP(G266,अंक,5,0)&gt;86),1.5,IF(AND(VLOOKUP(G266,अंक,5,0)&gt;=81),1,IF(AND(VLOOKUP(G266,अंक,5,0)&gt;=75),0.5,0))))),"")</f>
        <v/>
      </c>
      <c s="160">
        <f t="shared" si="163"/>
        <v>0</v>
      </c>
      <c s="160">
        <f t="shared" si="164"/>
        <v>0</v>
      </c>
      <c s="160">
        <f t="shared" si="146"/>
        <v>0</v>
      </c>
      <c s="157" t="str">
        <f t="shared" si="165"/>
        <v/>
      </c>
      <c s="160" t="str">
        <f t="shared" si="147"/>
        <v/>
      </c>
      <c s="160" t="str">
        <f>IFERROR(IF(AND(VLOOKUP(G266,अंक,5,0)=""),"",IF($CQ$6=3,IF(AND(VLOOKUP(G266,अंक,5,0)&gt;=86),3,IF(AND(VLOOKUP(G266,अंक,5,0)&gt;=81),2,IF(AND(VLOOKUP(G266,अंक,5,0)&gt;=75),1,0))),IF(AND(VLOOKUP(G266,अंक,5,0)&gt;=86),1.5,IF(AND(VLOOKUP(G266,अंक,5,0)&gt;=81),1,IF(AND(VLOOKUP(G266,अंक,5,0)&gt;=75),0.5,0))))),"")</f>
        <v/>
      </c>
      <c s="160">
        <f t="shared" si="166"/>
        <v>0</v>
      </c>
      <c s="160">
        <f t="shared" si="167"/>
        <v>0</v>
      </c>
      <c s="161">
        <f t="shared" si="148"/>
        <v>0</v>
      </c>
      <c s="157"/>
    </row>
    <row r="267" spans="1:99" ht="26.25" customHeight="1">
      <c r="A26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7" s="181" t="str">
        <f t="shared" si="149"/>
        <v/>
      </c>
      <c s="160" t="str">
        <f t="shared" si="150"/>
        <v/>
      </c>
      <c s="160" t="str">
        <f t="shared" si="137"/>
        <v/>
      </c>
      <c s="160" t="str">
        <f>IFERROR(IF(AND(VLOOKUP(G267,अंक,5,0)=""),"",IF($BM$6=3,IF(AND(VLOOKUP(G267,अंक,5,0)&gt;=86),3,IF(AND(VLOOKUP(G267,अंक,5,0)&gt;=81),2,IF(AND(VLOOKUP(G267,Mark,5,0)&gt;=75),1,0))),IF(AND(VLOOKUP(G267,अंक,5,0)&gt;=86),1.5,IF(AND(VLOOKUP(G267,अंक,5,0)&gt;=81),1,IF(AND(VLOOKUP(G267,अंक,5,0)&gt;=75),0.5,0))))),"")</f>
        <v/>
      </c>
      <c s="160">
        <f t="shared" si="151"/>
        <v>0</v>
      </c>
      <c s="160">
        <f t="shared" si="152"/>
        <v>0</v>
      </c>
      <c s="160">
        <f t="shared" si="138"/>
        <v>0</v>
      </c>
      <c s="157" t="str">
        <f t="shared" si="153"/>
        <v/>
      </c>
      <c s="160" t="str">
        <f t="shared" si="139"/>
        <v/>
      </c>
      <c s="160" t="str">
        <f>IFERROR(IF(AND(VLOOKUP(G267,अंक,5,0)=""),"",IF($BS$6=3,IF(AND(VLOOKUP(G267,अंक,5,0)&gt;=86),3,IF(AND(VLOOKUP(G267,अंक,5,0)&gt;=81),2,IF(AND(VLOOKUP(G267,अंक,5,0)&gt;=75),1,0))),IF(AND(VLOOKUP(G267,अंक,5,0)&gt;=86),1.5,IF(AND(VLOOKUP(G267,अंक,5,0)&gt;=81),1,IF(AND(VLOOKUP(G267,अंक,5,0)&gt;=75),0.5,0))))),"")</f>
        <v/>
      </c>
      <c s="160">
        <f t="shared" si="154"/>
        <v>0</v>
      </c>
      <c s="160">
        <f t="shared" si="155"/>
        <v>0</v>
      </c>
      <c s="160">
        <f t="shared" si="140"/>
        <v>0</v>
      </c>
      <c s="157" t="str">
        <f t="shared" si="156"/>
        <v/>
      </c>
      <c s="160" t="str">
        <f t="shared" si="141"/>
        <v/>
      </c>
      <c s="160" t="str">
        <f>IFERROR(IF(AND(VLOOKUP(G267,अंक,5,0)=""),"",IF($BY$6=3,IF(AND(VLOOKUP(G267,अंक,5,0)&gt;=86),3,IF(AND(VLOOKUP(G267,अंक,5,0)&gt;=81),2,IF(AND(VLOOKUP(G267,अंक,5,0)&gt;=75),1,0))),IF(AND(VLOOKUP(G267,अंक,5,0)&gt;=86),1.5,IF(AND(VLOOKUP(G267,अंक,5,0)&gt;=81),1,IF(AND(VLOOKUP(G267,अंक,5,0)&gt;=75),0.5,0))))),"")</f>
        <v/>
      </c>
      <c s="160">
        <f t="shared" si="157"/>
        <v>0</v>
      </c>
      <c s="160">
        <f t="shared" si="158"/>
        <v>0</v>
      </c>
      <c s="160">
        <f t="shared" si="142"/>
        <v>0</v>
      </c>
      <c s="157" t="str">
        <f t="shared" si="159"/>
        <v/>
      </c>
      <c s="160" t="str">
        <f t="shared" si="143"/>
        <v/>
      </c>
      <c s="160" t="str">
        <f>IFERROR(IF(AND(VLOOKUP(G267,अंक,5,0)=""),"",IF($CE$6=3,IF(AND(VLOOKUP(G267,अंक,5,0)&gt;=86),3,IF(AND(VLOOKUP(G267,अंक,5,0)&gt;=81),2,IF(AND(VLOOKUP(G267,अंक,5,0)&gt;=75),1,0))),IF(AND(VLOOKUP(G267,अंक,5,0)&gt;=86),1.5,IF(AND(VLOOKUP(G267,अंक,5,0)&gt;=81),1,IF(AND(VLOOKUP(G267,अंक,5,0)&gt;=75),0.5,0))))),"")</f>
        <v/>
      </c>
      <c s="160">
        <f t="shared" si="160"/>
        <v>0</v>
      </c>
      <c s="160">
        <f t="shared" si="161"/>
        <v>0</v>
      </c>
      <c s="160">
        <f t="shared" si="144"/>
        <v>0</v>
      </c>
      <c s="157" t="str">
        <f t="shared" si="162"/>
        <v/>
      </c>
      <c s="160" t="str">
        <f t="shared" si="145"/>
        <v/>
      </c>
      <c s="160" t="str">
        <f>IFERROR(IF(AND(VLOOKUP(G267,अंक,5,0)=""),"",IF($CK$6=3,IF(AND(VLOOKUP(G267,अंक,5,0)&gt;=86),3,IF(AND(VLOOKUP(G267,अंक,5,0)&gt;=81),2,IF(AND(VLOOKUP(G267,अंक,5,0)&gt;=75),1,0))),IF(AND(VLOOKUP(G267,अंक,5,0)&gt;86),1.5,IF(AND(VLOOKUP(G267,अंक,5,0)&gt;=81),1,IF(AND(VLOOKUP(G267,अंक,5,0)&gt;=75),0.5,0))))),"")</f>
        <v/>
      </c>
      <c s="160">
        <f t="shared" si="163"/>
        <v>0</v>
      </c>
      <c s="160">
        <f t="shared" si="164"/>
        <v>0</v>
      </c>
      <c s="160">
        <f t="shared" si="146"/>
        <v>0</v>
      </c>
      <c s="157" t="str">
        <f t="shared" si="165"/>
        <v/>
      </c>
      <c s="160" t="str">
        <f t="shared" si="147"/>
        <v/>
      </c>
      <c s="160" t="str">
        <f>IFERROR(IF(AND(VLOOKUP(G267,अंक,5,0)=""),"",IF($CQ$6=3,IF(AND(VLOOKUP(G267,अंक,5,0)&gt;=86),3,IF(AND(VLOOKUP(G267,अंक,5,0)&gt;=81),2,IF(AND(VLOOKUP(G267,अंक,5,0)&gt;=75),1,0))),IF(AND(VLOOKUP(G267,अंक,5,0)&gt;=86),1.5,IF(AND(VLOOKUP(G267,अंक,5,0)&gt;=81),1,IF(AND(VLOOKUP(G267,अंक,5,0)&gt;=75),0.5,0))))),"")</f>
        <v/>
      </c>
      <c s="160">
        <f t="shared" si="166"/>
        <v>0</v>
      </c>
      <c s="160">
        <f t="shared" si="167"/>
        <v>0</v>
      </c>
      <c s="161">
        <f t="shared" si="148"/>
        <v>0</v>
      </c>
      <c s="157"/>
    </row>
    <row r="268" spans="1:99" ht="26.25" customHeight="1">
      <c r="A26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8" s="181" t="str">
        <f t="shared" si="149"/>
        <v/>
      </c>
      <c s="160" t="str">
        <f t="shared" si="150"/>
        <v/>
      </c>
      <c s="160" t="str">
        <f t="shared" si="137"/>
        <v/>
      </c>
      <c s="160" t="str">
        <f>IFERROR(IF(AND(VLOOKUP(G268,अंक,5,0)=""),"",IF($BM$6=3,IF(AND(VLOOKUP(G268,अंक,5,0)&gt;=86),3,IF(AND(VLOOKUP(G268,अंक,5,0)&gt;=81),2,IF(AND(VLOOKUP(G268,Mark,5,0)&gt;=75),1,0))),IF(AND(VLOOKUP(G268,अंक,5,0)&gt;=86),1.5,IF(AND(VLOOKUP(G268,अंक,5,0)&gt;=81),1,IF(AND(VLOOKUP(G268,अंक,5,0)&gt;=75),0.5,0))))),"")</f>
        <v/>
      </c>
      <c s="160">
        <f t="shared" si="151"/>
        <v>0</v>
      </c>
      <c s="160">
        <f t="shared" si="152"/>
        <v>0</v>
      </c>
      <c s="160">
        <f t="shared" si="138"/>
        <v>0</v>
      </c>
      <c s="157" t="str">
        <f t="shared" si="153"/>
        <v/>
      </c>
      <c s="160" t="str">
        <f t="shared" si="139"/>
        <v/>
      </c>
      <c s="160" t="str">
        <f>IFERROR(IF(AND(VLOOKUP(G268,अंक,5,0)=""),"",IF($BS$6=3,IF(AND(VLOOKUP(G268,अंक,5,0)&gt;=86),3,IF(AND(VLOOKUP(G268,अंक,5,0)&gt;=81),2,IF(AND(VLOOKUP(G268,अंक,5,0)&gt;=75),1,0))),IF(AND(VLOOKUP(G268,अंक,5,0)&gt;=86),1.5,IF(AND(VLOOKUP(G268,अंक,5,0)&gt;=81),1,IF(AND(VLOOKUP(G268,अंक,5,0)&gt;=75),0.5,0))))),"")</f>
        <v/>
      </c>
      <c s="160">
        <f t="shared" si="154"/>
        <v>0</v>
      </c>
      <c s="160">
        <f t="shared" si="155"/>
        <v>0</v>
      </c>
      <c s="160">
        <f t="shared" si="140"/>
        <v>0</v>
      </c>
      <c s="157" t="str">
        <f t="shared" si="156"/>
        <v/>
      </c>
      <c s="160" t="str">
        <f t="shared" si="141"/>
        <v/>
      </c>
      <c s="160" t="str">
        <f>IFERROR(IF(AND(VLOOKUP(G268,अंक,5,0)=""),"",IF($BY$6=3,IF(AND(VLOOKUP(G268,अंक,5,0)&gt;=86),3,IF(AND(VLOOKUP(G268,अंक,5,0)&gt;=81),2,IF(AND(VLOOKUP(G268,अंक,5,0)&gt;=75),1,0))),IF(AND(VLOOKUP(G268,अंक,5,0)&gt;=86),1.5,IF(AND(VLOOKUP(G268,अंक,5,0)&gt;=81),1,IF(AND(VLOOKUP(G268,अंक,5,0)&gt;=75),0.5,0))))),"")</f>
        <v/>
      </c>
      <c s="160">
        <f t="shared" si="157"/>
        <v>0</v>
      </c>
      <c s="160">
        <f t="shared" si="158"/>
        <v>0</v>
      </c>
      <c s="160">
        <f t="shared" si="142"/>
        <v>0</v>
      </c>
      <c s="157" t="str">
        <f t="shared" si="159"/>
        <v/>
      </c>
      <c s="160" t="str">
        <f t="shared" si="143"/>
        <v/>
      </c>
      <c s="160" t="str">
        <f>IFERROR(IF(AND(VLOOKUP(G268,अंक,5,0)=""),"",IF($CE$6=3,IF(AND(VLOOKUP(G268,अंक,5,0)&gt;=86),3,IF(AND(VLOOKUP(G268,अंक,5,0)&gt;=81),2,IF(AND(VLOOKUP(G268,अंक,5,0)&gt;=75),1,0))),IF(AND(VLOOKUP(G268,अंक,5,0)&gt;=86),1.5,IF(AND(VLOOKUP(G268,अंक,5,0)&gt;=81),1,IF(AND(VLOOKUP(G268,अंक,5,0)&gt;=75),0.5,0))))),"")</f>
        <v/>
      </c>
      <c s="160">
        <f t="shared" si="160"/>
        <v>0</v>
      </c>
      <c s="160">
        <f t="shared" si="161"/>
        <v>0</v>
      </c>
      <c s="160">
        <f t="shared" si="144"/>
        <v>0</v>
      </c>
      <c s="157" t="str">
        <f t="shared" si="162"/>
        <v/>
      </c>
      <c s="160" t="str">
        <f t="shared" si="145"/>
        <v/>
      </c>
      <c s="160" t="str">
        <f>IFERROR(IF(AND(VLOOKUP(G268,अंक,5,0)=""),"",IF($CK$6=3,IF(AND(VLOOKUP(G268,अंक,5,0)&gt;=86),3,IF(AND(VLOOKUP(G268,अंक,5,0)&gt;=81),2,IF(AND(VLOOKUP(G268,अंक,5,0)&gt;=75),1,0))),IF(AND(VLOOKUP(G268,अंक,5,0)&gt;86),1.5,IF(AND(VLOOKUP(G268,अंक,5,0)&gt;=81),1,IF(AND(VLOOKUP(G268,अंक,5,0)&gt;=75),0.5,0))))),"")</f>
        <v/>
      </c>
      <c s="160">
        <f t="shared" si="163"/>
        <v>0</v>
      </c>
      <c s="160">
        <f t="shared" si="164"/>
        <v>0</v>
      </c>
      <c s="160">
        <f t="shared" si="146"/>
        <v>0</v>
      </c>
      <c s="157" t="str">
        <f t="shared" si="165"/>
        <v/>
      </c>
      <c s="160" t="str">
        <f t="shared" si="147"/>
        <v/>
      </c>
      <c s="160" t="str">
        <f>IFERROR(IF(AND(VLOOKUP(G268,अंक,5,0)=""),"",IF($CQ$6=3,IF(AND(VLOOKUP(G268,अंक,5,0)&gt;=86),3,IF(AND(VLOOKUP(G268,अंक,5,0)&gt;=81),2,IF(AND(VLOOKUP(G268,अंक,5,0)&gt;=75),1,0))),IF(AND(VLOOKUP(G268,अंक,5,0)&gt;=86),1.5,IF(AND(VLOOKUP(G268,अंक,5,0)&gt;=81),1,IF(AND(VLOOKUP(G268,अंक,5,0)&gt;=75),0.5,0))))),"")</f>
        <v/>
      </c>
      <c s="160">
        <f t="shared" si="166"/>
        <v>0</v>
      </c>
      <c s="160">
        <f t="shared" si="167"/>
        <v>0</v>
      </c>
      <c s="161">
        <f t="shared" si="148"/>
        <v>0</v>
      </c>
      <c s="157"/>
    </row>
    <row r="269" spans="1:99" ht="26.25" customHeight="1">
      <c r="A269"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69" s="181" t="str">
        <f t="shared" si="149"/>
        <v/>
      </c>
      <c s="160" t="str">
        <f t="shared" si="150"/>
        <v/>
      </c>
      <c s="160" t="str">
        <f t="shared" si="137"/>
        <v/>
      </c>
      <c s="160" t="str">
        <f>IFERROR(IF(AND(VLOOKUP(G269,अंक,5,0)=""),"",IF($BM$6=3,IF(AND(VLOOKUP(G269,अंक,5,0)&gt;=86),3,IF(AND(VLOOKUP(G269,अंक,5,0)&gt;=81),2,IF(AND(VLOOKUP(G269,Mark,5,0)&gt;=75),1,0))),IF(AND(VLOOKUP(G269,अंक,5,0)&gt;=86),1.5,IF(AND(VLOOKUP(G269,अंक,5,0)&gt;=81),1,IF(AND(VLOOKUP(G269,अंक,5,0)&gt;=75),0.5,0))))),"")</f>
        <v/>
      </c>
      <c s="160">
        <f t="shared" si="151"/>
        <v>0</v>
      </c>
      <c s="160">
        <f t="shared" si="152"/>
        <v>0</v>
      </c>
      <c s="160">
        <f t="shared" si="138"/>
        <v>0</v>
      </c>
      <c s="157" t="str">
        <f t="shared" si="153"/>
        <v/>
      </c>
      <c s="160" t="str">
        <f t="shared" si="139"/>
        <v/>
      </c>
      <c s="160" t="str">
        <f>IFERROR(IF(AND(VLOOKUP(G269,अंक,5,0)=""),"",IF($BS$6=3,IF(AND(VLOOKUP(G269,अंक,5,0)&gt;=86),3,IF(AND(VLOOKUP(G269,अंक,5,0)&gt;=81),2,IF(AND(VLOOKUP(G269,अंक,5,0)&gt;=75),1,0))),IF(AND(VLOOKUP(G269,अंक,5,0)&gt;=86),1.5,IF(AND(VLOOKUP(G269,अंक,5,0)&gt;=81),1,IF(AND(VLOOKUP(G269,अंक,5,0)&gt;=75),0.5,0))))),"")</f>
        <v/>
      </c>
      <c s="160">
        <f t="shared" si="154"/>
        <v>0</v>
      </c>
      <c s="160">
        <f t="shared" si="155"/>
        <v>0</v>
      </c>
      <c s="160">
        <f t="shared" si="140"/>
        <v>0</v>
      </c>
      <c s="157" t="str">
        <f t="shared" si="156"/>
        <v/>
      </c>
      <c s="160" t="str">
        <f t="shared" si="141"/>
        <v/>
      </c>
      <c s="160" t="str">
        <f>IFERROR(IF(AND(VLOOKUP(G269,अंक,5,0)=""),"",IF($BY$6=3,IF(AND(VLOOKUP(G269,अंक,5,0)&gt;=86),3,IF(AND(VLOOKUP(G269,अंक,5,0)&gt;=81),2,IF(AND(VLOOKUP(G269,अंक,5,0)&gt;=75),1,0))),IF(AND(VLOOKUP(G269,अंक,5,0)&gt;=86),1.5,IF(AND(VLOOKUP(G269,अंक,5,0)&gt;=81),1,IF(AND(VLOOKUP(G269,अंक,5,0)&gt;=75),0.5,0))))),"")</f>
        <v/>
      </c>
      <c s="160">
        <f t="shared" si="157"/>
        <v>0</v>
      </c>
      <c s="160">
        <f t="shared" si="158"/>
        <v>0</v>
      </c>
      <c s="160">
        <f t="shared" si="142"/>
        <v>0</v>
      </c>
      <c s="157" t="str">
        <f t="shared" si="159"/>
        <v/>
      </c>
      <c s="160" t="str">
        <f t="shared" si="143"/>
        <v/>
      </c>
      <c s="160" t="str">
        <f>IFERROR(IF(AND(VLOOKUP(G269,अंक,5,0)=""),"",IF($CE$6=3,IF(AND(VLOOKUP(G269,अंक,5,0)&gt;=86),3,IF(AND(VLOOKUP(G269,अंक,5,0)&gt;=81),2,IF(AND(VLOOKUP(G269,अंक,5,0)&gt;=75),1,0))),IF(AND(VLOOKUP(G269,अंक,5,0)&gt;=86),1.5,IF(AND(VLOOKUP(G269,अंक,5,0)&gt;=81),1,IF(AND(VLOOKUP(G269,अंक,5,0)&gt;=75),0.5,0))))),"")</f>
        <v/>
      </c>
      <c s="160">
        <f t="shared" si="160"/>
        <v>0</v>
      </c>
      <c s="160">
        <f t="shared" si="161"/>
        <v>0</v>
      </c>
      <c s="160">
        <f t="shared" si="144"/>
        <v>0</v>
      </c>
      <c s="157" t="str">
        <f t="shared" si="162"/>
        <v/>
      </c>
      <c s="160" t="str">
        <f t="shared" si="145"/>
        <v/>
      </c>
      <c s="160" t="str">
        <f>IFERROR(IF(AND(VLOOKUP(G269,अंक,5,0)=""),"",IF($CK$6=3,IF(AND(VLOOKUP(G269,अंक,5,0)&gt;=86),3,IF(AND(VLOOKUP(G269,अंक,5,0)&gt;=81),2,IF(AND(VLOOKUP(G269,अंक,5,0)&gt;=75),1,0))),IF(AND(VLOOKUP(G269,अंक,5,0)&gt;86),1.5,IF(AND(VLOOKUP(G269,अंक,5,0)&gt;=81),1,IF(AND(VLOOKUP(G269,अंक,5,0)&gt;=75),0.5,0))))),"")</f>
        <v/>
      </c>
      <c s="160">
        <f t="shared" si="163"/>
        <v>0</v>
      </c>
      <c s="160">
        <f t="shared" si="164"/>
        <v>0</v>
      </c>
      <c s="160">
        <f t="shared" si="146"/>
        <v>0</v>
      </c>
      <c s="157" t="str">
        <f t="shared" si="165"/>
        <v/>
      </c>
      <c s="160" t="str">
        <f t="shared" si="147"/>
        <v/>
      </c>
      <c s="160" t="str">
        <f>IFERROR(IF(AND(VLOOKUP(G269,अंक,5,0)=""),"",IF($CQ$6=3,IF(AND(VLOOKUP(G269,अंक,5,0)&gt;=86),3,IF(AND(VLOOKUP(G269,अंक,5,0)&gt;=81),2,IF(AND(VLOOKUP(G269,अंक,5,0)&gt;=75),1,0))),IF(AND(VLOOKUP(G269,अंक,5,0)&gt;=86),1.5,IF(AND(VLOOKUP(G269,अंक,5,0)&gt;=81),1,IF(AND(VLOOKUP(G269,अंक,5,0)&gt;=75),0.5,0))))),"")</f>
        <v/>
      </c>
      <c s="160">
        <f t="shared" si="166"/>
        <v>0</v>
      </c>
      <c s="160">
        <f t="shared" si="167"/>
        <v>0</v>
      </c>
      <c s="161">
        <f t="shared" si="148"/>
        <v>0</v>
      </c>
      <c s="157"/>
    </row>
    <row r="270" spans="1:99" ht="26.25" customHeight="1">
      <c r="A270"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0" s="181" t="str">
        <f t="shared" si="149"/>
        <v/>
      </c>
      <c s="160" t="str">
        <f t="shared" si="150"/>
        <v/>
      </c>
      <c s="160" t="str">
        <f t="shared" si="137"/>
        <v/>
      </c>
      <c s="160" t="str">
        <f>IFERROR(IF(AND(VLOOKUP(G270,अंक,5,0)=""),"",IF($BM$6=3,IF(AND(VLOOKUP(G270,अंक,5,0)&gt;=86),3,IF(AND(VLOOKUP(G270,अंक,5,0)&gt;=81),2,IF(AND(VLOOKUP(G270,Mark,5,0)&gt;=75),1,0))),IF(AND(VLOOKUP(G270,अंक,5,0)&gt;=86),1.5,IF(AND(VLOOKUP(G270,अंक,5,0)&gt;=81),1,IF(AND(VLOOKUP(G270,अंक,5,0)&gt;=75),0.5,0))))),"")</f>
        <v/>
      </c>
      <c s="160">
        <f t="shared" si="151"/>
        <v>0</v>
      </c>
      <c s="160">
        <f t="shared" si="152"/>
        <v>0</v>
      </c>
      <c s="160">
        <f t="shared" si="138"/>
        <v>0</v>
      </c>
      <c s="157" t="str">
        <f t="shared" si="153"/>
        <v/>
      </c>
      <c s="160" t="str">
        <f t="shared" si="139"/>
        <v/>
      </c>
      <c s="160" t="str">
        <f>IFERROR(IF(AND(VLOOKUP(G270,अंक,5,0)=""),"",IF($BS$6=3,IF(AND(VLOOKUP(G270,अंक,5,0)&gt;=86),3,IF(AND(VLOOKUP(G270,अंक,5,0)&gt;=81),2,IF(AND(VLOOKUP(G270,अंक,5,0)&gt;=75),1,0))),IF(AND(VLOOKUP(G270,अंक,5,0)&gt;=86),1.5,IF(AND(VLOOKUP(G270,अंक,5,0)&gt;=81),1,IF(AND(VLOOKUP(G270,अंक,5,0)&gt;=75),0.5,0))))),"")</f>
        <v/>
      </c>
      <c s="160">
        <f t="shared" si="154"/>
        <v>0</v>
      </c>
      <c s="160">
        <f t="shared" si="155"/>
        <v>0</v>
      </c>
      <c s="160">
        <f t="shared" si="140"/>
        <v>0</v>
      </c>
      <c s="157" t="str">
        <f t="shared" si="156"/>
        <v/>
      </c>
      <c s="160" t="str">
        <f t="shared" si="141"/>
        <v/>
      </c>
      <c s="160" t="str">
        <f>IFERROR(IF(AND(VLOOKUP(G270,अंक,5,0)=""),"",IF($BY$6=3,IF(AND(VLOOKUP(G270,अंक,5,0)&gt;=86),3,IF(AND(VLOOKUP(G270,अंक,5,0)&gt;=81),2,IF(AND(VLOOKUP(G270,अंक,5,0)&gt;=75),1,0))),IF(AND(VLOOKUP(G270,अंक,5,0)&gt;=86),1.5,IF(AND(VLOOKUP(G270,अंक,5,0)&gt;=81),1,IF(AND(VLOOKUP(G270,अंक,5,0)&gt;=75),0.5,0))))),"")</f>
        <v/>
      </c>
      <c s="160">
        <f t="shared" si="157"/>
        <v>0</v>
      </c>
      <c s="160">
        <f t="shared" si="158"/>
        <v>0</v>
      </c>
      <c s="160">
        <f t="shared" si="142"/>
        <v>0</v>
      </c>
      <c s="157" t="str">
        <f t="shared" si="159"/>
        <v/>
      </c>
      <c s="160" t="str">
        <f t="shared" si="143"/>
        <v/>
      </c>
      <c s="160" t="str">
        <f>IFERROR(IF(AND(VLOOKUP(G270,अंक,5,0)=""),"",IF($CE$6=3,IF(AND(VLOOKUP(G270,अंक,5,0)&gt;=86),3,IF(AND(VLOOKUP(G270,अंक,5,0)&gt;=81),2,IF(AND(VLOOKUP(G270,अंक,5,0)&gt;=75),1,0))),IF(AND(VLOOKUP(G270,अंक,5,0)&gt;=86),1.5,IF(AND(VLOOKUP(G270,अंक,5,0)&gt;=81),1,IF(AND(VLOOKUP(G270,अंक,5,0)&gt;=75),0.5,0))))),"")</f>
        <v/>
      </c>
      <c s="160">
        <f t="shared" si="160"/>
        <v>0</v>
      </c>
      <c s="160">
        <f t="shared" si="161"/>
        <v>0</v>
      </c>
      <c s="160">
        <f t="shared" si="144"/>
        <v>0</v>
      </c>
      <c s="157" t="str">
        <f t="shared" si="162"/>
        <v/>
      </c>
      <c s="160" t="str">
        <f t="shared" si="145"/>
        <v/>
      </c>
      <c s="160" t="str">
        <f>IFERROR(IF(AND(VLOOKUP(G270,अंक,5,0)=""),"",IF($CK$6=3,IF(AND(VLOOKUP(G270,अंक,5,0)&gt;=86),3,IF(AND(VLOOKUP(G270,अंक,5,0)&gt;=81),2,IF(AND(VLOOKUP(G270,अंक,5,0)&gt;=75),1,0))),IF(AND(VLOOKUP(G270,अंक,5,0)&gt;86),1.5,IF(AND(VLOOKUP(G270,अंक,5,0)&gt;=81),1,IF(AND(VLOOKUP(G270,अंक,5,0)&gt;=75),0.5,0))))),"")</f>
        <v/>
      </c>
      <c s="160">
        <f t="shared" si="163"/>
        <v>0</v>
      </c>
      <c s="160">
        <f t="shared" si="164"/>
        <v>0</v>
      </c>
      <c s="160">
        <f t="shared" si="146"/>
        <v>0</v>
      </c>
      <c s="157" t="str">
        <f t="shared" si="165"/>
        <v/>
      </c>
      <c s="160" t="str">
        <f t="shared" si="147"/>
        <v/>
      </c>
      <c s="160" t="str">
        <f>IFERROR(IF(AND(VLOOKUP(G270,अंक,5,0)=""),"",IF($CQ$6=3,IF(AND(VLOOKUP(G270,अंक,5,0)&gt;=86),3,IF(AND(VLOOKUP(G270,अंक,5,0)&gt;=81),2,IF(AND(VLOOKUP(G270,अंक,5,0)&gt;=75),1,0))),IF(AND(VLOOKUP(G270,अंक,5,0)&gt;=86),1.5,IF(AND(VLOOKUP(G270,अंक,5,0)&gt;=81),1,IF(AND(VLOOKUP(G270,अंक,5,0)&gt;=75),0.5,0))))),"")</f>
        <v/>
      </c>
      <c s="160">
        <f t="shared" si="166"/>
        <v>0</v>
      </c>
      <c s="160">
        <f t="shared" si="167"/>
        <v>0</v>
      </c>
      <c s="161">
        <f t="shared" si="148"/>
        <v>0</v>
      </c>
      <c s="157"/>
    </row>
    <row r="271" spans="1:99" ht="26.25" customHeight="1">
      <c r="A271"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1" s="181" t="str">
        <f t="shared" si="149"/>
        <v/>
      </c>
      <c s="160" t="str">
        <f t="shared" si="150"/>
        <v/>
      </c>
      <c s="160" t="str">
        <f t="shared" si="137"/>
        <v/>
      </c>
      <c s="160" t="str">
        <f>IFERROR(IF(AND(VLOOKUP(G271,अंक,5,0)=""),"",IF($BM$6=3,IF(AND(VLOOKUP(G271,अंक,5,0)&gt;=86),3,IF(AND(VLOOKUP(G271,अंक,5,0)&gt;=81),2,IF(AND(VLOOKUP(G271,Mark,5,0)&gt;=75),1,0))),IF(AND(VLOOKUP(G271,अंक,5,0)&gt;=86),1.5,IF(AND(VLOOKUP(G271,अंक,5,0)&gt;=81),1,IF(AND(VLOOKUP(G271,अंक,5,0)&gt;=75),0.5,0))))),"")</f>
        <v/>
      </c>
      <c s="160">
        <f t="shared" si="151"/>
        <v>0</v>
      </c>
      <c s="160">
        <f t="shared" si="152"/>
        <v>0</v>
      </c>
      <c s="160">
        <f t="shared" si="138"/>
        <v>0</v>
      </c>
      <c s="157" t="str">
        <f t="shared" si="153"/>
        <v/>
      </c>
      <c s="160" t="str">
        <f t="shared" si="139"/>
        <v/>
      </c>
      <c s="160" t="str">
        <f>IFERROR(IF(AND(VLOOKUP(G271,अंक,5,0)=""),"",IF($BS$6=3,IF(AND(VLOOKUP(G271,अंक,5,0)&gt;=86),3,IF(AND(VLOOKUP(G271,अंक,5,0)&gt;=81),2,IF(AND(VLOOKUP(G271,अंक,5,0)&gt;=75),1,0))),IF(AND(VLOOKUP(G271,अंक,5,0)&gt;=86),1.5,IF(AND(VLOOKUP(G271,अंक,5,0)&gt;=81),1,IF(AND(VLOOKUP(G271,अंक,5,0)&gt;=75),0.5,0))))),"")</f>
        <v/>
      </c>
      <c s="160">
        <f t="shared" si="154"/>
        <v>0</v>
      </c>
      <c s="160">
        <f t="shared" si="155"/>
        <v>0</v>
      </c>
      <c s="160">
        <f t="shared" si="140"/>
        <v>0</v>
      </c>
      <c s="157" t="str">
        <f t="shared" si="156"/>
        <v/>
      </c>
      <c s="160" t="str">
        <f t="shared" si="141"/>
        <v/>
      </c>
      <c s="160" t="str">
        <f>IFERROR(IF(AND(VLOOKUP(G271,अंक,5,0)=""),"",IF($BY$6=3,IF(AND(VLOOKUP(G271,अंक,5,0)&gt;=86),3,IF(AND(VLOOKUP(G271,अंक,5,0)&gt;=81),2,IF(AND(VLOOKUP(G271,अंक,5,0)&gt;=75),1,0))),IF(AND(VLOOKUP(G271,अंक,5,0)&gt;=86),1.5,IF(AND(VLOOKUP(G271,अंक,5,0)&gt;=81),1,IF(AND(VLOOKUP(G271,अंक,5,0)&gt;=75),0.5,0))))),"")</f>
        <v/>
      </c>
      <c s="160">
        <f t="shared" si="157"/>
        <v>0</v>
      </c>
      <c s="160">
        <f t="shared" si="158"/>
        <v>0</v>
      </c>
      <c s="160">
        <f t="shared" si="142"/>
        <v>0</v>
      </c>
      <c s="157" t="str">
        <f t="shared" si="159"/>
        <v/>
      </c>
      <c s="160" t="str">
        <f t="shared" si="143"/>
        <v/>
      </c>
      <c s="160" t="str">
        <f>IFERROR(IF(AND(VLOOKUP(G271,अंक,5,0)=""),"",IF($CE$6=3,IF(AND(VLOOKUP(G271,अंक,5,0)&gt;=86),3,IF(AND(VLOOKUP(G271,अंक,5,0)&gt;=81),2,IF(AND(VLOOKUP(G271,अंक,5,0)&gt;=75),1,0))),IF(AND(VLOOKUP(G271,अंक,5,0)&gt;=86),1.5,IF(AND(VLOOKUP(G271,अंक,5,0)&gt;=81),1,IF(AND(VLOOKUP(G271,अंक,5,0)&gt;=75),0.5,0))))),"")</f>
        <v/>
      </c>
      <c s="160">
        <f t="shared" si="160"/>
        <v>0</v>
      </c>
      <c s="160">
        <f t="shared" si="161"/>
        <v>0</v>
      </c>
      <c s="160">
        <f t="shared" si="144"/>
        <v>0</v>
      </c>
      <c s="157" t="str">
        <f t="shared" si="162"/>
        <v/>
      </c>
      <c s="160" t="str">
        <f t="shared" si="145"/>
        <v/>
      </c>
      <c s="160" t="str">
        <f>IFERROR(IF(AND(VLOOKUP(G271,अंक,5,0)=""),"",IF($CK$6=3,IF(AND(VLOOKUP(G271,अंक,5,0)&gt;=86),3,IF(AND(VLOOKUP(G271,अंक,5,0)&gt;=81),2,IF(AND(VLOOKUP(G271,अंक,5,0)&gt;=75),1,0))),IF(AND(VLOOKUP(G271,अंक,5,0)&gt;86),1.5,IF(AND(VLOOKUP(G271,अंक,5,0)&gt;=81),1,IF(AND(VLOOKUP(G271,अंक,5,0)&gt;=75),0.5,0))))),"")</f>
        <v/>
      </c>
      <c s="160">
        <f t="shared" si="163"/>
        <v>0</v>
      </c>
      <c s="160">
        <f t="shared" si="164"/>
        <v>0</v>
      </c>
      <c s="160">
        <f t="shared" si="146"/>
        <v>0</v>
      </c>
      <c s="157" t="str">
        <f t="shared" si="165"/>
        <v/>
      </c>
      <c s="160" t="str">
        <f t="shared" si="147"/>
        <v/>
      </c>
      <c s="160" t="str">
        <f>IFERROR(IF(AND(VLOOKUP(G271,अंक,5,0)=""),"",IF($CQ$6=3,IF(AND(VLOOKUP(G271,अंक,5,0)&gt;=86),3,IF(AND(VLOOKUP(G271,अंक,5,0)&gt;=81),2,IF(AND(VLOOKUP(G271,अंक,5,0)&gt;=75),1,0))),IF(AND(VLOOKUP(G271,अंक,5,0)&gt;=86),1.5,IF(AND(VLOOKUP(G271,अंक,5,0)&gt;=81),1,IF(AND(VLOOKUP(G271,अंक,5,0)&gt;=75),0.5,0))))),"")</f>
        <v/>
      </c>
      <c s="160">
        <f t="shared" si="166"/>
        <v>0</v>
      </c>
      <c s="160">
        <f t="shared" si="167"/>
        <v>0</v>
      </c>
      <c s="161">
        <f t="shared" si="148"/>
        <v>0</v>
      </c>
      <c s="157"/>
    </row>
    <row r="272" spans="1:99" ht="26.25" customHeight="1">
      <c r="A272"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2" s="181" t="str">
        <f t="shared" si="149"/>
        <v/>
      </c>
      <c s="160" t="str">
        <f t="shared" si="150"/>
        <v/>
      </c>
      <c s="160" t="str">
        <f t="shared" si="137"/>
        <v/>
      </c>
      <c s="160" t="str">
        <f>IFERROR(IF(AND(VLOOKUP(G272,अंक,5,0)=""),"",IF($BM$6=3,IF(AND(VLOOKUP(G272,अंक,5,0)&gt;=86),3,IF(AND(VLOOKUP(G272,अंक,5,0)&gt;=81),2,IF(AND(VLOOKUP(G272,Mark,5,0)&gt;=75),1,0))),IF(AND(VLOOKUP(G272,अंक,5,0)&gt;=86),1.5,IF(AND(VLOOKUP(G272,अंक,5,0)&gt;=81),1,IF(AND(VLOOKUP(G272,अंक,5,0)&gt;=75),0.5,0))))),"")</f>
        <v/>
      </c>
      <c s="160">
        <f t="shared" si="151"/>
        <v>0</v>
      </c>
      <c s="160">
        <f t="shared" si="152"/>
        <v>0</v>
      </c>
      <c s="160">
        <f t="shared" si="138"/>
        <v>0</v>
      </c>
      <c s="157" t="str">
        <f t="shared" si="153"/>
        <v/>
      </c>
      <c s="160" t="str">
        <f t="shared" si="139"/>
        <v/>
      </c>
      <c s="160" t="str">
        <f>IFERROR(IF(AND(VLOOKUP(G272,अंक,5,0)=""),"",IF($BS$6=3,IF(AND(VLOOKUP(G272,अंक,5,0)&gt;=86),3,IF(AND(VLOOKUP(G272,अंक,5,0)&gt;=81),2,IF(AND(VLOOKUP(G272,अंक,5,0)&gt;=75),1,0))),IF(AND(VLOOKUP(G272,अंक,5,0)&gt;=86),1.5,IF(AND(VLOOKUP(G272,अंक,5,0)&gt;=81),1,IF(AND(VLOOKUP(G272,अंक,5,0)&gt;=75),0.5,0))))),"")</f>
        <v/>
      </c>
      <c s="160">
        <f t="shared" si="154"/>
        <v>0</v>
      </c>
      <c s="160">
        <f t="shared" si="155"/>
        <v>0</v>
      </c>
      <c s="160">
        <f t="shared" si="140"/>
        <v>0</v>
      </c>
      <c s="157" t="str">
        <f t="shared" si="156"/>
        <v/>
      </c>
      <c s="160" t="str">
        <f t="shared" si="141"/>
        <v/>
      </c>
      <c s="160" t="str">
        <f>IFERROR(IF(AND(VLOOKUP(G272,अंक,5,0)=""),"",IF($BY$6=3,IF(AND(VLOOKUP(G272,अंक,5,0)&gt;=86),3,IF(AND(VLOOKUP(G272,अंक,5,0)&gt;=81),2,IF(AND(VLOOKUP(G272,अंक,5,0)&gt;=75),1,0))),IF(AND(VLOOKUP(G272,अंक,5,0)&gt;=86),1.5,IF(AND(VLOOKUP(G272,अंक,5,0)&gt;=81),1,IF(AND(VLOOKUP(G272,अंक,5,0)&gt;=75),0.5,0))))),"")</f>
        <v/>
      </c>
      <c s="160">
        <f t="shared" si="157"/>
        <v>0</v>
      </c>
      <c s="160">
        <f t="shared" si="158"/>
        <v>0</v>
      </c>
      <c s="160">
        <f t="shared" si="142"/>
        <v>0</v>
      </c>
      <c s="157" t="str">
        <f t="shared" si="159"/>
        <v/>
      </c>
      <c s="160" t="str">
        <f t="shared" si="143"/>
        <v/>
      </c>
      <c s="160" t="str">
        <f>IFERROR(IF(AND(VLOOKUP(G272,अंक,5,0)=""),"",IF($CE$6=3,IF(AND(VLOOKUP(G272,अंक,5,0)&gt;=86),3,IF(AND(VLOOKUP(G272,अंक,5,0)&gt;=81),2,IF(AND(VLOOKUP(G272,अंक,5,0)&gt;=75),1,0))),IF(AND(VLOOKUP(G272,अंक,5,0)&gt;=86),1.5,IF(AND(VLOOKUP(G272,अंक,5,0)&gt;=81),1,IF(AND(VLOOKUP(G272,अंक,5,0)&gt;=75),0.5,0))))),"")</f>
        <v/>
      </c>
      <c s="160">
        <f t="shared" si="160"/>
        <v>0</v>
      </c>
      <c s="160">
        <f t="shared" si="161"/>
        <v>0</v>
      </c>
      <c s="160">
        <f t="shared" si="144"/>
        <v>0</v>
      </c>
      <c s="157" t="str">
        <f t="shared" si="162"/>
        <v/>
      </c>
      <c s="160" t="str">
        <f t="shared" si="145"/>
        <v/>
      </c>
      <c s="160" t="str">
        <f>IFERROR(IF(AND(VLOOKUP(G272,अंक,5,0)=""),"",IF($CK$6=3,IF(AND(VLOOKUP(G272,अंक,5,0)&gt;=86),3,IF(AND(VLOOKUP(G272,अंक,5,0)&gt;=81),2,IF(AND(VLOOKUP(G272,अंक,5,0)&gt;=75),1,0))),IF(AND(VLOOKUP(G272,अंक,5,0)&gt;86),1.5,IF(AND(VLOOKUP(G272,अंक,5,0)&gt;=81),1,IF(AND(VLOOKUP(G272,अंक,5,0)&gt;=75),0.5,0))))),"")</f>
        <v/>
      </c>
      <c s="160">
        <f t="shared" si="163"/>
        <v>0</v>
      </c>
      <c s="160">
        <f t="shared" si="164"/>
        <v>0</v>
      </c>
      <c s="160">
        <f t="shared" si="146"/>
        <v>0</v>
      </c>
      <c s="157" t="str">
        <f t="shared" si="165"/>
        <v/>
      </c>
      <c s="160" t="str">
        <f t="shared" si="147"/>
        <v/>
      </c>
      <c s="160" t="str">
        <f>IFERROR(IF(AND(VLOOKUP(G272,अंक,5,0)=""),"",IF($CQ$6=3,IF(AND(VLOOKUP(G272,अंक,5,0)&gt;=86),3,IF(AND(VLOOKUP(G272,अंक,5,0)&gt;=81),2,IF(AND(VLOOKUP(G272,अंक,5,0)&gt;=75),1,0))),IF(AND(VLOOKUP(G272,अंक,5,0)&gt;=86),1.5,IF(AND(VLOOKUP(G272,अंक,5,0)&gt;=81),1,IF(AND(VLOOKUP(G272,अंक,5,0)&gt;=75),0.5,0))))),"")</f>
        <v/>
      </c>
      <c s="160">
        <f t="shared" si="166"/>
        <v>0</v>
      </c>
      <c s="160">
        <f t="shared" si="167"/>
        <v>0</v>
      </c>
      <c s="161">
        <f t="shared" si="148"/>
        <v>0</v>
      </c>
      <c s="157"/>
    </row>
    <row r="273" spans="1:99" ht="26.25" customHeight="1">
      <c r="A273"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3" s="181" t="str">
        <f t="shared" si="149"/>
        <v/>
      </c>
      <c s="160" t="str">
        <f t="shared" si="150"/>
        <v/>
      </c>
      <c s="160" t="str">
        <f t="shared" si="137"/>
        <v/>
      </c>
      <c s="160" t="str">
        <f>IFERROR(IF(AND(VLOOKUP(G273,अंक,5,0)=""),"",IF($BM$6=3,IF(AND(VLOOKUP(G273,अंक,5,0)&gt;=86),3,IF(AND(VLOOKUP(G273,अंक,5,0)&gt;=81),2,IF(AND(VLOOKUP(G273,Mark,5,0)&gt;=75),1,0))),IF(AND(VLOOKUP(G273,अंक,5,0)&gt;=86),1.5,IF(AND(VLOOKUP(G273,अंक,5,0)&gt;=81),1,IF(AND(VLOOKUP(G273,अंक,5,0)&gt;=75),0.5,0))))),"")</f>
        <v/>
      </c>
      <c s="160">
        <f t="shared" si="151"/>
        <v>0</v>
      </c>
      <c s="160">
        <f t="shared" si="152"/>
        <v>0</v>
      </c>
      <c s="160">
        <f t="shared" si="138"/>
        <v>0</v>
      </c>
      <c s="157" t="str">
        <f t="shared" si="153"/>
        <v/>
      </c>
      <c s="160" t="str">
        <f t="shared" si="139"/>
        <v/>
      </c>
      <c s="160" t="str">
        <f>IFERROR(IF(AND(VLOOKUP(G273,अंक,5,0)=""),"",IF($BS$6=3,IF(AND(VLOOKUP(G273,अंक,5,0)&gt;=86),3,IF(AND(VLOOKUP(G273,अंक,5,0)&gt;=81),2,IF(AND(VLOOKUP(G273,अंक,5,0)&gt;=75),1,0))),IF(AND(VLOOKUP(G273,अंक,5,0)&gt;=86),1.5,IF(AND(VLOOKUP(G273,अंक,5,0)&gt;=81),1,IF(AND(VLOOKUP(G273,अंक,5,0)&gt;=75),0.5,0))))),"")</f>
        <v/>
      </c>
      <c s="160">
        <f t="shared" si="154"/>
        <v>0</v>
      </c>
      <c s="160">
        <f t="shared" si="155"/>
        <v>0</v>
      </c>
      <c s="160">
        <f t="shared" si="140"/>
        <v>0</v>
      </c>
      <c s="157" t="str">
        <f t="shared" si="156"/>
        <v/>
      </c>
      <c s="160" t="str">
        <f t="shared" si="141"/>
        <v/>
      </c>
      <c s="160" t="str">
        <f>IFERROR(IF(AND(VLOOKUP(G273,अंक,5,0)=""),"",IF($BY$6=3,IF(AND(VLOOKUP(G273,अंक,5,0)&gt;=86),3,IF(AND(VLOOKUP(G273,अंक,5,0)&gt;=81),2,IF(AND(VLOOKUP(G273,अंक,5,0)&gt;=75),1,0))),IF(AND(VLOOKUP(G273,अंक,5,0)&gt;=86),1.5,IF(AND(VLOOKUP(G273,अंक,5,0)&gt;=81),1,IF(AND(VLOOKUP(G273,अंक,5,0)&gt;=75),0.5,0))))),"")</f>
        <v/>
      </c>
      <c s="160">
        <f t="shared" si="157"/>
        <v>0</v>
      </c>
      <c s="160">
        <f t="shared" si="158"/>
        <v>0</v>
      </c>
      <c s="160">
        <f t="shared" si="142"/>
        <v>0</v>
      </c>
      <c s="157" t="str">
        <f t="shared" si="159"/>
        <v/>
      </c>
      <c s="160" t="str">
        <f t="shared" si="143"/>
        <v/>
      </c>
      <c s="160" t="str">
        <f>IFERROR(IF(AND(VLOOKUP(G273,अंक,5,0)=""),"",IF($CE$6=3,IF(AND(VLOOKUP(G273,अंक,5,0)&gt;=86),3,IF(AND(VLOOKUP(G273,अंक,5,0)&gt;=81),2,IF(AND(VLOOKUP(G273,अंक,5,0)&gt;=75),1,0))),IF(AND(VLOOKUP(G273,अंक,5,0)&gt;=86),1.5,IF(AND(VLOOKUP(G273,अंक,5,0)&gt;=81),1,IF(AND(VLOOKUP(G273,अंक,5,0)&gt;=75),0.5,0))))),"")</f>
        <v/>
      </c>
      <c s="160">
        <f t="shared" si="160"/>
        <v>0</v>
      </c>
      <c s="160">
        <f t="shared" si="161"/>
        <v>0</v>
      </c>
      <c s="160">
        <f t="shared" si="144"/>
        <v>0</v>
      </c>
      <c s="157" t="str">
        <f t="shared" si="162"/>
        <v/>
      </c>
      <c s="160" t="str">
        <f t="shared" si="145"/>
        <v/>
      </c>
      <c s="160" t="str">
        <f>IFERROR(IF(AND(VLOOKUP(G273,अंक,5,0)=""),"",IF($CK$6=3,IF(AND(VLOOKUP(G273,अंक,5,0)&gt;=86),3,IF(AND(VLOOKUP(G273,अंक,5,0)&gt;=81),2,IF(AND(VLOOKUP(G273,अंक,5,0)&gt;=75),1,0))),IF(AND(VLOOKUP(G273,अंक,5,0)&gt;86),1.5,IF(AND(VLOOKUP(G273,अंक,5,0)&gt;=81),1,IF(AND(VLOOKUP(G273,अंक,5,0)&gt;=75),0.5,0))))),"")</f>
        <v/>
      </c>
      <c s="160">
        <f t="shared" si="163"/>
        <v>0</v>
      </c>
      <c s="160">
        <f t="shared" si="164"/>
        <v>0</v>
      </c>
      <c s="160">
        <f t="shared" si="146"/>
        <v>0</v>
      </c>
      <c s="157" t="str">
        <f t="shared" si="165"/>
        <v/>
      </c>
      <c s="160" t="str">
        <f t="shared" si="147"/>
        <v/>
      </c>
      <c s="160" t="str">
        <f>IFERROR(IF(AND(VLOOKUP(G273,अंक,5,0)=""),"",IF($CQ$6=3,IF(AND(VLOOKUP(G273,अंक,5,0)&gt;=86),3,IF(AND(VLOOKUP(G273,अंक,5,0)&gt;=81),2,IF(AND(VLOOKUP(G273,अंक,5,0)&gt;=75),1,0))),IF(AND(VLOOKUP(G273,अंक,5,0)&gt;=86),1.5,IF(AND(VLOOKUP(G273,अंक,5,0)&gt;=81),1,IF(AND(VLOOKUP(G273,अंक,5,0)&gt;=75),0.5,0))))),"")</f>
        <v/>
      </c>
      <c s="160">
        <f t="shared" si="166"/>
        <v>0</v>
      </c>
      <c s="160">
        <f t="shared" si="167"/>
        <v>0</v>
      </c>
      <c s="161">
        <f t="shared" si="148"/>
        <v>0</v>
      </c>
      <c s="157"/>
    </row>
    <row r="274" spans="1:99" ht="26.25" customHeight="1">
      <c r="A274"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4" s="181" t="str">
        <f t="shared" si="149"/>
        <v/>
      </c>
      <c s="160" t="str">
        <f t="shared" si="150"/>
        <v/>
      </c>
      <c s="160" t="str">
        <f t="shared" si="137"/>
        <v/>
      </c>
      <c s="160" t="str">
        <f>IFERROR(IF(AND(VLOOKUP(G274,अंक,5,0)=""),"",IF($BM$6=3,IF(AND(VLOOKUP(G274,अंक,5,0)&gt;=86),3,IF(AND(VLOOKUP(G274,अंक,5,0)&gt;=81),2,IF(AND(VLOOKUP(G274,Mark,5,0)&gt;=75),1,0))),IF(AND(VLOOKUP(G274,अंक,5,0)&gt;=86),1.5,IF(AND(VLOOKUP(G274,अंक,5,0)&gt;=81),1,IF(AND(VLOOKUP(G274,अंक,5,0)&gt;=75),0.5,0))))),"")</f>
        <v/>
      </c>
      <c s="160">
        <f t="shared" si="151"/>
        <v>0</v>
      </c>
      <c s="160">
        <f t="shared" si="152"/>
        <v>0</v>
      </c>
      <c s="160">
        <f t="shared" si="138"/>
        <v>0</v>
      </c>
      <c s="157" t="str">
        <f t="shared" si="153"/>
        <v/>
      </c>
      <c s="160" t="str">
        <f t="shared" si="139"/>
        <v/>
      </c>
      <c s="160" t="str">
        <f>IFERROR(IF(AND(VLOOKUP(G274,अंक,5,0)=""),"",IF($BS$6=3,IF(AND(VLOOKUP(G274,अंक,5,0)&gt;=86),3,IF(AND(VLOOKUP(G274,अंक,5,0)&gt;=81),2,IF(AND(VLOOKUP(G274,अंक,5,0)&gt;=75),1,0))),IF(AND(VLOOKUP(G274,अंक,5,0)&gt;=86),1.5,IF(AND(VLOOKUP(G274,अंक,5,0)&gt;=81),1,IF(AND(VLOOKUP(G274,अंक,5,0)&gt;=75),0.5,0))))),"")</f>
        <v/>
      </c>
      <c s="160">
        <f t="shared" si="154"/>
        <v>0</v>
      </c>
      <c s="160">
        <f t="shared" si="155"/>
        <v>0</v>
      </c>
      <c s="160">
        <f t="shared" si="140"/>
        <v>0</v>
      </c>
      <c s="157" t="str">
        <f t="shared" si="156"/>
        <v/>
      </c>
      <c s="160" t="str">
        <f t="shared" si="141"/>
        <v/>
      </c>
      <c s="160" t="str">
        <f>IFERROR(IF(AND(VLOOKUP(G274,अंक,5,0)=""),"",IF($BY$6=3,IF(AND(VLOOKUP(G274,अंक,5,0)&gt;=86),3,IF(AND(VLOOKUP(G274,अंक,5,0)&gt;=81),2,IF(AND(VLOOKUP(G274,अंक,5,0)&gt;=75),1,0))),IF(AND(VLOOKUP(G274,अंक,5,0)&gt;=86),1.5,IF(AND(VLOOKUP(G274,अंक,5,0)&gt;=81),1,IF(AND(VLOOKUP(G274,अंक,5,0)&gt;=75),0.5,0))))),"")</f>
        <v/>
      </c>
      <c s="160">
        <f t="shared" si="157"/>
        <v>0</v>
      </c>
      <c s="160">
        <f t="shared" si="158"/>
        <v>0</v>
      </c>
      <c s="160">
        <f t="shared" si="142"/>
        <v>0</v>
      </c>
      <c s="157" t="str">
        <f t="shared" si="159"/>
        <v/>
      </c>
      <c s="160" t="str">
        <f t="shared" si="143"/>
        <v/>
      </c>
      <c s="160" t="str">
        <f>IFERROR(IF(AND(VLOOKUP(G274,अंक,5,0)=""),"",IF($CE$6=3,IF(AND(VLOOKUP(G274,अंक,5,0)&gt;=86),3,IF(AND(VLOOKUP(G274,अंक,5,0)&gt;=81),2,IF(AND(VLOOKUP(G274,अंक,5,0)&gt;=75),1,0))),IF(AND(VLOOKUP(G274,अंक,5,0)&gt;=86),1.5,IF(AND(VLOOKUP(G274,अंक,5,0)&gt;=81),1,IF(AND(VLOOKUP(G274,अंक,5,0)&gt;=75),0.5,0))))),"")</f>
        <v/>
      </c>
      <c s="160">
        <f t="shared" si="160"/>
        <v>0</v>
      </c>
      <c s="160">
        <f t="shared" si="161"/>
        <v>0</v>
      </c>
      <c s="160">
        <f t="shared" si="144"/>
        <v>0</v>
      </c>
      <c s="157" t="str">
        <f t="shared" si="162"/>
        <v/>
      </c>
      <c s="160" t="str">
        <f t="shared" si="145"/>
        <v/>
      </c>
      <c s="160" t="str">
        <f>IFERROR(IF(AND(VLOOKUP(G274,अंक,5,0)=""),"",IF($CK$6=3,IF(AND(VLOOKUP(G274,अंक,5,0)&gt;=86),3,IF(AND(VLOOKUP(G274,अंक,5,0)&gt;=81),2,IF(AND(VLOOKUP(G274,अंक,5,0)&gt;=75),1,0))),IF(AND(VLOOKUP(G274,अंक,5,0)&gt;86),1.5,IF(AND(VLOOKUP(G274,अंक,5,0)&gt;=81),1,IF(AND(VLOOKUP(G274,अंक,5,0)&gt;=75),0.5,0))))),"")</f>
        <v/>
      </c>
      <c s="160">
        <f t="shared" si="163"/>
        <v>0</v>
      </c>
      <c s="160">
        <f t="shared" si="164"/>
        <v>0</v>
      </c>
      <c s="160">
        <f t="shared" si="146"/>
        <v>0</v>
      </c>
      <c s="157" t="str">
        <f t="shared" si="165"/>
        <v/>
      </c>
      <c s="160" t="str">
        <f t="shared" si="147"/>
        <v/>
      </c>
      <c s="160" t="str">
        <f>IFERROR(IF(AND(VLOOKUP(G274,अंक,5,0)=""),"",IF($CQ$6=3,IF(AND(VLOOKUP(G274,अंक,5,0)&gt;=86),3,IF(AND(VLOOKUP(G274,अंक,5,0)&gt;=81),2,IF(AND(VLOOKUP(G274,अंक,5,0)&gt;=75),1,0))),IF(AND(VLOOKUP(G274,अंक,5,0)&gt;=86),1.5,IF(AND(VLOOKUP(G274,अंक,5,0)&gt;=81),1,IF(AND(VLOOKUP(G274,अंक,5,0)&gt;=75),0.5,0))))),"")</f>
        <v/>
      </c>
      <c s="160">
        <f t="shared" si="166"/>
        <v>0</v>
      </c>
      <c s="160">
        <f t="shared" si="167"/>
        <v>0</v>
      </c>
      <c s="161">
        <f t="shared" si="148"/>
        <v>0</v>
      </c>
      <c s="157"/>
    </row>
    <row r="275" spans="1:99" ht="26.25" customHeight="1">
      <c r="A275"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5" s="181" t="str">
        <f t="shared" si="149"/>
        <v/>
      </c>
      <c s="160" t="str">
        <f t="shared" si="150"/>
        <v/>
      </c>
      <c s="160" t="str">
        <f t="shared" si="137"/>
        <v/>
      </c>
      <c s="160" t="str">
        <f>IFERROR(IF(AND(VLOOKUP(G275,अंक,5,0)=""),"",IF($BM$6=3,IF(AND(VLOOKUP(G275,अंक,5,0)&gt;=86),3,IF(AND(VLOOKUP(G275,अंक,5,0)&gt;=81),2,IF(AND(VLOOKUP(G275,Mark,5,0)&gt;=75),1,0))),IF(AND(VLOOKUP(G275,अंक,5,0)&gt;=86),1.5,IF(AND(VLOOKUP(G275,अंक,5,0)&gt;=81),1,IF(AND(VLOOKUP(G275,अंक,5,0)&gt;=75),0.5,0))))),"")</f>
        <v/>
      </c>
      <c s="160">
        <f t="shared" si="151"/>
        <v>0</v>
      </c>
      <c s="160">
        <f t="shared" si="152"/>
        <v>0</v>
      </c>
      <c s="160">
        <f t="shared" si="138"/>
        <v>0</v>
      </c>
      <c s="157" t="str">
        <f t="shared" si="153"/>
        <v/>
      </c>
      <c s="160" t="str">
        <f t="shared" si="139"/>
        <v/>
      </c>
      <c s="160" t="str">
        <f>IFERROR(IF(AND(VLOOKUP(G275,अंक,5,0)=""),"",IF($BS$6=3,IF(AND(VLOOKUP(G275,अंक,5,0)&gt;=86),3,IF(AND(VLOOKUP(G275,अंक,5,0)&gt;=81),2,IF(AND(VLOOKUP(G275,अंक,5,0)&gt;=75),1,0))),IF(AND(VLOOKUP(G275,अंक,5,0)&gt;=86),1.5,IF(AND(VLOOKUP(G275,अंक,5,0)&gt;=81),1,IF(AND(VLOOKUP(G275,अंक,5,0)&gt;=75),0.5,0))))),"")</f>
        <v/>
      </c>
      <c s="160">
        <f t="shared" si="154"/>
        <v>0</v>
      </c>
      <c s="160">
        <f t="shared" si="155"/>
        <v>0</v>
      </c>
      <c s="160">
        <f t="shared" si="140"/>
        <v>0</v>
      </c>
      <c s="157" t="str">
        <f t="shared" si="156"/>
        <v/>
      </c>
      <c s="160" t="str">
        <f t="shared" si="141"/>
        <v/>
      </c>
      <c s="160" t="str">
        <f>IFERROR(IF(AND(VLOOKUP(G275,अंक,5,0)=""),"",IF($BY$6=3,IF(AND(VLOOKUP(G275,अंक,5,0)&gt;=86),3,IF(AND(VLOOKUP(G275,अंक,5,0)&gt;=81),2,IF(AND(VLOOKUP(G275,अंक,5,0)&gt;=75),1,0))),IF(AND(VLOOKUP(G275,अंक,5,0)&gt;=86),1.5,IF(AND(VLOOKUP(G275,अंक,5,0)&gt;=81),1,IF(AND(VLOOKUP(G275,अंक,5,0)&gt;=75),0.5,0))))),"")</f>
        <v/>
      </c>
      <c s="160">
        <f t="shared" si="157"/>
        <v>0</v>
      </c>
      <c s="160">
        <f t="shared" si="158"/>
        <v>0</v>
      </c>
      <c s="160">
        <f t="shared" si="142"/>
        <v>0</v>
      </c>
      <c s="157" t="str">
        <f t="shared" si="159"/>
        <v/>
      </c>
      <c s="160" t="str">
        <f t="shared" si="143"/>
        <v/>
      </c>
      <c s="160" t="str">
        <f>IFERROR(IF(AND(VLOOKUP(G275,अंक,5,0)=""),"",IF($CE$6=3,IF(AND(VLOOKUP(G275,अंक,5,0)&gt;=86),3,IF(AND(VLOOKUP(G275,अंक,5,0)&gt;=81),2,IF(AND(VLOOKUP(G275,अंक,5,0)&gt;=75),1,0))),IF(AND(VLOOKUP(G275,अंक,5,0)&gt;=86),1.5,IF(AND(VLOOKUP(G275,अंक,5,0)&gt;=81),1,IF(AND(VLOOKUP(G275,अंक,5,0)&gt;=75),0.5,0))))),"")</f>
        <v/>
      </c>
      <c s="160">
        <f t="shared" si="160"/>
        <v>0</v>
      </c>
      <c s="160">
        <f t="shared" si="161"/>
        <v>0</v>
      </c>
      <c s="160">
        <f t="shared" si="144"/>
        <v>0</v>
      </c>
      <c s="157" t="str">
        <f t="shared" si="162"/>
        <v/>
      </c>
      <c s="160" t="str">
        <f t="shared" si="145"/>
        <v/>
      </c>
      <c s="160" t="str">
        <f>IFERROR(IF(AND(VLOOKUP(G275,अंक,5,0)=""),"",IF($CK$6=3,IF(AND(VLOOKUP(G275,अंक,5,0)&gt;=86),3,IF(AND(VLOOKUP(G275,अंक,5,0)&gt;=81),2,IF(AND(VLOOKUP(G275,अंक,5,0)&gt;=75),1,0))),IF(AND(VLOOKUP(G275,अंक,5,0)&gt;86),1.5,IF(AND(VLOOKUP(G275,अंक,5,0)&gt;=81),1,IF(AND(VLOOKUP(G275,अंक,5,0)&gt;=75),0.5,0))))),"")</f>
        <v/>
      </c>
      <c s="160">
        <f t="shared" si="163"/>
        <v>0</v>
      </c>
      <c s="160">
        <f t="shared" si="164"/>
        <v>0</v>
      </c>
      <c s="160">
        <f t="shared" si="146"/>
        <v>0</v>
      </c>
      <c s="157" t="str">
        <f t="shared" si="165"/>
        <v/>
      </c>
      <c s="160" t="str">
        <f t="shared" si="147"/>
        <v/>
      </c>
      <c s="160" t="str">
        <f>IFERROR(IF(AND(VLOOKUP(G275,अंक,5,0)=""),"",IF($CQ$6=3,IF(AND(VLOOKUP(G275,अंक,5,0)&gt;=86),3,IF(AND(VLOOKUP(G275,अंक,5,0)&gt;=81),2,IF(AND(VLOOKUP(G275,अंक,5,0)&gt;=75),1,0))),IF(AND(VLOOKUP(G275,अंक,5,0)&gt;=86),1.5,IF(AND(VLOOKUP(G275,अंक,5,0)&gt;=81),1,IF(AND(VLOOKUP(G275,अंक,5,0)&gt;=75),0.5,0))))),"")</f>
        <v/>
      </c>
      <c s="160">
        <f t="shared" si="166"/>
        <v>0</v>
      </c>
      <c s="160">
        <f t="shared" si="167"/>
        <v>0</v>
      </c>
      <c s="161">
        <f t="shared" si="148"/>
        <v>0</v>
      </c>
      <c s="157"/>
    </row>
    <row r="276" spans="1:99" ht="26.25" customHeight="1">
      <c r="A276"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6" s="181" t="str">
        <f t="shared" si="149"/>
        <v/>
      </c>
      <c s="160" t="str">
        <f t="shared" si="150"/>
        <v/>
      </c>
      <c s="160" t="str">
        <f t="shared" si="137"/>
        <v/>
      </c>
      <c s="160" t="str">
        <f>IFERROR(IF(AND(VLOOKUP(G276,अंक,5,0)=""),"",IF($BM$6=3,IF(AND(VLOOKUP(G276,अंक,5,0)&gt;=86),3,IF(AND(VLOOKUP(G276,अंक,5,0)&gt;=81),2,IF(AND(VLOOKUP(G276,Mark,5,0)&gt;=75),1,0))),IF(AND(VLOOKUP(G276,अंक,5,0)&gt;=86),1.5,IF(AND(VLOOKUP(G276,अंक,5,0)&gt;=81),1,IF(AND(VLOOKUP(G276,अंक,5,0)&gt;=75),0.5,0))))),"")</f>
        <v/>
      </c>
      <c s="160">
        <f t="shared" si="151"/>
        <v>0</v>
      </c>
      <c s="160">
        <f t="shared" si="152"/>
        <v>0</v>
      </c>
      <c s="160">
        <f t="shared" si="138"/>
        <v>0</v>
      </c>
      <c s="157" t="str">
        <f t="shared" si="153"/>
        <v/>
      </c>
      <c s="160" t="str">
        <f t="shared" si="139"/>
        <v/>
      </c>
      <c s="160" t="str">
        <f>IFERROR(IF(AND(VLOOKUP(G276,अंक,5,0)=""),"",IF($BS$6=3,IF(AND(VLOOKUP(G276,अंक,5,0)&gt;=86),3,IF(AND(VLOOKUP(G276,अंक,5,0)&gt;=81),2,IF(AND(VLOOKUP(G276,अंक,5,0)&gt;=75),1,0))),IF(AND(VLOOKUP(G276,अंक,5,0)&gt;=86),1.5,IF(AND(VLOOKUP(G276,अंक,5,0)&gt;=81),1,IF(AND(VLOOKUP(G276,अंक,5,0)&gt;=75),0.5,0))))),"")</f>
        <v/>
      </c>
      <c s="160">
        <f t="shared" si="154"/>
        <v>0</v>
      </c>
      <c s="160">
        <f t="shared" si="155"/>
        <v>0</v>
      </c>
      <c s="160">
        <f t="shared" si="140"/>
        <v>0</v>
      </c>
      <c s="157" t="str">
        <f t="shared" si="156"/>
        <v/>
      </c>
      <c s="160" t="str">
        <f t="shared" si="141"/>
        <v/>
      </c>
      <c s="160" t="str">
        <f>IFERROR(IF(AND(VLOOKUP(G276,अंक,5,0)=""),"",IF($BY$6=3,IF(AND(VLOOKUP(G276,अंक,5,0)&gt;=86),3,IF(AND(VLOOKUP(G276,अंक,5,0)&gt;=81),2,IF(AND(VLOOKUP(G276,अंक,5,0)&gt;=75),1,0))),IF(AND(VLOOKUP(G276,अंक,5,0)&gt;=86),1.5,IF(AND(VLOOKUP(G276,अंक,5,0)&gt;=81),1,IF(AND(VLOOKUP(G276,अंक,5,0)&gt;=75),0.5,0))))),"")</f>
        <v/>
      </c>
      <c s="160">
        <f t="shared" si="157"/>
        <v>0</v>
      </c>
      <c s="160">
        <f t="shared" si="158"/>
        <v>0</v>
      </c>
      <c s="160">
        <f t="shared" si="142"/>
        <v>0</v>
      </c>
      <c s="157" t="str">
        <f t="shared" si="159"/>
        <v/>
      </c>
      <c s="160" t="str">
        <f t="shared" si="143"/>
        <v/>
      </c>
      <c s="160" t="str">
        <f>IFERROR(IF(AND(VLOOKUP(G276,अंक,5,0)=""),"",IF($CE$6=3,IF(AND(VLOOKUP(G276,अंक,5,0)&gt;=86),3,IF(AND(VLOOKUP(G276,अंक,5,0)&gt;=81),2,IF(AND(VLOOKUP(G276,अंक,5,0)&gt;=75),1,0))),IF(AND(VLOOKUP(G276,अंक,5,0)&gt;=86),1.5,IF(AND(VLOOKUP(G276,अंक,5,0)&gt;=81),1,IF(AND(VLOOKUP(G276,अंक,5,0)&gt;=75),0.5,0))))),"")</f>
        <v/>
      </c>
      <c s="160">
        <f t="shared" si="160"/>
        <v>0</v>
      </c>
      <c s="160">
        <f t="shared" si="161"/>
        <v>0</v>
      </c>
      <c s="160">
        <f t="shared" si="144"/>
        <v>0</v>
      </c>
      <c s="157" t="str">
        <f t="shared" si="162"/>
        <v/>
      </c>
      <c s="160" t="str">
        <f t="shared" si="145"/>
        <v/>
      </c>
      <c s="160" t="str">
        <f>IFERROR(IF(AND(VLOOKUP(G276,अंक,5,0)=""),"",IF($CK$6=3,IF(AND(VLOOKUP(G276,अंक,5,0)&gt;=86),3,IF(AND(VLOOKUP(G276,अंक,5,0)&gt;=81),2,IF(AND(VLOOKUP(G276,अंक,5,0)&gt;=75),1,0))),IF(AND(VLOOKUP(G276,अंक,5,0)&gt;86),1.5,IF(AND(VLOOKUP(G276,अंक,5,0)&gt;=81),1,IF(AND(VLOOKUP(G276,अंक,5,0)&gt;=75),0.5,0))))),"")</f>
        <v/>
      </c>
      <c s="160">
        <f t="shared" si="163"/>
        <v>0</v>
      </c>
      <c s="160">
        <f t="shared" si="164"/>
        <v>0</v>
      </c>
      <c s="160">
        <f t="shared" si="146"/>
        <v>0</v>
      </c>
      <c s="157" t="str">
        <f t="shared" si="165"/>
        <v/>
      </c>
      <c s="160" t="str">
        <f t="shared" si="147"/>
        <v/>
      </c>
      <c s="160" t="str">
        <f>IFERROR(IF(AND(VLOOKUP(G276,अंक,5,0)=""),"",IF($CQ$6=3,IF(AND(VLOOKUP(G276,अंक,5,0)&gt;=86),3,IF(AND(VLOOKUP(G276,अंक,5,0)&gt;=81),2,IF(AND(VLOOKUP(G276,अंक,5,0)&gt;=75),1,0))),IF(AND(VLOOKUP(G276,अंक,5,0)&gt;=86),1.5,IF(AND(VLOOKUP(G276,अंक,5,0)&gt;=81),1,IF(AND(VLOOKUP(G276,अंक,5,0)&gt;=75),0.5,0))))),"")</f>
        <v/>
      </c>
      <c s="160">
        <f t="shared" si="166"/>
        <v>0</v>
      </c>
      <c s="160">
        <f t="shared" si="167"/>
        <v>0</v>
      </c>
      <c s="161">
        <f t="shared" si="148"/>
        <v>0</v>
      </c>
      <c s="157"/>
    </row>
    <row r="277" spans="1:99" ht="26.25" customHeight="1">
      <c r="A277"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7" s="181" t="str">
        <f t="shared" si="149"/>
        <v/>
      </c>
      <c s="160" t="str">
        <f t="shared" si="150"/>
        <v/>
      </c>
      <c s="160" t="str">
        <f t="shared" si="137"/>
        <v/>
      </c>
      <c s="160" t="str">
        <f>IFERROR(IF(AND(VLOOKUP(G277,अंक,5,0)=""),"",IF($BM$6=3,IF(AND(VLOOKUP(G277,अंक,5,0)&gt;=86),3,IF(AND(VLOOKUP(G277,अंक,5,0)&gt;=81),2,IF(AND(VLOOKUP(G277,Mark,5,0)&gt;=75),1,0))),IF(AND(VLOOKUP(G277,अंक,5,0)&gt;=86),1.5,IF(AND(VLOOKUP(G277,अंक,5,0)&gt;=81),1,IF(AND(VLOOKUP(G277,अंक,5,0)&gt;=75),0.5,0))))),"")</f>
        <v/>
      </c>
      <c s="160">
        <f t="shared" si="151"/>
        <v>0</v>
      </c>
      <c s="160">
        <f t="shared" si="152"/>
        <v>0</v>
      </c>
      <c s="160">
        <f t="shared" si="138"/>
        <v>0</v>
      </c>
      <c s="157" t="str">
        <f t="shared" si="153"/>
        <v/>
      </c>
      <c s="160" t="str">
        <f t="shared" si="139"/>
        <v/>
      </c>
      <c s="160" t="str">
        <f>IFERROR(IF(AND(VLOOKUP(G277,अंक,5,0)=""),"",IF($BS$6=3,IF(AND(VLOOKUP(G277,अंक,5,0)&gt;=86),3,IF(AND(VLOOKUP(G277,अंक,5,0)&gt;=81),2,IF(AND(VLOOKUP(G277,अंक,5,0)&gt;=75),1,0))),IF(AND(VLOOKUP(G277,अंक,5,0)&gt;=86),1.5,IF(AND(VLOOKUP(G277,अंक,5,0)&gt;=81),1,IF(AND(VLOOKUP(G277,अंक,5,0)&gt;=75),0.5,0))))),"")</f>
        <v/>
      </c>
      <c s="160">
        <f t="shared" si="154"/>
        <v>0</v>
      </c>
      <c s="160">
        <f t="shared" si="155"/>
        <v>0</v>
      </c>
      <c s="160">
        <f t="shared" si="140"/>
        <v>0</v>
      </c>
      <c s="157" t="str">
        <f t="shared" si="156"/>
        <v/>
      </c>
      <c s="160" t="str">
        <f t="shared" si="141"/>
        <v/>
      </c>
      <c s="160" t="str">
        <f>IFERROR(IF(AND(VLOOKUP(G277,अंक,5,0)=""),"",IF($BY$6=3,IF(AND(VLOOKUP(G277,अंक,5,0)&gt;=86),3,IF(AND(VLOOKUP(G277,अंक,5,0)&gt;=81),2,IF(AND(VLOOKUP(G277,अंक,5,0)&gt;=75),1,0))),IF(AND(VLOOKUP(G277,अंक,5,0)&gt;=86),1.5,IF(AND(VLOOKUP(G277,अंक,5,0)&gt;=81),1,IF(AND(VLOOKUP(G277,अंक,5,0)&gt;=75),0.5,0))))),"")</f>
        <v/>
      </c>
      <c s="160">
        <f t="shared" si="157"/>
        <v>0</v>
      </c>
      <c s="160">
        <f t="shared" si="158"/>
        <v>0</v>
      </c>
      <c s="160">
        <f t="shared" si="142"/>
        <v>0</v>
      </c>
      <c s="157" t="str">
        <f t="shared" si="159"/>
        <v/>
      </c>
      <c s="160" t="str">
        <f t="shared" si="143"/>
        <v/>
      </c>
      <c s="160" t="str">
        <f>IFERROR(IF(AND(VLOOKUP(G277,अंक,5,0)=""),"",IF($CE$6=3,IF(AND(VLOOKUP(G277,अंक,5,0)&gt;=86),3,IF(AND(VLOOKUP(G277,अंक,5,0)&gt;=81),2,IF(AND(VLOOKUP(G277,अंक,5,0)&gt;=75),1,0))),IF(AND(VLOOKUP(G277,अंक,5,0)&gt;=86),1.5,IF(AND(VLOOKUP(G277,अंक,5,0)&gt;=81),1,IF(AND(VLOOKUP(G277,अंक,5,0)&gt;=75),0.5,0))))),"")</f>
        <v/>
      </c>
      <c s="160">
        <f t="shared" si="160"/>
        <v>0</v>
      </c>
      <c s="160">
        <f t="shared" si="161"/>
        <v>0</v>
      </c>
      <c s="160">
        <f t="shared" si="144"/>
        <v>0</v>
      </c>
      <c s="157" t="str">
        <f t="shared" si="162"/>
        <v/>
      </c>
      <c s="160" t="str">
        <f t="shared" si="145"/>
        <v/>
      </c>
      <c s="160" t="str">
        <f>IFERROR(IF(AND(VLOOKUP(G277,अंक,5,0)=""),"",IF($CK$6=3,IF(AND(VLOOKUP(G277,अंक,5,0)&gt;=86),3,IF(AND(VLOOKUP(G277,अंक,5,0)&gt;=81),2,IF(AND(VLOOKUP(G277,अंक,5,0)&gt;=75),1,0))),IF(AND(VLOOKUP(G277,अंक,5,0)&gt;86),1.5,IF(AND(VLOOKUP(G277,अंक,5,0)&gt;=81),1,IF(AND(VLOOKUP(G277,अंक,5,0)&gt;=75),0.5,0))))),"")</f>
        <v/>
      </c>
      <c s="160">
        <f t="shared" si="163"/>
        <v>0</v>
      </c>
      <c s="160">
        <f t="shared" si="164"/>
        <v>0</v>
      </c>
      <c s="160">
        <f t="shared" si="146"/>
        <v>0</v>
      </c>
      <c s="157" t="str">
        <f t="shared" si="165"/>
        <v/>
      </c>
      <c s="160" t="str">
        <f t="shared" si="147"/>
        <v/>
      </c>
      <c s="160" t="str">
        <f>IFERROR(IF(AND(VLOOKUP(G277,अंक,5,0)=""),"",IF($CQ$6=3,IF(AND(VLOOKUP(G277,अंक,5,0)&gt;=86),3,IF(AND(VLOOKUP(G277,अंक,5,0)&gt;=81),2,IF(AND(VLOOKUP(G277,अंक,5,0)&gt;=75),1,0))),IF(AND(VLOOKUP(G277,अंक,5,0)&gt;=86),1.5,IF(AND(VLOOKUP(G277,अंक,5,0)&gt;=81),1,IF(AND(VLOOKUP(G277,अंक,5,0)&gt;=75),0.5,0))))),"")</f>
        <v/>
      </c>
      <c s="160">
        <f t="shared" si="166"/>
        <v>0</v>
      </c>
      <c s="160">
        <f t="shared" si="167"/>
        <v>0</v>
      </c>
      <c s="161">
        <f t="shared" si="148"/>
        <v>0</v>
      </c>
      <c s="157"/>
    </row>
    <row r="278" spans="1:99" ht="26.25" customHeight="1">
      <c r="A278" s="43" t="str">
        <f t="shared" si="129"/>
        <v/>
      </c>
      <c s="44" t="str">
        <f t="shared" si="130"/>
        <v/>
      </c>
      <c s="45" t="str">
        <f t="shared" si="131"/>
        <v/>
      </c>
      <c s="46" t="str">
        <f t="shared" si="132"/>
        <v/>
      </c>
      <c s="47" t="str">
        <f t="shared" si="133"/>
        <v/>
      </c>
      <c s="47" t="str">
        <f t="shared" si="134"/>
        <v/>
      </c>
      <c s="48" t="str">
        <f t="shared" si="135"/>
        <v/>
      </c>
      <c s="49" t="str">
        <f t="shared" si="136"/>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8" s="181" t="str">
        <f t="shared" si="149"/>
        <v/>
      </c>
      <c s="160" t="str">
        <f t="shared" si="150"/>
        <v/>
      </c>
      <c s="160" t="str">
        <f t="shared" si="137"/>
        <v/>
      </c>
      <c s="160" t="str">
        <f>IFERROR(IF(AND(VLOOKUP(G278,अंक,5,0)=""),"",IF($BM$6=3,IF(AND(VLOOKUP(G278,अंक,5,0)&gt;=86),3,IF(AND(VLOOKUP(G278,अंक,5,0)&gt;=81),2,IF(AND(VLOOKUP(G278,Mark,5,0)&gt;=75),1,0))),IF(AND(VLOOKUP(G278,अंक,5,0)&gt;=86),1.5,IF(AND(VLOOKUP(G278,अंक,5,0)&gt;=81),1,IF(AND(VLOOKUP(G278,अंक,5,0)&gt;=75),0.5,0))))),"")</f>
        <v/>
      </c>
      <c s="160">
        <f t="shared" si="151"/>
        <v>0</v>
      </c>
      <c s="160">
        <f t="shared" si="152"/>
        <v>0</v>
      </c>
      <c s="160">
        <f t="shared" si="138"/>
        <v>0</v>
      </c>
      <c s="157" t="str">
        <f t="shared" si="153"/>
        <v/>
      </c>
      <c s="160" t="str">
        <f t="shared" si="139"/>
        <v/>
      </c>
      <c s="160" t="str">
        <f>IFERROR(IF(AND(VLOOKUP(G278,अंक,5,0)=""),"",IF($BS$6=3,IF(AND(VLOOKUP(G278,अंक,5,0)&gt;=86),3,IF(AND(VLOOKUP(G278,अंक,5,0)&gt;=81),2,IF(AND(VLOOKUP(G278,अंक,5,0)&gt;=75),1,0))),IF(AND(VLOOKUP(G278,अंक,5,0)&gt;=86),1.5,IF(AND(VLOOKUP(G278,अंक,5,0)&gt;=81),1,IF(AND(VLOOKUP(G278,अंक,5,0)&gt;=75),0.5,0))))),"")</f>
        <v/>
      </c>
      <c s="160">
        <f t="shared" si="154"/>
        <v>0</v>
      </c>
      <c s="160">
        <f t="shared" si="155"/>
        <v>0</v>
      </c>
      <c s="160">
        <f t="shared" si="140"/>
        <v>0</v>
      </c>
      <c s="157" t="str">
        <f t="shared" si="156"/>
        <v/>
      </c>
      <c s="160" t="str">
        <f t="shared" si="141"/>
        <v/>
      </c>
      <c s="160" t="str">
        <f>IFERROR(IF(AND(VLOOKUP(G278,अंक,5,0)=""),"",IF($BY$6=3,IF(AND(VLOOKUP(G278,अंक,5,0)&gt;=86),3,IF(AND(VLOOKUP(G278,अंक,5,0)&gt;=81),2,IF(AND(VLOOKUP(G278,अंक,5,0)&gt;=75),1,0))),IF(AND(VLOOKUP(G278,अंक,5,0)&gt;=86),1.5,IF(AND(VLOOKUP(G278,अंक,5,0)&gt;=81),1,IF(AND(VLOOKUP(G278,अंक,5,0)&gt;=75),0.5,0))))),"")</f>
        <v/>
      </c>
      <c s="160">
        <f t="shared" si="157"/>
        <v>0</v>
      </c>
      <c s="160">
        <f t="shared" si="158"/>
        <v>0</v>
      </c>
      <c s="160">
        <f t="shared" si="142"/>
        <v>0</v>
      </c>
      <c s="157" t="str">
        <f t="shared" si="159"/>
        <v/>
      </c>
      <c s="160" t="str">
        <f t="shared" si="143"/>
        <v/>
      </c>
      <c s="160" t="str">
        <f>IFERROR(IF(AND(VLOOKUP(G278,अंक,5,0)=""),"",IF($CE$6=3,IF(AND(VLOOKUP(G278,अंक,5,0)&gt;=86),3,IF(AND(VLOOKUP(G278,अंक,5,0)&gt;=81),2,IF(AND(VLOOKUP(G278,अंक,5,0)&gt;=75),1,0))),IF(AND(VLOOKUP(G278,अंक,5,0)&gt;=86),1.5,IF(AND(VLOOKUP(G278,अंक,5,0)&gt;=81),1,IF(AND(VLOOKUP(G278,अंक,5,0)&gt;=75),0.5,0))))),"")</f>
        <v/>
      </c>
      <c s="160">
        <f t="shared" si="160"/>
        <v>0</v>
      </c>
      <c s="160">
        <f t="shared" si="161"/>
        <v>0</v>
      </c>
      <c s="160">
        <f t="shared" si="144"/>
        <v>0</v>
      </c>
      <c s="157" t="str">
        <f t="shared" si="162"/>
        <v/>
      </c>
      <c s="160" t="str">
        <f t="shared" si="145"/>
        <v/>
      </c>
      <c s="160" t="str">
        <f>IFERROR(IF(AND(VLOOKUP(G278,अंक,5,0)=""),"",IF($CK$6=3,IF(AND(VLOOKUP(G278,अंक,5,0)&gt;=86),3,IF(AND(VLOOKUP(G278,अंक,5,0)&gt;=81),2,IF(AND(VLOOKUP(G278,अंक,5,0)&gt;=75),1,0))),IF(AND(VLOOKUP(G278,अंक,5,0)&gt;86),1.5,IF(AND(VLOOKUP(G278,अंक,5,0)&gt;=81),1,IF(AND(VLOOKUP(G278,अंक,5,0)&gt;=75),0.5,0))))),"")</f>
        <v/>
      </c>
      <c s="160">
        <f t="shared" si="163"/>
        <v>0</v>
      </c>
      <c s="160">
        <f t="shared" si="164"/>
        <v>0</v>
      </c>
      <c s="160">
        <f t="shared" si="146"/>
        <v>0</v>
      </c>
      <c s="157" t="str">
        <f t="shared" si="165"/>
        <v/>
      </c>
      <c s="160" t="str">
        <f t="shared" si="147"/>
        <v/>
      </c>
      <c s="160" t="str">
        <f>IFERROR(IF(AND(VLOOKUP(G278,अंक,5,0)=""),"",IF($CQ$6=3,IF(AND(VLOOKUP(G278,अंक,5,0)&gt;=86),3,IF(AND(VLOOKUP(G278,अंक,5,0)&gt;=81),2,IF(AND(VLOOKUP(G278,अंक,5,0)&gt;=75),1,0))),IF(AND(VLOOKUP(G278,अंक,5,0)&gt;=86),1.5,IF(AND(VLOOKUP(G278,अंक,5,0)&gt;=81),1,IF(AND(VLOOKUP(G278,अंक,5,0)&gt;=75),0.5,0))))),"")</f>
        <v/>
      </c>
      <c s="160">
        <f t="shared" si="166"/>
        <v>0</v>
      </c>
      <c s="160">
        <f t="shared" si="167"/>
        <v>0</v>
      </c>
      <c s="161">
        <f t="shared" si="148"/>
        <v>0</v>
      </c>
      <c s="157"/>
    </row>
    <row r="279" spans="1:99" ht="26.25" customHeight="1">
      <c r="A279" s="43" t="str">
        <f t="shared" si="168" ref="A279:A342">IF($A278="","",IF(B278="","",$A278+1))</f>
        <v/>
      </c>
      <c s="44" t="str">
        <f t="shared" si="169" ref="B279:B342">IFERROR(VLOOKUP(A279,नाम1,3,0),"")</f>
        <v/>
      </c>
      <c s="45" t="str">
        <f t="shared" si="170" ref="C279:C342">IFERROR(VLOOKUP(A279,नाम1,4,0),"")</f>
        <v/>
      </c>
      <c s="46" t="str">
        <f t="shared" si="171" ref="D279:D342">IFERROR(VLOOKUP(A279,नाम1,11,0),"")</f>
        <v/>
      </c>
      <c s="47" t="str">
        <f t="shared" si="172" ref="E279:E342">IFERROR(VLOOKUP(A279,नाम1,6,0),"")</f>
        <v/>
      </c>
      <c s="47" t="str">
        <f t="shared" si="173" ref="F279:F342">IFERROR(VLOOKUP(A279,नाम1,8,0),"")</f>
        <v/>
      </c>
      <c s="48" t="str">
        <f t="shared" si="174" ref="G279:G342">IFERROR(VLOOKUP(A279,नाम1,12,0),"")</f>
        <v/>
      </c>
      <c s="49" t="str">
        <f t="shared" si="175" ref="H279:H342">IFERROR(VLOOKUP(A279,नाम1,13,0),"")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79" s="181" t="str">
        <f t="shared" si="149"/>
        <v/>
      </c>
      <c s="160" t="str">
        <f t="shared" si="150"/>
        <v/>
      </c>
      <c s="160" t="str">
        <f t="shared" si="137"/>
        <v/>
      </c>
      <c s="160" t="str">
        <f>IFERROR(IF(AND(VLOOKUP(G279,अंक,5,0)=""),"",IF($BM$6=3,IF(AND(VLOOKUP(G279,अंक,5,0)&gt;=86),3,IF(AND(VLOOKUP(G279,अंक,5,0)&gt;=81),2,IF(AND(VLOOKUP(G279,Mark,5,0)&gt;=75),1,0))),IF(AND(VLOOKUP(G279,अंक,5,0)&gt;=86),1.5,IF(AND(VLOOKUP(G279,अंक,5,0)&gt;=81),1,IF(AND(VLOOKUP(G279,अंक,5,0)&gt;=75),0.5,0))))),"")</f>
        <v/>
      </c>
      <c s="160">
        <f t="shared" si="151"/>
        <v>0</v>
      </c>
      <c s="160">
        <f t="shared" si="152"/>
        <v>0</v>
      </c>
      <c s="160">
        <f t="shared" si="138"/>
        <v>0</v>
      </c>
      <c s="157" t="str">
        <f t="shared" si="153"/>
        <v/>
      </c>
      <c s="160" t="str">
        <f t="shared" si="139"/>
        <v/>
      </c>
      <c s="160" t="str">
        <f>IFERROR(IF(AND(VLOOKUP(G279,अंक,5,0)=""),"",IF($BS$6=3,IF(AND(VLOOKUP(G279,अंक,5,0)&gt;=86),3,IF(AND(VLOOKUP(G279,अंक,5,0)&gt;=81),2,IF(AND(VLOOKUP(G279,अंक,5,0)&gt;=75),1,0))),IF(AND(VLOOKUP(G279,अंक,5,0)&gt;=86),1.5,IF(AND(VLOOKUP(G279,अंक,5,0)&gt;=81),1,IF(AND(VLOOKUP(G279,अंक,5,0)&gt;=75),0.5,0))))),"")</f>
        <v/>
      </c>
      <c s="160">
        <f t="shared" si="154"/>
        <v>0</v>
      </c>
      <c s="160">
        <f t="shared" si="155"/>
        <v>0</v>
      </c>
      <c s="160">
        <f t="shared" si="140"/>
        <v>0</v>
      </c>
      <c s="157" t="str">
        <f t="shared" si="156"/>
        <v/>
      </c>
      <c s="160" t="str">
        <f t="shared" si="141"/>
        <v/>
      </c>
      <c s="160" t="str">
        <f>IFERROR(IF(AND(VLOOKUP(G279,अंक,5,0)=""),"",IF($BY$6=3,IF(AND(VLOOKUP(G279,अंक,5,0)&gt;=86),3,IF(AND(VLOOKUP(G279,अंक,5,0)&gt;=81),2,IF(AND(VLOOKUP(G279,अंक,5,0)&gt;=75),1,0))),IF(AND(VLOOKUP(G279,अंक,5,0)&gt;=86),1.5,IF(AND(VLOOKUP(G279,अंक,5,0)&gt;=81),1,IF(AND(VLOOKUP(G279,अंक,5,0)&gt;=75),0.5,0))))),"")</f>
        <v/>
      </c>
      <c s="160">
        <f t="shared" si="157"/>
        <v>0</v>
      </c>
      <c s="160">
        <f t="shared" si="158"/>
        <v>0</v>
      </c>
      <c s="160">
        <f t="shared" si="142"/>
        <v>0</v>
      </c>
      <c s="157" t="str">
        <f t="shared" si="159"/>
        <v/>
      </c>
      <c s="160" t="str">
        <f t="shared" si="143"/>
        <v/>
      </c>
      <c s="160" t="str">
        <f>IFERROR(IF(AND(VLOOKUP(G279,अंक,5,0)=""),"",IF($CE$6=3,IF(AND(VLOOKUP(G279,अंक,5,0)&gt;=86),3,IF(AND(VLOOKUP(G279,अंक,5,0)&gt;=81),2,IF(AND(VLOOKUP(G279,अंक,5,0)&gt;=75),1,0))),IF(AND(VLOOKUP(G279,अंक,5,0)&gt;=86),1.5,IF(AND(VLOOKUP(G279,अंक,5,0)&gt;=81),1,IF(AND(VLOOKUP(G279,अंक,5,0)&gt;=75),0.5,0))))),"")</f>
        <v/>
      </c>
      <c s="160">
        <f t="shared" si="160"/>
        <v>0</v>
      </c>
      <c s="160">
        <f t="shared" si="161"/>
        <v>0</v>
      </c>
      <c s="160">
        <f t="shared" si="144"/>
        <v>0</v>
      </c>
      <c s="157" t="str">
        <f t="shared" si="162"/>
        <v/>
      </c>
      <c s="160" t="str">
        <f t="shared" si="145"/>
        <v/>
      </c>
      <c s="160" t="str">
        <f>IFERROR(IF(AND(VLOOKUP(G279,अंक,5,0)=""),"",IF($CK$6=3,IF(AND(VLOOKUP(G279,अंक,5,0)&gt;=86),3,IF(AND(VLOOKUP(G279,अंक,5,0)&gt;=81),2,IF(AND(VLOOKUP(G279,अंक,5,0)&gt;=75),1,0))),IF(AND(VLOOKUP(G279,अंक,5,0)&gt;86),1.5,IF(AND(VLOOKUP(G279,अंक,5,0)&gt;=81),1,IF(AND(VLOOKUP(G279,अंक,5,0)&gt;=75),0.5,0))))),"")</f>
        <v/>
      </c>
      <c s="160">
        <f t="shared" si="163"/>
        <v>0</v>
      </c>
      <c s="160">
        <f t="shared" si="164"/>
        <v>0</v>
      </c>
      <c s="160">
        <f t="shared" si="146"/>
        <v>0</v>
      </c>
      <c s="157" t="str">
        <f t="shared" si="165"/>
        <v/>
      </c>
      <c s="160" t="str">
        <f t="shared" si="147"/>
        <v/>
      </c>
      <c s="160" t="str">
        <f>IFERROR(IF(AND(VLOOKUP(G279,अंक,5,0)=""),"",IF($CQ$6=3,IF(AND(VLOOKUP(G279,अंक,5,0)&gt;=86),3,IF(AND(VLOOKUP(G279,अंक,5,0)&gt;=81),2,IF(AND(VLOOKUP(G279,अंक,5,0)&gt;=75),1,0))),IF(AND(VLOOKUP(G279,अंक,5,0)&gt;=86),1.5,IF(AND(VLOOKUP(G279,अंक,5,0)&gt;=81),1,IF(AND(VLOOKUP(G279,अंक,5,0)&gt;=75),0.5,0))))),"")</f>
        <v/>
      </c>
      <c s="160">
        <f t="shared" si="166"/>
        <v>0</v>
      </c>
      <c s="160">
        <f t="shared" si="167"/>
        <v>0</v>
      </c>
      <c s="161">
        <f t="shared" si="148"/>
        <v>0</v>
      </c>
      <c s="157"/>
    </row>
    <row r="280" spans="1:99" ht="26.25" customHeight="1">
      <c r="A28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0" s="181" t="str">
        <f t="shared" si="149"/>
        <v/>
      </c>
      <c s="160" t="str">
        <f t="shared" si="150"/>
        <v/>
      </c>
      <c s="160" t="str">
        <f t="shared" si="137"/>
        <v/>
      </c>
      <c s="160" t="str">
        <f>IFERROR(IF(AND(VLOOKUP(G280,अंक,5,0)=""),"",IF($BM$6=3,IF(AND(VLOOKUP(G280,अंक,5,0)&gt;=86),3,IF(AND(VLOOKUP(G280,अंक,5,0)&gt;=81),2,IF(AND(VLOOKUP(G280,Mark,5,0)&gt;=75),1,0))),IF(AND(VLOOKUP(G280,अंक,5,0)&gt;=86),1.5,IF(AND(VLOOKUP(G280,अंक,5,0)&gt;=81),1,IF(AND(VLOOKUP(G280,अंक,5,0)&gt;=75),0.5,0))))),"")</f>
        <v/>
      </c>
      <c s="160">
        <f t="shared" si="151"/>
        <v>0</v>
      </c>
      <c s="160">
        <f t="shared" si="152"/>
        <v>0</v>
      </c>
      <c s="160">
        <f t="shared" si="138"/>
        <v>0</v>
      </c>
      <c s="157" t="str">
        <f t="shared" si="153"/>
        <v/>
      </c>
      <c s="160" t="str">
        <f t="shared" si="139"/>
        <v/>
      </c>
      <c s="160" t="str">
        <f>IFERROR(IF(AND(VLOOKUP(G280,अंक,5,0)=""),"",IF($BS$6=3,IF(AND(VLOOKUP(G280,अंक,5,0)&gt;=86),3,IF(AND(VLOOKUP(G280,अंक,5,0)&gt;=81),2,IF(AND(VLOOKUP(G280,अंक,5,0)&gt;=75),1,0))),IF(AND(VLOOKUP(G280,अंक,5,0)&gt;=86),1.5,IF(AND(VLOOKUP(G280,अंक,5,0)&gt;=81),1,IF(AND(VLOOKUP(G280,अंक,5,0)&gt;=75),0.5,0))))),"")</f>
        <v/>
      </c>
      <c s="160">
        <f t="shared" si="154"/>
        <v>0</v>
      </c>
      <c s="160">
        <f t="shared" si="155"/>
        <v>0</v>
      </c>
      <c s="160">
        <f t="shared" si="140"/>
        <v>0</v>
      </c>
      <c s="157" t="str">
        <f t="shared" si="156"/>
        <v/>
      </c>
      <c s="160" t="str">
        <f t="shared" si="141"/>
        <v/>
      </c>
      <c s="160" t="str">
        <f>IFERROR(IF(AND(VLOOKUP(G280,अंक,5,0)=""),"",IF($BY$6=3,IF(AND(VLOOKUP(G280,अंक,5,0)&gt;=86),3,IF(AND(VLOOKUP(G280,अंक,5,0)&gt;=81),2,IF(AND(VLOOKUP(G280,अंक,5,0)&gt;=75),1,0))),IF(AND(VLOOKUP(G280,अंक,5,0)&gt;=86),1.5,IF(AND(VLOOKUP(G280,अंक,5,0)&gt;=81),1,IF(AND(VLOOKUP(G280,अंक,5,0)&gt;=75),0.5,0))))),"")</f>
        <v/>
      </c>
      <c s="160">
        <f t="shared" si="157"/>
        <v>0</v>
      </c>
      <c s="160">
        <f t="shared" si="158"/>
        <v>0</v>
      </c>
      <c s="160">
        <f t="shared" si="142"/>
        <v>0</v>
      </c>
      <c s="157" t="str">
        <f t="shared" si="159"/>
        <v/>
      </c>
      <c s="160" t="str">
        <f t="shared" si="143"/>
        <v/>
      </c>
      <c s="160" t="str">
        <f>IFERROR(IF(AND(VLOOKUP(G280,अंक,5,0)=""),"",IF($CE$6=3,IF(AND(VLOOKUP(G280,अंक,5,0)&gt;=86),3,IF(AND(VLOOKUP(G280,अंक,5,0)&gt;=81),2,IF(AND(VLOOKUP(G280,अंक,5,0)&gt;=75),1,0))),IF(AND(VLOOKUP(G280,अंक,5,0)&gt;=86),1.5,IF(AND(VLOOKUP(G280,अंक,5,0)&gt;=81),1,IF(AND(VLOOKUP(G280,अंक,5,0)&gt;=75),0.5,0))))),"")</f>
        <v/>
      </c>
      <c s="160">
        <f t="shared" si="160"/>
        <v>0</v>
      </c>
      <c s="160">
        <f t="shared" si="161"/>
        <v>0</v>
      </c>
      <c s="160">
        <f t="shared" si="144"/>
        <v>0</v>
      </c>
      <c s="157" t="str">
        <f t="shared" si="162"/>
        <v/>
      </c>
      <c s="160" t="str">
        <f t="shared" si="145"/>
        <v/>
      </c>
      <c s="160" t="str">
        <f>IFERROR(IF(AND(VLOOKUP(G280,अंक,5,0)=""),"",IF($CK$6=3,IF(AND(VLOOKUP(G280,अंक,5,0)&gt;=86),3,IF(AND(VLOOKUP(G280,अंक,5,0)&gt;=81),2,IF(AND(VLOOKUP(G280,अंक,5,0)&gt;=75),1,0))),IF(AND(VLOOKUP(G280,अंक,5,0)&gt;86),1.5,IF(AND(VLOOKUP(G280,अंक,5,0)&gt;=81),1,IF(AND(VLOOKUP(G280,अंक,5,0)&gt;=75),0.5,0))))),"")</f>
        <v/>
      </c>
      <c s="160">
        <f t="shared" si="163"/>
        <v>0</v>
      </c>
      <c s="160">
        <f t="shared" si="164"/>
        <v>0</v>
      </c>
      <c s="160">
        <f t="shared" si="146"/>
        <v>0</v>
      </c>
      <c s="157" t="str">
        <f t="shared" si="165"/>
        <v/>
      </c>
      <c s="160" t="str">
        <f t="shared" si="147"/>
        <v/>
      </c>
      <c s="160" t="str">
        <f>IFERROR(IF(AND(VLOOKUP(G280,अंक,5,0)=""),"",IF($CQ$6=3,IF(AND(VLOOKUP(G280,अंक,5,0)&gt;=86),3,IF(AND(VLOOKUP(G280,अंक,5,0)&gt;=81),2,IF(AND(VLOOKUP(G280,अंक,5,0)&gt;=75),1,0))),IF(AND(VLOOKUP(G280,अंक,5,0)&gt;=86),1.5,IF(AND(VLOOKUP(G280,अंक,5,0)&gt;=81),1,IF(AND(VLOOKUP(G280,अंक,5,0)&gt;=75),0.5,0))))),"")</f>
        <v/>
      </c>
      <c s="160">
        <f t="shared" si="166"/>
        <v>0</v>
      </c>
      <c s="160">
        <f t="shared" si="167"/>
        <v>0</v>
      </c>
      <c s="161">
        <f t="shared" si="148"/>
        <v>0</v>
      </c>
      <c s="157"/>
    </row>
    <row r="281" spans="1:99" ht="26.25" customHeight="1">
      <c r="A28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1" s="181" t="str">
        <f t="shared" si="149"/>
        <v/>
      </c>
      <c s="160" t="str">
        <f t="shared" si="150"/>
        <v/>
      </c>
      <c s="160" t="str">
        <f t="shared" si="137"/>
        <v/>
      </c>
      <c s="160" t="str">
        <f>IFERROR(IF(AND(VLOOKUP(G281,अंक,5,0)=""),"",IF($BM$6=3,IF(AND(VLOOKUP(G281,अंक,5,0)&gt;=86),3,IF(AND(VLOOKUP(G281,अंक,5,0)&gt;=81),2,IF(AND(VLOOKUP(G281,Mark,5,0)&gt;=75),1,0))),IF(AND(VLOOKUP(G281,अंक,5,0)&gt;=86),1.5,IF(AND(VLOOKUP(G281,अंक,5,0)&gt;=81),1,IF(AND(VLOOKUP(G281,अंक,5,0)&gt;=75),0.5,0))))),"")</f>
        <v/>
      </c>
      <c s="160">
        <f t="shared" si="151"/>
        <v>0</v>
      </c>
      <c s="160">
        <f t="shared" si="152"/>
        <v>0</v>
      </c>
      <c s="160">
        <f t="shared" si="138"/>
        <v>0</v>
      </c>
      <c s="157" t="str">
        <f t="shared" si="153"/>
        <v/>
      </c>
      <c s="160" t="str">
        <f t="shared" si="139"/>
        <v/>
      </c>
      <c s="160" t="str">
        <f>IFERROR(IF(AND(VLOOKUP(G281,अंक,5,0)=""),"",IF($BS$6=3,IF(AND(VLOOKUP(G281,अंक,5,0)&gt;=86),3,IF(AND(VLOOKUP(G281,अंक,5,0)&gt;=81),2,IF(AND(VLOOKUP(G281,अंक,5,0)&gt;=75),1,0))),IF(AND(VLOOKUP(G281,अंक,5,0)&gt;=86),1.5,IF(AND(VLOOKUP(G281,अंक,5,0)&gt;=81),1,IF(AND(VLOOKUP(G281,अंक,5,0)&gt;=75),0.5,0))))),"")</f>
        <v/>
      </c>
      <c s="160">
        <f t="shared" si="154"/>
        <v>0</v>
      </c>
      <c s="160">
        <f t="shared" si="155"/>
        <v>0</v>
      </c>
      <c s="160">
        <f t="shared" si="140"/>
        <v>0</v>
      </c>
      <c s="157" t="str">
        <f t="shared" si="156"/>
        <v/>
      </c>
      <c s="160" t="str">
        <f t="shared" si="141"/>
        <v/>
      </c>
      <c s="160" t="str">
        <f>IFERROR(IF(AND(VLOOKUP(G281,अंक,5,0)=""),"",IF($BY$6=3,IF(AND(VLOOKUP(G281,अंक,5,0)&gt;=86),3,IF(AND(VLOOKUP(G281,अंक,5,0)&gt;=81),2,IF(AND(VLOOKUP(G281,अंक,5,0)&gt;=75),1,0))),IF(AND(VLOOKUP(G281,अंक,5,0)&gt;=86),1.5,IF(AND(VLOOKUP(G281,अंक,5,0)&gt;=81),1,IF(AND(VLOOKUP(G281,अंक,5,0)&gt;=75),0.5,0))))),"")</f>
        <v/>
      </c>
      <c s="160">
        <f t="shared" si="157"/>
        <v>0</v>
      </c>
      <c s="160">
        <f t="shared" si="158"/>
        <v>0</v>
      </c>
      <c s="160">
        <f t="shared" si="142"/>
        <v>0</v>
      </c>
      <c s="157" t="str">
        <f t="shared" si="159"/>
        <v/>
      </c>
      <c s="160" t="str">
        <f t="shared" si="143"/>
        <v/>
      </c>
      <c s="160" t="str">
        <f>IFERROR(IF(AND(VLOOKUP(G281,अंक,5,0)=""),"",IF($CE$6=3,IF(AND(VLOOKUP(G281,अंक,5,0)&gt;=86),3,IF(AND(VLOOKUP(G281,अंक,5,0)&gt;=81),2,IF(AND(VLOOKUP(G281,अंक,5,0)&gt;=75),1,0))),IF(AND(VLOOKUP(G281,अंक,5,0)&gt;=86),1.5,IF(AND(VLOOKUP(G281,अंक,5,0)&gt;=81),1,IF(AND(VLOOKUP(G281,अंक,5,0)&gt;=75),0.5,0))))),"")</f>
        <v/>
      </c>
      <c s="160">
        <f t="shared" si="160"/>
        <v>0</v>
      </c>
      <c s="160">
        <f t="shared" si="161"/>
        <v>0</v>
      </c>
      <c s="160">
        <f t="shared" si="144"/>
        <v>0</v>
      </c>
      <c s="157" t="str">
        <f t="shared" si="162"/>
        <v/>
      </c>
      <c s="160" t="str">
        <f t="shared" si="145"/>
        <v/>
      </c>
      <c s="160" t="str">
        <f>IFERROR(IF(AND(VLOOKUP(G281,अंक,5,0)=""),"",IF($CK$6=3,IF(AND(VLOOKUP(G281,अंक,5,0)&gt;=86),3,IF(AND(VLOOKUP(G281,अंक,5,0)&gt;=81),2,IF(AND(VLOOKUP(G281,अंक,5,0)&gt;=75),1,0))),IF(AND(VLOOKUP(G281,अंक,5,0)&gt;86),1.5,IF(AND(VLOOKUP(G281,अंक,5,0)&gt;=81),1,IF(AND(VLOOKUP(G281,अंक,5,0)&gt;=75),0.5,0))))),"")</f>
        <v/>
      </c>
      <c s="160">
        <f t="shared" si="163"/>
        <v>0</v>
      </c>
      <c s="160">
        <f t="shared" si="164"/>
        <v>0</v>
      </c>
      <c s="160">
        <f t="shared" si="146"/>
        <v>0</v>
      </c>
      <c s="157" t="str">
        <f t="shared" si="165"/>
        <v/>
      </c>
      <c s="160" t="str">
        <f t="shared" si="147"/>
        <v/>
      </c>
      <c s="160" t="str">
        <f>IFERROR(IF(AND(VLOOKUP(G281,अंक,5,0)=""),"",IF($CQ$6=3,IF(AND(VLOOKUP(G281,अंक,5,0)&gt;=86),3,IF(AND(VLOOKUP(G281,अंक,5,0)&gt;=81),2,IF(AND(VLOOKUP(G281,अंक,5,0)&gt;=75),1,0))),IF(AND(VLOOKUP(G281,अंक,5,0)&gt;=86),1.5,IF(AND(VLOOKUP(G281,अंक,5,0)&gt;=81),1,IF(AND(VLOOKUP(G281,अंक,5,0)&gt;=75),0.5,0))))),"")</f>
        <v/>
      </c>
      <c s="160">
        <f t="shared" si="166"/>
        <v>0</v>
      </c>
      <c s="160">
        <f t="shared" si="167"/>
        <v>0</v>
      </c>
      <c s="161">
        <f t="shared" si="148"/>
        <v>0</v>
      </c>
      <c s="157"/>
    </row>
    <row r="282" spans="1:99" ht="26.25" customHeight="1">
      <c r="A28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2" s="181" t="str">
        <f t="shared" si="149"/>
        <v/>
      </c>
      <c s="160" t="str">
        <f t="shared" si="150"/>
        <v/>
      </c>
      <c s="160" t="str">
        <f t="shared" si="137"/>
        <v/>
      </c>
      <c s="160" t="str">
        <f>IFERROR(IF(AND(VLOOKUP(G282,अंक,5,0)=""),"",IF($BM$6=3,IF(AND(VLOOKUP(G282,अंक,5,0)&gt;=86),3,IF(AND(VLOOKUP(G282,अंक,5,0)&gt;=81),2,IF(AND(VLOOKUP(G282,Mark,5,0)&gt;=75),1,0))),IF(AND(VLOOKUP(G282,अंक,5,0)&gt;=86),1.5,IF(AND(VLOOKUP(G282,अंक,5,0)&gt;=81),1,IF(AND(VLOOKUP(G282,अंक,5,0)&gt;=75),0.5,0))))),"")</f>
        <v/>
      </c>
      <c s="160">
        <f t="shared" si="151"/>
        <v>0</v>
      </c>
      <c s="160">
        <f t="shared" si="152"/>
        <v>0</v>
      </c>
      <c s="160">
        <f t="shared" si="138"/>
        <v>0</v>
      </c>
      <c s="157" t="str">
        <f t="shared" si="153"/>
        <v/>
      </c>
      <c s="160" t="str">
        <f t="shared" si="139"/>
        <v/>
      </c>
      <c s="160" t="str">
        <f>IFERROR(IF(AND(VLOOKUP(G282,अंक,5,0)=""),"",IF($BS$6=3,IF(AND(VLOOKUP(G282,अंक,5,0)&gt;=86),3,IF(AND(VLOOKUP(G282,अंक,5,0)&gt;=81),2,IF(AND(VLOOKUP(G282,अंक,5,0)&gt;=75),1,0))),IF(AND(VLOOKUP(G282,अंक,5,0)&gt;=86),1.5,IF(AND(VLOOKUP(G282,अंक,5,0)&gt;=81),1,IF(AND(VLOOKUP(G282,अंक,5,0)&gt;=75),0.5,0))))),"")</f>
        <v/>
      </c>
      <c s="160">
        <f t="shared" si="154"/>
        <v>0</v>
      </c>
      <c s="160">
        <f t="shared" si="155"/>
        <v>0</v>
      </c>
      <c s="160">
        <f t="shared" si="140"/>
        <v>0</v>
      </c>
      <c s="157" t="str">
        <f t="shared" si="156"/>
        <v/>
      </c>
      <c s="160" t="str">
        <f t="shared" si="141"/>
        <v/>
      </c>
      <c s="160" t="str">
        <f>IFERROR(IF(AND(VLOOKUP(G282,अंक,5,0)=""),"",IF($BY$6=3,IF(AND(VLOOKUP(G282,अंक,5,0)&gt;=86),3,IF(AND(VLOOKUP(G282,अंक,5,0)&gt;=81),2,IF(AND(VLOOKUP(G282,अंक,5,0)&gt;=75),1,0))),IF(AND(VLOOKUP(G282,अंक,5,0)&gt;=86),1.5,IF(AND(VLOOKUP(G282,अंक,5,0)&gt;=81),1,IF(AND(VLOOKUP(G282,अंक,5,0)&gt;=75),0.5,0))))),"")</f>
        <v/>
      </c>
      <c s="160">
        <f t="shared" si="157"/>
        <v>0</v>
      </c>
      <c s="160">
        <f t="shared" si="158"/>
        <v>0</v>
      </c>
      <c s="160">
        <f t="shared" si="142"/>
        <v>0</v>
      </c>
      <c s="157" t="str">
        <f t="shared" si="159"/>
        <v/>
      </c>
      <c s="160" t="str">
        <f t="shared" si="143"/>
        <v/>
      </c>
      <c s="160" t="str">
        <f>IFERROR(IF(AND(VLOOKUP(G282,अंक,5,0)=""),"",IF($CE$6=3,IF(AND(VLOOKUP(G282,अंक,5,0)&gt;=86),3,IF(AND(VLOOKUP(G282,अंक,5,0)&gt;=81),2,IF(AND(VLOOKUP(G282,अंक,5,0)&gt;=75),1,0))),IF(AND(VLOOKUP(G282,अंक,5,0)&gt;=86),1.5,IF(AND(VLOOKUP(G282,अंक,5,0)&gt;=81),1,IF(AND(VLOOKUP(G282,अंक,5,0)&gt;=75),0.5,0))))),"")</f>
        <v/>
      </c>
      <c s="160">
        <f t="shared" si="160"/>
        <v>0</v>
      </c>
      <c s="160">
        <f t="shared" si="161"/>
        <v>0</v>
      </c>
      <c s="160">
        <f t="shared" si="144"/>
        <v>0</v>
      </c>
      <c s="157" t="str">
        <f t="shared" si="162"/>
        <v/>
      </c>
      <c s="160" t="str">
        <f t="shared" si="145"/>
        <v/>
      </c>
      <c s="160" t="str">
        <f>IFERROR(IF(AND(VLOOKUP(G282,अंक,5,0)=""),"",IF($CK$6=3,IF(AND(VLOOKUP(G282,अंक,5,0)&gt;=86),3,IF(AND(VLOOKUP(G282,अंक,5,0)&gt;=81),2,IF(AND(VLOOKUP(G282,अंक,5,0)&gt;=75),1,0))),IF(AND(VLOOKUP(G282,अंक,5,0)&gt;86),1.5,IF(AND(VLOOKUP(G282,अंक,5,0)&gt;=81),1,IF(AND(VLOOKUP(G282,अंक,5,0)&gt;=75),0.5,0))))),"")</f>
        <v/>
      </c>
      <c s="160">
        <f t="shared" si="163"/>
        <v>0</v>
      </c>
      <c s="160">
        <f t="shared" si="164"/>
        <v>0</v>
      </c>
      <c s="160">
        <f t="shared" si="146"/>
        <v>0</v>
      </c>
      <c s="157" t="str">
        <f t="shared" si="165"/>
        <v/>
      </c>
      <c s="160" t="str">
        <f t="shared" si="147"/>
        <v/>
      </c>
      <c s="160" t="str">
        <f>IFERROR(IF(AND(VLOOKUP(G282,अंक,5,0)=""),"",IF($CQ$6=3,IF(AND(VLOOKUP(G282,अंक,5,0)&gt;=86),3,IF(AND(VLOOKUP(G282,अंक,5,0)&gt;=81),2,IF(AND(VLOOKUP(G282,अंक,5,0)&gt;=75),1,0))),IF(AND(VLOOKUP(G282,अंक,5,0)&gt;=86),1.5,IF(AND(VLOOKUP(G282,अंक,5,0)&gt;=81),1,IF(AND(VLOOKUP(G282,अंक,5,0)&gt;=75),0.5,0))))),"")</f>
        <v/>
      </c>
      <c s="160">
        <f t="shared" si="166"/>
        <v>0</v>
      </c>
      <c s="160">
        <f t="shared" si="167"/>
        <v>0</v>
      </c>
      <c s="161">
        <f t="shared" si="148"/>
        <v>0</v>
      </c>
      <c s="157"/>
    </row>
    <row r="283" spans="1:99" ht="26.25" customHeight="1">
      <c r="A28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3" s="181" t="str">
        <f t="shared" si="149"/>
        <v/>
      </c>
      <c s="160" t="str">
        <f t="shared" si="150"/>
        <v/>
      </c>
      <c s="160" t="str">
        <f t="shared" si="137"/>
        <v/>
      </c>
      <c s="160" t="str">
        <f>IFERROR(IF(AND(VLOOKUP(G283,अंक,5,0)=""),"",IF($BM$6=3,IF(AND(VLOOKUP(G283,अंक,5,0)&gt;=86),3,IF(AND(VLOOKUP(G283,अंक,5,0)&gt;=81),2,IF(AND(VLOOKUP(G283,Mark,5,0)&gt;=75),1,0))),IF(AND(VLOOKUP(G283,अंक,5,0)&gt;=86),1.5,IF(AND(VLOOKUP(G283,अंक,5,0)&gt;=81),1,IF(AND(VLOOKUP(G283,अंक,5,0)&gt;=75),0.5,0))))),"")</f>
        <v/>
      </c>
      <c s="160">
        <f t="shared" si="151"/>
        <v>0</v>
      </c>
      <c s="160">
        <f t="shared" si="152"/>
        <v>0</v>
      </c>
      <c s="160">
        <f t="shared" si="138"/>
        <v>0</v>
      </c>
      <c s="157" t="str">
        <f t="shared" si="153"/>
        <v/>
      </c>
      <c s="160" t="str">
        <f t="shared" si="139"/>
        <v/>
      </c>
      <c s="160" t="str">
        <f>IFERROR(IF(AND(VLOOKUP(G283,अंक,5,0)=""),"",IF($BS$6=3,IF(AND(VLOOKUP(G283,अंक,5,0)&gt;=86),3,IF(AND(VLOOKUP(G283,अंक,5,0)&gt;=81),2,IF(AND(VLOOKUP(G283,अंक,5,0)&gt;=75),1,0))),IF(AND(VLOOKUP(G283,अंक,5,0)&gt;=86),1.5,IF(AND(VLOOKUP(G283,अंक,5,0)&gt;=81),1,IF(AND(VLOOKUP(G283,अंक,5,0)&gt;=75),0.5,0))))),"")</f>
        <v/>
      </c>
      <c s="160">
        <f t="shared" si="154"/>
        <v>0</v>
      </c>
      <c s="160">
        <f t="shared" si="155"/>
        <v>0</v>
      </c>
      <c s="160">
        <f t="shared" si="140"/>
        <v>0</v>
      </c>
      <c s="157" t="str">
        <f t="shared" si="156"/>
        <v/>
      </c>
      <c s="160" t="str">
        <f t="shared" si="141"/>
        <v/>
      </c>
      <c s="160" t="str">
        <f>IFERROR(IF(AND(VLOOKUP(G283,अंक,5,0)=""),"",IF($BY$6=3,IF(AND(VLOOKUP(G283,अंक,5,0)&gt;=86),3,IF(AND(VLOOKUP(G283,अंक,5,0)&gt;=81),2,IF(AND(VLOOKUP(G283,अंक,5,0)&gt;=75),1,0))),IF(AND(VLOOKUP(G283,अंक,5,0)&gt;=86),1.5,IF(AND(VLOOKUP(G283,अंक,5,0)&gt;=81),1,IF(AND(VLOOKUP(G283,अंक,5,0)&gt;=75),0.5,0))))),"")</f>
        <v/>
      </c>
      <c s="160">
        <f t="shared" si="157"/>
        <v>0</v>
      </c>
      <c s="160">
        <f t="shared" si="158"/>
        <v>0</v>
      </c>
      <c s="160">
        <f t="shared" si="142"/>
        <v>0</v>
      </c>
      <c s="157" t="str">
        <f t="shared" si="159"/>
        <v/>
      </c>
      <c s="160" t="str">
        <f t="shared" si="143"/>
        <v/>
      </c>
      <c s="160" t="str">
        <f>IFERROR(IF(AND(VLOOKUP(G283,अंक,5,0)=""),"",IF($CE$6=3,IF(AND(VLOOKUP(G283,अंक,5,0)&gt;=86),3,IF(AND(VLOOKUP(G283,अंक,5,0)&gt;=81),2,IF(AND(VLOOKUP(G283,अंक,5,0)&gt;=75),1,0))),IF(AND(VLOOKUP(G283,अंक,5,0)&gt;=86),1.5,IF(AND(VLOOKUP(G283,अंक,5,0)&gt;=81),1,IF(AND(VLOOKUP(G283,अंक,5,0)&gt;=75),0.5,0))))),"")</f>
        <v/>
      </c>
      <c s="160">
        <f t="shared" si="160"/>
        <v>0</v>
      </c>
      <c s="160">
        <f t="shared" si="161"/>
        <v>0</v>
      </c>
      <c s="160">
        <f t="shared" si="144"/>
        <v>0</v>
      </c>
      <c s="157" t="str">
        <f t="shared" si="162"/>
        <v/>
      </c>
      <c s="160" t="str">
        <f t="shared" si="145"/>
        <v/>
      </c>
      <c s="160" t="str">
        <f>IFERROR(IF(AND(VLOOKUP(G283,अंक,5,0)=""),"",IF($CK$6=3,IF(AND(VLOOKUP(G283,अंक,5,0)&gt;=86),3,IF(AND(VLOOKUP(G283,अंक,5,0)&gt;=81),2,IF(AND(VLOOKUP(G283,अंक,5,0)&gt;=75),1,0))),IF(AND(VLOOKUP(G283,अंक,5,0)&gt;86),1.5,IF(AND(VLOOKUP(G283,अंक,5,0)&gt;=81),1,IF(AND(VLOOKUP(G283,अंक,5,0)&gt;=75),0.5,0))))),"")</f>
        <v/>
      </c>
      <c s="160">
        <f t="shared" si="163"/>
        <v>0</v>
      </c>
      <c s="160">
        <f t="shared" si="164"/>
        <v>0</v>
      </c>
      <c s="160">
        <f t="shared" si="146"/>
        <v>0</v>
      </c>
      <c s="157" t="str">
        <f t="shared" si="165"/>
        <v/>
      </c>
      <c s="160" t="str">
        <f t="shared" si="147"/>
        <v/>
      </c>
      <c s="160" t="str">
        <f>IFERROR(IF(AND(VLOOKUP(G283,अंक,5,0)=""),"",IF($CQ$6=3,IF(AND(VLOOKUP(G283,अंक,5,0)&gt;=86),3,IF(AND(VLOOKUP(G283,अंक,5,0)&gt;=81),2,IF(AND(VLOOKUP(G283,अंक,5,0)&gt;=75),1,0))),IF(AND(VLOOKUP(G283,अंक,5,0)&gt;=86),1.5,IF(AND(VLOOKUP(G283,अंक,5,0)&gt;=81),1,IF(AND(VLOOKUP(G283,अंक,5,0)&gt;=75),0.5,0))))),"")</f>
        <v/>
      </c>
      <c s="160">
        <f t="shared" si="166"/>
        <v>0</v>
      </c>
      <c s="160">
        <f t="shared" si="167"/>
        <v>0</v>
      </c>
      <c s="161">
        <f t="shared" si="148"/>
        <v>0</v>
      </c>
      <c s="157"/>
    </row>
    <row r="284" spans="1:99" ht="26.25" customHeight="1">
      <c r="A28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4" s="181" t="str">
        <f t="shared" si="149"/>
        <v/>
      </c>
      <c s="160" t="str">
        <f t="shared" si="150"/>
        <v/>
      </c>
      <c s="160" t="str">
        <f t="shared" si="137"/>
        <v/>
      </c>
      <c s="160" t="str">
        <f>IFERROR(IF(AND(VLOOKUP(G284,अंक,5,0)=""),"",IF($BM$6=3,IF(AND(VLOOKUP(G284,अंक,5,0)&gt;=86),3,IF(AND(VLOOKUP(G284,अंक,5,0)&gt;=81),2,IF(AND(VLOOKUP(G284,Mark,5,0)&gt;=75),1,0))),IF(AND(VLOOKUP(G284,अंक,5,0)&gt;=86),1.5,IF(AND(VLOOKUP(G284,अंक,5,0)&gt;=81),1,IF(AND(VLOOKUP(G284,अंक,5,0)&gt;=75),0.5,0))))),"")</f>
        <v/>
      </c>
      <c s="160">
        <f t="shared" si="151"/>
        <v>0</v>
      </c>
      <c s="160">
        <f t="shared" si="152"/>
        <v>0</v>
      </c>
      <c s="160">
        <f t="shared" si="138"/>
        <v>0</v>
      </c>
      <c s="157" t="str">
        <f t="shared" si="153"/>
        <v/>
      </c>
      <c s="160" t="str">
        <f t="shared" si="139"/>
        <v/>
      </c>
      <c s="160" t="str">
        <f>IFERROR(IF(AND(VLOOKUP(G284,अंक,5,0)=""),"",IF($BS$6=3,IF(AND(VLOOKUP(G284,अंक,5,0)&gt;=86),3,IF(AND(VLOOKUP(G284,अंक,5,0)&gt;=81),2,IF(AND(VLOOKUP(G284,अंक,5,0)&gt;=75),1,0))),IF(AND(VLOOKUP(G284,अंक,5,0)&gt;=86),1.5,IF(AND(VLOOKUP(G284,अंक,5,0)&gt;=81),1,IF(AND(VLOOKUP(G284,अंक,5,0)&gt;=75),0.5,0))))),"")</f>
        <v/>
      </c>
      <c s="160">
        <f t="shared" si="154"/>
        <v>0</v>
      </c>
      <c s="160">
        <f t="shared" si="155"/>
        <v>0</v>
      </c>
      <c s="160">
        <f t="shared" si="140"/>
        <v>0</v>
      </c>
      <c s="157" t="str">
        <f t="shared" si="156"/>
        <v/>
      </c>
      <c s="160" t="str">
        <f t="shared" si="141"/>
        <v/>
      </c>
      <c s="160" t="str">
        <f>IFERROR(IF(AND(VLOOKUP(G284,अंक,5,0)=""),"",IF($BY$6=3,IF(AND(VLOOKUP(G284,अंक,5,0)&gt;=86),3,IF(AND(VLOOKUP(G284,अंक,5,0)&gt;=81),2,IF(AND(VLOOKUP(G284,अंक,5,0)&gt;=75),1,0))),IF(AND(VLOOKUP(G284,अंक,5,0)&gt;=86),1.5,IF(AND(VLOOKUP(G284,अंक,5,0)&gt;=81),1,IF(AND(VLOOKUP(G284,अंक,5,0)&gt;=75),0.5,0))))),"")</f>
        <v/>
      </c>
      <c s="160">
        <f t="shared" si="157"/>
        <v>0</v>
      </c>
      <c s="160">
        <f t="shared" si="158"/>
        <v>0</v>
      </c>
      <c s="160">
        <f t="shared" si="142"/>
        <v>0</v>
      </c>
      <c s="157" t="str">
        <f t="shared" si="159"/>
        <v/>
      </c>
      <c s="160" t="str">
        <f t="shared" si="143"/>
        <v/>
      </c>
      <c s="160" t="str">
        <f>IFERROR(IF(AND(VLOOKUP(G284,अंक,5,0)=""),"",IF($CE$6=3,IF(AND(VLOOKUP(G284,अंक,5,0)&gt;=86),3,IF(AND(VLOOKUP(G284,अंक,5,0)&gt;=81),2,IF(AND(VLOOKUP(G284,अंक,5,0)&gt;=75),1,0))),IF(AND(VLOOKUP(G284,अंक,5,0)&gt;=86),1.5,IF(AND(VLOOKUP(G284,अंक,5,0)&gt;=81),1,IF(AND(VLOOKUP(G284,अंक,5,0)&gt;=75),0.5,0))))),"")</f>
        <v/>
      </c>
      <c s="160">
        <f t="shared" si="160"/>
        <v>0</v>
      </c>
      <c s="160">
        <f t="shared" si="161"/>
        <v>0</v>
      </c>
      <c s="160">
        <f t="shared" si="144"/>
        <v>0</v>
      </c>
      <c s="157" t="str">
        <f t="shared" si="162"/>
        <v/>
      </c>
      <c s="160" t="str">
        <f t="shared" si="145"/>
        <v/>
      </c>
      <c s="160" t="str">
        <f>IFERROR(IF(AND(VLOOKUP(G284,अंक,5,0)=""),"",IF($CK$6=3,IF(AND(VLOOKUP(G284,अंक,5,0)&gt;=86),3,IF(AND(VLOOKUP(G284,अंक,5,0)&gt;=81),2,IF(AND(VLOOKUP(G284,अंक,5,0)&gt;=75),1,0))),IF(AND(VLOOKUP(G284,अंक,5,0)&gt;86),1.5,IF(AND(VLOOKUP(G284,अंक,5,0)&gt;=81),1,IF(AND(VLOOKUP(G284,अंक,5,0)&gt;=75),0.5,0))))),"")</f>
        <v/>
      </c>
      <c s="160">
        <f t="shared" si="163"/>
        <v>0</v>
      </c>
      <c s="160">
        <f t="shared" si="164"/>
        <v>0</v>
      </c>
      <c s="160">
        <f t="shared" si="146"/>
        <v>0</v>
      </c>
      <c s="157" t="str">
        <f t="shared" si="165"/>
        <v/>
      </c>
      <c s="160" t="str">
        <f t="shared" si="147"/>
        <v/>
      </c>
      <c s="160" t="str">
        <f>IFERROR(IF(AND(VLOOKUP(G284,अंक,5,0)=""),"",IF($CQ$6=3,IF(AND(VLOOKUP(G284,अंक,5,0)&gt;=86),3,IF(AND(VLOOKUP(G284,अंक,5,0)&gt;=81),2,IF(AND(VLOOKUP(G284,अंक,5,0)&gt;=75),1,0))),IF(AND(VLOOKUP(G284,अंक,5,0)&gt;=86),1.5,IF(AND(VLOOKUP(G284,अंक,5,0)&gt;=81),1,IF(AND(VLOOKUP(G284,अंक,5,0)&gt;=75),0.5,0))))),"")</f>
        <v/>
      </c>
      <c s="160">
        <f t="shared" si="166"/>
        <v>0</v>
      </c>
      <c s="160">
        <f t="shared" si="167"/>
        <v>0</v>
      </c>
      <c s="161">
        <f t="shared" si="148"/>
        <v>0</v>
      </c>
      <c s="157"/>
    </row>
    <row r="285" spans="1:99" ht="26.25" customHeight="1">
      <c r="A28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5" s="181" t="str">
        <f t="shared" si="149"/>
        <v/>
      </c>
      <c s="160" t="str">
        <f t="shared" si="150"/>
        <v/>
      </c>
      <c s="160" t="str">
        <f t="shared" si="137"/>
        <v/>
      </c>
      <c s="160" t="str">
        <f>IFERROR(IF(AND(VLOOKUP(G285,अंक,5,0)=""),"",IF($BM$6=3,IF(AND(VLOOKUP(G285,अंक,5,0)&gt;=86),3,IF(AND(VLOOKUP(G285,अंक,5,0)&gt;=81),2,IF(AND(VLOOKUP(G285,Mark,5,0)&gt;=75),1,0))),IF(AND(VLOOKUP(G285,अंक,5,0)&gt;=86),1.5,IF(AND(VLOOKUP(G285,अंक,5,0)&gt;=81),1,IF(AND(VLOOKUP(G285,अंक,5,0)&gt;=75),0.5,0))))),"")</f>
        <v/>
      </c>
      <c s="160">
        <f t="shared" si="151"/>
        <v>0</v>
      </c>
      <c s="160">
        <f t="shared" si="152"/>
        <v>0</v>
      </c>
      <c s="160">
        <f t="shared" si="138"/>
        <v>0</v>
      </c>
      <c s="157" t="str">
        <f t="shared" si="153"/>
        <v/>
      </c>
      <c s="160" t="str">
        <f t="shared" si="139"/>
        <v/>
      </c>
      <c s="160" t="str">
        <f>IFERROR(IF(AND(VLOOKUP(G285,अंक,5,0)=""),"",IF($BS$6=3,IF(AND(VLOOKUP(G285,अंक,5,0)&gt;=86),3,IF(AND(VLOOKUP(G285,अंक,5,0)&gt;=81),2,IF(AND(VLOOKUP(G285,अंक,5,0)&gt;=75),1,0))),IF(AND(VLOOKUP(G285,अंक,5,0)&gt;=86),1.5,IF(AND(VLOOKUP(G285,अंक,5,0)&gt;=81),1,IF(AND(VLOOKUP(G285,अंक,5,0)&gt;=75),0.5,0))))),"")</f>
        <v/>
      </c>
      <c s="160">
        <f t="shared" si="154"/>
        <v>0</v>
      </c>
      <c s="160">
        <f t="shared" si="155"/>
        <v>0</v>
      </c>
      <c s="160">
        <f t="shared" si="140"/>
        <v>0</v>
      </c>
      <c s="157" t="str">
        <f t="shared" si="156"/>
        <v/>
      </c>
      <c s="160" t="str">
        <f t="shared" si="141"/>
        <v/>
      </c>
      <c s="160" t="str">
        <f>IFERROR(IF(AND(VLOOKUP(G285,अंक,5,0)=""),"",IF($BY$6=3,IF(AND(VLOOKUP(G285,अंक,5,0)&gt;=86),3,IF(AND(VLOOKUP(G285,अंक,5,0)&gt;=81),2,IF(AND(VLOOKUP(G285,अंक,5,0)&gt;=75),1,0))),IF(AND(VLOOKUP(G285,अंक,5,0)&gt;=86),1.5,IF(AND(VLOOKUP(G285,अंक,5,0)&gt;=81),1,IF(AND(VLOOKUP(G285,अंक,5,0)&gt;=75),0.5,0))))),"")</f>
        <v/>
      </c>
      <c s="160">
        <f t="shared" si="157"/>
        <v>0</v>
      </c>
      <c s="160">
        <f t="shared" si="158"/>
        <v>0</v>
      </c>
      <c s="160">
        <f t="shared" si="142"/>
        <v>0</v>
      </c>
      <c s="157" t="str">
        <f t="shared" si="159"/>
        <v/>
      </c>
      <c s="160" t="str">
        <f t="shared" si="143"/>
        <v/>
      </c>
      <c s="160" t="str">
        <f>IFERROR(IF(AND(VLOOKUP(G285,अंक,5,0)=""),"",IF($CE$6=3,IF(AND(VLOOKUP(G285,अंक,5,0)&gt;=86),3,IF(AND(VLOOKUP(G285,अंक,5,0)&gt;=81),2,IF(AND(VLOOKUP(G285,अंक,5,0)&gt;=75),1,0))),IF(AND(VLOOKUP(G285,अंक,5,0)&gt;=86),1.5,IF(AND(VLOOKUP(G285,अंक,5,0)&gt;=81),1,IF(AND(VLOOKUP(G285,अंक,5,0)&gt;=75),0.5,0))))),"")</f>
        <v/>
      </c>
      <c s="160">
        <f t="shared" si="160"/>
        <v>0</v>
      </c>
      <c s="160">
        <f t="shared" si="161"/>
        <v>0</v>
      </c>
      <c s="160">
        <f t="shared" si="144"/>
        <v>0</v>
      </c>
      <c s="157" t="str">
        <f t="shared" si="162"/>
        <v/>
      </c>
      <c s="160" t="str">
        <f t="shared" si="145"/>
        <v/>
      </c>
      <c s="160" t="str">
        <f>IFERROR(IF(AND(VLOOKUP(G285,अंक,5,0)=""),"",IF($CK$6=3,IF(AND(VLOOKUP(G285,अंक,5,0)&gt;=86),3,IF(AND(VLOOKUP(G285,अंक,5,0)&gt;=81),2,IF(AND(VLOOKUP(G285,अंक,5,0)&gt;=75),1,0))),IF(AND(VLOOKUP(G285,अंक,5,0)&gt;86),1.5,IF(AND(VLOOKUP(G285,अंक,5,0)&gt;=81),1,IF(AND(VLOOKUP(G285,अंक,5,0)&gt;=75),0.5,0))))),"")</f>
        <v/>
      </c>
      <c s="160">
        <f t="shared" si="163"/>
        <v>0</v>
      </c>
      <c s="160">
        <f t="shared" si="164"/>
        <v>0</v>
      </c>
      <c s="160">
        <f t="shared" si="146"/>
        <v>0</v>
      </c>
      <c s="157" t="str">
        <f t="shared" si="165"/>
        <v/>
      </c>
      <c s="160" t="str">
        <f t="shared" si="147"/>
        <v/>
      </c>
      <c s="160" t="str">
        <f>IFERROR(IF(AND(VLOOKUP(G285,अंक,5,0)=""),"",IF($CQ$6=3,IF(AND(VLOOKUP(G285,अंक,5,0)&gt;=86),3,IF(AND(VLOOKUP(G285,अंक,5,0)&gt;=81),2,IF(AND(VLOOKUP(G285,अंक,5,0)&gt;=75),1,0))),IF(AND(VLOOKUP(G285,अंक,5,0)&gt;=86),1.5,IF(AND(VLOOKUP(G285,अंक,5,0)&gt;=81),1,IF(AND(VLOOKUP(G285,अंक,5,0)&gt;=75),0.5,0))))),"")</f>
        <v/>
      </c>
      <c s="160">
        <f t="shared" si="166"/>
        <v>0</v>
      </c>
      <c s="160">
        <f t="shared" si="167"/>
        <v>0</v>
      </c>
      <c s="161">
        <f t="shared" si="148"/>
        <v>0</v>
      </c>
      <c s="157"/>
    </row>
    <row r="286" spans="1:99" ht="26.25" customHeight="1">
      <c r="A28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6" s="181" t="str">
        <f t="shared" si="149"/>
        <v/>
      </c>
      <c s="160" t="str">
        <f t="shared" si="150"/>
        <v/>
      </c>
      <c s="160" t="str">
        <f t="shared" si="137"/>
        <v/>
      </c>
      <c s="160" t="str">
        <f>IFERROR(IF(AND(VLOOKUP(G286,अंक,5,0)=""),"",IF($BM$6=3,IF(AND(VLOOKUP(G286,अंक,5,0)&gt;=86),3,IF(AND(VLOOKUP(G286,अंक,5,0)&gt;=81),2,IF(AND(VLOOKUP(G286,Mark,5,0)&gt;=75),1,0))),IF(AND(VLOOKUP(G286,अंक,5,0)&gt;=86),1.5,IF(AND(VLOOKUP(G286,अंक,5,0)&gt;=81),1,IF(AND(VLOOKUP(G286,अंक,5,0)&gt;=75),0.5,0))))),"")</f>
        <v/>
      </c>
      <c s="160">
        <f t="shared" si="151"/>
        <v>0</v>
      </c>
      <c s="160">
        <f t="shared" si="152"/>
        <v>0</v>
      </c>
      <c s="160">
        <f t="shared" si="138"/>
        <v>0</v>
      </c>
      <c s="157" t="str">
        <f t="shared" si="153"/>
        <v/>
      </c>
      <c s="160" t="str">
        <f t="shared" si="139"/>
        <v/>
      </c>
      <c s="160" t="str">
        <f>IFERROR(IF(AND(VLOOKUP(G286,अंक,5,0)=""),"",IF($BS$6=3,IF(AND(VLOOKUP(G286,अंक,5,0)&gt;=86),3,IF(AND(VLOOKUP(G286,अंक,5,0)&gt;=81),2,IF(AND(VLOOKUP(G286,अंक,5,0)&gt;=75),1,0))),IF(AND(VLOOKUP(G286,अंक,5,0)&gt;=86),1.5,IF(AND(VLOOKUP(G286,अंक,5,0)&gt;=81),1,IF(AND(VLOOKUP(G286,अंक,5,0)&gt;=75),0.5,0))))),"")</f>
        <v/>
      </c>
      <c s="160">
        <f t="shared" si="154"/>
        <v>0</v>
      </c>
      <c s="160">
        <f t="shared" si="155"/>
        <v>0</v>
      </c>
      <c s="160">
        <f t="shared" si="140"/>
        <v>0</v>
      </c>
      <c s="157" t="str">
        <f t="shared" si="156"/>
        <v/>
      </c>
      <c s="160" t="str">
        <f t="shared" si="141"/>
        <v/>
      </c>
      <c s="160" t="str">
        <f>IFERROR(IF(AND(VLOOKUP(G286,अंक,5,0)=""),"",IF($BY$6=3,IF(AND(VLOOKUP(G286,अंक,5,0)&gt;=86),3,IF(AND(VLOOKUP(G286,अंक,5,0)&gt;=81),2,IF(AND(VLOOKUP(G286,अंक,5,0)&gt;=75),1,0))),IF(AND(VLOOKUP(G286,अंक,5,0)&gt;=86),1.5,IF(AND(VLOOKUP(G286,अंक,5,0)&gt;=81),1,IF(AND(VLOOKUP(G286,अंक,5,0)&gt;=75),0.5,0))))),"")</f>
        <v/>
      </c>
      <c s="160">
        <f t="shared" si="157"/>
        <v>0</v>
      </c>
      <c s="160">
        <f t="shared" si="158"/>
        <v>0</v>
      </c>
      <c s="160">
        <f t="shared" si="142"/>
        <v>0</v>
      </c>
      <c s="157" t="str">
        <f t="shared" si="159"/>
        <v/>
      </c>
      <c s="160" t="str">
        <f t="shared" si="143"/>
        <v/>
      </c>
      <c s="160" t="str">
        <f>IFERROR(IF(AND(VLOOKUP(G286,अंक,5,0)=""),"",IF($CE$6=3,IF(AND(VLOOKUP(G286,अंक,5,0)&gt;=86),3,IF(AND(VLOOKUP(G286,अंक,5,0)&gt;=81),2,IF(AND(VLOOKUP(G286,अंक,5,0)&gt;=75),1,0))),IF(AND(VLOOKUP(G286,अंक,5,0)&gt;=86),1.5,IF(AND(VLOOKUP(G286,अंक,5,0)&gt;=81),1,IF(AND(VLOOKUP(G286,अंक,5,0)&gt;=75),0.5,0))))),"")</f>
        <v/>
      </c>
      <c s="160">
        <f t="shared" si="160"/>
        <v>0</v>
      </c>
      <c s="160">
        <f t="shared" si="161"/>
        <v>0</v>
      </c>
      <c s="160">
        <f t="shared" si="144"/>
        <v>0</v>
      </c>
      <c s="157" t="str">
        <f t="shared" si="162"/>
        <v/>
      </c>
      <c s="160" t="str">
        <f t="shared" si="145"/>
        <v/>
      </c>
      <c s="160" t="str">
        <f>IFERROR(IF(AND(VLOOKUP(G286,अंक,5,0)=""),"",IF($CK$6=3,IF(AND(VLOOKUP(G286,अंक,5,0)&gt;=86),3,IF(AND(VLOOKUP(G286,अंक,5,0)&gt;=81),2,IF(AND(VLOOKUP(G286,अंक,5,0)&gt;=75),1,0))),IF(AND(VLOOKUP(G286,अंक,5,0)&gt;86),1.5,IF(AND(VLOOKUP(G286,अंक,5,0)&gt;=81),1,IF(AND(VLOOKUP(G286,अंक,5,0)&gt;=75),0.5,0))))),"")</f>
        <v/>
      </c>
      <c s="160">
        <f t="shared" si="163"/>
        <v>0</v>
      </c>
      <c s="160">
        <f t="shared" si="164"/>
        <v>0</v>
      </c>
      <c s="160">
        <f t="shared" si="146"/>
        <v>0</v>
      </c>
      <c s="157" t="str">
        <f t="shared" si="165"/>
        <v/>
      </c>
      <c s="160" t="str">
        <f t="shared" si="147"/>
        <v/>
      </c>
      <c s="160" t="str">
        <f>IFERROR(IF(AND(VLOOKUP(G286,अंक,5,0)=""),"",IF($CQ$6=3,IF(AND(VLOOKUP(G286,अंक,5,0)&gt;=86),3,IF(AND(VLOOKUP(G286,अंक,5,0)&gt;=81),2,IF(AND(VLOOKUP(G286,अंक,5,0)&gt;=75),1,0))),IF(AND(VLOOKUP(G286,अंक,5,0)&gt;=86),1.5,IF(AND(VLOOKUP(G286,अंक,5,0)&gt;=81),1,IF(AND(VLOOKUP(G286,अंक,5,0)&gt;=75),0.5,0))))),"")</f>
        <v/>
      </c>
      <c s="160">
        <f t="shared" si="166"/>
        <v>0</v>
      </c>
      <c s="160">
        <f t="shared" si="167"/>
        <v>0</v>
      </c>
      <c s="161">
        <f t="shared" si="148"/>
        <v>0</v>
      </c>
      <c s="157"/>
    </row>
    <row r="287" spans="1:99" ht="26.25" customHeight="1">
      <c r="A28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7" s="181" t="str">
        <f t="shared" si="149"/>
        <v/>
      </c>
      <c s="160" t="str">
        <f t="shared" si="150"/>
        <v/>
      </c>
      <c s="160" t="str">
        <f t="shared" si="137"/>
        <v/>
      </c>
      <c s="160" t="str">
        <f>IFERROR(IF(AND(VLOOKUP(G287,अंक,5,0)=""),"",IF($BM$6=3,IF(AND(VLOOKUP(G287,अंक,5,0)&gt;=86),3,IF(AND(VLOOKUP(G287,अंक,5,0)&gt;=81),2,IF(AND(VLOOKUP(G287,Mark,5,0)&gt;=75),1,0))),IF(AND(VLOOKUP(G287,अंक,5,0)&gt;=86),1.5,IF(AND(VLOOKUP(G287,अंक,5,0)&gt;=81),1,IF(AND(VLOOKUP(G287,अंक,5,0)&gt;=75),0.5,0))))),"")</f>
        <v/>
      </c>
      <c s="160">
        <f t="shared" si="151"/>
        <v>0</v>
      </c>
      <c s="160">
        <f t="shared" si="152"/>
        <v>0</v>
      </c>
      <c s="160">
        <f t="shared" si="138"/>
        <v>0</v>
      </c>
      <c s="157" t="str">
        <f t="shared" si="153"/>
        <v/>
      </c>
      <c s="160" t="str">
        <f t="shared" si="139"/>
        <v/>
      </c>
      <c s="160" t="str">
        <f>IFERROR(IF(AND(VLOOKUP(G287,अंक,5,0)=""),"",IF($BS$6=3,IF(AND(VLOOKUP(G287,अंक,5,0)&gt;=86),3,IF(AND(VLOOKUP(G287,अंक,5,0)&gt;=81),2,IF(AND(VLOOKUP(G287,अंक,5,0)&gt;=75),1,0))),IF(AND(VLOOKUP(G287,अंक,5,0)&gt;=86),1.5,IF(AND(VLOOKUP(G287,अंक,5,0)&gt;=81),1,IF(AND(VLOOKUP(G287,अंक,5,0)&gt;=75),0.5,0))))),"")</f>
        <v/>
      </c>
      <c s="160">
        <f t="shared" si="154"/>
        <v>0</v>
      </c>
      <c s="160">
        <f t="shared" si="155"/>
        <v>0</v>
      </c>
      <c s="160">
        <f t="shared" si="140"/>
        <v>0</v>
      </c>
      <c s="157" t="str">
        <f t="shared" si="156"/>
        <v/>
      </c>
      <c s="160" t="str">
        <f t="shared" si="141"/>
        <v/>
      </c>
      <c s="160" t="str">
        <f>IFERROR(IF(AND(VLOOKUP(G287,अंक,5,0)=""),"",IF($BY$6=3,IF(AND(VLOOKUP(G287,अंक,5,0)&gt;=86),3,IF(AND(VLOOKUP(G287,अंक,5,0)&gt;=81),2,IF(AND(VLOOKUP(G287,अंक,5,0)&gt;=75),1,0))),IF(AND(VLOOKUP(G287,अंक,5,0)&gt;=86),1.5,IF(AND(VLOOKUP(G287,अंक,5,0)&gt;=81),1,IF(AND(VLOOKUP(G287,अंक,5,0)&gt;=75),0.5,0))))),"")</f>
        <v/>
      </c>
      <c s="160">
        <f t="shared" si="157"/>
        <v>0</v>
      </c>
      <c s="160">
        <f t="shared" si="158"/>
        <v>0</v>
      </c>
      <c s="160">
        <f t="shared" si="142"/>
        <v>0</v>
      </c>
      <c s="157" t="str">
        <f t="shared" si="159"/>
        <v/>
      </c>
      <c s="160" t="str">
        <f t="shared" si="143"/>
        <v/>
      </c>
      <c s="160" t="str">
        <f>IFERROR(IF(AND(VLOOKUP(G287,अंक,5,0)=""),"",IF($CE$6=3,IF(AND(VLOOKUP(G287,अंक,5,0)&gt;=86),3,IF(AND(VLOOKUP(G287,अंक,5,0)&gt;=81),2,IF(AND(VLOOKUP(G287,अंक,5,0)&gt;=75),1,0))),IF(AND(VLOOKUP(G287,अंक,5,0)&gt;=86),1.5,IF(AND(VLOOKUP(G287,अंक,5,0)&gt;=81),1,IF(AND(VLOOKUP(G287,अंक,5,0)&gt;=75),0.5,0))))),"")</f>
        <v/>
      </c>
      <c s="160">
        <f t="shared" si="160"/>
        <v>0</v>
      </c>
      <c s="160">
        <f t="shared" si="161"/>
        <v>0</v>
      </c>
      <c s="160">
        <f t="shared" si="144"/>
        <v>0</v>
      </c>
      <c s="157" t="str">
        <f t="shared" si="162"/>
        <v/>
      </c>
      <c s="160" t="str">
        <f t="shared" si="145"/>
        <v/>
      </c>
      <c s="160" t="str">
        <f>IFERROR(IF(AND(VLOOKUP(G287,अंक,5,0)=""),"",IF($CK$6=3,IF(AND(VLOOKUP(G287,अंक,5,0)&gt;=86),3,IF(AND(VLOOKUP(G287,अंक,5,0)&gt;=81),2,IF(AND(VLOOKUP(G287,अंक,5,0)&gt;=75),1,0))),IF(AND(VLOOKUP(G287,अंक,5,0)&gt;86),1.5,IF(AND(VLOOKUP(G287,अंक,5,0)&gt;=81),1,IF(AND(VLOOKUP(G287,अंक,5,0)&gt;=75),0.5,0))))),"")</f>
        <v/>
      </c>
      <c s="160">
        <f t="shared" si="163"/>
        <v>0</v>
      </c>
      <c s="160">
        <f t="shared" si="164"/>
        <v>0</v>
      </c>
      <c s="160">
        <f t="shared" si="146"/>
        <v>0</v>
      </c>
      <c s="157" t="str">
        <f t="shared" si="165"/>
        <v/>
      </c>
      <c s="160" t="str">
        <f t="shared" si="147"/>
        <v/>
      </c>
      <c s="160" t="str">
        <f>IFERROR(IF(AND(VLOOKUP(G287,अंक,5,0)=""),"",IF($CQ$6=3,IF(AND(VLOOKUP(G287,अंक,5,0)&gt;=86),3,IF(AND(VLOOKUP(G287,अंक,5,0)&gt;=81),2,IF(AND(VLOOKUP(G287,अंक,5,0)&gt;=75),1,0))),IF(AND(VLOOKUP(G287,अंक,5,0)&gt;=86),1.5,IF(AND(VLOOKUP(G287,अंक,5,0)&gt;=81),1,IF(AND(VLOOKUP(G287,अंक,5,0)&gt;=75),0.5,0))))),"")</f>
        <v/>
      </c>
      <c s="160">
        <f t="shared" si="166"/>
        <v>0</v>
      </c>
      <c s="160">
        <f t="shared" si="167"/>
        <v>0</v>
      </c>
      <c s="161">
        <f t="shared" si="148"/>
        <v>0</v>
      </c>
      <c s="157"/>
    </row>
    <row r="288" spans="1:99" ht="26.25" customHeight="1">
      <c r="A28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8" s="181" t="str">
        <f t="shared" si="149"/>
        <v/>
      </c>
      <c s="160" t="str">
        <f t="shared" si="150"/>
        <v/>
      </c>
      <c s="160" t="str">
        <f t="shared" si="137"/>
        <v/>
      </c>
      <c s="160" t="str">
        <f>IFERROR(IF(AND(VLOOKUP(G288,अंक,5,0)=""),"",IF($BM$6=3,IF(AND(VLOOKUP(G288,अंक,5,0)&gt;=86),3,IF(AND(VLOOKUP(G288,अंक,5,0)&gt;=81),2,IF(AND(VLOOKUP(G288,Mark,5,0)&gt;=75),1,0))),IF(AND(VLOOKUP(G288,अंक,5,0)&gt;=86),1.5,IF(AND(VLOOKUP(G288,अंक,5,0)&gt;=81),1,IF(AND(VLOOKUP(G288,अंक,5,0)&gt;=75),0.5,0))))),"")</f>
        <v/>
      </c>
      <c s="160">
        <f t="shared" si="151"/>
        <v>0</v>
      </c>
      <c s="160">
        <f t="shared" si="152"/>
        <v>0</v>
      </c>
      <c s="160">
        <f t="shared" si="138"/>
        <v>0</v>
      </c>
      <c s="157" t="str">
        <f t="shared" si="153"/>
        <v/>
      </c>
      <c s="160" t="str">
        <f t="shared" si="139"/>
        <v/>
      </c>
      <c s="160" t="str">
        <f>IFERROR(IF(AND(VLOOKUP(G288,अंक,5,0)=""),"",IF($BS$6=3,IF(AND(VLOOKUP(G288,अंक,5,0)&gt;=86),3,IF(AND(VLOOKUP(G288,अंक,5,0)&gt;=81),2,IF(AND(VLOOKUP(G288,अंक,5,0)&gt;=75),1,0))),IF(AND(VLOOKUP(G288,अंक,5,0)&gt;=86),1.5,IF(AND(VLOOKUP(G288,अंक,5,0)&gt;=81),1,IF(AND(VLOOKUP(G288,अंक,5,0)&gt;=75),0.5,0))))),"")</f>
        <v/>
      </c>
      <c s="160">
        <f t="shared" si="154"/>
        <v>0</v>
      </c>
      <c s="160">
        <f t="shared" si="155"/>
        <v>0</v>
      </c>
      <c s="160">
        <f t="shared" si="140"/>
        <v>0</v>
      </c>
      <c s="157" t="str">
        <f t="shared" si="156"/>
        <v/>
      </c>
      <c s="160" t="str">
        <f t="shared" si="141"/>
        <v/>
      </c>
      <c s="160" t="str">
        <f>IFERROR(IF(AND(VLOOKUP(G288,अंक,5,0)=""),"",IF($BY$6=3,IF(AND(VLOOKUP(G288,अंक,5,0)&gt;=86),3,IF(AND(VLOOKUP(G288,अंक,5,0)&gt;=81),2,IF(AND(VLOOKUP(G288,अंक,5,0)&gt;=75),1,0))),IF(AND(VLOOKUP(G288,अंक,5,0)&gt;=86),1.5,IF(AND(VLOOKUP(G288,अंक,5,0)&gt;=81),1,IF(AND(VLOOKUP(G288,अंक,5,0)&gt;=75),0.5,0))))),"")</f>
        <v/>
      </c>
      <c s="160">
        <f t="shared" si="157"/>
        <v>0</v>
      </c>
      <c s="160">
        <f t="shared" si="158"/>
        <v>0</v>
      </c>
      <c s="160">
        <f t="shared" si="142"/>
        <v>0</v>
      </c>
      <c s="157" t="str">
        <f t="shared" si="159"/>
        <v/>
      </c>
      <c s="160" t="str">
        <f t="shared" si="143"/>
        <v/>
      </c>
      <c s="160" t="str">
        <f>IFERROR(IF(AND(VLOOKUP(G288,अंक,5,0)=""),"",IF($CE$6=3,IF(AND(VLOOKUP(G288,अंक,5,0)&gt;=86),3,IF(AND(VLOOKUP(G288,अंक,5,0)&gt;=81),2,IF(AND(VLOOKUP(G288,अंक,5,0)&gt;=75),1,0))),IF(AND(VLOOKUP(G288,अंक,5,0)&gt;=86),1.5,IF(AND(VLOOKUP(G288,अंक,5,0)&gt;=81),1,IF(AND(VLOOKUP(G288,अंक,5,0)&gt;=75),0.5,0))))),"")</f>
        <v/>
      </c>
      <c s="160">
        <f t="shared" si="160"/>
        <v>0</v>
      </c>
      <c s="160">
        <f t="shared" si="161"/>
        <v>0</v>
      </c>
      <c s="160">
        <f t="shared" si="144"/>
        <v>0</v>
      </c>
      <c s="157" t="str">
        <f t="shared" si="162"/>
        <v/>
      </c>
      <c s="160" t="str">
        <f t="shared" si="145"/>
        <v/>
      </c>
      <c s="160" t="str">
        <f>IFERROR(IF(AND(VLOOKUP(G288,अंक,5,0)=""),"",IF($CK$6=3,IF(AND(VLOOKUP(G288,अंक,5,0)&gt;=86),3,IF(AND(VLOOKUP(G288,अंक,5,0)&gt;=81),2,IF(AND(VLOOKUP(G288,अंक,5,0)&gt;=75),1,0))),IF(AND(VLOOKUP(G288,अंक,5,0)&gt;86),1.5,IF(AND(VLOOKUP(G288,अंक,5,0)&gt;=81),1,IF(AND(VLOOKUP(G288,अंक,5,0)&gt;=75),0.5,0))))),"")</f>
        <v/>
      </c>
      <c s="160">
        <f t="shared" si="163"/>
        <v>0</v>
      </c>
      <c s="160">
        <f t="shared" si="164"/>
        <v>0</v>
      </c>
      <c s="160">
        <f t="shared" si="146"/>
        <v>0</v>
      </c>
      <c s="157" t="str">
        <f t="shared" si="165"/>
        <v/>
      </c>
      <c s="160" t="str">
        <f t="shared" si="147"/>
        <v/>
      </c>
      <c s="160" t="str">
        <f>IFERROR(IF(AND(VLOOKUP(G288,अंक,5,0)=""),"",IF($CQ$6=3,IF(AND(VLOOKUP(G288,अंक,5,0)&gt;=86),3,IF(AND(VLOOKUP(G288,अंक,5,0)&gt;=81),2,IF(AND(VLOOKUP(G288,अंक,5,0)&gt;=75),1,0))),IF(AND(VLOOKUP(G288,अंक,5,0)&gt;=86),1.5,IF(AND(VLOOKUP(G288,अंक,5,0)&gt;=81),1,IF(AND(VLOOKUP(G288,अंक,5,0)&gt;=75),0.5,0))))),"")</f>
        <v/>
      </c>
      <c s="160">
        <f t="shared" si="166"/>
        <v>0</v>
      </c>
      <c s="160">
        <f t="shared" si="167"/>
        <v>0</v>
      </c>
      <c s="161">
        <f t="shared" si="148"/>
        <v>0</v>
      </c>
      <c s="157"/>
    </row>
    <row r="289" spans="1:99" ht="26.25" customHeight="1">
      <c r="A28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89" s="181" t="str">
        <f t="shared" si="149"/>
        <v/>
      </c>
      <c s="160" t="str">
        <f t="shared" si="150"/>
        <v/>
      </c>
      <c s="160" t="str">
        <f t="shared" si="137"/>
        <v/>
      </c>
      <c s="160" t="str">
        <f>IFERROR(IF(AND(VLOOKUP(G289,अंक,5,0)=""),"",IF($BM$6=3,IF(AND(VLOOKUP(G289,अंक,5,0)&gt;=86),3,IF(AND(VLOOKUP(G289,अंक,5,0)&gt;=81),2,IF(AND(VLOOKUP(G289,Mark,5,0)&gt;=75),1,0))),IF(AND(VLOOKUP(G289,अंक,5,0)&gt;=86),1.5,IF(AND(VLOOKUP(G289,अंक,5,0)&gt;=81),1,IF(AND(VLOOKUP(G289,अंक,5,0)&gt;=75),0.5,0))))),"")</f>
        <v/>
      </c>
      <c s="160">
        <f t="shared" si="151"/>
        <v>0</v>
      </c>
      <c s="160">
        <f t="shared" si="152"/>
        <v>0</v>
      </c>
      <c s="160">
        <f t="shared" si="138"/>
        <v>0</v>
      </c>
      <c s="157" t="str">
        <f t="shared" si="153"/>
        <v/>
      </c>
      <c s="160" t="str">
        <f t="shared" si="139"/>
        <v/>
      </c>
      <c s="160" t="str">
        <f>IFERROR(IF(AND(VLOOKUP(G289,अंक,5,0)=""),"",IF($BS$6=3,IF(AND(VLOOKUP(G289,अंक,5,0)&gt;=86),3,IF(AND(VLOOKUP(G289,अंक,5,0)&gt;=81),2,IF(AND(VLOOKUP(G289,अंक,5,0)&gt;=75),1,0))),IF(AND(VLOOKUP(G289,अंक,5,0)&gt;=86),1.5,IF(AND(VLOOKUP(G289,अंक,5,0)&gt;=81),1,IF(AND(VLOOKUP(G289,अंक,5,0)&gt;=75),0.5,0))))),"")</f>
        <v/>
      </c>
      <c s="160">
        <f t="shared" si="154"/>
        <v>0</v>
      </c>
      <c s="160">
        <f t="shared" si="155"/>
        <v>0</v>
      </c>
      <c s="160">
        <f t="shared" si="140"/>
        <v>0</v>
      </c>
      <c s="157" t="str">
        <f t="shared" si="156"/>
        <v/>
      </c>
      <c s="160" t="str">
        <f t="shared" si="141"/>
        <v/>
      </c>
      <c s="160" t="str">
        <f>IFERROR(IF(AND(VLOOKUP(G289,अंक,5,0)=""),"",IF($BY$6=3,IF(AND(VLOOKUP(G289,अंक,5,0)&gt;=86),3,IF(AND(VLOOKUP(G289,अंक,5,0)&gt;=81),2,IF(AND(VLOOKUP(G289,अंक,5,0)&gt;=75),1,0))),IF(AND(VLOOKUP(G289,अंक,5,0)&gt;=86),1.5,IF(AND(VLOOKUP(G289,अंक,5,0)&gt;=81),1,IF(AND(VLOOKUP(G289,अंक,5,0)&gt;=75),0.5,0))))),"")</f>
        <v/>
      </c>
      <c s="160">
        <f t="shared" si="157"/>
        <v>0</v>
      </c>
      <c s="160">
        <f t="shared" si="158"/>
        <v>0</v>
      </c>
      <c s="160">
        <f t="shared" si="142"/>
        <v>0</v>
      </c>
      <c s="157" t="str">
        <f t="shared" si="159"/>
        <v/>
      </c>
      <c s="160" t="str">
        <f t="shared" si="143"/>
        <v/>
      </c>
      <c s="160" t="str">
        <f>IFERROR(IF(AND(VLOOKUP(G289,अंक,5,0)=""),"",IF($CE$6=3,IF(AND(VLOOKUP(G289,अंक,5,0)&gt;=86),3,IF(AND(VLOOKUP(G289,अंक,5,0)&gt;=81),2,IF(AND(VLOOKUP(G289,अंक,5,0)&gt;=75),1,0))),IF(AND(VLOOKUP(G289,अंक,5,0)&gt;=86),1.5,IF(AND(VLOOKUP(G289,अंक,5,0)&gt;=81),1,IF(AND(VLOOKUP(G289,अंक,5,0)&gt;=75),0.5,0))))),"")</f>
        <v/>
      </c>
      <c s="160">
        <f t="shared" si="160"/>
        <v>0</v>
      </c>
      <c s="160">
        <f t="shared" si="161"/>
        <v>0</v>
      </c>
      <c s="160">
        <f t="shared" si="144"/>
        <v>0</v>
      </c>
      <c s="157" t="str">
        <f t="shared" si="162"/>
        <v/>
      </c>
      <c s="160" t="str">
        <f t="shared" si="145"/>
        <v/>
      </c>
      <c s="160" t="str">
        <f>IFERROR(IF(AND(VLOOKUP(G289,अंक,5,0)=""),"",IF($CK$6=3,IF(AND(VLOOKUP(G289,अंक,5,0)&gt;=86),3,IF(AND(VLOOKUP(G289,अंक,5,0)&gt;=81),2,IF(AND(VLOOKUP(G289,अंक,5,0)&gt;=75),1,0))),IF(AND(VLOOKUP(G289,अंक,5,0)&gt;86),1.5,IF(AND(VLOOKUP(G289,अंक,5,0)&gt;=81),1,IF(AND(VLOOKUP(G289,अंक,5,0)&gt;=75),0.5,0))))),"")</f>
        <v/>
      </c>
      <c s="160">
        <f t="shared" si="163"/>
        <v>0</v>
      </c>
      <c s="160">
        <f t="shared" si="164"/>
        <v>0</v>
      </c>
      <c s="160">
        <f t="shared" si="146"/>
        <v>0</v>
      </c>
      <c s="157" t="str">
        <f t="shared" si="165"/>
        <v/>
      </c>
      <c s="160" t="str">
        <f t="shared" si="147"/>
        <v/>
      </c>
      <c s="160" t="str">
        <f>IFERROR(IF(AND(VLOOKUP(G289,अंक,5,0)=""),"",IF($CQ$6=3,IF(AND(VLOOKUP(G289,अंक,5,0)&gt;=86),3,IF(AND(VLOOKUP(G289,अंक,5,0)&gt;=81),2,IF(AND(VLOOKUP(G289,अंक,5,0)&gt;=75),1,0))),IF(AND(VLOOKUP(G289,अंक,5,0)&gt;=86),1.5,IF(AND(VLOOKUP(G289,अंक,5,0)&gt;=81),1,IF(AND(VLOOKUP(G289,अंक,5,0)&gt;=75),0.5,0))))),"")</f>
        <v/>
      </c>
      <c s="160">
        <f t="shared" si="166"/>
        <v>0</v>
      </c>
      <c s="160">
        <f t="shared" si="167"/>
        <v>0</v>
      </c>
      <c s="161">
        <f t="shared" si="148"/>
        <v>0</v>
      </c>
      <c s="157"/>
    </row>
    <row r="290" spans="1:99" ht="26.25" customHeight="1">
      <c r="A29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0" s="181" t="str">
        <f t="shared" si="149"/>
        <v/>
      </c>
      <c s="160" t="str">
        <f t="shared" si="150"/>
        <v/>
      </c>
      <c s="160" t="str">
        <f t="shared" si="137"/>
        <v/>
      </c>
      <c s="160" t="str">
        <f>IFERROR(IF(AND(VLOOKUP(G290,अंक,5,0)=""),"",IF($BM$6=3,IF(AND(VLOOKUP(G290,अंक,5,0)&gt;=86),3,IF(AND(VLOOKUP(G290,अंक,5,0)&gt;=81),2,IF(AND(VLOOKUP(G290,Mark,5,0)&gt;=75),1,0))),IF(AND(VLOOKUP(G290,अंक,5,0)&gt;=86),1.5,IF(AND(VLOOKUP(G290,अंक,5,0)&gt;=81),1,IF(AND(VLOOKUP(G290,अंक,5,0)&gt;=75),0.5,0))))),"")</f>
        <v/>
      </c>
      <c s="160">
        <f t="shared" si="151"/>
        <v>0</v>
      </c>
      <c s="160">
        <f t="shared" si="152"/>
        <v>0</v>
      </c>
      <c s="160">
        <f t="shared" si="138"/>
        <v>0</v>
      </c>
      <c s="157" t="str">
        <f t="shared" si="153"/>
        <v/>
      </c>
      <c s="160" t="str">
        <f t="shared" si="139"/>
        <v/>
      </c>
      <c s="160" t="str">
        <f>IFERROR(IF(AND(VLOOKUP(G290,अंक,5,0)=""),"",IF($BS$6=3,IF(AND(VLOOKUP(G290,अंक,5,0)&gt;=86),3,IF(AND(VLOOKUP(G290,अंक,5,0)&gt;=81),2,IF(AND(VLOOKUP(G290,अंक,5,0)&gt;=75),1,0))),IF(AND(VLOOKUP(G290,अंक,5,0)&gt;=86),1.5,IF(AND(VLOOKUP(G290,अंक,5,0)&gt;=81),1,IF(AND(VLOOKUP(G290,अंक,5,0)&gt;=75),0.5,0))))),"")</f>
        <v/>
      </c>
      <c s="160">
        <f t="shared" si="154"/>
        <v>0</v>
      </c>
      <c s="160">
        <f t="shared" si="155"/>
        <v>0</v>
      </c>
      <c s="160">
        <f t="shared" si="140"/>
        <v>0</v>
      </c>
      <c s="157" t="str">
        <f t="shared" si="156"/>
        <v/>
      </c>
      <c s="160" t="str">
        <f t="shared" si="141"/>
        <v/>
      </c>
      <c s="160" t="str">
        <f>IFERROR(IF(AND(VLOOKUP(G290,अंक,5,0)=""),"",IF($BY$6=3,IF(AND(VLOOKUP(G290,अंक,5,0)&gt;=86),3,IF(AND(VLOOKUP(G290,अंक,5,0)&gt;=81),2,IF(AND(VLOOKUP(G290,अंक,5,0)&gt;=75),1,0))),IF(AND(VLOOKUP(G290,अंक,5,0)&gt;=86),1.5,IF(AND(VLOOKUP(G290,अंक,5,0)&gt;=81),1,IF(AND(VLOOKUP(G290,अंक,5,0)&gt;=75),0.5,0))))),"")</f>
        <v/>
      </c>
      <c s="160">
        <f t="shared" si="157"/>
        <v>0</v>
      </c>
      <c s="160">
        <f t="shared" si="158"/>
        <v>0</v>
      </c>
      <c s="160">
        <f t="shared" si="142"/>
        <v>0</v>
      </c>
      <c s="157" t="str">
        <f t="shared" si="159"/>
        <v/>
      </c>
      <c s="160" t="str">
        <f t="shared" si="143"/>
        <v/>
      </c>
      <c s="160" t="str">
        <f>IFERROR(IF(AND(VLOOKUP(G290,अंक,5,0)=""),"",IF($CE$6=3,IF(AND(VLOOKUP(G290,अंक,5,0)&gt;=86),3,IF(AND(VLOOKUP(G290,अंक,5,0)&gt;=81),2,IF(AND(VLOOKUP(G290,अंक,5,0)&gt;=75),1,0))),IF(AND(VLOOKUP(G290,अंक,5,0)&gt;=86),1.5,IF(AND(VLOOKUP(G290,अंक,5,0)&gt;=81),1,IF(AND(VLOOKUP(G290,अंक,5,0)&gt;=75),0.5,0))))),"")</f>
        <v/>
      </c>
      <c s="160">
        <f t="shared" si="160"/>
        <v>0</v>
      </c>
      <c s="160">
        <f t="shared" si="161"/>
        <v>0</v>
      </c>
      <c s="160">
        <f t="shared" si="144"/>
        <v>0</v>
      </c>
      <c s="157" t="str">
        <f t="shared" si="162"/>
        <v/>
      </c>
      <c s="160" t="str">
        <f t="shared" si="145"/>
        <v/>
      </c>
      <c s="160" t="str">
        <f>IFERROR(IF(AND(VLOOKUP(G290,अंक,5,0)=""),"",IF($CK$6=3,IF(AND(VLOOKUP(G290,अंक,5,0)&gt;=86),3,IF(AND(VLOOKUP(G290,अंक,5,0)&gt;=81),2,IF(AND(VLOOKUP(G290,अंक,5,0)&gt;=75),1,0))),IF(AND(VLOOKUP(G290,अंक,5,0)&gt;86),1.5,IF(AND(VLOOKUP(G290,अंक,5,0)&gt;=81),1,IF(AND(VLOOKUP(G290,अंक,5,0)&gt;=75),0.5,0))))),"")</f>
        <v/>
      </c>
      <c s="160">
        <f t="shared" si="163"/>
        <v>0</v>
      </c>
      <c s="160">
        <f t="shared" si="164"/>
        <v>0</v>
      </c>
      <c s="160">
        <f t="shared" si="146"/>
        <v>0</v>
      </c>
      <c s="157" t="str">
        <f t="shared" si="165"/>
        <v/>
      </c>
      <c s="160" t="str">
        <f t="shared" si="147"/>
        <v/>
      </c>
      <c s="160" t="str">
        <f>IFERROR(IF(AND(VLOOKUP(G290,अंक,5,0)=""),"",IF($CQ$6=3,IF(AND(VLOOKUP(G290,अंक,5,0)&gt;=86),3,IF(AND(VLOOKUP(G290,अंक,5,0)&gt;=81),2,IF(AND(VLOOKUP(G290,अंक,5,0)&gt;=75),1,0))),IF(AND(VLOOKUP(G290,अंक,5,0)&gt;=86),1.5,IF(AND(VLOOKUP(G290,अंक,5,0)&gt;=81),1,IF(AND(VLOOKUP(G290,अंक,5,0)&gt;=75),0.5,0))))),"")</f>
        <v/>
      </c>
      <c s="160">
        <f t="shared" si="166"/>
        <v>0</v>
      </c>
      <c s="160">
        <f t="shared" si="167"/>
        <v>0</v>
      </c>
      <c s="161">
        <f t="shared" si="148"/>
        <v>0</v>
      </c>
      <c s="157"/>
    </row>
    <row r="291" spans="1:99" ht="26.25" customHeight="1">
      <c r="A29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1" s="181" t="str">
        <f t="shared" si="149"/>
        <v/>
      </c>
      <c s="160" t="str">
        <f t="shared" si="150"/>
        <v/>
      </c>
      <c s="160" t="str">
        <f t="shared" si="137"/>
        <v/>
      </c>
      <c s="160" t="str">
        <f>IFERROR(IF(AND(VLOOKUP(G291,अंक,5,0)=""),"",IF($BM$6=3,IF(AND(VLOOKUP(G291,अंक,5,0)&gt;=86),3,IF(AND(VLOOKUP(G291,अंक,5,0)&gt;=81),2,IF(AND(VLOOKUP(G291,Mark,5,0)&gt;=75),1,0))),IF(AND(VLOOKUP(G291,अंक,5,0)&gt;=86),1.5,IF(AND(VLOOKUP(G291,अंक,5,0)&gt;=81),1,IF(AND(VLOOKUP(G291,अंक,5,0)&gt;=75),0.5,0))))),"")</f>
        <v/>
      </c>
      <c s="160">
        <f t="shared" si="151"/>
        <v>0</v>
      </c>
      <c s="160">
        <f t="shared" si="152"/>
        <v>0</v>
      </c>
      <c s="160">
        <f t="shared" si="138"/>
        <v>0</v>
      </c>
      <c s="157" t="str">
        <f t="shared" si="153"/>
        <v/>
      </c>
      <c s="160" t="str">
        <f t="shared" si="139"/>
        <v/>
      </c>
      <c s="160" t="str">
        <f>IFERROR(IF(AND(VLOOKUP(G291,अंक,5,0)=""),"",IF($BS$6=3,IF(AND(VLOOKUP(G291,अंक,5,0)&gt;=86),3,IF(AND(VLOOKUP(G291,अंक,5,0)&gt;=81),2,IF(AND(VLOOKUP(G291,अंक,5,0)&gt;=75),1,0))),IF(AND(VLOOKUP(G291,अंक,5,0)&gt;=86),1.5,IF(AND(VLOOKUP(G291,अंक,5,0)&gt;=81),1,IF(AND(VLOOKUP(G291,अंक,5,0)&gt;=75),0.5,0))))),"")</f>
        <v/>
      </c>
      <c s="160">
        <f t="shared" si="154"/>
        <v>0</v>
      </c>
      <c s="160">
        <f t="shared" si="155"/>
        <v>0</v>
      </c>
      <c s="160">
        <f t="shared" si="140"/>
        <v>0</v>
      </c>
      <c s="157" t="str">
        <f t="shared" si="156"/>
        <v/>
      </c>
      <c s="160" t="str">
        <f t="shared" si="141"/>
        <v/>
      </c>
      <c s="160" t="str">
        <f>IFERROR(IF(AND(VLOOKUP(G291,अंक,5,0)=""),"",IF($BY$6=3,IF(AND(VLOOKUP(G291,अंक,5,0)&gt;=86),3,IF(AND(VLOOKUP(G291,अंक,5,0)&gt;=81),2,IF(AND(VLOOKUP(G291,अंक,5,0)&gt;=75),1,0))),IF(AND(VLOOKUP(G291,अंक,5,0)&gt;=86),1.5,IF(AND(VLOOKUP(G291,अंक,5,0)&gt;=81),1,IF(AND(VLOOKUP(G291,अंक,5,0)&gt;=75),0.5,0))))),"")</f>
        <v/>
      </c>
      <c s="160">
        <f t="shared" si="157"/>
        <v>0</v>
      </c>
      <c s="160">
        <f t="shared" si="158"/>
        <v>0</v>
      </c>
      <c s="160">
        <f t="shared" si="142"/>
        <v>0</v>
      </c>
      <c s="157" t="str">
        <f t="shared" si="159"/>
        <v/>
      </c>
      <c s="160" t="str">
        <f t="shared" si="143"/>
        <v/>
      </c>
      <c s="160" t="str">
        <f>IFERROR(IF(AND(VLOOKUP(G291,अंक,5,0)=""),"",IF($CE$6=3,IF(AND(VLOOKUP(G291,अंक,5,0)&gt;=86),3,IF(AND(VLOOKUP(G291,अंक,5,0)&gt;=81),2,IF(AND(VLOOKUP(G291,अंक,5,0)&gt;=75),1,0))),IF(AND(VLOOKUP(G291,अंक,5,0)&gt;=86),1.5,IF(AND(VLOOKUP(G291,अंक,5,0)&gt;=81),1,IF(AND(VLOOKUP(G291,अंक,5,0)&gt;=75),0.5,0))))),"")</f>
        <v/>
      </c>
      <c s="160">
        <f t="shared" si="160"/>
        <v>0</v>
      </c>
      <c s="160">
        <f t="shared" si="161"/>
        <v>0</v>
      </c>
      <c s="160">
        <f t="shared" si="144"/>
        <v>0</v>
      </c>
      <c s="157" t="str">
        <f t="shared" si="162"/>
        <v/>
      </c>
      <c s="160" t="str">
        <f t="shared" si="145"/>
        <v/>
      </c>
      <c s="160" t="str">
        <f>IFERROR(IF(AND(VLOOKUP(G291,अंक,5,0)=""),"",IF($CK$6=3,IF(AND(VLOOKUP(G291,अंक,5,0)&gt;=86),3,IF(AND(VLOOKUP(G291,अंक,5,0)&gt;=81),2,IF(AND(VLOOKUP(G291,अंक,5,0)&gt;=75),1,0))),IF(AND(VLOOKUP(G291,अंक,5,0)&gt;86),1.5,IF(AND(VLOOKUP(G291,अंक,5,0)&gt;=81),1,IF(AND(VLOOKUP(G291,अंक,5,0)&gt;=75),0.5,0))))),"")</f>
        <v/>
      </c>
      <c s="160">
        <f t="shared" si="163"/>
        <v>0</v>
      </c>
      <c s="160">
        <f t="shared" si="164"/>
        <v>0</v>
      </c>
      <c s="160">
        <f t="shared" si="146"/>
        <v>0</v>
      </c>
      <c s="157" t="str">
        <f t="shared" si="165"/>
        <v/>
      </c>
      <c s="160" t="str">
        <f t="shared" si="147"/>
        <v/>
      </c>
      <c s="160" t="str">
        <f>IFERROR(IF(AND(VLOOKUP(G291,अंक,5,0)=""),"",IF($CQ$6=3,IF(AND(VLOOKUP(G291,अंक,5,0)&gt;=86),3,IF(AND(VLOOKUP(G291,अंक,5,0)&gt;=81),2,IF(AND(VLOOKUP(G291,अंक,5,0)&gt;=75),1,0))),IF(AND(VLOOKUP(G291,अंक,5,0)&gt;=86),1.5,IF(AND(VLOOKUP(G291,अंक,5,0)&gt;=81),1,IF(AND(VLOOKUP(G291,अंक,5,0)&gt;=75),0.5,0))))),"")</f>
        <v/>
      </c>
      <c s="160">
        <f t="shared" si="166"/>
        <v>0</v>
      </c>
      <c s="160">
        <f t="shared" si="167"/>
        <v>0</v>
      </c>
      <c s="161">
        <f t="shared" si="148"/>
        <v>0</v>
      </c>
      <c s="157"/>
    </row>
    <row r="292" spans="1:99" ht="26.25" customHeight="1">
      <c r="A29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2" s="181" t="str">
        <f t="shared" si="149"/>
        <v/>
      </c>
      <c s="160" t="str">
        <f t="shared" si="150"/>
        <v/>
      </c>
      <c s="160" t="str">
        <f t="shared" si="137"/>
        <v/>
      </c>
      <c s="160" t="str">
        <f>IFERROR(IF(AND(VLOOKUP(G292,अंक,5,0)=""),"",IF($BM$6=3,IF(AND(VLOOKUP(G292,अंक,5,0)&gt;=86),3,IF(AND(VLOOKUP(G292,अंक,5,0)&gt;=81),2,IF(AND(VLOOKUP(G292,Mark,5,0)&gt;=75),1,0))),IF(AND(VLOOKUP(G292,अंक,5,0)&gt;=86),1.5,IF(AND(VLOOKUP(G292,अंक,5,0)&gt;=81),1,IF(AND(VLOOKUP(G292,अंक,5,0)&gt;=75),0.5,0))))),"")</f>
        <v/>
      </c>
      <c s="160">
        <f t="shared" si="151"/>
        <v>0</v>
      </c>
      <c s="160">
        <f t="shared" si="152"/>
        <v>0</v>
      </c>
      <c s="160">
        <f t="shared" si="138"/>
        <v>0</v>
      </c>
      <c s="157" t="str">
        <f t="shared" si="153"/>
        <v/>
      </c>
      <c s="160" t="str">
        <f t="shared" si="139"/>
        <v/>
      </c>
      <c s="160" t="str">
        <f>IFERROR(IF(AND(VLOOKUP(G292,अंक,5,0)=""),"",IF($BS$6=3,IF(AND(VLOOKUP(G292,अंक,5,0)&gt;=86),3,IF(AND(VLOOKUP(G292,अंक,5,0)&gt;=81),2,IF(AND(VLOOKUP(G292,अंक,5,0)&gt;=75),1,0))),IF(AND(VLOOKUP(G292,अंक,5,0)&gt;=86),1.5,IF(AND(VLOOKUP(G292,अंक,5,0)&gt;=81),1,IF(AND(VLOOKUP(G292,अंक,5,0)&gt;=75),0.5,0))))),"")</f>
        <v/>
      </c>
      <c s="160">
        <f t="shared" si="154"/>
        <v>0</v>
      </c>
      <c s="160">
        <f t="shared" si="155"/>
        <v>0</v>
      </c>
      <c s="160">
        <f t="shared" si="140"/>
        <v>0</v>
      </c>
      <c s="157" t="str">
        <f t="shared" si="156"/>
        <v/>
      </c>
      <c s="160" t="str">
        <f t="shared" si="141"/>
        <v/>
      </c>
      <c s="160" t="str">
        <f>IFERROR(IF(AND(VLOOKUP(G292,अंक,5,0)=""),"",IF($BY$6=3,IF(AND(VLOOKUP(G292,अंक,5,0)&gt;=86),3,IF(AND(VLOOKUP(G292,अंक,5,0)&gt;=81),2,IF(AND(VLOOKUP(G292,अंक,5,0)&gt;=75),1,0))),IF(AND(VLOOKUP(G292,अंक,5,0)&gt;=86),1.5,IF(AND(VLOOKUP(G292,अंक,5,0)&gt;=81),1,IF(AND(VLOOKUP(G292,अंक,5,0)&gt;=75),0.5,0))))),"")</f>
        <v/>
      </c>
      <c s="160">
        <f t="shared" si="157"/>
        <v>0</v>
      </c>
      <c s="160">
        <f t="shared" si="158"/>
        <v>0</v>
      </c>
      <c s="160">
        <f t="shared" si="142"/>
        <v>0</v>
      </c>
      <c s="157" t="str">
        <f t="shared" si="159"/>
        <v/>
      </c>
      <c s="160" t="str">
        <f t="shared" si="143"/>
        <v/>
      </c>
      <c s="160" t="str">
        <f>IFERROR(IF(AND(VLOOKUP(G292,अंक,5,0)=""),"",IF($CE$6=3,IF(AND(VLOOKUP(G292,अंक,5,0)&gt;=86),3,IF(AND(VLOOKUP(G292,अंक,5,0)&gt;=81),2,IF(AND(VLOOKUP(G292,अंक,5,0)&gt;=75),1,0))),IF(AND(VLOOKUP(G292,अंक,5,0)&gt;=86),1.5,IF(AND(VLOOKUP(G292,अंक,5,0)&gt;=81),1,IF(AND(VLOOKUP(G292,अंक,5,0)&gt;=75),0.5,0))))),"")</f>
        <v/>
      </c>
      <c s="160">
        <f t="shared" si="160"/>
        <v>0</v>
      </c>
      <c s="160">
        <f t="shared" si="161"/>
        <v>0</v>
      </c>
      <c s="160">
        <f t="shared" si="144"/>
        <v>0</v>
      </c>
      <c s="157" t="str">
        <f t="shared" si="162"/>
        <v/>
      </c>
      <c s="160" t="str">
        <f t="shared" si="145"/>
        <v/>
      </c>
      <c s="160" t="str">
        <f>IFERROR(IF(AND(VLOOKUP(G292,अंक,5,0)=""),"",IF($CK$6=3,IF(AND(VLOOKUP(G292,अंक,5,0)&gt;=86),3,IF(AND(VLOOKUP(G292,अंक,5,0)&gt;=81),2,IF(AND(VLOOKUP(G292,अंक,5,0)&gt;=75),1,0))),IF(AND(VLOOKUP(G292,अंक,5,0)&gt;86),1.5,IF(AND(VLOOKUP(G292,अंक,5,0)&gt;=81),1,IF(AND(VLOOKUP(G292,अंक,5,0)&gt;=75),0.5,0))))),"")</f>
        <v/>
      </c>
      <c s="160">
        <f t="shared" si="163"/>
        <v>0</v>
      </c>
      <c s="160">
        <f t="shared" si="164"/>
        <v>0</v>
      </c>
      <c s="160">
        <f t="shared" si="146"/>
        <v>0</v>
      </c>
      <c s="157" t="str">
        <f t="shared" si="165"/>
        <v/>
      </c>
      <c s="160" t="str">
        <f t="shared" si="147"/>
        <v/>
      </c>
      <c s="160" t="str">
        <f>IFERROR(IF(AND(VLOOKUP(G292,अंक,5,0)=""),"",IF($CQ$6=3,IF(AND(VLOOKUP(G292,अंक,5,0)&gt;=86),3,IF(AND(VLOOKUP(G292,अंक,5,0)&gt;=81),2,IF(AND(VLOOKUP(G292,अंक,5,0)&gt;=75),1,0))),IF(AND(VLOOKUP(G292,अंक,5,0)&gt;=86),1.5,IF(AND(VLOOKUP(G292,अंक,5,0)&gt;=81),1,IF(AND(VLOOKUP(G292,अंक,5,0)&gt;=75),0.5,0))))),"")</f>
        <v/>
      </c>
      <c s="160">
        <f t="shared" si="166"/>
        <v>0</v>
      </c>
      <c s="160">
        <f t="shared" si="167"/>
        <v>0</v>
      </c>
      <c s="161">
        <f t="shared" si="148"/>
        <v>0</v>
      </c>
      <c s="157"/>
    </row>
    <row r="293" spans="1:99" ht="26.25" customHeight="1">
      <c r="A29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3" s="181" t="str">
        <f t="shared" si="149"/>
        <v/>
      </c>
      <c s="160" t="str">
        <f t="shared" si="150"/>
        <v/>
      </c>
      <c s="160" t="str">
        <f t="shared" si="137"/>
        <v/>
      </c>
      <c s="160" t="str">
        <f>IFERROR(IF(AND(VLOOKUP(G293,अंक,5,0)=""),"",IF($BM$6=3,IF(AND(VLOOKUP(G293,अंक,5,0)&gt;=86),3,IF(AND(VLOOKUP(G293,अंक,5,0)&gt;=81),2,IF(AND(VLOOKUP(G293,Mark,5,0)&gt;=75),1,0))),IF(AND(VLOOKUP(G293,अंक,5,0)&gt;=86),1.5,IF(AND(VLOOKUP(G293,अंक,5,0)&gt;=81),1,IF(AND(VLOOKUP(G293,अंक,5,0)&gt;=75),0.5,0))))),"")</f>
        <v/>
      </c>
      <c s="160">
        <f t="shared" si="151"/>
        <v>0</v>
      </c>
      <c s="160">
        <f t="shared" si="152"/>
        <v>0</v>
      </c>
      <c s="160">
        <f t="shared" si="138"/>
        <v>0</v>
      </c>
      <c s="157" t="str">
        <f t="shared" si="153"/>
        <v/>
      </c>
      <c s="160" t="str">
        <f t="shared" si="139"/>
        <v/>
      </c>
      <c s="160" t="str">
        <f>IFERROR(IF(AND(VLOOKUP(G293,अंक,5,0)=""),"",IF($BS$6=3,IF(AND(VLOOKUP(G293,अंक,5,0)&gt;=86),3,IF(AND(VLOOKUP(G293,अंक,5,0)&gt;=81),2,IF(AND(VLOOKUP(G293,अंक,5,0)&gt;=75),1,0))),IF(AND(VLOOKUP(G293,अंक,5,0)&gt;=86),1.5,IF(AND(VLOOKUP(G293,अंक,5,0)&gt;=81),1,IF(AND(VLOOKUP(G293,अंक,5,0)&gt;=75),0.5,0))))),"")</f>
        <v/>
      </c>
      <c s="160">
        <f t="shared" si="154"/>
        <v>0</v>
      </c>
      <c s="160">
        <f t="shared" si="155"/>
        <v>0</v>
      </c>
      <c s="160">
        <f t="shared" si="140"/>
        <v>0</v>
      </c>
      <c s="157" t="str">
        <f t="shared" si="156"/>
        <v/>
      </c>
      <c s="160" t="str">
        <f t="shared" si="141"/>
        <v/>
      </c>
      <c s="160" t="str">
        <f>IFERROR(IF(AND(VLOOKUP(G293,अंक,5,0)=""),"",IF($BY$6=3,IF(AND(VLOOKUP(G293,अंक,5,0)&gt;=86),3,IF(AND(VLOOKUP(G293,अंक,5,0)&gt;=81),2,IF(AND(VLOOKUP(G293,अंक,5,0)&gt;=75),1,0))),IF(AND(VLOOKUP(G293,अंक,5,0)&gt;=86),1.5,IF(AND(VLOOKUP(G293,अंक,5,0)&gt;=81),1,IF(AND(VLOOKUP(G293,अंक,5,0)&gt;=75),0.5,0))))),"")</f>
        <v/>
      </c>
      <c s="160">
        <f t="shared" si="157"/>
        <v>0</v>
      </c>
      <c s="160">
        <f t="shared" si="158"/>
        <v>0</v>
      </c>
      <c s="160">
        <f t="shared" si="142"/>
        <v>0</v>
      </c>
      <c s="157" t="str">
        <f t="shared" si="159"/>
        <v/>
      </c>
      <c s="160" t="str">
        <f t="shared" si="143"/>
        <v/>
      </c>
      <c s="160" t="str">
        <f>IFERROR(IF(AND(VLOOKUP(G293,अंक,5,0)=""),"",IF($CE$6=3,IF(AND(VLOOKUP(G293,अंक,5,0)&gt;=86),3,IF(AND(VLOOKUP(G293,अंक,5,0)&gt;=81),2,IF(AND(VLOOKUP(G293,अंक,5,0)&gt;=75),1,0))),IF(AND(VLOOKUP(G293,अंक,5,0)&gt;=86),1.5,IF(AND(VLOOKUP(G293,अंक,5,0)&gt;=81),1,IF(AND(VLOOKUP(G293,अंक,5,0)&gt;=75),0.5,0))))),"")</f>
        <v/>
      </c>
      <c s="160">
        <f t="shared" si="160"/>
        <v>0</v>
      </c>
      <c s="160">
        <f t="shared" si="161"/>
        <v>0</v>
      </c>
      <c s="160">
        <f t="shared" si="144"/>
        <v>0</v>
      </c>
      <c s="157" t="str">
        <f t="shared" si="162"/>
        <v/>
      </c>
      <c s="160" t="str">
        <f t="shared" si="145"/>
        <v/>
      </c>
      <c s="160" t="str">
        <f>IFERROR(IF(AND(VLOOKUP(G293,अंक,5,0)=""),"",IF($CK$6=3,IF(AND(VLOOKUP(G293,अंक,5,0)&gt;=86),3,IF(AND(VLOOKUP(G293,अंक,5,0)&gt;=81),2,IF(AND(VLOOKUP(G293,अंक,5,0)&gt;=75),1,0))),IF(AND(VLOOKUP(G293,अंक,5,0)&gt;86),1.5,IF(AND(VLOOKUP(G293,अंक,5,0)&gt;=81),1,IF(AND(VLOOKUP(G293,अंक,5,0)&gt;=75),0.5,0))))),"")</f>
        <v/>
      </c>
      <c s="160">
        <f t="shared" si="163"/>
        <v>0</v>
      </c>
      <c s="160">
        <f t="shared" si="164"/>
        <v>0</v>
      </c>
      <c s="160">
        <f t="shared" si="146"/>
        <v>0</v>
      </c>
      <c s="157" t="str">
        <f t="shared" si="165"/>
        <v/>
      </c>
      <c s="160" t="str">
        <f t="shared" si="147"/>
        <v/>
      </c>
      <c s="160" t="str">
        <f>IFERROR(IF(AND(VLOOKUP(G293,अंक,5,0)=""),"",IF($CQ$6=3,IF(AND(VLOOKUP(G293,अंक,5,0)&gt;=86),3,IF(AND(VLOOKUP(G293,अंक,5,0)&gt;=81),2,IF(AND(VLOOKUP(G293,अंक,5,0)&gt;=75),1,0))),IF(AND(VLOOKUP(G293,अंक,5,0)&gt;=86),1.5,IF(AND(VLOOKUP(G293,अंक,5,0)&gt;=81),1,IF(AND(VLOOKUP(G293,अंक,5,0)&gt;=75),0.5,0))))),"")</f>
        <v/>
      </c>
      <c s="160">
        <f t="shared" si="166"/>
        <v>0</v>
      </c>
      <c s="160">
        <f t="shared" si="167"/>
        <v>0</v>
      </c>
      <c s="161">
        <f t="shared" si="148"/>
        <v>0</v>
      </c>
      <c s="157"/>
    </row>
    <row r="294" spans="1:99" ht="26.25" customHeight="1">
      <c r="A29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4" s="181" t="str">
        <f t="shared" si="149"/>
        <v/>
      </c>
      <c s="160" t="str">
        <f t="shared" si="150"/>
        <v/>
      </c>
      <c s="160" t="str">
        <f t="shared" si="137"/>
        <v/>
      </c>
      <c s="160" t="str">
        <f>IFERROR(IF(AND(VLOOKUP(G294,अंक,5,0)=""),"",IF($BM$6=3,IF(AND(VLOOKUP(G294,अंक,5,0)&gt;=86),3,IF(AND(VLOOKUP(G294,अंक,5,0)&gt;=81),2,IF(AND(VLOOKUP(G294,Mark,5,0)&gt;=75),1,0))),IF(AND(VLOOKUP(G294,अंक,5,0)&gt;=86),1.5,IF(AND(VLOOKUP(G294,अंक,5,0)&gt;=81),1,IF(AND(VLOOKUP(G294,अंक,5,0)&gt;=75),0.5,0))))),"")</f>
        <v/>
      </c>
      <c s="160">
        <f t="shared" si="151"/>
        <v>0</v>
      </c>
      <c s="160">
        <f t="shared" si="152"/>
        <v>0</v>
      </c>
      <c s="160">
        <f t="shared" si="138"/>
        <v>0</v>
      </c>
      <c s="157" t="str">
        <f t="shared" si="153"/>
        <v/>
      </c>
      <c s="160" t="str">
        <f t="shared" si="139"/>
        <v/>
      </c>
      <c s="160" t="str">
        <f>IFERROR(IF(AND(VLOOKUP(G294,अंक,5,0)=""),"",IF($BS$6=3,IF(AND(VLOOKUP(G294,अंक,5,0)&gt;=86),3,IF(AND(VLOOKUP(G294,अंक,5,0)&gt;=81),2,IF(AND(VLOOKUP(G294,अंक,5,0)&gt;=75),1,0))),IF(AND(VLOOKUP(G294,अंक,5,0)&gt;=86),1.5,IF(AND(VLOOKUP(G294,अंक,5,0)&gt;=81),1,IF(AND(VLOOKUP(G294,अंक,5,0)&gt;=75),0.5,0))))),"")</f>
        <v/>
      </c>
      <c s="160">
        <f t="shared" si="154"/>
        <v>0</v>
      </c>
      <c s="160">
        <f t="shared" si="155"/>
        <v>0</v>
      </c>
      <c s="160">
        <f t="shared" si="140"/>
        <v>0</v>
      </c>
      <c s="157" t="str">
        <f t="shared" si="156"/>
        <v/>
      </c>
      <c s="160" t="str">
        <f t="shared" si="141"/>
        <v/>
      </c>
      <c s="160" t="str">
        <f>IFERROR(IF(AND(VLOOKUP(G294,अंक,5,0)=""),"",IF($BY$6=3,IF(AND(VLOOKUP(G294,अंक,5,0)&gt;=86),3,IF(AND(VLOOKUP(G294,अंक,5,0)&gt;=81),2,IF(AND(VLOOKUP(G294,अंक,5,0)&gt;=75),1,0))),IF(AND(VLOOKUP(G294,अंक,5,0)&gt;=86),1.5,IF(AND(VLOOKUP(G294,अंक,5,0)&gt;=81),1,IF(AND(VLOOKUP(G294,अंक,5,0)&gt;=75),0.5,0))))),"")</f>
        <v/>
      </c>
      <c s="160">
        <f t="shared" si="157"/>
        <v>0</v>
      </c>
      <c s="160">
        <f t="shared" si="158"/>
        <v>0</v>
      </c>
      <c s="160">
        <f t="shared" si="142"/>
        <v>0</v>
      </c>
      <c s="157" t="str">
        <f t="shared" si="159"/>
        <v/>
      </c>
      <c s="160" t="str">
        <f t="shared" si="143"/>
        <v/>
      </c>
      <c s="160" t="str">
        <f>IFERROR(IF(AND(VLOOKUP(G294,अंक,5,0)=""),"",IF($CE$6=3,IF(AND(VLOOKUP(G294,अंक,5,0)&gt;=86),3,IF(AND(VLOOKUP(G294,अंक,5,0)&gt;=81),2,IF(AND(VLOOKUP(G294,अंक,5,0)&gt;=75),1,0))),IF(AND(VLOOKUP(G294,अंक,5,0)&gt;=86),1.5,IF(AND(VLOOKUP(G294,अंक,5,0)&gt;=81),1,IF(AND(VLOOKUP(G294,अंक,5,0)&gt;=75),0.5,0))))),"")</f>
        <v/>
      </c>
      <c s="160">
        <f t="shared" si="160"/>
        <v>0</v>
      </c>
      <c s="160">
        <f t="shared" si="161"/>
        <v>0</v>
      </c>
      <c s="160">
        <f t="shared" si="144"/>
        <v>0</v>
      </c>
      <c s="157" t="str">
        <f t="shared" si="162"/>
        <v/>
      </c>
      <c s="160" t="str">
        <f t="shared" si="145"/>
        <v/>
      </c>
      <c s="160" t="str">
        <f>IFERROR(IF(AND(VLOOKUP(G294,अंक,5,0)=""),"",IF($CK$6=3,IF(AND(VLOOKUP(G294,अंक,5,0)&gt;=86),3,IF(AND(VLOOKUP(G294,अंक,5,0)&gt;=81),2,IF(AND(VLOOKUP(G294,अंक,5,0)&gt;=75),1,0))),IF(AND(VLOOKUP(G294,अंक,5,0)&gt;86),1.5,IF(AND(VLOOKUP(G294,अंक,5,0)&gt;=81),1,IF(AND(VLOOKUP(G294,अंक,5,0)&gt;=75),0.5,0))))),"")</f>
        <v/>
      </c>
      <c s="160">
        <f t="shared" si="163"/>
        <v>0</v>
      </c>
      <c s="160">
        <f t="shared" si="164"/>
        <v>0</v>
      </c>
      <c s="160">
        <f t="shared" si="146"/>
        <v>0</v>
      </c>
      <c s="157" t="str">
        <f t="shared" si="165"/>
        <v/>
      </c>
      <c s="160" t="str">
        <f t="shared" si="147"/>
        <v/>
      </c>
      <c s="160" t="str">
        <f>IFERROR(IF(AND(VLOOKUP(G294,अंक,5,0)=""),"",IF($CQ$6=3,IF(AND(VLOOKUP(G294,अंक,5,0)&gt;=86),3,IF(AND(VLOOKUP(G294,अंक,5,0)&gt;=81),2,IF(AND(VLOOKUP(G294,अंक,5,0)&gt;=75),1,0))),IF(AND(VLOOKUP(G294,अंक,5,0)&gt;=86),1.5,IF(AND(VLOOKUP(G294,अंक,5,0)&gt;=81),1,IF(AND(VLOOKUP(G294,अंक,5,0)&gt;=75),0.5,0))))),"")</f>
        <v/>
      </c>
      <c s="160">
        <f t="shared" si="166"/>
        <v>0</v>
      </c>
      <c s="160">
        <f t="shared" si="167"/>
        <v>0</v>
      </c>
      <c s="161">
        <f t="shared" si="148"/>
        <v>0</v>
      </c>
      <c s="157"/>
    </row>
    <row r="295" spans="1:99" ht="26.25" customHeight="1">
      <c r="A29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5" s="181" t="str">
        <f t="shared" si="149"/>
        <v/>
      </c>
      <c s="160" t="str">
        <f t="shared" si="150"/>
        <v/>
      </c>
      <c s="160" t="str">
        <f t="shared" si="137"/>
        <v/>
      </c>
      <c s="160" t="str">
        <f>IFERROR(IF(AND(VLOOKUP(G295,अंक,5,0)=""),"",IF($BM$6=3,IF(AND(VLOOKUP(G295,अंक,5,0)&gt;=86),3,IF(AND(VLOOKUP(G295,अंक,5,0)&gt;=81),2,IF(AND(VLOOKUP(G295,Mark,5,0)&gt;=75),1,0))),IF(AND(VLOOKUP(G295,अंक,5,0)&gt;=86),1.5,IF(AND(VLOOKUP(G295,अंक,5,0)&gt;=81),1,IF(AND(VLOOKUP(G295,अंक,5,0)&gt;=75),0.5,0))))),"")</f>
        <v/>
      </c>
      <c s="160">
        <f t="shared" si="151"/>
        <v>0</v>
      </c>
      <c s="160">
        <f t="shared" si="152"/>
        <v>0</v>
      </c>
      <c s="160">
        <f t="shared" si="138"/>
        <v>0</v>
      </c>
      <c s="157" t="str">
        <f t="shared" si="153"/>
        <v/>
      </c>
      <c s="160" t="str">
        <f t="shared" si="139"/>
        <v/>
      </c>
      <c s="160" t="str">
        <f>IFERROR(IF(AND(VLOOKUP(G295,अंक,5,0)=""),"",IF($BS$6=3,IF(AND(VLOOKUP(G295,अंक,5,0)&gt;=86),3,IF(AND(VLOOKUP(G295,अंक,5,0)&gt;=81),2,IF(AND(VLOOKUP(G295,अंक,5,0)&gt;=75),1,0))),IF(AND(VLOOKUP(G295,अंक,5,0)&gt;=86),1.5,IF(AND(VLOOKUP(G295,अंक,5,0)&gt;=81),1,IF(AND(VLOOKUP(G295,अंक,5,0)&gt;=75),0.5,0))))),"")</f>
        <v/>
      </c>
      <c s="160">
        <f t="shared" si="154"/>
        <v>0</v>
      </c>
      <c s="160">
        <f t="shared" si="155"/>
        <v>0</v>
      </c>
      <c s="160">
        <f t="shared" si="140"/>
        <v>0</v>
      </c>
      <c s="157" t="str">
        <f t="shared" si="156"/>
        <v/>
      </c>
      <c s="160" t="str">
        <f t="shared" si="141"/>
        <v/>
      </c>
      <c s="160" t="str">
        <f>IFERROR(IF(AND(VLOOKUP(G295,अंक,5,0)=""),"",IF($BY$6=3,IF(AND(VLOOKUP(G295,अंक,5,0)&gt;=86),3,IF(AND(VLOOKUP(G295,अंक,5,0)&gt;=81),2,IF(AND(VLOOKUP(G295,अंक,5,0)&gt;=75),1,0))),IF(AND(VLOOKUP(G295,अंक,5,0)&gt;=86),1.5,IF(AND(VLOOKUP(G295,अंक,5,0)&gt;=81),1,IF(AND(VLOOKUP(G295,अंक,5,0)&gt;=75),0.5,0))))),"")</f>
        <v/>
      </c>
      <c s="160">
        <f t="shared" si="157"/>
        <v>0</v>
      </c>
      <c s="160">
        <f t="shared" si="158"/>
        <v>0</v>
      </c>
      <c s="160">
        <f t="shared" si="142"/>
        <v>0</v>
      </c>
      <c s="157" t="str">
        <f t="shared" si="159"/>
        <v/>
      </c>
      <c s="160" t="str">
        <f t="shared" si="143"/>
        <v/>
      </c>
      <c s="160" t="str">
        <f>IFERROR(IF(AND(VLOOKUP(G295,अंक,5,0)=""),"",IF($CE$6=3,IF(AND(VLOOKUP(G295,अंक,5,0)&gt;=86),3,IF(AND(VLOOKUP(G295,अंक,5,0)&gt;=81),2,IF(AND(VLOOKUP(G295,अंक,5,0)&gt;=75),1,0))),IF(AND(VLOOKUP(G295,अंक,5,0)&gt;=86),1.5,IF(AND(VLOOKUP(G295,अंक,5,0)&gt;=81),1,IF(AND(VLOOKUP(G295,अंक,5,0)&gt;=75),0.5,0))))),"")</f>
        <v/>
      </c>
      <c s="160">
        <f t="shared" si="160"/>
        <v>0</v>
      </c>
      <c s="160">
        <f t="shared" si="161"/>
        <v>0</v>
      </c>
      <c s="160">
        <f t="shared" si="144"/>
        <v>0</v>
      </c>
      <c s="157" t="str">
        <f t="shared" si="162"/>
        <v/>
      </c>
      <c s="160" t="str">
        <f t="shared" si="145"/>
        <v/>
      </c>
      <c s="160" t="str">
        <f>IFERROR(IF(AND(VLOOKUP(G295,अंक,5,0)=""),"",IF($CK$6=3,IF(AND(VLOOKUP(G295,अंक,5,0)&gt;=86),3,IF(AND(VLOOKUP(G295,अंक,5,0)&gt;=81),2,IF(AND(VLOOKUP(G295,अंक,5,0)&gt;=75),1,0))),IF(AND(VLOOKUP(G295,अंक,5,0)&gt;86),1.5,IF(AND(VLOOKUP(G295,अंक,5,0)&gt;=81),1,IF(AND(VLOOKUP(G295,अंक,5,0)&gt;=75),0.5,0))))),"")</f>
        <v/>
      </c>
      <c s="160">
        <f t="shared" si="163"/>
        <v>0</v>
      </c>
      <c s="160">
        <f t="shared" si="164"/>
        <v>0</v>
      </c>
      <c s="160">
        <f t="shared" si="146"/>
        <v>0</v>
      </c>
      <c s="157" t="str">
        <f t="shared" si="165"/>
        <v/>
      </c>
      <c s="160" t="str">
        <f t="shared" si="147"/>
        <v/>
      </c>
      <c s="160" t="str">
        <f>IFERROR(IF(AND(VLOOKUP(G295,अंक,5,0)=""),"",IF($CQ$6=3,IF(AND(VLOOKUP(G295,अंक,5,0)&gt;=86),3,IF(AND(VLOOKUP(G295,अंक,5,0)&gt;=81),2,IF(AND(VLOOKUP(G295,अंक,5,0)&gt;=75),1,0))),IF(AND(VLOOKUP(G295,अंक,5,0)&gt;=86),1.5,IF(AND(VLOOKUP(G295,अंक,5,0)&gt;=81),1,IF(AND(VLOOKUP(G295,अंक,5,0)&gt;=75),0.5,0))))),"")</f>
        <v/>
      </c>
      <c s="160">
        <f t="shared" si="166"/>
        <v>0</v>
      </c>
      <c s="160">
        <f t="shared" si="167"/>
        <v>0</v>
      </c>
      <c s="161">
        <f t="shared" si="148"/>
        <v>0</v>
      </c>
      <c s="157"/>
    </row>
    <row r="296" spans="1:99" ht="26.25" customHeight="1">
      <c r="A29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6" s="181" t="str">
        <f t="shared" si="149"/>
        <v/>
      </c>
      <c s="160" t="str">
        <f t="shared" si="150"/>
        <v/>
      </c>
      <c s="160" t="str">
        <f t="shared" si="137"/>
        <v/>
      </c>
      <c s="160" t="str">
        <f>IFERROR(IF(AND(VLOOKUP(G296,अंक,5,0)=""),"",IF($BM$6=3,IF(AND(VLOOKUP(G296,अंक,5,0)&gt;=86),3,IF(AND(VLOOKUP(G296,अंक,5,0)&gt;=81),2,IF(AND(VLOOKUP(G296,Mark,5,0)&gt;=75),1,0))),IF(AND(VLOOKUP(G296,अंक,5,0)&gt;=86),1.5,IF(AND(VLOOKUP(G296,अंक,5,0)&gt;=81),1,IF(AND(VLOOKUP(G296,अंक,5,0)&gt;=75),0.5,0))))),"")</f>
        <v/>
      </c>
      <c s="160">
        <f t="shared" si="151"/>
        <v>0</v>
      </c>
      <c s="160">
        <f t="shared" si="152"/>
        <v>0</v>
      </c>
      <c s="160">
        <f t="shared" si="138"/>
        <v>0</v>
      </c>
      <c s="157" t="str">
        <f t="shared" si="153"/>
        <v/>
      </c>
      <c s="160" t="str">
        <f t="shared" si="139"/>
        <v/>
      </c>
      <c s="160" t="str">
        <f>IFERROR(IF(AND(VLOOKUP(G296,अंक,5,0)=""),"",IF($BS$6=3,IF(AND(VLOOKUP(G296,अंक,5,0)&gt;=86),3,IF(AND(VLOOKUP(G296,अंक,5,0)&gt;=81),2,IF(AND(VLOOKUP(G296,अंक,5,0)&gt;=75),1,0))),IF(AND(VLOOKUP(G296,अंक,5,0)&gt;=86),1.5,IF(AND(VLOOKUP(G296,अंक,5,0)&gt;=81),1,IF(AND(VLOOKUP(G296,अंक,5,0)&gt;=75),0.5,0))))),"")</f>
        <v/>
      </c>
      <c s="160">
        <f t="shared" si="154"/>
        <v>0</v>
      </c>
      <c s="160">
        <f t="shared" si="155"/>
        <v>0</v>
      </c>
      <c s="160">
        <f t="shared" si="140"/>
        <v>0</v>
      </c>
      <c s="157" t="str">
        <f t="shared" si="156"/>
        <v/>
      </c>
      <c s="160" t="str">
        <f t="shared" si="141"/>
        <v/>
      </c>
      <c s="160" t="str">
        <f>IFERROR(IF(AND(VLOOKUP(G296,अंक,5,0)=""),"",IF($BY$6=3,IF(AND(VLOOKUP(G296,अंक,5,0)&gt;=86),3,IF(AND(VLOOKUP(G296,अंक,5,0)&gt;=81),2,IF(AND(VLOOKUP(G296,अंक,5,0)&gt;=75),1,0))),IF(AND(VLOOKUP(G296,अंक,5,0)&gt;=86),1.5,IF(AND(VLOOKUP(G296,अंक,5,0)&gt;=81),1,IF(AND(VLOOKUP(G296,अंक,5,0)&gt;=75),0.5,0))))),"")</f>
        <v/>
      </c>
      <c s="160">
        <f t="shared" si="157"/>
        <v>0</v>
      </c>
      <c s="160">
        <f t="shared" si="158"/>
        <v>0</v>
      </c>
      <c s="160">
        <f t="shared" si="142"/>
        <v>0</v>
      </c>
      <c s="157" t="str">
        <f t="shared" si="159"/>
        <v/>
      </c>
      <c s="160" t="str">
        <f t="shared" si="143"/>
        <v/>
      </c>
      <c s="160" t="str">
        <f>IFERROR(IF(AND(VLOOKUP(G296,अंक,5,0)=""),"",IF($CE$6=3,IF(AND(VLOOKUP(G296,अंक,5,0)&gt;=86),3,IF(AND(VLOOKUP(G296,अंक,5,0)&gt;=81),2,IF(AND(VLOOKUP(G296,अंक,5,0)&gt;=75),1,0))),IF(AND(VLOOKUP(G296,अंक,5,0)&gt;=86),1.5,IF(AND(VLOOKUP(G296,अंक,5,0)&gt;=81),1,IF(AND(VLOOKUP(G296,अंक,5,0)&gt;=75),0.5,0))))),"")</f>
        <v/>
      </c>
      <c s="160">
        <f t="shared" si="160"/>
        <v>0</v>
      </c>
      <c s="160">
        <f t="shared" si="161"/>
        <v>0</v>
      </c>
      <c s="160">
        <f t="shared" si="144"/>
        <v>0</v>
      </c>
      <c s="157" t="str">
        <f t="shared" si="162"/>
        <v/>
      </c>
      <c s="160" t="str">
        <f t="shared" si="145"/>
        <v/>
      </c>
      <c s="160" t="str">
        <f>IFERROR(IF(AND(VLOOKUP(G296,अंक,5,0)=""),"",IF($CK$6=3,IF(AND(VLOOKUP(G296,अंक,5,0)&gt;=86),3,IF(AND(VLOOKUP(G296,अंक,5,0)&gt;=81),2,IF(AND(VLOOKUP(G296,अंक,5,0)&gt;=75),1,0))),IF(AND(VLOOKUP(G296,अंक,5,0)&gt;86),1.5,IF(AND(VLOOKUP(G296,अंक,5,0)&gt;=81),1,IF(AND(VLOOKUP(G296,अंक,5,0)&gt;=75),0.5,0))))),"")</f>
        <v/>
      </c>
      <c s="160">
        <f t="shared" si="163"/>
        <v>0</v>
      </c>
      <c s="160">
        <f t="shared" si="164"/>
        <v>0</v>
      </c>
      <c s="160">
        <f t="shared" si="146"/>
        <v>0</v>
      </c>
      <c s="157" t="str">
        <f t="shared" si="165"/>
        <v/>
      </c>
      <c s="160" t="str">
        <f t="shared" si="147"/>
        <v/>
      </c>
      <c s="160" t="str">
        <f>IFERROR(IF(AND(VLOOKUP(G296,अंक,5,0)=""),"",IF($CQ$6=3,IF(AND(VLOOKUP(G296,अंक,5,0)&gt;=86),3,IF(AND(VLOOKUP(G296,अंक,5,0)&gt;=81),2,IF(AND(VLOOKUP(G296,अंक,5,0)&gt;=75),1,0))),IF(AND(VLOOKUP(G296,अंक,5,0)&gt;=86),1.5,IF(AND(VLOOKUP(G296,अंक,5,0)&gt;=81),1,IF(AND(VLOOKUP(G296,अंक,5,0)&gt;=75),0.5,0))))),"")</f>
        <v/>
      </c>
      <c s="160">
        <f t="shared" si="166"/>
        <v>0</v>
      </c>
      <c s="160">
        <f t="shared" si="167"/>
        <v>0</v>
      </c>
      <c s="161">
        <f t="shared" si="148"/>
        <v>0</v>
      </c>
      <c s="157"/>
    </row>
    <row r="297" spans="1:99" ht="26.25" customHeight="1">
      <c r="A29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7" s="181" t="str">
        <f t="shared" si="149"/>
        <v/>
      </c>
      <c s="160" t="str">
        <f t="shared" si="150"/>
        <v/>
      </c>
      <c s="160" t="str">
        <f t="shared" si="137"/>
        <v/>
      </c>
      <c s="160" t="str">
        <f>IFERROR(IF(AND(VLOOKUP(G297,अंक,5,0)=""),"",IF($BM$6=3,IF(AND(VLOOKUP(G297,अंक,5,0)&gt;=86),3,IF(AND(VLOOKUP(G297,अंक,5,0)&gt;=81),2,IF(AND(VLOOKUP(G297,Mark,5,0)&gt;=75),1,0))),IF(AND(VLOOKUP(G297,अंक,5,0)&gt;=86),1.5,IF(AND(VLOOKUP(G297,अंक,5,0)&gt;=81),1,IF(AND(VLOOKUP(G297,अंक,5,0)&gt;=75),0.5,0))))),"")</f>
        <v/>
      </c>
      <c s="160">
        <f t="shared" si="151"/>
        <v>0</v>
      </c>
      <c s="160">
        <f t="shared" si="152"/>
        <v>0</v>
      </c>
      <c s="160">
        <f t="shared" si="138"/>
        <v>0</v>
      </c>
      <c s="157" t="str">
        <f t="shared" si="153"/>
        <v/>
      </c>
      <c s="160" t="str">
        <f t="shared" si="139"/>
        <v/>
      </c>
      <c s="160" t="str">
        <f>IFERROR(IF(AND(VLOOKUP(G297,अंक,5,0)=""),"",IF($BS$6=3,IF(AND(VLOOKUP(G297,अंक,5,0)&gt;=86),3,IF(AND(VLOOKUP(G297,अंक,5,0)&gt;=81),2,IF(AND(VLOOKUP(G297,अंक,5,0)&gt;=75),1,0))),IF(AND(VLOOKUP(G297,अंक,5,0)&gt;=86),1.5,IF(AND(VLOOKUP(G297,अंक,5,0)&gt;=81),1,IF(AND(VLOOKUP(G297,अंक,5,0)&gt;=75),0.5,0))))),"")</f>
        <v/>
      </c>
      <c s="160">
        <f t="shared" si="154"/>
        <v>0</v>
      </c>
      <c s="160">
        <f t="shared" si="155"/>
        <v>0</v>
      </c>
      <c s="160">
        <f t="shared" si="140"/>
        <v>0</v>
      </c>
      <c s="157" t="str">
        <f t="shared" si="156"/>
        <v/>
      </c>
      <c s="160" t="str">
        <f t="shared" si="141"/>
        <v/>
      </c>
      <c s="160" t="str">
        <f>IFERROR(IF(AND(VLOOKUP(G297,अंक,5,0)=""),"",IF($BY$6=3,IF(AND(VLOOKUP(G297,अंक,5,0)&gt;=86),3,IF(AND(VLOOKUP(G297,अंक,5,0)&gt;=81),2,IF(AND(VLOOKUP(G297,अंक,5,0)&gt;=75),1,0))),IF(AND(VLOOKUP(G297,अंक,5,0)&gt;=86),1.5,IF(AND(VLOOKUP(G297,अंक,5,0)&gt;=81),1,IF(AND(VLOOKUP(G297,अंक,5,0)&gt;=75),0.5,0))))),"")</f>
        <v/>
      </c>
      <c s="160">
        <f t="shared" si="157"/>
        <v>0</v>
      </c>
      <c s="160">
        <f t="shared" si="158"/>
        <v>0</v>
      </c>
      <c s="160">
        <f t="shared" si="142"/>
        <v>0</v>
      </c>
      <c s="157" t="str">
        <f t="shared" si="159"/>
        <v/>
      </c>
      <c s="160" t="str">
        <f t="shared" si="143"/>
        <v/>
      </c>
      <c s="160" t="str">
        <f>IFERROR(IF(AND(VLOOKUP(G297,अंक,5,0)=""),"",IF($CE$6=3,IF(AND(VLOOKUP(G297,अंक,5,0)&gt;=86),3,IF(AND(VLOOKUP(G297,अंक,5,0)&gt;=81),2,IF(AND(VLOOKUP(G297,अंक,5,0)&gt;=75),1,0))),IF(AND(VLOOKUP(G297,अंक,5,0)&gt;=86),1.5,IF(AND(VLOOKUP(G297,अंक,5,0)&gt;=81),1,IF(AND(VLOOKUP(G297,अंक,5,0)&gt;=75),0.5,0))))),"")</f>
        <v/>
      </c>
      <c s="160">
        <f t="shared" si="160"/>
        <v>0</v>
      </c>
      <c s="160">
        <f t="shared" si="161"/>
        <v>0</v>
      </c>
      <c s="160">
        <f t="shared" si="144"/>
        <v>0</v>
      </c>
      <c s="157" t="str">
        <f t="shared" si="162"/>
        <v/>
      </c>
      <c s="160" t="str">
        <f t="shared" si="145"/>
        <v/>
      </c>
      <c s="160" t="str">
        <f>IFERROR(IF(AND(VLOOKUP(G297,अंक,5,0)=""),"",IF($CK$6=3,IF(AND(VLOOKUP(G297,अंक,5,0)&gt;=86),3,IF(AND(VLOOKUP(G297,अंक,5,0)&gt;=81),2,IF(AND(VLOOKUP(G297,अंक,5,0)&gt;=75),1,0))),IF(AND(VLOOKUP(G297,अंक,5,0)&gt;86),1.5,IF(AND(VLOOKUP(G297,अंक,5,0)&gt;=81),1,IF(AND(VLOOKUP(G297,अंक,5,0)&gt;=75),0.5,0))))),"")</f>
        <v/>
      </c>
      <c s="160">
        <f t="shared" si="163"/>
        <v>0</v>
      </c>
      <c s="160">
        <f t="shared" si="164"/>
        <v>0</v>
      </c>
      <c s="160">
        <f t="shared" si="146"/>
        <v>0</v>
      </c>
      <c s="157" t="str">
        <f t="shared" si="165"/>
        <v/>
      </c>
      <c s="160" t="str">
        <f t="shared" si="147"/>
        <v/>
      </c>
      <c s="160" t="str">
        <f>IFERROR(IF(AND(VLOOKUP(G297,अंक,5,0)=""),"",IF($CQ$6=3,IF(AND(VLOOKUP(G297,अंक,5,0)&gt;=86),3,IF(AND(VLOOKUP(G297,अंक,5,0)&gt;=81),2,IF(AND(VLOOKUP(G297,अंक,5,0)&gt;=75),1,0))),IF(AND(VLOOKUP(G297,अंक,5,0)&gt;=86),1.5,IF(AND(VLOOKUP(G297,अंक,5,0)&gt;=81),1,IF(AND(VLOOKUP(G297,अंक,5,0)&gt;=75),0.5,0))))),"")</f>
        <v/>
      </c>
      <c s="160">
        <f t="shared" si="166"/>
        <v>0</v>
      </c>
      <c s="160">
        <f t="shared" si="167"/>
        <v>0</v>
      </c>
      <c s="161">
        <f t="shared" si="148"/>
        <v>0</v>
      </c>
      <c s="157"/>
    </row>
    <row r="298" spans="1:99" ht="26.25" customHeight="1">
      <c r="A29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8" s="181" t="str">
        <f t="shared" si="149"/>
        <v/>
      </c>
      <c s="160" t="str">
        <f t="shared" si="150"/>
        <v/>
      </c>
      <c s="160" t="str">
        <f t="shared" si="137"/>
        <v/>
      </c>
      <c s="160" t="str">
        <f>IFERROR(IF(AND(VLOOKUP(G298,अंक,5,0)=""),"",IF($BM$6=3,IF(AND(VLOOKUP(G298,अंक,5,0)&gt;=86),3,IF(AND(VLOOKUP(G298,अंक,5,0)&gt;=81),2,IF(AND(VLOOKUP(G298,Mark,5,0)&gt;=75),1,0))),IF(AND(VLOOKUP(G298,अंक,5,0)&gt;=86),1.5,IF(AND(VLOOKUP(G298,अंक,5,0)&gt;=81),1,IF(AND(VLOOKUP(G298,अंक,5,0)&gt;=75),0.5,0))))),"")</f>
        <v/>
      </c>
      <c s="160">
        <f t="shared" si="151"/>
        <v>0</v>
      </c>
      <c s="160">
        <f t="shared" si="152"/>
        <v>0</v>
      </c>
      <c s="160">
        <f t="shared" si="138"/>
        <v>0</v>
      </c>
      <c s="157" t="str">
        <f t="shared" si="153"/>
        <v/>
      </c>
      <c s="160" t="str">
        <f t="shared" si="139"/>
        <v/>
      </c>
      <c s="160" t="str">
        <f>IFERROR(IF(AND(VLOOKUP(G298,अंक,5,0)=""),"",IF($BS$6=3,IF(AND(VLOOKUP(G298,अंक,5,0)&gt;=86),3,IF(AND(VLOOKUP(G298,अंक,5,0)&gt;=81),2,IF(AND(VLOOKUP(G298,अंक,5,0)&gt;=75),1,0))),IF(AND(VLOOKUP(G298,अंक,5,0)&gt;=86),1.5,IF(AND(VLOOKUP(G298,अंक,5,0)&gt;=81),1,IF(AND(VLOOKUP(G298,अंक,5,0)&gt;=75),0.5,0))))),"")</f>
        <v/>
      </c>
      <c s="160">
        <f t="shared" si="154"/>
        <v>0</v>
      </c>
      <c s="160">
        <f t="shared" si="155"/>
        <v>0</v>
      </c>
      <c s="160">
        <f t="shared" si="140"/>
        <v>0</v>
      </c>
      <c s="157" t="str">
        <f t="shared" si="156"/>
        <v/>
      </c>
      <c s="160" t="str">
        <f t="shared" si="141"/>
        <v/>
      </c>
      <c s="160" t="str">
        <f>IFERROR(IF(AND(VLOOKUP(G298,अंक,5,0)=""),"",IF($BY$6=3,IF(AND(VLOOKUP(G298,अंक,5,0)&gt;=86),3,IF(AND(VLOOKUP(G298,अंक,5,0)&gt;=81),2,IF(AND(VLOOKUP(G298,अंक,5,0)&gt;=75),1,0))),IF(AND(VLOOKUP(G298,अंक,5,0)&gt;=86),1.5,IF(AND(VLOOKUP(G298,अंक,5,0)&gt;=81),1,IF(AND(VLOOKUP(G298,अंक,5,0)&gt;=75),0.5,0))))),"")</f>
        <v/>
      </c>
      <c s="160">
        <f t="shared" si="157"/>
        <v>0</v>
      </c>
      <c s="160">
        <f t="shared" si="158"/>
        <v>0</v>
      </c>
      <c s="160">
        <f t="shared" si="142"/>
        <v>0</v>
      </c>
      <c s="157" t="str">
        <f t="shared" si="159"/>
        <v/>
      </c>
      <c s="160" t="str">
        <f t="shared" si="143"/>
        <v/>
      </c>
      <c s="160" t="str">
        <f>IFERROR(IF(AND(VLOOKUP(G298,अंक,5,0)=""),"",IF($CE$6=3,IF(AND(VLOOKUP(G298,अंक,5,0)&gt;=86),3,IF(AND(VLOOKUP(G298,अंक,5,0)&gt;=81),2,IF(AND(VLOOKUP(G298,अंक,5,0)&gt;=75),1,0))),IF(AND(VLOOKUP(G298,अंक,5,0)&gt;=86),1.5,IF(AND(VLOOKUP(G298,अंक,5,0)&gt;=81),1,IF(AND(VLOOKUP(G298,अंक,5,0)&gt;=75),0.5,0))))),"")</f>
        <v/>
      </c>
      <c s="160">
        <f t="shared" si="160"/>
        <v>0</v>
      </c>
      <c s="160">
        <f t="shared" si="161"/>
        <v>0</v>
      </c>
      <c s="160">
        <f t="shared" si="144"/>
        <v>0</v>
      </c>
      <c s="157" t="str">
        <f t="shared" si="162"/>
        <v/>
      </c>
      <c s="160" t="str">
        <f t="shared" si="145"/>
        <v/>
      </c>
      <c s="160" t="str">
        <f>IFERROR(IF(AND(VLOOKUP(G298,अंक,5,0)=""),"",IF($CK$6=3,IF(AND(VLOOKUP(G298,अंक,5,0)&gt;=86),3,IF(AND(VLOOKUP(G298,अंक,5,0)&gt;=81),2,IF(AND(VLOOKUP(G298,अंक,5,0)&gt;=75),1,0))),IF(AND(VLOOKUP(G298,अंक,5,0)&gt;86),1.5,IF(AND(VLOOKUP(G298,अंक,5,0)&gt;=81),1,IF(AND(VLOOKUP(G298,अंक,5,0)&gt;=75),0.5,0))))),"")</f>
        <v/>
      </c>
      <c s="160">
        <f t="shared" si="163"/>
        <v>0</v>
      </c>
      <c s="160">
        <f t="shared" si="164"/>
        <v>0</v>
      </c>
      <c s="160">
        <f t="shared" si="146"/>
        <v>0</v>
      </c>
      <c s="157" t="str">
        <f t="shared" si="165"/>
        <v/>
      </c>
      <c s="160" t="str">
        <f t="shared" si="147"/>
        <v/>
      </c>
      <c s="160" t="str">
        <f>IFERROR(IF(AND(VLOOKUP(G298,अंक,5,0)=""),"",IF($CQ$6=3,IF(AND(VLOOKUP(G298,अंक,5,0)&gt;=86),3,IF(AND(VLOOKUP(G298,अंक,5,0)&gt;=81),2,IF(AND(VLOOKUP(G298,अंक,5,0)&gt;=75),1,0))),IF(AND(VLOOKUP(G298,अंक,5,0)&gt;=86),1.5,IF(AND(VLOOKUP(G298,अंक,5,0)&gt;=81),1,IF(AND(VLOOKUP(G298,अंक,5,0)&gt;=75),0.5,0))))),"")</f>
        <v/>
      </c>
      <c s="160">
        <f t="shared" si="166"/>
        <v>0</v>
      </c>
      <c s="160">
        <f t="shared" si="167"/>
        <v>0</v>
      </c>
      <c s="161">
        <f t="shared" si="148"/>
        <v>0</v>
      </c>
      <c s="157"/>
    </row>
    <row r="299" spans="1:99" ht="26.25" customHeight="1">
      <c r="A29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299" s="181" t="str">
        <f t="shared" si="149"/>
        <v/>
      </c>
      <c s="160" t="str">
        <f t="shared" si="150"/>
        <v/>
      </c>
      <c s="160" t="str">
        <f t="shared" si="137"/>
        <v/>
      </c>
      <c s="160" t="str">
        <f>IFERROR(IF(AND(VLOOKUP(G299,अंक,5,0)=""),"",IF($BM$6=3,IF(AND(VLOOKUP(G299,अंक,5,0)&gt;=86),3,IF(AND(VLOOKUP(G299,अंक,5,0)&gt;=81),2,IF(AND(VLOOKUP(G299,Mark,5,0)&gt;=75),1,0))),IF(AND(VLOOKUP(G299,अंक,5,0)&gt;=86),1.5,IF(AND(VLOOKUP(G299,अंक,5,0)&gt;=81),1,IF(AND(VLOOKUP(G299,अंक,5,0)&gt;=75),0.5,0))))),"")</f>
        <v/>
      </c>
      <c s="160">
        <f t="shared" si="151"/>
        <v>0</v>
      </c>
      <c s="160">
        <f t="shared" si="152"/>
        <v>0</v>
      </c>
      <c s="160">
        <f t="shared" si="138"/>
        <v>0</v>
      </c>
      <c s="157" t="str">
        <f t="shared" si="153"/>
        <v/>
      </c>
      <c s="160" t="str">
        <f t="shared" si="139"/>
        <v/>
      </c>
      <c s="160" t="str">
        <f>IFERROR(IF(AND(VLOOKUP(G299,अंक,5,0)=""),"",IF($BS$6=3,IF(AND(VLOOKUP(G299,अंक,5,0)&gt;=86),3,IF(AND(VLOOKUP(G299,अंक,5,0)&gt;=81),2,IF(AND(VLOOKUP(G299,अंक,5,0)&gt;=75),1,0))),IF(AND(VLOOKUP(G299,अंक,5,0)&gt;=86),1.5,IF(AND(VLOOKUP(G299,अंक,5,0)&gt;=81),1,IF(AND(VLOOKUP(G299,अंक,5,0)&gt;=75),0.5,0))))),"")</f>
        <v/>
      </c>
      <c s="160">
        <f t="shared" si="154"/>
        <v>0</v>
      </c>
      <c s="160">
        <f t="shared" si="155"/>
        <v>0</v>
      </c>
      <c s="160">
        <f t="shared" si="140"/>
        <v>0</v>
      </c>
      <c s="157" t="str">
        <f t="shared" si="156"/>
        <v/>
      </c>
      <c s="160" t="str">
        <f t="shared" si="141"/>
        <v/>
      </c>
      <c s="160" t="str">
        <f>IFERROR(IF(AND(VLOOKUP(G299,अंक,5,0)=""),"",IF($BY$6=3,IF(AND(VLOOKUP(G299,अंक,5,0)&gt;=86),3,IF(AND(VLOOKUP(G299,अंक,5,0)&gt;=81),2,IF(AND(VLOOKUP(G299,अंक,5,0)&gt;=75),1,0))),IF(AND(VLOOKUP(G299,अंक,5,0)&gt;=86),1.5,IF(AND(VLOOKUP(G299,अंक,5,0)&gt;=81),1,IF(AND(VLOOKUP(G299,अंक,5,0)&gt;=75),0.5,0))))),"")</f>
        <v/>
      </c>
      <c s="160">
        <f t="shared" si="157"/>
        <v>0</v>
      </c>
      <c s="160">
        <f t="shared" si="158"/>
        <v>0</v>
      </c>
      <c s="160">
        <f t="shared" si="142"/>
        <v>0</v>
      </c>
      <c s="157" t="str">
        <f t="shared" si="159"/>
        <v/>
      </c>
      <c s="160" t="str">
        <f t="shared" si="143"/>
        <v/>
      </c>
      <c s="160" t="str">
        <f>IFERROR(IF(AND(VLOOKUP(G299,अंक,5,0)=""),"",IF($CE$6=3,IF(AND(VLOOKUP(G299,अंक,5,0)&gt;=86),3,IF(AND(VLOOKUP(G299,अंक,5,0)&gt;=81),2,IF(AND(VLOOKUP(G299,अंक,5,0)&gt;=75),1,0))),IF(AND(VLOOKUP(G299,अंक,5,0)&gt;=86),1.5,IF(AND(VLOOKUP(G299,अंक,5,0)&gt;=81),1,IF(AND(VLOOKUP(G299,अंक,5,0)&gt;=75),0.5,0))))),"")</f>
        <v/>
      </c>
      <c s="160">
        <f t="shared" si="160"/>
        <v>0</v>
      </c>
      <c s="160">
        <f t="shared" si="161"/>
        <v>0</v>
      </c>
      <c s="160">
        <f t="shared" si="144"/>
        <v>0</v>
      </c>
      <c s="157" t="str">
        <f t="shared" si="162"/>
        <v/>
      </c>
      <c s="160" t="str">
        <f t="shared" si="145"/>
        <v/>
      </c>
      <c s="160" t="str">
        <f>IFERROR(IF(AND(VLOOKUP(G299,अंक,5,0)=""),"",IF($CK$6=3,IF(AND(VLOOKUP(G299,अंक,5,0)&gt;=86),3,IF(AND(VLOOKUP(G299,अंक,5,0)&gt;=81),2,IF(AND(VLOOKUP(G299,अंक,5,0)&gt;=75),1,0))),IF(AND(VLOOKUP(G299,अंक,5,0)&gt;86),1.5,IF(AND(VLOOKUP(G299,अंक,5,0)&gt;=81),1,IF(AND(VLOOKUP(G299,अंक,5,0)&gt;=75),0.5,0))))),"")</f>
        <v/>
      </c>
      <c s="160">
        <f t="shared" si="163"/>
        <v>0</v>
      </c>
      <c s="160">
        <f t="shared" si="164"/>
        <v>0</v>
      </c>
      <c s="160">
        <f t="shared" si="146"/>
        <v>0</v>
      </c>
      <c s="157" t="str">
        <f t="shared" si="165"/>
        <v/>
      </c>
      <c s="160" t="str">
        <f t="shared" si="147"/>
        <v/>
      </c>
      <c s="160" t="str">
        <f>IFERROR(IF(AND(VLOOKUP(G299,अंक,5,0)=""),"",IF($CQ$6=3,IF(AND(VLOOKUP(G299,अंक,5,0)&gt;=86),3,IF(AND(VLOOKUP(G299,अंक,5,0)&gt;=81),2,IF(AND(VLOOKUP(G299,अंक,5,0)&gt;=75),1,0))),IF(AND(VLOOKUP(G299,अंक,5,0)&gt;=86),1.5,IF(AND(VLOOKUP(G299,अंक,5,0)&gt;=81),1,IF(AND(VLOOKUP(G299,अंक,5,0)&gt;=75),0.5,0))))),"")</f>
        <v/>
      </c>
      <c s="160">
        <f t="shared" si="166"/>
        <v>0</v>
      </c>
      <c s="160">
        <f t="shared" si="167"/>
        <v>0</v>
      </c>
      <c s="161">
        <f t="shared" si="148"/>
        <v>0</v>
      </c>
      <c s="157"/>
    </row>
    <row r="300" spans="1:99" ht="26.25" customHeight="1">
      <c r="A30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0" s="181" t="str">
        <f t="shared" si="149"/>
        <v/>
      </c>
      <c s="160" t="str">
        <f t="shared" si="150"/>
        <v/>
      </c>
      <c s="160" t="str">
        <f t="shared" si="137"/>
        <v/>
      </c>
      <c s="160" t="str">
        <f>IFERROR(IF(AND(VLOOKUP(G300,अंक,5,0)=""),"",IF($BM$6=3,IF(AND(VLOOKUP(G300,अंक,5,0)&gt;=86),3,IF(AND(VLOOKUP(G300,अंक,5,0)&gt;=81),2,IF(AND(VLOOKUP(G300,Mark,5,0)&gt;=75),1,0))),IF(AND(VLOOKUP(G300,अंक,5,0)&gt;=86),1.5,IF(AND(VLOOKUP(G300,अंक,5,0)&gt;=81),1,IF(AND(VLOOKUP(G300,अंक,5,0)&gt;=75),0.5,0))))),"")</f>
        <v/>
      </c>
      <c s="160">
        <f t="shared" si="151"/>
        <v>0</v>
      </c>
      <c s="160">
        <f t="shared" si="152"/>
        <v>0</v>
      </c>
      <c s="160">
        <f t="shared" si="138"/>
        <v>0</v>
      </c>
      <c s="157" t="str">
        <f t="shared" si="153"/>
        <v/>
      </c>
      <c s="160" t="str">
        <f t="shared" si="139"/>
        <v/>
      </c>
      <c s="160" t="str">
        <f>IFERROR(IF(AND(VLOOKUP(G300,अंक,5,0)=""),"",IF($BS$6=3,IF(AND(VLOOKUP(G300,अंक,5,0)&gt;=86),3,IF(AND(VLOOKUP(G300,अंक,5,0)&gt;=81),2,IF(AND(VLOOKUP(G300,अंक,5,0)&gt;=75),1,0))),IF(AND(VLOOKUP(G300,अंक,5,0)&gt;=86),1.5,IF(AND(VLOOKUP(G300,अंक,5,0)&gt;=81),1,IF(AND(VLOOKUP(G300,अंक,5,0)&gt;=75),0.5,0))))),"")</f>
        <v/>
      </c>
      <c s="160">
        <f t="shared" si="154"/>
        <v>0</v>
      </c>
      <c s="160">
        <f t="shared" si="155"/>
        <v>0</v>
      </c>
      <c s="160">
        <f t="shared" si="140"/>
        <v>0</v>
      </c>
      <c s="157" t="str">
        <f t="shared" si="156"/>
        <v/>
      </c>
      <c s="160" t="str">
        <f t="shared" si="141"/>
        <v/>
      </c>
      <c s="160" t="str">
        <f>IFERROR(IF(AND(VLOOKUP(G300,अंक,5,0)=""),"",IF($BY$6=3,IF(AND(VLOOKUP(G300,अंक,5,0)&gt;=86),3,IF(AND(VLOOKUP(G300,अंक,5,0)&gt;=81),2,IF(AND(VLOOKUP(G300,अंक,5,0)&gt;=75),1,0))),IF(AND(VLOOKUP(G300,अंक,5,0)&gt;=86),1.5,IF(AND(VLOOKUP(G300,अंक,5,0)&gt;=81),1,IF(AND(VLOOKUP(G300,अंक,5,0)&gt;=75),0.5,0))))),"")</f>
        <v/>
      </c>
      <c s="160">
        <f t="shared" si="157"/>
        <v>0</v>
      </c>
      <c s="160">
        <f t="shared" si="158"/>
        <v>0</v>
      </c>
      <c s="160">
        <f t="shared" si="142"/>
        <v>0</v>
      </c>
      <c s="157" t="str">
        <f t="shared" si="159"/>
        <v/>
      </c>
      <c s="160" t="str">
        <f t="shared" si="143"/>
        <v/>
      </c>
      <c s="160" t="str">
        <f>IFERROR(IF(AND(VLOOKUP(G300,अंक,5,0)=""),"",IF($CE$6=3,IF(AND(VLOOKUP(G300,अंक,5,0)&gt;=86),3,IF(AND(VLOOKUP(G300,अंक,5,0)&gt;=81),2,IF(AND(VLOOKUP(G300,अंक,5,0)&gt;=75),1,0))),IF(AND(VLOOKUP(G300,अंक,5,0)&gt;=86),1.5,IF(AND(VLOOKUP(G300,अंक,5,0)&gt;=81),1,IF(AND(VLOOKUP(G300,अंक,5,0)&gt;=75),0.5,0))))),"")</f>
        <v/>
      </c>
      <c s="160">
        <f t="shared" si="160"/>
        <v>0</v>
      </c>
      <c s="160">
        <f t="shared" si="161"/>
        <v>0</v>
      </c>
      <c s="160">
        <f t="shared" si="144"/>
        <v>0</v>
      </c>
      <c s="157" t="str">
        <f t="shared" si="162"/>
        <v/>
      </c>
      <c s="160" t="str">
        <f t="shared" si="145"/>
        <v/>
      </c>
      <c s="160" t="str">
        <f>IFERROR(IF(AND(VLOOKUP(G300,अंक,5,0)=""),"",IF($CK$6=3,IF(AND(VLOOKUP(G300,अंक,5,0)&gt;=86),3,IF(AND(VLOOKUP(G300,अंक,5,0)&gt;=81),2,IF(AND(VLOOKUP(G300,अंक,5,0)&gt;=75),1,0))),IF(AND(VLOOKUP(G300,अंक,5,0)&gt;86),1.5,IF(AND(VLOOKUP(G300,अंक,5,0)&gt;=81),1,IF(AND(VLOOKUP(G300,अंक,5,0)&gt;=75),0.5,0))))),"")</f>
        <v/>
      </c>
      <c s="160">
        <f t="shared" si="163"/>
        <v>0</v>
      </c>
      <c s="160">
        <f t="shared" si="164"/>
        <v>0</v>
      </c>
      <c s="160">
        <f t="shared" si="146"/>
        <v>0</v>
      </c>
      <c s="157" t="str">
        <f t="shared" si="165"/>
        <v/>
      </c>
      <c s="160" t="str">
        <f t="shared" si="147"/>
        <v/>
      </c>
      <c s="160" t="str">
        <f>IFERROR(IF(AND(VLOOKUP(G300,अंक,5,0)=""),"",IF($CQ$6=3,IF(AND(VLOOKUP(G300,अंक,5,0)&gt;=86),3,IF(AND(VLOOKUP(G300,अंक,5,0)&gt;=81),2,IF(AND(VLOOKUP(G300,अंक,5,0)&gt;=75),1,0))),IF(AND(VLOOKUP(G300,अंक,5,0)&gt;=86),1.5,IF(AND(VLOOKUP(G300,अंक,5,0)&gt;=81),1,IF(AND(VLOOKUP(G300,अंक,5,0)&gt;=75),0.5,0))))),"")</f>
        <v/>
      </c>
      <c s="160">
        <f t="shared" si="166"/>
        <v>0</v>
      </c>
      <c s="160">
        <f t="shared" si="167"/>
        <v>0</v>
      </c>
      <c s="161">
        <f t="shared" si="148"/>
        <v>0</v>
      </c>
      <c s="157"/>
    </row>
    <row r="301" spans="1:99" ht="26.25" customHeight="1">
      <c r="A30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1" s="181" t="str">
        <f t="shared" si="149"/>
        <v/>
      </c>
      <c s="160" t="str">
        <f t="shared" si="150"/>
        <v/>
      </c>
      <c s="160" t="str">
        <f t="shared" si="137"/>
        <v/>
      </c>
      <c s="160" t="str">
        <f>IFERROR(IF(AND(VLOOKUP(G301,अंक,5,0)=""),"",IF($BM$6=3,IF(AND(VLOOKUP(G301,अंक,5,0)&gt;=86),3,IF(AND(VLOOKUP(G301,अंक,5,0)&gt;=81),2,IF(AND(VLOOKUP(G301,Mark,5,0)&gt;=75),1,0))),IF(AND(VLOOKUP(G301,अंक,5,0)&gt;=86),1.5,IF(AND(VLOOKUP(G301,अंक,5,0)&gt;=81),1,IF(AND(VLOOKUP(G301,अंक,5,0)&gt;=75),0.5,0))))),"")</f>
        <v/>
      </c>
      <c s="160">
        <f t="shared" si="151"/>
        <v>0</v>
      </c>
      <c s="160">
        <f t="shared" si="152"/>
        <v>0</v>
      </c>
      <c s="160">
        <f t="shared" si="138"/>
        <v>0</v>
      </c>
      <c s="157" t="str">
        <f t="shared" si="153"/>
        <v/>
      </c>
      <c s="160" t="str">
        <f t="shared" si="139"/>
        <v/>
      </c>
      <c s="160" t="str">
        <f>IFERROR(IF(AND(VLOOKUP(G301,अंक,5,0)=""),"",IF($BS$6=3,IF(AND(VLOOKUP(G301,अंक,5,0)&gt;=86),3,IF(AND(VLOOKUP(G301,अंक,5,0)&gt;=81),2,IF(AND(VLOOKUP(G301,अंक,5,0)&gt;=75),1,0))),IF(AND(VLOOKUP(G301,अंक,5,0)&gt;=86),1.5,IF(AND(VLOOKUP(G301,अंक,5,0)&gt;=81),1,IF(AND(VLOOKUP(G301,अंक,5,0)&gt;=75),0.5,0))))),"")</f>
        <v/>
      </c>
      <c s="160">
        <f t="shared" si="154"/>
        <v>0</v>
      </c>
      <c s="160">
        <f t="shared" si="155"/>
        <v>0</v>
      </c>
      <c s="160">
        <f t="shared" si="140"/>
        <v>0</v>
      </c>
      <c s="157" t="str">
        <f t="shared" si="156"/>
        <v/>
      </c>
      <c s="160" t="str">
        <f t="shared" si="141"/>
        <v/>
      </c>
      <c s="160" t="str">
        <f>IFERROR(IF(AND(VLOOKUP(G301,अंक,5,0)=""),"",IF($BY$6=3,IF(AND(VLOOKUP(G301,अंक,5,0)&gt;=86),3,IF(AND(VLOOKUP(G301,अंक,5,0)&gt;=81),2,IF(AND(VLOOKUP(G301,अंक,5,0)&gt;=75),1,0))),IF(AND(VLOOKUP(G301,अंक,5,0)&gt;=86),1.5,IF(AND(VLOOKUP(G301,अंक,5,0)&gt;=81),1,IF(AND(VLOOKUP(G301,अंक,5,0)&gt;=75),0.5,0))))),"")</f>
        <v/>
      </c>
      <c s="160">
        <f t="shared" si="157"/>
        <v>0</v>
      </c>
      <c s="160">
        <f t="shared" si="158"/>
        <v>0</v>
      </c>
      <c s="160">
        <f t="shared" si="142"/>
        <v>0</v>
      </c>
      <c s="157" t="str">
        <f t="shared" si="159"/>
        <v/>
      </c>
      <c s="160" t="str">
        <f t="shared" si="143"/>
        <v/>
      </c>
      <c s="160" t="str">
        <f>IFERROR(IF(AND(VLOOKUP(G301,अंक,5,0)=""),"",IF($CE$6=3,IF(AND(VLOOKUP(G301,अंक,5,0)&gt;=86),3,IF(AND(VLOOKUP(G301,अंक,5,0)&gt;=81),2,IF(AND(VLOOKUP(G301,अंक,5,0)&gt;=75),1,0))),IF(AND(VLOOKUP(G301,अंक,5,0)&gt;=86),1.5,IF(AND(VLOOKUP(G301,अंक,5,0)&gt;=81),1,IF(AND(VLOOKUP(G301,अंक,5,0)&gt;=75),0.5,0))))),"")</f>
        <v/>
      </c>
      <c s="160">
        <f t="shared" si="160"/>
        <v>0</v>
      </c>
      <c s="160">
        <f t="shared" si="161"/>
        <v>0</v>
      </c>
      <c s="160">
        <f t="shared" si="144"/>
        <v>0</v>
      </c>
      <c s="157" t="str">
        <f t="shared" si="162"/>
        <v/>
      </c>
      <c s="160" t="str">
        <f t="shared" si="145"/>
        <v/>
      </c>
      <c s="160" t="str">
        <f>IFERROR(IF(AND(VLOOKUP(G301,अंक,5,0)=""),"",IF($CK$6=3,IF(AND(VLOOKUP(G301,अंक,5,0)&gt;=86),3,IF(AND(VLOOKUP(G301,अंक,5,0)&gt;=81),2,IF(AND(VLOOKUP(G301,अंक,5,0)&gt;=75),1,0))),IF(AND(VLOOKUP(G301,अंक,5,0)&gt;86),1.5,IF(AND(VLOOKUP(G301,अंक,5,0)&gt;=81),1,IF(AND(VLOOKUP(G301,अंक,5,0)&gt;=75),0.5,0))))),"")</f>
        <v/>
      </c>
      <c s="160">
        <f t="shared" si="163"/>
        <v>0</v>
      </c>
      <c s="160">
        <f t="shared" si="164"/>
        <v>0</v>
      </c>
      <c s="160">
        <f t="shared" si="146"/>
        <v>0</v>
      </c>
      <c s="157" t="str">
        <f t="shared" si="165"/>
        <v/>
      </c>
      <c s="160" t="str">
        <f t="shared" si="147"/>
        <v/>
      </c>
      <c s="160" t="str">
        <f>IFERROR(IF(AND(VLOOKUP(G301,अंक,5,0)=""),"",IF($CQ$6=3,IF(AND(VLOOKUP(G301,अंक,5,0)&gt;=86),3,IF(AND(VLOOKUP(G301,अंक,5,0)&gt;=81),2,IF(AND(VLOOKUP(G301,अंक,5,0)&gt;=75),1,0))),IF(AND(VLOOKUP(G301,अंक,5,0)&gt;=86),1.5,IF(AND(VLOOKUP(G301,अंक,5,0)&gt;=81),1,IF(AND(VLOOKUP(G301,अंक,5,0)&gt;=75),0.5,0))))),"")</f>
        <v/>
      </c>
      <c s="160">
        <f t="shared" si="166"/>
        <v>0</v>
      </c>
      <c s="160">
        <f t="shared" si="167"/>
        <v>0</v>
      </c>
      <c s="161">
        <f t="shared" si="148"/>
        <v>0</v>
      </c>
      <c s="157"/>
    </row>
    <row r="302" spans="1:99" ht="26.25" customHeight="1">
      <c r="A30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2" s="181" t="str">
        <f t="shared" si="149"/>
        <v/>
      </c>
      <c s="160" t="str">
        <f t="shared" si="150"/>
        <v/>
      </c>
      <c s="160" t="str">
        <f t="shared" si="137"/>
        <v/>
      </c>
      <c s="160" t="str">
        <f>IFERROR(IF(AND(VLOOKUP(G302,अंक,5,0)=""),"",IF($BM$6=3,IF(AND(VLOOKUP(G302,अंक,5,0)&gt;=86),3,IF(AND(VLOOKUP(G302,अंक,5,0)&gt;=81),2,IF(AND(VLOOKUP(G302,Mark,5,0)&gt;=75),1,0))),IF(AND(VLOOKUP(G302,अंक,5,0)&gt;=86),1.5,IF(AND(VLOOKUP(G302,अंक,5,0)&gt;=81),1,IF(AND(VLOOKUP(G302,अंक,5,0)&gt;=75),0.5,0))))),"")</f>
        <v/>
      </c>
      <c s="160">
        <f t="shared" si="151"/>
        <v>0</v>
      </c>
      <c s="160">
        <f t="shared" si="152"/>
        <v>0</v>
      </c>
      <c s="160">
        <f t="shared" si="138"/>
        <v>0</v>
      </c>
      <c s="157" t="str">
        <f t="shared" si="153"/>
        <v/>
      </c>
      <c s="160" t="str">
        <f t="shared" si="139"/>
        <v/>
      </c>
      <c s="160" t="str">
        <f>IFERROR(IF(AND(VLOOKUP(G302,अंक,5,0)=""),"",IF($BS$6=3,IF(AND(VLOOKUP(G302,अंक,5,0)&gt;=86),3,IF(AND(VLOOKUP(G302,अंक,5,0)&gt;=81),2,IF(AND(VLOOKUP(G302,अंक,5,0)&gt;=75),1,0))),IF(AND(VLOOKUP(G302,अंक,5,0)&gt;=86),1.5,IF(AND(VLOOKUP(G302,अंक,5,0)&gt;=81),1,IF(AND(VLOOKUP(G302,अंक,5,0)&gt;=75),0.5,0))))),"")</f>
        <v/>
      </c>
      <c s="160">
        <f t="shared" si="154"/>
        <v>0</v>
      </c>
      <c s="160">
        <f t="shared" si="155"/>
        <v>0</v>
      </c>
      <c s="160">
        <f t="shared" si="140"/>
        <v>0</v>
      </c>
      <c s="157" t="str">
        <f t="shared" si="156"/>
        <v/>
      </c>
      <c s="160" t="str">
        <f t="shared" si="141"/>
        <v/>
      </c>
      <c s="160" t="str">
        <f>IFERROR(IF(AND(VLOOKUP(G302,अंक,5,0)=""),"",IF($BY$6=3,IF(AND(VLOOKUP(G302,अंक,5,0)&gt;=86),3,IF(AND(VLOOKUP(G302,अंक,5,0)&gt;=81),2,IF(AND(VLOOKUP(G302,अंक,5,0)&gt;=75),1,0))),IF(AND(VLOOKUP(G302,अंक,5,0)&gt;=86),1.5,IF(AND(VLOOKUP(G302,अंक,5,0)&gt;=81),1,IF(AND(VLOOKUP(G302,अंक,5,0)&gt;=75),0.5,0))))),"")</f>
        <v/>
      </c>
      <c s="160">
        <f t="shared" si="157"/>
        <v>0</v>
      </c>
      <c s="160">
        <f t="shared" si="158"/>
        <v>0</v>
      </c>
      <c s="160">
        <f t="shared" si="142"/>
        <v>0</v>
      </c>
      <c s="157" t="str">
        <f t="shared" si="159"/>
        <v/>
      </c>
      <c s="160" t="str">
        <f t="shared" si="143"/>
        <v/>
      </c>
      <c s="160" t="str">
        <f>IFERROR(IF(AND(VLOOKUP(G302,अंक,5,0)=""),"",IF($CE$6=3,IF(AND(VLOOKUP(G302,अंक,5,0)&gt;=86),3,IF(AND(VLOOKUP(G302,अंक,5,0)&gt;=81),2,IF(AND(VLOOKUP(G302,अंक,5,0)&gt;=75),1,0))),IF(AND(VLOOKUP(G302,अंक,5,0)&gt;=86),1.5,IF(AND(VLOOKUP(G302,अंक,5,0)&gt;=81),1,IF(AND(VLOOKUP(G302,अंक,5,0)&gt;=75),0.5,0))))),"")</f>
        <v/>
      </c>
      <c s="160">
        <f t="shared" si="160"/>
        <v>0</v>
      </c>
      <c s="160">
        <f t="shared" si="161"/>
        <v>0</v>
      </c>
      <c s="160">
        <f t="shared" si="144"/>
        <v>0</v>
      </c>
      <c s="157" t="str">
        <f t="shared" si="162"/>
        <v/>
      </c>
      <c s="160" t="str">
        <f t="shared" si="145"/>
        <v/>
      </c>
      <c s="160" t="str">
        <f>IFERROR(IF(AND(VLOOKUP(G302,अंक,5,0)=""),"",IF($CK$6=3,IF(AND(VLOOKUP(G302,अंक,5,0)&gt;=86),3,IF(AND(VLOOKUP(G302,अंक,5,0)&gt;=81),2,IF(AND(VLOOKUP(G302,अंक,5,0)&gt;=75),1,0))),IF(AND(VLOOKUP(G302,अंक,5,0)&gt;86),1.5,IF(AND(VLOOKUP(G302,अंक,5,0)&gt;=81),1,IF(AND(VLOOKUP(G302,अंक,5,0)&gt;=75),0.5,0))))),"")</f>
        <v/>
      </c>
      <c s="160">
        <f t="shared" si="163"/>
        <v>0</v>
      </c>
      <c s="160">
        <f t="shared" si="164"/>
        <v>0</v>
      </c>
      <c s="160">
        <f t="shared" si="146"/>
        <v>0</v>
      </c>
      <c s="157" t="str">
        <f t="shared" si="165"/>
        <v/>
      </c>
      <c s="160" t="str">
        <f t="shared" si="147"/>
        <v/>
      </c>
      <c s="160" t="str">
        <f>IFERROR(IF(AND(VLOOKUP(G302,अंक,5,0)=""),"",IF($CQ$6=3,IF(AND(VLOOKUP(G302,अंक,5,0)&gt;=86),3,IF(AND(VLOOKUP(G302,अंक,5,0)&gt;=81),2,IF(AND(VLOOKUP(G302,अंक,5,0)&gt;=75),1,0))),IF(AND(VLOOKUP(G302,अंक,5,0)&gt;=86),1.5,IF(AND(VLOOKUP(G302,अंक,5,0)&gt;=81),1,IF(AND(VLOOKUP(G302,अंक,5,0)&gt;=75),0.5,0))))),"")</f>
        <v/>
      </c>
      <c s="160">
        <f t="shared" si="166"/>
        <v>0</v>
      </c>
      <c s="160">
        <f t="shared" si="167"/>
        <v>0</v>
      </c>
      <c s="161">
        <f t="shared" si="148"/>
        <v>0</v>
      </c>
      <c s="157"/>
    </row>
    <row r="303" spans="1:99" ht="26.25" customHeight="1">
      <c r="A30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3" s="181" t="str">
        <f t="shared" si="149"/>
        <v/>
      </c>
      <c s="160" t="str">
        <f t="shared" si="150"/>
        <v/>
      </c>
      <c s="160" t="str">
        <f t="shared" si="137"/>
        <v/>
      </c>
      <c s="160" t="str">
        <f>IFERROR(IF(AND(VLOOKUP(G303,अंक,5,0)=""),"",IF($BM$6=3,IF(AND(VLOOKUP(G303,अंक,5,0)&gt;=86),3,IF(AND(VLOOKUP(G303,अंक,5,0)&gt;=81),2,IF(AND(VLOOKUP(G303,Mark,5,0)&gt;=75),1,0))),IF(AND(VLOOKUP(G303,अंक,5,0)&gt;=86),1.5,IF(AND(VLOOKUP(G303,अंक,5,0)&gt;=81),1,IF(AND(VLOOKUP(G303,अंक,5,0)&gt;=75),0.5,0))))),"")</f>
        <v/>
      </c>
      <c s="160">
        <f t="shared" si="151"/>
        <v>0</v>
      </c>
      <c s="160">
        <f t="shared" si="152"/>
        <v>0</v>
      </c>
      <c s="160">
        <f t="shared" si="138"/>
        <v>0</v>
      </c>
      <c s="157" t="str">
        <f t="shared" si="153"/>
        <v/>
      </c>
      <c s="160" t="str">
        <f t="shared" si="139"/>
        <v/>
      </c>
      <c s="160" t="str">
        <f>IFERROR(IF(AND(VLOOKUP(G303,अंक,5,0)=""),"",IF($BS$6=3,IF(AND(VLOOKUP(G303,अंक,5,0)&gt;=86),3,IF(AND(VLOOKUP(G303,अंक,5,0)&gt;=81),2,IF(AND(VLOOKUP(G303,अंक,5,0)&gt;=75),1,0))),IF(AND(VLOOKUP(G303,अंक,5,0)&gt;=86),1.5,IF(AND(VLOOKUP(G303,अंक,5,0)&gt;=81),1,IF(AND(VLOOKUP(G303,अंक,5,0)&gt;=75),0.5,0))))),"")</f>
        <v/>
      </c>
      <c s="160">
        <f t="shared" si="154"/>
        <v>0</v>
      </c>
      <c s="160">
        <f t="shared" si="155"/>
        <v>0</v>
      </c>
      <c s="160">
        <f t="shared" si="140"/>
        <v>0</v>
      </c>
      <c s="157" t="str">
        <f t="shared" si="156"/>
        <v/>
      </c>
      <c s="160" t="str">
        <f t="shared" si="141"/>
        <v/>
      </c>
      <c s="160" t="str">
        <f>IFERROR(IF(AND(VLOOKUP(G303,अंक,5,0)=""),"",IF($BY$6=3,IF(AND(VLOOKUP(G303,अंक,5,0)&gt;=86),3,IF(AND(VLOOKUP(G303,अंक,5,0)&gt;=81),2,IF(AND(VLOOKUP(G303,अंक,5,0)&gt;=75),1,0))),IF(AND(VLOOKUP(G303,अंक,5,0)&gt;=86),1.5,IF(AND(VLOOKUP(G303,अंक,5,0)&gt;=81),1,IF(AND(VLOOKUP(G303,अंक,5,0)&gt;=75),0.5,0))))),"")</f>
        <v/>
      </c>
      <c s="160">
        <f t="shared" si="157"/>
        <v>0</v>
      </c>
      <c s="160">
        <f t="shared" si="158"/>
        <v>0</v>
      </c>
      <c s="160">
        <f t="shared" si="142"/>
        <v>0</v>
      </c>
      <c s="157" t="str">
        <f t="shared" si="159"/>
        <v/>
      </c>
      <c s="160" t="str">
        <f t="shared" si="143"/>
        <v/>
      </c>
      <c s="160" t="str">
        <f>IFERROR(IF(AND(VLOOKUP(G303,अंक,5,0)=""),"",IF($CE$6=3,IF(AND(VLOOKUP(G303,अंक,5,0)&gt;=86),3,IF(AND(VLOOKUP(G303,अंक,5,0)&gt;=81),2,IF(AND(VLOOKUP(G303,अंक,5,0)&gt;=75),1,0))),IF(AND(VLOOKUP(G303,अंक,5,0)&gt;=86),1.5,IF(AND(VLOOKUP(G303,अंक,5,0)&gt;=81),1,IF(AND(VLOOKUP(G303,अंक,5,0)&gt;=75),0.5,0))))),"")</f>
        <v/>
      </c>
      <c s="160">
        <f t="shared" si="160"/>
        <v>0</v>
      </c>
      <c s="160">
        <f t="shared" si="161"/>
        <v>0</v>
      </c>
      <c s="160">
        <f t="shared" si="144"/>
        <v>0</v>
      </c>
      <c s="157" t="str">
        <f t="shared" si="162"/>
        <v/>
      </c>
      <c s="160" t="str">
        <f t="shared" si="145"/>
        <v/>
      </c>
      <c s="160" t="str">
        <f>IFERROR(IF(AND(VLOOKUP(G303,अंक,5,0)=""),"",IF($CK$6=3,IF(AND(VLOOKUP(G303,अंक,5,0)&gt;=86),3,IF(AND(VLOOKUP(G303,अंक,5,0)&gt;=81),2,IF(AND(VLOOKUP(G303,अंक,5,0)&gt;=75),1,0))),IF(AND(VLOOKUP(G303,अंक,5,0)&gt;86),1.5,IF(AND(VLOOKUP(G303,अंक,5,0)&gt;=81),1,IF(AND(VLOOKUP(G303,अंक,5,0)&gt;=75),0.5,0))))),"")</f>
        <v/>
      </c>
      <c s="160">
        <f t="shared" si="163"/>
        <v>0</v>
      </c>
      <c s="160">
        <f t="shared" si="164"/>
        <v>0</v>
      </c>
      <c s="160">
        <f t="shared" si="146"/>
        <v>0</v>
      </c>
      <c s="157" t="str">
        <f t="shared" si="165"/>
        <v/>
      </c>
      <c s="160" t="str">
        <f t="shared" si="147"/>
        <v/>
      </c>
      <c s="160" t="str">
        <f>IFERROR(IF(AND(VLOOKUP(G303,अंक,5,0)=""),"",IF($CQ$6=3,IF(AND(VLOOKUP(G303,अंक,5,0)&gt;=86),3,IF(AND(VLOOKUP(G303,अंक,5,0)&gt;=81),2,IF(AND(VLOOKUP(G303,अंक,5,0)&gt;=75),1,0))),IF(AND(VLOOKUP(G303,अंक,5,0)&gt;=86),1.5,IF(AND(VLOOKUP(G303,अंक,5,0)&gt;=81),1,IF(AND(VLOOKUP(G303,अंक,5,0)&gt;=75),0.5,0))))),"")</f>
        <v/>
      </c>
      <c s="160">
        <f t="shared" si="166"/>
        <v>0</v>
      </c>
      <c s="160">
        <f t="shared" si="167"/>
        <v>0</v>
      </c>
      <c s="161">
        <f t="shared" si="148"/>
        <v>0</v>
      </c>
      <c s="157"/>
    </row>
    <row r="304" spans="1:99" ht="26.25" customHeight="1">
      <c r="A30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4" s="181" t="str">
        <f t="shared" si="149"/>
        <v/>
      </c>
      <c s="160" t="str">
        <f t="shared" si="150"/>
        <v/>
      </c>
      <c s="160" t="str">
        <f t="shared" si="137"/>
        <v/>
      </c>
      <c s="160" t="str">
        <f>IFERROR(IF(AND(VLOOKUP(G304,अंक,5,0)=""),"",IF($BM$6=3,IF(AND(VLOOKUP(G304,अंक,5,0)&gt;=86),3,IF(AND(VLOOKUP(G304,अंक,5,0)&gt;=81),2,IF(AND(VLOOKUP(G304,Mark,5,0)&gt;=75),1,0))),IF(AND(VLOOKUP(G304,अंक,5,0)&gt;=86),1.5,IF(AND(VLOOKUP(G304,अंक,5,0)&gt;=81),1,IF(AND(VLOOKUP(G304,अंक,5,0)&gt;=75),0.5,0))))),"")</f>
        <v/>
      </c>
      <c s="160">
        <f t="shared" si="151"/>
        <v>0</v>
      </c>
      <c s="160">
        <f t="shared" si="152"/>
        <v>0</v>
      </c>
      <c s="160">
        <f t="shared" si="138"/>
        <v>0</v>
      </c>
      <c s="157" t="str">
        <f t="shared" si="153"/>
        <v/>
      </c>
      <c s="160" t="str">
        <f t="shared" si="139"/>
        <v/>
      </c>
      <c s="160" t="str">
        <f>IFERROR(IF(AND(VLOOKUP(G304,अंक,5,0)=""),"",IF($BS$6=3,IF(AND(VLOOKUP(G304,अंक,5,0)&gt;=86),3,IF(AND(VLOOKUP(G304,अंक,5,0)&gt;=81),2,IF(AND(VLOOKUP(G304,अंक,5,0)&gt;=75),1,0))),IF(AND(VLOOKUP(G304,अंक,5,0)&gt;=86),1.5,IF(AND(VLOOKUP(G304,अंक,5,0)&gt;=81),1,IF(AND(VLOOKUP(G304,अंक,5,0)&gt;=75),0.5,0))))),"")</f>
        <v/>
      </c>
      <c s="160">
        <f t="shared" si="154"/>
        <v>0</v>
      </c>
      <c s="160">
        <f t="shared" si="155"/>
        <v>0</v>
      </c>
      <c s="160">
        <f t="shared" si="140"/>
        <v>0</v>
      </c>
      <c s="157" t="str">
        <f t="shared" si="156"/>
        <v/>
      </c>
      <c s="160" t="str">
        <f t="shared" si="141"/>
        <v/>
      </c>
      <c s="160" t="str">
        <f>IFERROR(IF(AND(VLOOKUP(G304,अंक,5,0)=""),"",IF($BY$6=3,IF(AND(VLOOKUP(G304,अंक,5,0)&gt;=86),3,IF(AND(VLOOKUP(G304,अंक,5,0)&gt;=81),2,IF(AND(VLOOKUP(G304,अंक,5,0)&gt;=75),1,0))),IF(AND(VLOOKUP(G304,अंक,5,0)&gt;=86),1.5,IF(AND(VLOOKUP(G304,अंक,5,0)&gt;=81),1,IF(AND(VLOOKUP(G304,अंक,5,0)&gt;=75),0.5,0))))),"")</f>
        <v/>
      </c>
      <c s="160">
        <f t="shared" si="157"/>
        <v>0</v>
      </c>
      <c s="160">
        <f t="shared" si="158"/>
        <v>0</v>
      </c>
      <c s="160">
        <f t="shared" si="142"/>
        <v>0</v>
      </c>
      <c s="157" t="str">
        <f t="shared" si="159"/>
        <v/>
      </c>
      <c s="160" t="str">
        <f t="shared" si="143"/>
        <v/>
      </c>
      <c s="160" t="str">
        <f>IFERROR(IF(AND(VLOOKUP(G304,अंक,5,0)=""),"",IF($CE$6=3,IF(AND(VLOOKUP(G304,अंक,5,0)&gt;=86),3,IF(AND(VLOOKUP(G304,अंक,5,0)&gt;=81),2,IF(AND(VLOOKUP(G304,अंक,5,0)&gt;=75),1,0))),IF(AND(VLOOKUP(G304,अंक,5,0)&gt;=86),1.5,IF(AND(VLOOKUP(G304,अंक,5,0)&gt;=81),1,IF(AND(VLOOKUP(G304,अंक,5,0)&gt;=75),0.5,0))))),"")</f>
        <v/>
      </c>
      <c s="160">
        <f t="shared" si="160"/>
        <v>0</v>
      </c>
      <c s="160">
        <f t="shared" si="161"/>
        <v>0</v>
      </c>
      <c s="160">
        <f t="shared" si="144"/>
        <v>0</v>
      </c>
      <c s="157" t="str">
        <f t="shared" si="162"/>
        <v/>
      </c>
      <c s="160" t="str">
        <f t="shared" si="145"/>
        <v/>
      </c>
      <c s="160" t="str">
        <f>IFERROR(IF(AND(VLOOKUP(G304,अंक,5,0)=""),"",IF($CK$6=3,IF(AND(VLOOKUP(G304,अंक,5,0)&gt;=86),3,IF(AND(VLOOKUP(G304,अंक,5,0)&gt;=81),2,IF(AND(VLOOKUP(G304,अंक,5,0)&gt;=75),1,0))),IF(AND(VLOOKUP(G304,अंक,5,0)&gt;86),1.5,IF(AND(VLOOKUP(G304,अंक,5,0)&gt;=81),1,IF(AND(VLOOKUP(G304,अंक,5,0)&gt;=75),0.5,0))))),"")</f>
        <v/>
      </c>
      <c s="160">
        <f t="shared" si="163"/>
        <v>0</v>
      </c>
      <c s="160">
        <f t="shared" si="164"/>
        <v>0</v>
      </c>
      <c s="160">
        <f t="shared" si="146"/>
        <v>0</v>
      </c>
      <c s="157" t="str">
        <f t="shared" si="165"/>
        <v/>
      </c>
      <c s="160" t="str">
        <f t="shared" si="147"/>
        <v/>
      </c>
      <c s="160" t="str">
        <f>IFERROR(IF(AND(VLOOKUP(G304,अंक,5,0)=""),"",IF($CQ$6=3,IF(AND(VLOOKUP(G304,अंक,5,0)&gt;=86),3,IF(AND(VLOOKUP(G304,अंक,5,0)&gt;=81),2,IF(AND(VLOOKUP(G304,अंक,5,0)&gt;=75),1,0))),IF(AND(VLOOKUP(G304,अंक,5,0)&gt;=86),1.5,IF(AND(VLOOKUP(G304,अंक,5,0)&gt;=81),1,IF(AND(VLOOKUP(G304,अंक,5,0)&gt;=75),0.5,0))))),"")</f>
        <v/>
      </c>
      <c s="160">
        <f t="shared" si="166"/>
        <v>0</v>
      </c>
      <c s="160">
        <f t="shared" si="167"/>
        <v>0</v>
      </c>
      <c s="161">
        <f t="shared" si="148"/>
        <v>0</v>
      </c>
      <c s="157"/>
    </row>
    <row r="305" spans="1:99" ht="26.25" customHeight="1">
      <c r="A30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5" s="181" t="str">
        <f t="shared" si="149"/>
        <v/>
      </c>
      <c s="160" t="str">
        <f t="shared" si="150"/>
        <v/>
      </c>
      <c s="160" t="str">
        <f t="shared" si="137"/>
        <v/>
      </c>
      <c s="160" t="str">
        <f>IFERROR(IF(AND(VLOOKUP(G305,अंक,5,0)=""),"",IF($BM$6=3,IF(AND(VLOOKUP(G305,अंक,5,0)&gt;=86),3,IF(AND(VLOOKUP(G305,अंक,5,0)&gt;=81),2,IF(AND(VLOOKUP(G305,Mark,5,0)&gt;=75),1,0))),IF(AND(VLOOKUP(G305,अंक,5,0)&gt;=86),1.5,IF(AND(VLOOKUP(G305,अंक,5,0)&gt;=81),1,IF(AND(VLOOKUP(G305,अंक,5,0)&gt;=75),0.5,0))))),"")</f>
        <v/>
      </c>
      <c s="160">
        <f t="shared" si="151"/>
        <v>0</v>
      </c>
      <c s="160">
        <f t="shared" si="152"/>
        <v>0</v>
      </c>
      <c s="160">
        <f t="shared" si="138"/>
        <v>0</v>
      </c>
      <c s="157" t="str">
        <f t="shared" si="153"/>
        <v/>
      </c>
      <c s="160" t="str">
        <f t="shared" si="139"/>
        <v/>
      </c>
      <c s="160" t="str">
        <f>IFERROR(IF(AND(VLOOKUP(G305,अंक,5,0)=""),"",IF($BS$6=3,IF(AND(VLOOKUP(G305,अंक,5,0)&gt;=86),3,IF(AND(VLOOKUP(G305,अंक,5,0)&gt;=81),2,IF(AND(VLOOKUP(G305,अंक,5,0)&gt;=75),1,0))),IF(AND(VLOOKUP(G305,अंक,5,0)&gt;=86),1.5,IF(AND(VLOOKUP(G305,अंक,5,0)&gt;=81),1,IF(AND(VLOOKUP(G305,अंक,5,0)&gt;=75),0.5,0))))),"")</f>
        <v/>
      </c>
      <c s="160">
        <f t="shared" si="154"/>
        <v>0</v>
      </c>
      <c s="160">
        <f t="shared" si="155"/>
        <v>0</v>
      </c>
      <c s="160">
        <f t="shared" si="140"/>
        <v>0</v>
      </c>
      <c s="157" t="str">
        <f t="shared" si="156"/>
        <v/>
      </c>
      <c s="160" t="str">
        <f t="shared" si="141"/>
        <v/>
      </c>
      <c s="160" t="str">
        <f>IFERROR(IF(AND(VLOOKUP(G305,अंक,5,0)=""),"",IF($BY$6=3,IF(AND(VLOOKUP(G305,अंक,5,0)&gt;=86),3,IF(AND(VLOOKUP(G305,अंक,5,0)&gt;=81),2,IF(AND(VLOOKUP(G305,अंक,5,0)&gt;=75),1,0))),IF(AND(VLOOKUP(G305,अंक,5,0)&gt;=86),1.5,IF(AND(VLOOKUP(G305,अंक,5,0)&gt;=81),1,IF(AND(VLOOKUP(G305,अंक,5,0)&gt;=75),0.5,0))))),"")</f>
        <v/>
      </c>
      <c s="160">
        <f t="shared" si="157"/>
        <v>0</v>
      </c>
      <c s="160">
        <f t="shared" si="158"/>
        <v>0</v>
      </c>
      <c s="160">
        <f t="shared" si="142"/>
        <v>0</v>
      </c>
      <c s="157" t="str">
        <f t="shared" si="159"/>
        <v/>
      </c>
      <c s="160" t="str">
        <f t="shared" si="143"/>
        <v/>
      </c>
      <c s="160" t="str">
        <f>IFERROR(IF(AND(VLOOKUP(G305,अंक,5,0)=""),"",IF($CE$6=3,IF(AND(VLOOKUP(G305,अंक,5,0)&gt;=86),3,IF(AND(VLOOKUP(G305,अंक,5,0)&gt;=81),2,IF(AND(VLOOKUP(G305,अंक,5,0)&gt;=75),1,0))),IF(AND(VLOOKUP(G305,अंक,5,0)&gt;=86),1.5,IF(AND(VLOOKUP(G305,अंक,5,0)&gt;=81),1,IF(AND(VLOOKUP(G305,अंक,5,0)&gt;=75),0.5,0))))),"")</f>
        <v/>
      </c>
      <c s="160">
        <f t="shared" si="160"/>
        <v>0</v>
      </c>
      <c s="160">
        <f t="shared" si="161"/>
        <v>0</v>
      </c>
      <c s="160">
        <f t="shared" si="144"/>
        <v>0</v>
      </c>
      <c s="157" t="str">
        <f t="shared" si="162"/>
        <v/>
      </c>
      <c s="160" t="str">
        <f t="shared" si="145"/>
        <v/>
      </c>
      <c s="160" t="str">
        <f>IFERROR(IF(AND(VLOOKUP(G305,अंक,5,0)=""),"",IF($CK$6=3,IF(AND(VLOOKUP(G305,अंक,5,0)&gt;=86),3,IF(AND(VLOOKUP(G305,अंक,5,0)&gt;=81),2,IF(AND(VLOOKUP(G305,अंक,5,0)&gt;=75),1,0))),IF(AND(VLOOKUP(G305,अंक,5,0)&gt;86),1.5,IF(AND(VLOOKUP(G305,अंक,5,0)&gt;=81),1,IF(AND(VLOOKUP(G305,अंक,5,0)&gt;=75),0.5,0))))),"")</f>
        <v/>
      </c>
      <c s="160">
        <f t="shared" si="163"/>
        <v>0</v>
      </c>
      <c s="160">
        <f t="shared" si="164"/>
        <v>0</v>
      </c>
      <c s="160">
        <f t="shared" si="146"/>
        <v>0</v>
      </c>
      <c s="157" t="str">
        <f t="shared" si="165"/>
        <v/>
      </c>
      <c s="160" t="str">
        <f t="shared" si="147"/>
        <v/>
      </c>
      <c s="160" t="str">
        <f>IFERROR(IF(AND(VLOOKUP(G305,अंक,5,0)=""),"",IF($CQ$6=3,IF(AND(VLOOKUP(G305,अंक,5,0)&gt;=86),3,IF(AND(VLOOKUP(G305,अंक,5,0)&gt;=81),2,IF(AND(VLOOKUP(G305,अंक,5,0)&gt;=75),1,0))),IF(AND(VLOOKUP(G305,अंक,5,0)&gt;=86),1.5,IF(AND(VLOOKUP(G305,अंक,5,0)&gt;=81),1,IF(AND(VLOOKUP(G305,अंक,5,0)&gt;=75),0.5,0))))),"")</f>
        <v/>
      </c>
      <c s="160">
        <f t="shared" si="166"/>
        <v>0</v>
      </c>
      <c s="160">
        <f t="shared" si="167"/>
        <v>0</v>
      </c>
      <c s="161">
        <f t="shared" si="148"/>
        <v>0</v>
      </c>
      <c s="157"/>
    </row>
    <row r="306" spans="1:99" ht="26.25" customHeight="1">
      <c r="A30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6" s="181" t="str">
        <f t="shared" si="149"/>
        <v/>
      </c>
      <c s="160" t="str">
        <f t="shared" si="150"/>
        <v/>
      </c>
      <c s="160" t="str">
        <f t="shared" si="137"/>
        <v/>
      </c>
      <c s="160" t="str">
        <f>IFERROR(IF(AND(VLOOKUP(G306,अंक,5,0)=""),"",IF($BM$6=3,IF(AND(VLOOKUP(G306,अंक,5,0)&gt;=86),3,IF(AND(VLOOKUP(G306,अंक,5,0)&gt;=81),2,IF(AND(VLOOKUP(G306,Mark,5,0)&gt;=75),1,0))),IF(AND(VLOOKUP(G306,अंक,5,0)&gt;=86),1.5,IF(AND(VLOOKUP(G306,अंक,5,0)&gt;=81),1,IF(AND(VLOOKUP(G306,अंक,5,0)&gt;=75),0.5,0))))),"")</f>
        <v/>
      </c>
      <c s="160">
        <f t="shared" si="151"/>
        <v>0</v>
      </c>
      <c s="160">
        <f t="shared" si="152"/>
        <v>0</v>
      </c>
      <c s="160">
        <f t="shared" si="138"/>
        <v>0</v>
      </c>
      <c s="157" t="str">
        <f t="shared" si="153"/>
        <v/>
      </c>
      <c s="160" t="str">
        <f t="shared" si="139"/>
        <v/>
      </c>
      <c s="160" t="str">
        <f>IFERROR(IF(AND(VLOOKUP(G306,अंक,5,0)=""),"",IF($BS$6=3,IF(AND(VLOOKUP(G306,अंक,5,0)&gt;=86),3,IF(AND(VLOOKUP(G306,अंक,5,0)&gt;=81),2,IF(AND(VLOOKUP(G306,अंक,5,0)&gt;=75),1,0))),IF(AND(VLOOKUP(G306,अंक,5,0)&gt;=86),1.5,IF(AND(VLOOKUP(G306,अंक,5,0)&gt;=81),1,IF(AND(VLOOKUP(G306,अंक,5,0)&gt;=75),0.5,0))))),"")</f>
        <v/>
      </c>
      <c s="160">
        <f t="shared" si="154"/>
        <v>0</v>
      </c>
      <c s="160">
        <f t="shared" si="155"/>
        <v>0</v>
      </c>
      <c s="160">
        <f t="shared" si="140"/>
        <v>0</v>
      </c>
      <c s="157" t="str">
        <f t="shared" si="156"/>
        <v/>
      </c>
      <c s="160" t="str">
        <f t="shared" si="141"/>
        <v/>
      </c>
      <c s="160" t="str">
        <f>IFERROR(IF(AND(VLOOKUP(G306,अंक,5,0)=""),"",IF($BY$6=3,IF(AND(VLOOKUP(G306,अंक,5,0)&gt;=86),3,IF(AND(VLOOKUP(G306,अंक,5,0)&gt;=81),2,IF(AND(VLOOKUP(G306,अंक,5,0)&gt;=75),1,0))),IF(AND(VLOOKUP(G306,अंक,5,0)&gt;=86),1.5,IF(AND(VLOOKUP(G306,अंक,5,0)&gt;=81),1,IF(AND(VLOOKUP(G306,अंक,5,0)&gt;=75),0.5,0))))),"")</f>
        <v/>
      </c>
      <c s="160">
        <f t="shared" si="157"/>
        <v>0</v>
      </c>
      <c s="160">
        <f t="shared" si="158"/>
        <v>0</v>
      </c>
      <c s="160">
        <f t="shared" si="142"/>
        <v>0</v>
      </c>
      <c s="157" t="str">
        <f t="shared" si="159"/>
        <v/>
      </c>
      <c s="160" t="str">
        <f t="shared" si="143"/>
        <v/>
      </c>
      <c s="160" t="str">
        <f>IFERROR(IF(AND(VLOOKUP(G306,अंक,5,0)=""),"",IF($CE$6=3,IF(AND(VLOOKUP(G306,अंक,5,0)&gt;=86),3,IF(AND(VLOOKUP(G306,अंक,5,0)&gt;=81),2,IF(AND(VLOOKUP(G306,अंक,5,0)&gt;=75),1,0))),IF(AND(VLOOKUP(G306,अंक,5,0)&gt;=86),1.5,IF(AND(VLOOKUP(G306,अंक,5,0)&gt;=81),1,IF(AND(VLOOKUP(G306,अंक,5,0)&gt;=75),0.5,0))))),"")</f>
        <v/>
      </c>
      <c s="160">
        <f t="shared" si="160"/>
        <v>0</v>
      </c>
      <c s="160">
        <f t="shared" si="161"/>
        <v>0</v>
      </c>
      <c s="160">
        <f t="shared" si="144"/>
        <v>0</v>
      </c>
      <c s="157" t="str">
        <f t="shared" si="162"/>
        <v/>
      </c>
      <c s="160" t="str">
        <f t="shared" si="145"/>
        <v/>
      </c>
      <c s="160" t="str">
        <f>IFERROR(IF(AND(VLOOKUP(G306,अंक,5,0)=""),"",IF($CK$6=3,IF(AND(VLOOKUP(G306,अंक,5,0)&gt;=86),3,IF(AND(VLOOKUP(G306,अंक,5,0)&gt;=81),2,IF(AND(VLOOKUP(G306,अंक,5,0)&gt;=75),1,0))),IF(AND(VLOOKUP(G306,अंक,5,0)&gt;86),1.5,IF(AND(VLOOKUP(G306,अंक,5,0)&gt;=81),1,IF(AND(VLOOKUP(G306,अंक,5,0)&gt;=75),0.5,0))))),"")</f>
        <v/>
      </c>
      <c s="160">
        <f t="shared" si="163"/>
        <v>0</v>
      </c>
      <c s="160">
        <f t="shared" si="164"/>
        <v>0</v>
      </c>
      <c s="160">
        <f t="shared" si="146"/>
        <v>0</v>
      </c>
      <c s="157" t="str">
        <f t="shared" si="165"/>
        <v/>
      </c>
      <c s="160" t="str">
        <f t="shared" si="147"/>
        <v/>
      </c>
      <c s="160" t="str">
        <f>IFERROR(IF(AND(VLOOKUP(G306,अंक,5,0)=""),"",IF($CQ$6=3,IF(AND(VLOOKUP(G306,अंक,5,0)&gt;=86),3,IF(AND(VLOOKUP(G306,अंक,5,0)&gt;=81),2,IF(AND(VLOOKUP(G306,अंक,5,0)&gt;=75),1,0))),IF(AND(VLOOKUP(G306,अंक,5,0)&gt;=86),1.5,IF(AND(VLOOKUP(G306,अंक,5,0)&gt;=81),1,IF(AND(VLOOKUP(G306,अंक,5,0)&gt;=75),0.5,0))))),"")</f>
        <v/>
      </c>
      <c s="160">
        <f t="shared" si="166"/>
        <v>0</v>
      </c>
      <c s="160">
        <f t="shared" si="167"/>
        <v>0</v>
      </c>
      <c s="161">
        <f t="shared" si="148"/>
        <v>0</v>
      </c>
      <c s="157"/>
    </row>
    <row r="307" spans="1:99" ht="26.25" customHeight="1">
      <c r="A30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7" s="181" t="str">
        <f t="shared" si="149"/>
        <v/>
      </c>
      <c s="160" t="str">
        <f t="shared" si="150"/>
        <v/>
      </c>
      <c s="160" t="str">
        <f t="shared" si="137"/>
        <v/>
      </c>
      <c s="160" t="str">
        <f>IFERROR(IF(AND(VLOOKUP(G307,अंक,5,0)=""),"",IF($BM$6=3,IF(AND(VLOOKUP(G307,अंक,5,0)&gt;=86),3,IF(AND(VLOOKUP(G307,अंक,5,0)&gt;=81),2,IF(AND(VLOOKUP(G307,Mark,5,0)&gt;=75),1,0))),IF(AND(VLOOKUP(G307,अंक,5,0)&gt;=86),1.5,IF(AND(VLOOKUP(G307,अंक,5,0)&gt;=81),1,IF(AND(VLOOKUP(G307,अंक,5,0)&gt;=75),0.5,0))))),"")</f>
        <v/>
      </c>
      <c s="160">
        <f t="shared" si="151"/>
        <v>0</v>
      </c>
      <c s="160">
        <f t="shared" si="152"/>
        <v>0</v>
      </c>
      <c s="160">
        <f t="shared" si="138"/>
        <v>0</v>
      </c>
      <c s="157" t="str">
        <f t="shared" si="153"/>
        <v/>
      </c>
      <c s="160" t="str">
        <f t="shared" si="139"/>
        <v/>
      </c>
      <c s="160" t="str">
        <f>IFERROR(IF(AND(VLOOKUP(G307,अंक,5,0)=""),"",IF($BS$6=3,IF(AND(VLOOKUP(G307,अंक,5,0)&gt;=86),3,IF(AND(VLOOKUP(G307,अंक,5,0)&gt;=81),2,IF(AND(VLOOKUP(G307,अंक,5,0)&gt;=75),1,0))),IF(AND(VLOOKUP(G307,अंक,5,0)&gt;=86),1.5,IF(AND(VLOOKUP(G307,अंक,5,0)&gt;=81),1,IF(AND(VLOOKUP(G307,अंक,5,0)&gt;=75),0.5,0))))),"")</f>
        <v/>
      </c>
      <c s="160">
        <f t="shared" si="154"/>
        <v>0</v>
      </c>
      <c s="160">
        <f t="shared" si="155"/>
        <v>0</v>
      </c>
      <c s="160">
        <f t="shared" si="140"/>
        <v>0</v>
      </c>
      <c s="157" t="str">
        <f t="shared" si="156"/>
        <v/>
      </c>
      <c s="160" t="str">
        <f t="shared" si="141"/>
        <v/>
      </c>
      <c s="160" t="str">
        <f>IFERROR(IF(AND(VLOOKUP(G307,अंक,5,0)=""),"",IF($BY$6=3,IF(AND(VLOOKUP(G307,अंक,5,0)&gt;=86),3,IF(AND(VLOOKUP(G307,अंक,5,0)&gt;=81),2,IF(AND(VLOOKUP(G307,अंक,5,0)&gt;=75),1,0))),IF(AND(VLOOKUP(G307,अंक,5,0)&gt;=86),1.5,IF(AND(VLOOKUP(G307,अंक,5,0)&gt;=81),1,IF(AND(VLOOKUP(G307,अंक,5,0)&gt;=75),0.5,0))))),"")</f>
        <v/>
      </c>
      <c s="160">
        <f t="shared" si="157"/>
        <v>0</v>
      </c>
      <c s="160">
        <f t="shared" si="158"/>
        <v>0</v>
      </c>
      <c s="160">
        <f t="shared" si="142"/>
        <v>0</v>
      </c>
      <c s="157" t="str">
        <f t="shared" si="159"/>
        <v/>
      </c>
      <c s="160" t="str">
        <f t="shared" si="143"/>
        <v/>
      </c>
      <c s="160" t="str">
        <f>IFERROR(IF(AND(VLOOKUP(G307,अंक,5,0)=""),"",IF($CE$6=3,IF(AND(VLOOKUP(G307,अंक,5,0)&gt;=86),3,IF(AND(VLOOKUP(G307,अंक,5,0)&gt;=81),2,IF(AND(VLOOKUP(G307,अंक,5,0)&gt;=75),1,0))),IF(AND(VLOOKUP(G307,अंक,5,0)&gt;=86),1.5,IF(AND(VLOOKUP(G307,अंक,5,0)&gt;=81),1,IF(AND(VLOOKUP(G307,अंक,5,0)&gt;=75),0.5,0))))),"")</f>
        <v/>
      </c>
      <c s="160">
        <f t="shared" si="160"/>
        <v>0</v>
      </c>
      <c s="160">
        <f t="shared" si="161"/>
        <v>0</v>
      </c>
      <c s="160">
        <f t="shared" si="144"/>
        <v>0</v>
      </c>
      <c s="157" t="str">
        <f t="shared" si="162"/>
        <v/>
      </c>
      <c s="160" t="str">
        <f t="shared" si="145"/>
        <v/>
      </c>
      <c s="160" t="str">
        <f>IFERROR(IF(AND(VLOOKUP(G307,अंक,5,0)=""),"",IF($CK$6=3,IF(AND(VLOOKUP(G307,अंक,5,0)&gt;=86),3,IF(AND(VLOOKUP(G307,अंक,5,0)&gt;=81),2,IF(AND(VLOOKUP(G307,अंक,5,0)&gt;=75),1,0))),IF(AND(VLOOKUP(G307,अंक,5,0)&gt;86),1.5,IF(AND(VLOOKUP(G307,अंक,5,0)&gt;=81),1,IF(AND(VLOOKUP(G307,अंक,5,0)&gt;=75),0.5,0))))),"")</f>
        <v/>
      </c>
      <c s="160">
        <f t="shared" si="163"/>
        <v>0</v>
      </c>
      <c s="160">
        <f t="shared" si="164"/>
        <v>0</v>
      </c>
      <c s="160">
        <f t="shared" si="146"/>
        <v>0</v>
      </c>
      <c s="157" t="str">
        <f t="shared" si="165"/>
        <v/>
      </c>
      <c s="160" t="str">
        <f t="shared" si="147"/>
        <v/>
      </c>
      <c s="160" t="str">
        <f>IFERROR(IF(AND(VLOOKUP(G307,अंक,5,0)=""),"",IF($CQ$6=3,IF(AND(VLOOKUP(G307,अंक,5,0)&gt;=86),3,IF(AND(VLOOKUP(G307,अंक,5,0)&gt;=81),2,IF(AND(VLOOKUP(G307,अंक,5,0)&gt;=75),1,0))),IF(AND(VLOOKUP(G307,अंक,5,0)&gt;=86),1.5,IF(AND(VLOOKUP(G307,अंक,5,0)&gt;=81),1,IF(AND(VLOOKUP(G307,अंक,5,0)&gt;=75),0.5,0))))),"")</f>
        <v/>
      </c>
      <c s="160">
        <f t="shared" si="166"/>
        <v>0</v>
      </c>
      <c s="160">
        <f t="shared" si="167"/>
        <v>0</v>
      </c>
      <c s="161">
        <f t="shared" si="148"/>
        <v>0</v>
      </c>
      <c s="157"/>
    </row>
    <row r="308" spans="1:99" ht="26.25" customHeight="1">
      <c r="A30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8" s="181" t="str">
        <f t="shared" si="149"/>
        <v/>
      </c>
      <c s="160" t="str">
        <f t="shared" si="150"/>
        <v/>
      </c>
      <c s="160" t="str">
        <f t="shared" si="137"/>
        <v/>
      </c>
      <c s="160" t="str">
        <f>IFERROR(IF(AND(VLOOKUP(G308,अंक,5,0)=""),"",IF($BM$6=3,IF(AND(VLOOKUP(G308,अंक,5,0)&gt;=86),3,IF(AND(VLOOKUP(G308,अंक,5,0)&gt;=81),2,IF(AND(VLOOKUP(G308,Mark,5,0)&gt;=75),1,0))),IF(AND(VLOOKUP(G308,अंक,5,0)&gt;=86),1.5,IF(AND(VLOOKUP(G308,अंक,5,0)&gt;=81),1,IF(AND(VLOOKUP(G308,अंक,5,0)&gt;=75),0.5,0))))),"")</f>
        <v/>
      </c>
      <c s="160">
        <f t="shared" si="151"/>
        <v>0</v>
      </c>
      <c s="160">
        <f t="shared" si="152"/>
        <v>0</v>
      </c>
      <c s="160">
        <f t="shared" si="138"/>
        <v>0</v>
      </c>
      <c s="157" t="str">
        <f t="shared" si="153"/>
        <v/>
      </c>
      <c s="160" t="str">
        <f t="shared" si="139"/>
        <v/>
      </c>
      <c s="160" t="str">
        <f>IFERROR(IF(AND(VLOOKUP(G308,अंक,5,0)=""),"",IF($BS$6=3,IF(AND(VLOOKUP(G308,अंक,5,0)&gt;=86),3,IF(AND(VLOOKUP(G308,अंक,5,0)&gt;=81),2,IF(AND(VLOOKUP(G308,अंक,5,0)&gt;=75),1,0))),IF(AND(VLOOKUP(G308,अंक,5,0)&gt;=86),1.5,IF(AND(VLOOKUP(G308,अंक,5,0)&gt;=81),1,IF(AND(VLOOKUP(G308,अंक,5,0)&gt;=75),0.5,0))))),"")</f>
        <v/>
      </c>
      <c s="160">
        <f t="shared" si="154"/>
        <v>0</v>
      </c>
      <c s="160">
        <f t="shared" si="155"/>
        <v>0</v>
      </c>
      <c s="160">
        <f t="shared" si="140"/>
        <v>0</v>
      </c>
      <c s="157" t="str">
        <f t="shared" si="156"/>
        <v/>
      </c>
      <c s="160" t="str">
        <f t="shared" si="141"/>
        <v/>
      </c>
      <c s="160" t="str">
        <f>IFERROR(IF(AND(VLOOKUP(G308,अंक,5,0)=""),"",IF($BY$6=3,IF(AND(VLOOKUP(G308,अंक,5,0)&gt;=86),3,IF(AND(VLOOKUP(G308,अंक,5,0)&gt;=81),2,IF(AND(VLOOKUP(G308,अंक,5,0)&gt;=75),1,0))),IF(AND(VLOOKUP(G308,अंक,5,0)&gt;=86),1.5,IF(AND(VLOOKUP(G308,अंक,5,0)&gt;=81),1,IF(AND(VLOOKUP(G308,अंक,5,0)&gt;=75),0.5,0))))),"")</f>
        <v/>
      </c>
      <c s="160">
        <f t="shared" si="157"/>
        <v>0</v>
      </c>
      <c s="160">
        <f t="shared" si="158"/>
        <v>0</v>
      </c>
      <c s="160">
        <f t="shared" si="142"/>
        <v>0</v>
      </c>
      <c s="157" t="str">
        <f t="shared" si="159"/>
        <v/>
      </c>
      <c s="160" t="str">
        <f t="shared" si="143"/>
        <v/>
      </c>
      <c s="160" t="str">
        <f>IFERROR(IF(AND(VLOOKUP(G308,अंक,5,0)=""),"",IF($CE$6=3,IF(AND(VLOOKUP(G308,अंक,5,0)&gt;=86),3,IF(AND(VLOOKUP(G308,अंक,5,0)&gt;=81),2,IF(AND(VLOOKUP(G308,अंक,5,0)&gt;=75),1,0))),IF(AND(VLOOKUP(G308,अंक,5,0)&gt;=86),1.5,IF(AND(VLOOKUP(G308,अंक,5,0)&gt;=81),1,IF(AND(VLOOKUP(G308,अंक,5,0)&gt;=75),0.5,0))))),"")</f>
        <v/>
      </c>
      <c s="160">
        <f t="shared" si="160"/>
        <v>0</v>
      </c>
      <c s="160">
        <f t="shared" si="161"/>
        <v>0</v>
      </c>
      <c s="160">
        <f t="shared" si="144"/>
        <v>0</v>
      </c>
      <c s="157" t="str">
        <f t="shared" si="162"/>
        <v/>
      </c>
      <c s="160" t="str">
        <f t="shared" si="145"/>
        <v/>
      </c>
      <c s="160" t="str">
        <f>IFERROR(IF(AND(VLOOKUP(G308,अंक,5,0)=""),"",IF($CK$6=3,IF(AND(VLOOKUP(G308,अंक,5,0)&gt;=86),3,IF(AND(VLOOKUP(G308,अंक,5,0)&gt;=81),2,IF(AND(VLOOKUP(G308,अंक,5,0)&gt;=75),1,0))),IF(AND(VLOOKUP(G308,अंक,5,0)&gt;86),1.5,IF(AND(VLOOKUP(G308,अंक,5,0)&gt;=81),1,IF(AND(VLOOKUP(G308,अंक,5,0)&gt;=75),0.5,0))))),"")</f>
        <v/>
      </c>
      <c s="160">
        <f t="shared" si="163"/>
        <v>0</v>
      </c>
      <c s="160">
        <f t="shared" si="164"/>
        <v>0</v>
      </c>
      <c s="160">
        <f t="shared" si="146"/>
        <v>0</v>
      </c>
      <c s="157" t="str">
        <f t="shared" si="165"/>
        <v/>
      </c>
      <c s="160" t="str">
        <f t="shared" si="147"/>
        <v/>
      </c>
      <c s="160" t="str">
        <f>IFERROR(IF(AND(VLOOKUP(G308,अंक,5,0)=""),"",IF($CQ$6=3,IF(AND(VLOOKUP(G308,अंक,5,0)&gt;=86),3,IF(AND(VLOOKUP(G308,अंक,5,0)&gt;=81),2,IF(AND(VLOOKUP(G308,अंक,5,0)&gt;=75),1,0))),IF(AND(VLOOKUP(G308,अंक,5,0)&gt;=86),1.5,IF(AND(VLOOKUP(G308,अंक,5,0)&gt;=81),1,IF(AND(VLOOKUP(G308,अंक,5,0)&gt;=75),0.5,0))))),"")</f>
        <v/>
      </c>
      <c s="160">
        <f t="shared" si="166"/>
        <v>0</v>
      </c>
      <c s="160">
        <f t="shared" si="167"/>
        <v>0</v>
      </c>
      <c s="161">
        <f t="shared" si="148"/>
        <v>0</v>
      </c>
      <c s="157"/>
    </row>
    <row r="309" spans="1:99" ht="26.25" customHeight="1">
      <c r="A30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09" s="181" t="str">
        <f t="shared" si="149"/>
        <v/>
      </c>
      <c s="160" t="str">
        <f t="shared" si="150"/>
        <v/>
      </c>
      <c s="160" t="str">
        <f t="shared" si="137"/>
        <v/>
      </c>
      <c s="160" t="str">
        <f>IFERROR(IF(AND(VLOOKUP(G309,अंक,5,0)=""),"",IF($BM$6=3,IF(AND(VLOOKUP(G309,अंक,5,0)&gt;=86),3,IF(AND(VLOOKUP(G309,अंक,5,0)&gt;=81),2,IF(AND(VLOOKUP(G309,Mark,5,0)&gt;=75),1,0))),IF(AND(VLOOKUP(G309,अंक,5,0)&gt;=86),1.5,IF(AND(VLOOKUP(G309,अंक,5,0)&gt;=81),1,IF(AND(VLOOKUP(G309,अंक,5,0)&gt;=75),0.5,0))))),"")</f>
        <v/>
      </c>
      <c s="160">
        <f t="shared" si="151"/>
        <v>0</v>
      </c>
      <c s="160">
        <f t="shared" si="152"/>
        <v>0</v>
      </c>
      <c s="160">
        <f t="shared" si="138"/>
        <v>0</v>
      </c>
      <c s="157" t="str">
        <f t="shared" si="153"/>
        <v/>
      </c>
      <c s="160" t="str">
        <f t="shared" si="139"/>
        <v/>
      </c>
      <c s="160" t="str">
        <f>IFERROR(IF(AND(VLOOKUP(G309,अंक,5,0)=""),"",IF($BS$6=3,IF(AND(VLOOKUP(G309,अंक,5,0)&gt;=86),3,IF(AND(VLOOKUP(G309,अंक,5,0)&gt;=81),2,IF(AND(VLOOKUP(G309,अंक,5,0)&gt;=75),1,0))),IF(AND(VLOOKUP(G309,अंक,5,0)&gt;=86),1.5,IF(AND(VLOOKUP(G309,अंक,5,0)&gt;=81),1,IF(AND(VLOOKUP(G309,अंक,5,0)&gt;=75),0.5,0))))),"")</f>
        <v/>
      </c>
      <c s="160">
        <f t="shared" si="154"/>
        <v>0</v>
      </c>
      <c s="160">
        <f t="shared" si="155"/>
        <v>0</v>
      </c>
      <c s="160">
        <f t="shared" si="140"/>
        <v>0</v>
      </c>
      <c s="157" t="str">
        <f t="shared" si="156"/>
        <v/>
      </c>
      <c s="160" t="str">
        <f t="shared" si="141"/>
        <v/>
      </c>
      <c s="160" t="str">
        <f>IFERROR(IF(AND(VLOOKUP(G309,अंक,5,0)=""),"",IF($BY$6=3,IF(AND(VLOOKUP(G309,अंक,5,0)&gt;=86),3,IF(AND(VLOOKUP(G309,अंक,5,0)&gt;=81),2,IF(AND(VLOOKUP(G309,अंक,5,0)&gt;=75),1,0))),IF(AND(VLOOKUP(G309,अंक,5,0)&gt;=86),1.5,IF(AND(VLOOKUP(G309,अंक,5,0)&gt;=81),1,IF(AND(VLOOKUP(G309,अंक,5,0)&gt;=75),0.5,0))))),"")</f>
        <v/>
      </c>
      <c s="160">
        <f t="shared" si="157"/>
        <v>0</v>
      </c>
      <c s="160">
        <f t="shared" si="158"/>
        <v>0</v>
      </c>
      <c s="160">
        <f t="shared" si="142"/>
        <v>0</v>
      </c>
      <c s="157" t="str">
        <f t="shared" si="159"/>
        <v/>
      </c>
      <c s="160" t="str">
        <f t="shared" si="143"/>
        <v/>
      </c>
      <c s="160" t="str">
        <f>IFERROR(IF(AND(VLOOKUP(G309,अंक,5,0)=""),"",IF($CE$6=3,IF(AND(VLOOKUP(G309,अंक,5,0)&gt;=86),3,IF(AND(VLOOKUP(G309,अंक,5,0)&gt;=81),2,IF(AND(VLOOKUP(G309,अंक,5,0)&gt;=75),1,0))),IF(AND(VLOOKUP(G309,अंक,5,0)&gt;=86),1.5,IF(AND(VLOOKUP(G309,अंक,5,0)&gt;=81),1,IF(AND(VLOOKUP(G309,अंक,5,0)&gt;=75),0.5,0))))),"")</f>
        <v/>
      </c>
      <c s="160">
        <f t="shared" si="160"/>
        <v>0</v>
      </c>
      <c s="160">
        <f t="shared" si="161"/>
        <v>0</v>
      </c>
      <c s="160">
        <f t="shared" si="144"/>
        <v>0</v>
      </c>
      <c s="157" t="str">
        <f t="shared" si="162"/>
        <v/>
      </c>
      <c s="160" t="str">
        <f t="shared" si="145"/>
        <v/>
      </c>
      <c s="160" t="str">
        <f>IFERROR(IF(AND(VLOOKUP(G309,अंक,5,0)=""),"",IF($CK$6=3,IF(AND(VLOOKUP(G309,अंक,5,0)&gt;=86),3,IF(AND(VLOOKUP(G309,अंक,5,0)&gt;=81),2,IF(AND(VLOOKUP(G309,अंक,5,0)&gt;=75),1,0))),IF(AND(VLOOKUP(G309,अंक,5,0)&gt;86),1.5,IF(AND(VLOOKUP(G309,अंक,5,0)&gt;=81),1,IF(AND(VLOOKUP(G309,अंक,5,0)&gt;=75),0.5,0))))),"")</f>
        <v/>
      </c>
      <c s="160">
        <f t="shared" si="163"/>
        <v>0</v>
      </c>
      <c s="160">
        <f t="shared" si="164"/>
        <v>0</v>
      </c>
      <c s="160">
        <f t="shared" si="146"/>
        <v>0</v>
      </c>
      <c s="157" t="str">
        <f t="shared" si="165"/>
        <v/>
      </c>
      <c s="160" t="str">
        <f t="shared" si="147"/>
        <v/>
      </c>
      <c s="160" t="str">
        <f>IFERROR(IF(AND(VLOOKUP(G309,अंक,5,0)=""),"",IF($CQ$6=3,IF(AND(VLOOKUP(G309,अंक,5,0)&gt;=86),3,IF(AND(VLOOKUP(G309,अंक,5,0)&gt;=81),2,IF(AND(VLOOKUP(G309,अंक,5,0)&gt;=75),1,0))),IF(AND(VLOOKUP(G309,अंक,5,0)&gt;=86),1.5,IF(AND(VLOOKUP(G309,अंक,5,0)&gt;=81),1,IF(AND(VLOOKUP(G309,अंक,5,0)&gt;=75),0.5,0))))),"")</f>
        <v/>
      </c>
      <c s="160">
        <f t="shared" si="166"/>
        <v>0</v>
      </c>
      <c s="160">
        <f t="shared" si="167"/>
        <v>0</v>
      </c>
      <c s="161">
        <f t="shared" si="148"/>
        <v>0</v>
      </c>
      <c s="157"/>
    </row>
    <row r="310" spans="1:99" ht="26.25" customHeight="1">
      <c r="A31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0" s="181" t="str">
        <f t="shared" si="149"/>
        <v/>
      </c>
      <c s="160" t="str">
        <f t="shared" si="150"/>
        <v/>
      </c>
      <c s="160" t="str">
        <f t="shared" si="137"/>
        <v/>
      </c>
      <c s="160" t="str">
        <f>IFERROR(IF(AND(VLOOKUP(G310,अंक,5,0)=""),"",IF($BM$6=3,IF(AND(VLOOKUP(G310,अंक,5,0)&gt;=86),3,IF(AND(VLOOKUP(G310,अंक,5,0)&gt;=81),2,IF(AND(VLOOKUP(G310,Mark,5,0)&gt;=75),1,0))),IF(AND(VLOOKUP(G310,अंक,5,0)&gt;=86),1.5,IF(AND(VLOOKUP(G310,अंक,5,0)&gt;=81),1,IF(AND(VLOOKUP(G310,अंक,5,0)&gt;=75),0.5,0))))),"")</f>
        <v/>
      </c>
      <c s="160">
        <f t="shared" si="151"/>
        <v>0</v>
      </c>
      <c s="160">
        <f t="shared" si="152"/>
        <v>0</v>
      </c>
      <c s="160">
        <f t="shared" si="138"/>
        <v>0</v>
      </c>
      <c s="157" t="str">
        <f t="shared" si="153"/>
        <v/>
      </c>
      <c s="160" t="str">
        <f t="shared" si="139"/>
        <v/>
      </c>
      <c s="160" t="str">
        <f>IFERROR(IF(AND(VLOOKUP(G310,अंक,5,0)=""),"",IF($BS$6=3,IF(AND(VLOOKUP(G310,अंक,5,0)&gt;=86),3,IF(AND(VLOOKUP(G310,अंक,5,0)&gt;=81),2,IF(AND(VLOOKUP(G310,अंक,5,0)&gt;=75),1,0))),IF(AND(VLOOKUP(G310,अंक,5,0)&gt;=86),1.5,IF(AND(VLOOKUP(G310,अंक,5,0)&gt;=81),1,IF(AND(VLOOKUP(G310,अंक,5,0)&gt;=75),0.5,0))))),"")</f>
        <v/>
      </c>
      <c s="160">
        <f t="shared" si="154"/>
        <v>0</v>
      </c>
      <c s="160">
        <f t="shared" si="155"/>
        <v>0</v>
      </c>
      <c s="160">
        <f t="shared" si="140"/>
        <v>0</v>
      </c>
      <c s="157" t="str">
        <f t="shared" si="156"/>
        <v/>
      </c>
      <c s="160" t="str">
        <f t="shared" si="141"/>
        <v/>
      </c>
      <c s="160" t="str">
        <f>IFERROR(IF(AND(VLOOKUP(G310,अंक,5,0)=""),"",IF($BY$6=3,IF(AND(VLOOKUP(G310,अंक,5,0)&gt;=86),3,IF(AND(VLOOKUP(G310,अंक,5,0)&gt;=81),2,IF(AND(VLOOKUP(G310,अंक,5,0)&gt;=75),1,0))),IF(AND(VLOOKUP(G310,अंक,5,0)&gt;=86),1.5,IF(AND(VLOOKUP(G310,अंक,5,0)&gt;=81),1,IF(AND(VLOOKUP(G310,अंक,5,0)&gt;=75),0.5,0))))),"")</f>
        <v/>
      </c>
      <c s="160">
        <f t="shared" si="157"/>
        <v>0</v>
      </c>
      <c s="160">
        <f t="shared" si="158"/>
        <v>0</v>
      </c>
      <c s="160">
        <f t="shared" si="142"/>
        <v>0</v>
      </c>
      <c s="157" t="str">
        <f t="shared" si="159"/>
        <v/>
      </c>
      <c s="160" t="str">
        <f t="shared" si="143"/>
        <v/>
      </c>
      <c s="160" t="str">
        <f>IFERROR(IF(AND(VLOOKUP(G310,अंक,5,0)=""),"",IF($CE$6=3,IF(AND(VLOOKUP(G310,अंक,5,0)&gt;=86),3,IF(AND(VLOOKUP(G310,अंक,5,0)&gt;=81),2,IF(AND(VLOOKUP(G310,अंक,5,0)&gt;=75),1,0))),IF(AND(VLOOKUP(G310,अंक,5,0)&gt;=86),1.5,IF(AND(VLOOKUP(G310,अंक,5,0)&gt;=81),1,IF(AND(VLOOKUP(G310,अंक,5,0)&gt;=75),0.5,0))))),"")</f>
        <v/>
      </c>
      <c s="160">
        <f t="shared" si="160"/>
        <v>0</v>
      </c>
      <c s="160">
        <f t="shared" si="161"/>
        <v>0</v>
      </c>
      <c s="160">
        <f t="shared" si="144"/>
        <v>0</v>
      </c>
      <c s="157" t="str">
        <f t="shared" si="162"/>
        <v/>
      </c>
      <c s="160" t="str">
        <f t="shared" si="145"/>
        <v/>
      </c>
      <c s="160" t="str">
        <f>IFERROR(IF(AND(VLOOKUP(G310,अंक,5,0)=""),"",IF($CK$6=3,IF(AND(VLOOKUP(G310,अंक,5,0)&gt;=86),3,IF(AND(VLOOKUP(G310,अंक,5,0)&gt;=81),2,IF(AND(VLOOKUP(G310,अंक,5,0)&gt;=75),1,0))),IF(AND(VLOOKUP(G310,अंक,5,0)&gt;86),1.5,IF(AND(VLOOKUP(G310,अंक,5,0)&gt;=81),1,IF(AND(VLOOKUP(G310,अंक,5,0)&gt;=75),0.5,0))))),"")</f>
        <v/>
      </c>
      <c s="160">
        <f t="shared" si="163"/>
        <v>0</v>
      </c>
      <c s="160">
        <f t="shared" si="164"/>
        <v>0</v>
      </c>
      <c s="160">
        <f t="shared" si="146"/>
        <v>0</v>
      </c>
      <c s="157" t="str">
        <f t="shared" si="165"/>
        <v/>
      </c>
      <c s="160" t="str">
        <f t="shared" si="147"/>
        <v/>
      </c>
      <c s="160" t="str">
        <f>IFERROR(IF(AND(VLOOKUP(G310,अंक,5,0)=""),"",IF($CQ$6=3,IF(AND(VLOOKUP(G310,अंक,5,0)&gt;=86),3,IF(AND(VLOOKUP(G310,अंक,5,0)&gt;=81),2,IF(AND(VLOOKUP(G310,अंक,5,0)&gt;=75),1,0))),IF(AND(VLOOKUP(G310,अंक,5,0)&gt;=86),1.5,IF(AND(VLOOKUP(G310,अंक,5,0)&gt;=81),1,IF(AND(VLOOKUP(G310,अंक,5,0)&gt;=75),0.5,0))))),"")</f>
        <v/>
      </c>
      <c s="160">
        <f t="shared" si="166"/>
        <v>0</v>
      </c>
      <c s="160">
        <f t="shared" si="167"/>
        <v>0</v>
      </c>
      <c s="161">
        <f t="shared" si="148"/>
        <v>0</v>
      </c>
      <c s="157"/>
    </row>
    <row r="311" spans="1:99" ht="26.25" customHeight="1">
      <c r="A31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1" s="181" t="str">
        <f t="shared" si="149"/>
        <v/>
      </c>
      <c s="160" t="str">
        <f t="shared" si="150"/>
        <v/>
      </c>
      <c s="160" t="str">
        <f t="shared" si="137"/>
        <v/>
      </c>
      <c s="160" t="str">
        <f>IFERROR(IF(AND(VLOOKUP(G311,अंक,5,0)=""),"",IF($BM$6=3,IF(AND(VLOOKUP(G311,अंक,5,0)&gt;=86),3,IF(AND(VLOOKUP(G311,अंक,5,0)&gt;=81),2,IF(AND(VLOOKUP(G311,Mark,5,0)&gt;=75),1,0))),IF(AND(VLOOKUP(G311,अंक,5,0)&gt;=86),1.5,IF(AND(VLOOKUP(G311,अंक,5,0)&gt;=81),1,IF(AND(VLOOKUP(G311,अंक,5,0)&gt;=75),0.5,0))))),"")</f>
        <v/>
      </c>
      <c s="160">
        <f t="shared" si="151"/>
        <v>0</v>
      </c>
      <c s="160">
        <f t="shared" si="152"/>
        <v>0</v>
      </c>
      <c s="160">
        <f t="shared" si="138"/>
        <v>0</v>
      </c>
      <c s="157" t="str">
        <f t="shared" si="153"/>
        <v/>
      </c>
      <c s="160" t="str">
        <f t="shared" si="139"/>
        <v/>
      </c>
      <c s="160" t="str">
        <f>IFERROR(IF(AND(VLOOKUP(G311,अंक,5,0)=""),"",IF($BS$6=3,IF(AND(VLOOKUP(G311,अंक,5,0)&gt;=86),3,IF(AND(VLOOKUP(G311,अंक,5,0)&gt;=81),2,IF(AND(VLOOKUP(G311,अंक,5,0)&gt;=75),1,0))),IF(AND(VLOOKUP(G311,अंक,5,0)&gt;=86),1.5,IF(AND(VLOOKUP(G311,अंक,5,0)&gt;=81),1,IF(AND(VLOOKUP(G311,अंक,5,0)&gt;=75),0.5,0))))),"")</f>
        <v/>
      </c>
      <c s="160">
        <f t="shared" si="154"/>
        <v>0</v>
      </c>
      <c s="160">
        <f t="shared" si="155"/>
        <v>0</v>
      </c>
      <c s="160">
        <f t="shared" si="140"/>
        <v>0</v>
      </c>
      <c s="157" t="str">
        <f t="shared" si="156"/>
        <v/>
      </c>
      <c s="160" t="str">
        <f t="shared" si="141"/>
        <v/>
      </c>
      <c s="160" t="str">
        <f>IFERROR(IF(AND(VLOOKUP(G311,अंक,5,0)=""),"",IF($BY$6=3,IF(AND(VLOOKUP(G311,अंक,5,0)&gt;=86),3,IF(AND(VLOOKUP(G311,अंक,5,0)&gt;=81),2,IF(AND(VLOOKUP(G311,अंक,5,0)&gt;=75),1,0))),IF(AND(VLOOKUP(G311,अंक,5,0)&gt;=86),1.5,IF(AND(VLOOKUP(G311,अंक,5,0)&gt;=81),1,IF(AND(VLOOKUP(G311,अंक,5,0)&gt;=75),0.5,0))))),"")</f>
        <v/>
      </c>
      <c s="160">
        <f t="shared" si="157"/>
        <v>0</v>
      </c>
      <c s="160">
        <f t="shared" si="158"/>
        <v>0</v>
      </c>
      <c s="160">
        <f t="shared" si="142"/>
        <v>0</v>
      </c>
      <c s="157" t="str">
        <f t="shared" si="159"/>
        <v/>
      </c>
      <c s="160" t="str">
        <f t="shared" si="143"/>
        <v/>
      </c>
      <c s="160" t="str">
        <f>IFERROR(IF(AND(VLOOKUP(G311,अंक,5,0)=""),"",IF($CE$6=3,IF(AND(VLOOKUP(G311,अंक,5,0)&gt;=86),3,IF(AND(VLOOKUP(G311,अंक,5,0)&gt;=81),2,IF(AND(VLOOKUP(G311,अंक,5,0)&gt;=75),1,0))),IF(AND(VLOOKUP(G311,अंक,5,0)&gt;=86),1.5,IF(AND(VLOOKUP(G311,अंक,5,0)&gt;=81),1,IF(AND(VLOOKUP(G311,अंक,5,0)&gt;=75),0.5,0))))),"")</f>
        <v/>
      </c>
      <c s="160">
        <f t="shared" si="160"/>
        <v>0</v>
      </c>
      <c s="160">
        <f t="shared" si="161"/>
        <v>0</v>
      </c>
      <c s="160">
        <f t="shared" si="144"/>
        <v>0</v>
      </c>
      <c s="157" t="str">
        <f t="shared" si="162"/>
        <v/>
      </c>
      <c s="160" t="str">
        <f t="shared" si="145"/>
        <v/>
      </c>
      <c s="160" t="str">
        <f>IFERROR(IF(AND(VLOOKUP(G311,अंक,5,0)=""),"",IF($CK$6=3,IF(AND(VLOOKUP(G311,अंक,5,0)&gt;=86),3,IF(AND(VLOOKUP(G311,अंक,5,0)&gt;=81),2,IF(AND(VLOOKUP(G311,अंक,5,0)&gt;=75),1,0))),IF(AND(VLOOKUP(G311,अंक,5,0)&gt;86),1.5,IF(AND(VLOOKUP(G311,अंक,5,0)&gt;=81),1,IF(AND(VLOOKUP(G311,अंक,5,0)&gt;=75),0.5,0))))),"")</f>
        <v/>
      </c>
      <c s="160">
        <f t="shared" si="163"/>
        <v>0</v>
      </c>
      <c s="160">
        <f t="shared" si="164"/>
        <v>0</v>
      </c>
      <c s="160">
        <f t="shared" si="146"/>
        <v>0</v>
      </c>
      <c s="157" t="str">
        <f t="shared" si="165"/>
        <v/>
      </c>
      <c s="160" t="str">
        <f t="shared" si="147"/>
        <v/>
      </c>
      <c s="160" t="str">
        <f>IFERROR(IF(AND(VLOOKUP(G311,अंक,5,0)=""),"",IF($CQ$6=3,IF(AND(VLOOKUP(G311,अंक,5,0)&gt;=86),3,IF(AND(VLOOKUP(G311,अंक,5,0)&gt;=81),2,IF(AND(VLOOKUP(G311,अंक,5,0)&gt;=75),1,0))),IF(AND(VLOOKUP(G311,अंक,5,0)&gt;=86),1.5,IF(AND(VLOOKUP(G311,अंक,5,0)&gt;=81),1,IF(AND(VLOOKUP(G311,अंक,5,0)&gt;=75),0.5,0))))),"")</f>
        <v/>
      </c>
      <c s="160">
        <f t="shared" si="166"/>
        <v>0</v>
      </c>
      <c s="160">
        <f t="shared" si="167"/>
        <v>0</v>
      </c>
      <c s="161">
        <f t="shared" si="148"/>
        <v>0</v>
      </c>
      <c s="157"/>
    </row>
    <row r="312" spans="1:99" ht="26.25" customHeight="1">
      <c r="A31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2" s="181" t="str">
        <f t="shared" si="149"/>
        <v/>
      </c>
      <c s="160" t="str">
        <f t="shared" si="150"/>
        <v/>
      </c>
      <c s="160" t="str">
        <f t="shared" si="137"/>
        <v/>
      </c>
      <c s="160" t="str">
        <f>IFERROR(IF(AND(VLOOKUP(G312,अंक,5,0)=""),"",IF($BM$6=3,IF(AND(VLOOKUP(G312,अंक,5,0)&gt;=86),3,IF(AND(VLOOKUP(G312,अंक,5,0)&gt;=81),2,IF(AND(VLOOKUP(G312,Mark,5,0)&gt;=75),1,0))),IF(AND(VLOOKUP(G312,अंक,5,0)&gt;=86),1.5,IF(AND(VLOOKUP(G312,अंक,5,0)&gt;=81),1,IF(AND(VLOOKUP(G312,अंक,5,0)&gt;=75),0.5,0))))),"")</f>
        <v/>
      </c>
      <c s="160">
        <f t="shared" si="151"/>
        <v>0</v>
      </c>
      <c s="160">
        <f t="shared" si="152"/>
        <v>0</v>
      </c>
      <c s="160">
        <f t="shared" si="138"/>
        <v>0</v>
      </c>
      <c s="157" t="str">
        <f t="shared" si="153"/>
        <v/>
      </c>
      <c s="160" t="str">
        <f t="shared" si="139"/>
        <v/>
      </c>
      <c s="160" t="str">
        <f>IFERROR(IF(AND(VLOOKUP(G312,अंक,5,0)=""),"",IF($BS$6=3,IF(AND(VLOOKUP(G312,अंक,5,0)&gt;=86),3,IF(AND(VLOOKUP(G312,अंक,5,0)&gt;=81),2,IF(AND(VLOOKUP(G312,अंक,5,0)&gt;=75),1,0))),IF(AND(VLOOKUP(G312,अंक,5,0)&gt;=86),1.5,IF(AND(VLOOKUP(G312,अंक,5,0)&gt;=81),1,IF(AND(VLOOKUP(G312,अंक,5,0)&gt;=75),0.5,0))))),"")</f>
        <v/>
      </c>
      <c s="160">
        <f t="shared" si="154"/>
        <v>0</v>
      </c>
      <c s="160">
        <f t="shared" si="155"/>
        <v>0</v>
      </c>
      <c s="160">
        <f t="shared" si="140"/>
        <v>0</v>
      </c>
      <c s="157" t="str">
        <f t="shared" si="156"/>
        <v/>
      </c>
      <c s="160" t="str">
        <f t="shared" si="141"/>
        <v/>
      </c>
      <c s="160" t="str">
        <f>IFERROR(IF(AND(VLOOKUP(G312,अंक,5,0)=""),"",IF($BY$6=3,IF(AND(VLOOKUP(G312,अंक,5,0)&gt;=86),3,IF(AND(VLOOKUP(G312,अंक,5,0)&gt;=81),2,IF(AND(VLOOKUP(G312,अंक,5,0)&gt;=75),1,0))),IF(AND(VLOOKUP(G312,अंक,5,0)&gt;=86),1.5,IF(AND(VLOOKUP(G312,अंक,5,0)&gt;=81),1,IF(AND(VLOOKUP(G312,अंक,5,0)&gt;=75),0.5,0))))),"")</f>
        <v/>
      </c>
      <c s="160">
        <f t="shared" si="157"/>
        <v>0</v>
      </c>
      <c s="160">
        <f t="shared" si="158"/>
        <v>0</v>
      </c>
      <c s="160">
        <f t="shared" si="142"/>
        <v>0</v>
      </c>
      <c s="157" t="str">
        <f t="shared" si="159"/>
        <v/>
      </c>
      <c s="160" t="str">
        <f t="shared" si="143"/>
        <v/>
      </c>
      <c s="160" t="str">
        <f>IFERROR(IF(AND(VLOOKUP(G312,अंक,5,0)=""),"",IF($CE$6=3,IF(AND(VLOOKUP(G312,अंक,5,0)&gt;=86),3,IF(AND(VLOOKUP(G312,अंक,5,0)&gt;=81),2,IF(AND(VLOOKUP(G312,अंक,5,0)&gt;=75),1,0))),IF(AND(VLOOKUP(G312,अंक,5,0)&gt;=86),1.5,IF(AND(VLOOKUP(G312,अंक,5,0)&gt;=81),1,IF(AND(VLOOKUP(G312,अंक,5,0)&gt;=75),0.5,0))))),"")</f>
        <v/>
      </c>
      <c s="160">
        <f t="shared" si="160"/>
        <v>0</v>
      </c>
      <c s="160">
        <f t="shared" si="161"/>
        <v>0</v>
      </c>
      <c s="160">
        <f t="shared" si="144"/>
        <v>0</v>
      </c>
      <c s="157" t="str">
        <f t="shared" si="162"/>
        <v/>
      </c>
      <c s="160" t="str">
        <f t="shared" si="145"/>
        <v/>
      </c>
      <c s="160" t="str">
        <f>IFERROR(IF(AND(VLOOKUP(G312,अंक,5,0)=""),"",IF($CK$6=3,IF(AND(VLOOKUP(G312,अंक,5,0)&gt;=86),3,IF(AND(VLOOKUP(G312,अंक,5,0)&gt;=81),2,IF(AND(VLOOKUP(G312,अंक,5,0)&gt;=75),1,0))),IF(AND(VLOOKUP(G312,अंक,5,0)&gt;86),1.5,IF(AND(VLOOKUP(G312,अंक,5,0)&gt;=81),1,IF(AND(VLOOKUP(G312,अंक,5,0)&gt;=75),0.5,0))))),"")</f>
        <v/>
      </c>
      <c s="160">
        <f t="shared" si="163"/>
        <v>0</v>
      </c>
      <c s="160">
        <f t="shared" si="164"/>
        <v>0</v>
      </c>
      <c s="160">
        <f t="shared" si="146"/>
        <v>0</v>
      </c>
      <c s="157" t="str">
        <f t="shared" si="165"/>
        <v/>
      </c>
      <c s="160" t="str">
        <f t="shared" si="147"/>
        <v/>
      </c>
      <c s="160" t="str">
        <f>IFERROR(IF(AND(VLOOKUP(G312,अंक,5,0)=""),"",IF($CQ$6=3,IF(AND(VLOOKUP(G312,अंक,5,0)&gt;=86),3,IF(AND(VLOOKUP(G312,अंक,5,0)&gt;=81),2,IF(AND(VLOOKUP(G312,अंक,5,0)&gt;=75),1,0))),IF(AND(VLOOKUP(G312,अंक,5,0)&gt;=86),1.5,IF(AND(VLOOKUP(G312,अंक,5,0)&gt;=81),1,IF(AND(VLOOKUP(G312,अंक,5,0)&gt;=75),0.5,0))))),"")</f>
        <v/>
      </c>
      <c s="160">
        <f t="shared" si="166"/>
        <v>0</v>
      </c>
      <c s="160">
        <f t="shared" si="167"/>
        <v>0</v>
      </c>
      <c s="161">
        <f t="shared" si="148"/>
        <v>0</v>
      </c>
      <c s="157"/>
    </row>
    <row r="313" spans="1:99" ht="26.25" customHeight="1">
      <c r="A31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3" s="181" t="str">
        <f t="shared" si="149"/>
        <v/>
      </c>
      <c s="160" t="str">
        <f t="shared" si="150"/>
        <v/>
      </c>
      <c s="160" t="str">
        <f t="shared" si="137"/>
        <v/>
      </c>
      <c s="160" t="str">
        <f>IFERROR(IF(AND(VLOOKUP(G313,अंक,5,0)=""),"",IF($BM$6=3,IF(AND(VLOOKUP(G313,अंक,5,0)&gt;=86),3,IF(AND(VLOOKUP(G313,अंक,5,0)&gt;=81),2,IF(AND(VLOOKUP(G313,Mark,5,0)&gt;=75),1,0))),IF(AND(VLOOKUP(G313,अंक,5,0)&gt;=86),1.5,IF(AND(VLOOKUP(G313,अंक,5,0)&gt;=81),1,IF(AND(VLOOKUP(G313,अंक,5,0)&gt;=75),0.5,0))))),"")</f>
        <v/>
      </c>
      <c s="160">
        <f t="shared" si="151"/>
        <v>0</v>
      </c>
      <c s="160">
        <f t="shared" si="152"/>
        <v>0</v>
      </c>
      <c s="160">
        <f t="shared" si="138"/>
        <v>0</v>
      </c>
      <c s="157" t="str">
        <f t="shared" si="153"/>
        <v/>
      </c>
      <c s="160" t="str">
        <f t="shared" si="139"/>
        <v/>
      </c>
      <c s="160" t="str">
        <f>IFERROR(IF(AND(VLOOKUP(G313,अंक,5,0)=""),"",IF($BS$6=3,IF(AND(VLOOKUP(G313,अंक,5,0)&gt;=86),3,IF(AND(VLOOKUP(G313,अंक,5,0)&gt;=81),2,IF(AND(VLOOKUP(G313,अंक,5,0)&gt;=75),1,0))),IF(AND(VLOOKUP(G313,अंक,5,0)&gt;=86),1.5,IF(AND(VLOOKUP(G313,अंक,5,0)&gt;=81),1,IF(AND(VLOOKUP(G313,अंक,5,0)&gt;=75),0.5,0))))),"")</f>
        <v/>
      </c>
      <c s="160">
        <f t="shared" si="154"/>
        <v>0</v>
      </c>
      <c s="160">
        <f t="shared" si="155"/>
        <v>0</v>
      </c>
      <c s="160">
        <f t="shared" si="140"/>
        <v>0</v>
      </c>
      <c s="157" t="str">
        <f t="shared" si="156"/>
        <v/>
      </c>
      <c s="160" t="str">
        <f t="shared" si="141"/>
        <v/>
      </c>
      <c s="160" t="str">
        <f>IFERROR(IF(AND(VLOOKUP(G313,अंक,5,0)=""),"",IF($BY$6=3,IF(AND(VLOOKUP(G313,अंक,5,0)&gt;=86),3,IF(AND(VLOOKUP(G313,अंक,5,0)&gt;=81),2,IF(AND(VLOOKUP(G313,अंक,5,0)&gt;=75),1,0))),IF(AND(VLOOKUP(G313,अंक,5,0)&gt;=86),1.5,IF(AND(VLOOKUP(G313,अंक,5,0)&gt;=81),1,IF(AND(VLOOKUP(G313,अंक,5,0)&gt;=75),0.5,0))))),"")</f>
        <v/>
      </c>
      <c s="160">
        <f t="shared" si="157"/>
        <v>0</v>
      </c>
      <c s="160">
        <f t="shared" si="158"/>
        <v>0</v>
      </c>
      <c s="160">
        <f t="shared" si="142"/>
        <v>0</v>
      </c>
      <c s="157" t="str">
        <f t="shared" si="159"/>
        <v/>
      </c>
      <c s="160" t="str">
        <f t="shared" si="143"/>
        <v/>
      </c>
      <c s="160" t="str">
        <f>IFERROR(IF(AND(VLOOKUP(G313,अंक,5,0)=""),"",IF($CE$6=3,IF(AND(VLOOKUP(G313,अंक,5,0)&gt;=86),3,IF(AND(VLOOKUP(G313,अंक,5,0)&gt;=81),2,IF(AND(VLOOKUP(G313,अंक,5,0)&gt;=75),1,0))),IF(AND(VLOOKUP(G313,अंक,5,0)&gt;=86),1.5,IF(AND(VLOOKUP(G313,अंक,5,0)&gt;=81),1,IF(AND(VLOOKUP(G313,अंक,5,0)&gt;=75),0.5,0))))),"")</f>
        <v/>
      </c>
      <c s="160">
        <f t="shared" si="160"/>
        <v>0</v>
      </c>
      <c s="160">
        <f t="shared" si="161"/>
        <v>0</v>
      </c>
      <c s="160">
        <f t="shared" si="144"/>
        <v>0</v>
      </c>
      <c s="157" t="str">
        <f t="shared" si="162"/>
        <v/>
      </c>
      <c s="160" t="str">
        <f t="shared" si="145"/>
        <v/>
      </c>
      <c s="160" t="str">
        <f>IFERROR(IF(AND(VLOOKUP(G313,अंक,5,0)=""),"",IF($CK$6=3,IF(AND(VLOOKUP(G313,अंक,5,0)&gt;=86),3,IF(AND(VLOOKUP(G313,अंक,5,0)&gt;=81),2,IF(AND(VLOOKUP(G313,अंक,5,0)&gt;=75),1,0))),IF(AND(VLOOKUP(G313,अंक,5,0)&gt;86),1.5,IF(AND(VLOOKUP(G313,अंक,5,0)&gt;=81),1,IF(AND(VLOOKUP(G313,अंक,5,0)&gt;=75),0.5,0))))),"")</f>
        <v/>
      </c>
      <c s="160">
        <f t="shared" si="163"/>
        <v>0</v>
      </c>
      <c s="160">
        <f t="shared" si="164"/>
        <v>0</v>
      </c>
      <c s="160">
        <f t="shared" si="146"/>
        <v>0</v>
      </c>
      <c s="157" t="str">
        <f t="shared" si="165"/>
        <v/>
      </c>
      <c s="160" t="str">
        <f t="shared" si="147"/>
        <v/>
      </c>
      <c s="160" t="str">
        <f>IFERROR(IF(AND(VLOOKUP(G313,अंक,5,0)=""),"",IF($CQ$6=3,IF(AND(VLOOKUP(G313,अंक,5,0)&gt;=86),3,IF(AND(VLOOKUP(G313,अंक,5,0)&gt;=81),2,IF(AND(VLOOKUP(G313,अंक,5,0)&gt;=75),1,0))),IF(AND(VLOOKUP(G313,अंक,5,0)&gt;=86),1.5,IF(AND(VLOOKUP(G313,अंक,5,0)&gt;=81),1,IF(AND(VLOOKUP(G313,अंक,5,0)&gt;=75),0.5,0))))),"")</f>
        <v/>
      </c>
      <c s="160">
        <f t="shared" si="166"/>
        <v>0</v>
      </c>
      <c s="160">
        <f t="shared" si="167"/>
        <v>0</v>
      </c>
      <c s="161">
        <f t="shared" si="148"/>
        <v>0</v>
      </c>
      <c s="157"/>
    </row>
    <row r="314" spans="1:99" ht="26.25" customHeight="1">
      <c r="A31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4" s="181" t="str">
        <f t="shared" si="149"/>
        <v/>
      </c>
      <c s="160" t="str">
        <f t="shared" si="150"/>
        <v/>
      </c>
      <c s="160" t="str">
        <f t="shared" si="137"/>
        <v/>
      </c>
      <c s="160" t="str">
        <f>IFERROR(IF(AND(VLOOKUP(G314,अंक,5,0)=""),"",IF($BM$6=3,IF(AND(VLOOKUP(G314,अंक,5,0)&gt;=86),3,IF(AND(VLOOKUP(G314,अंक,5,0)&gt;=81),2,IF(AND(VLOOKUP(G314,Mark,5,0)&gt;=75),1,0))),IF(AND(VLOOKUP(G314,अंक,5,0)&gt;=86),1.5,IF(AND(VLOOKUP(G314,अंक,5,0)&gt;=81),1,IF(AND(VLOOKUP(G314,अंक,5,0)&gt;=75),0.5,0))))),"")</f>
        <v/>
      </c>
      <c s="160">
        <f t="shared" si="151"/>
        <v>0</v>
      </c>
      <c s="160">
        <f t="shared" si="152"/>
        <v>0</v>
      </c>
      <c s="160">
        <f t="shared" si="138"/>
        <v>0</v>
      </c>
      <c s="157" t="str">
        <f t="shared" si="153"/>
        <v/>
      </c>
      <c s="160" t="str">
        <f t="shared" si="139"/>
        <v/>
      </c>
      <c s="160" t="str">
        <f>IFERROR(IF(AND(VLOOKUP(G314,अंक,5,0)=""),"",IF($BS$6=3,IF(AND(VLOOKUP(G314,अंक,5,0)&gt;=86),3,IF(AND(VLOOKUP(G314,अंक,5,0)&gt;=81),2,IF(AND(VLOOKUP(G314,अंक,5,0)&gt;=75),1,0))),IF(AND(VLOOKUP(G314,अंक,5,0)&gt;=86),1.5,IF(AND(VLOOKUP(G314,अंक,5,0)&gt;=81),1,IF(AND(VLOOKUP(G314,अंक,5,0)&gt;=75),0.5,0))))),"")</f>
        <v/>
      </c>
      <c s="160">
        <f t="shared" si="154"/>
        <v>0</v>
      </c>
      <c s="160">
        <f t="shared" si="155"/>
        <v>0</v>
      </c>
      <c s="160">
        <f t="shared" si="140"/>
        <v>0</v>
      </c>
      <c s="157" t="str">
        <f t="shared" si="156"/>
        <v/>
      </c>
      <c s="160" t="str">
        <f t="shared" si="141"/>
        <v/>
      </c>
      <c s="160" t="str">
        <f>IFERROR(IF(AND(VLOOKUP(G314,अंक,5,0)=""),"",IF($BY$6=3,IF(AND(VLOOKUP(G314,अंक,5,0)&gt;=86),3,IF(AND(VLOOKUP(G314,अंक,5,0)&gt;=81),2,IF(AND(VLOOKUP(G314,अंक,5,0)&gt;=75),1,0))),IF(AND(VLOOKUP(G314,अंक,5,0)&gt;=86),1.5,IF(AND(VLOOKUP(G314,अंक,5,0)&gt;=81),1,IF(AND(VLOOKUP(G314,अंक,5,0)&gt;=75),0.5,0))))),"")</f>
        <v/>
      </c>
      <c s="160">
        <f t="shared" si="157"/>
        <v>0</v>
      </c>
      <c s="160">
        <f t="shared" si="158"/>
        <v>0</v>
      </c>
      <c s="160">
        <f t="shared" si="142"/>
        <v>0</v>
      </c>
      <c s="157" t="str">
        <f t="shared" si="159"/>
        <v/>
      </c>
      <c s="160" t="str">
        <f t="shared" si="143"/>
        <v/>
      </c>
      <c s="160" t="str">
        <f>IFERROR(IF(AND(VLOOKUP(G314,अंक,5,0)=""),"",IF($CE$6=3,IF(AND(VLOOKUP(G314,अंक,5,0)&gt;=86),3,IF(AND(VLOOKUP(G314,अंक,5,0)&gt;=81),2,IF(AND(VLOOKUP(G314,अंक,5,0)&gt;=75),1,0))),IF(AND(VLOOKUP(G314,अंक,5,0)&gt;=86),1.5,IF(AND(VLOOKUP(G314,अंक,5,0)&gt;=81),1,IF(AND(VLOOKUP(G314,अंक,5,0)&gt;=75),0.5,0))))),"")</f>
        <v/>
      </c>
      <c s="160">
        <f t="shared" si="160"/>
        <v>0</v>
      </c>
      <c s="160">
        <f t="shared" si="161"/>
        <v>0</v>
      </c>
      <c s="160">
        <f t="shared" si="144"/>
        <v>0</v>
      </c>
      <c s="157" t="str">
        <f t="shared" si="162"/>
        <v/>
      </c>
      <c s="160" t="str">
        <f t="shared" si="145"/>
        <v/>
      </c>
      <c s="160" t="str">
        <f>IFERROR(IF(AND(VLOOKUP(G314,अंक,5,0)=""),"",IF($CK$6=3,IF(AND(VLOOKUP(G314,अंक,5,0)&gt;=86),3,IF(AND(VLOOKUP(G314,अंक,5,0)&gt;=81),2,IF(AND(VLOOKUP(G314,अंक,5,0)&gt;=75),1,0))),IF(AND(VLOOKUP(G314,अंक,5,0)&gt;86),1.5,IF(AND(VLOOKUP(G314,अंक,5,0)&gt;=81),1,IF(AND(VLOOKUP(G314,अंक,5,0)&gt;=75),0.5,0))))),"")</f>
        <v/>
      </c>
      <c s="160">
        <f t="shared" si="163"/>
        <v>0</v>
      </c>
      <c s="160">
        <f t="shared" si="164"/>
        <v>0</v>
      </c>
      <c s="160">
        <f t="shared" si="146"/>
        <v>0</v>
      </c>
      <c s="157" t="str">
        <f t="shared" si="165"/>
        <v/>
      </c>
      <c s="160" t="str">
        <f t="shared" si="147"/>
        <v/>
      </c>
      <c s="160" t="str">
        <f>IFERROR(IF(AND(VLOOKUP(G314,अंक,5,0)=""),"",IF($CQ$6=3,IF(AND(VLOOKUP(G314,अंक,5,0)&gt;=86),3,IF(AND(VLOOKUP(G314,अंक,5,0)&gt;=81),2,IF(AND(VLOOKUP(G314,अंक,5,0)&gt;=75),1,0))),IF(AND(VLOOKUP(G314,अंक,5,0)&gt;=86),1.5,IF(AND(VLOOKUP(G314,अंक,5,0)&gt;=81),1,IF(AND(VLOOKUP(G314,अंक,5,0)&gt;=75),0.5,0))))),"")</f>
        <v/>
      </c>
      <c s="160">
        <f t="shared" si="166"/>
        <v>0</v>
      </c>
      <c s="160">
        <f t="shared" si="167"/>
        <v>0</v>
      </c>
      <c s="161">
        <f t="shared" si="148"/>
        <v>0</v>
      </c>
      <c s="157"/>
    </row>
    <row r="315" spans="1:99" ht="26.25" customHeight="1">
      <c r="A31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5" s="181" t="str">
        <f t="shared" si="149"/>
        <v/>
      </c>
      <c s="160" t="str">
        <f t="shared" si="150"/>
        <v/>
      </c>
      <c s="160" t="str">
        <f t="shared" si="137"/>
        <v/>
      </c>
      <c s="160" t="str">
        <f>IFERROR(IF(AND(VLOOKUP(G315,अंक,5,0)=""),"",IF($BM$6=3,IF(AND(VLOOKUP(G315,अंक,5,0)&gt;=86),3,IF(AND(VLOOKUP(G315,अंक,5,0)&gt;=81),2,IF(AND(VLOOKUP(G315,Mark,5,0)&gt;=75),1,0))),IF(AND(VLOOKUP(G315,अंक,5,0)&gt;=86),1.5,IF(AND(VLOOKUP(G315,अंक,5,0)&gt;=81),1,IF(AND(VLOOKUP(G315,अंक,5,0)&gt;=75),0.5,0))))),"")</f>
        <v/>
      </c>
      <c s="160">
        <f t="shared" si="151"/>
        <v>0</v>
      </c>
      <c s="160">
        <f t="shared" si="152"/>
        <v>0</v>
      </c>
      <c s="160">
        <f t="shared" si="138"/>
        <v>0</v>
      </c>
      <c s="157" t="str">
        <f t="shared" si="153"/>
        <v/>
      </c>
      <c s="160" t="str">
        <f t="shared" si="139"/>
        <v/>
      </c>
      <c s="160" t="str">
        <f>IFERROR(IF(AND(VLOOKUP(G315,अंक,5,0)=""),"",IF($BS$6=3,IF(AND(VLOOKUP(G315,अंक,5,0)&gt;=86),3,IF(AND(VLOOKUP(G315,अंक,5,0)&gt;=81),2,IF(AND(VLOOKUP(G315,अंक,5,0)&gt;=75),1,0))),IF(AND(VLOOKUP(G315,अंक,5,0)&gt;=86),1.5,IF(AND(VLOOKUP(G315,अंक,5,0)&gt;=81),1,IF(AND(VLOOKUP(G315,अंक,5,0)&gt;=75),0.5,0))))),"")</f>
        <v/>
      </c>
      <c s="160">
        <f t="shared" si="154"/>
        <v>0</v>
      </c>
      <c s="160">
        <f t="shared" si="155"/>
        <v>0</v>
      </c>
      <c s="160">
        <f t="shared" si="140"/>
        <v>0</v>
      </c>
      <c s="157" t="str">
        <f t="shared" si="156"/>
        <v/>
      </c>
      <c s="160" t="str">
        <f t="shared" si="141"/>
        <v/>
      </c>
      <c s="160" t="str">
        <f>IFERROR(IF(AND(VLOOKUP(G315,अंक,5,0)=""),"",IF($BY$6=3,IF(AND(VLOOKUP(G315,अंक,5,0)&gt;=86),3,IF(AND(VLOOKUP(G315,अंक,5,0)&gt;=81),2,IF(AND(VLOOKUP(G315,अंक,5,0)&gt;=75),1,0))),IF(AND(VLOOKUP(G315,अंक,5,0)&gt;=86),1.5,IF(AND(VLOOKUP(G315,अंक,5,0)&gt;=81),1,IF(AND(VLOOKUP(G315,अंक,5,0)&gt;=75),0.5,0))))),"")</f>
        <v/>
      </c>
      <c s="160">
        <f t="shared" si="157"/>
        <v>0</v>
      </c>
      <c s="160">
        <f t="shared" si="158"/>
        <v>0</v>
      </c>
      <c s="160">
        <f t="shared" si="142"/>
        <v>0</v>
      </c>
      <c s="157" t="str">
        <f t="shared" si="159"/>
        <v/>
      </c>
      <c s="160" t="str">
        <f t="shared" si="143"/>
        <v/>
      </c>
      <c s="160" t="str">
        <f>IFERROR(IF(AND(VLOOKUP(G315,अंक,5,0)=""),"",IF($CE$6=3,IF(AND(VLOOKUP(G315,अंक,5,0)&gt;=86),3,IF(AND(VLOOKUP(G315,अंक,5,0)&gt;=81),2,IF(AND(VLOOKUP(G315,अंक,5,0)&gt;=75),1,0))),IF(AND(VLOOKUP(G315,अंक,5,0)&gt;=86),1.5,IF(AND(VLOOKUP(G315,अंक,5,0)&gt;=81),1,IF(AND(VLOOKUP(G315,अंक,5,0)&gt;=75),0.5,0))))),"")</f>
        <v/>
      </c>
      <c s="160">
        <f t="shared" si="160"/>
        <v>0</v>
      </c>
      <c s="160">
        <f t="shared" si="161"/>
        <v>0</v>
      </c>
      <c s="160">
        <f t="shared" si="144"/>
        <v>0</v>
      </c>
      <c s="157" t="str">
        <f t="shared" si="162"/>
        <v/>
      </c>
      <c s="160" t="str">
        <f t="shared" si="145"/>
        <v/>
      </c>
      <c s="160" t="str">
        <f>IFERROR(IF(AND(VLOOKUP(G315,अंक,5,0)=""),"",IF($CK$6=3,IF(AND(VLOOKUP(G315,अंक,5,0)&gt;=86),3,IF(AND(VLOOKUP(G315,अंक,5,0)&gt;=81),2,IF(AND(VLOOKUP(G315,अंक,5,0)&gt;=75),1,0))),IF(AND(VLOOKUP(G315,अंक,5,0)&gt;86),1.5,IF(AND(VLOOKUP(G315,अंक,5,0)&gt;=81),1,IF(AND(VLOOKUP(G315,अंक,5,0)&gt;=75),0.5,0))))),"")</f>
        <v/>
      </c>
      <c s="160">
        <f t="shared" si="163"/>
        <v>0</v>
      </c>
      <c s="160">
        <f t="shared" si="164"/>
        <v>0</v>
      </c>
      <c s="160">
        <f t="shared" si="146"/>
        <v>0</v>
      </c>
      <c s="157" t="str">
        <f t="shared" si="165"/>
        <v/>
      </c>
      <c s="160" t="str">
        <f t="shared" si="147"/>
        <v/>
      </c>
      <c s="160" t="str">
        <f>IFERROR(IF(AND(VLOOKUP(G315,अंक,5,0)=""),"",IF($CQ$6=3,IF(AND(VLOOKUP(G315,अंक,5,0)&gt;=86),3,IF(AND(VLOOKUP(G315,अंक,5,0)&gt;=81),2,IF(AND(VLOOKUP(G315,अंक,5,0)&gt;=75),1,0))),IF(AND(VLOOKUP(G315,अंक,5,0)&gt;=86),1.5,IF(AND(VLOOKUP(G315,अंक,5,0)&gt;=81),1,IF(AND(VLOOKUP(G315,अंक,5,0)&gt;=75),0.5,0))))),"")</f>
        <v/>
      </c>
      <c s="160">
        <f t="shared" si="166"/>
        <v>0</v>
      </c>
      <c s="160">
        <f t="shared" si="167"/>
        <v>0</v>
      </c>
      <c s="161">
        <f t="shared" si="148"/>
        <v>0</v>
      </c>
      <c s="157"/>
    </row>
    <row r="316" spans="1:99" ht="26.25" customHeight="1">
      <c r="A31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6" s="181" t="str">
        <f t="shared" si="149"/>
        <v/>
      </c>
      <c s="160" t="str">
        <f t="shared" si="150"/>
        <v/>
      </c>
      <c s="160" t="str">
        <f t="shared" si="137"/>
        <v/>
      </c>
      <c s="160" t="str">
        <f>IFERROR(IF(AND(VLOOKUP(G316,अंक,5,0)=""),"",IF($BM$6=3,IF(AND(VLOOKUP(G316,अंक,5,0)&gt;=86),3,IF(AND(VLOOKUP(G316,अंक,5,0)&gt;=81),2,IF(AND(VLOOKUP(G316,Mark,5,0)&gt;=75),1,0))),IF(AND(VLOOKUP(G316,अंक,5,0)&gt;=86),1.5,IF(AND(VLOOKUP(G316,अंक,5,0)&gt;=81),1,IF(AND(VLOOKUP(G316,अंक,5,0)&gt;=75),0.5,0))))),"")</f>
        <v/>
      </c>
      <c s="160">
        <f t="shared" si="151"/>
        <v>0</v>
      </c>
      <c s="160">
        <f t="shared" si="152"/>
        <v>0</v>
      </c>
      <c s="160">
        <f t="shared" si="138"/>
        <v>0</v>
      </c>
      <c s="157" t="str">
        <f t="shared" si="153"/>
        <v/>
      </c>
      <c s="160" t="str">
        <f t="shared" si="139"/>
        <v/>
      </c>
      <c s="160" t="str">
        <f>IFERROR(IF(AND(VLOOKUP(G316,अंक,5,0)=""),"",IF($BS$6=3,IF(AND(VLOOKUP(G316,अंक,5,0)&gt;=86),3,IF(AND(VLOOKUP(G316,अंक,5,0)&gt;=81),2,IF(AND(VLOOKUP(G316,अंक,5,0)&gt;=75),1,0))),IF(AND(VLOOKUP(G316,अंक,5,0)&gt;=86),1.5,IF(AND(VLOOKUP(G316,अंक,5,0)&gt;=81),1,IF(AND(VLOOKUP(G316,अंक,5,0)&gt;=75),0.5,0))))),"")</f>
        <v/>
      </c>
      <c s="160">
        <f t="shared" si="154"/>
        <v>0</v>
      </c>
      <c s="160">
        <f t="shared" si="155"/>
        <v>0</v>
      </c>
      <c s="160">
        <f t="shared" si="140"/>
        <v>0</v>
      </c>
      <c s="157" t="str">
        <f t="shared" si="156"/>
        <v/>
      </c>
      <c s="160" t="str">
        <f t="shared" si="141"/>
        <v/>
      </c>
      <c s="160" t="str">
        <f>IFERROR(IF(AND(VLOOKUP(G316,अंक,5,0)=""),"",IF($BY$6=3,IF(AND(VLOOKUP(G316,अंक,5,0)&gt;=86),3,IF(AND(VLOOKUP(G316,अंक,5,0)&gt;=81),2,IF(AND(VLOOKUP(G316,अंक,5,0)&gt;=75),1,0))),IF(AND(VLOOKUP(G316,अंक,5,0)&gt;=86),1.5,IF(AND(VLOOKUP(G316,अंक,5,0)&gt;=81),1,IF(AND(VLOOKUP(G316,अंक,5,0)&gt;=75),0.5,0))))),"")</f>
        <v/>
      </c>
      <c s="160">
        <f t="shared" si="157"/>
        <v>0</v>
      </c>
      <c s="160">
        <f t="shared" si="158"/>
        <v>0</v>
      </c>
      <c s="160">
        <f t="shared" si="142"/>
        <v>0</v>
      </c>
      <c s="157" t="str">
        <f t="shared" si="159"/>
        <v/>
      </c>
      <c s="160" t="str">
        <f t="shared" si="143"/>
        <v/>
      </c>
      <c s="160" t="str">
        <f>IFERROR(IF(AND(VLOOKUP(G316,अंक,5,0)=""),"",IF($CE$6=3,IF(AND(VLOOKUP(G316,अंक,5,0)&gt;=86),3,IF(AND(VLOOKUP(G316,अंक,5,0)&gt;=81),2,IF(AND(VLOOKUP(G316,अंक,5,0)&gt;=75),1,0))),IF(AND(VLOOKUP(G316,अंक,5,0)&gt;=86),1.5,IF(AND(VLOOKUP(G316,अंक,5,0)&gt;=81),1,IF(AND(VLOOKUP(G316,अंक,5,0)&gt;=75),0.5,0))))),"")</f>
        <v/>
      </c>
      <c s="160">
        <f t="shared" si="160"/>
        <v>0</v>
      </c>
      <c s="160">
        <f t="shared" si="161"/>
        <v>0</v>
      </c>
      <c s="160">
        <f t="shared" si="144"/>
        <v>0</v>
      </c>
      <c s="157" t="str">
        <f t="shared" si="162"/>
        <v/>
      </c>
      <c s="160" t="str">
        <f t="shared" si="145"/>
        <v/>
      </c>
      <c s="160" t="str">
        <f>IFERROR(IF(AND(VLOOKUP(G316,अंक,5,0)=""),"",IF($CK$6=3,IF(AND(VLOOKUP(G316,अंक,5,0)&gt;=86),3,IF(AND(VLOOKUP(G316,अंक,5,0)&gt;=81),2,IF(AND(VLOOKUP(G316,अंक,5,0)&gt;=75),1,0))),IF(AND(VLOOKUP(G316,अंक,5,0)&gt;86),1.5,IF(AND(VLOOKUP(G316,अंक,5,0)&gt;=81),1,IF(AND(VLOOKUP(G316,अंक,5,0)&gt;=75),0.5,0))))),"")</f>
        <v/>
      </c>
      <c s="160">
        <f t="shared" si="163"/>
        <v>0</v>
      </c>
      <c s="160">
        <f t="shared" si="164"/>
        <v>0</v>
      </c>
      <c s="160">
        <f t="shared" si="146"/>
        <v>0</v>
      </c>
      <c s="157" t="str">
        <f t="shared" si="165"/>
        <v/>
      </c>
      <c s="160" t="str">
        <f t="shared" si="147"/>
        <v/>
      </c>
      <c s="160" t="str">
        <f>IFERROR(IF(AND(VLOOKUP(G316,अंक,5,0)=""),"",IF($CQ$6=3,IF(AND(VLOOKUP(G316,अंक,5,0)&gt;=86),3,IF(AND(VLOOKUP(G316,अंक,5,0)&gt;=81),2,IF(AND(VLOOKUP(G316,अंक,5,0)&gt;=75),1,0))),IF(AND(VLOOKUP(G316,अंक,5,0)&gt;=86),1.5,IF(AND(VLOOKUP(G316,अंक,5,0)&gt;=81),1,IF(AND(VLOOKUP(G316,अंक,5,0)&gt;=75),0.5,0))))),"")</f>
        <v/>
      </c>
      <c s="160">
        <f t="shared" si="166"/>
        <v>0</v>
      </c>
      <c s="160">
        <f t="shared" si="167"/>
        <v>0</v>
      </c>
      <c s="161">
        <f t="shared" si="148"/>
        <v>0</v>
      </c>
      <c s="157"/>
    </row>
    <row r="317" spans="1:99" ht="26.25" customHeight="1">
      <c r="A31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7" s="181" t="str">
        <f t="shared" si="149"/>
        <v/>
      </c>
      <c s="160" t="str">
        <f t="shared" si="150"/>
        <v/>
      </c>
      <c s="160" t="str">
        <f t="shared" si="137"/>
        <v/>
      </c>
      <c s="160" t="str">
        <f>IFERROR(IF(AND(VLOOKUP(G317,अंक,5,0)=""),"",IF($BM$6=3,IF(AND(VLOOKUP(G317,अंक,5,0)&gt;=86),3,IF(AND(VLOOKUP(G317,अंक,5,0)&gt;=81),2,IF(AND(VLOOKUP(G317,Mark,5,0)&gt;=75),1,0))),IF(AND(VLOOKUP(G317,अंक,5,0)&gt;=86),1.5,IF(AND(VLOOKUP(G317,अंक,5,0)&gt;=81),1,IF(AND(VLOOKUP(G317,अंक,5,0)&gt;=75),0.5,0))))),"")</f>
        <v/>
      </c>
      <c s="160">
        <f t="shared" si="151"/>
        <v>0</v>
      </c>
      <c s="160">
        <f t="shared" si="152"/>
        <v>0</v>
      </c>
      <c s="160">
        <f t="shared" si="138"/>
        <v>0</v>
      </c>
      <c s="157" t="str">
        <f t="shared" si="153"/>
        <v/>
      </c>
      <c s="160" t="str">
        <f t="shared" si="139"/>
        <v/>
      </c>
      <c s="160" t="str">
        <f>IFERROR(IF(AND(VLOOKUP(G317,अंक,5,0)=""),"",IF($BS$6=3,IF(AND(VLOOKUP(G317,अंक,5,0)&gt;=86),3,IF(AND(VLOOKUP(G317,अंक,5,0)&gt;=81),2,IF(AND(VLOOKUP(G317,अंक,5,0)&gt;=75),1,0))),IF(AND(VLOOKUP(G317,अंक,5,0)&gt;=86),1.5,IF(AND(VLOOKUP(G317,अंक,5,0)&gt;=81),1,IF(AND(VLOOKUP(G317,अंक,5,0)&gt;=75),0.5,0))))),"")</f>
        <v/>
      </c>
      <c s="160">
        <f t="shared" si="154"/>
        <v>0</v>
      </c>
      <c s="160">
        <f t="shared" si="155"/>
        <v>0</v>
      </c>
      <c s="160">
        <f t="shared" si="140"/>
        <v>0</v>
      </c>
      <c s="157" t="str">
        <f t="shared" si="156"/>
        <v/>
      </c>
      <c s="160" t="str">
        <f t="shared" si="141"/>
        <v/>
      </c>
      <c s="160" t="str">
        <f>IFERROR(IF(AND(VLOOKUP(G317,अंक,5,0)=""),"",IF($BY$6=3,IF(AND(VLOOKUP(G317,अंक,5,0)&gt;=86),3,IF(AND(VLOOKUP(G317,अंक,5,0)&gt;=81),2,IF(AND(VLOOKUP(G317,अंक,5,0)&gt;=75),1,0))),IF(AND(VLOOKUP(G317,अंक,5,0)&gt;=86),1.5,IF(AND(VLOOKUP(G317,अंक,5,0)&gt;=81),1,IF(AND(VLOOKUP(G317,अंक,5,0)&gt;=75),0.5,0))))),"")</f>
        <v/>
      </c>
      <c s="160">
        <f t="shared" si="157"/>
        <v>0</v>
      </c>
      <c s="160">
        <f t="shared" si="158"/>
        <v>0</v>
      </c>
      <c s="160">
        <f t="shared" si="142"/>
        <v>0</v>
      </c>
      <c s="157" t="str">
        <f t="shared" si="159"/>
        <v/>
      </c>
      <c s="160" t="str">
        <f t="shared" si="143"/>
        <v/>
      </c>
      <c s="160" t="str">
        <f>IFERROR(IF(AND(VLOOKUP(G317,अंक,5,0)=""),"",IF($CE$6=3,IF(AND(VLOOKUP(G317,अंक,5,0)&gt;=86),3,IF(AND(VLOOKUP(G317,अंक,5,0)&gt;=81),2,IF(AND(VLOOKUP(G317,अंक,5,0)&gt;=75),1,0))),IF(AND(VLOOKUP(G317,अंक,5,0)&gt;=86),1.5,IF(AND(VLOOKUP(G317,अंक,5,0)&gt;=81),1,IF(AND(VLOOKUP(G317,अंक,5,0)&gt;=75),0.5,0))))),"")</f>
        <v/>
      </c>
      <c s="160">
        <f t="shared" si="160"/>
        <v>0</v>
      </c>
      <c s="160">
        <f t="shared" si="161"/>
        <v>0</v>
      </c>
      <c s="160">
        <f t="shared" si="144"/>
        <v>0</v>
      </c>
      <c s="157" t="str">
        <f t="shared" si="162"/>
        <v/>
      </c>
      <c s="160" t="str">
        <f t="shared" si="145"/>
        <v/>
      </c>
      <c s="160" t="str">
        <f>IFERROR(IF(AND(VLOOKUP(G317,अंक,5,0)=""),"",IF($CK$6=3,IF(AND(VLOOKUP(G317,अंक,5,0)&gt;=86),3,IF(AND(VLOOKUP(G317,अंक,5,0)&gt;=81),2,IF(AND(VLOOKUP(G317,अंक,5,0)&gt;=75),1,0))),IF(AND(VLOOKUP(G317,अंक,5,0)&gt;86),1.5,IF(AND(VLOOKUP(G317,अंक,5,0)&gt;=81),1,IF(AND(VLOOKUP(G317,अंक,5,0)&gt;=75),0.5,0))))),"")</f>
        <v/>
      </c>
      <c s="160">
        <f t="shared" si="163"/>
        <v>0</v>
      </c>
      <c s="160">
        <f t="shared" si="164"/>
        <v>0</v>
      </c>
      <c s="160">
        <f t="shared" si="146"/>
        <v>0</v>
      </c>
      <c s="157" t="str">
        <f t="shared" si="165"/>
        <v/>
      </c>
      <c s="160" t="str">
        <f t="shared" si="147"/>
        <v/>
      </c>
      <c s="160" t="str">
        <f>IFERROR(IF(AND(VLOOKUP(G317,अंक,5,0)=""),"",IF($CQ$6=3,IF(AND(VLOOKUP(G317,अंक,5,0)&gt;=86),3,IF(AND(VLOOKUP(G317,अंक,5,0)&gt;=81),2,IF(AND(VLOOKUP(G317,अंक,5,0)&gt;=75),1,0))),IF(AND(VLOOKUP(G317,अंक,5,0)&gt;=86),1.5,IF(AND(VLOOKUP(G317,अंक,5,0)&gt;=81),1,IF(AND(VLOOKUP(G317,अंक,5,0)&gt;=75),0.5,0))))),"")</f>
        <v/>
      </c>
      <c s="160">
        <f t="shared" si="166"/>
        <v>0</v>
      </c>
      <c s="160">
        <f t="shared" si="167"/>
        <v>0</v>
      </c>
      <c s="161">
        <f t="shared" si="148"/>
        <v>0</v>
      </c>
      <c s="157"/>
    </row>
    <row r="318" spans="1:99" ht="26.25" customHeight="1">
      <c r="A31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8" s="181" t="str">
        <f t="shared" si="149"/>
        <v/>
      </c>
      <c s="160" t="str">
        <f t="shared" si="150"/>
        <v/>
      </c>
      <c s="160" t="str">
        <f t="shared" si="137"/>
        <v/>
      </c>
      <c s="160" t="str">
        <f>IFERROR(IF(AND(VLOOKUP(G318,अंक,5,0)=""),"",IF($BM$6=3,IF(AND(VLOOKUP(G318,अंक,5,0)&gt;=86),3,IF(AND(VLOOKUP(G318,अंक,5,0)&gt;=81),2,IF(AND(VLOOKUP(G318,Mark,5,0)&gt;=75),1,0))),IF(AND(VLOOKUP(G318,अंक,5,0)&gt;=86),1.5,IF(AND(VLOOKUP(G318,अंक,5,0)&gt;=81),1,IF(AND(VLOOKUP(G318,अंक,5,0)&gt;=75),0.5,0))))),"")</f>
        <v/>
      </c>
      <c s="160">
        <f t="shared" si="151"/>
        <v>0</v>
      </c>
      <c s="160">
        <f t="shared" si="152"/>
        <v>0</v>
      </c>
      <c s="160">
        <f t="shared" si="138"/>
        <v>0</v>
      </c>
      <c s="157" t="str">
        <f t="shared" si="153"/>
        <v/>
      </c>
      <c s="160" t="str">
        <f t="shared" si="139"/>
        <v/>
      </c>
      <c s="160" t="str">
        <f>IFERROR(IF(AND(VLOOKUP(G318,अंक,5,0)=""),"",IF($BS$6=3,IF(AND(VLOOKUP(G318,अंक,5,0)&gt;=86),3,IF(AND(VLOOKUP(G318,अंक,5,0)&gt;=81),2,IF(AND(VLOOKUP(G318,अंक,5,0)&gt;=75),1,0))),IF(AND(VLOOKUP(G318,अंक,5,0)&gt;=86),1.5,IF(AND(VLOOKUP(G318,अंक,5,0)&gt;=81),1,IF(AND(VLOOKUP(G318,अंक,5,0)&gt;=75),0.5,0))))),"")</f>
        <v/>
      </c>
      <c s="160">
        <f t="shared" si="154"/>
        <v>0</v>
      </c>
      <c s="160">
        <f t="shared" si="155"/>
        <v>0</v>
      </c>
      <c s="160">
        <f t="shared" si="140"/>
        <v>0</v>
      </c>
      <c s="157" t="str">
        <f t="shared" si="156"/>
        <v/>
      </c>
      <c s="160" t="str">
        <f t="shared" si="141"/>
        <v/>
      </c>
      <c s="160" t="str">
        <f>IFERROR(IF(AND(VLOOKUP(G318,अंक,5,0)=""),"",IF($BY$6=3,IF(AND(VLOOKUP(G318,अंक,5,0)&gt;=86),3,IF(AND(VLOOKUP(G318,अंक,5,0)&gt;=81),2,IF(AND(VLOOKUP(G318,अंक,5,0)&gt;=75),1,0))),IF(AND(VLOOKUP(G318,अंक,5,0)&gt;=86),1.5,IF(AND(VLOOKUP(G318,अंक,5,0)&gt;=81),1,IF(AND(VLOOKUP(G318,अंक,5,0)&gt;=75),0.5,0))))),"")</f>
        <v/>
      </c>
      <c s="160">
        <f t="shared" si="157"/>
        <v>0</v>
      </c>
      <c s="160">
        <f t="shared" si="158"/>
        <v>0</v>
      </c>
      <c s="160">
        <f t="shared" si="142"/>
        <v>0</v>
      </c>
      <c s="157" t="str">
        <f t="shared" si="159"/>
        <v/>
      </c>
      <c s="160" t="str">
        <f t="shared" si="143"/>
        <v/>
      </c>
      <c s="160" t="str">
        <f>IFERROR(IF(AND(VLOOKUP(G318,अंक,5,0)=""),"",IF($CE$6=3,IF(AND(VLOOKUP(G318,अंक,5,0)&gt;=86),3,IF(AND(VLOOKUP(G318,अंक,5,0)&gt;=81),2,IF(AND(VLOOKUP(G318,अंक,5,0)&gt;=75),1,0))),IF(AND(VLOOKUP(G318,अंक,5,0)&gt;=86),1.5,IF(AND(VLOOKUP(G318,अंक,5,0)&gt;=81),1,IF(AND(VLOOKUP(G318,अंक,5,0)&gt;=75),0.5,0))))),"")</f>
        <v/>
      </c>
      <c s="160">
        <f t="shared" si="160"/>
        <v>0</v>
      </c>
      <c s="160">
        <f t="shared" si="161"/>
        <v>0</v>
      </c>
      <c s="160">
        <f t="shared" si="144"/>
        <v>0</v>
      </c>
      <c s="157" t="str">
        <f t="shared" si="162"/>
        <v/>
      </c>
      <c s="160" t="str">
        <f t="shared" si="145"/>
        <v/>
      </c>
      <c s="160" t="str">
        <f>IFERROR(IF(AND(VLOOKUP(G318,अंक,5,0)=""),"",IF($CK$6=3,IF(AND(VLOOKUP(G318,अंक,5,0)&gt;=86),3,IF(AND(VLOOKUP(G318,अंक,5,0)&gt;=81),2,IF(AND(VLOOKUP(G318,अंक,5,0)&gt;=75),1,0))),IF(AND(VLOOKUP(G318,अंक,5,0)&gt;86),1.5,IF(AND(VLOOKUP(G318,अंक,5,0)&gt;=81),1,IF(AND(VLOOKUP(G318,अंक,5,0)&gt;=75),0.5,0))))),"")</f>
        <v/>
      </c>
      <c s="160">
        <f t="shared" si="163"/>
        <v>0</v>
      </c>
      <c s="160">
        <f t="shared" si="164"/>
        <v>0</v>
      </c>
      <c s="160">
        <f t="shared" si="146"/>
        <v>0</v>
      </c>
      <c s="157" t="str">
        <f t="shared" si="165"/>
        <v/>
      </c>
      <c s="160" t="str">
        <f t="shared" si="147"/>
        <v/>
      </c>
      <c s="160" t="str">
        <f>IFERROR(IF(AND(VLOOKUP(G318,अंक,5,0)=""),"",IF($CQ$6=3,IF(AND(VLOOKUP(G318,अंक,5,0)&gt;=86),3,IF(AND(VLOOKUP(G318,अंक,5,0)&gt;=81),2,IF(AND(VLOOKUP(G318,अंक,5,0)&gt;=75),1,0))),IF(AND(VLOOKUP(G318,अंक,5,0)&gt;=86),1.5,IF(AND(VLOOKUP(G318,अंक,5,0)&gt;=81),1,IF(AND(VLOOKUP(G318,अंक,5,0)&gt;=75),0.5,0))))),"")</f>
        <v/>
      </c>
      <c s="160">
        <f t="shared" si="166"/>
        <v>0</v>
      </c>
      <c s="160">
        <f t="shared" si="167"/>
        <v>0</v>
      </c>
      <c s="161">
        <f t="shared" si="148"/>
        <v>0</v>
      </c>
      <c s="157"/>
    </row>
    <row r="319" spans="1:99" ht="26.25" customHeight="1">
      <c r="A31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19" s="181" t="str">
        <f t="shared" si="149"/>
        <v/>
      </c>
      <c s="160" t="str">
        <f t="shared" si="150"/>
        <v/>
      </c>
      <c s="160" t="str">
        <f t="shared" si="137"/>
        <v/>
      </c>
      <c s="160" t="str">
        <f>IFERROR(IF(AND(VLOOKUP(G319,अंक,5,0)=""),"",IF($BM$6=3,IF(AND(VLOOKUP(G319,अंक,5,0)&gt;=86),3,IF(AND(VLOOKUP(G319,अंक,5,0)&gt;=81),2,IF(AND(VLOOKUP(G319,Mark,5,0)&gt;=75),1,0))),IF(AND(VLOOKUP(G319,अंक,5,0)&gt;=86),1.5,IF(AND(VLOOKUP(G319,अंक,5,0)&gt;=81),1,IF(AND(VLOOKUP(G319,अंक,5,0)&gt;=75),0.5,0))))),"")</f>
        <v/>
      </c>
      <c s="160">
        <f t="shared" si="151"/>
        <v>0</v>
      </c>
      <c s="160">
        <f t="shared" si="152"/>
        <v>0</v>
      </c>
      <c s="160">
        <f t="shared" si="138"/>
        <v>0</v>
      </c>
      <c s="157" t="str">
        <f t="shared" si="153"/>
        <v/>
      </c>
      <c s="160" t="str">
        <f t="shared" si="139"/>
        <v/>
      </c>
      <c s="160" t="str">
        <f>IFERROR(IF(AND(VLOOKUP(G319,अंक,5,0)=""),"",IF($BS$6=3,IF(AND(VLOOKUP(G319,अंक,5,0)&gt;=86),3,IF(AND(VLOOKUP(G319,अंक,5,0)&gt;=81),2,IF(AND(VLOOKUP(G319,अंक,5,0)&gt;=75),1,0))),IF(AND(VLOOKUP(G319,अंक,5,0)&gt;=86),1.5,IF(AND(VLOOKUP(G319,अंक,5,0)&gt;=81),1,IF(AND(VLOOKUP(G319,अंक,5,0)&gt;=75),0.5,0))))),"")</f>
        <v/>
      </c>
      <c s="160">
        <f t="shared" si="154"/>
        <v>0</v>
      </c>
      <c s="160">
        <f t="shared" si="155"/>
        <v>0</v>
      </c>
      <c s="160">
        <f t="shared" si="140"/>
        <v>0</v>
      </c>
      <c s="157" t="str">
        <f t="shared" si="156"/>
        <v/>
      </c>
      <c s="160" t="str">
        <f t="shared" si="141"/>
        <v/>
      </c>
      <c s="160" t="str">
        <f>IFERROR(IF(AND(VLOOKUP(G319,अंक,5,0)=""),"",IF($BY$6=3,IF(AND(VLOOKUP(G319,अंक,5,0)&gt;=86),3,IF(AND(VLOOKUP(G319,अंक,5,0)&gt;=81),2,IF(AND(VLOOKUP(G319,अंक,5,0)&gt;=75),1,0))),IF(AND(VLOOKUP(G319,अंक,5,0)&gt;=86),1.5,IF(AND(VLOOKUP(G319,अंक,5,0)&gt;=81),1,IF(AND(VLOOKUP(G319,अंक,5,0)&gt;=75),0.5,0))))),"")</f>
        <v/>
      </c>
      <c s="160">
        <f t="shared" si="157"/>
        <v>0</v>
      </c>
      <c s="160">
        <f t="shared" si="158"/>
        <v>0</v>
      </c>
      <c s="160">
        <f t="shared" si="142"/>
        <v>0</v>
      </c>
      <c s="157" t="str">
        <f t="shared" si="159"/>
        <v/>
      </c>
      <c s="160" t="str">
        <f t="shared" si="143"/>
        <v/>
      </c>
      <c s="160" t="str">
        <f>IFERROR(IF(AND(VLOOKUP(G319,अंक,5,0)=""),"",IF($CE$6=3,IF(AND(VLOOKUP(G319,अंक,5,0)&gt;=86),3,IF(AND(VLOOKUP(G319,अंक,5,0)&gt;=81),2,IF(AND(VLOOKUP(G319,अंक,5,0)&gt;=75),1,0))),IF(AND(VLOOKUP(G319,अंक,5,0)&gt;=86),1.5,IF(AND(VLOOKUP(G319,अंक,5,0)&gt;=81),1,IF(AND(VLOOKUP(G319,अंक,5,0)&gt;=75),0.5,0))))),"")</f>
        <v/>
      </c>
      <c s="160">
        <f t="shared" si="160"/>
        <v>0</v>
      </c>
      <c s="160">
        <f t="shared" si="161"/>
        <v>0</v>
      </c>
      <c s="160">
        <f t="shared" si="144"/>
        <v>0</v>
      </c>
      <c s="157" t="str">
        <f t="shared" si="162"/>
        <v/>
      </c>
      <c s="160" t="str">
        <f t="shared" si="145"/>
        <v/>
      </c>
      <c s="160" t="str">
        <f>IFERROR(IF(AND(VLOOKUP(G319,अंक,5,0)=""),"",IF($CK$6=3,IF(AND(VLOOKUP(G319,अंक,5,0)&gt;=86),3,IF(AND(VLOOKUP(G319,अंक,5,0)&gt;=81),2,IF(AND(VLOOKUP(G319,अंक,5,0)&gt;=75),1,0))),IF(AND(VLOOKUP(G319,अंक,5,0)&gt;86),1.5,IF(AND(VLOOKUP(G319,अंक,5,0)&gt;=81),1,IF(AND(VLOOKUP(G319,अंक,5,0)&gt;=75),0.5,0))))),"")</f>
        <v/>
      </c>
      <c s="160">
        <f t="shared" si="163"/>
        <v>0</v>
      </c>
      <c s="160">
        <f t="shared" si="164"/>
        <v>0</v>
      </c>
      <c s="160">
        <f t="shared" si="146"/>
        <v>0</v>
      </c>
      <c s="157" t="str">
        <f t="shared" si="165"/>
        <v/>
      </c>
      <c s="160" t="str">
        <f t="shared" si="147"/>
        <v/>
      </c>
      <c s="160" t="str">
        <f>IFERROR(IF(AND(VLOOKUP(G319,अंक,5,0)=""),"",IF($CQ$6=3,IF(AND(VLOOKUP(G319,अंक,5,0)&gt;=86),3,IF(AND(VLOOKUP(G319,अंक,5,0)&gt;=81),2,IF(AND(VLOOKUP(G319,अंक,5,0)&gt;=75),1,0))),IF(AND(VLOOKUP(G319,अंक,5,0)&gt;=86),1.5,IF(AND(VLOOKUP(G319,अंक,5,0)&gt;=81),1,IF(AND(VLOOKUP(G319,अंक,5,0)&gt;=75),0.5,0))))),"")</f>
        <v/>
      </c>
      <c s="160">
        <f t="shared" si="166"/>
        <v>0</v>
      </c>
      <c s="160">
        <f t="shared" si="167"/>
        <v>0</v>
      </c>
      <c s="161">
        <f t="shared" si="148"/>
        <v>0</v>
      </c>
      <c s="157"/>
    </row>
    <row r="320" spans="1:99" ht="26.25" customHeight="1">
      <c r="A32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0" s="181" t="str">
        <f t="shared" si="149"/>
        <v/>
      </c>
      <c s="160" t="str">
        <f t="shared" si="150"/>
        <v/>
      </c>
      <c s="160" t="str">
        <f t="shared" si="137"/>
        <v/>
      </c>
      <c s="160" t="str">
        <f>IFERROR(IF(AND(VLOOKUP(G320,अंक,5,0)=""),"",IF($BM$6=3,IF(AND(VLOOKUP(G320,अंक,5,0)&gt;=86),3,IF(AND(VLOOKUP(G320,अंक,5,0)&gt;=81),2,IF(AND(VLOOKUP(G320,Mark,5,0)&gt;=75),1,0))),IF(AND(VLOOKUP(G320,अंक,5,0)&gt;=86),1.5,IF(AND(VLOOKUP(G320,अंक,5,0)&gt;=81),1,IF(AND(VLOOKUP(G320,अंक,5,0)&gt;=75),0.5,0))))),"")</f>
        <v/>
      </c>
      <c s="160">
        <f t="shared" si="151"/>
        <v>0</v>
      </c>
      <c s="160">
        <f t="shared" si="152"/>
        <v>0</v>
      </c>
      <c s="160">
        <f t="shared" si="138"/>
        <v>0</v>
      </c>
      <c s="157" t="str">
        <f t="shared" si="153"/>
        <v/>
      </c>
      <c s="160" t="str">
        <f t="shared" si="139"/>
        <v/>
      </c>
      <c s="160" t="str">
        <f>IFERROR(IF(AND(VLOOKUP(G320,अंक,5,0)=""),"",IF($BS$6=3,IF(AND(VLOOKUP(G320,अंक,5,0)&gt;=86),3,IF(AND(VLOOKUP(G320,अंक,5,0)&gt;=81),2,IF(AND(VLOOKUP(G320,अंक,5,0)&gt;=75),1,0))),IF(AND(VLOOKUP(G320,अंक,5,0)&gt;=86),1.5,IF(AND(VLOOKUP(G320,अंक,5,0)&gt;=81),1,IF(AND(VLOOKUP(G320,अंक,5,0)&gt;=75),0.5,0))))),"")</f>
        <v/>
      </c>
      <c s="160">
        <f t="shared" si="154"/>
        <v>0</v>
      </c>
      <c s="160">
        <f t="shared" si="155"/>
        <v>0</v>
      </c>
      <c s="160">
        <f t="shared" si="140"/>
        <v>0</v>
      </c>
      <c s="157" t="str">
        <f t="shared" si="156"/>
        <v/>
      </c>
      <c s="160" t="str">
        <f t="shared" si="141"/>
        <v/>
      </c>
      <c s="160" t="str">
        <f>IFERROR(IF(AND(VLOOKUP(G320,अंक,5,0)=""),"",IF($BY$6=3,IF(AND(VLOOKUP(G320,अंक,5,0)&gt;=86),3,IF(AND(VLOOKUP(G320,अंक,5,0)&gt;=81),2,IF(AND(VLOOKUP(G320,अंक,5,0)&gt;=75),1,0))),IF(AND(VLOOKUP(G320,अंक,5,0)&gt;=86),1.5,IF(AND(VLOOKUP(G320,अंक,5,0)&gt;=81),1,IF(AND(VLOOKUP(G320,अंक,5,0)&gt;=75),0.5,0))))),"")</f>
        <v/>
      </c>
      <c s="160">
        <f t="shared" si="157"/>
        <v>0</v>
      </c>
      <c s="160">
        <f t="shared" si="158"/>
        <v>0</v>
      </c>
      <c s="160">
        <f t="shared" si="142"/>
        <v>0</v>
      </c>
      <c s="157" t="str">
        <f t="shared" si="159"/>
        <v/>
      </c>
      <c s="160" t="str">
        <f t="shared" si="143"/>
        <v/>
      </c>
      <c s="160" t="str">
        <f>IFERROR(IF(AND(VLOOKUP(G320,अंक,5,0)=""),"",IF($CE$6=3,IF(AND(VLOOKUP(G320,अंक,5,0)&gt;=86),3,IF(AND(VLOOKUP(G320,अंक,5,0)&gt;=81),2,IF(AND(VLOOKUP(G320,अंक,5,0)&gt;=75),1,0))),IF(AND(VLOOKUP(G320,अंक,5,0)&gt;=86),1.5,IF(AND(VLOOKUP(G320,अंक,5,0)&gt;=81),1,IF(AND(VLOOKUP(G320,अंक,5,0)&gt;=75),0.5,0))))),"")</f>
        <v/>
      </c>
      <c s="160">
        <f t="shared" si="160"/>
        <v>0</v>
      </c>
      <c s="160">
        <f t="shared" si="161"/>
        <v>0</v>
      </c>
      <c s="160">
        <f t="shared" si="144"/>
        <v>0</v>
      </c>
      <c s="157" t="str">
        <f t="shared" si="162"/>
        <v/>
      </c>
      <c s="160" t="str">
        <f t="shared" si="145"/>
        <v/>
      </c>
      <c s="160" t="str">
        <f>IFERROR(IF(AND(VLOOKUP(G320,अंक,5,0)=""),"",IF($CK$6=3,IF(AND(VLOOKUP(G320,अंक,5,0)&gt;=86),3,IF(AND(VLOOKUP(G320,अंक,5,0)&gt;=81),2,IF(AND(VLOOKUP(G320,अंक,5,0)&gt;=75),1,0))),IF(AND(VLOOKUP(G320,अंक,5,0)&gt;86),1.5,IF(AND(VLOOKUP(G320,अंक,5,0)&gt;=81),1,IF(AND(VLOOKUP(G320,अंक,5,0)&gt;=75),0.5,0))))),"")</f>
        <v/>
      </c>
      <c s="160">
        <f t="shared" si="163"/>
        <v>0</v>
      </c>
      <c s="160">
        <f t="shared" si="164"/>
        <v>0</v>
      </c>
      <c s="160">
        <f t="shared" si="146"/>
        <v>0</v>
      </c>
      <c s="157" t="str">
        <f t="shared" si="165"/>
        <v/>
      </c>
      <c s="160" t="str">
        <f t="shared" si="147"/>
        <v/>
      </c>
      <c s="160" t="str">
        <f>IFERROR(IF(AND(VLOOKUP(G320,अंक,5,0)=""),"",IF($CQ$6=3,IF(AND(VLOOKUP(G320,अंक,5,0)&gt;=86),3,IF(AND(VLOOKUP(G320,अंक,5,0)&gt;=81),2,IF(AND(VLOOKUP(G320,अंक,5,0)&gt;=75),1,0))),IF(AND(VLOOKUP(G320,अंक,5,0)&gt;=86),1.5,IF(AND(VLOOKUP(G320,अंक,5,0)&gt;=81),1,IF(AND(VLOOKUP(G320,अंक,5,0)&gt;=75),0.5,0))))),"")</f>
        <v/>
      </c>
      <c s="160">
        <f t="shared" si="166"/>
        <v>0</v>
      </c>
      <c s="160">
        <f t="shared" si="167"/>
        <v>0</v>
      </c>
      <c s="161">
        <f t="shared" si="148"/>
        <v>0</v>
      </c>
      <c s="157"/>
    </row>
    <row r="321" spans="1:99" ht="26.25" customHeight="1">
      <c r="A32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1" s="181" t="str">
        <f t="shared" si="149"/>
        <v/>
      </c>
      <c s="160" t="str">
        <f t="shared" si="150"/>
        <v/>
      </c>
      <c s="160" t="str">
        <f t="shared" si="137"/>
        <v/>
      </c>
      <c s="160" t="str">
        <f>IFERROR(IF(AND(VLOOKUP(G321,अंक,5,0)=""),"",IF($BM$6=3,IF(AND(VLOOKUP(G321,अंक,5,0)&gt;=86),3,IF(AND(VLOOKUP(G321,अंक,5,0)&gt;=81),2,IF(AND(VLOOKUP(G321,Mark,5,0)&gt;=75),1,0))),IF(AND(VLOOKUP(G321,अंक,5,0)&gt;=86),1.5,IF(AND(VLOOKUP(G321,अंक,5,0)&gt;=81),1,IF(AND(VLOOKUP(G321,अंक,5,0)&gt;=75),0.5,0))))),"")</f>
        <v/>
      </c>
      <c s="160">
        <f t="shared" si="151"/>
        <v>0</v>
      </c>
      <c s="160">
        <f t="shared" si="152"/>
        <v>0</v>
      </c>
      <c s="160">
        <f t="shared" si="138"/>
        <v>0</v>
      </c>
      <c s="157" t="str">
        <f t="shared" si="153"/>
        <v/>
      </c>
      <c s="160" t="str">
        <f t="shared" si="139"/>
        <v/>
      </c>
      <c s="160" t="str">
        <f>IFERROR(IF(AND(VLOOKUP(G321,अंक,5,0)=""),"",IF($BS$6=3,IF(AND(VLOOKUP(G321,अंक,5,0)&gt;=86),3,IF(AND(VLOOKUP(G321,अंक,5,0)&gt;=81),2,IF(AND(VLOOKUP(G321,अंक,5,0)&gt;=75),1,0))),IF(AND(VLOOKUP(G321,अंक,5,0)&gt;=86),1.5,IF(AND(VLOOKUP(G321,अंक,5,0)&gt;=81),1,IF(AND(VLOOKUP(G321,अंक,5,0)&gt;=75),0.5,0))))),"")</f>
        <v/>
      </c>
      <c s="160">
        <f t="shared" si="154"/>
        <v>0</v>
      </c>
      <c s="160">
        <f t="shared" si="155"/>
        <v>0</v>
      </c>
      <c s="160">
        <f t="shared" si="140"/>
        <v>0</v>
      </c>
      <c s="157" t="str">
        <f t="shared" si="156"/>
        <v/>
      </c>
      <c s="160" t="str">
        <f t="shared" si="141"/>
        <v/>
      </c>
      <c s="160" t="str">
        <f>IFERROR(IF(AND(VLOOKUP(G321,अंक,5,0)=""),"",IF($BY$6=3,IF(AND(VLOOKUP(G321,अंक,5,0)&gt;=86),3,IF(AND(VLOOKUP(G321,अंक,5,0)&gt;=81),2,IF(AND(VLOOKUP(G321,अंक,5,0)&gt;=75),1,0))),IF(AND(VLOOKUP(G321,अंक,5,0)&gt;=86),1.5,IF(AND(VLOOKUP(G321,अंक,5,0)&gt;=81),1,IF(AND(VLOOKUP(G321,अंक,5,0)&gt;=75),0.5,0))))),"")</f>
        <v/>
      </c>
      <c s="160">
        <f t="shared" si="157"/>
        <v>0</v>
      </c>
      <c s="160">
        <f t="shared" si="158"/>
        <v>0</v>
      </c>
      <c s="160">
        <f t="shared" si="142"/>
        <v>0</v>
      </c>
      <c s="157" t="str">
        <f t="shared" si="159"/>
        <v/>
      </c>
      <c s="160" t="str">
        <f t="shared" si="143"/>
        <v/>
      </c>
      <c s="160" t="str">
        <f>IFERROR(IF(AND(VLOOKUP(G321,अंक,5,0)=""),"",IF($CE$6=3,IF(AND(VLOOKUP(G321,अंक,5,0)&gt;=86),3,IF(AND(VLOOKUP(G321,अंक,5,0)&gt;=81),2,IF(AND(VLOOKUP(G321,अंक,5,0)&gt;=75),1,0))),IF(AND(VLOOKUP(G321,अंक,5,0)&gt;=86),1.5,IF(AND(VLOOKUP(G321,अंक,5,0)&gt;=81),1,IF(AND(VLOOKUP(G321,अंक,5,0)&gt;=75),0.5,0))))),"")</f>
        <v/>
      </c>
      <c s="160">
        <f t="shared" si="160"/>
        <v>0</v>
      </c>
      <c s="160">
        <f t="shared" si="161"/>
        <v>0</v>
      </c>
      <c s="160">
        <f t="shared" si="144"/>
        <v>0</v>
      </c>
      <c s="157" t="str">
        <f t="shared" si="162"/>
        <v/>
      </c>
      <c s="160" t="str">
        <f t="shared" si="145"/>
        <v/>
      </c>
      <c s="160" t="str">
        <f>IFERROR(IF(AND(VLOOKUP(G321,अंक,5,0)=""),"",IF($CK$6=3,IF(AND(VLOOKUP(G321,अंक,5,0)&gt;=86),3,IF(AND(VLOOKUP(G321,अंक,5,0)&gt;=81),2,IF(AND(VLOOKUP(G321,अंक,5,0)&gt;=75),1,0))),IF(AND(VLOOKUP(G321,अंक,5,0)&gt;86),1.5,IF(AND(VLOOKUP(G321,अंक,5,0)&gt;=81),1,IF(AND(VLOOKUP(G321,अंक,5,0)&gt;=75),0.5,0))))),"")</f>
        <v/>
      </c>
      <c s="160">
        <f t="shared" si="163"/>
        <v>0</v>
      </c>
      <c s="160">
        <f t="shared" si="164"/>
        <v>0</v>
      </c>
      <c s="160">
        <f t="shared" si="146"/>
        <v>0</v>
      </c>
      <c s="157" t="str">
        <f t="shared" si="165"/>
        <v/>
      </c>
      <c s="160" t="str">
        <f t="shared" si="147"/>
        <v/>
      </c>
      <c s="160" t="str">
        <f>IFERROR(IF(AND(VLOOKUP(G321,अंक,5,0)=""),"",IF($CQ$6=3,IF(AND(VLOOKUP(G321,अंक,5,0)&gt;=86),3,IF(AND(VLOOKUP(G321,अंक,5,0)&gt;=81),2,IF(AND(VLOOKUP(G321,अंक,5,0)&gt;=75),1,0))),IF(AND(VLOOKUP(G321,अंक,5,0)&gt;=86),1.5,IF(AND(VLOOKUP(G321,अंक,5,0)&gt;=81),1,IF(AND(VLOOKUP(G321,अंक,5,0)&gt;=75),0.5,0))))),"")</f>
        <v/>
      </c>
      <c s="160">
        <f t="shared" si="166"/>
        <v>0</v>
      </c>
      <c s="160">
        <f t="shared" si="167"/>
        <v>0</v>
      </c>
      <c s="161">
        <f t="shared" si="148"/>
        <v>0</v>
      </c>
      <c s="157"/>
    </row>
    <row r="322" spans="1:99" ht="26.25" customHeight="1">
      <c r="A32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2" s="181" t="str">
        <f t="shared" si="149"/>
        <v/>
      </c>
      <c s="160" t="str">
        <f t="shared" si="150"/>
        <v/>
      </c>
      <c s="160" t="str">
        <f t="shared" si="137"/>
        <v/>
      </c>
      <c s="160" t="str">
        <f>IFERROR(IF(AND(VLOOKUP(G322,अंक,5,0)=""),"",IF($BM$6=3,IF(AND(VLOOKUP(G322,अंक,5,0)&gt;=86),3,IF(AND(VLOOKUP(G322,अंक,5,0)&gt;=81),2,IF(AND(VLOOKUP(G322,Mark,5,0)&gt;=75),1,0))),IF(AND(VLOOKUP(G322,अंक,5,0)&gt;=86),1.5,IF(AND(VLOOKUP(G322,अंक,5,0)&gt;=81),1,IF(AND(VLOOKUP(G322,अंक,5,0)&gt;=75),0.5,0))))),"")</f>
        <v/>
      </c>
      <c s="160">
        <f t="shared" si="151"/>
        <v>0</v>
      </c>
      <c s="160">
        <f t="shared" si="152"/>
        <v>0</v>
      </c>
      <c s="160">
        <f t="shared" si="138"/>
        <v>0</v>
      </c>
      <c s="157" t="str">
        <f t="shared" si="153"/>
        <v/>
      </c>
      <c s="160" t="str">
        <f t="shared" si="139"/>
        <v/>
      </c>
      <c s="160" t="str">
        <f>IFERROR(IF(AND(VLOOKUP(G322,अंक,5,0)=""),"",IF($BS$6=3,IF(AND(VLOOKUP(G322,अंक,5,0)&gt;=86),3,IF(AND(VLOOKUP(G322,अंक,5,0)&gt;=81),2,IF(AND(VLOOKUP(G322,अंक,5,0)&gt;=75),1,0))),IF(AND(VLOOKUP(G322,अंक,5,0)&gt;=86),1.5,IF(AND(VLOOKUP(G322,अंक,5,0)&gt;=81),1,IF(AND(VLOOKUP(G322,अंक,5,0)&gt;=75),0.5,0))))),"")</f>
        <v/>
      </c>
      <c s="160">
        <f t="shared" si="154"/>
        <v>0</v>
      </c>
      <c s="160">
        <f t="shared" si="155"/>
        <v>0</v>
      </c>
      <c s="160">
        <f t="shared" si="140"/>
        <v>0</v>
      </c>
      <c s="157" t="str">
        <f t="shared" si="156"/>
        <v/>
      </c>
      <c s="160" t="str">
        <f t="shared" si="141"/>
        <v/>
      </c>
      <c s="160" t="str">
        <f>IFERROR(IF(AND(VLOOKUP(G322,अंक,5,0)=""),"",IF($BY$6=3,IF(AND(VLOOKUP(G322,अंक,5,0)&gt;=86),3,IF(AND(VLOOKUP(G322,अंक,5,0)&gt;=81),2,IF(AND(VLOOKUP(G322,अंक,5,0)&gt;=75),1,0))),IF(AND(VLOOKUP(G322,अंक,5,0)&gt;=86),1.5,IF(AND(VLOOKUP(G322,अंक,5,0)&gt;=81),1,IF(AND(VLOOKUP(G322,अंक,5,0)&gt;=75),0.5,0))))),"")</f>
        <v/>
      </c>
      <c s="160">
        <f t="shared" si="157"/>
        <v>0</v>
      </c>
      <c s="160">
        <f t="shared" si="158"/>
        <v>0</v>
      </c>
      <c s="160">
        <f t="shared" si="142"/>
        <v>0</v>
      </c>
      <c s="157" t="str">
        <f t="shared" si="159"/>
        <v/>
      </c>
      <c s="160" t="str">
        <f t="shared" si="143"/>
        <v/>
      </c>
      <c s="160" t="str">
        <f>IFERROR(IF(AND(VLOOKUP(G322,अंक,5,0)=""),"",IF($CE$6=3,IF(AND(VLOOKUP(G322,अंक,5,0)&gt;=86),3,IF(AND(VLOOKUP(G322,अंक,5,0)&gt;=81),2,IF(AND(VLOOKUP(G322,अंक,5,0)&gt;=75),1,0))),IF(AND(VLOOKUP(G322,अंक,5,0)&gt;=86),1.5,IF(AND(VLOOKUP(G322,अंक,5,0)&gt;=81),1,IF(AND(VLOOKUP(G322,अंक,5,0)&gt;=75),0.5,0))))),"")</f>
        <v/>
      </c>
      <c s="160">
        <f t="shared" si="160"/>
        <v>0</v>
      </c>
      <c s="160">
        <f t="shared" si="161"/>
        <v>0</v>
      </c>
      <c s="160">
        <f t="shared" si="144"/>
        <v>0</v>
      </c>
      <c s="157" t="str">
        <f t="shared" si="162"/>
        <v/>
      </c>
      <c s="160" t="str">
        <f t="shared" si="145"/>
        <v/>
      </c>
      <c s="160" t="str">
        <f>IFERROR(IF(AND(VLOOKUP(G322,अंक,5,0)=""),"",IF($CK$6=3,IF(AND(VLOOKUP(G322,अंक,5,0)&gt;=86),3,IF(AND(VLOOKUP(G322,अंक,5,0)&gt;=81),2,IF(AND(VLOOKUP(G322,अंक,5,0)&gt;=75),1,0))),IF(AND(VLOOKUP(G322,अंक,5,0)&gt;86),1.5,IF(AND(VLOOKUP(G322,अंक,5,0)&gt;=81),1,IF(AND(VLOOKUP(G322,अंक,5,0)&gt;=75),0.5,0))))),"")</f>
        <v/>
      </c>
      <c s="160">
        <f t="shared" si="163"/>
        <v>0</v>
      </c>
      <c s="160">
        <f t="shared" si="164"/>
        <v>0</v>
      </c>
      <c s="160">
        <f t="shared" si="146"/>
        <v>0</v>
      </c>
      <c s="157" t="str">
        <f t="shared" si="165"/>
        <v/>
      </c>
      <c s="160" t="str">
        <f t="shared" si="147"/>
        <v/>
      </c>
      <c s="160" t="str">
        <f>IFERROR(IF(AND(VLOOKUP(G322,अंक,5,0)=""),"",IF($CQ$6=3,IF(AND(VLOOKUP(G322,अंक,5,0)&gt;=86),3,IF(AND(VLOOKUP(G322,अंक,5,0)&gt;=81),2,IF(AND(VLOOKUP(G322,अंक,5,0)&gt;=75),1,0))),IF(AND(VLOOKUP(G322,अंक,5,0)&gt;=86),1.5,IF(AND(VLOOKUP(G322,अंक,5,0)&gt;=81),1,IF(AND(VLOOKUP(G322,अंक,5,0)&gt;=75),0.5,0))))),"")</f>
        <v/>
      </c>
      <c s="160">
        <f t="shared" si="166"/>
        <v>0</v>
      </c>
      <c s="160">
        <f t="shared" si="167"/>
        <v>0</v>
      </c>
      <c s="161">
        <f t="shared" si="148"/>
        <v>0</v>
      </c>
      <c s="157"/>
    </row>
    <row r="323" spans="1:99" ht="26.25" customHeight="1">
      <c r="A32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3" s="181" t="str">
        <f t="shared" si="149"/>
        <v/>
      </c>
      <c s="160" t="str">
        <f t="shared" si="150"/>
        <v/>
      </c>
      <c s="160" t="str">
        <f t="shared" si="137"/>
        <v/>
      </c>
      <c s="160" t="str">
        <f>IFERROR(IF(AND(VLOOKUP(G323,अंक,5,0)=""),"",IF($BM$6=3,IF(AND(VLOOKUP(G323,अंक,5,0)&gt;=86),3,IF(AND(VLOOKUP(G323,अंक,5,0)&gt;=81),2,IF(AND(VLOOKUP(G323,Mark,5,0)&gt;=75),1,0))),IF(AND(VLOOKUP(G323,अंक,5,0)&gt;=86),1.5,IF(AND(VLOOKUP(G323,अंक,5,0)&gt;=81),1,IF(AND(VLOOKUP(G323,अंक,5,0)&gt;=75),0.5,0))))),"")</f>
        <v/>
      </c>
      <c s="160">
        <f t="shared" si="151"/>
        <v>0</v>
      </c>
      <c s="160">
        <f t="shared" si="152"/>
        <v>0</v>
      </c>
      <c s="160">
        <f t="shared" si="138"/>
        <v>0</v>
      </c>
      <c s="157" t="str">
        <f t="shared" si="153"/>
        <v/>
      </c>
      <c s="160" t="str">
        <f t="shared" si="139"/>
        <v/>
      </c>
      <c s="160" t="str">
        <f>IFERROR(IF(AND(VLOOKUP(G323,अंक,5,0)=""),"",IF($BS$6=3,IF(AND(VLOOKUP(G323,अंक,5,0)&gt;=86),3,IF(AND(VLOOKUP(G323,अंक,5,0)&gt;=81),2,IF(AND(VLOOKUP(G323,अंक,5,0)&gt;=75),1,0))),IF(AND(VLOOKUP(G323,अंक,5,0)&gt;=86),1.5,IF(AND(VLOOKUP(G323,अंक,5,0)&gt;=81),1,IF(AND(VLOOKUP(G323,अंक,5,0)&gt;=75),0.5,0))))),"")</f>
        <v/>
      </c>
      <c s="160">
        <f t="shared" si="154"/>
        <v>0</v>
      </c>
      <c s="160">
        <f t="shared" si="155"/>
        <v>0</v>
      </c>
      <c s="160">
        <f t="shared" si="140"/>
        <v>0</v>
      </c>
      <c s="157" t="str">
        <f t="shared" si="156"/>
        <v/>
      </c>
      <c s="160" t="str">
        <f t="shared" si="141"/>
        <v/>
      </c>
      <c s="160" t="str">
        <f>IFERROR(IF(AND(VLOOKUP(G323,अंक,5,0)=""),"",IF($BY$6=3,IF(AND(VLOOKUP(G323,अंक,5,0)&gt;=86),3,IF(AND(VLOOKUP(G323,अंक,5,0)&gt;=81),2,IF(AND(VLOOKUP(G323,अंक,5,0)&gt;=75),1,0))),IF(AND(VLOOKUP(G323,अंक,5,0)&gt;=86),1.5,IF(AND(VLOOKUP(G323,अंक,5,0)&gt;=81),1,IF(AND(VLOOKUP(G323,अंक,5,0)&gt;=75),0.5,0))))),"")</f>
        <v/>
      </c>
      <c s="160">
        <f t="shared" si="157"/>
        <v>0</v>
      </c>
      <c s="160">
        <f t="shared" si="158"/>
        <v>0</v>
      </c>
      <c s="160">
        <f t="shared" si="142"/>
        <v>0</v>
      </c>
      <c s="157" t="str">
        <f t="shared" si="159"/>
        <v/>
      </c>
      <c s="160" t="str">
        <f t="shared" si="143"/>
        <v/>
      </c>
      <c s="160" t="str">
        <f>IFERROR(IF(AND(VLOOKUP(G323,अंक,5,0)=""),"",IF($CE$6=3,IF(AND(VLOOKUP(G323,अंक,5,0)&gt;=86),3,IF(AND(VLOOKUP(G323,अंक,5,0)&gt;=81),2,IF(AND(VLOOKUP(G323,अंक,5,0)&gt;=75),1,0))),IF(AND(VLOOKUP(G323,अंक,5,0)&gt;=86),1.5,IF(AND(VLOOKUP(G323,अंक,5,0)&gt;=81),1,IF(AND(VLOOKUP(G323,अंक,5,0)&gt;=75),0.5,0))))),"")</f>
        <v/>
      </c>
      <c s="160">
        <f t="shared" si="160"/>
        <v>0</v>
      </c>
      <c s="160">
        <f t="shared" si="161"/>
        <v>0</v>
      </c>
      <c s="160">
        <f t="shared" si="144"/>
        <v>0</v>
      </c>
      <c s="157" t="str">
        <f t="shared" si="162"/>
        <v/>
      </c>
      <c s="160" t="str">
        <f t="shared" si="145"/>
        <v/>
      </c>
      <c s="160" t="str">
        <f>IFERROR(IF(AND(VLOOKUP(G323,अंक,5,0)=""),"",IF($CK$6=3,IF(AND(VLOOKUP(G323,अंक,5,0)&gt;=86),3,IF(AND(VLOOKUP(G323,अंक,5,0)&gt;=81),2,IF(AND(VLOOKUP(G323,अंक,5,0)&gt;=75),1,0))),IF(AND(VLOOKUP(G323,अंक,5,0)&gt;86),1.5,IF(AND(VLOOKUP(G323,अंक,5,0)&gt;=81),1,IF(AND(VLOOKUP(G323,अंक,5,0)&gt;=75),0.5,0))))),"")</f>
        <v/>
      </c>
      <c s="160">
        <f t="shared" si="163"/>
        <v>0</v>
      </c>
      <c s="160">
        <f t="shared" si="164"/>
        <v>0</v>
      </c>
      <c s="160">
        <f t="shared" si="146"/>
        <v>0</v>
      </c>
      <c s="157" t="str">
        <f t="shared" si="165"/>
        <v/>
      </c>
      <c s="160" t="str">
        <f t="shared" si="147"/>
        <v/>
      </c>
      <c s="160" t="str">
        <f>IFERROR(IF(AND(VLOOKUP(G323,अंक,5,0)=""),"",IF($CQ$6=3,IF(AND(VLOOKUP(G323,अंक,5,0)&gt;=86),3,IF(AND(VLOOKUP(G323,अंक,5,0)&gt;=81),2,IF(AND(VLOOKUP(G323,अंक,5,0)&gt;=75),1,0))),IF(AND(VLOOKUP(G323,अंक,5,0)&gt;=86),1.5,IF(AND(VLOOKUP(G323,अंक,5,0)&gt;=81),1,IF(AND(VLOOKUP(G323,अंक,5,0)&gt;=75),0.5,0))))),"")</f>
        <v/>
      </c>
      <c s="160">
        <f t="shared" si="166"/>
        <v>0</v>
      </c>
      <c s="160">
        <f t="shared" si="167"/>
        <v>0</v>
      </c>
      <c s="161">
        <f t="shared" si="148"/>
        <v>0</v>
      </c>
      <c s="157"/>
    </row>
    <row r="324" spans="1:99" ht="26.25" customHeight="1">
      <c r="A32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4" s="181" t="str">
        <f t="shared" si="149"/>
        <v/>
      </c>
      <c s="160" t="str">
        <f t="shared" si="150"/>
        <v/>
      </c>
      <c s="160" t="str">
        <f t="shared" si="137"/>
        <v/>
      </c>
      <c s="160" t="str">
        <f>IFERROR(IF(AND(VLOOKUP(G324,अंक,5,0)=""),"",IF($BM$6=3,IF(AND(VLOOKUP(G324,अंक,5,0)&gt;=86),3,IF(AND(VLOOKUP(G324,अंक,5,0)&gt;=81),2,IF(AND(VLOOKUP(G324,Mark,5,0)&gt;=75),1,0))),IF(AND(VLOOKUP(G324,अंक,5,0)&gt;=86),1.5,IF(AND(VLOOKUP(G324,अंक,5,0)&gt;=81),1,IF(AND(VLOOKUP(G324,अंक,5,0)&gt;=75),0.5,0))))),"")</f>
        <v/>
      </c>
      <c s="160">
        <f t="shared" si="151"/>
        <v>0</v>
      </c>
      <c s="160">
        <f t="shared" si="152"/>
        <v>0</v>
      </c>
      <c s="160">
        <f t="shared" si="138"/>
        <v>0</v>
      </c>
      <c s="157" t="str">
        <f t="shared" si="153"/>
        <v/>
      </c>
      <c s="160" t="str">
        <f t="shared" si="139"/>
        <v/>
      </c>
      <c s="160" t="str">
        <f>IFERROR(IF(AND(VLOOKUP(G324,अंक,5,0)=""),"",IF($BS$6=3,IF(AND(VLOOKUP(G324,अंक,5,0)&gt;=86),3,IF(AND(VLOOKUP(G324,अंक,5,0)&gt;=81),2,IF(AND(VLOOKUP(G324,अंक,5,0)&gt;=75),1,0))),IF(AND(VLOOKUP(G324,अंक,5,0)&gt;=86),1.5,IF(AND(VLOOKUP(G324,अंक,5,0)&gt;=81),1,IF(AND(VLOOKUP(G324,अंक,5,0)&gt;=75),0.5,0))))),"")</f>
        <v/>
      </c>
      <c s="160">
        <f t="shared" si="154"/>
        <v>0</v>
      </c>
      <c s="160">
        <f t="shared" si="155"/>
        <v>0</v>
      </c>
      <c s="160">
        <f t="shared" si="140"/>
        <v>0</v>
      </c>
      <c s="157" t="str">
        <f t="shared" si="156"/>
        <v/>
      </c>
      <c s="160" t="str">
        <f t="shared" si="141"/>
        <v/>
      </c>
      <c s="160" t="str">
        <f>IFERROR(IF(AND(VLOOKUP(G324,अंक,5,0)=""),"",IF($BY$6=3,IF(AND(VLOOKUP(G324,अंक,5,0)&gt;=86),3,IF(AND(VLOOKUP(G324,अंक,5,0)&gt;=81),2,IF(AND(VLOOKUP(G324,अंक,5,0)&gt;=75),1,0))),IF(AND(VLOOKUP(G324,अंक,5,0)&gt;=86),1.5,IF(AND(VLOOKUP(G324,अंक,5,0)&gt;=81),1,IF(AND(VLOOKUP(G324,अंक,5,0)&gt;=75),0.5,0))))),"")</f>
        <v/>
      </c>
      <c s="160">
        <f t="shared" si="157"/>
        <v>0</v>
      </c>
      <c s="160">
        <f t="shared" si="158"/>
        <v>0</v>
      </c>
      <c s="160">
        <f t="shared" si="142"/>
        <v>0</v>
      </c>
      <c s="157" t="str">
        <f t="shared" si="159"/>
        <v/>
      </c>
      <c s="160" t="str">
        <f t="shared" si="143"/>
        <v/>
      </c>
      <c s="160" t="str">
        <f>IFERROR(IF(AND(VLOOKUP(G324,अंक,5,0)=""),"",IF($CE$6=3,IF(AND(VLOOKUP(G324,अंक,5,0)&gt;=86),3,IF(AND(VLOOKUP(G324,अंक,5,0)&gt;=81),2,IF(AND(VLOOKUP(G324,अंक,5,0)&gt;=75),1,0))),IF(AND(VLOOKUP(G324,अंक,5,0)&gt;=86),1.5,IF(AND(VLOOKUP(G324,अंक,5,0)&gt;=81),1,IF(AND(VLOOKUP(G324,अंक,5,0)&gt;=75),0.5,0))))),"")</f>
        <v/>
      </c>
      <c s="160">
        <f t="shared" si="160"/>
        <v>0</v>
      </c>
      <c s="160">
        <f t="shared" si="161"/>
        <v>0</v>
      </c>
      <c s="160">
        <f t="shared" si="144"/>
        <v>0</v>
      </c>
      <c s="157" t="str">
        <f t="shared" si="162"/>
        <v/>
      </c>
      <c s="160" t="str">
        <f t="shared" si="145"/>
        <v/>
      </c>
      <c s="160" t="str">
        <f>IFERROR(IF(AND(VLOOKUP(G324,अंक,5,0)=""),"",IF($CK$6=3,IF(AND(VLOOKUP(G324,अंक,5,0)&gt;=86),3,IF(AND(VLOOKUP(G324,अंक,5,0)&gt;=81),2,IF(AND(VLOOKUP(G324,अंक,5,0)&gt;=75),1,0))),IF(AND(VLOOKUP(G324,अंक,5,0)&gt;86),1.5,IF(AND(VLOOKUP(G324,अंक,5,0)&gt;=81),1,IF(AND(VLOOKUP(G324,अंक,5,0)&gt;=75),0.5,0))))),"")</f>
        <v/>
      </c>
      <c s="160">
        <f t="shared" si="163"/>
        <v>0</v>
      </c>
      <c s="160">
        <f t="shared" si="164"/>
        <v>0</v>
      </c>
      <c s="160">
        <f t="shared" si="146"/>
        <v>0</v>
      </c>
      <c s="157" t="str">
        <f t="shared" si="165"/>
        <v/>
      </c>
      <c s="160" t="str">
        <f t="shared" si="147"/>
        <v/>
      </c>
      <c s="160" t="str">
        <f>IFERROR(IF(AND(VLOOKUP(G324,अंक,5,0)=""),"",IF($CQ$6=3,IF(AND(VLOOKUP(G324,अंक,5,0)&gt;=86),3,IF(AND(VLOOKUP(G324,अंक,5,0)&gt;=81),2,IF(AND(VLOOKUP(G324,अंक,5,0)&gt;=75),1,0))),IF(AND(VLOOKUP(G324,अंक,5,0)&gt;=86),1.5,IF(AND(VLOOKUP(G324,अंक,5,0)&gt;=81),1,IF(AND(VLOOKUP(G324,अंक,5,0)&gt;=75),0.5,0))))),"")</f>
        <v/>
      </c>
      <c s="160">
        <f t="shared" si="166"/>
        <v>0</v>
      </c>
      <c s="160">
        <f t="shared" si="167"/>
        <v>0</v>
      </c>
      <c s="161">
        <f t="shared" si="148"/>
        <v>0</v>
      </c>
      <c s="157"/>
    </row>
    <row r="325" spans="1:99" ht="26.25" customHeight="1">
      <c r="A32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5" s="181" t="str">
        <f t="shared" si="149"/>
        <v/>
      </c>
      <c s="160" t="str">
        <f t="shared" si="150"/>
        <v/>
      </c>
      <c s="160" t="str">
        <f t="shared" si="137"/>
        <v/>
      </c>
      <c s="160" t="str">
        <f>IFERROR(IF(AND(VLOOKUP(G325,अंक,5,0)=""),"",IF($BM$6=3,IF(AND(VLOOKUP(G325,अंक,5,0)&gt;=86),3,IF(AND(VLOOKUP(G325,अंक,5,0)&gt;=81),2,IF(AND(VLOOKUP(G325,Mark,5,0)&gt;=75),1,0))),IF(AND(VLOOKUP(G325,अंक,5,0)&gt;=86),1.5,IF(AND(VLOOKUP(G325,अंक,5,0)&gt;=81),1,IF(AND(VLOOKUP(G325,अंक,5,0)&gt;=75),0.5,0))))),"")</f>
        <v/>
      </c>
      <c s="160">
        <f t="shared" si="151"/>
        <v>0</v>
      </c>
      <c s="160">
        <f t="shared" si="152"/>
        <v>0</v>
      </c>
      <c s="160">
        <f t="shared" si="138"/>
        <v>0</v>
      </c>
      <c s="157" t="str">
        <f t="shared" si="153"/>
        <v/>
      </c>
      <c s="160" t="str">
        <f t="shared" si="139"/>
        <v/>
      </c>
      <c s="160" t="str">
        <f>IFERROR(IF(AND(VLOOKUP(G325,अंक,5,0)=""),"",IF($BS$6=3,IF(AND(VLOOKUP(G325,अंक,5,0)&gt;=86),3,IF(AND(VLOOKUP(G325,अंक,5,0)&gt;=81),2,IF(AND(VLOOKUP(G325,अंक,5,0)&gt;=75),1,0))),IF(AND(VLOOKUP(G325,अंक,5,0)&gt;=86),1.5,IF(AND(VLOOKUP(G325,अंक,5,0)&gt;=81),1,IF(AND(VLOOKUP(G325,अंक,5,0)&gt;=75),0.5,0))))),"")</f>
        <v/>
      </c>
      <c s="160">
        <f t="shared" si="154"/>
        <v>0</v>
      </c>
      <c s="160">
        <f t="shared" si="155"/>
        <v>0</v>
      </c>
      <c s="160">
        <f t="shared" si="140"/>
        <v>0</v>
      </c>
      <c s="157" t="str">
        <f t="shared" si="156"/>
        <v/>
      </c>
      <c s="160" t="str">
        <f t="shared" si="141"/>
        <v/>
      </c>
      <c s="160" t="str">
        <f>IFERROR(IF(AND(VLOOKUP(G325,अंक,5,0)=""),"",IF($BY$6=3,IF(AND(VLOOKUP(G325,अंक,5,0)&gt;=86),3,IF(AND(VLOOKUP(G325,अंक,5,0)&gt;=81),2,IF(AND(VLOOKUP(G325,अंक,5,0)&gt;=75),1,0))),IF(AND(VLOOKUP(G325,अंक,5,0)&gt;=86),1.5,IF(AND(VLOOKUP(G325,अंक,5,0)&gt;=81),1,IF(AND(VLOOKUP(G325,अंक,5,0)&gt;=75),0.5,0))))),"")</f>
        <v/>
      </c>
      <c s="160">
        <f t="shared" si="157"/>
        <v>0</v>
      </c>
      <c s="160">
        <f t="shared" si="158"/>
        <v>0</v>
      </c>
      <c s="160">
        <f t="shared" si="142"/>
        <v>0</v>
      </c>
      <c s="157" t="str">
        <f t="shared" si="159"/>
        <v/>
      </c>
      <c s="160" t="str">
        <f t="shared" si="143"/>
        <v/>
      </c>
      <c s="160" t="str">
        <f>IFERROR(IF(AND(VLOOKUP(G325,अंक,5,0)=""),"",IF($CE$6=3,IF(AND(VLOOKUP(G325,अंक,5,0)&gt;=86),3,IF(AND(VLOOKUP(G325,अंक,5,0)&gt;=81),2,IF(AND(VLOOKUP(G325,अंक,5,0)&gt;=75),1,0))),IF(AND(VLOOKUP(G325,अंक,5,0)&gt;=86),1.5,IF(AND(VLOOKUP(G325,अंक,5,0)&gt;=81),1,IF(AND(VLOOKUP(G325,अंक,5,0)&gt;=75),0.5,0))))),"")</f>
        <v/>
      </c>
      <c s="160">
        <f t="shared" si="160"/>
        <v>0</v>
      </c>
      <c s="160">
        <f t="shared" si="161"/>
        <v>0</v>
      </c>
      <c s="160">
        <f t="shared" si="144"/>
        <v>0</v>
      </c>
      <c s="157" t="str">
        <f t="shared" si="162"/>
        <v/>
      </c>
      <c s="160" t="str">
        <f t="shared" si="145"/>
        <v/>
      </c>
      <c s="160" t="str">
        <f>IFERROR(IF(AND(VLOOKUP(G325,अंक,5,0)=""),"",IF($CK$6=3,IF(AND(VLOOKUP(G325,अंक,5,0)&gt;=86),3,IF(AND(VLOOKUP(G325,अंक,5,0)&gt;=81),2,IF(AND(VLOOKUP(G325,अंक,5,0)&gt;=75),1,0))),IF(AND(VLOOKUP(G325,अंक,5,0)&gt;86),1.5,IF(AND(VLOOKUP(G325,अंक,5,0)&gt;=81),1,IF(AND(VLOOKUP(G325,अंक,5,0)&gt;=75),0.5,0))))),"")</f>
        <v/>
      </c>
      <c s="160">
        <f t="shared" si="163"/>
        <v>0</v>
      </c>
      <c s="160">
        <f t="shared" si="164"/>
        <v>0</v>
      </c>
      <c s="160">
        <f t="shared" si="146"/>
        <v>0</v>
      </c>
      <c s="157" t="str">
        <f t="shared" si="165"/>
        <v/>
      </c>
      <c s="160" t="str">
        <f t="shared" si="147"/>
        <v/>
      </c>
      <c s="160" t="str">
        <f>IFERROR(IF(AND(VLOOKUP(G325,अंक,5,0)=""),"",IF($CQ$6=3,IF(AND(VLOOKUP(G325,अंक,5,0)&gt;=86),3,IF(AND(VLOOKUP(G325,अंक,5,0)&gt;=81),2,IF(AND(VLOOKUP(G325,अंक,5,0)&gt;=75),1,0))),IF(AND(VLOOKUP(G325,अंक,5,0)&gt;=86),1.5,IF(AND(VLOOKUP(G325,अंक,5,0)&gt;=81),1,IF(AND(VLOOKUP(G325,अंक,5,0)&gt;=75),0.5,0))))),"")</f>
        <v/>
      </c>
      <c s="160">
        <f t="shared" si="166"/>
        <v>0</v>
      </c>
      <c s="160">
        <f t="shared" si="167"/>
        <v>0</v>
      </c>
      <c s="161">
        <f t="shared" si="148"/>
        <v>0</v>
      </c>
      <c s="157"/>
    </row>
    <row r="326" spans="1:99" ht="26.25" customHeight="1">
      <c r="A32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6" s="181" t="str">
        <f t="shared" si="149"/>
        <v/>
      </c>
      <c s="160" t="str">
        <f t="shared" si="150"/>
        <v/>
      </c>
      <c s="160" t="str">
        <f t="shared" si="137"/>
        <v/>
      </c>
      <c s="160" t="str">
        <f>IFERROR(IF(AND(VLOOKUP(G326,अंक,5,0)=""),"",IF($BM$6=3,IF(AND(VLOOKUP(G326,अंक,5,0)&gt;=86),3,IF(AND(VLOOKUP(G326,अंक,5,0)&gt;=81),2,IF(AND(VLOOKUP(G326,Mark,5,0)&gt;=75),1,0))),IF(AND(VLOOKUP(G326,अंक,5,0)&gt;=86),1.5,IF(AND(VLOOKUP(G326,अंक,5,0)&gt;=81),1,IF(AND(VLOOKUP(G326,अंक,5,0)&gt;=75),0.5,0))))),"")</f>
        <v/>
      </c>
      <c s="160">
        <f t="shared" si="151"/>
        <v>0</v>
      </c>
      <c s="160">
        <f t="shared" si="152"/>
        <v>0</v>
      </c>
      <c s="160">
        <f t="shared" si="138"/>
        <v>0</v>
      </c>
      <c s="157" t="str">
        <f t="shared" si="153"/>
        <v/>
      </c>
      <c s="160" t="str">
        <f t="shared" si="139"/>
        <v/>
      </c>
      <c s="160" t="str">
        <f>IFERROR(IF(AND(VLOOKUP(G326,अंक,5,0)=""),"",IF($BS$6=3,IF(AND(VLOOKUP(G326,अंक,5,0)&gt;=86),3,IF(AND(VLOOKUP(G326,अंक,5,0)&gt;=81),2,IF(AND(VLOOKUP(G326,अंक,5,0)&gt;=75),1,0))),IF(AND(VLOOKUP(G326,अंक,5,0)&gt;=86),1.5,IF(AND(VLOOKUP(G326,अंक,5,0)&gt;=81),1,IF(AND(VLOOKUP(G326,अंक,5,0)&gt;=75),0.5,0))))),"")</f>
        <v/>
      </c>
      <c s="160">
        <f t="shared" si="154"/>
        <v>0</v>
      </c>
      <c s="160">
        <f t="shared" si="155"/>
        <v>0</v>
      </c>
      <c s="160">
        <f t="shared" si="140"/>
        <v>0</v>
      </c>
      <c s="157" t="str">
        <f t="shared" si="156"/>
        <v/>
      </c>
      <c s="160" t="str">
        <f t="shared" si="141"/>
        <v/>
      </c>
      <c s="160" t="str">
        <f>IFERROR(IF(AND(VLOOKUP(G326,अंक,5,0)=""),"",IF($BY$6=3,IF(AND(VLOOKUP(G326,अंक,5,0)&gt;=86),3,IF(AND(VLOOKUP(G326,अंक,5,0)&gt;=81),2,IF(AND(VLOOKUP(G326,अंक,5,0)&gt;=75),1,0))),IF(AND(VLOOKUP(G326,अंक,5,0)&gt;=86),1.5,IF(AND(VLOOKUP(G326,अंक,5,0)&gt;=81),1,IF(AND(VLOOKUP(G326,अंक,5,0)&gt;=75),0.5,0))))),"")</f>
        <v/>
      </c>
      <c s="160">
        <f t="shared" si="157"/>
        <v>0</v>
      </c>
      <c s="160">
        <f t="shared" si="158"/>
        <v>0</v>
      </c>
      <c s="160">
        <f t="shared" si="142"/>
        <v>0</v>
      </c>
      <c s="157" t="str">
        <f t="shared" si="159"/>
        <v/>
      </c>
      <c s="160" t="str">
        <f t="shared" si="143"/>
        <v/>
      </c>
      <c s="160" t="str">
        <f>IFERROR(IF(AND(VLOOKUP(G326,अंक,5,0)=""),"",IF($CE$6=3,IF(AND(VLOOKUP(G326,अंक,5,0)&gt;=86),3,IF(AND(VLOOKUP(G326,अंक,5,0)&gt;=81),2,IF(AND(VLOOKUP(G326,अंक,5,0)&gt;=75),1,0))),IF(AND(VLOOKUP(G326,अंक,5,0)&gt;=86),1.5,IF(AND(VLOOKUP(G326,अंक,5,0)&gt;=81),1,IF(AND(VLOOKUP(G326,अंक,5,0)&gt;=75),0.5,0))))),"")</f>
        <v/>
      </c>
      <c s="160">
        <f t="shared" si="160"/>
        <v>0</v>
      </c>
      <c s="160">
        <f t="shared" si="161"/>
        <v>0</v>
      </c>
      <c s="160">
        <f t="shared" si="144"/>
        <v>0</v>
      </c>
      <c s="157" t="str">
        <f t="shared" si="162"/>
        <v/>
      </c>
      <c s="160" t="str">
        <f t="shared" si="145"/>
        <v/>
      </c>
      <c s="160" t="str">
        <f>IFERROR(IF(AND(VLOOKUP(G326,अंक,5,0)=""),"",IF($CK$6=3,IF(AND(VLOOKUP(G326,अंक,5,0)&gt;=86),3,IF(AND(VLOOKUP(G326,अंक,5,0)&gt;=81),2,IF(AND(VLOOKUP(G326,अंक,5,0)&gt;=75),1,0))),IF(AND(VLOOKUP(G326,अंक,5,0)&gt;86),1.5,IF(AND(VLOOKUP(G326,अंक,5,0)&gt;=81),1,IF(AND(VLOOKUP(G326,अंक,5,0)&gt;=75),0.5,0))))),"")</f>
        <v/>
      </c>
      <c s="160">
        <f t="shared" si="163"/>
        <v>0</v>
      </c>
      <c s="160">
        <f t="shared" si="164"/>
        <v>0</v>
      </c>
      <c s="160">
        <f t="shared" si="146"/>
        <v>0</v>
      </c>
      <c s="157" t="str">
        <f t="shared" si="165"/>
        <v/>
      </c>
      <c s="160" t="str">
        <f t="shared" si="147"/>
        <v/>
      </c>
      <c s="160" t="str">
        <f>IFERROR(IF(AND(VLOOKUP(G326,अंक,5,0)=""),"",IF($CQ$6=3,IF(AND(VLOOKUP(G326,अंक,5,0)&gt;=86),3,IF(AND(VLOOKUP(G326,अंक,5,0)&gt;=81),2,IF(AND(VLOOKUP(G326,अंक,5,0)&gt;=75),1,0))),IF(AND(VLOOKUP(G326,अंक,5,0)&gt;=86),1.5,IF(AND(VLOOKUP(G326,अंक,5,0)&gt;=81),1,IF(AND(VLOOKUP(G326,अंक,5,0)&gt;=75),0.5,0))))),"")</f>
        <v/>
      </c>
      <c s="160">
        <f t="shared" si="166"/>
        <v>0</v>
      </c>
      <c s="160">
        <f t="shared" si="167"/>
        <v>0</v>
      </c>
      <c s="161">
        <f t="shared" si="148"/>
        <v>0</v>
      </c>
      <c s="157"/>
    </row>
    <row r="327" spans="1:99" ht="26.25" customHeight="1">
      <c r="A32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7" s="181" t="str">
        <f t="shared" si="149"/>
        <v/>
      </c>
      <c s="160" t="str">
        <f t="shared" si="150"/>
        <v/>
      </c>
      <c s="160" t="str">
        <f t="shared" si="176" ref="BL327:BL390">IFERROR(IF(BK327="","",ROUNDUP(BK327*10%,0)),"")</f>
        <v/>
      </c>
      <c s="160" t="str">
        <f>IFERROR(IF(AND(VLOOKUP(G327,अंक,5,0)=""),"",IF($BM$6=3,IF(AND(VLOOKUP(G327,अंक,5,0)&gt;=86),3,IF(AND(VLOOKUP(G327,अंक,5,0)&gt;=81),2,IF(AND(VLOOKUP(G327,Mark,5,0)&gt;=75),1,0))),IF(AND(VLOOKUP(G327,अंक,5,0)&gt;=86),1.5,IF(AND(VLOOKUP(G327,अंक,5,0)&gt;=81),1,IF(AND(VLOOKUP(G327,अंक,5,0)&gt;=75),0.5,0))))),"")</f>
        <v/>
      </c>
      <c s="160">
        <f t="shared" si="151"/>
        <v>0</v>
      </c>
      <c s="160">
        <f t="shared" si="152"/>
        <v>0</v>
      </c>
      <c s="160">
        <f t="shared" si="177" ref="BP327:BP390">SUM(BL327:BO327)</f>
        <v>0</v>
      </c>
      <c s="157" t="str">
        <f t="shared" si="153"/>
        <v/>
      </c>
      <c s="160" t="str">
        <f t="shared" si="178" ref="BR327:BR390">IFERROR(IF(BQ327="","",ROUNDUP(BQ327*10%,0)),"")</f>
        <v/>
      </c>
      <c s="160" t="str">
        <f>IFERROR(IF(AND(VLOOKUP(G327,अंक,5,0)=""),"",IF($BS$6=3,IF(AND(VLOOKUP(G327,अंक,5,0)&gt;=86),3,IF(AND(VLOOKUP(G327,अंक,5,0)&gt;=81),2,IF(AND(VLOOKUP(G327,अंक,5,0)&gt;=75),1,0))),IF(AND(VLOOKUP(G327,अंक,5,0)&gt;=86),1.5,IF(AND(VLOOKUP(G327,अंक,5,0)&gt;=81),1,IF(AND(VLOOKUP(G327,अंक,5,0)&gt;=75),0.5,0))))),"")</f>
        <v/>
      </c>
      <c s="160">
        <f t="shared" si="154"/>
        <v>0</v>
      </c>
      <c s="160">
        <f t="shared" si="155"/>
        <v>0</v>
      </c>
      <c s="160">
        <f t="shared" si="179" ref="BV327:BV390">SUM(BR327:BU327)</f>
        <v>0</v>
      </c>
      <c s="157" t="str">
        <f t="shared" si="156"/>
        <v/>
      </c>
      <c s="160" t="str">
        <f t="shared" si="180" ref="BX327:BX390">IFERROR(IF(BW327="","",ROUNDUP(BW327*10%,0)),"")</f>
        <v/>
      </c>
      <c s="160" t="str">
        <f>IFERROR(IF(AND(VLOOKUP(G327,अंक,5,0)=""),"",IF($BY$6=3,IF(AND(VLOOKUP(G327,अंक,5,0)&gt;=86),3,IF(AND(VLOOKUP(G327,अंक,5,0)&gt;=81),2,IF(AND(VLOOKUP(G327,अंक,5,0)&gt;=75),1,0))),IF(AND(VLOOKUP(G327,अंक,5,0)&gt;=86),1.5,IF(AND(VLOOKUP(G327,अंक,5,0)&gt;=81),1,IF(AND(VLOOKUP(G327,अंक,5,0)&gt;=75),0.5,0))))),"")</f>
        <v/>
      </c>
      <c s="160">
        <f t="shared" si="157"/>
        <v>0</v>
      </c>
      <c s="160">
        <f t="shared" si="158"/>
        <v>0</v>
      </c>
      <c s="160">
        <f t="shared" si="181" ref="CB327:CB390">SUM(BX327:CA327)</f>
        <v>0</v>
      </c>
      <c s="157" t="str">
        <f t="shared" si="159"/>
        <v/>
      </c>
      <c s="160" t="str">
        <f t="shared" si="182" ref="CD327:CD390">IFERROR(IF(CC327="","",ROUNDUP(CC327*10%,0)),"")</f>
        <v/>
      </c>
      <c s="160" t="str">
        <f>IFERROR(IF(AND(VLOOKUP(G327,अंक,5,0)=""),"",IF($CE$6=3,IF(AND(VLOOKUP(G327,अंक,5,0)&gt;=86),3,IF(AND(VLOOKUP(G327,अंक,5,0)&gt;=81),2,IF(AND(VLOOKUP(G327,अंक,5,0)&gt;=75),1,0))),IF(AND(VLOOKUP(G327,अंक,5,0)&gt;=86),1.5,IF(AND(VLOOKUP(G327,अंक,5,0)&gt;=81),1,IF(AND(VLOOKUP(G327,अंक,5,0)&gt;=75),0.5,0))))),"")</f>
        <v/>
      </c>
      <c s="160">
        <f t="shared" si="160"/>
        <v>0</v>
      </c>
      <c s="160">
        <f t="shared" si="161"/>
        <v>0</v>
      </c>
      <c s="160">
        <f t="shared" si="183" ref="CH327:CH390">SUM(CD327:CG327)</f>
        <v>0</v>
      </c>
      <c s="157" t="str">
        <f t="shared" si="162"/>
        <v/>
      </c>
      <c s="160" t="str">
        <f t="shared" si="184" ref="CJ327:CJ390">IFERROR(IF(CI327="","",ROUNDUP(CI327*10%,0)),"")</f>
        <v/>
      </c>
      <c s="160" t="str">
        <f>IFERROR(IF(AND(VLOOKUP(G327,अंक,5,0)=""),"",IF($CK$6=3,IF(AND(VLOOKUP(G327,अंक,5,0)&gt;=86),3,IF(AND(VLOOKUP(G327,अंक,5,0)&gt;=81),2,IF(AND(VLOOKUP(G327,अंक,5,0)&gt;=75),1,0))),IF(AND(VLOOKUP(G327,अंक,5,0)&gt;86),1.5,IF(AND(VLOOKUP(G327,अंक,5,0)&gt;=81),1,IF(AND(VLOOKUP(G327,अंक,5,0)&gt;=75),0.5,0))))),"")</f>
        <v/>
      </c>
      <c s="160">
        <f t="shared" si="163"/>
        <v>0</v>
      </c>
      <c s="160">
        <f t="shared" si="164"/>
        <v>0</v>
      </c>
      <c s="160">
        <f t="shared" si="185" ref="CN327:CN390">SUM(CJ327:CM327)</f>
        <v>0</v>
      </c>
      <c s="157" t="str">
        <f t="shared" si="165"/>
        <v/>
      </c>
      <c s="160" t="str">
        <f t="shared" si="186" ref="CP327:CP390">IFERROR(IF(CO327="","",ROUNDUP(CO327*10%,0)),"")</f>
        <v/>
      </c>
      <c s="160" t="str">
        <f>IFERROR(IF(AND(VLOOKUP(G327,अंक,5,0)=""),"",IF($CQ$6=3,IF(AND(VLOOKUP(G327,अंक,5,0)&gt;=86),3,IF(AND(VLOOKUP(G327,अंक,5,0)&gt;=81),2,IF(AND(VLOOKUP(G327,अंक,5,0)&gt;=75),1,0))),IF(AND(VLOOKUP(G327,अंक,5,0)&gt;=86),1.5,IF(AND(VLOOKUP(G327,अंक,5,0)&gt;=81),1,IF(AND(VLOOKUP(G327,अंक,5,0)&gt;=75),0.5,0))))),"")</f>
        <v/>
      </c>
      <c s="160">
        <f t="shared" si="166"/>
        <v>0</v>
      </c>
      <c s="160">
        <f t="shared" si="167"/>
        <v>0</v>
      </c>
      <c s="161">
        <f t="shared" si="187" ref="CT327:CT390">SUM(CP327:CS327)</f>
        <v>0</v>
      </c>
      <c s="157"/>
    </row>
    <row r="328" spans="1:99" ht="26.25" customHeight="1">
      <c r="A32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8" s="181" t="str">
        <f t="shared" si="188" ref="BJ328:BJ391">G328</f>
        <v/>
      </c>
      <c s="160" t="str">
        <f t="shared" si="189" ref="BK328:BK391">IF(AND(L328="",M328="",N328="",O328=""),"",SUM(L328,M328,N328,O328))</f>
        <v/>
      </c>
      <c s="160" t="str">
        <f t="shared" si="176"/>
        <v/>
      </c>
      <c s="160" t="str">
        <f>IFERROR(IF(AND(VLOOKUP(G328,अंक,5,0)=""),"",IF($BM$6=3,IF(AND(VLOOKUP(G328,अंक,5,0)&gt;=86),3,IF(AND(VLOOKUP(G328,अंक,5,0)&gt;=81),2,IF(AND(VLOOKUP(G328,Mark,5,0)&gt;=75),1,0))),IF(AND(VLOOKUP(G328,अंक,5,0)&gt;=86),1.5,IF(AND(VLOOKUP(G328,अंक,5,0)&gt;=81),1,IF(AND(VLOOKUP(G328,अंक,5,0)&gt;=75),0.5,0))))),"")</f>
        <v/>
      </c>
      <c s="160">
        <f t="shared" si="190" ref="BN328:BN391">VLOOKUP(G328,अंक,10,0)</f>
        <v>0</v>
      </c>
      <c s="160">
        <f t="shared" si="191" ref="BO328:BO391">VLOOKUP(G328,अंक,11,0)</f>
        <v>0</v>
      </c>
      <c s="160">
        <f t="shared" si="177"/>
        <v>0</v>
      </c>
      <c s="157" t="str">
        <f t="shared" si="192" ref="BQ328:BQ391">IF(AND(R328="",S328="",T328="",U328=""),"",SUM(R328,S328,T328,U328))</f>
        <v/>
      </c>
      <c s="160" t="str">
        <f t="shared" si="178"/>
        <v/>
      </c>
      <c s="160" t="str">
        <f>IFERROR(IF(AND(VLOOKUP(G328,अंक,5,0)=""),"",IF($BS$6=3,IF(AND(VLOOKUP(G328,अंक,5,0)&gt;=86),3,IF(AND(VLOOKUP(G328,अंक,5,0)&gt;=81),2,IF(AND(VLOOKUP(G328,अंक,5,0)&gt;=75),1,0))),IF(AND(VLOOKUP(G328,अंक,5,0)&gt;=86),1.5,IF(AND(VLOOKUP(G328,अंक,5,0)&gt;=81),1,IF(AND(VLOOKUP(G328,अंक,5,0)&gt;=75),0.5,0))))),"")</f>
        <v/>
      </c>
      <c s="160">
        <f t="shared" si="193" ref="BT328:BT391">VLOOKUP(G328,अंक,16,0)</f>
        <v>0</v>
      </c>
      <c s="160">
        <f t="shared" si="194" ref="BU328:BU391">VLOOKUP(G328,अंक,17,0)</f>
        <v>0</v>
      </c>
      <c s="160">
        <f t="shared" si="179"/>
        <v>0</v>
      </c>
      <c s="157" t="str">
        <f t="shared" si="195" ref="BW328:BW391">IF(AND(X328="",Y328="",Z328="",AA328=""),"",SUM(X328,Y328,Z328,AA328))</f>
        <v/>
      </c>
      <c s="160" t="str">
        <f t="shared" si="180"/>
        <v/>
      </c>
      <c s="160" t="str">
        <f>IFERROR(IF(AND(VLOOKUP(G328,अंक,5,0)=""),"",IF($BY$6=3,IF(AND(VLOOKUP(G328,अंक,5,0)&gt;=86),3,IF(AND(VLOOKUP(G328,अंक,5,0)&gt;=81),2,IF(AND(VLOOKUP(G328,अंक,5,0)&gt;=75),1,0))),IF(AND(VLOOKUP(G328,अंक,5,0)&gt;=86),1.5,IF(AND(VLOOKUP(G328,अंक,5,0)&gt;=81),1,IF(AND(VLOOKUP(G328,अंक,5,0)&gt;=75),0.5,0))))),"")</f>
        <v/>
      </c>
      <c s="160">
        <f t="shared" si="196" ref="BZ328:BZ391">VLOOKUP(G328,अंक,23,0)</f>
        <v>0</v>
      </c>
      <c s="160">
        <f t="shared" si="197" ref="CA328:CA391">VLOOKUP(G328,अंक,24,0)</f>
        <v>0</v>
      </c>
      <c s="160">
        <f t="shared" si="181"/>
        <v>0</v>
      </c>
      <c s="157" t="str">
        <f t="shared" si="198" ref="CC328:CC391">IF(AND(AE328="",AF328="",AG328="",AH328=""),"",SUM(AE328,AF328,AG328,AH328))</f>
        <v/>
      </c>
      <c s="160" t="str">
        <f t="shared" si="182"/>
        <v/>
      </c>
      <c s="160" t="str">
        <f>IFERROR(IF(AND(VLOOKUP(G328,अंक,5,0)=""),"",IF($CE$6=3,IF(AND(VLOOKUP(G328,अंक,5,0)&gt;=86),3,IF(AND(VLOOKUP(G328,अंक,5,0)&gt;=81),2,IF(AND(VLOOKUP(G328,अंक,5,0)&gt;=75),1,0))),IF(AND(VLOOKUP(G328,अंक,5,0)&gt;=86),1.5,IF(AND(VLOOKUP(G328,अंक,5,0)&gt;=81),1,IF(AND(VLOOKUP(G328,अंक,5,0)&gt;=75),0.5,0))))),"")</f>
        <v/>
      </c>
      <c s="160">
        <f t="shared" si="199" ref="CF328:CF391">VLOOKUP(G328,अंक,30,0)</f>
        <v>0</v>
      </c>
      <c s="160">
        <f t="shared" si="200" ref="CG328:CG391">VLOOKUP(G328,अंक,31,0)</f>
        <v>0</v>
      </c>
      <c s="160">
        <f t="shared" si="183"/>
        <v>0</v>
      </c>
      <c s="157" t="str">
        <f t="shared" si="201" ref="CI328:CI391">IF(AND(AL328="",AM328="",AN328="",AO328=""),"",SUM(AL328,AM328,AN328,AO328))</f>
        <v/>
      </c>
      <c s="160" t="str">
        <f t="shared" si="184"/>
        <v/>
      </c>
      <c s="160" t="str">
        <f>IFERROR(IF(AND(VLOOKUP(G328,अंक,5,0)=""),"",IF($CK$6=3,IF(AND(VLOOKUP(G328,अंक,5,0)&gt;=86),3,IF(AND(VLOOKUP(G328,अंक,5,0)&gt;=81),2,IF(AND(VLOOKUP(G328,अंक,5,0)&gt;=75),1,0))),IF(AND(VLOOKUP(G328,अंक,5,0)&gt;86),1.5,IF(AND(VLOOKUP(G328,अंक,5,0)&gt;=81),1,IF(AND(VLOOKUP(G328,अंक,5,0)&gt;=75),0.5,0))))),"")</f>
        <v/>
      </c>
      <c s="160">
        <f t="shared" si="202" ref="CL328:CL391">VLOOKUP(G328,अंक,37,0)</f>
        <v>0</v>
      </c>
      <c s="160">
        <f t="shared" si="203" ref="CM328:CM391">VLOOKUP(G328,अंक,38,0)</f>
        <v>0</v>
      </c>
      <c s="160">
        <f t="shared" si="185"/>
        <v>0</v>
      </c>
      <c s="157" t="str">
        <f t="shared" si="204" ref="CO328:CO391">IF(AND(AS328="",AT328="",AU328="",AV328=""),"",SUM(AS328,AT328,AU328,AV328))</f>
        <v/>
      </c>
      <c s="160" t="str">
        <f t="shared" si="186"/>
        <v/>
      </c>
      <c s="160" t="str">
        <f>IFERROR(IF(AND(VLOOKUP(G328,अंक,5,0)=""),"",IF($CQ$6=3,IF(AND(VLOOKUP(G328,अंक,5,0)&gt;=86),3,IF(AND(VLOOKUP(G328,अंक,5,0)&gt;=81),2,IF(AND(VLOOKUP(G328,अंक,5,0)&gt;=75),1,0))),IF(AND(VLOOKUP(G328,अंक,5,0)&gt;=86),1.5,IF(AND(VLOOKUP(G328,अंक,5,0)&gt;=81),1,IF(AND(VLOOKUP(G328,अंक,5,0)&gt;=75),0.5,0))))),"")</f>
        <v/>
      </c>
      <c s="160">
        <f t="shared" si="205" ref="CR328:CR391">VLOOKUP(G328,अंक,44,0)</f>
        <v>0</v>
      </c>
      <c s="160">
        <f t="shared" si="206" ref="CS328:CS391">VLOOKUP(G328,अंक,45,0)</f>
        <v>0</v>
      </c>
      <c s="161">
        <f t="shared" si="187"/>
        <v>0</v>
      </c>
      <c s="157"/>
    </row>
    <row r="329" spans="1:99" ht="26.25" customHeight="1">
      <c r="A32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29" s="181" t="str">
        <f t="shared" si="188"/>
        <v/>
      </c>
      <c s="160" t="str">
        <f t="shared" si="189"/>
        <v/>
      </c>
      <c s="160" t="str">
        <f t="shared" si="176"/>
        <v/>
      </c>
      <c s="160" t="str">
        <f>IFERROR(IF(AND(VLOOKUP(G329,अंक,5,0)=""),"",IF($BM$6=3,IF(AND(VLOOKUP(G329,अंक,5,0)&gt;=86),3,IF(AND(VLOOKUP(G329,अंक,5,0)&gt;=81),2,IF(AND(VLOOKUP(G329,Mark,5,0)&gt;=75),1,0))),IF(AND(VLOOKUP(G329,अंक,5,0)&gt;=86),1.5,IF(AND(VLOOKUP(G329,अंक,5,0)&gt;=81),1,IF(AND(VLOOKUP(G329,अंक,5,0)&gt;=75),0.5,0))))),"")</f>
        <v/>
      </c>
      <c s="160">
        <f t="shared" si="190"/>
        <v>0</v>
      </c>
      <c s="160">
        <f t="shared" si="191"/>
        <v>0</v>
      </c>
      <c s="160">
        <f t="shared" si="177"/>
        <v>0</v>
      </c>
      <c s="157" t="str">
        <f t="shared" si="192"/>
        <v/>
      </c>
      <c s="160" t="str">
        <f t="shared" si="178"/>
        <v/>
      </c>
      <c s="160" t="str">
        <f>IFERROR(IF(AND(VLOOKUP(G329,अंक,5,0)=""),"",IF($BS$6=3,IF(AND(VLOOKUP(G329,अंक,5,0)&gt;=86),3,IF(AND(VLOOKUP(G329,अंक,5,0)&gt;=81),2,IF(AND(VLOOKUP(G329,अंक,5,0)&gt;=75),1,0))),IF(AND(VLOOKUP(G329,अंक,5,0)&gt;=86),1.5,IF(AND(VLOOKUP(G329,अंक,5,0)&gt;=81),1,IF(AND(VLOOKUP(G329,अंक,5,0)&gt;=75),0.5,0))))),"")</f>
        <v/>
      </c>
      <c s="160">
        <f t="shared" si="193"/>
        <v>0</v>
      </c>
      <c s="160">
        <f t="shared" si="194"/>
        <v>0</v>
      </c>
      <c s="160">
        <f t="shared" si="179"/>
        <v>0</v>
      </c>
      <c s="157" t="str">
        <f t="shared" si="195"/>
        <v/>
      </c>
      <c s="160" t="str">
        <f t="shared" si="180"/>
        <v/>
      </c>
      <c s="160" t="str">
        <f>IFERROR(IF(AND(VLOOKUP(G329,अंक,5,0)=""),"",IF($BY$6=3,IF(AND(VLOOKUP(G329,अंक,5,0)&gt;=86),3,IF(AND(VLOOKUP(G329,अंक,5,0)&gt;=81),2,IF(AND(VLOOKUP(G329,अंक,5,0)&gt;=75),1,0))),IF(AND(VLOOKUP(G329,अंक,5,0)&gt;=86),1.5,IF(AND(VLOOKUP(G329,अंक,5,0)&gt;=81),1,IF(AND(VLOOKUP(G329,अंक,5,0)&gt;=75),0.5,0))))),"")</f>
        <v/>
      </c>
      <c s="160">
        <f t="shared" si="196"/>
        <v>0</v>
      </c>
      <c s="160">
        <f t="shared" si="197"/>
        <v>0</v>
      </c>
      <c s="160">
        <f t="shared" si="181"/>
        <v>0</v>
      </c>
      <c s="157" t="str">
        <f t="shared" si="198"/>
        <v/>
      </c>
      <c s="160" t="str">
        <f t="shared" si="182"/>
        <v/>
      </c>
      <c s="160" t="str">
        <f>IFERROR(IF(AND(VLOOKUP(G329,अंक,5,0)=""),"",IF($CE$6=3,IF(AND(VLOOKUP(G329,अंक,5,0)&gt;=86),3,IF(AND(VLOOKUP(G329,अंक,5,0)&gt;=81),2,IF(AND(VLOOKUP(G329,अंक,5,0)&gt;=75),1,0))),IF(AND(VLOOKUP(G329,अंक,5,0)&gt;=86),1.5,IF(AND(VLOOKUP(G329,अंक,5,0)&gt;=81),1,IF(AND(VLOOKUP(G329,अंक,5,0)&gt;=75),0.5,0))))),"")</f>
        <v/>
      </c>
      <c s="160">
        <f t="shared" si="199"/>
        <v>0</v>
      </c>
      <c s="160">
        <f t="shared" si="200"/>
        <v>0</v>
      </c>
      <c s="160">
        <f t="shared" si="183"/>
        <v>0</v>
      </c>
      <c s="157" t="str">
        <f t="shared" si="201"/>
        <v/>
      </c>
      <c s="160" t="str">
        <f t="shared" si="184"/>
        <v/>
      </c>
      <c s="160" t="str">
        <f>IFERROR(IF(AND(VLOOKUP(G329,अंक,5,0)=""),"",IF($CK$6=3,IF(AND(VLOOKUP(G329,अंक,5,0)&gt;=86),3,IF(AND(VLOOKUP(G329,अंक,5,0)&gt;=81),2,IF(AND(VLOOKUP(G329,अंक,5,0)&gt;=75),1,0))),IF(AND(VLOOKUP(G329,अंक,5,0)&gt;86),1.5,IF(AND(VLOOKUP(G329,अंक,5,0)&gt;=81),1,IF(AND(VLOOKUP(G329,अंक,5,0)&gt;=75),0.5,0))))),"")</f>
        <v/>
      </c>
      <c s="160">
        <f t="shared" si="202"/>
        <v>0</v>
      </c>
      <c s="160">
        <f t="shared" si="203"/>
        <v>0</v>
      </c>
      <c s="160">
        <f t="shared" si="185"/>
        <v>0</v>
      </c>
      <c s="157" t="str">
        <f t="shared" si="204"/>
        <v/>
      </c>
      <c s="160" t="str">
        <f t="shared" si="186"/>
        <v/>
      </c>
      <c s="160" t="str">
        <f>IFERROR(IF(AND(VLOOKUP(G329,अंक,5,0)=""),"",IF($CQ$6=3,IF(AND(VLOOKUP(G329,अंक,5,0)&gt;=86),3,IF(AND(VLOOKUP(G329,अंक,5,0)&gt;=81),2,IF(AND(VLOOKUP(G329,अंक,5,0)&gt;=75),1,0))),IF(AND(VLOOKUP(G329,अंक,5,0)&gt;=86),1.5,IF(AND(VLOOKUP(G329,अंक,5,0)&gt;=81),1,IF(AND(VLOOKUP(G329,अंक,5,0)&gt;=75),0.5,0))))),"")</f>
        <v/>
      </c>
      <c s="160">
        <f t="shared" si="205"/>
        <v>0</v>
      </c>
      <c s="160">
        <f t="shared" si="206"/>
        <v>0</v>
      </c>
      <c s="161">
        <f t="shared" si="187"/>
        <v>0</v>
      </c>
      <c s="157"/>
    </row>
    <row r="330" spans="1:99" ht="26.25" customHeight="1">
      <c r="A33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0" s="181" t="str">
        <f t="shared" si="188"/>
        <v/>
      </c>
      <c s="160" t="str">
        <f t="shared" si="189"/>
        <v/>
      </c>
      <c s="160" t="str">
        <f t="shared" si="176"/>
        <v/>
      </c>
      <c s="160" t="str">
        <f>IFERROR(IF(AND(VLOOKUP(G330,अंक,5,0)=""),"",IF($BM$6=3,IF(AND(VLOOKUP(G330,अंक,5,0)&gt;=86),3,IF(AND(VLOOKUP(G330,अंक,5,0)&gt;=81),2,IF(AND(VLOOKUP(G330,Mark,5,0)&gt;=75),1,0))),IF(AND(VLOOKUP(G330,अंक,5,0)&gt;=86),1.5,IF(AND(VLOOKUP(G330,अंक,5,0)&gt;=81),1,IF(AND(VLOOKUP(G330,अंक,5,0)&gt;=75),0.5,0))))),"")</f>
        <v/>
      </c>
      <c s="160">
        <f t="shared" si="190"/>
        <v>0</v>
      </c>
      <c s="160">
        <f t="shared" si="191"/>
        <v>0</v>
      </c>
      <c s="160">
        <f t="shared" si="177"/>
        <v>0</v>
      </c>
      <c s="157" t="str">
        <f t="shared" si="192"/>
        <v/>
      </c>
      <c s="160" t="str">
        <f t="shared" si="178"/>
        <v/>
      </c>
      <c s="160" t="str">
        <f>IFERROR(IF(AND(VLOOKUP(G330,अंक,5,0)=""),"",IF($BS$6=3,IF(AND(VLOOKUP(G330,अंक,5,0)&gt;=86),3,IF(AND(VLOOKUP(G330,अंक,5,0)&gt;=81),2,IF(AND(VLOOKUP(G330,अंक,5,0)&gt;=75),1,0))),IF(AND(VLOOKUP(G330,अंक,5,0)&gt;=86),1.5,IF(AND(VLOOKUP(G330,अंक,5,0)&gt;=81),1,IF(AND(VLOOKUP(G330,अंक,5,0)&gt;=75),0.5,0))))),"")</f>
        <v/>
      </c>
      <c s="160">
        <f t="shared" si="193"/>
        <v>0</v>
      </c>
      <c s="160">
        <f t="shared" si="194"/>
        <v>0</v>
      </c>
      <c s="160">
        <f t="shared" si="179"/>
        <v>0</v>
      </c>
      <c s="157" t="str">
        <f t="shared" si="195"/>
        <v/>
      </c>
      <c s="160" t="str">
        <f t="shared" si="180"/>
        <v/>
      </c>
      <c s="160" t="str">
        <f>IFERROR(IF(AND(VLOOKUP(G330,अंक,5,0)=""),"",IF($BY$6=3,IF(AND(VLOOKUP(G330,अंक,5,0)&gt;=86),3,IF(AND(VLOOKUP(G330,अंक,5,0)&gt;=81),2,IF(AND(VLOOKUP(G330,अंक,5,0)&gt;=75),1,0))),IF(AND(VLOOKUP(G330,अंक,5,0)&gt;=86),1.5,IF(AND(VLOOKUP(G330,अंक,5,0)&gt;=81),1,IF(AND(VLOOKUP(G330,अंक,5,0)&gt;=75),0.5,0))))),"")</f>
        <v/>
      </c>
      <c s="160">
        <f t="shared" si="196"/>
        <v>0</v>
      </c>
      <c s="160">
        <f t="shared" si="197"/>
        <v>0</v>
      </c>
      <c s="160">
        <f t="shared" si="181"/>
        <v>0</v>
      </c>
      <c s="157" t="str">
        <f t="shared" si="198"/>
        <v/>
      </c>
      <c s="160" t="str">
        <f t="shared" si="182"/>
        <v/>
      </c>
      <c s="160" t="str">
        <f>IFERROR(IF(AND(VLOOKUP(G330,अंक,5,0)=""),"",IF($CE$6=3,IF(AND(VLOOKUP(G330,अंक,5,0)&gt;=86),3,IF(AND(VLOOKUP(G330,अंक,5,0)&gt;=81),2,IF(AND(VLOOKUP(G330,अंक,5,0)&gt;=75),1,0))),IF(AND(VLOOKUP(G330,अंक,5,0)&gt;=86),1.5,IF(AND(VLOOKUP(G330,अंक,5,0)&gt;=81),1,IF(AND(VLOOKUP(G330,अंक,5,0)&gt;=75),0.5,0))))),"")</f>
        <v/>
      </c>
      <c s="160">
        <f t="shared" si="199"/>
        <v>0</v>
      </c>
      <c s="160">
        <f t="shared" si="200"/>
        <v>0</v>
      </c>
      <c s="160">
        <f t="shared" si="183"/>
        <v>0</v>
      </c>
      <c s="157" t="str">
        <f t="shared" si="201"/>
        <v/>
      </c>
      <c s="160" t="str">
        <f t="shared" si="184"/>
        <v/>
      </c>
      <c s="160" t="str">
        <f>IFERROR(IF(AND(VLOOKUP(G330,अंक,5,0)=""),"",IF($CK$6=3,IF(AND(VLOOKUP(G330,अंक,5,0)&gt;=86),3,IF(AND(VLOOKUP(G330,अंक,5,0)&gt;=81),2,IF(AND(VLOOKUP(G330,अंक,5,0)&gt;=75),1,0))),IF(AND(VLOOKUP(G330,अंक,5,0)&gt;86),1.5,IF(AND(VLOOKUP(G330,अंक,5,0)&gt;=81),1,IF(AND(VLOOKUP(G330,अंक,5,0)&gt;=75),0.5,0))))),"")</f>
        <v/>
      </c>
      <c s="160">
        <f t="shared" si="202"/>
        <v>0</v>
      </c>
      <c s="160">
        <f t="shared" si="203"/>
        <v>0</v>
      </c>
      <c s="160">
        <f t="shared" si="185"/>
        <v>0</v>
      </c>
      <c s="157" t="str">
        <f t="shared" si="204"/>
        <v/>
      </c>
      <c s="160" t="str">
        <f t="shared" si="186"/>
        <v/>
      </c>
      <c s="160" t="str">
        <f>IFERROR(IF(AND(VLOOKUP(G330,अंक,5,0)=""),"",IF($CQ$6=3,IF(AND(VLOOKUP(G330,अंक,5,0)&gt;=86),3,IF(AND(VLOOKUP(G330,अंक,5,0)&gt;=81),2,IF(AND(VLOOKUP(G330,अंक,5,0)&gt;=75),1,0))),IF(AND(VLOOKUP(G330,अंक,5,0)&gt;=86),1.5,IF(AND(VLOOKUP(G330,अंक,5,0)&gt;=81),1,IF(AND(VLOOKUP(G330,अंक,5,0)&gt;=75),0.5,0))))),"")</f>
        <v/>
      </c>
      <c s="160">
        <f t="shared" si="205"/>
        <v>0</v>
      </c>
      <c s="160">
        <f t="shared" si="206"/>
        <v>0</v>
      </c>
      <c s="161">
        <f t="shared" si="187"/>
        <v>0</v>
      </c>
      <c s="157"/>
    </row>
    <row r="331" spans="1:99" ht="26.25" customHeight="1">
      <c r="A33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1" s="181" t="str">
        <f t="shared" si="188"/>
        <v/>
      </c>
      <c s="160" t="str">
        <f t="shared" si="189"/>
        <v/>
      </c>
      <c s="160" t="str">
        <f t="shared" si="176"/>
        <v/>
      </c>
      <c s="160" t="str">
        <f>IFERROR(IF(AND(VLOOKUP(G331,अंक,5,0)=""),"",IF($BM$6=3,IF(AND(VLOOKUP(G331,अंक,5,0)&gt;=86),3,IF(AND(VLOOKUP(G331,अंक,5,0)&gt;=81),2,IF(AND(VLOOKUP(G331,Mark,5,0)&gt;=75),1,0))),IF(AND(VLOOKUP(G331,अंक,5,0)&gt;=86),1.5,IF(AND(VLOOKUP(G331,अंक,5,0)&gt;=81),1,IF(AND(VLOOKUP(G331,अंक,5,0)&gt;=75),0.5,0))))),"")</f>
        <v/>
      </c>
      <c s="160">
        <f t="shared" si="190"/>
        <v>0</v>
      </c>
      <c s="160">
        <f t="shared" si="191"/>
        <v>0</v>
      </c>
      <c s="160">
        <f t="shared" si="177"/>
        <v>0</v>
      </c>
      <c s="157" t="str">
        <f t="shared" si="192"/>
        <v/>
      </c>
      <c s="160" t="str">
        <f t="shared" si="178"/>
        <v/>
      </c>
      <c s="160" t="str">
        <f>IFERROR(IF(AND(VLOOKUP(G331,अंक,5,0)=""),"",IF($BS$6=3,IF(AND(VLOOKUP(G331,अंक,5,0)&gt;=86),3,IF(AND(VLOOKUP(G331,अंक,5,0)&gt;=81),2,IF(AND(VLOOKUP(G331,अंक,5,0)&gt;=75),1,0))),IF(AND(VLOOKUP(G331,अंक,5,0)&gt;=86),1.5,IF(AND(VLOOKUP(G331,अंक,5,0)&gt;=81),1,IF(AND(VLOOKUP(G331,अंक,5,0)&gt;=75),0.5,0))))),"")</f>
        <v/>
      </c>
      <c s="160">
        <f t="shared" si="193"/>
        <v>0</v>
      </c>
      <c s="160">
        <f t="shared" si="194"/>
        <v>0</v>
      </c>
      <c s="160">
        <f t="shared" si="179"/>
        <v>0</v>
      </c>
      <c s="157" t="str">
        <f t="shared" si="195"/>
        <v/>
      </c>
      <c s="160" t="str">
        <f t="shared" si="180"/>
        <v/>
      </c>
      <c s="160" t="str">
        <f>IFERROR(IF(AND(VLOOKUP(G331,अंक,5,0)=""),"",IF($BY$6=3,IF(AND(VLOOKUP(G331,अंक,5,0)&gt;=86),3,IF(AND(VLOOKUP(G331,अंक,5,0)&gt;=81),2,IF(AND(VLOOKUP(G331,अंक,5,0)&gt;=75),1,0))),IF(AND(VLOOKUP(G331,अंक,5,0)&gt;=86),1.5,IF(AND(VLOOKUP(G331,अंक,5,0)&gt;=81),1,IF(AND(VLOOKUP(G331,अंक,5,0)&gt;=75),0.5,0))))),"")</f>
        <v/>
      </c>
      <c s="160">
        <f t="shared" si="196"/>
        <v>0</v>
      </c>
      <c s="160">
        <f t="shared" si="197"/>
        <v>0</v>
      </c>
      <c s="160">
        <f t="shared" si="181"/>
        <v>0</v>
      </c>
      <c s="157" t="str">
        <f t="shared" si="198"/>
        <v/>
      </c>
      <c s="160" t="str">
        <f t="shared" si="182"/>
        <v/>
      </c>
      <c s="160" t="str">
        <f>IFERROR(IF(AND(VLOOKUP(G331,अंक,5,0)=""),"",IF($CE$6=3,IF(AND(VLOOKUP(G331,अंक,5,0)&gt;=86),3,IF(AND(VLOOKUP(G331,अंक,5,0)&gt;=81),2,IF(AND(VLOOKUP(G331,अंक,5,0)&gt;=75),1,0))),IF(AND(VLOOKUP(G331,अंक,5,0)&gt;=86),1.5,IF(AND(VLOOKUP(G331,अंक,5,0)&gt;=81),1,IF(AND(VLOOKUP(G331,अंक,5,0)&gt;=75),0.5,0))))),"")</f>
        <v/>
      </c>
      <c s="160">
        <f t="shared" si="199"/>
        <v>0</v>
      </c>
      <c s="160">
        <f t="shared" si="200"/>
        <v>0</v>
      </c>
      <c s="160">
        <f t="shared" si="183"/>
        <v>0</v>
      </c>
      <c s="157" t="str">
        <f t="shared" si="201"/>
        <v/>
      </c>
      <c s="160" t="str">
        <f t="shared" si="184"/>
        <v/>
      </c>
      <c s="160" t="str">
        <f>IFERROR(IF(AND(VLOOKUP(G331,अंक,5,0)=""),"",IF($CK$6=3,IF(AND(VLOOKUP(G331,अंक,5,0)&gt;=86),3,IF(AND(VLOOKUP(G331,अंक,5,0)&gt;=81),2,IF(AND(VLOOKUP(G331,अंक,5,0)&gt;=75),1,0))),IF(AND(VLOOKUP(G331,अंक,5,0)&gt;86),1.5,IF(AND(VLOOKUP(G331,अंक,5,0)&gt;=81),1,IF(AND(VLOOKUP(G331,अंक,5,0)&gt;=75),0.5,0))))),"")</f>
        <v/>
      </c>
      <c s="160">
        <f t="shared" si="202"/>
        <v>0</v>
      </c>
      <c s="160">
        <f t="shared" si="203"/>
        <v>0</v>
      </c>
      <c s="160">
        <f t="shared" si="185"/>
        <v>0</v>
      </c>
      <c s="157" t="str">
        <f t="shared" si="204"/>
        <v/>
      </c>
      <c s="160" t="str">
        <f t="shared" si="186"/>
        <v/>
      </c>
      <c s="160" t="str">
        <f>IFERROR(IF(AND(VLOOKUP(G331,अंक,5,0)=""),"",IF($CQ$6=3,IF(AND(VLOOKUP(G331,अंक,5,0)&gt;=86),3,IF(AND(VLOOKUP(G331,अंक,5,0)&gt;=81),2,IF(AND(VLOOKUP(G331,अंक,5,0)&gt;=75),1,0))),IF(AND(VLOOKUP(G331,अंक,5,0)&gt;=86),1.5,IF(AND(VLOOKUP(G331,अंक,5,0)&gt;=81),1,IF(AND(VLOOKUP(G331,अंक,5,0)&gt;=75),0.5,0))))),"")</f>
        <v/>
      </c>
      <c s="160">
        <f t="shared" si="205"/>
        <v>0</v>
      </c>
      <c s="160">
        <f t="shared" si="206"/>
        <v>0</v>
      </c>
      <c s="161">
        <f t="shared" si="187"/>
        <v>0</v>
      </c>
      <c s="157"/>
    </row>
    <row r="332" spans="1:99" ht="26.25" customHeight="1">
      <c r="A33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2" s="181" t="str">
        <f t="shared" si="188"/>
        <v/>
      </c>
      <c s="160" t="str">
        <f t="shared" si="189"/>
        <v/>
      </c>
      <c s="160" t="str">
        <f t="shared" si="176"/>
        <v/>
      </c>
      <c s="160" t="str">
        <f>IFERROR(IF(AND(VLOOKUP(G332,अंक,5,0)=""),"",IF($BM$6=3,IF(AND(VLOOKUP(G332,अंक,5,0)&gt;=86),3,IF(AND(VLOOKUP(G332,अंक,5,0)&gt;=81),2,IF(AND(VLOOKUP(G332,Mark,5,0)&gt;=75),1,0))),IF(AND(VLOOKUP(G332,अंक,5,0)&gt;=86),1.5,IF(AND(VLOOKUP(G332,अंक,5,0)&gt;=81),1,IF(AND(VLOOKUP(G332,अंक,5,0)&gt;=75),0.5,0))))),"")</f>
        <v/>
      </c>
      <c s="160">
        <f t="shared" si="190"/>
        <v>0</v>
      </c>
      <c s="160">
        <f t="shared" si="191"/>
        <v>0</v>
      </c>
      <c s="160">
        <f t="shared" si="177"/>
        <v>0</v>
      </c>
      <c s="157" t="str">
        <f t="shared" si="192"/>
        <v/>
      </c>
      <c s="160" t="str">
        <f t="shared" si="178"/>
        <v/>
      </c>
      <c s="160" t="str">
        <f>IFERROR(IF(AND(VLOOKUP(G332,अंक,5,0)=""),"",IF($BS$6=3,IF(AND(VLOOKUP(G332,अंक,5,0)&gt;=86),3,IF(AND(VLOOKUP(G332,अंक,5,0)&gt;=81),2,IF(AND(VLOOKUP(G332,अंक,5,0)&gt;=75),1,0))),IF(AND(VLOOKUP(G332,अंक,5,0)&gt;=86),1.5,IF(AND(VLOOKUP(G332,अंक,5,0)&gt;=81),1,IF(AND(VLOOKUP(G332,अंक,5,0)&gt;=75),0.5,0))))),"")</f>
        <v/>
      </c>
      <c s="160">
        <f t="shared" si="193"/>
        <v>0</v>
      </c>
      <c s="160">
        <f t="shared" si="194"/>
        <v>0</v>
      </c>
      <c s="160">
        <f t="shared" si="179"/>
        <v>0</v>
      </c>
      <c s="157" t="str">
        <f t="shared" si="195"/>
        <v/>
      </c>
      <c s="160" t="str">
        <f t="shared" si="180"/>
        <v/>
      </c>
      <c s="160" t="str">
        <f>IFERROR(IF(AND(VLOOKUP(G332,अंक,5,0)=""),"",IF($BY$6=3,IF(AND(VLOOKUP(G332,अंक,5,0)&gt;=86),3,IF(AND(VLOOKUP(G332,अंक,5,0)&gt;=81),2,IF(AND(VLOOKUP(G332,अंक,5,0)&gt;=75),1,0))),IF(AND(VLOOKUP(G332,अंक,5,0)&gt;=86),1.5,IF(AND(VLOOKUP(G332,अंक,5,0)&gt;=81),1,IF(AND(VLOOKUP(G332,अंक,5,0)&gt;=75),0.5,0))))),"")</f>
        <v/>
      </c>
      <c s="160">
        <f t="shared" si="196"/>
        <v>0</v>
      </c>
      <c s="160">
        <f t="shared" si="197"/>
        <v>0</v>
      </c>
      <c s="160">
        <f t="shared" si="181"/>
        <v>0</v>
      </c>
      <c s="157" t="str">
        <f t="shared" si="198"/>
        <v/>
      </c>
      <c s="160" t="str">
        <f t="shared" si="182"/>
        <v/>
      </c>
      <c s="160" t="str">
        <f>IFERROR(IF(AND(VLOOKUP(G332,अंक,5,0)=""),"",IF($CE$6=3,IF(AND(VLOOKUP(G332,अंक,5,0)&gt;=86),3,IF(AND(VLOOKUP(G332,अंक,5,0)&gt;=81),2,IF(AND(VLOOKUP(G332,अंक,5,0)&gt;=75),1,0))),IF(AND(VLOOKUP(G332,अंक,5,0)&gt;=86),1.5,IF(AND(VLOOKUP(G332,अंक,5,0)&gt;=81),1,IF(AND(VLOOKUP(G332,अंक,5,0)&gt;=75),0.5,0))))),"")</f>
        <v/>
      </c>
      <c s="160">
        <f t="shared" si="199"/>
        <v>0</v>
      </c>
      <c s="160">
        <f t="shared" si="200"/>
        <v>0</v>
      </c>
      <c s="160">
        <f t="shared" si="183"/>
        <v>0</v>
      </c>
      <c s="157" t="str">
        <f t="shared" si="201"/>
        <v/>
      </c>
      <c s="160" t="str">
        <f t="shared" si="184"/>
        <v/>
      </c>
      <c s="160" t="str">
        <f>IFERROR(IF(AND(VLOOKUP(G332,अंक,5,0)=""),"",IF($CK$6=3,IF(AND(VLOOKUP(G332,अंक,5,0)&gt;=86),3,IF(AND(VLOOKUP(G332,अंक,5,0)&gt;=81),2,IF(AND(VLOOKUP(G332,अंक,5,0)&gt;=75),1,0))),IF(AND(VLOOKUP(G332,अंक,5,0)&gt;86),1.5,IF(AND(VLOOKUP(G332,अंक,5,0)&gt;=81),1,IF(AND(VLOOKUP(G332,अंक,5,0)&gt;=75),0.5,0))))),"")</f>
        <v/>
      </c>
      <c s="160">
        <f t="shared" si="202"/>
        <v>0</v>
      </c>
      <c s="160">
        <f t="shared" si="203"/>
        <v>0</v>
      </c>
      <c s="160">
        <f t="shared" si="185"/>
        <v>0</v>
      </c>
      <c s="157" t="str">
        <f t="shared" si="204"/>
        <v/>
      </c>
      <c s="160" t="str">
        <f t="shared" si="186"/>
        <v/>
      </c>
      <c s="160" t="str">
        <f>IFERROR(IF(AND(VLOOKUP(G332,अंक,5,0)=""),"",IF($CQ$6=3,IF(AND(VLOOKUP(G332,अंक,5,0)&gt;=86),3,IF(AND(VLOOKUP(G332,अंक,5,0)&gt;=81),2,IF(AND(VLOOKUP(G332,अंक,5,0)&gt;=75),1,0))),IF(AND(VLOOKUP(G332,अंक,5,0)&gt;=86),1.5,IF(AND(VLOOKUP(G332,अंक,5,0)&gt;=81),1,IF(AND(VLOOKUP(G332,अंक,5,0)&gt;=75),0.5,0))))),"")</f>
        <v/>
      </c>
      <c s="160">
        <f t="shared" si="205"/>
        <v>0</v>
      </c>
      <c s="160">
        <f t="shared" si="206"/>
        <v>0</v>
      </c>
      <c s="161">
        <f t="shared" si="187"/>
        <v>0</v>
      </c>
      <c s="157"/>
    </row>
    <row r="333" spans="1:99" ht="26.25" customHeight="1">
      <c r="A333"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3" s="181" t="str">
        <f t="shared" si="188"/>
        <v/>
      </c>
      <c s="160" t="str">
        <f t="shared" si="189"/>
        <v/>
      </c>
      <c s="160" t="str">
        <f t="shared" si="176"/>
        <v/>
      </c>
      <c s="160" t="str">
        <f>IFERROR(IF(AND(VLOOKUP(G333,अंक,5,0)=""),"",IF($BM$6=3,IF(AND(VLOOKUP(G333,अंक,5,0)&gt;=86),3,IF(AND(VLOOKUP(G333,अंक,5,0)&gt;=81),2,IF(AND(VLOOKUP(G333,Mark,5,0)&gt;=75),1,0))),IF(AND(VLOOKUP(G333,अंक,5,0)&gt;=86),1.5,IF(AND(VLOOKUP(G333,अंक,5,0)&gt;=81),1,IF(AND(VLOOKUP(G333,अंक,5,0)&gt;=75),0.5,0))))),"")</f>
        <v/>
      </c>
      <c s="160">
        <f t="shared" si="190"/>
        <v>0</v>
      </c>
      <c s="160">
        <f t="shared" si="191"/>
        <v>0</v>
      </c>
      <c s="160">
        <f t="shared" si="177"/>
        <v>0</v>
      </c>
      <c s="157" t="str">
        <f t="shared" si="192"/>
        <v/>
      </c>
      <c s="160" t="str">
        <f t="shared" si="178"/>
        <v/>
      </c>
      <c s="160" t="str">
        <f>IFERROR(IF(AND(VLOOKUP(G333,अंक,5,0)=""),"",IF($BS$6=3,IF(AND(VLOOKUP(G333,अंक,5,0)&gt;=86),3,IF(AND(VLOOKUP(G333,अंक,5,0)&gt;=81),2,IF(AND(VLOOKUP(G333,अंक,5,0)&gt;=75),1,0))),IF(AND(VLOOKUP(G333,अंक,5,0)&gt;=86),1.5,IF(AND(VLOOKUP(G333,अंक,5,0)&gt;=81),1,IF(AND(VLOOKUP(G333,अंक,5,0)&gt;=75),0.5,0))))),"")</f>
        <v/>
      </c>
      <c s="160">
        <f t="shared" si="193"/>
        <v>0</v>
      </c>
      <c s="160">
        <f t="shared" si="194"/>
        <v>0</v>
      </c>
      <c s="160">
        <f t="shared" si="179"/>
        <v>0</v>
      </c>
      <c s="157" t="str">
        <f t="shared" si="195"/>
        <v/>
      </c>
      <c s="160" t="str">
        <f t="shared" si="180"/>
        <v/>
      </c>
      <c s="160" t="str">
        <f>IFERROR(IF(AND(VLOOKUP(G333,अंक,5,0)=""),"",IF($BY$6=3,IF(AND(VLOOKUP(G333,अंक,5,0)&gt;=86),3,IF(AND(VLOOKUP(G333,अंक,5,0)&gt;=81),2,IF(AND(VLOOKUP(G333,अंक,5,0)&gt;=75),1,0))),IF(AND(VLOOKUP(G333,अंक,5,0)&gt;=86),1.5,IF(AND(VLOOKUP(G333,अंक,5,0)&gt;=81),1,IF(AND(VLOOKUP(G333,अंक,5,0)&gt;=75),0.5,0))))),"")</f>
        <v/>
      </c>
      <c s="160">
        <f t="shared" si="196"/>
        <v>0</v>
      </c>
      <c s="160">
        <f t="shared" si="197"/>
        <v>0</v>
      </c>
      <c s="160">
        <f t="shared" si="181"/>
        <v>0</v>
      </c>
      <c s="157" t="str">
        <f t="shared" si="198"/>
        <v/>
      </c>
      <c s="160" t="str">
        <f t="shared" si="182"/>
        <v/>
      </c>
      <c s="160" t="str">
        <f>IFERROR(IF(AND(VLOOKUP(G333,अंक,5,0)=""),"",IF($CE$6=3,IF(AND(VLOOKUP(G333,अंक,5,0)&gt;=86),3,IF(AND(VLOOKUP(G333,अंक,5,0)&gt;=81),2,IF(AND(VLOOKUP(G333,अंक,5,0)&gt;=75),1,0))),IF(AND(VLOOKUP(G333,अंक,5,0)&gt;=86),1.5,IF(AND(VLOOKUP(G333,अंक,5,0)&gt;=81),1,IF(AND(VLOOKUP(G333,अंक,5,0)&gt;=75),0.5,0))))),"")</f>
        <v/>
      </c>
      <c s="160">
        <f t="shared" si="199"/>
        <v>0</v>
      </c>
      <c s="160">
        <f t="shared" si="200"/>
        <v>0</v>
      </c>
      <c s="160">
        <f t="shared" si="183"/>
        <v>0</v>
      </c>
      <c s="157" t="str">
        <f t="shared" si="201"/>
        <v/>
      </c>
      <c s="160" t="str">
        <f t="shared" si="184"/>
        <v/>
      </c>
      <c s="160" t="str">
        <f>IFERROR(IF(AND(VLOOKUP(G333,अंक,5,0)=""),"",IF($CK$6=3,IF(AND(VLOOKUP(G333,अंक,5,0)&gt;=86),3,IF(AND(VLOOKUP(G333,अंक,5,0)&gt;=81),2,IF(AND(VLOOKUP(G333,अंक,5,0)&gt;=75),1,0))),IF(AND(VLOOKUP(G333,अंक,5,0)&gt;86),1.5,IF(AND(VLOOKUP(G333,अंक,5,0)&gt;=81),1,IF(AND(VLOOKUP(G333,अंक,5,0)&gt;=75),0.5,0))))),"")</f>
        <v/>
      </c>
      <c s="160">
        <f t="shared" si="202"/>
        <v>0</v>
      </c>
      <c s="160">
        <f t="shared" si="203"/>
        <v>0</v>
      </c>
      <c s="160">
        <f t="shared" si="185"/>
        <v>0</v>
      </c>
      <c s="157" t="str">
        <f t="shared" si="204"/>
        <v/>
      </c>
      <c s="160" t="str">
        <f t="shared" si="186"/>
        <v/>
      </c>
      <c s="160" t="str">
        <f>IFERROR(IF(AND(VLOOKUP(G333,अंक,5,0)=""),"",IF($CQ$6=3,IF(AND(VLOOKUP(G333,अंक,5,0)&gt;=86),3,IF(AND(VLOOKUP(G333,अंक,5,0)&gt;=81),2,IF(AND(VLOOKUP(G333,अंक,5,0)&gt;=75),1,0))),IF(AND(VLOOKUP(G333,अंक,5,0)&gt;=86),1.5,IF(AND(VLOOKUP(G333,अंक,5,0)&gt;=81),1,IF(AND(VLOOKUP(G333,अंक,5,0)&gt;=75),0.5,0))))),"")</f>
        <v/>
      </c>
      <c s="160">
        <f t="shared" si="205"/>
        <v>0</v>
      </c>
      <c s="160">
        <f t="shared" si="206"/>
        <v>0</v>
      </c>
      <c s="161">
        <f t="shared" si="187"/>
        <v>0</v>
      </c>
      <c s="157"/>
    </row>
    <row r="334" spans="1:99" ht="26.25" customHeight="1">
      <c r="A334"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4" s="181" t="str">
        <f t="shared" si="188"/>
        <v/>
      </c>
      <c s="160" t="str">
        <f t="shared" si="189"/>
        <v/>
      </c>
      <c s="160" t="str">
        <f t="shared" si="176"/>
        <v/>
      </c>
      <c s="160" t="str">
        <f>IFERROR(IF(AND(VLOOKUP(G334,अंक,5,0)=""),"",IF($BM$6=3,IF(AND(VLOOKUP(G334,अंक,5,0)&gt;=86),3,IF(AND(VLOOKUP(G334,अंक,5,0)&gt;=81),2,IF(AND(VLOOKUP(G334,Mark,5,0)&gt;=75),1,0))),IF(AND(VLOOKUP(G334,अंक,5,0)&gt;=86),1.5,IF(AND(VLOOKUP(G334,अंक,5,0)&gt;=81),1,IF(AND(VLOOKUP(G334,अंक,5,0)&gt;=75),0.5,0))))),"")</f>
        <v/>
      </c>
      <c s="160">
        <f t="shared" si="190"/>
        <v>0</v>
      </c>
      <c s="160">
        <f t="shared" si="191"/>
        <v>0</v>
      </c>
      <c s="160">
        <f t="shared" si="177"/>
        <v>0</v>
      </c>
      <c s="157" t="str">
        <f t="shared" si="192"/>
        <v/>
      </c>
      <c s="160" t="str">
        <f t="shared" si="178"/>
        <v/>
      </c>
      <c s="160" t="str">
        <f>IFERROR(IF(AND(VLOOKUP(G334,अंक,5,0)=""),"",IF($BS$6=3,IF(AND(VLOOKUP(G334,अंक,5,0)&gt;=86),3,IF(AND(VLOOKUP(G334,अंक,5,0)&gt;=81),2,IF(AND(VLOOKUP(G334,अंक,5,0)&gt;=75),1,0))),IF(AND(VLOOKUP(G334,अंक,5,0)&gt;=86),1.5,IF(AND(VLOOKUP(G334,अंक,5,0)&gt;=81),1,IF(AND(VLOOKUP(G334,अंक,5,0)&gt;=75),0.5,0))))),"")</f>
        <v/>
      </c>
      <c s="160">
        <f t="shared" si="193"/>
        <v>0</v>
      </c>
      <c s="160">
        <f t="shared" si="194"/>
        <v>0</v>
      </c>
      <c s="160">
        <f t="shared" si="179"/>
        <v>0</v>
      </c>
      <c s="157" t="str">
        <f t="shared" si="195"/>
        <v/>
      </c>
      <c s="160" t="str">
        <f t="shared" si="180"/>
        <v/>
      </c>
      <c s="160" t="str">
        <f>IFERROR(IF(AND(VLOOKUP(G334,अंक,5,0)=""),"",IF($BY$6=3,IF(AND(VLOOKUP(G334,अंक,5,0)&gt;=86),3,IF(AND(VLOOKUP(G334,अंक,5,0)&gt;=81),2,IF(AND(VLOOKUP(G334,अंक,5,0)&gt;=75),1,0))),IF(AND(VLOOKUP(G334,अंक,5,0)&gt;=86),1.5,IF(AND(VLOOKUP(G334,अंक,5,0)&gt;=81),1,IF(AND(VLOOKUP(G334,अंक,5,0)&gt;=75),0.5,0))))),"")</f>
        <v/>
      </c>
      <c s="160">
        <f t="shared" si="196"/>
        <v>0</v>
      </c>
      <c s="160">
        <f t="shared" si="197"/>
        <v>0</v>
      </c>
      <c s="160">
        <f t="shared" si="181"/>
        <v>0</v>
      </c>
      <c s="157" t="str">
        <f t="shared" si="198"/>
        <v/>
      </c>
      <c s="160" t="str">
        <f t="shared" si="182"/>
        <v/>
      </c>
      <c s="160" t="str">
        <f>IFERROR(IF(AND(VLOOKUP(G334,अंक,5,0)=""),"",IF($CE$6=3,IF(AND(VLOOKUP(G334,अंक,5,0)&gt;=86),3,IF(AND(VLOOKUP(G334,अंक,5,0)&gt;=81),2,IF(AND(VLOOKUP(G334,अंक,5,0)&gt;=75),1,0))),IF(AND(VLOOKUP(G334,अंक,5,0)&gt;=86),1.5,IF(AND(VLOOKUP(G334,अंक,5,0)&gt;=81),1,IF(AND(VLOOKUP(G334,अंक,5,0)&gt;=75),0.5,0))))),"")</f>
        <v/>
      </c>
      <c s="160">
        <f t="shared" si="199"/>
        <v>0</v>
      </c>
      <c s="160">
        <f t="shared" si="200"/>
        <v>0</v>
      </c>
      <c s="160">
        <f t="shared" si="183"/>
        <v>0</v>
      </c>
      <c s="157" t="str">
        <f t="shared" si="201"/>
        <v/>
      </c>
      <c s="160" t="str">
        <f t="shared" si="184"/>
        <v/>
      </c>
      <c s="160" t="str">
        <f>IFERROR(IF(AND(VLOOKUP(G334,अंक,5,0)=""),"",IF($CK$6=3,IF(AND(VLOOKUP(G334,अंक,5,0)&gt;=86),3,IF(AND(VLOOKUP(G334,अंक,5,0)&gt;=81),2,IF(AND(VLOOKUP(G334,अंक,5,0)&gt;=75),1,0))),IF(AND(VLOOKUP(G334,अंक,5,0)&gt;86),1.5,IF(AND(VLOOKUP(G334,अंक,5,0)&gt;=81),1,IF(AND(VLOOKUP(G334,अंक,5,0)&gt;=75),0.5,0))))),"")</f>
        <v/>
      </c>
      <c s="160">
        <f t="shared" si="202"/>
        <v>0</v>
      </c>
      <c s="160">
        <f t="shared" si="203"/>
        <v>0</v>
      </c>
      <c s="160">
        <f t="shared" si="185"/>
        <v>0</v>
      </c>
      <c s="157" t="str">
        <f t="shared" si="204"/>
        <v/>
      </c>
      <c s="160" t="str">
        <f t="shared" si="186"/>
        <v/>
      </c>
      <c s="160" t="str">
        <f>IFERROR(IF(AND(VLOOKUP(G334,अंक,5,0)=""),"",IF($CQ$6=3,IF(AND(VLOOKUP(G334,अंक,5,0)&gt;=86),3,IF(AND(VLOOKUP(G334,अंक,5,0)&gt;=81),2,IF(AND(VLOOKUP(G334,अंक,5,0)&gt;=75),1,0))),IF(AND(VLOOKUP(G334,अंक,5,0)&gt;=86),1.5,IF(AND(VLOOKUP(G334,अंक,5,0)&gt;=81),1,IF(AND(VLOOKUP(G334,अंक,5,0)&gt;=75),0.5,0))))),"")</f>
        <v/>
      </c>
      <c s="160">
        <f t="shared" si="205"/>
        <v>0</v>
      </c>
      <c s="160">
        <f t="shared" si="206"/>
        <v>0</v>
      </c>
      <c s="161">
        <f t="shared" si="187"/>
        <v>0</v>
      </c>
      <c s="157"/>
    </row>
    <row r="335" spans="1:99" ht="26.25" customHeight="1">
      <c r="A335"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5" s="181" t="str">
        <f t="shared" si="188"/>
        <v/>
      </c>
      <c s="160" t="str">
        <f t="shared" si="189"/>
        <v/>
      </c>
      <c s="160" t="str">
        <f t="shared" si="176"/>
        <v/>
      </c>
      <c s="160" t="str">
        <f>IFERROR(IF(AND(VLOOKUP(G335,अंक,5,0)=""),"",IF($BM$6=3,IF(AND(VLOOKUP(G335,अंक,5,0)&gt;=86),3,IF(AND(VLOOKUP(G335,अंक,5,0)&gt;=81),2,IF(AND(VLOOKUP(G335,Mark,5,0)&gt;=75),1,0))),IF(AND(VLOOKUP(G335,अंक,5,0)&gt;=86),1.5,IF(AND(VLOOKUP(G335,अंक,5,0)&gt;=81),1,IF(AND(VLOOKUP(G335,अंक,5,0)&gt;=75),0.5,0))))),"")</f>
        <v/>
      </c>
      <c s="160">
        <f t="shared" si="190"/>
        <v>0</v>
      </c>
      <c s="160">
        <f t="shared" si="191"/>
        <v>0</v>
      </c>
      <c s="160">
        <f t="shared" si="177"/>
        <v>0</v>
      </c>
      <c s="157" t="str">
        <f t="shared" si="192"/>
        <v/>
      </c>
      <c s="160" t="str">
        <f t="shared" si="178"/>
        <v/>
      </c>
      <c s="160" t="str">
        <f>IFERROR(IF(AND(VLOOKUP(G335,अंक,5,0)=""),"",IF($BS$6=3,IF(AND(VLOOKUP(G335,अंक,5,0)&gt;=86),3,IF(AND(VLOOKUP(G335,अंक,5,0)&gt;=81),2,IF(AND(VLOOKUP(G335,अंक,5,0)&gt;=75),1,0))),IF(AND(VLOOKUP(G335,अंक,5,0)&gt;=86),1.5,IF(AND(VLOOKUP(G335,अंक,5,0)&gt;=81),1,IF(AND(VLOOKUP(G335,अंक,5,0)&gt;=75),0.5,0))))),"")</f>
        <v/>
      </c>
      <c s="160">
        <f t="shared" si="193"/>
        <v>0</v>
      </c>
      <c s="160">
        <f t="shared" si="194"/>
        <v>0</v>
      </c>
      <c s="160">
        <f t="shared" si="179"/>
        <v>0</v>
      </c>
      <c s="157" t="str">
        <f t="shared" si="195"/>
        <v/>
      </c>
      <c s="160" t="str">
        <f t="shared" si="180"/>
        <v/>
      </c>
      <c s="160" t="str">
        <f>IFERROR(IF(AND(VLOOKUP(G335,अंक,5,0)=""),"",IF($BY$6=3,IF(AND(VLOOKUP(G335,अंक,5,0)&gt;=86),3,IF(AND(VLOOKUP(G335,अंक,5,0)&gt;=81),2,IF(AND(VLOOKUP(G335,अंक,5,0)&gt;=75),1,0))),IF(AND(VLOOKUP(G335,अंक,5,0)&gt;=86),1.5,IF(AND(VLOOKUP(G335,अंक,5,0)&gt;=81),1,IF(AND(VLOOKUP(G335,अंक,5,0)&gt;=75),0.5,0))))),"")</f>
        <v/>
      </c>
      <c s="160">
        <f t="shared" si="196"/>
        <v>0</v>
      </c>
      <c s="160">
        <f t="shared" si="197"/>
        <v>0</v>
      </c>
      <c s="160">
        <f t="shared" si="181"/>
        <v>0</v>
      </c>
      <c s="157" t="str">
        <f t="shared" si="198"/>
        <v/>
      </c>
      <c s="160" t="str">
        <f t="shared" si="182"/>
        <v/>
      </c>
      <c s="160" t="str">
        <f>IFERROR(IF(AND(VLOOKUP(G335,अंक,5,0)=""),"",IF($CE$6=3,IF(AND(VLOOKUP(G335,अंक,5,0)&gt;=86),3,IF(AND(VLOOKUP(G335,अंक,5,0)&gt;=81),2,IF(AND(VLOOKUP(G335,अंक,5,0)&gt;=75),1,0))),IF(AND(VLOOKUP(G335,अंक,5,0)&gt;=86),1.5,IF(AND(VLOOKUP(G335,अंक,5,0)&gt;=81),1,IF(AND(VLOOKUP(G335,अंक,5,0)&gt;=75),0.5,0))))),"")</f>
        <v/>
      </c>
      <c s="160">
        <f t="shared" si="199"/>
        <v>0</v>
      </c>
      <c s="160">
        <f t="shared" si="200"/>
        <v>0</v>
      </c>
      <c s="160">
        <f t="shared" si="183"/>
        <v>0</v>
      </c>
      <c s="157" t="str">
        <f t="shared" si="201"/>
        <v/>
      </c>
      <c s="160" t="str">
        <f t="shared" si="184"/>
        <v/>
      </c>
      <c s="160" t="str">
        <f>IFERROR(IF(AND(VLOOKUP(G335,अंक,5,0)=""),"",IF($CK$6=3,IF(AND(VLOOKUP(G335,अंक,5,0)&gt;=86),3,IF(AND(VLOOKUP(G335,अंक,5,0)&gt;=81),2,IF(AND(VLOOKUP(G335,अंक,5,0)&gt;=75),1,0))),IF(AND(VLOOKUP(G335,अंक,5,0)&gt;86),1.5,IF(AND(VLOOKUP(G335,अंक,5,0)&gt;=81),1,IF(AND(VLOOKUP(G335,अंक,5,0)&gt;=75),0.5,0))))),"")</f>
        <v/>
      </c>
      <c s="160">
        <f t="shared" si="202"/>
        <v>0</v>
      </c>
      <c s="160">
        <f t="shared" si="203"/>
        <v>0</v>
      </c>
      <c s="160">
        <f t="shared" si="185"/>
        <v>0</v>
      </c>
      <c s="157" t="str">
        <f t="shared" si="204"/>
        <v/>
      </c>
      <c s="160" t="str">
        <f t="shared" si="186"/>
        <v/>
      </c>
      <c s="160" t="str">
        <f>IFERROR(IF(AND(VLOOKUP(G335,अंक,5,0)=""),"",IF($CQ$6=3,IF(AND(VLOOKUP(G335,अंक,5,0)&gt;=86),3,IF(AND(VLOOKUP(G335,अंक,5,0)&gt;=81),2,IF(AND(VLOOKUP(G335,अंक,5,0)&gt;=75),1,0))),IF(AND(VLOOKUP(G335,अंक,5,0)&gt;=86),1.5,IF(AND(VLOOKUP(G335,अंक,5,0)&gt;=81),1,IF(AND(VLOOKUP(G335,अंक,5,0)&gt;=75),0.5,0))))),"")</f>
        <v/>
      </c>
      <c s="160">
        <f t="shared" si="205"/>
        <v>0</v>
      </c>
      <c s="160">
        <f t="shared" si="206"/>
        <v>0</v>
      </c>
      <c s="161">
        <f t="shared" si="187"/>
        <v>0</v>
      </c>
      <c s="157"/>
    </row>
    <row r="336" spans="1:99" ht="26.25" customHeight="1">
      <c r="A336"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6" s="181" t="str">
        <f t="shared" si="188"/>
        <v/>
      </c>
      <c s="160" t="str">
        <f t="shared" si="189"/>
        <v/>
      </c>
      <c s="160" t="str">
        <f t="shared" si="176"/>
        <v/>
      </c>
      <c s="160" t="str">
        <f>IFERROR(IF(AND(VLOOKUP(G336,अंक,5,0)=""),"",IF($BM$6=3,IF(AND(VLOOKUP(G336,अंक,5,0)&gt;=86),3,IF(AND(VLOOKUP(G336,अंक,5,0)&gt;=81),2,IF(AND(VLOOKUP(G336,Mark,5,0)&gt;=75),1,0))),IF(AND(VLOOKUP(G336,अंक,5,0)&gt;=86),1.5,IF(AND(VLOOKUP(G336,अंक,5,0)&gt;=81),1,IF(AND(VLOOKUP(G336,अंक,5,0)&gt;=75),0.5,0))))),"")</f>
        <v/>
      </c>
      <c s="160">
        <f t="shared" si="190"/>
        <v>0</v>
      </c>
      <c s="160">
        <f t="shared" si="191"/>
        <v>0</v>
      </c>
      <c s="160">
        <f t="shared" si="177"/>
        <v>0</v>
      </c>
      <c s="157" t="str">
        <f t="shared" si="192"/>
        <v/>
      </c>
      <c s="160" t="str">
        <f t="shared" si="178"/>
        <v/>
      </c>
      <c s="160" t="str">
        <f>IFERROR(IF(AND(VLOOKUP(G336,अंक,5,0)=""),"",IF($BS$6=3,IF(AND(VLOOKUP(G336,अंक,5,0)&gt;=86),3,IF(AND(VLOOKUP(G336,अंक,5,0)&gt;=81),2,IF(AND(VLOOKUP(G336,अंक,5,0)&gt;=75),1,0))),IF(AND(VLOOKUP(G336,अंक,5,0)&gt;=86),1.5,IF(AND(VLOOKUP(G336,अंक,5,0)&gt;=81),1,IF(AND(VLOOKUP(G336,अंक,5,0)&gt;=75),0.5,0))))),"")</f>
        <v/>
      </c>
      <c s="160">
        <f t="shared" si="193"/>
        <v>0</v>
      </c>
      <c s="160">
        <f t="shared" si="194"/>
        <v>0</v>
      </c>
      <c s="160">
        <f t="shared" si="179"/>
        <v>0</v>
      </c>
      <c s="157" t="str">
        <f t="shared" si="195"/>
        <v/>
      </c>
      <c s="160" t="str">
        <f t="shared" si="180"/>
        <v/>
      </c>
      <c s="160" t="str">
        <f>IFERROR(IF(AND(VLOOKUP(G336,अंक,5,0)=""),"",IF($BY$6=3,IF(AND(VLOOKUP(G336,अंक,5,0)&gt;=86),3,IF(AND(VLOOKUP(G336,अंक,5,0)&gt;=81),2,IF(AND(VLOOKUP(G336,अंक,5,0)&gt;=75),1,0))),IF(AND(VLOOKUP(G336,अंक,5,0)&gt;=86),1.5,IF(AND(VLOOKUP(G336,अंक,5,0)&gt;=81),1,IF(AND(VLOOKUP(G336,अंक,5,0)&gt;=75),0.5,0))))),"")</f>
        <v/>
      </c>
      <c s="160">
        <f t="shared" si="196"/>
        <v>0</v>
      </c>
      <c s="160">
        <f t="shared" si="197"/>
        <v>0</v>
      </c>
      <c s="160">
        <f t="shared" si="181"/>
        <v>0</v>
      </c>
      <c s="157" t="str">
        <f t="shared" si="198"/>
        <v/>
      </c>
      <c s="160" t="str">
        <f t="shared" si="182"/>
        <v/>
      </c>
      <c s="160" t="str">
        <f>IFERROR(IF(AND(VLOOKUP(G336,अंक,5,0)=""),"",IF($CE$6=3,IF(AND(VLOOKUP(G336,अंक,5,0)&gt;=86),3,IF(AND(VLOOKUP(G336,अंक,5,0)&gt;=81),2,IF(AND(VLOOKUP(G336,अंक,5,0)&gt;=75),1,0))),IF(AND(VLOOKUP(G336,अंक,5,0)&gt;=86),1.5,IF(AND(VLOOKUP(G336,अंक,5,0)&gt;=81),1,IF(AND(VLOOKUP(G336,अंक,5,0)&gt;=75),0.5,0))))),"")</f>
        <v/>
      </c>
      <c s="160">
        <f t="shared" si="199"/>
        <v>0</v>
      </c>
      <c s="160">
        <f t="shared" si="200"/>
        <v>0</v>
      </c>
      <c s="160">
        <f t="shared" si="183"/>
        <v>0</v>
      </c>
      <c s="157" t="str">
        <f t="shared" si="201"/>
        <v/>
      </c>
      <c s="160" t="str">
        <f t="shared" si="184"/>
        <v/>
      </c>
      <c s="160" t="str">
        <f>IFERROR(IF(AND(VLOOKUP(G336,अंक,5,0)=""),"",IF($CK$6=3,IF(AND(VLOOKUP(G336,अंक,5,0)&gt;=86),3,IF(AND(VLOOKUP(G336,अंक,5,0)&gt;=81),2,IF(AND(VLOOKUP(G336,अंक,5,0)&gt;=75),1,0))),IF(AND(VLOOKUP(G336,अंक,5,0)&gt;86),1.5,IF(AND(VLOOKUP(G336,अंक,5,0)&gt;=81),1,IF(AND(VLOOKUP(G336,अंक,5,0)&gt;=75),0.5,0))))),"")</f>
        <v/>
      </c>
      <c s="160">
        <f t="shared" si="202"/>
        <v>0</v>
      </c>
      <c s="160">
        <f t="shared" si="203"/>
        <v>0</v>
      </c>
      <c s="160">
        <f t="shared" si="185"/>
        <v>0</v>
      </c>
      <c s="157" t="str">
        <f t="shared" si="204"/>
        <v/>
      </c>
      <c s="160" t="str">
        <f t="shared" si="186"/>
        <v/>
      </c>
      <c s="160" t="str">
        <f>IFERROR(IF(AND(VLOOKUP(G336,अंक,5,0)=""),"",IF($CQ$6=3,IF(AND(VLOOKUP(G336,अंक,5,0)&gt;=86),3,IF(AND(VLOOKUP(G336,अंक,5,0)&gt;=81),2,IF(AND(VLOOKUP(G336,अंक,5,0)&gt;=75),1,0))),IF(AND(VLOOKUP(G336,अंक,5,0)&gt;=86),1.5,IF(AND(VLOOKUP(G336,अंक,5,0)&gt;=81),1,IF(AND(VLOOKUP(G336,अंक,5,0)&gt;=75),0.5,0))))),"")</f>
        <v/>
      </c>
      <c s="160">
        <f t="shared" si="205"/>
        <v>0</v>
      </c>
      <c s="160">
        <f t="shared" si="206"/>
        <v>0</v>
      </c>
      <c s="161">
        <f t="shared" si="187"/>
        <v>0</v>
      </c>
      <c s="157"/>
    </row>
    <row r="337" spans="1:99" ht="26.25" customHeight="1">
      <c r="A337"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7" s="181" t="str">
        <f t="shared" si="188"/>
        <v/>
      </c>
      <c s="160" t="str">
        <f t="shared" si="189"/>
        <v/>
      </c>
      <c s="160" t="str">
        <f t="shared" si="176"/>
        <v/>
      </c>
      <c s="160" t="str">
        <f>IFERROR(IF(AND(VLOOKUP(G337,अंक,5,0)=""),"",IF($BM$6=3,IF(AND(VLOOKUP(G337,अंक,5,0)&gt;=86),3,IF(AND(VLOOKUP(G337,अंक,5,0)&gt;=81),2,IF(AND(VLOOKUP(G337,Mark,5,0)&gt;=75),1,0))),IF(AND(VLOOKUP(G337,अंक,5,0)&gt;=86),1.5,IF(AND(VLOOKUP(G337,अंक,5,0)&gt;=81),1,IF(AND(VLOOKUP(G337,अंक,5,0)&gt;=75),0.5,0))))),"")</f>
        <v/>
      </c>
      <c s="160">
        <f t="shared" si="190"/>
        <v>0</v>
      </c>
      <c s="160">
        <f t="shared" si="191"/>
        <v>0</v>
      </c>
      <c s="160">
        <f t="shared" si="177"/>
        <v>0</v>
      </c>
      <c s="157" t="str">
        <f t="shared" si="192"/>
        <v/>
      </c>
      <c s="160" t="str">
        <f t="shared" si="178"/>
        <v/>
      </c>
      <c s="160" t="str">
        <f>IFERROR(IF(AND(VLOOKUP(G337,अंक,5,0)=""),"",IF($BS$6=3,IF(AND(VLOOKUP(G337,अंक,5,0)&gt;=86),3,IF(AND(VLOOKUP(G337,अंक,5,0)&gt;=81),2,IF(AND(VLOOKUP(G337,अंक,5,0)&gt;=75),1,0))),IF(AND(VLOOKUP(G337,अंक,5,0)&gt;=86),1.5,IF(AND(VLOOKUP(G337,अंक,5,0)&gt;=81),1,IF(AND(VLOOKUP(G337,अंक,5,0)&gt;=75),0.5,0))))),"")</f>
        <v/>
      </c>
      <c s="160">
        <f t="shared" si="193"/>
        <v>0</v>
      </c>
      <c s="160">
        <f t="shared" si="194"/>
        <v>0</v>
      </c>
      <c s="160">
        <f t="shared" si="179"/>
        <v>0</v>
      </c>
      <c s="157" t="str">
        <f t="shared" si="195"/>
        <v/>
      </c>
      <c s="160" t="str">
        <f t="shared" si="180"/>
        <v/>
      </c>
      <c s="160" t="str">
        <f>IFERROR(IF(AND(VLOOKUP(G337,अंक,5,0)=""),"",IF($BY$6=3,IF(AND(VLOOKUP(G337,अंक,5,0)&gt;=86),3,IF(AND(VLOOKUP(G337,अंक,5,0)&gt;=81),2,IF(AND(VLOOKUP(G337,अंक,5,0)&gt;=75),1,0))),IF(AND(VLOOKUP(G337,अंक,5,0)&gt;=86),1.5,IF(AND(VLOOKUP(G337,अंक,5,0)&gt;=81),1,IF(AND(VLOOKUP(G337,अंक,5,0)&gt;=75),0.5,0))))),"")</f>
        <v/>
      </c>
      <c s="160">
        <f t="shared" si="196"/>
        <v>0</v>
      </c>
      <c s="160">
        <f t="shared" si="197"/>
        <v>0</v>
      </c>
      <c s="160">
        <f t="shared" si="181"/>
        <v>0</v>
      </c>
      <c s="157" t="str">
        <f t="shared" si="198"/>
        <v/>
      </c>
      <c s="160" t="str">
        <f t="shared" si="182"/>
        <v/>
      </c>
      <c s="160" t="str">
        <f>IFERROR(IF(AND(VLOOKUP(G337,अंक,5,0)=""),"",IF($CE$6=3,IF(AND(VLOOKUP(G337,अंक,5,0)&gt;=86),3,IF(AND(VLOOKUP(G337,अंक,5,0)&gt;=81),2,IF(AND(VLOOKUP(G337,अंक,5,0)&gt;=75),1,0))),IF(AND(VLOOKUP(G337,अंक,5,0)&gt;=86),1.5,IF(AND(VLOOKUP(G337,अंक,5,0)&gt;=81),1,IF(AND(VLOOKUP(G337,अंक,5,0)&gt;=75),0.5,0))))),"")</f>
        <v/>
      </c>
      <c s="160">
        <f t="shared" si="199"/>
        <v>0</v>
      </c>
      <c s="160">
        <f t="shared" si="200"/>
        <v>0</v>
      </c>
      <c s="160">
        <f t="shared" si="183"/>
        <v>0</v>
      </c>
      <c s="157" t="str">
        <f t="shared" si="201"/>
        <v/>
      </c>
      <c s="160" t="str">
        <f t="shared" si="184"/>
        <v/>
      </c>
      <c s="160" t="str">
        <f>IFERROR(IF(AND(VLOOKUP(G337,अंक,5,0)=""),"",IF($CK$6=3,IF(AND(VLOOKUP(G337,अंक,5,0)&gt;=86),3,IF(AND(VLOOKUP(G337,अंक,5,0)&gt;=81),2,IF(AND(VLOOKUP(G337,अंक,5,0)&gt;=75),1,0))),IF(AND(VLOOKUP(G337,अंक,5,0)&gt;86),1.5,IF(AND(VLOOKUP(G337,अंक,5,0)&gt;=81),1,IF(AND(VLOOKUP(G337,अंक,5,0)&gt;=75),0.5,0))))),"")</f>
        <v/>
      </c>
      <c s="160">
        <f t="shared" si="202"/>
        <v>0</v>
      </c>
      <c s="160">
        <f t="shared" si="203"/>
        <v>0</v>
      </c>
      <c s="160">
        <f t="shared" si="185"/>
        <v>0</v>
      </c>
      <c s="157" t="str">
        <f t="shared" si="204"/>
        <v/>
      </c>
      <c s="160" t="str">
        <f t="shared" si="186"/>
        <v/>
      </c>
      <c s="160" t="str">
        <f>IFERROR(IF(AND(VLOOKUP(G337,अंक,5,0)=""),"",IF($CQ$6=3,IF(AND(VLOOKUP(G337,अंक,5,0)&gt;=86),3,IF(AND(VLOOKUP(G337,अंक,5,0)&gt;=81),2,IF(AND(VLOOKUP(G337,अंक,5,0)&gt;=75),1,0))),IF(AND(VLOOKUP(G337,अंक,5,0)&gt;=86),1.5,IF(AND(VLOOKUP(G337,अंक,5,0)&gt;=81),1,IF(AND(VLOOKUP(G337,अंक,5,0)&gt;=75),0.5,0))))),"")</f>
        <v/>
      </c>
      <c s="160">
        <f t="shared" si="205"/>
        <v>0</v>
      </c>
      <c s="160">
        <f t="shared" si="206"/>
        <v>0</v>
      </c>
      <c s="161">
        <f t="shared" si="187"/>
        <v>0</v>
      </c>
      <c s="157"/>
    </row>
    <row r="338" spans="1:99" ht="26.25" customHeight="1">
      <c r="A338"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8" s="181" t="str">
        <f t="shared" si="188"/>
        <v/>
      </c>
      <c s="160" t="str">
        <f t="shared" si="189"/>
        <v/>
      </c>
      <c s="160" t="str">
        <f t="shared" si="176"/>
        <v/>
      </c>
      <c s="160" t="str">
        <f>IFERROR(IF(AND(VLOOKUP(G338,अंक,5,0)=""),"",IF($BM$6=3,IF(AND(VLOOKUP(G338,अंक,5,0)&gt;=86),3,IF(AND(VLOOKUP(G338,अंक,5,0)&gt;=81),2,IF(AND(VLOOKUP(G338,Mark,5,0)&gt;=75),1,0))),IF(AND(VLOOKUP(G338,अंक,5,0)&gt;=86),1.5,IF(AND(VLOOKUP(G338,अंक,5,0)&gt;=81),1,IF(AND(VLOOKUP(G338,अंक,5,0)&gt;=75),0.5,0))))),"")</f>
        <v/>
      </c>
      <c s="160">
        <f t="shared" si="190"/>
        <v>0</v>
      </c>
      <c s="160">
        <f t="shared" si="191"/>
        <v>0</v>
      </c>
      <c s="160">
        <f t="shared" si="177"/>
        <v>0</v>
      </c>
      <c s="157" t="str">
        <f t="shared" si="192"/>
        <v/>
      </c>
      <c s="160" t="str">
        <f t="shared" si="178"/>
        <v/>
      </c>
      <c s="160" t="str">
        <f>IFERROR(IF(AND(VLOOKUP(G338,अंक,5,0)=""),"",IF($BS$6=3,IF(AND(VLOOKUP(G338,अंक,5,0)&gt;=86),3,IF(AND(VLOOKUP(G338,अंक,5,0)&gt;=81),2,IF(AND(VLOOKUP(G338,अंक,5,0)&gt;=75),1,0))),IF(AND(VLOOKUP(G338,अंक,5,0)&gt;=86),1.5,IF(AND(VLOOKUP(G338,अंक,5,0)&gt;=81),1,IF(AND(VLOOKUP(G338,अंक,5,0)&gt;=75),0.5,0))))),"")</f>
        <v/>
      </c>
      <c s="160">
        <f t="shared" si="193"/>
        <v>0</v>
      </c>
      <c s="160">
        <f t="shared" si="194"/>
        <v>0</v>
      </c>
      <c s="160">
        <f t="shared" si="179"/>
        <v>0</v>
      </c>
      <c s="157" t="str">
        <f t="shared" si="195"/>
        <v/>
      </c>
      <c s="160" t="str">
        <f t="shared" si="180"/>
        <v/>
      </c>
      <c s="160" t="str">
        <f>IFERROR(IF(AND(VLOOKUP(G338,अंक,5,0)=""),"",IF($BY$6=3,IF(AND(VLOOKUP(G338,अंक,5,0)&gt;=86),3,IF(AND(VLOOKUP(G338,अंक,5,0)&gt;=81),2,IF(AND(VLOOKUP(G338,अंक,5,0)&gt;=75),1,0))),IF(AND(VLOOKUP(G338,अंक,5,0)&gt;=86),1.5,IF(AND(VLOOKUP(G338,अंक,5,0)&gt;=81),1,IF(AND(VLOOKUP(G338,अंक,5,0)&gt;=75),0.5,0))))),"")</f>
        <v/>
      </c>
      <c s="160">
        <f t="shared" si="196"/>
        <v>0</v>
      </c>
      <c s="160">
        <f t="shared" si="197"/>
        <v>0</v>
      </c>
      <c s="160">
        <f t="shared" si="181"/>
        <v>0</v>
      </c>
      <c s="157" t="str">
        <f t="shared" si="198"/>
        <v/>
      </c>
      <c s="160" t="str">
        <f t="shared" si="182"/>
        <v/>
      </c>
      <c s="160" t="str">
        <f>IFERROR(IF(AND(VLOOKUP(G338,अंक,5,0)=""),"",IF($CE$6=3,IF(AND(VLOOKUP(G338,अंक,5,0)&gt;=86),3,IF(AND(VLOOKUP(G338,अंक,5,0)&gt;=81),2,IF(AND(VLOOKUP(G338,अंक,5,0)&gt;=75),1,0))),IF(AND(VLOOKUP(G338,अंक,5,0)&gt;=86),1.5,IF(AND(VLOOKUP(G338,अंक,5,0)&gt;=81),1,IF(AND(VLOOKUP(G338,अंक,5,0)&gt;=75),0.5,0))))),"")</f>
        <v/>
      </c>
      <c s="160">
        <f t="shared" si="199"/>
        <v>0</v>
      </c>
      <c s="160">
        <f t="shared" si="200"/>
        <v>0</v>
      </c>
      <c s="160">
        <f t="shared" si="183"/>
        <v>0</v>
      </c>
      <c s="157" t="str">
        <f t="shared" si="201"/>
        <v/>
      </c>
      <c s="160" t="str">
        <f t="shared" si="184"/>
        <v/>
      </c>
      <c s="160" t="str">
        <f>IFERROR(IF(AND(VLOOKUP(G338,अंक,5,0)=""),"",IF($CK$6=3,IF(AND(VLOOKUP(G338,अंक,5,0)&gt;=86),3,IF(AND(VLOOKUP(G338,अंक,5,0)&gt;=81),2,IF(AND(VLOOKUP(G338,अंक,5,0)&gt;=75),1,0))),IF(AND(VLOOKUP(G338,अंक,5,0)&gt;86),1.5,IF(AND(VLOOKUP(G338,अंक,5,0)&gt;=81),1,IF(AND(VLOOKUP(G338,अंक,5,0)&gt;=75),0.5,0))))),"")</f>
        <v/>
      </c>
      <c s="160">
        <f t="shared" si="202"/>
        <v>0</v>
      </c>
      <c s="160">
        <f t="shared" si="203"/>
        <v>0</v>
      </c>
      <c s="160">
        <f t="shared" si="185"/>
        <v>0</v>
      </c>
      <c s="157" t="str">
        <f t="shared" si="204"/>
        <v/>
      </c>
      <c s="160" t="str">
        <f t="shared" si="186"/>
        <v/>
      </c>
      <c s="160" t="str">
        <f>IFERROR(IF(AND(VLOOKUP(G338,अंक,5,0)=""),"",IF($CQ$6=3,IF(AND(VLOOKUP(G338,अंक,5,0)&gt;=86),3,IF(AND(VLOOKUP(G338,अंक,5,0)&gt;=81),2,IF(AND(VLOOKUP(G338,अंक,5,0)&gt;=75),1,0))),IF(AND(VLOOKUP(G338,अंक,5,0)&gt;=86),1.5,IF(AND(VLOOKUP(G338,अंक,5,0)&gt;=81),1,IF(AND(VLOOKUP(G338,अंक,5,0)&gt;=75),0.5,0))))),"")</f>
        <v/>
      </c>
      <c s="160">
        <f t="shared" si="205"/>
        <v>0</v>
      </c>
      <c s="160">
        <f t="shared" si="206"/>
        <v>0</v>
      </c>
      <c s="161">
        <f t="shared" si="187"/>
        <v>0</v>
      </c>
      <c s="157"/>
    </row>
    <row r="339" spans="1:99" ht="26.25" customHeight="1">
      <c r="A339"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39" s="181" t="str">
        <f t="shared" si="188"/>
        <v/>
      </c>
      <c s="160" t="str">
        <f t="shared" si="189"/>
        <v/>
      </c>
      <c s="160" t="str">
        <f t="shared" si="176"/>
        <v/>
      </c>
      <c s="160" t="str">
        <f>IFERROR(IF(AND(VLOOKUP(G339,अंक,5,0)=""),"",IF($BM$6=3,IF(AND(VLOOKUP(G339,अंक,5,0)&gt;=86),3,IF(AND(VLOOKUP(G339,अंक,5,0)&gt;=81),2,IF(AND(VLOOKUP(G339,Mark,5,0)&gt;=75),1,0))),IF(AND(VLOOKUP(G339,अंक,5,0)&gt;=86),1.5,IF(AND(VLOOKUP(G339,अंक,5,0)&gt;=81),1,IF(AND(VLOOKUP(G339,अंक,5,0)&gt;=75),0.5,0))))),"")</f>
        <v/>
      </c>
      <c s="160">
        <f t="shared" si="190"/>
        <v>0</v>
      </c>
      <c s="160">
        <f t="shared" si="191"/>
        <v>0</v>
      </c>
      <c s="160">
        <f t="shared" si="177"/>
        <v>0</v>
      </c>
      <c s="157" t="str">
        <f t="shared" si="192"/>
        <v/>
      </c>
      <c s="160" t="str">
        <f t="shared" si="178"/>
        <v/>
      </c>
      <c s="160" t="str">
        <f>IFERROR(IF(AND(VLOOKUP(G339,अंक,5,0)=""),"",IF($BS$6=3,IF(AND(VLOOKUP(G339,अंक,5,0)&gt;=86),3,IF(AND(VLOOKUP(G339,अंक,5,0)&gt;=81),2,IF(AND(VLOOKUP(G339,अंक,5,0)&gt;=75),1,0))),IF(AND(VLOOKUP(G339,अंक,5,0)&gt;=86),1.5,IF(AND(VLOOKUP(G339,अंक,5,0)&gt;=81),1,IF(AND(VLOOKUP(G339,अंक,5,0)&gt;=75),0.5,0))))),"")</f>
        <v/>
      </c>
      <c s="160">
        <f t="shared" si="193"/>
        <v>0</v>
      </c>
      <c s="160">
        <f t="shared" si="194"/>
        <v>0</v>
      </c>
      <c s="160">
        <f t="shared" si="179"/>
        <v>0</v>
      </c>
      <c s="157" t="str">
        <f t="shared" si="195"/>
        <v/>
      </c>
      <c s="160" t="str">
        <f t="shared" si="180"/>
        <v/>
      </c>
      <c s="160" t="str">
        <f>IFERROR(IF(AND(VLOOKUP(G339,अंक,5,0)=""),"",IF($BY$6=3,IF(AND(VLOOKUP(G339,अंक,5,0)&gt;=86),3,IF(AND(VLOOKUP(G339,अंक,5,0)&gt;=81),2,IF(AND(VLOOKUP(G339,अंक,5,0)&gt;=75),1,0))),IF(AND(VLOOKUP(G339,अंक,5,0)&gt;=86),1.5,IF(AND(VLOOKUP(G339,अंक,5,0)&gt;=81),1,IF(AND(VLOOKUP(G339,अंक,5,0)&gt;=75),0.5,0))))),"")</f>
        <v/>
      </c>
      <c s="160">
        <f t="shared" si="196"/>
        <v>0</v>
      </c>
      <c s="160">
        <f t="shared" si="197"/>
        <v>0</v>
      </c>
      <c s="160">
        <f t="shared" si="181"/>
        <v>0</v>
      </c>
      <c s="157" t="str">
        <f t="shared" si="198"/>
        <v/>
      </c>
      <c s="160" t="str">
        <f t="shared" si="182"/>
        <v/>
      </c>
      <c s="160" t="str">
        <f>IFERROR(IF(AND(VLOOKUP(G339,अंक,5,0)=""),"",IF($CE$6=3,IF(AND(VLOOKUP(G339,अंक,5,0)&gt;=86),3,IF(AND(VLOOKUP(G339,अंक,5,0)&gt;=81),2,IF(AND(VLOOKUP(G339,अंक,5,0)&gt;=75),1,0))),IF(AND(VLOOKUP(G339,अंक,5,0)&gt;=86),1.5,IF(AND(VLOOKUP(G339,अंक,5,0)&gt;=81),1,IF(AND(VLOOKUP(G339,अंक,5,0)&gt;=75),0.5,0))))),"")</f>
        <v/>
      </c>
      <c s="160">
        <f t="shared" si="199"/>
        <v>0</v>
      </c>
      <c s="160">
        <f t="shared" si="200"/>
        <v>0</v>
      </c>
      <c s="160">
        <f t="shared" si="183"/>
        <v>0</v>
      </c>
      <c s="157" t="str">
        <f t="shared" si="201"/>
        <v/>
      </c>
      <c s="160" t="str">
        <f t="shared" si="184"/>
        <v/>
      </c>
      <c s="160" t="str">
        <f>IFERROR(IF(AND(VLOOKUP(G339,अंक,5,0)=""),"",IF($CK$6=3,IF(AND(VLOOKUP(G339,अंक,5,0)&gt;=86),3,IF(AND(VLOOKUP(G339,अंक,5,0)&gt;=81),2,IF(AND(VLOOKUP(G339,अंक,5,0)&gt;=75),1,0))),IF(AND(VLOOKUP(G339,अंक,5,0)&gt;86),1.5,IF(AND(VLOOKUP(G339,अंक,5,0)&gt;=81),1,IF(AND(VLOOKUP(G339,अंक,5,0)&gt;=75),0.5,0))))),"")</f>
        <v/>
      </c>
      <c s="160">
        <f t="shared" si="202"/>
        <v>0</v>
      </c>
      <c s="160">
        <f t="shared" si="203"/>
        <v>0</v>
      </c>
      <c s="160">
        <f t="shared" si="185"/>
        <v>0</v>
      </c>
      <c s="157" t="str">
        <f t="shared" si="204"/>
        <v/>
      </c>
      <c s="160" t="str">
        <f t="shared" si="186"/>
        <v/>
      </c>
      <c s="160" t="str">
        <f>IFERROR(IF(AND(VLOOKUP(G339,अंक,5,0)=""),"",IF($CQ$6=3,IF(AND(VLOOKUP(G339,अंक,5,0)&gt;=86),3,IF(AND(VLOOKUP(G339,अंक,5,0)&gt;=81),2,IF(AND(VLOOKUP(G339,अंक,5,0)&gt;=75),1,0))),IF(AND(VLOOKUP(G339,अंक,5,0)&gt;=86),1.5,IF(AND(VLOOKUP(G339,अंक,5,0)&gt;=81),1,IF(AND(VLOOKUP(G339,अंक,5,0)&gt;=75),0.5,0))))),"")</f>
        <v/>
      </c>
      <c s="160">
        <f t="shared" si="205"/>
        <v>0</v>
      </c>
      <c s="160">
        <f t="shared" si="206"/>
        <v>0</v>
      </c>
      <c s="161">
        <f t="shared" si="187"/>
        <v>0</v>
      </c>
      <c s="157"/>
    </row>
    <row r="340" spans="1:99" ht="26.25" customHeight="1">
      <c r="A340"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0" s="181" t="str">
        <f t="shared" si="188"/>
        <v/>
      </c>
      <c s="160" t="str">
        <f t="shared" si="189"/>
        <v/>
      </c>
      <c s="160" t="str">
        <f t="shared" si="176"/>
        <v/>
      </c>
      <c s="160" t="str">
        <f>IFERROR(IF(AND(VLOOKUP(G340,अंक,5,0)=""),"",IF($BM$6=3,IF(AND(VLOOKUP(G340,अंक,5,0)&gt;=86),3,IF(AND(VLOOKUP(G340,अंक,5,0)&gt;=81),2,IF(AND(VLOOKUP(G340,Mark,5,0)&gt;=75),1,0))),IF(AND(VLOOKUP(G340,अंक,5,0)&gt;=86),1.5,IF(AND(VLOOKUP(G340,अंक,5,0)&gt;=81),1,IF(AND(VLOOKUP(G340,अंक,5,0)&gt;=75),0.5,0))))),"")</f>
        <v/>
      </c>
      <c s="160">
        <f t="shared" si="190"/>
        <v>0</v>
      </c>
      <c s="160">
        <f t="shared" si="191"/>
        <v>0</v>
      </c>
      <c s="160">
        <f t="shared" si="177"/>
        <v>0</v>
      </c>
      <c s="157" t="str">
        <f t="shared" si="192"/>
        <v/>
      </c>
      <c s="160" t="str">
        <f t="shared" si="178"/>
        <v/>
      </c>
      <c s="160" t="str">
        <f>IFERROR(IF(AND(VLOOKUP(G340,अंक,5,0)=""),"",IF($BS$6=3,IF(AND(VLOOKUP(G340,अंक,5,0)&gt;=86),3,IF(AND(VLOOKUP(G340,अंक,5,0)&gt;=81),2,IF(AND(VLOOKUP(G340,अंक,5,0)&gt;=75),1,0))),IF(AND(VLOOKUP(G340,अंक,5,0)&gt;=86),1.5,IF(AND(VLOOKUP(G340,अंक,5,0)&gt;=81),1,IF(AND(VLOOKUP(G340,अंक,5,0)&gt;=75),0.5,0))))),"")</f>
        <v/>
      </c>
      <c s="160">
        <f t="shared" si="193"/>
        <v>0</v>
      </c>
      <c s="160">
        <f t="shared" si="194"/>
        <v>0</v>
      </c>
      <c s="160">
        <f t="shared" si="179"/>
        <v>0</v>
      </c>
      <c s="157" t="str">
        <f t="shared" si="195"/>
        <v/>
      </c>
      <c s="160" t="str">
        <f t="shared" si="180"/>
        <v/>
      </c>
      <c s="160" t="str">
        <f>IFERROR(IF(AND(VLOOKUP(G340,अंक,5,0)=""),"",IF($BY$6=3,IF(AND(VLOOKUP(G340,अंक,5,0)&gt;=86),3,IF(AND(VLOOKUP(G340,अंक,5,0)&gt;=81),2,IF(AND(VLOOKUP(G340,अंक,5,0)&gt;=75),1,0))),IF(AND(VLOOKUP(G340,अंक,5,0)&gt;=86),1.5,IF(AND(VLOOKUP(G340,अंक,5,0)&gt;=81),1,IF(AND(VLOOKUP(G340,अंक,5,0)&gt;=75),0.5,0))))),"")</f>
        <v/>
      </c>
      <c s="160">
        <f t="shared" si="196"/>
        <v>0</v>
      </c>
      <c s="160">
        <f t="shared" si="197"/>
        <v>0</v>
      </c>
      <c s="160">
        <f t="shared" si="181"/>
        <v>0</v>
      </c>
      <c s="157" t="str">
        <f t="shared" si="198"/>
        <v/>
      </c>
      <c s="160" t="str">
        <f t="shared" si="182"/>
        <v/>
      </c>
      <c s="160" t="str">
        <f>IFERROR(IF(AND(VLOOKUP(G340,अंक,5,0)=""),"",IF($CE$6=3,IF(AND(VLOOKUP(G340,अंक,5,0)&gt;=86),3,IF(AND(VLOOKUP(G340,अंक,5,0)&gt;=81),2,IF(AND(VLOOKUP(G340,अंक,5,0)&gt;=75),1,0))),IF(AND(VLOOKUP(G340,अंक,5,0)&gt;=86),1.5,IF(AND(VLOOKUP(G340,अंक,5,0)&gt;=81),1,IF(AND(VLOOKUP(G340,अंक,5,0)&gt;=75),0.5,0))))),"")</f>
        <v/>
      </c>
      <c s="160">
        <f t="shared" si="199"/>
        <v>0</v>
      </c>
      <c s="160">
        <f t="shared" si="200"/>
        <v>0</v>
      </c>
      <c s="160">
        <f t="shared" si="183"/>
        <v>0</v>
      </c>
      <c s="157" t="str">
        <f t="shared" si="201"/>
        <v/>
      </c>
      <c s="160" t="str">
        <f t="shared" si="184"/>
        <v/>
      </c>
      <c s="160" t="str">
        <f>IFERROR(IF(AND(VLOOKUP(G340,अंक,5,0)=""),"",IF($CK$6=3,IF(AND(VLOOKUP(G340,अंक,5,0)&gt;=86),3,IF(AND(VLOOKUP(G340,अंक,5,0)&gt;=81),2,IF(AND(VLOOKUP(G340,अंक,5,0)&gt;=75),1,0))),IF(AND(VLOOKUP(G340,अंक,5,0)&gt;86),1.5,IF(AND(VLOOKUP(G340,अंक,5,0)&gt;=81),1,IF(AND(VLOOKUP(G340,अंक,5,0)&gt;=75),0.5,0))))),"")</f>
        <v/>
      </c>
      <c s="160">
        <f t="shared" si="202"/>
        <v>0</v>
      </c>
      <c s="160">
        <f t="shared" si="203"/>
        <v>0</v>
      </c>
      <c s="160">
        <f t="shared" si="185"/>
        <v>0</v>
      </c>
      <c s="157" t="str">
        <f t="shared" si="204"/>
        <v/>
      </c>
      <c s="160" t="str">
        <f t="shared" si="186"/>
        <v/>
      </c>
      <c s="160" t="str">
        <f>IFERROR(IF(AND(VLOOKUP(G340,अंक,5,0)=""),"",IF($CQ$6=3,IF(AND(VLOOKUP(G340,अंक,5,0)&gt;=86),3,IF(AND(VLOOKUP(G340,अंक,5,0)&gt;=81),2,IF(AND(VLOOKUP(G340,अंक,5,0)&gt;=75),1,0))),IF(AND(VLOOKUP(G340,अंक,5,0)&gt;=86),1.5,IF(AND(VLOOKUP(G340,अंक,5,0)&gt;=81),1,IF(AND(VLOOKUP(G340,अंक,5,0)&gt;=75),0.5,0))))),"")</f>
        <v/>
      </c>
      <c s="160">
        <f t="shared" si="205"/>
        <v>0</v>
      </c>
      <c s="160">
        <f t="shared" si="206"/>
        <v>0</v>
      </c>
      <c s="161">
        <f t="shared" si="187"/>
        <v>0</v>
      </c>
      <c s="157"/>
    </row>
    <row r="341" spans="1:99" ht="26.25" customHeight="1">
      <c r="A341"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1" s="181" t="str">
        <f t="shared" si="188"/>
        <v/>
      </c>
      <c s="160" t="str">
        <f t="shared" si="189"/>
        <v/>
      </c>
      <c s="160" t="str">
        <f t="shared" si="176"/>
        <v/>
      </c>
      <c s="160" t="str">
        <f>IFERROR(IF(AND(VLOOKUP(G341,अंक,5,0)=""),"",IF($BM$6=3,IF(AND(VLOOKUP(G341,अंक,5,0)&gt;=86),3,IF(AND(VLOOKUP(G341,अंक,5,0)&gt;=81),2,IF(AND(VLOOKUP(G341,Mark,5,0)&gt;=75),1,0))),IF(AND(VLOOKUP(G341,अंक,5,0)&gt;=86),1.5,IF(AND(VLOOKUP(G341,अंक,5,0)&gt;=81),1,IF(AND(VLOOKUP(G341,अंक,5,0)&gt;=75),0.5,0))))),"")</f>
        <v/>
      </c>
      <c s="160">
        <f t="shared" si="190"/>
        <v>0</v>
      </c>
      <c s="160">
        <f t="shared" si="191"/>
        <v>0</v>
      </c>
      <c s="160">
        <f t="shared" si="177"/>
        <v>0</v>
      </c>
      <c s="157" t="str">
        <f t="shared" si="192"/>
        <v/>
      </c>
      <c s="160" t="str">
        <f t="shared" si="178"/>
        <v/>
      </c>
      <c s="160" t="str">
        <f>IFERROR(IF(AND(VLOOKUP(G341,अंक,5,0)=""),"",IF($BS$6=3,IF(AND(VLOOKUP(G341,अंक,5,0)&gt;=86),3,IF(AND(VLOOKUP(G341,अंक,5,0)&gt;=81),2,IF(AND(VLOOKUP(G341,अंक,5,0)&gt;=75),1,0))),IF(AND(VLOOKUP(G341,अंक,5,0)&gt;=86),1.5,IF(AND(VLOOKUP(G341,अंक,5,0)&gt;=81),1,IF(AND(VLOOKUP(G341,अंक,5,0)&gt;=75),0.5,0))))),"")</f>
        <v/>
      </c>
      <c s="160">
        <f t="shared" si="193"/>
        <v>0</v>
      </c>
      <c s="160">
        <f t="shared" si="194"/>
        <v>0</v>
      </c>
      <c s="160">
        <f t="shared" si="179"/>
        <v>0</v>
      </c>
      <c s="157" t="str">
        <f t="shared" si="195"/>
        <v/>
      </c>
      <c s="160" t="str">
        <f t="shared" si="180"/>
        <v/>
      </c>
      <c s="160" t="str">
        <f>IFERROR(IF(AND(VLOOKUP(G341,अंक,5,0)=""),"",IF($BY$6=3,IF(AND(VLOOKUP(G341,अंक,5,0)&gt;=86),3,IF(AND(VLOOKUP(G341,अंक,5,0)&gt;=81),2,IF(AND(VLOOKUP(G341,अंक,5,0)&gt;=75),1,0))),IF(AND(VLOOKUP(G341,अंक,5,0)&gt;=86),1.5,IF(AND(VLOOKUP(G341,अंक,5,0)&gt;=81),1,IF(AND(VLOOKUP(G341,अंक,5,0)&gt;=75),0.5,0))))),"")</f>
        <v/>
      </c>
      <c s="160">
        <f t="shared" si="196"/>
        <v>0</v>
      </c>
      <c s="160">
        <f t="shared" si="197"/>
        <v>0</v>
      </c>
      <c s="160">
        <f t="shared" si="181"/>
        <v>0</v>
      </c>
      <c s="157" t="str">
        <f t="shared" si="198"/>
        <v/>
      </c>
      <c s="160" t="str">
        <f t="shared" si="182"/>
        <v/>
      </c>
      <c s="160" t="str">
        <f>IFERROR(IF(AND(VLOOKUP(G341,अंक,5,0)=""),"",IF($CE$6=3,IF(AND(VLOOKUP(G341,अंक,5,0)&gt;=86),3,IF(AND(VLOOKUP(G341,अंक,5,0)&gt;=81),2,IF(AND(VLOOKUP(G341,अंक,5,0)&gt;=75),1,0))),IF(AND(VLOOKUP(G341,अंक,5,0)&gt;=86),1.5,IF(AND(VLOOKUP(G341,अंक,5,0)&gt;=81),1,IF(AND(VLOOKUP(G341,अंक,5,0)&gt;=75),0.5,0))))),"")</f>
        <v/>
      </c>
      <c s="160">
        <f t="shared" si="199"/>
        <v>0</v>
      </c>
      <c s="160">
        <f t="shared" si="200"/>
        <v>0</v>
      </c>
      <c s="160">
        <f t="shared" si="183"/>
        <v>0</v>
      </c>
      <c s="157" t="str">
        <f t="shared" si="201"/>
        <v/>
      </c>
      <c s="160" t="str">
        <f t="shared" si="184"/>
        <v/>
      </c>
      <c s="160" t="str">
        <f>IFERROR(IF(AND(VLOOKUP(G341,अंक,5,0)=""),"",IF($CK$6=3,IF(AND(VLOOKUP(G341,अंक,5,0)&gt;=86),3,IF(AND(VLOOKUP(G341,अंक,5,0)&gt;=81),2,IF(AND(VLOOKUP(G341,अंक,5,0)&gt;=75),1,0))),IF(AND(VLOOKUP(G341,अंक,5,0)&gt;86),1.5,IF(AND(VLOOKUP(G341,अंक,5,0)&gt;=81),1,IF(AND(VLOOKUP(G341,अंक,5,0)&gt;=75),0.5,0))))),"")</f>
        <v/>
      </c>
      <c s="160">
        <f t="shared" si="202"/>
        <v>0</v>
      </c>
      <c s="160">
        <f t="shared" si="203"/>
        <v>0</v>
      </c>
      <c s="160">
        <f t="shared" si="185"/>
        <v>0</v>
      </c>
      <c s="157" t="str">
        <f t="shared" si="204"/>
        <v/>
      </c>
      <c s="160" t="str">
        <f t="shared" si="186"/>
        <v/>
      </c>
      <c s="160" t="str">
        <f>IFERROR(IF(AND(VLOOKUP(G341,अंक,5,0)=""),"",IF($CQ$6=3,IF(AND(VLOOKUP(G341,अंक,5,0)&gt;=86),3,IF(AND(VLOOKUP(G341,अंक,5,0)&gt;=81),2,IF(AND(VLOOKUP(G341,अंक,5,0)&gt;=75),1,0))),IF(AND(VLOOKUP(G341,अंक,5,0)&gt;=86),1.5,IF(AND(VLOOKUP(G341,अंक,5,0)&gt;=81),1,IF(AND(VLOOKUP(G341,अंक,5,0)&gt;=75),0.5,0))))),"")</f>
        <v/>
      </c>
      <c s="160">
        <f t="shared" si="205"/>
        <v>0</v>
      </c>
      <c s="160">
        <f t="shared" si="206"/>
        <v>0</v>
      </c>
      <c s="161">
        <f t="shared" si="187"/>
        <v>0</v>
      </c>
      <c s="157"/>
    </row>
    <row r="342" spans="1:99" ht="26.25" customHeight="1">
      <c r="A342" s="43" t="str">
        <f t="shared" si="168"/>
        <v/>
      </c>
      <c s="44" t="str">
        <f t="shared" si="169"/>
        <v/>
      </c>
      <c s="45" t="str">
        <f t="shared" si="170"/>
        <v/>
      </c>
      <c s="46" t="str">
        <f t="shared" si="171"/>
        <v/>
      </c>
      <c s="47" t="str">
        <f t="shared" si="172"/>
        <v/>
      </c>
      <c s="47" t="str">
        <f t="shared" si="173"/>
        <v/>
      </c>
      <c s="48" t="str">
        <f t="shared" si="174"/>
        <v/>
      </c>
      <c s="49" t="str">
        <f t="shared" si="175"/>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2" s="181" t="str">
        <f t="shared" si="188"/>
        <v/>
      </c>
      <c s="160" t="str">
        <f t="shared" si="189"/>
        <v/>
      </c>
      <c s="160" t="str">
        <f t="shared" si="176"/>
        <v/>
      </c>
      <c s="160" t="str">
        <f>IFERROR(IF(AND(VLOOKUP(G342,अंक,5,0)=""),"",IF($BM$6=3,IF(AND(VLOOKUP(G342,अंक,5,0)&gt;=86),3,IF(AND(VLOOKUP(G342,अंक,5,0)&gt;=81),2,IF(AND(VLOOKUP(G342,Mark,5,0)&gt;=75),1,0))),IF(AND(VLOOKUP(G342,अंक,5,0)&gt;=86),1.5,IF(AND(VLOOKUP(G342,अंक,5,0)&gt;=81),1,IF(AND(VLOOKUP(G342,अंक,5,0)&gt;=75),0.5,0))))),"")</f>
        <v/>
      </c>
      <c s="160">
        <f t="shared" si="190"/>
        <v>0</v>
      </c>
      <c s="160">
        <f t="shared" si="191"/>
        <v>0</v>
      </c>
      <c s="160">
        <f t="shared" si="177"/>
        <v>0</v>
      </c>
      <c s="157" t="str">
        <f t="shared" si="192"/>
        <v/>
      </c>
      <c s="160" t="str">
        <f t="shared" si="178"/>
        <v/>
      </c>
      <c s="160" t="str">
        <f>IFERROR(IF(AND(VLOOKUP(G342,अंक,5,0)=""),"",IF($BS$6=3,IF(AND(VLOOKUP(G342,अंक,5,0)&gt;=86),3,IF(AND(VLOOKUP(G342,अंक,5,0)&gt;=81),2,IF(AND(VLOOKUP(G342,अंक,5,0)&gt;=75),1,0))),IF(AND(VLOOKUP(G342,अंक,5,0)&gt;=86),1.5,IF(AND(VLOOKUP(G342,अंक,5,0)&gt;=81),1,IF(AND(VLOOKUP(G342,अंक,5,0)&gt;=75),0.5,0))))),"")</f>
        <v/>
      </c>
      <c s="160">
        <f t="shared" si="193"/>
        <v>0</v>
      </c>
      <c s="160">
        <f t="shared" si="194"/>
        <v>0</v>
      </c>
      <c s="160">
        <f t="shared" si="179"/>
        <v>0</v>
      </c>
      <c s="157" t="str">
        <f t="shared" si="195"/>
        <v/>
      </c>
      <c s="160" t="str">
        <f t="shared" si="180"/>
        <v/>
      </c>
      <c s="160" t="str">
        <f>IFERROR(IF(AND(VLOOKUP(G342,अंक,5,0)=""),"",IF($BY$6=3,IF(AND(VLOOKUP(G342,अंक,5,0)&gt;=86),3,IF(AND(VLOOKUP(G342,अंक,5,0)&gt;=81),2,IF(AND(VLOOKUP(G342,अंक,5,0)&gt;=75),1,0))),IF(AND(VLOOKUP(G342,अंक,5,0)&gt;=86),1.5,IF(AND(VLOOKUP(G342,अंक,5,0)&gt;=81),1,IF(AND(VLOOKUP(G342,अंक,5,0)&gt;=75),0.5,0))))),"")</f>
        <v/>
      </c>
      <c s="160">
        <f t="shared" si="196"/>
        <v>0</v>
      </c>
      <c s="160">
        <f t="shared" si="197"/>
        <v>0</v>
      </c>
      <c s="160">
        <f t="shared" si="181"/>
        <v>0</v>
      </c>
      <c s="157" t="str">
        <f t="shared" si="198"/>
        <v/>
      </c>
      <c s="160" t="str">
        <f t="shared" si="182"/>
        <v/>
      </c>
      <c s="160" t="str">
        <f>IFERROR(IF(AND(VLOOKUP(G342,अंक,5,0)=""),"",IF($CE$6=3,IF(AND(VLOOKUP(G342,अंक,5,0)&gt;=86),3,IF(AND(VLOOKUP(G342,अंक,5,0)&gt;=81),2,IF(AND(VLOOKUP(G342,अंक,5,0)&gt;=75),1,0))),IF(AND(VLOOKUP(G342,अंक,5,0)&gt;=86),1.5,IF(AND(VLOOKUP(G342,अंक,5,0)&gt;=81),1,IF(AND(VLOOKUP(G342,अंक,5,0)&gt;=75),0.5,0))))),"")</f>
        <v/>
      </c>
      <c s="160">
        <f t="shared" si="199"/>
        <v>0</v>
      </c>
      <c s="160">
        <f t="shared" si="200"/>
        <v>0</v>
      </c>
      <c s="160">
        <f t="shared" si="183"/>
        <v>0</v>
      </c>
      <c s="157" t="str">
        <f t="shared" si="201"/>
        <v/>
      </c>
      <c s="160" t="str">
        <f t="shared" si="184"/>
        <v/>
      </c>
      <c s="160" t="str">
        <f>IFERROR(IF(AND(VLOOKUP(G342,अंक,5,0)=""),"",IF($CK$6=3,IF(AND(VLOOKUP(G342,अंक,5,0)&gt;=86),3,IF(AND(VLOOKUP(G342,अंक,5,0)&gt;=81),2,IF(AND(VLOOKUP(G342,अंक,5,0)&gt;=75),1,0))),IF(AND(VLOOKUP(G342,अंक,5,0)&gt;86),1.5,IF(AND(VLOOKUP(G342,अंक,5,0)&gt;=81),1,IF(AND(VLOOKUP(G342,अंक,5,0)&gt;=75),0.5,0))))),"")</f>
        <v/>
      </c>
      <c s="160">
        <f t="shared" si="202"/>
        <v>0</v>
      </c>
      <c s="160">
        <f t="shared" si="203"/>
        <v>0</v>
      </c>
      <c s="160">
        <f t="shared" si="185"/>
        <v>0</v>
      </c>
      <c s="157" t="str">
        <f t="shared" si="204"/>
        <v/>
      </c>
      <c s="160" t="str">
        <f t="shared" si="186"/>
        <v/>
      </c>
      <c s="160" t="str">
        <f>IFERROR(IF(AND(VLOOKUP(G342,अंक,5,0)=""),"",IF($CQ$6=3,IF(AND(VLOOKUP(G342,अंक,5,0)&gt;=86),3,IF(AND(VLOOKUP(G342,अंक,5,0)&gt;=81),2,IF(AND(VLOOKUP(G342,अंक,5,0)&gt;=75),1,0))),IF(AND(VLOOKUP(G342,अंक,5,0)&gt;=86),1.5,IF(AND(VLOOKUP(G342,अंक,5,0)&gt;=81),1,IF(AND(VLOOKUP(G342,अंक,5,0)&gt;=75),0.5,0))))),"")</f>
        <v/>
      </c>
      <c s="160">
        <f t="shared" si="205"/>
        <v>0</v>
      </c>
      <c s="160">
        <f t="shared" si="206"/>
        <v>0</v>
      </c>
      <c s="161">
        <f t="shared" si="187"/>
        <v>0</v>
      </c>
      <c s="157"/>
    </row>
    <row r="343" spans="1:99" ht="26.25" customHeight="1">
      <c r="A343" s="43" t="str">
        <f t="shared" si="207" ref="A343:A406">IF($A342="","",IF(B342="","",$A342+1))</f>
        <v/>
      </c>
      <c s="44" t="str">
        <f t="shared" si="208" ref="B343:B406">IFERROR(VLOOKUP(A343,नाम1,3,0),"")</f>
        <v/>
      </c>
      <c s="45" t="str">
        <f t="shared" si="209" ref="C343:C406">IFERROR(VLOOKUP(A343,नाम1,4,0),"")</f>
        <v/>
      </c>
      <c s="46" t="str">
        <f t="shared" si="210" ref="D343:D406">IFERROR(VLOOKUP(A343,नाम1,11,0),"")</f>
        <v/>
      </c>
      <c s="47" t="str">
        <f t="shared" si="211" ref="E343:E406">IFERROR(VLOOKUP(A343,नाम1,6,0),"")</f>
        <v/>
      </c>
      <c s="47" t="str">
        <f t="shared" si="212" ref="F343:F406">IFERROR(VLOOKUP(A343,नाम1,8,0),"")</f>
        <v/>
      </c>
      <c s="48" t="str">
        <f t="shared" si="213" ref="G343:G406">IFERROR(VLOOKUP(A343,नाम1,12,0),"")</f>
        <v/>
      </c>
      <c s="49" t="str">
        <f t="shared" si="214" ref="H343:H406">IFERROR(VLOOKUP(A343,नाम1,13,0),"")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3" s="181" t="str">
        <f t="shared" si="188"/>
        <v/>
      </c>
      <c s="160" t="str">
        <f t="shared" si="189"/>
        <v/>
      </c>
      <c s="160" t="str">
        <f t="shared" si="176"/>
        <v/>
      </c>
      <c s="160" t="str">
        <f>IFERROR(IF(AND(VLOOKUP(G343,अंक,5,0)=""),"",IF($BM$6=3,IF(AND(VLOOKUP(G343,अंक,5,0)&gt;=86),3,IF(AND(VLOOKUP(G343,अंक,5,0)&gt;=81),2,IF(AND(VLOOKUP(G343,Mark,5,0)&gt;=75),1,0))),IF(AND(VLOOKUP(G343,अंक,5,0)&gt;=86),1.5,IF(AND(VLOOKUP(G343,अंक,5,0)&gt;=81),1,IF(AND(VLOOKUP(G343,अंक,5,0)&gt;=75),0.5,0))))),"")</f>
        <v/>
      </c>
      <c s="160">
        <f t="shared" si="190"/>
        <v>0</v>
      </c>
      <c s="160">
        <f t="shared" si="191"/>
        <v>0</v>
      </c>
      <c s="160">
        <f t="shared" si="177"/>
        <v>0</v>
      </c>
      <c s="157" t="str">
        <f t="shared" si="192"/>
        <v/>
      </c>
      <c s="160" t="str">
        <f t="shared" si="178"/>
        <v/>
      </c>
      <c s="160" t="str">
        <f>IFERROR(IF(AND(VLOOKUP(G343,अंक,5,0)=""),"",IF($BS$6=3,IF(AND(VLOOKUP(G343,अंक,5,0)&gt;=86),3,IF(AND(VLOOKUP(G343,अंक,5,0)&gt;=81),2,IF(AND(VLOOKUP(G343,अंक,5,0)&gt;=75),1,0))),IF(AND(VLOOKUP(G343,अंक,5,0)&gt;=86),1.5,IF(AND(VLOOKUP(G343,अंक,5,0)&gt;=81),1,IF(AND(VLOOKUP(G343,अंक,5,0)&gt;=75),0.5,0))))),"")</f>
        <v/>
      </c>
      <c s="160">
        <f t="shared" si="193"/>
        <v>0</v>
      </c>
      <c s="160">
        <f t="shared" si="194"/>
        <v>0</v>
      </c>
      <c s="160">
        <f t="shared" si="179"/>
        <v>0</v>
      </c>
      <c s="157" t="str">
        <f t="shared" si="195"/>
        <v/>
      </c>
      <c s="160" t="str">
        <f t="shared" si="180"/>
        <v/>
      </c>
      <c s="160" t="str">
        <f>IFERROR(IF(AND(VLOOKUP(G343,अंक,5,0)=""),"",IF($BY$6=3,IF(AND(VLOOKUP(G343,अंक,5,0)&gt;=86),3,IF(AND(VLOOKUP(G343,अंक,5,0)&gt;=81),2,IF(AND(VLOOKUP(G343,अंक,5,0)&gt;=75),1,0))),IF(AND(VLOOKUP(G343,अंक,5,0)&gt;=86),1.5,IF(AND(VLOOKUP(G343,अंक,5,0)&gt;=81),1,IF(AND(VLOOKUP(G343,अंक,5,0)&gt;=75),0.5,0))))),"")</f>
        <v/>
      </c>
      <c s="160">
        <f t="shared" si="196"/>
        <v>0</v>
      </c>
      <c s="160">
        <f t="shared" si="197"/>
        <v>0</v>
      </c>
      <c s="160">
        <f t="shared" si="181"/>
        <v>0</v>
      </c>
      <c s="157" t="str">
        <f t="shared" si="198"/>
        <v/>
      </c>
      <c s="160" t="str">
        <f t="shared" si="182"/>
        <v/>
      </c>
      <c s="160" t="str">
        <f>IFERROR(IF(AND(VLOOKUP(G343,अंक,5,0)=""),"",IF($CE$6=3,IF(AND(VLOOKUP(G343,अंक,5,0)&gt;=86),3,IF(AND(VLOOKUP(G343,अंक,5,0)&gt;=81),2,IF(AND(VLOOKUP(G343,अंक,5,0)&gt;=75),1,0))),IF(AND(VLOOKUP(G343,अंक,5,0)&gt;=86),1.5,IF(AND(VLOOKUP(G343,अंक,5,0)&gt;=81),1,IF(AND(VLOOKUP(G343,अंक,5,0)&gt;=75),0.5,0))))),"")</f>
        <v/>
      </c>
      <c s="160">
        <f t="shared" si="199"/>
        <v>0</v>
      </c>
      <c s="160">
        <f t="shared" si="200"/>
        <v>0</v>
      </c>
      <c s="160">
        <f t="shared" si="183"/>
        <v>0</v>
      </c>
      <c s="157" t="str">
        <f t="shared" si="201"/>
        <v/>
      </c>
      <c s="160" t="str">
        <f t="shared" si="184"/>
        <v/>
      </c>
      <c s="160" t="str">
        <f>IFERROR(IF(AND(VLOOKUP(G343,अंक,5,0)=""),"",IF($CK$6=3,IF(AND(VLOOKUP(G343,अंक,5,0)&gt;=86),3,IF(AND(VLOOKUP(G343,अंक,5,0)&gt;=81),2,IF(AND(VLOOKUP(G343,अंक,5,0)&gt;=75),1,0))),IF(AND(VLOOKUP(G343,अंक,5,0)&gt;86),1.5,IF(AND(VLOOKUP(G343,अंक,5,0)&gt;=81),1,IF(AND(VLOOKUP(G343,अंक,5,0)&gt;=75),0.5,0))))),"")</f>
        <v/>
      </c>
      <c s="160">
        <f t="shared" si="202"/>
        <v>0</v>
      </c>
      <c s="160">
        <f t="shared" si="203"/>
        <v>0</v>
      </c>
      <c s="160">
        <f t="shared" si="185"/>
        <v>0</v>
      </c>
      <c s="157" t="str">
        <f t="shared" si="204"/>
        <v/>
      </c>
      <c s="160" t="str">
        <f t="shared" si="186"/>
        <v/>
      </c>
      <c s="160" t="str">
        <f>IFERROR(IF(AND(VLOOKUP(G343,अंक,5,0)=""),"",IF($CQ$6=3,IF(AND(VLOOKUP(G343,अंक,5,0)&gt;=86),3,IF(AND(VLOOKUP(G343,अंक,5,0)&gt;=81),2,IF(AND(VLOOKUP(G343,अंक,5,0)&gt;=75),1,0))),IF(AND(VLOOKUP(G343,अंक,5,0)&gt;=86),1.5,IF(AND(VLOOKUP(G343,अंक,5,0)&gt;=81),1,IF(AND(VLOOKUP(G343,अंक,5,0)&gt;=75),0.5,0))))),"")</f>
        <v/>
      </c>
      <c s="160">
        <f t="shared" si="205"/>
        <v>0</v>
      </c>
      <c s="160">
        <f t="shared" si="206"/>
        <v>0</v>
      </c>
      <c s="161">
        <f t="shared" si="187"/>
        <v>0</v>
      </c>
      <c s="157"/>
    </row>
    <row r="344" spans="1:99" ht="26.25" customHeight="1">
      <c r="A34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4" s="181" t="str">
        <f t="shared" si="188"/>
        <v/>
      </c>
      <c s="160" t="str">
        <f t="shared" si="189"/>
        <v/>
      </c>
      <c s="160" t="str">
        <f t="shared" si="176"/>
        <v/>
      </c>
      <c s="160" t="str">
        <f>IFERROR(IF(AND(VLOOKUP(G344,अंक,5,0)=""),"",IF($BM$6=3,IF(AND(VLOOKUP(G344,अंक,5,0)&gt;=86),3,IF(AND(VLOOKUP(G344,अंक,5,0)&gt;=81),2,IF(AND(VLOOKUP(G344,Mark,5,0)&gt;=75),1,0))),IF(AND(VLOOKUP(G344,अंक,5,0)&gt;=86),1.5,IF(AND(VLOOKUP(G344,अंक,5,0)&gt;=81),1,IF(AND(VLOOKUP(G344,अंक,5,0)&gt;=75),0.5,0))))),"")</f>
        <v/>
      </c>
      <c s="160">
        <f t="shared" si="190"/>
        <v>0</v>
      </c>
      <c s="160">
        <f t="shared" si="191"/>
        <v>0</v>
      </c>
      <c s="160">
        <f t="shared" si="177"/>
        <v>0</v>
      </c>
      <c s="157" t="str">
        <f t="shared" si="192"/>
        <v/>
      </c>
      <c s="160" t="str">
        <f t="shared" si="178"/>
        <v/>
      </c>
      <c s="160" t="str">
        <f>IFERROR(IF(AND(VLOOKUP(G344,अंक,5,0)=""),"",IF($BS$6=3,IF(AND(VLOOKUP(G344,अंक,5,0)&gt;=86),3,IF(AND(VLOOKUP(G344,अंक,5,0)&gt;=81),2,IF(AND(VLOOKUP(G344,अंक,5,0)&gt;=75),1,0))),IF(AND(VLOOKUP(G344,अंक,5,0)&gt;=86),1.5,IF(AND(VLOOKUP(G344,अंक,5,0)&gt;=81),1,IF(AND(VLOOKUP(G344,अंक,5,0)&gt;=75),0.5,0))))),"")</f>
        <v/>
      </c>
      <c s="160">
        <f t="shared" si="193"/>
        <v>0</v>
      </c>
      <c s="160">
        <f t="shared" si="194"/>
        <v>0</v>
      </c>
      <c s="160">
        <f t="shared" si="179"/>
        <v>0</v>
      </c>
      <c s="157" t="str">
        <f t="shared" si="195"/>
        <v/>
      </c>
      <c s="160" t="str">
        <f t="shared" si="180"/>
        <v/>
      </c>
      <c s="160" t="str">
        <f>IFERROR(IF(AND(VLOOKUP(G344,अंक,5,0)=""),"",IF($BY$6=3,IF(AND(VLOOKUP(G344,अंक,5,0)&gt;=86),3,IF(AND(VLOOKUP(G344,अंक,5,0)&gt;=81),2,IF(AND(VLOOKUP(G344,अंक,5,0)&gt;=75),1,0))),IF(AND(VLOOKUP(G344,अंक,5,0)&gt;=86),1.5,IF(AND(VLOOKUP(G344,अंक,5,0)&gt;=81),1,IF(AND(VLOOKUP(G344,अंक,5,0)&gt;=75),0.5,0))))),"")</f>
        <v/>
      </c>
      <c s="160">
        <f t="shared" si="196"/>
        <v>0</v>
      </c>
      <c s="160">
        <f t="shared" si="197"/>
        <v>0</v>
      </c>
      <c s="160">
        <f t="shared" si="181"/>
        <v>0</v>
      </c>
      <c s="157" t="str">
        <f t="shared" si="198"/>
        <v/>
      </c>
      <c s="160" t="str">
        <f t="shared" si="182"/>
        <v/>
      </c>
      <c s="160" t="str">
        <f>IFERROR(IF(AND(VLOOKUP(G344,अंक,5,0)=""),"",IF($CE$6=3,IF(AND(VLOOKUP(G344,अंक,5,0)&gt;=86),3,IF(AND(VLOOKUP(G344,अंक,5,0)&gt;=81),2,IF(AND(VLOOKUP(G344,अंक,5,0)&gt;=75),1,0))),IF(AND(VLOOKUP(G344,अंक,5,0)&gt;=86),1.5,IF(AND(VLOOKUP(G344,अंक,5,0)&gt;=81),1,IF(AND(VLOOKUP(G344,अंक,5,0)&gt;=75),0.5,0))))),"")</f>
        <v/>
      </c>
      <c s="160">
        <f t="shared" si="199"/>
        <v>0</v>
      </c>
      <c s="160">
        <f t="shared" si="200"/>
        <v>0</v>
      </c>
      <c s="160">
        <f t="shared" si="183"/>
        <v>0</v>
      </c>
      <c s="157" t="str">
        <f t="shared" si="201"/>
        <v/>
      </c>
      <c s="160" t="str">
        <f t="shared" si="184"/>
        <v/>
      </c>
      <c s="160" t="str">
        <f>IFERROR(IF(AND(VLOOKUP(G344,अंक,5,0)=""),"",IF($CK$6=3,IF(AND(VLOOKUP(G344,अंक,5,0)&gt;=86),3,IF(AND(VLOOKUP(G344,अंक,5,0)&gt;=81),2,IF(AND(VLOOKUP(G344,अंक,5,0)&gt;=75),1,0))),IF(AND(VLOOKUP(G344,अंक,5,0)&gt;86),1.5,IF(AND(VLOOKUP(G344,अंक,5,0)&gt;=81),1,IF(AND(VLOOKUP(G344,अंक,5,0)&gt;=75),0.5,0))))),"")</f>
        <v/>
      </c>
      <c s="160">
        <f t="shared" si="202"/>
        <v>0</v>
      </c>
      <c s="160">
        <f t="shared" si="203"/>
        <v>0</v>
      </c>
      <c s="160">
        <f t="shared" si="185"/>
        <v>0</v>
      </c>
      <c s="157" t="str">
        <f t="shared" si="204"/>
        <v/>
      </c>
      <c s="160" t="str">
        <f t="shared" si="186"/>
        <v/>
      </c>
      <c s="160" t="str">
        <f>IFERROR(IF(AND(VLOOKUP(G344,अंक,5,0)=""),"",IF($CQ$6=3,IF(AND(VLOOKUP(G344,अंक,5,0)&gt;=86),3,IF(AND(VLOOKUP(G344,अंक,5,0)&gt;=81),2,IF(AND(VLOOKUP(G344,अंक,5,0)&gt;=75),1,0))),IF(AND(VLOOKUP(G344,अंक,5,0)&gt;=86),1.5,IF(AND(VLOOKUP(G344,अंक,5,0)&gt;=81),1,IF(AND(VLOOKUP(G344,अंक,5,0)&gt;=75),0.5,0))))),"")</f>
        <v/>
      </c>
      <c s="160">
        <f t="shared" si="205"/>
        <v>0</v>
      </c>
      <c s="160">
        <f t="shared" si="206"/>
        <v>0</v>
      </c>
      <c s="161">
        <f t="shared" si="187"/>
        <v>0</v>
      </c>
      <c s="157"/>
    </row>
    <row r="345" spans="1:99" ht="26.25" customHeight="1">
      <c r="A34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5" s="181" t="str">
        <f t="shared" si="188"/>
        <v/>
      </c>
      <c s="160" t="str">
        <f t="shared" si="189"/>
        <v/>
      </c>
      <c s="160" t="str">
        <f t="shared" si="176"/>
        <v/>
      </c>
      <c s="160" t="str">
        <f>IFERROR(IF(AND(VLOOKUP(G345,अंक,5,0)=""),"",IF($BM$6=3,IF(AND(VLOOKUP(G345,अंक,5,0)&gt;=86),3,IF(AND(VLOOKUP(G345,अंक,5,0)&gt;=81),2,IF(AND(VLOOKUP(G345,Mark,5,0)&gt;=75),1,0))),IF(AND(VLOOKUP(G345,अंक,5,0)&gt;=86),1.5,IF(AND(VLOOKUP(G345,अंक,5,0)&gt;=81),1,IF(AND(VLOOKUP(G345,अंक,5,0)&gt;=75),0.5,0))))),"")</f>
        <v/>
      </c>
      <c s="160">
        <f t="shared" si="190"/>
        <v>0</v>
      </c>
      <c s="160">
        <f t="shared" si="191"/>
        <v>0</v>
      </c>
      <c s="160">
        <f t="shared" si="177"/>
        <v>0</v>
      </c>
      <c s="157" t="str">
        <f t="shared" si="192"/>
        <v/>
      </c>
      <c s="160" t="str">
        <f t="shared" si="178"/>
        <v/>
      </c>
      <c s="160" t="str">
        <f>IFERROR(IF(AND(VLOOKUP(G345,अंक,5,0)=""),"",IF($BS$6=3,IF(AND(VLOOKUP(G345,अंक,5,0)&gt;=86),3,IF(AND(VLOOKUP(G345,अंक,5,0)&gt;=81),2,IF(AND(VLOOKUP(G345,अंक,5,0)&gt;=75),1,0))),IF(AND(VLOOKUP(G345,अंक,5,0)&gt;=86),1.5,IF(AND(VLOOKUP(G345,अंक,5,0)&gt;=81),1,IF(AND(VLOOKUP(G345,अंक,5,0)&gt;=75),0.5,0))))),"")</f>
        <v/>
      </c>
      <c s="160">
        <f t="shared" si="193"/>
        <v>0</v>
      </c>
      <c s="160">
        <f t="shared" si="194"/>
        <v>0</v>
      </c>
      <c s="160">
        <f t="shared" si="179"/>
        <v>0</v>
      </c>
      <c s="157" t="str">
        <f t="shared" si="195"/>
        <v/>
      </c>
      <c s="160" t="str">
        <f t="shared" si="180"/>
        <v/>
      </c>
      <c s="160" t="str">
        <f>IFERROR(IF(AND(VLOOKUP(G345,अंक,5,0)=""),"",IF($BY$6=3,IF(AND(VLOOKUP(G345,अंक,5,0)&gt;=86),3,IF(AND(VLOOKUP(G345,अंक,5,0)&gt;=81),2,IF(AND(VLOOKUP(G345,अंक,5,0)&gt;=75),1,0))),IF(AND(VLOOKUP(G345,अंक,5,0)&gt;=86),1.5,IF(AND(VLOOKUP(G345,अंक,5,0)&gt;=81),1,IF(AND(VLOOKUP(G345,अंक,5,0)&gt;=75),0.5,0))))),"")</f>
        <v/>
      </c>
      <c s="160">
        <f t="shared" si="196"/>
        <v>0</v>
      </c>
      <c s="160">
        <f t="shared" si="197"/>
        <v>0</v>
      </c>
      <c s="160">
        <f t="shared" si="181"/>
        <v>0</v>
      </c>
      <c s="157" t="str">
        <f t="shared" si="198"/>
        <v/>
      </c>
      <c s="160" t="str">
        <f t="shared" si="182"/>
        <v/>
      </c>
      <c s="160" t="str">
        <f>IFERROR(IF(AND(VLOOKUP(G345,अंक,5,0)=""),"",IF($CE$6=3,IF(AND(VLOOKUP(G345,अंक,5,0)&gt;=86),3,IF(AND(VLOOKUP(G345,अंक,5,0)&gt;=81),2,IF(AND(VLOOKUP(G345,अंक,5,0)&gt;=75),1,0))),IF(AND(VLOOKUP(G345,अंक,5,0)&gt;=86),1.5,IF(AND(VLOOKUP(G345,अंक,5,0)&gt;=81),1,IF(AND(VLOOKUP(G345,अंक,5,0)&gt;=75),0.5,0))))),"")</f>
        <v/>
      </c>
      <c s="160">
        <f t="shared" si="199"/>
        <v>0</v>
      </c>
      <c s="160">
        <f t="shared" si="200"/>
        <v>0</v>
      </c>
      <c s="160">
        <f t="shared" si="183"/>
        <v>0</v>
      </c>
      <c s="157" t="str">
        <f t="shared" si="201"/>
        <v/>
      </c>
      <c s="160" t="str">
        <f t="shared" si="184"/>
        <v/>
      </c>
      <c s="160" t="str">
        <f>IFERROR(IF(AND(VLOOKUP(G345,अंक,5,0)=""),"",IF($CK$6=3,IF(AND(VLOOKUP(G345,अंक,5,0)&gt;=86),3,IF(AND(VLOOKUP(G345,अंक,5,0)&gt;=81),2,IF(AND(VLOOKUP(G345,अंक,5,0)&gt;=75),1,0))),IF(AND(VLOOKUP(G345,अंक,5,0)&gt;86),1.5,IF(AND(VLOOKUP(G345,अंक,5,0)&gt;=81),1,IF(AND(VLOOKUP(G345,अंक,5,0)&gt;=75),0.5,0))))),"")</f>
        <v/>
      </c>
      <c s="160">
        <f t="shared" si="202"/>
        <v>0</v>
      </c>
      <c s="160">
        <f t="shared" si="203"/>
        <v>0</v>
      </c>
      <c s="160">
        <f t="shared" si="185"/>
        <v>0</v>
      </c>
      <c s="157" t="str">
        <f t="shared" si="204"/>
        <v/>
      </c>
      <c s="160" t="str">
        <f t="shared" si="186"/>
        <v/>
      </c>
      <c s="160" t="str">
        <f>IFERROR(IF(AND(VLOOKUP(G345,अंक,5,0)=""),"",IF($CQ$6=3,IF(AND(VLOOKUP(G345,अंक,5,0)&gt;=86),3,IF(AND(VLOOKUP(G345,अंक,5,0)&gt;=81),2,IF(AND(VLOOKUP(G345,अंक,5,0)&gt;=75),1,0))),IF(AND(VLOOKUP(G345,अंक,5,0)&gt;=86),1.5,IF(AND(VLOOKUP(G345,अंक,5,0)&gt;=81),1,IF(AND(VLOOKUP(G345,अंक,5,0)&gt;=75),0.5,0))))),"")</f>
        <v/>
      </c>
      <c s="160">
        <f t="shared" si="205"/>
        <v>0</v>
      </c>
      <c s="160">
        <f t="shared" si="206"/>
        <v>0</v>
      </c>
      <c s="161">
        <f t="shared" si="187"/>
        <v>0</v>
      </c>
      <c s="157"/>
    </row>
    <row r="346" spans="1:99" ht="26.25" customHeight="1">
      <c r="A34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6" s="181" t="str">
        <f t="shared" si="188"/>
        <v/>
      </c>
      <c s="160" t="str">
        <f t="shared" si="189"/>
        <v/>
      </c>
      <c s="160" t="str">
        <f t="shared" si="176"/>
        <v/>
      </c>
      <c s="160" t="str">
        <f>IFERROR(IF(AND(VLOOKUP(G346,अंक,5,0)=""),"",IF($BM$6=3,IF(AND(VLOOKUP(G346,अंक,5,0)&gt;=86),3,IF(AND(VLOOKUP(G346,अंक,5,0)&gt;=81),2,IF(AND(VLOOKUP(G346,Mark,5,0)&gt;=75),1,0))),IF(AND(VLOOKUP(G346,अंक,5,0)&gt;=86),1.5,IF(AND(VLOOKUP(G346,अंक,5,0)&gt;=81),1,IF(AND(VLOOKUP(G346,अंक,5,0)&gt;=75),0.5,0))))),"")</f>
        <v/>
      </c>
      <c s="160">
        <f t="shared" si="190"/>
        <v>0</v>
      </c>
      <c s="160">
        <f t="shared" si="191"/>
        <v>0</v>
      </c>
      <c s="160">
        <f t="shared" si="177"/>
        <v>0</v>
      </c>
      <c s="157" t="str">
        <f t="shared" si="192"/>
        <v/>
      </c>
      <c s="160" t="str">
        <f t="shared" si="178"/>
        <v/>
      </c>
      <c s="160" t="str">
        <f>IFERROR(IF(AND(VLOOKUP(G346,अंक,5,0)=""),"",IF($BS$6=3,IF(AND(VLOOKUP(G346,अंक,5,0)&gt;=86),3,IF(AND(VLOOKUP(G346,अंक,5,0)&gt;=81),2,IF(AND(VLOOKUP(G346,अंक,5,0)&gt;=75),1,0))),IF(AND(VLOOKUP(G346,अंक,5,0)&gt;=86),1.5,IF(AND(VLOOKUP(G346,अंक,5,0)&gt;=81),1,IF(AND(VLOOKUP(G346,अंक,5,0)&gt;=75),0.5,0))))),"")</f>
        <v/>
      </c>
      <c s="160">
        <f t="shared" si="193"/>
        <v>0</v>
      </c>
      <c s="160">
        <f t="shared" si="194"/>
        <v>0</v>
      </c>
      <c s="160">
        <f t="shared" si="179"/>
        <v>0</v>
      </c>
      <c s="157" t="str">
        <f t="shared" si="195"/>
        <v/>
      </c>
      <c s="160" t="str">
        <f t="shared" si="180"/>
        <v/>
      </c>
      <c s="160" t="str">
        <f>IFERROR(IF(AND(VLOOKUP(G346,अंक,5,0)=""),"",IF($BY$6=3,IF(AND(VLOOKUP(G346,अंक,5,0)&gt;=86),3,IF(AND(VLOOKUP(G346,अंक,5,0)&gt;=81),2,IF(AND(VLOOKUP(G346,अंक,5,0)&gt;=75),1,0))),IF(AND(VLOOKUP(G346,अंक,5,0)&gt;=86),1.5,IF(AND(VLOOKUP(G346,अंक,5,0)&gt;=81),1,IF(AND(VLOOKUP(G346,अंक,5,0)&gt;=75),0.5,0))))),"")</f>
        <v/>
      </c>
      <c s="160">
        <f t="shared" si="196"/>
        <v>0</v>
      </c>
      <c s="160">
        <f t="shared" si="197"/>
        <v>0</v>
      </c>
      <c s="160">
        <f t="shared" si="181"/>
        <v>0</v>
      </c>
      <c s="157" t="str">
        <f t="shared" si="198"/>
        <v/>
      </c>
      <c s="160" t="str">
        <f t="shared" si="182"/>
        <v/>
      </c>
      <c s="160" t="str">
        <f>IFERROR(IF(AND(VLOOKUP(G346,अंक,5,0)=""),"",IF($CE$6=3,IF(AND(VLOOKUP(G346,अंक,5,0)&gt;=86),3,IF(AND(VLOOKUP(G346,अंक,5,0)&gt;=81),2,IF(AND(VLOOKUP(G346,अंक,5,0)&gt;=75),1,0))),IF(AND(VLOOKUP(G346,अंक,5,0)&gt;=86),1.5,IF(AND(VLOOKUP(G346,अंक,5,0)&gt;=81),1,IF(AND(VLOOKUP(G346,अंक,5,0)&gt;=75),0.5,0))))),"")</f>
        <v/>
      </c>
      <c s="160">
        <f t="shared" si="199"/>
        <v>0</v>
      </c>
      <c s="160">
        <f t="shared" si="200"/>
        <v>0</v>
      </c>
      <c s="160">
        <f t="shared" si="183"/>
        <v>0</v>
      </c>
      <c s="157" t="str">
        <f t="shared" si="201"/>
        <v/>
      </c>
      <c s="160" t="str">
        <f t="shared" si="184"/>
        <v/>
      </c>
      <c s="160" t="str">
        <f>IFERROR(IF(AND(VLOOKUP(G346,अंक,5,0)=""),"",IF($CK$6=3,IF(AND(VLOOKUP(G346,अंक,5,0)&gt;=86),3,IF(AND(VLOOKUP(G346,अंक,5,0)&gt;=81),2,IF(AND(VLOOKUP(G346,अंक,5,0)&gt;=75),1,0))),IF(AND(VLOOKUP(G346,अंक,5,0)&gt;86),1.5,IF(AND(VLOOKUP(G346,अंक,5,0)&gt;=81),1,IF(AND(VLOOKUP(G346,अंक,5,0)&gt;=75),0.5,0))))),"")</f>
        <v/>
      </c>
      <c s="160">
        <f t="shared" si="202"/>
        <v>0</v>
      </c>
      <c s="160">
        <f t="shared" si="203"/>
        <v>0</v>
      </c>
      <c s="160">
        <f t="shared" si="185"/>
        <v>0</v>
      </c>
      <c s="157" t="str">
        <f t="shared" si="204"/>
        <v/>
      </c>
      <c s="160" t="str">
        <f t="shared" si="186"/>
        <v/>
      </c>
      <c s="160" t="str">
        <f>IFERROR(IF(AND(VLOOKUP(G346,अंक,5,0)=""),"",IF($CQ$6=3,IF(AND(VLOOKUP(G346,अंक,5,0)&gt;=86),3,IF(AND(VLOOKUP(G346,अंक,5,0)&gt;=81),2,IF(AND(VLOOKUP(G346,अंक,5,0)&gt;=75),1,0))),IF(AND(VLOOKUP(G346,अंक,5,0)&gt;=86),1.5,IF(AND(VLOOKUP(G346,अंक,5,0)&gt;=81),1,IF(AND(VLOOKUP(G346,अंक,5,0)&gt;=75),0.5,0))))),"")</f>
        <v/>
      </c>
      <c s="160">
        <f t="shared" si="205"/>
        <v>0</v>
      </c>
      <c s="160">
        <f t="shared" si="206"/>
        <v>0</v>
      </c>
      <c s="161">
        <f t="shared" si="187"/>
        <v>0</v>
      </c>
      <c s="157"/>
    </row>
    <row r="347" spans="1:99" ht="26.25" customHeight="1">
      <c r="A34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7" s="181" t="str">
        <f t="shared" si="188"/>
        <v/>
      </c>
      <c s="160" t="str">
        <f t="shared" si="189"/>
        <v/>
      </c>
      <c s="160" t="str">
        <f t="shared" si="176"/>
        <v/>
      </c>
      <c s="160" t="str">
        <f>IFERROR(IF(AND(VLOOKUP(G347,अंक,5,0)=""),"",IF($BM$6=3,IF(AND(VLOOKUP(G347,अंक,5,0)&gt;=86),3,IF(AND(VLOOKUP(G347,अंक,5,0)&gt;=81),2,IF(AND(VLOOKUP(G347,Mark,5,0)&gt;=75),1,0))),IF(AND(VLOOKUP(G347,अंक,5,0)&gt;=86),1.5,IF(AND(VLOOKUP(G347,अंक,5,0)&gt;=81),1,IF(AND(VLOOKUP(G347,अंक,5,0)&gt;=75),0.5,0))))),"")</f>
        <v/>
      </c>
      <c s="160">
        <f t="shared" si="190"/>
        <v>0</v>
      </c>
      <c s="160">
        <f t="shared" si="191"/>
        <v>0</v>
      </c>
      <c s="160">
        <f t="shared" si="177"/>
        <v>0</v>
      </c>
      <c s="157" t="str">
        <f t="shared" si="192"/>
        <v/>
      </c>
      <c s="160" t="str">
        <f t="shared" si="178"/>
        <v/>
      </c>
      <c s="160" t="str">
        <f>IFERROR(IF(AND(VLOOKUP(G347,अंक,5,0)=""),"",IF($BS$6=3,IF(AND(VLOOKUP(G347,अंक,5,0)&gt;=86),3,IF(AND(VLOOKUP(G347,अंक,5,0)&gt;=81),2,IF(AND(VLOOKUP(G347,अंक,5,0)&gt;=75),1,0))),IF(AND(VLOOKUP(G347,अंक,5,0)&gt;=86),1.5,IF(AND(VLOOKUP(G347,अंक,5,0)&gt;=81),1,IF(AND(VLOOKUP(G347,अंक,5,0)&gt;=75),0.5,0))))),"")</f>
        <v/>
      </c>
      <c s="160">
        <f t="shared" si="193"/>
        <v>0</v>
      </c>
      <c s="160">
        <f t="shared" si="194"/>
        <v>0</v>
      </c>
      <c s="160">
        <f t="shared" si="179"/>
        <v>0</v>
      </c>
      <c s="157" t="str">
        <f t="shared" si="195"/>
        <v/>
      </c>
      <c s="160" t="str">
        <f t="shared" si="180"/>
        <v/>
      </c>
      <c s="160" t="str">
        <f>IFERROR(IF(AND(VLOOKUP(G347,अंक,5,0)=""),"",IF($BY$6=3,IF(AND(VLOOKUP(G347,अंक,5,0)&gt;=86),3,IF(AND(VLOOKUP(G347,अंक,5,0)&gt;=81),2,IF(AND(VLOOKUP(G347,अंक,5,0)&gt;=75),1,0))),IF(AND(VLOOKUP(G347,अंक,5,0)&gt;=86),1.5,IF(AND(VLOOKUP(G347,अंक,5,0)&gt;=81),1,IF(AND(VLOOKUP(G347,अंक,5,0)&gt;=75),0.5,0))))),"")</f>
        <v/>
      </c>
      <c s="160">
        <f t="shared" si="196"/>
        <v>0</v>
      </c>
      <c s="160">
        <f t="shared" si="197"/>
        <v>0</v>
      </c>
      <c s="160">
        <f t="shared" si="181"/>
        <v>0</v>
      </c>
      <c s="157" t="str">
        <f t="shared" si="198"/>
        <v/>
      </c>
      <c s="160" t="str">
        <f t="shared" si="182"/>
        <v/>
      </c>
      <c s="160" t="str">
        <f>IFERROR(IF(AND(VLOOKUP(G347,अंक,5,0)=""),"",IF($CE$6=3,IF(AND(VLOOKUP(G347,अंक,5,0)&gt;=86),3,IF(AND(VLOOKUP(G347,अंक,5,0)&gt;=81),2,IF(AND(VLOOKUP(G347,अंक,5,0)&gt;=75),1,0))),IF(AND(VLOOKUP(G347,अंक,5,0)&gt;=86),1.5,IF(AND(VLOOKUP(G347,अंक,5,0)&gt;=81),1,IF(AND(VLOOKUP(G347,अंक,5,0)&gt;=75),0.5,0))))),"")</f>
        <v/>
      </c>
      <c s="160">
        <f t="shared" si="199"/>
        <v>0</v>
      </c>
      <c s="160">
        <f t="shared" si="200"/>
        <v>0</v>
      </c>
      <c s="160">
        <f t="shared" si="183"/>
        <v>0</v>
      </c>
      <c s="157" t="str">
        <f t="shared" si="201"/>
        <v/>
      </c>
      <c s="160" t="str">
        <f t="shared" si="184"/>
        <v/>
      </c>
      <c s="160" t="str">
        <f>IFERROR(IF(AND(VLOOKUP(G347,अंक,5,0)=""),"",IF($CK$6=3,IF(AND(VLOOKUP(G347,अंक,5,0)&gt;=86),3,IF(AND(VLOOKUP(G347,अंक,5,0)&gt;=81),2,IF(AND(VLOOKUP(G347,अंक,5,0)&gt;=75),1,0))),IF(AND(VLOOKUP(G347,अंक,5,0)&gt;86),1.5,IF(AND(VLOOKUP(G347,अंक,5,0)&gt;=81),1,IF(AND(VLOOKUP(G347,अंक,5,0)&gt;=75),0.5,0))))),"")</f>
        <v/>
      </c>
      <c s="160">
        <f t="shared" si="202"/>
        <v>0</v>
      </c>
      <c s="160">
        <f t="shared" si="203"/>
        <v>0</v>
      </c>
      <c s="160">
        <f t="shared" si="185"/>
        <v>0</v>
      </c>
      <c s="157" t="str">
        <f t="shared" si="204"/>
        <v/>
      </c>
      <c s="160" t="str">
        <f t="shared" si="186"/>
        <v/>
      </c>
      <c s="160" t="str">
        <f>IFERROR(IF(AND(VLOOKUP(G347,अंक,5,0)=""),"",IF($CQ$6=3,IF(AND(VLOOKUP(G347,अंक,5,0)&gt;=86),3,IF(AND(VLOOKUP(G347,अंक,5,0)&gt;=81),2,IF(AND(VLOOKUP(G347,अंक,5,0)&gt;=75),1,0))),IF(AND(VLOOKUP(G347,अंक,5,0)&gt;=86),1.5,IF(AND(VLOOKUP(G347,अंक,5,0)&gt;=81),1,IF(AND(VLOOKUP(G347,अंक,5,0)&gt;=75),0.5,0))))),"")</f>
        <v/>
      </c>
      <c s="160">
        <f t="shared" si="205"/>
        <v>0</v>
      </c>
      <c s="160">
        <f t="shared" si="206"/>
        <v>0</v>
      </c>
      <c s="161">
        <f t="shared" si="187"/>
        <v>0</v>
      </c>
      <c s="157"/>
    </row>
    <row r="348" spans="1:99" ht="26.25" customHeight="1">
      <c r="A34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8" s="181" t="str">
        <f t="shared" si="188"/>
        <v/>
      </c>
      <c s="160" t="str">
        <f t="shared" si="189"/>
        <v/>
      </c>
      <c s="160" t="str">
        <f t="shared" si="176"/>
        <v/>
      </c>
      <c s="160" t="str">
        <f>IFERROR(IF(AND(VLOOKUP(G348,अंक,5,0)=""),"",IF($BM$6=3,IF(AND(VLOOKUP(G348,अंक,5,0)&gt;=86),3,IF(AND(VLOOKUP(G348,अंक,5,0)&gt;=81),2,IF(AND(VLOOKUP(G348,Mark,5,0)&gt;=75),1,0))),IF(AND(VLOOKUP(G348,अंक,5,0)&gt;=86),1.5,IF(AND(VLOOKUP(G348,अंक,5,0)&gt;=81),1,IF(AND(VLOOKUP(G348,अंक,5,0)&gt;=75),0.5,0))))),"")</f>
        <v/>
      </c>
      <c s="160">
        <f t="shared" si="190"/>
        <v>0</v>
      </c>
      <c s="160">
        <f t="shared" si="191"/>
        <v>0</v>
      </c>
      <c s="160">
        <f t="shared" si="177"/>
        <v>0</v>
      </c>
      <c s="157" t="str">
        <f t="shared" si="192"/>
        <v/>
      </c>
      <c s="160" t="str">
        <f t="shared" si="178"/>
        <v/>
      </c>
      <c s="160" t="str">
        <f>IFERROR(IF(AND(VLOOKUP(G348,अंक,5,0)=""),"",IF($BS$6=3,IF(AND(VLOOKUP(G348,अंक,5,0)&gt;=86),3,IF(AND(VLOOKUP(G348,अंक,5,0)&gt;=81),2,IF(AND(VLOOKUP(G348,अंक,5,0)&gt;=75),1,0))),IF(AND(VLOOKUP(G348,अंक,5,0)&gt;=86),1.5,IF(AND(VLOOKUP(G348,अंक,5,0)&gt;=81),1,IF(AND(VLOOKUP(G348,अंक,5,0)&gt;=75),0.5,0))))),"")</f>
        <v/>
      </c>
      <c s="160">
        <f t="shared" si="193"/>
        <v>0</v>
      </c>
      <c s="160">
        <f t="shared" si="194"/>
        <v>0</v>
      </c>
      <c s="160">
        <f t="shared" si="179"/>
        <v>0</v>
      </c>
      <c s="157" t="str">
        <f t="shared" si="195"/>
        <v/>
      </c>
      <c s="160" t="str">
        <f t="shared" si="180"/>
        <v/>
      </c>
      <c s="160" t="str">
        <f>IFERROR(IF(AND(VLOOKUP(G348,अंक,5,0)=""),"",IF($BY$6=3,IF(AND(VLOOKUP(G348,अंक,5,0)&gt;=86),3,IF(AND(VLOOKUP(G348,अंक,5,0)&gt;=81),2,IF(AND(VLOOKUP(G348,अंक,5,0)&gt;=75),1,0))),IF(AND(VLOOKUP(G348,अंक,5,0)&gt;=86),1.5,IF(AND(VLOOKUP(G348,अंक,5,0)&gt;=81),1,IF(AND(VLOOKUP(G348,अंक,5,0)&gt;=75),0.5,0))))),"")</f>
        <v/>
      </c>
      <c s="160">
        <f t="shared" si="196"/>
        <v>0</v>
      </c>
      <c s="160">
        <f t="shared" si="197"/>
        <v>0</v>
      </c>
      <c s="160">
        <f t="shared" si="181"/>
        <v>0</v>
      </c>
      <c s="157" t="str">
        <f t="shared" si="198"/>
        <v/>
      </c>
      <c s="160" t="str">
        <f t="shared" si="182"/>
        <v/>
      </c>
      <c s="160" t="str">
        <f>IFERROR(IF(AND(VLOOKUP(G348,अंक,5,0)=""),"",IF($CE$6=3,IF(AND(VLOOKUP(G348,अंक,5,0)&gt;=86),3,IF(AND(VLOOKUP(G348,अंक,5,0)&gt;=81),2,IF(AND(VLOOKUP(G348,अंक,5,0)&gt;=75),1,0))),IF(AND(VLOOKUP(G348,अंक,5,0)&gt;=86),1.5,IF(AND(VLOOKUP(G348,अंक,5,0)&gt;=81),1,IF(AND(VLOOKUP(G348,अंक,5,0)&gt;=75),0.5,0))))),"")</f>
        <v/>
      </c>
      <c s="160">
        <f t="shared" si="199"/>
        <v>0</v>
      </c>
      <c s="160">
        <f t="shared" si="200"/>
        <v>0</v>
      </c>
      <c s="160">
        <f t="shared" si="183"/>
        <v>0</v>
      </c>
      <c s="157" t="str">
        <f t="shared" si="201"/>
        <v/>
      </c>
      <c s="160" t="str">
        <f t="shared" si="184"/>
        <v/>
      </c>
      <c s="160" t="str">
        <f>IFERROR(IF(AND(VLOOKUP(G348,अंक,5,0)=""),"",IF($CK$6=3,IF(AND(VLOOKUP(G348,अंक,5,0)&gt;=86),3,IF(AND(VLOOKUP(G348,अंक,5,0)&gt;=81),2,IF(AND(VLOOKUP(G348,अंक,5,0)&gt;=75),1,0))),IF(AND(VLOOKUP(G348,अंक,5,0)&gt;86),1.5,IF(AND(VLOOKUP(G348,अंक,5,0)&gt;=81),1,IF(AND(VLOOKUP(G348,अंक,5,0)&gt;=75),0.5,0))))),"")</f>
        <v/>
      </c>
      <c s="160">
        <f t="shared" si="202"/>
        <v>0</v>
      </c>
      <c s="160">
        <f t="shared" si="203"/>
        <v>0</v>
      </c>
      <c s="160">
        <f t="shared" si="185"/>
        <v>0</v>
      </c>
      <c s="157" t="str">
        <f t="shared" si="204"/>
        <v/>
      </c>
      <c s="160" t="str">
        <f t="shared" si="186"/>
        <v/>
      </c>
      <c s="160" t="str">
        <f>IFERROR(IF(AND(VLOOKUP(G348,अंक,5,0)=""),"",IF($CQ$6=3,IF(AND(VLOOKUP(G348,अंक,5,0)&gt;=86),3,IF(AND(VLOOKUP(G348,अंक,5,0)&gt;=81),2,IF(AND(VLOOKUP(G348,अंक,5,0)&gt;=75),1,0))),IF(AND(VLOOKUP(G348,अंक,5,0)&gt;=86),1.5,IF(AND(VLOOKUP(G348,अंक,5,0)&gt;=81),1,IF(AND(VLOOKUP(G348,अंक,5,0)&gt;=75),0.5,0))))),"")</f>
        <v/>
      </c>
      <c s="160">
        <f t="shared" si="205"/>
        <v>0</v>
      </c>
      <c s="160">
        <f t="shared" si="206"/>
        <v>0</v>
      </c>
      <c s="161">
        <f t="shared" si="187"/>
        <v>0</v>
      </c>
      <c s="157"/>
    </row>
    <row r="349" spans="1:99" ht="26.25" customHeight="1">
      <c r="A34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49" s="181" t="str">
        <f t="shared" si="188"/>
        <v/>
      </c>
      <c s="160" t="str">
        <f t="shared" si="189"/>
        <v/>
      </c>
      <c s="160" t="str">
        <f t="shared" si="176"/>
        <v/>
      </c>
      <c s="160" t="str">
        <f>IFERROR(IF(AND(VLOOKUP(G349,अंक,5,0)=""),"",IF($BM$6=3,IF(AND(VLOOKUP(G349,अंक,5,0)&gt;=86),3,IF(AND(VLOOKUP(G349,अंक,5,0)&gt;=81),2,IF(AND(VLOOKUP(G349,Mark,5,0)&gt;=75),1,0))),IF(AND(VLOOKUP(G349,अंक,5,0)&gt;=86),1.5,IF(AND(VLOOKUP(G349,अंक,5,0)&gt;=81),1,IF(AND(VLOOKUP(G349,अंक,5,0)&gt;=75),0.5,0))))),"")</f>
        <v/>
      </c>
      <c s="160">
        <f t="shared" si="190"/>
        <v>0</v>
      </c>
      <c s="160">
        <f t="shared" si="191"/>
        <v>0</v>
      </c>
      <c s="160">
        <f t="shared" si="177"/>
        <v>0</v>
      </c>
      <c s="157" t="str">
        <f t="shared" si="192"/>
        <v/>
      </c>
      <c s="160" t="str">
        <f t="shared" si="178"/>
        <v/>
      </c>
      <c s="160" t="str">
        <f>IFERROR(IF(AND(VLOOKUP(G349,अंक,5,0)=""),"",IF($BS$6=3,IF(AND(VLOOKUP(G349,अंक,5,0)&gt;=86),3,IF(AND(VLOOKUP(G349,अंक,5,0)&gt;=81),2,IF(AND(VLOOKUP(G349,अंक,5,0)&gt;=75),1,0))),IF(AND(VLOOKUP(G349,अंक,5,0)&gt;=86),1.5,IF(AND(VLOOKUP(G349,अंक,5,0)&gt;=81),1,IF(AND(VLOOKUP(G349,अंक,5,0)&gt;=75),0.5,0))))),"")</f>
        <v/>
      </c>
      <c s="160">
        <f t="shared" si="193"/>
        <v>0</v>
      </c>
      <c s="160">
        <f t="shared" si="194"/>
        <v>0</v>
      </c>
      <c s="160">
        <f t="shared" si="179"/>
        <v>0</v>
      </c>
      <c s="157" t="str">
        <f t="shared" si="195"/>
        <v/>
      </c>
      <c s="160" t="str">
        <f t="shared" si="180"/>
        <v/>
      </c>
      <c s="160" t="str">
        <f>IFERROR(IF(AND(VLOOKUP(G349,अंक,5,0)=""),"",IF($BY$6=3,IF(AND(VLOOKUP(G349,अंक,5,0)&gt;=86),3,IF(AND(VLOOKUP(G349,अंक,5,0)&gt;=81),2,IF(AND(VLOOKUP(G349,अंक,5,0)&gt;=75),1,0))),IF(AND(VLOOKUP(G349,अंक,5,0)&gt;=86),1.5,IF(AND(VLOOKUP(G349,अंक,5,0)&gt;=81),1,IF(AND(VLOOKUP(G349,अंक,5,0)&gt;=75),0.5,0))))),"")</f>
        <v/>
      </c>
      <c s="160">
        <f t="shared" si="196"/>
        <v>0</v>
      </c>
      <c s="160">
        <f t="shared" si="197"/>
        <v>0</v>
      </c>
      <c s="160">
        <f t="shared" si="181"/>
        <v>0</v>
      </c>
      <c s="157" t="str">
        <f t="shared" si="198"/>
        <v/>
      </c>
      <c s="160" t="str">
        <f t="shared" si="182"/>
        <v/>
      </c>
      <c s="160" t="str">
        <f>IFERROR(IF(AND(VLOOKUP(G349,अंक,5,0)=""),"",IF($CE$6=3,IF(AND(VLOOKUP(G349,अंक,5,0)&gt;=86),3,IF(AND(VLOOKUP(G349,अंक,5,0)&gt;=81),2,IF(AND(VLOOKUP(G349,अंक,5,0)&gt;=75),1,0))),IF(AND(VLOOKUP(G349,अंक,5,0)&gt;=86),1.5,IF(AND(VLOOKUP(G349,अंक,5,0)&gt;=81),1,IF(AND(VLOOKUP(G349,अंक,5,0)&gt;=75),0.5,0))))),"")</f>
        <v/>
      </c>
      <c s="160">
        <f t="shared" si="199"/>
        <v>0</v>
      </c>
      <c s="160">
        <f t="shared" si="200"/>
        <v>0</v>
      </c>
      <c s="160">
        <f t="shared" si="183"/>
        <v>0</v>
      </c>
      <c s="157" t="str">
        <f t="shared" si="201"/>
        <v/>
      </c>
      <c s="160" t="str">
        <f t="shared" si="184"/>
        <v/>
      </c>
      <c s="160" t="str">
        <f>IFERROR(IF(AND(VLOOKUP(G349,अंक,5,0)=""),"",IF($CK$6=3,IF(AND(VLOOKUP(G349,अंक,5,0)&gt;=86),3,IF(AND(VLOOKUP(G349,अंक,5,0)&gt;=81),2,IF(AND(VLOOKUP(G349,अंक,5,0)&gt;=75),1,0))),IF(AND(VLOOKUP(G349,अंक,5,0)&gt;86),1.5,IF(AND(VLOOKUP(G349,अंक,5,0)&gt;=81),1,IF(AND(VLOOKUP(G349,अंक,5,0)&gt;=75),0.5,0))))),"")</f>
        <v/>
      </c>
      <c s="160">
        <f t="shared" si="202"/>
        <v>0</v>
      </c>
      <c s="160">
        <f t="shared" si="203"/>
        <v>0</v>
      </c>
      <c s="160">
        <f t="shared" si="185"/>
        <v>0</v>
      </c>
      <c s="157" t="str">
        <f t="shared" si="204"/>
        <v/>
      </c>
      <c s="160" t="str">
        <f t="shared" si="186"/>
        <v/>
      </c>
      <c s="160" t="str">
        <f>IFERROR(IF(AND(VLOOKUP(G349,अंक,5,0)=""),"",IF($CQ$6=3,IF(AND(VLOOKUP(G349,अंक,5,0)&gt;=86),3,IF(AND(VLOOKUP(G349,अंक,5,0)&gt;=81),2,IF(AND(VLOOKUP(G349,अंक,5,0)&gt;=75),1,0))),IF(AND(VLOOKUP(G349,अंक,5,0)&gt;=86),1.5,IF(AND(VLOOKUP(G349,अंक,5,0)&gt;=81),1,IF(AND(VLOOKUP(G349,अंक,5,0)&gt;=75),0.5,0))))),"")</f>
        <v/>
      </c>
      <c s="160">
        <f t="shared" si="205"/>
        <v>0</v>
      </c>
      <c s="160">
        <f t="shared" si="206"/>
        <v>0</v>
      </c>
      <c s="161">
        <f t="shared" si="187"/>
        <v>0</v>
      </c>
      <c s="157"/>
    </row>
    <row r="350" spans="1:99" ht="26.25" customHeight="1">
      <c r="A35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0" s="181" t="str">
        <f t="shared" si="188"/>
        <v/>
      </c>
      <c s="160" t="str">
        <f t="shared" si="189"/>
        <v/>
      </c>
      <c s="160" t="str">
        <f t="shared" si="176"/>
        <v/>
      </c>
      <c s="160" t="str">
        <f>IFERROR(IF(AND(VLOOKUP(G350,अंक,5,0)=""),"",IF($BM$6=3,IF(AND(VLOOKUP(G350,अंक,5,0)&gt;=86),3,IF(AND(VLOOKUP(G350,अंक,5,0)&gt;=81),2,IF(AND(VLOOKUP(G350,Mark,5,0)&gt;=75),1,0))),IF(AND(VLOOKUP(G350,अंक,5,0)&gt;=86),1.5,IF(AND(VLOOKUP(G350,अंक,5,0)&gt;=81),1,IF(AND(VLOOKUP(G350,अंक,5,0)&gt;=75),0.5,0))))),"")</f>
        <v/>
      </c>
      <c s="160">
        <f t="shared" si="190"/>
        <v>0</v>
      </c>
      <c s="160">
        <f t="shared" si="191"/>
        <v>0</v>
      </c>
      <c s="160">
        <f t="shared" si="177"/>
        <v>0</v>
      </c>
      <c s="157" t="str">
        <f t="shared" si="192"/>
        <v/>
      </c>
      <c s="160" t="str">
        <f t="shared" si="178"/>
        <v/>
      </c>
      <c s="160" t="str">
        <f>IFERROR(IF(AND(VLOOKUP(G350,अंक,5,0)=""),"",IF($BS$6=3,IF(AND(VLOOKUP(G350,अंक,5,0)&gt;=86),3,IF(AND(VLOOKUP(G350,अंक,5,0)&gt;=81),2,IF(AND(VLOOKUP(G350,अंक,5,0)&gt;=75),1,0))),IF(AND(VLOOKUP(G350,अंक,5,0)&gt;=86),1.5,IF(AND(VLOOKUP(G350,अंक,5,0)&gt;=81),1,IF(AND(VLOOKUP(G350,अंक,5,0)&gt;=75),0.5,0))))),"")</f>
        <v/>
      </c>
      <c s="160">
        <f t="shared" si="193"/>
        <v>0</v>
      </c>
      <c s="160">
        <f t="shared" si="194"/>
        <v>0</v>
      </c>
      <c s="160">
        <f t="shared" si="179"/>
        <v>0</v>
      </c>
      <c s="157" t="str">
        <f t="shared" si="195"/>
        <v/>
      </c>
      <c s="160" t="str">
        <f t="shared" si="180"/>
        <v/>
      </c>
      <c s="160" t="str">
        <f>IFERROR(IF(AND(VLOOKUP(G350,अंक,5,0)=""),"",IF($BY$6=3,IF(AND(VLOOKUP(G350,अंक,5,0)&gt;=86),3,IF(AND(VLOOKUP(G350,अंक,5,0)&gt;=81),2,IF(AND(VLOOKUP(G350,अंक,5,0)&gt;=75),1,0))),IF(AND(VLOOKUP(G350,अंक,5,0)&gt;=86),1.5,IF(AND(VLOOKUP(G350,अंक,5,0)&gt;=81),1,IF(AND(VLOOKUP(G350,अंक,5,0)&gt;=75),0.5,0))))),"")</f>
        <v/>
      </c>
      <c s="160">
        <f t="shared" si="196"/>
        <v>0</v>
      </c>
      <c s="160">
        <f t="shared" si="197"/>
        <v>0</v>
      </c>
      <c s="160">
        <f t="shared" si="181"/>
        <v>0</v>
      </c>
      <c s="157" t="str">
        <f t="shared" si="198"/>
        <v/>
      </c>
      <c s="160" t="str">
        <f t="shared" si="182"/>
        <v/>
      </c>
      <c s="160" t="str">
        <f>IFERROR(IF(AND(VLOOKUP(G350,अंक,5,0)=""),"",IF($CE$6=3,IF(AND(VLOOKUP(G350,अंक,5,0)&gt;=86),3,IF(AND(VLOOKUP(G350,अंक,5,0)&gt;=81),2,IF(AND(VLOOKUP(G350,अंक,5,0)&gt;=75),1,0))),IF(AND(VLOOKUP(G350,अंक,5,0)&gt;=86),1.5,IF(AND(VLOOKUP(G350,अंक,5,0)&gt;=81),1,IF(AND(VLOOKUP(G350,अंक,5,0)&gt;=75),0.5,0))))),"")</f>
        <v/>
      </c>
      <c s="160">
        <f t="shared" si="199"/>
        <v>0</v>
      </c>
      <c s="160">
        <f t="shared" si="200"/>
        <v>0</v>
      </c>
      <c s="160">
        <f t="shared" si="183"/>
        <v>0</v>
      </c>
      <c s="157" t="str">
        <f t="shared" si="201"/>
        <v/>
      </c>
      <c s="160" t="str">
        <f t="shared" si="184"/>
        <v/>
      </c>
      <c s="160" t="str">
        <f>IFERROR(IF(AND(VLOOKUP(G350,अंक,5,0)=""),"",IF($CK$6=3,IF(AND(VLOOKUP(G350,अंक,5,0)&gt;=86),3,IF(AND(VLOOKUP(G350,अंक,5,0)&gt;=81),2,IF(AND(VLOOKUP(G350,अंक,5,0)&gt;=75),1,0))),IF(AND(VLOOKUP(G350,अंक,5,0)&gt;86),1.5,IF(AND(VLOOKUP(G350,अंक,5,0)&gt;=81),1,IF(AND(VLOOKUP(G350,अंक,5,0)&gt;=75),0.5,0))))),"")</f>
        <v/>
      </c>
      <c s="160">
        <f t="shared" si="202"/>
        <v>0</v>
      </c>
      <c s="160">
        <f t="shared" si="203"/>
        <v>0</v>
      </c>
      <c s="160">
        <f t="shared" si="185"/>
        <v>0</v>
      </c>
      <c s="157" t="str">
        <f t="shared" si="204"/>
        <v/>
      </c>
      <c s="160" t="str">
        <f t="shared" si="186"/>
        <v/>
      </c>
      <c s="160" t="str">
        <f>IFERROR(IF(AND(VLOOKUP(G350,अंक,5,0)=""),"",IF($CQ$6=3,IF(AND(VLOOKUP(G350,अंक,5,0)&gt;=86),3,IF(AND(VLOOKUP(G350,अंक,5,0)&gt;=81),2,IF(AND(VLOOKUP(G350,अंक,5,0)&gt;=75),1,0))),IF(AND(VLOOKUP(G350,अंक,5,0)&gt;=86),1.5,IF(AND(VLOOKUP(G350,अंक,5,0)&gt;=81),1,IF(AND(VLOOKUP(G350,अंक,5,0)&gt;=75),0.5,0))))),"")</f>
        <v/>
      </c>
      <c s="160">
        <f t="shared" si="205"/>
        <v>0</v>
      </c>
      <c s="160">
        <f t="shared" si="206"/>
        <v>0</v>
      </c>
      <c s="161">
        <f t="shared" si="187"/>
        <v>0</v>
      </c>
      <c s="157"/>
    </row>
    <row r="351" spans="1:99" ht="26.25" customHeight="1">
      <c r="A35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1" s="181" t="str">
        <f t="shared" si="188"/>
        <v/>
      </c>
      <c s="160" t="str">
        <f t="shared" si="189"/>
        <v/>
      </c>
      <c s="160" t="str">
        <f t="shared" si="176"/>
        <v/>
      </c>
      <c s="160" t="str">
        <f>IFERROR(IF(AND(VLOOKUP(G351,अंक,5,0)=""),"",IF($BM$6=3,IF(AND(VLOOKUP(G351,अंक,5,0)&gt;=86),3,IF(AND(VLOOKUP(G351,अंक,5,0)&gt;=81),2,IF(AND(VLOOKUP(G351,Mark,5,0)&gt;=75),1,0))),IF(AND(VLOOKUP(G351,अंक,5,0)&gt;=86),1.5,IF(AND(VLOOKUP(G351,अंक,5,0)&gt;=81),1,IF(AND(VLOOKUP(G351,अंक,5,0)&gt;=75),0.5,0))))),"")</f>
        <v/>
      </c>
      <c s="160">
        <f t="shared" si="190"/>
        <v>0</v>
      </c>
      <c s="160">
        <f t="shared" si="191"/>
        <v>0</v>
      </c>
      <c s="160">
        <f t="shared" si="177"/>
        <v>0</v>
      </c>
      <c s="157" t="str">
        <f t="shared" si="192"/>
        <v/>
      </c>
      <c s="160" t="str">
        <f t="shared" si="178"/>
        <v/>
      </c>
      <c s="160" t="str">
        <f>IFERROR(IF(AND(VLOOKUP(G351,अंक,5,0)=""),"",IF($BS$6=3,IF(AND(VLOOKUP(G351,अंक,5,0)&gt;=86),3,IF(AND(VLOOKUP(G351,अंक,5,0)&gt;=81),2,IF(AND(VLOOKUP(G351,अंक,5,0)&gt;=75),1,0))),IF(AND(VLOOKUP(G351,अंक,5,0)&gt;=86),1.5,IF(AND(VLOOKUP(G351,अंक,5,0)&gt;=81),1,IF(AND(VLOOKUP(G351,अंक,5,0)&gt;=75),0.5,0))))),"")</f>
        <v/>
      </c>
      <c s="160">
        <f t="shared" si="193"/>
        <v>0</v>
      </c>
      <c s="160">
        <f t="shared" si="194"/>
        <v>0</v>
      </c>
      <c s="160">
        <f t="shared" si="179"/>
        <v>0</v>
      </c>
      <c s="157" t="str">
        <f t="shared" si="195"/>
        <v/>
      </c>
      <c s="160" t="str">
        <f t="shared" si="180"/>
        <v/>
      </c>
      <c s="160" t="str">
        <f>IFERROR(IF(AND(VLOOKUP(G351,अंक,5,0)=""),"",IF($BY$6=3,IF(AND(VLOOKUP(G351,अंक,5,0)&gt;=86),3,IF(AND(VLOOKUP(G351,अंक,5,0)&gt;=81),2,IF(AND(VLOOKUP(G351,अंक,5,0)&gt;=75),1,0))),IF(AND(VLOOKUP(G351,अंक,5,0)&gt;=86),1.5,IF(AND(VLOOKUP(G351,अंक,5,0)&gt;=81),1,IF(AND(VLOOKUP(G351,अंक,5,0)&gt;=75),0.5,0))))),"")</f>
        <v/>
      </c>
      <c s="160">
        <f t="shared" si="196"/>
        <v>0</v>
      </c>
      <c s="160">
        <f t="shared" si="197"/>
        <v>0</v>
      </c>
      <c s="160">
        <f t="shared" si="181"/>
        <v>0</v>
      </c>
      <c s="157" t="str">
        <f t="shared" si="198"/>
        <v/>
      </c>
      <c s="160" t="str">
        <f t="shared" si="182"/>
        <v/>
      </c>
      <c s="160" t="str">
        <f>IFERROR(IF(AND(VLOOKUP(G351,अंक,5,0)=""),"",IF($CE$6=3,IF(AND(VLOOKUP(G351,अंक,5,0)&gt;=86),3,IF(AND(VLOOKUP(G351,अंक,5,0)&gt;=81),2,IF(AND(VLOOKUP(G351,अंक,5,0)&gt;=75),1,0))),IF(AND(VLOOKUP(G351,अंक,5,0)&gt;=86),1.5,IF(AND(VLOOKUP(G351,अंक,5,0)&gt;=81),1,IF(AND(VLOOKUP(G351,अंक,5,0)&gt;=75),0.5,0))))),"")</f>
        <v/>
      </c>
      <c s="160">
        <f t="shared" si="199"/>
        <v>0</v>
      </c>
      <c s="160">
        <f t="shared" si="200"/>
        <v>0</v>
      </c>
      <c s="160">
        <f t="shared" si="183"/>
        <v>0</v>
      </c>
      <c s="157" t="str">
        <f t="shared" si="201"/>
        <v/>
      </c>
      <c s="160" t="str">
        <f t="shared" si="184"/>
        <v/>
      </c>
      <c s="160" t="str">
        <f>IFERROR(IF(AND(VLOOKUP(G351,अंक,5,0)=""),"",IF($CK$6=3,IF(AND(VLOOKUP(G351,अंक,5,0)&gt;=86),3,IF(AND(VLOOKUP(G351,अंक,5,0)&gt;=81),2,IF(AND(VLOOKUP(G351,अंक,5,0)&gt;=75),1,0))),IF(AND(VLOOKUP(G351,अंक,5,0)&gt;86),1.5,IF(AND(VLOOKUP(G351,अंक,5,0)&gt;=81),1,IF(AND(VLOOKUP(G351,अंक,5,0)&gt;=75),0.5,0))))),"")</f>
        <v/>
      </c>
      <c s="160">
        <f t="shared" si="202"/>
        <v>0</v>
      </c>
      <c s="160">
        <f t="shared" si="203"/>
        <v>0</v>
      </c>
      <c s="160">
        <f t="shared" si="185"/>
        <v>0</v>
      </c>
      <c s="157" t="str">
        <f t="shared" si="204"/>
        <v/>
      </c>
      <c s="160" t="str">
        <f t="shared" si="186"/>
        <v/>
      </c>
      <c s="160" t="str">
        <f>IFERROR(IF(AND(VLOOKUP(G351,अंक,5,0)=""),"",IF($CQ$6=3,IF(AND(VLOOKUP(G351,अंक,5,0)&gt;=86),3,IF(AND(VLOOKUP(G351,अंक,5,0)&gt;=81),2,IF(AND(VLOOKUP(G351,अंक,5,0)&gt;=75),1,0))),IF(AND(VLOOKUP(G351,अंक,5,0)&gt;=86),1.5,IF(AND(VLOOKUP(G351,अंक,5,0)&gt;=81),1,IF(AND(VLOOKUP(G351,अंक,5,0)&gt;=75),0.5,0))))),"")</f>
        <v/>
      </c>
      <c s="160">
        <f t="shared" si="205"/>
        <v>0</v>
      </c>
      <c s="160">
        <f t="shared" si="206"/>
        <v>0</v>
      </c>
      <c s="161">
        <f t="shared" si="187"/>
        <v>0</v>
      </c>
      <c s="157"/>
    </row>
    <row r="352" spans="1:99" ht="26.25" customHeight="1">
      <c r="A35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2" s="181" t="str">
        <f t="shared" si="188"/>
        <v/>
      </c>
      <c s="160" t="str">
        <f t="shared" si="189"/>
        <v/>
      </c>
      <c s="160" t="str">
        <f t="shared" si="176"/>
        <v/>
      </c>
      <c s="160" t="str">
        <f>IFERROR(IF(AND(VLOOKUP(G352,अंक,5,0)=""),"",IF($BM$6=3,IF(AND(VLOOKUP(G352,अंक,5,0)&gt;=86),3,IF(AND(VLOOKUP(G352,अंक,5,0)&gt;=81),2,IF(AND(VLOOKUP(G352,Mark,5,0)&gt;=75),1,0))),IF(AND(VLOOKUP(G352,अंक,5,0)&gt;=86),1.5,IF(AND(VLOOKUP(G352,अंक,5,0)&gt;=81),1,IF(AND(VLOOKUP(G352,अंक,5,0)&gt;=75),0.5,0))))),"")</f>
        <v/>
      </c>
      <c s="160">
        <f t="shared" si="190"/>
        <v>0</v>
      </c>
      <c s="160">
        <f t="shared" si="191"/>
        <v>0</v>
      </c>
      <c s="160">
        <f t="shared" si="177"/>
        <v>0</v>
      </c>
      <c s="157" t="str">
        <f t="shared" si="192"/>
        <v/>
      </c>
      <c s="160" t="str">
        <f t="shared" si="178"/>
        <v/>
      </c>
      <c s="160" t="str">
        <f>IFERROR(IF(AND(VLOOKUP(G352,अंक,5,0)=""),"",IF($BS$6=3,IF(AND(VLOOKUP(G352,अंक,5,0)&gt;=86),3,IF(AND(VLOOKUP(G352,अंक,5,0)&gt;=81),2,IF(AND(VLOOKUP(G352,अंक,5,0)&gt;=75),1,0))),IF(AND(VLOOKUP(G352,अंक,5,0)&gt;=86),1.5,IF(AND(VLOOKUP(G352,अंक,5,0)&gt;=81),1,IF(AND(VLOOKUP(G352,अंक,5,0)&gt;=75),0.5,0))))),"")</f>
        <v/>
      </c>
      <c s="160">
        <f t="shared" si="193"/>
        <v>0</v>
      </c>
      <c s="160">
        <f t="shared" si="194"/>
        <v>0</v>
      </c>
      <c s="160">
        <f t="shared" si="179"/>
        <v>0</v>
      </c>
      <c s="157" t="str">
        <f t="shared" si="195"/>
        <v/>
      </c>
      <c s="160" t="str">
        <f t="shared" si="180"/>
        <v/>
      </c>
      <c s="160" t="str">
        <f>IFERROR(IF(AND(VLOOKUP(G352,अंक,5,0)=""),"",IF($BY$6=3,IF(AND(VLOOKUP(G352,अंक,5,0)&gt;=86),3,IF(AND(VLOOKUP(G352,अंक,5,0)&gt;=81),2,IF(AND(VLOOKUP(G352,अंक,5,0)&gt;=75),1,0))),IF(AND(VLOOKUP(G352,अंक,5,0)&gt;=86),1.5,IF(AND(VLOOKUP(G352,अंक,5,0)&gt;=81),1,IF(AND(VLOOKUP(G352,अंक,5,0)&gt;=75),0.5,0))))),"")</f>
        <v/>
      </c>
      <c s="160">
        <f t="shared" si="196"/>
        <v>0</v>
      </c>
      <c s="160">
        <f t="shared" si="197"/>
        <v>0</v>
      </c>
      <c s="160">
        <f t="shared" si="181"/>
        <v>0</v>
      </c>
      <c s="157" t="str">
        <f t="shared" si="198"/>
        <v/>
      </c>
      <c s="160" t="str">
        <f t="shared" si="182"/>
        <v/>
      </c>
      <c s="160" t="str">
        <f>IFERROR(IF(AND(VLOOKUP(G352,अंक,5,0)=""),"",IF($CE$6=3,IF(AND(VLOOKUP(G352,अंक,5,0)&gt;=86),3,IF(AND(VLOOKUP(G352,अंक,5,0)&gt;=81),2,IF(AND(VLOOKUP(G352,अंक,5,0)&gt;=75),1,0))),IF(AND(VLOOKUP(G352,अंक,5,0)&gt;=86),1.5,IF(AND(VLOOKUP(G352,अंक,5,0)&gt;=81),1,IF(AND(VLOOKUP(G352,अंक,5,0)&gt;=75),0.5,0))))),"")</f>
        <v/>
      </c>
      <c s="160">
        <f t="shared" si="199"/>
        <v>0</v>
      </c>
      <c s="160">
        <f t="shared" si="200"/>
        <v>0</v>
      </c>
      <c s="160">
        <f t="shared" si="183"/>
        <v>0</v>
      </c>
      <c s="157" t="str">
        <f t="shared" si="201"/>
        <v/>
      </c>
      <c s="160" t="str">
        <f t="shared" si="184"/>
        <v/>
      </c>
      <c s="160" t="str">
        <f>IFERROR(IF(AND(VLOOKUP(G352,अंक,5,0)=""),"",IF($CK$6=3,IF(AND(VLOOKUP(G352,अंक,5,0)&gt;=86),3,IF(AND(VLOOKUP(G352,अंक,5,0)&gt;=81),2,IF(AND(VLOOKUP(G352,अंक,5,0)&gt;=75),1,0))),IF(AND(VLOOKUP(G352,अंक,5,0)&gt;86),1.5,IF(AND(VLOOKUP(G352,अंक,5,0)&gt;=81),1,IF(AND(VLOOKUP(G352,अंक,5,0)&gt;=75),0.5,0))))),"")</f>
        <v/>
      </c>
      <c s="160">
        <f t="shared" si="202"/>
        <v>0</v>
      </c>
      <c s="160">
        <f t="shared" si="203"/>
        <v>0</v>
      </c>
      <c s="160">
        <f t="shared" si="185"/>
        <v>0</v>
      </c>
      <c s="157" t="str">
        <f t="shared" si="204"/>
        <v/>
      </c>
      <c s="160" t="str">
        <f t="shared" si="186"/>
        <v/>
      </c>
      <c s="160" t="str">
        <f>IFERROR(IF(AND(VLOOKUP(G352,अंक,5,0)=""),"",IF($CQ$6=3,IF(AND(VLOOKUP(G352,अंक,5,0)&gt;=86),3,IF(AND(VLOOKUP(G352,अंक,5,0)&gt;=81),2,IF(AND(VLOOKUP(G352,अंक,5,0)&gt;=75),1,0))),IF(AND(VLOOKUP(G352,अंक,5,0)&gt;=86),1.5,IF(AND(VLOOKUP(G352,अंक,5,0)&gt;=81),1,IF(AND(VLOOKUP(G352,अंक,5,0)&gt;=75),0.5,0))))),"")</f>
        <v/>
      </c>
      <c s="160">
        <f t="shared" si="205"/>
        <v>0</v>
      </c>
      <c s="160">
        <f t="shared" si="206"/>
        <v>0</v>
      </c>
      <c s="161">
        <f t="shared" si="187"/>
        <v>0</v>
      </c>
      <c s="157"/>
    </row>
    <row r="353" spans="1:99" ht="26.25" customHeight="1">
      <c r="A35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3" s="181" t="str">
        <f t="shared" si="188"/>
        <v/>
      </c>
      <c s="160" t="str">
        <f t="shared" si="189"/>
        <v/>
      </c>
      <c s="160" t="str">
        <f t="shared" si="176"/>
        <v/>
      </c>
      <c s="160" t="str">
        <f>IFERROR(IF(AND(VLOOKUP(G353,अंक,5,0)=""),"",IF($BM$6=3,IF(AND(VLOOKUP(G353,अंक,5,0)&gt;=86),3,IF(AND(VLOOKUP(G353,अंक,5,0)&gt;=81),2,IF(AND(VLOOKUP(G353,Mark,5,0)&gt;=75),1,0))),IF(AND(VLOOKUP(G353,अंक,5,0)&gt;=86),1.5,IF(AND(VLOOKUP(G353,अंक,5,0)&gt;=81),1,IF(AND(VLOOKUP(G353,अंक,5,0)&gt;=75),0.5,0))))),"")</f>
        <v/>
      </c>
      <c s="160">
        <f t="shared" si="190"/>
        <v>0</v>
      </c>
      <c s="160">
        <f t="shared" si="191"/>
        <v>0</v>
      </c>
      <c s="160">
        <f t="shared" si="177"/>
        <v>0</v>
      </c>
      <c s="157" t="str">
        <f t="shared" si="192"/>
        <v/>
      </c>
      <c s="160" t="str">
        <f t="shared" si="178"/>
        <v/>
      </c>
      <c s="160" t="str">
        <f>IFERROR(IF(AND(VLOOKUP(G353,अंक,5,0)=""),"",IF($BS$6=3,IF(AND(VLOOKUP(G353,अंक,5,0)&gt;=86),3,IF(AND(VLOOKUP(G353,अंक,5,0)&gt;=81),2,IF(AND(VLOOKUP(G353,अंक,5,0)&gt;=75),1,0))),IF(AND(VLOOKUP(G353,अंक,5,0)&gt;=86),1.5,IF(AND(VLOOKUP(G353,अंक,5,0)&gt;=81),1,IF(AND(VLOOKUP(G353,अंक,5,0)&gt;=75),0.5,0))))),"")</f>
        <v/>
      </c>
      <c s="160">
        <f t="shared" si="193"/>
        <v>0</v>
      </c>
      <c s="160">
        <f t="shared" si="194"/>
        <v>0</v>
      </c>
      <c s="160">
        <f t="shared" si="179"/>
        <v>0</v>
      </c>
      <c s="157" t="str">
        <f t="shared" si="195"/>
        <v/>
      </c>
      <c s="160" t="str">
        <f t="shared" si="180"/>
        <v/>
      </c>
      <c s="160" t="str">
        <f>IFERROR(IF(AND(VLOOKUP(G353,अंक,5,0)=""),"",IF($BY$6=3,IF(AND(VLOOKUP(G353,अंक,5,0)&gt;=86),3,IF(AND(VLOOKUP(G353,अंक,5,0)&gt;=81),2,IF(AND(VLOOKUP(G353,अंक,5,0)&gt;=75),1,0))),IF(AND(VLOOKUP(G353,अंक,5,0)&gt;=86),1.5,IF(AND(VLOOKUP(G353,अंक,5,0)&gt;=81),1,IF(AND(VLOOKUP(G353,अंक,5,0)&gt;=75),0.5,0))))),"")</f>
        <v/>
      </c>
      <c s="160">
        <f t="shared" si="196"/>
        <v>0</v>
      </c>
      <c s="160">
        <f t="shared" si="197"/>
        <v>0</v>
      </c>
      <c s="160">
        <f t="shared" si="181"/>
        <v>0</v>
      </c>
      <c s="157" t="str">
        <f t="shared" si="198"/>
        <v/>
      </c>
      <c s="160" t="str">
        <f t="shared" si="182"/>
        <v/>
      </c>
      <c s="160" t="str">
        <f>IFERROR(IF(AND(VLOOKUP(G353,अंक,5,0)=""),"",IF($CE$6=3,IF(AND(VLOOKUP(G353,अंक,5,0)&gt;=86),3,IF(AND(VLOOKUP(G353,अंक,5,0)&gt;=81),2,IF(AND(VLOOKUP(G353,अंक,5,0)&gt;=75),1,0))),IF(AND(VLOOKUP(G353,अंक,5,0)&gt;=86),1.5,IF(AND(VLOOKUP(G353,अंक,5,0)&gt;=81),1,IF(AND(VLOOKUP(G353,अंक,5,0)&gt;=75),0.5,0))))),"")</f>
        <v/>
      </c>
      <c s="160">
        <f t="shared" si="199"/>
        <v>0</v>
      </c>
      <c s="160">
        <f t="shared" si="200"/>
        <v>0</v>
      </c>
      <c s="160">
        <f t="shared" si="183"/>
        <v>0</v>
      </c>
      <c s="157" t="str">
        <f t="shared" si="201"/>
        <v/>
      </c>
      <c s="160" t="str">
        <f t="shared" si="184"/>
        <v/>
      </c>
      <c s="160" t="str">
        <f>IFERROR(IF(AND(VLOOKUP(G353,अंक,5,0)=""),"",IF($CK$6=3,IF(AND(VLOOKUP(G353,अंक,5,0)&gt;=86),3,IF(AND(VLOOKUP(G353,अंक,5,0)&gt;=81),2,IF(AND(VLOOKUP(G353,अंक,5,0)&gt;=75),1,0))),IF(AND(VLOOKUP(G353,अंक,5,0)&gt;86),1.5,IF(AND(VLOOKUP(G353,अंक,5,0)&gt;=81),1,IF(AND(VLOOKUP(G353,अंक,5,0)&gt;=75),0.5,0))))),"")</f>
        <v/>
      </c>
      <c s="160">
        <f t="shared" si="202"/>
        <v>0</v>
      </c>
      <c s="160">
        <f t="shared" si="203"/>
        <v>0</v>
      </c>
      <c s="160">
        <f t="shared" si="185"/>
        <v>0</v>
      </c>
      <c s="157" t="str">
        <f t="shared" si="204"/>
        <v/>
      </c>
      <c s="160" t="str">
        <f t="shared" si="186"/>
        <v/>
      </c>
      <c s="160" t="str">
        <f>IFERROR(IF(AND(VLOOKUP(G353,अंक,5,0)=""),"",IF($CQ$6=3,IF(AND(VLOOKUP(G353,अंक,5,0)&gt;=86),3,IF(AND(VLOOKUP(G353,अंक,5,0)&gt;=81),2,IF(AND(VLOOKUP(G353,अंक,5,0)&gt;=75),1,0))),IF(AND(VLOOKUP(G353,अंक,5,0)&gt;=86),1.5,IF(AND(VLOOKUP(G353,अंक,5,0)&gt;=81),1,IF(AND(VLOOKUP(G353,अंक,5,0)&gt;=75),0.5,0))))),"")</f>
        <v/>
      </c>
      <c s="160">
        <f t="shared" si="205"/>
        <v>0</v>
      </c>
      <c s="160">
        <f t="shared" si="206"/>
        <v>0</v>
      </c>
      <c s="161">
        <f t="shared" si="187"/>
        <v>0</v>
      </c>
      <c s="157"/>
    </row>
    <row r="354" spans="1:99" ht="26.25" customHeight="1">
      <c r="A35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4" s="181" t="str">
        <f t="shared" si="188"/>
        <v/>
      </c>
      <c s="160" t="str">
        <f t="shared" si="189"/>
        <v/>
      </c>
      <c s="160" t="str">
        <f t="shared" si="176"/>
        <v/>
      </c>
      <c s="160" t="str">
        <f>IFERROR(IF(AND(VLOOKUP(G354,अंक,5,0)=""),"",IF($BM$6=3,IF(AND(VLOOKUP(G354,अंक,5,0)&gt;=86),3,IF(AND(VLOOKUP(G354,अंक,5,0)&gt;=81),2,IF(AND(VLOOKUP(G354,Mark,5,0)&gt;=75),1,0))),IF(AND(VLOOKUP(G354,अंक,5,0)&gt;=86),1.5,IF(AND(VLOOKUP(G354,अंक,5,0)&gt;=81),1,IF(AND(VLOOKUP(G354,अंक,5,0)&gt;=75),0.5,0))))),"")</f>
        <v/>
      </c>
      <c s="160">
        <f t="shared" si="190"/>
        <v>0</v>
      </c>
      <c s="160">
        <f t="shared" si="191"/>
        <v>0</v>
      </c>
      <c s="160">
        <f t="shared" si="177"/>
        <v>0</v>
      </c>
      <c s="157" t="str">
        <f t="shared" si="192"/>
        <v/>
      </c>
      <c s="160" t="str">
        <f t="shared" si="178"/>
        <v/>
      </c>
      <c s="160" t="str">
        <f>IFERROR(IF(AND(VLOOKUP(G354,अंक,5,0)=""),"",IF($BS$6=3,IF(AND(VLOOKUP(G354,अंक,5,0)&gt;=86),3,IF(AND(VLOOKUP(G354,अंक,5,0)&gt;=81),2,IF(AND(VLOOKUP(G354,अंक,5,0)&gt;=75),1,0))),IF(AND(VLOOKUP(G354,अंक,5,0)&gt;=86),1.5,IF(AND(VLOOKUP(G354,अंक,5,0)&gt;=81),1,IF(AND(VLOOKUP(G354,अंक,5,0)&gt;=75),0.5,0))))),"")</f>
        <v/>
      </c>
      <c s="160">
        <f t="shared" si="193"/>
        <v>0</v>
      </c>
      <c s="160">
        <f t="shared" si="194"/>
        <v>0</v>
      </c>
      <c s="160">
        <f t="shared" si="179"/>
        <v>0</v>
      </c>
      <c s="157" t="str">
        <f t="shared" si="195"/>
        <v/>
      </c>
      <c s="160" t="str">
        <f t="shared" si="180"/>
        <v/>
      </c>
      <c s="160" t="str">
        <f>IFERROR(IF(AND(VLOOKUP(G354,अंक,5,0)=""),"",IF($BY$6=3,IF(AND(VLOOKUP(G354,अंक,5,0)&gt;=86),3,IF(AND(VLOOKUP(G354,अंक,5,0)&gt;=81),2,IF(AND(VLOOKUP(G354,अंक,5,0)&gt;=75),1,0))),IF(AND(VLOOKUP(G354,अंक,5,0)&gt;=86),1.5,IF(AND(VLOOKUP(G354,अंक,5,0)&gt;=81),1,IF(AND(VLOOKUP(G354,अंक,5,0)&gt;=75),0.5,0))))),"")</f>
        <v/>
      </c>
      <c s="160">
        <f t="shared" si="196"/>
        <v>0</v>
      </c>
      <c s="160">
        <f t="shared" si="197"/>
        <v>0</v>
      </c>
      <c s="160">
        <f t="shared" si="181"/>
        <v>0</v>
      </c>
      <c s="157" t="str">
        <f t="shared" si="198"/>
        <v/>
      </c>
      <c s="160" t="str">
        <f t="shared" si="182"/>
        <v/>
      </c>
      <c s="160" t="str">
        <f>IFERROR(IF(AND(VLOOKUP(G354,अंक,5,0)=""),"",IF($CE$6=3,IF(AND(VLOOKUP(G354,अंक,5,0)&gt;=86),3,IF(AND(VLOOKUP(G354,अंक,5,0)&gt;=81),2,IF(AND(VLOOKUP(G354,अंक,5,0)&gt;=75),1,0))),IF(AND(VLOOKUP(G354,अंक,5,0)&gt;=86),1.5,IF(AND(VLOOKUP(G354,अंक,5,0)&gt;=81),1,IF(AND(VLOOKUP(G354,अंक,5,0)&gt;=75),0.5,0))))),"")</f>
        <v/>
      </c>
      <c s="160">
        <f t="shared" si="199"/>
        <v>0</v>
      </c>
      <c s="160">
        <f t="shared" si="200"/>
        <v>0</v>
      </c>
      <c s="160">
        <f t="shared" si="183"/>
        <v>0</v>
      </c>
      <c s="157" t="str">
        <f t="shared" si="201"/>
        <v/>
      </c>
      <c s="160" t="str">
        <f t="shared" si="184"/>
        <v/>
      </c>
      <c s="160" t="str">
        <f>IFERROR(IF(AND(VLOOKUP(G354,अंक,5,0)=""),"",IF($CK$6=3,IF(AND(VLOOKUP(G354,अंक,5,0)&gt;=86),3,IF(AND(VLOOKUP(G354,अंक,5,0)&gt;=81),2,IF(AND(VLOOKUP(G354,अंक,5,0)&gt;=75),1,0))),IF(AND(VLOOKUP(G354,अंक,5,0)&gt;86),1.5,IF(AND(VLOOKUP(G354,अंक,5,0)&gt;=81),1,IF(AND(VLOOKUP(G354,अंक,5,0)&gt;=75),0.5,0))))),"")</f>
        <v/>
      </c>
      <c s="160">
        <f t="shared" si="202"/>
        <v>0</v>
      </c>
      <c s="160">
        <f t="shared" si="203"/>
        <v>0</v>
      </c>
      <c s="160">
        <f t="shared" si="185"/>
        <v>0</v>
      </c>
      <c s="157" t="str">
        <f t="shared" si="204"/>
        <v/>
      </c>
      <c s="160" t="str">
        <f t="shared" si="186"/>
        <v/>
      </c>
      <c s="160" t="str">
        <f>IFERROR(IF(AND(VLOOKUP(G354,अंक,5,0)=""),"",IF($CQ$6=3,IF(AND(VLOOKUP(G354,अंक,5,0)&gt;=86),3,IF(AND(VLOOKUP(G354,अंक,5,0)&gt;=81),2,IF(AND(VLOOKUP(G354,अंक,5,0)&gt;=75),1,0))),IF(AND(VLOOKUP(G354,अंक,5,0)&gt;=86),1.5,IF(AND(VLOOKUP(G354,अंक,5,0)&gt;=81),1,IF(AND(VLOOKUP(G354,अंक,5,0)&gt;=75),0.5,0))))),"")</f>
        <v/>
      </c>
      <c s="160">
        <f t="shared" si="205"/>
        <v>0</v>
      </c>
      <c s="160">
        <f t="shared" si="206"/>
        <v>0</v>
      </c>
      <c s="161">
        <f t="shared" si="187"/>
        <v>0</v>
      </c>
      <c s="157"/>
    </row>
    <row r="355" spans="1:99" ht="26.25" customHeight="1">
      <c r="A35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5" s="181" t="str">
        <f t="shared" si="188"/>
        <v/>
      </c>
      <c s="160" t="str">
        <f t="shared" si="189"/>
        <v/>
      </c>
      <c s="160" t="str">
        <f t="shared" si="176"/>
        <v/>
      </c>
      <c s="160" t="str">
        <f>IFERROR(IF(AND(VLOOKUP(G355,अंक,5,0)=""),"",IF($BM$6=3,IF(AND(VLOOKUP(G355,अंक,5,0)&gt;=86),3,IF(AND(VLOOKUP(G355,अंक,5,0)&gt;=81),2,IF(AND(VLOOKUP(G355,Mark,5,0)&gt;=75),1,0))),IF(AND(VLOOKUP(G355,अंक,5,0)&gt;=86),1.5,IF(AND(VLOOKUP(G355,अंक,5,0)&gt;=81),1,IF(AND(VLOOKUP(G355,अंक,5,0)&gt;=75),0.5,0))))),"")</f>
        <v/>
      </c>
      <c s="160">
        <f t="shared" si="190"/>
        <v>0</v>
      </c>
      <c s="160">
        <f t="shared" si="191"/>
        <v>0</v>
      </c>
      <c s="160">
        <f t="shared" si="177"/>
        <v>0</v>
      </c>
      <c s="157" t="str">
        <f t="shared" si="192"/>
        <v/>
      </c>
      <c s="160" t="str">
        <f t="shared" si="178"/>
        <v/>
      </c>
      <c s="160" t="str">
        <f>IFERROR(IF(AND(VLOOKUP(G355,अंक,5,0)=""),"",IF($BS$6=3,IF(AND(VLOOKUP(G355,अंक,5,0)&gt;=86),3,IF(AND(VLOOKUP(G355,अंक,5,0)&gt;=81),2,IF(AND(VLOOKUP(G355,अंक,5,0)&gt;=75),1,0))),IF(AND(VLOOKUP(G355,अंक,5,0)&gt;=86),1.5,IF(AND(VLOOKUP(G355,अंक,5,0)&gt;=81),1,IF(AND(VLOOKUP(G355,अंक,5,0)&gt;=75),0.5,0))))),"")</f>
        <v/>
      </c>
      <c s="160">
        <f t="shared" si="193"/>
        <v>0</v>
      </c>
      <c s="160">
        <f t="shared" si="194"/>
        <v>0</v>
      </c>
      <c s="160">
        <f t="shared" si="179"/>
        <v>0</v>
      </c>
      <c s="157" t="str">
        <f t="shared" si="195"/>
        <v/>
      </c>
      <c s="160" t="str">
        <f t="shared" si="180"/>
        <v/>
      </c>
      <c s="160" t="str">
        <f>IFERROR(IF(AND(VLOOKUP(G355,अंक,5,0)=""),"",IF($BY$6=3,IF(AND(VLOOKUP(G355,अंक,5,0)&gt;=86),3,IF(AND(VLOOKUP(G355,अंक,5,0)&gt;=81),2,IF(AND(VLOOKUP(G355,अंक,5,0)&gt;=75),1,0))),IF(AND(VLOOKUP(G355,अंक,5,0)&gt;=86),1.5,IF(AND(VLOOKUP(G355,अंक,5,0)&gt;=81),1,IF(AND(VLOOKUP(G355,अंक,5,0)&gt;=75),0.5,0))))),"")</f>
        <v/>
      </c>
      <c s="160">
        <f t="shared" si="196"/>
        <v>0</v>
      </c>
      <c s="160">
        <f t="shared" si="197"/>
        <v>0</v>
      </c>
      <c s="160">
        <f t="shared" si="181"/>
        <v>0</v>
      </c>
      <c s="157" t="str">
        <f t="shared" si="198"/>
        <v/>
      </c>
      <c s="160" t="str">
        <f t="shared" si="182"/>
        <v/>
      </c>
      <c s="160" t="str">
        <f>IFERROR(IF(AND(VLOOKUP(G355,अंक,5,0)=""),"",IF($CE$6=3,IF(AND(VLOOKUP(G355,अंक,5,0)&gt;=86),3,IF(AND(VLOOKUP(G355,अंक,5,0)&gt;=81),2,IF(AND(VLOOKUP(G355,अंक,5,0)&gt;=75),1,0))),IF(AND(VLOOKUP(G355,अंक,5,0)&gt;=86),1.5,IF(AND(VLOOKUP(G355,अंक,5,0)&gt;=81),1,IF(AND(VLOOKUP(G355,अंक,5,0)&gt;=75),0.5,0))))),"")</f>
        <v/>
      </c>
      <c s="160">
        <f t="shared" si="199"/>
        <v>0</v>
      </c>
      <c s="160">
        <f t="shared" si="200"/>
        <v>0</v>
      </c>
      <c s="160">
        <f t="shared" si="183"/>
        <v>0</v>
      </c>
      <c s="157" t="str">
        <f t="shared" si="201"/>
        <v/>
      </c>
      <c s="160" t="str">
        <f t="shared" si="184"/>
        <v/>
      </c>
      <c s="160" t="str">
        <f>IFERROR(IF(AND(VLOOKUP(G355,अंक,5,0)=""),"",IF($CK$6=3,IF(AND(VLOOKUP(G355,अंक,5,0)&gt;=86),3,IF(AND(VLOOKUP(G355,अंक,5,0)&gt;=81),2,IF(AND(VLOOKUP(G355,अंक,5,0)&gt;=75),1,0))),IF(AND(VLOOKUP(G355,अंक,5,0)&gt;86),1.5,IF(AND(VLOOKUP(G355,अंक,5,0)&gt;=81),1,IF(AND(VLOOKUP(G355,अंक,5,0)&gt;=75),0.5,0))))),"")</f>
        <v/>
      </c>
      <c s="160">
        <f t="shared" si="202"/>
        <v>0</v>
      </c>
      <c s="160">
        <f t="shared" si="203"/>
        <v>0</v>
      </c>
      <c s="160">
        <f t="shared" si="185"/>
        <v>0</v>
      </c>
      <c s="157" t="str">
        <f t="shared" si="204"/>
        <v/>
      </c>
      <c s="160" t="str">
        <f t="shared" si="186"/>
        <v/>
      </c>
      <c s="160" t="str">
        <f>IFERROR(IF(AND(VLOOKUP(G355,अंक,5,0)=""),"",IF($CQ$6=3,IF(AND(VLOOKUP(G355,अंक,5,0)&gt;=86),3,IF(AND(VLOOKUP(G355,अंक,5,0)&gt;=81),2,IF(AND(VLOOKUP(G355,अंक,5,0)&gt;=75),1,0))),IF(AND(VLOOKUP(G355,अंक,5,0)&gt;=86),1.5,IF(AND(VLOOKUP(G355,अंक,5,0)&gt;=81),1,IF(AND(VLOOKUP(G355,अंक,5,0)&gt;=75),0.5,0))))),"")</f>
        <v/>
      </c>
      <c s="160">
        <f t="shared" si="205"/>
        <v>0</v>
      </c>
      <c s="160">
        <f t="shared" si="206"/>
        <v>0</v>
      </c>
      <c s="161">
        <f t="shared" si="187"/>
        <v>0</v>
      </c>
      <c s="157"/>
    </row>
    <row r="356" spans="1:99" ht="26.25" customHeight="1">
      <c r="A35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6" s="181" t="str">
        <f t="shared" si="188"/>
        <v/>
      </c>
      <c s="160" t="str">
        <f t="shared" si="189"/>
        <v/>
      </c>
      <c s="160" t="str">
        <f t="shared" si="176"/>
        <v/>
      </c>
      <c s="160" t="str">
        <f>IFERROR(IF(AND(VLOOKUP(G356,अंक,5,0)=""),"",IF($BM$6=3,IF(AND(VLOOKUP(G356,अंक,5,0)&gt;=86),3,IF(AND(VLOOKUP(G356,अंक,5,0)&gt;=81),2,IF(AND(VLOOKUP(G356,Mark,5,0)&gt;=75),1,0))),IF(AND(VLOOKUP(G356,अंक,5,0)&gt;=86),1.5,IF(AND(VLOOKUP(G356,अंक,5,0)&gt;=81),1,IF(AND(VLOOKUP(G356,अंक,5,0)&gt;=75),0.5,0))))),"")</f>
        <v/>
      </c>
      <c s="160">
        <f t="shared" si="190"/>
        <v>0</v>
      </c>
      <c s="160">
        <f t="shared" si="191"/>
        <v>0</v>
      </c>
      <c s="160">
        <f t="shared" si="177"/>
        <v>0</v>
      </c>
      <c s="157" t="str">
        <f t="shared" si="192"/>
        <v/>
      </c>
      <c s="160" t="str">
        <f t="shared" si="178"/>
        <v/>
      </c>
      <c s="160" t="str">
        <f>IFERROR(IF(AND(VLOOKUP(G356,अंक,5,0)=""),"",IF($BS$6=3,IF(AND(VLOOKUP(G356,अंक,5,0)&gt;=86),3,IF(AND(VLOOKUP(G356,अंक,5,0)&gt;=81),2,IF(AND(VLOOKUP(G356,अंक,5,0)&gt;=75),1,0))),IF(AND(VLOOKUP(G356,अंक,5,0)&gt;=86),1.5,IF(AND(VLOOKUP(G356,अंक,5,0)&gt;=81),1,IF(AND(VLOOKUP(G356,अंक,5,0)&gt;=75),0.5,0))))),"")</f>
        <v/>
      </c>
      <c s="160">
        <f t="shared" si="193"/>
        <v>0</v>
      </c>
      <c s="160">
        <f t="shared" si="194"/>
        <v>0</v>
      </c>
      <c s="160">
        <f t="shared" si="179"/>
        <v>0</v>
      </c>
      <c s="157" t="str">
        <f t="shared" si="195"/>
        <v/>
      </c>
      <c s="160" t="str">
        <f t="shared" si="180"/>
        <v/>
      </c>
      <c s="160" t="str">
        <f>IFERROR(IF(AND(VLOOKUP(G356,अंक,5,0)=""),"",IF($BY$6=3,IF(AND(VLOOKUP(G356,अंक,5,0)&gt;=86),3,IF(AND(VLOOKUP(G356,अंक,5,0)&gt;=81),2,IF(AND(VLOOKUP(G356,अंक,5,0)&gt;=75),1,0))),IF(AND(VLOOKUP(G356,अंक,5,0)&gt;=86),1.5,IF(AND(VLOOKUP(G356,अंक,5,0)&gt;=81),1,IF(AND(VLOOKUP(G356,अंक,5,0)&gt;=75),0.5,0))))),"")</f>
        <v/>
      </c>
      <c s="160">
        <f t="shared" si="196"/>
        <v>0</v>
      </c>
      <c s="160">
        <f t="shared" si="197"/>
        <v>0</v>
      </c>
      <c s="160">
        <f t="shared" si="181"/>
        <v>0</v>
      </c>
      <c s="157" t="str">
        <f t="shared" si="198"/>
        <v/>
      </c>
      <c s="160" t="str">
        <f t="shared" si="182"/>
        <v/>
      </c>
      <c s="160" t="str">
        <f>IFERROR(IF(AND(VLOOKUP(G356,अंक,5,0)=""),"",IF($CE$6=3,IF(AND(VLOOKUP(G356,अंक,5,0)&gt;=86),3,IF(AND(VLOOKUP(G356,अंक,5,0)&gt;=81),2,IF(AND(VLOOKUP(G356,अंक,5,0)&gt;=75),1,0))),IF(AND(VLOOKUP(G356,अंक,5,0)&gt;=86),1.5,IF(AND(VLOOKUP(G356,अंक,5,0)&gt;=81),1,IF(AND(VLOOKUP(G356,अंक,5,0)&gt;=75),0.5,0))))),"")</f>
        <v/>
      </c>
      <c s="160">
        <f t="shared" si="199"/>
        <v>0</v>
      </c>
      <c s="160">
        <f t="shared" si="200"/>
        <v>0</v>
      </c>
      <c s="160">
        <f t="shared" si="183"/>
        <v>0</v>
      </c>
      <c s="157" t="str">
        <f t="shared" si="201"/>
        <v/>
      </c>
      <c s="160" t="str">
        <f t="shared" si="184"/>
        <v/>
      </c>
      <c s="160" t="str">
        <f>IFERROR(IF(AND(VLOOKUP(G356,अंक,5,0)=""),"",IF($CK$6=3,IF(AND(VLOOKUP(G356,अंक,5,0)&gt;=86),3,IF(AND(VLOOKUP(G356,अंक,5,0)&gt;=81),2,IF(AND(VLOOKUP(G356,अंक,5,0)&gt;=75),1,0))),IF(AND(VLOOKUP(G356,अंक,5,0)&gt;86),1.5,IF(AND(VLOOKUP(G356,अंक,5,0)&gt;=81),1,IF(AND(VLOOKUP(G356,अंक,5,0)&gt;=75),0.5,0))))),"")</f>
        <v/>
      </c>
      <c s="160">
        <f t="shared" si="202"/>
        <v>0</v>
      </c>
      <c s="160">
        <f t="shared" si="203"/>
        <v>0</v>
      </c>
      <c s="160">
        <f t="shared" si="185"/>
        <v>0</v>
      </c>
      <c s="157" t="str">
        <f t="shared" si="204"/>
        <v/>
      </c>
      <c s="160" t="str">
        <f t="shared" si="186"/>
        <v/>
      </c>
      <c s="160" t="str">
        <f>IFERROR(IF(AND(VLOOKUP(G356,अंक,5,0)=""),"",IF($CQ$6=3,IF(AND(VLOOKUP(G356,अंक,5,0)&gt;=86),3,IF(AND(VLOOKUP(G356,अंक,5,0)&gt;=81),2,IF(AND(VLOOKUP(G356,अंक,5,0)&gt;=75),1,0))),IF(AND(VLOOKUP(G356,अंक,5,0)&gt;=86),1.5,IF(AND(VLOOKUP(G356,अंक,5,0)&gt;=81),1,IF(AND(VLOOKUP(G356,अंक,5,0)&gt;=75),0.5,0))))),"")</f>
        <v/>
      </c>
      <c s="160">
        <f t="shared" si="205"/>
        <v>0</v>
      </c>
      <c s="160">
        <f t="shared" si="206"/>
        <v>0</v>
      </c>
      <c s="161">
        <f t="shared" si="187"/>
        <v>0</v>
      </c>
      <c s="157"/>
    </row>
    <row r="357" spans="1:99" ht="26.25" customHeight="1">
      <c r="A35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7" s="181" t="str">
        <f t="shared" si="188"/>
        <v/>
      </c>
      <c s="160" t="str">
        <f t="shared" si="189"/>
        <v/>
      </c>
      <c s="160" t="str">
        <f t="shared" si="176"/>
        <v/>
      </c>
      <c s="160" t="str">
        <f>IFERROR(IF(AND(VLOOKUP(G357,अंक,5,0)=""),"",IF($BM$6=3,IF(AND(VLOOKUP(G357,अंक,5,0)&gt;=86),3,IF(AND(VLOOKUP(G357,अंक,5,0)&gt;=81),2,IF(AND(VLOOKUP(G357,Mark,5,0)&gt;=75),1,0))),IF(AND(VLOOKUP(G357,अंक,5,0)&gt;=86),1.5,IF(AND(VLOOKUP(G357,अंक,5,0)&gt;=81),1,IF(AND(VLOOKUP(G357,अंक,5,0)&gt;=75),0.5,0))))),"")</f>
        <v/>
      </c>
      <c s="160">
        <f t="shared" si="190"/>
        <v>0</v>
      </c>
      <c s="160">
        <f t="shared" si="191"/>
        <v>0</v>
      </c>
      <c s="160">
        <f t="shared" si="177"/>
        <v>0</v>
      </c>
      <c s="157" t="str">
        <f t="shared" si="192"/>
        <v/>
      </c>
      <c s="160" t="str">
        <f t="shared" si="178"/>
        <v/>
      </c>
      <c s="160" t="str">
        <f>IFERROR(IF(AND(VLOOKUP(G357,अंक,5,0)=""),"",IF($BS$6=3,IF(AND(VLOOKUP(G357,अंक,5,0)&gt;=86),3,IF(AND(VLOOKUP(G357,अंक,5,0)&gt;=81),2,IF(AND(VLOOKUP(G357,अंक,5,0)&gt;=75),1,0))),IF(AND(VLOOKUP(G357,अंक,5,0)&gt;=86),1.5,IF(AND(VLOOKUP(G357,अंक,5,0)&gt;=81),1,IF(AND(VLOOKUP(G357,अंक,5,0)&gt;=75),0.5,0))))),"")</f>
        <v/>
      </c>
      <c s="160">
        <f t="shared" si="193"/>
        <v>0</v>
      </c>
      <c s="160">
        <f t="shared" si="194"/>
        <v>0</v>
      </c>
      <c s="160">
        <f t="shared" si="179"/>
        <v>0</v>
      </c>
      <c s="157" t="str">
        <f t="shared" si="195"/>
        <v/>
      </c>
      <c s="160" t="str">
        <f t="shared" si="180"/>
        <v/>
      </c>
      <c s="160" t="str">
        <f>IFERROR(IF(AND(VLOOKUP(G357,अंक,5,0)=""),"",IF($BY$6=3,IF(AND(VLOOKUP(G357,अंक,5,0)&gt;=86),3,IF(AND(VLOOKUP(G357,अंक,5,0)&gt;=81),2,IF(AND(VLOOKUP(G357,अंक,5,0)&gt;=75),1,0))),IF(AND(VLOOKUP(G357,अंक,5,0)&gt;=86),1.5,IF(AND(VLOOKUP(G357,अंक,5,0)&gt;=81),1,IF(AND(VLOOKUP(G357,अंक,5,0)&gt;=75),0.5,0))))),"")</f>
        <v/>
      </c>
      <c s="160">
        <f t="shared" si="196"/>
        <v>0</v>
      </c>
      <c s="160">
        <f t="shared" si="197"/>
        <v>0</v>
      </c>
      <c s="160">
        <f t="shared" si="181"/>
        <v>0</v>
      </c>
      <c s="157" t="str">
        <f t="shared" si="198"/>
        <v/>
      </c>
      <c s="160" t="str">
        <f t="shared" si="182"/>
        <v/>
      </c>
      <c s="160" t="str">
        <f>IFERROR(IF(AND(VLOOKUP(G357,अंक,5,0)=""),"",IF($CE$6=3,IF(AND(VLOOKUP(G357,अंक,5,0)&gt;=86),3,IF(AND(VLOOKUP(G357,अंक,5,0)&gt;=81),2,IF(AND(VLOOKUP(G357,अंक,5,0)&gt;=75),1,0))),IF(AND(VLOOKUP(G357,अंक,5,0)&gt;=86),1.5,IF(AND(VLOOKUP(G357,अंक,5,0)&gt;=81),1,IF(AND(VLOOKUP(G357,अंक,5,0)&gt;=75),0.5,0))))),"")</f>
        <v/>
      </c>
      <c s="160">
        <f t="shared" si="199"/>
        <v>0</v>
      </c>
      <c s="160">
        <f t="shared" si="200"/>
        <v>0</v>
      </c>
      <c s="160">
        <f t="shared" si="183"/>
        <v>0</v>
      </c>
      <c s="157" t="str">
        <f t="shared" si="201"/>
        <v/>
      </c>
      <c s="160" t="str">
        <f t="shared" si="184"/>
        <v/>
      </c>
      <c s="160" t="str">
        <f>IFERROR(IF(AND(VLOOKUP(G357,अंक,5,0)=""),"",IF($CK$6=3,IF(AND(VLOOKUP(G357,अंक,5,0)&gt;=86),3,IF(AND(VLOOKUP(G357,अंक,5,0)&gt;=81),2,IF(AND(VLOOKUP(G357,अंक,5,0)&gt;=75),1,0))),IF(AND(VLOOKUP(G357,अंक,5,0)&gt;86),1.5,IF(AND(VLOOKUP(G357,अंक,5,0)&gt;=81),1,IF(AND(VLOOKUP(G357,अंक,5,0)&gt;=75),0.5,0))))),"")</f>
        <v/>
      </c>
      <c s="160">
        <f t="shared" si="202"/>
        <v>0</v>
      </c>
      <c s="160">
        <f t="shared" si="203"/>
        <v>0</v>
      </c>
      <c s="160">
        <f t="shared" si="185"/>
        <v>0</v>
      </c>
      <c s="157" t="str">
        <f t="shared" si="204"/>
        <v/>
      </c>
      <c s="160" t="str">
        <f t="shared" si="186"/>
        <v/>
      </c>
      <c s="160" t="str">
        <f>IFERROR(IF(AND(VLOOKUP(G357,अंक,5,0)=""),"",IF($CQ$6=3,IF(AND(VLOOKUP(G357,अंक,5,0)&gt;=86),3,IF(AND(VLOOKUP(G357,अंक,5,0)&gt;=81),2,IF(AND(VLOOKUP(G357,अंक,5,0)&gt;=75),1,0))),IF(AND(VLOOKUP(G357,अंक,5,0)&gt;=86),1.5,IF(AND(VLOOKUP(G357,अंक,5,0)&gt;=81),1,IF(AND(VLOOKUP(G357,अंक,5,0)&gt;=75),0.5,0))))),"")</f>
        <v/>
      </c>
      <c s="160">
        <f t="shared" si="205"/>
        <v>0</v>
      </c>
      <c s="160">
        <f t="shared" si="206"/>
        <v>0</v>
      </c>
      <c s="161">
        <f t="shared" si="187"/>
        <v>0</v>
      </c>
      <c s="157"/>
    </row>
    <row r="358" spans="1:99" ht="26.25" customHeight="1">
      <c r="A35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8" s="181" t="str">
        <f t="shared" si="188"/>
        <v/>
      </c>
      <c s="160" t="str">
        <f t="shared" si="189"/>
        <v/>
      </c>
      <c s="160" t="str">
        <f t="shared" si="176"/>
        <v/>
      </c>
      <c s="160" t="str">
        <f>IFERROR(IF(AND(VLOOKUP(G358,अंक,5,0)=""),"",IF($BM$6=3,IF(AND(VLOOKUP(G358,अंक,5,0)&gt;=86),3,IF(AND(VLOOKUP(G358,अंक,5,0)&gt;=81),2,IF(AND(VLOOKUP(G358,Mark,5,0)&gt;=75),1,0))),IF(AND(VLOOKUP(G358,अंक,5,0)&gt;=86),1.5,IF(AND(VLOOKUP(G358,अंक,5,0)&gt;=81),1,IF(AND(VLOOKUP(G358,अंक,5,0)&gt;=75),0.5,0))))),"")</f>
        <v/>
      </c>
      <c s="160">
        <f t="shared" si="190"/>
        <v>0</v>
      </c>
      <c s="160">
        <f t="shared" si="191"/>
        <v>0</v>
      </c>
      <c s="160">
        <f t="shared" si="177"/>
        <v>0</v>
      </c>
      <c s="157" t="str">
        <f t="shared" si="192"/>
        <v/>
      </c>
      <c s="160" t="str">
        <f t="shared" si="178"/>
        <v/>
      </c>
      <c s="160" t="str">
        <f>IFERROR(IF(AND(VLOOKUP(G358,अंक,5,0)=""),"",IF($BS$6=3,IF(AND(VLOOKUP(G358,अंक,5,0)&gt;=86),3,IF(AND(VLOOKUP(G358,अंक,5,0)&gt;=81),2,IF(AND(VLOOKUP(G358,अंक,5,0)&gt;=75),1,0))),IF(AND(VLOOKUP(G358,अंक,5,0)&gt;=86),1.5,IF(AND(VLOOKUP(G358,अंक,5,0)&gt;=81),1,IF(AND(VLOOKUP(G358,अंक,5,0)&gt;=75),0.5,0))))),"")</f>
        <v/>
      </c>
      <c s="160">
        <f t="shared" si="193"/>
        <v>0</v>
      </c>
      <c s="160">
        <f t="shared" si="194"/>
        <v>0</v>
      </c>
      <c s="160">
        <f t="shared" si="179"/>
        <v>0</v>
      </c>
      <c s="157" t="str">
        <f t="shared" si="195"/>
        <v/>
      </c>
      <c s="160" t="str">
        <f t="shared" si="180"/>
        <v/>
      </c>
      <c s="160" t="str">
        <f>IFERROR(IF(AND(VLOOKUP(G358,अंक,5,0)=""),"",IF($BY$6=3,IF(AND(VLOOKUP(G358,अंक,5,0)&gt;=86),3,IF(AND(VLOOKUP(G358,अंक,5,0)&gt;=81),2,IF(AND(VLOOKUP(G358,अंक,5,0)&gt;=75),1,0))),IF(AND(VLOOKUP(G358,अंक,5,0)&gt;=86),1.5,IF(AND(VLOOKUP(G358,अंक,5,0)&gt;=81),1,IF(AND(VLOOKUP(G358,अंक,5,0)&gt;=75),0.5,0))))),"")</f>
        <v/>
      </c>
      <c s="160">
        <f t="shared" si="196"/>
        <v>0</v>
      </c>
      <c s="160">
        <f t="shared" si="197"/>
        <v>0</v>
      </c>
      <c s="160">
        <f t="shared" si="181"/>
        <v>0</v>
      </c>
      <c s="157" t="str">
        <f t="shared" si="198"/>
        <v/>
      </c>
      <c s="160" t="str">
        <f t="shared" si="182"/>
        <v/>
      </c>
      <c s="160" t="str">
        <f>IFERROR(IF(AND(VLOOKUP(G358,अंक,5,0)=""),"",IF($CE$6=3,IF(AND(VLOOKUP(G358,अंक,5,0)&gt;=86),3,IF(AND(VLOOKUP(G358,अंक,5,0)&gt;=81),2,IF(AND(VLOOKUP(G358,अंक,5,0)&gt;=75),1,0))),IF(AND(VLOOKUP(G358,अंक,5,0)&gt;=86),1.5,IF(AND(VLOOKUP(G358,अंक,5,0)&gt;=81),1,IF(AND(VLOOKUP(G358,अंक,5,0)&gt;=75),0.5,0))))),"")</f>
        <v/>
      </c>
      <c s="160">
        <f t="shared" si="199"/>
        <v>0</v>
      </c>
      <c s="160">
        <f t="shared" si="200"/>
        <v>0</v>
      </c>
      <c s="160">
        <f t="shared" si="183"/>
        <v>0</v>
      </c>
      <c s="157" t="str">
        <f t="shared" si="201"/>
        <v/>
      </c>
      <c s="160" t="str">
        <f t="shared" si="184"/>
        <v/>
      </c>
      <c s="160" t="str">
        <f>IFERROR(IF(AND(VLOOKUP(G358,अंक,5,0)=""),"",IF($CK$6=3,IF(AND(VLOOKUP(G358,अंक,5,0)&gt;=86),3,IF(AND(VLOOKUP(G358,अंक,5,0)&gt;=81),2,IF(AND(VLOOKUP(G358,अंक,5,0)&gt;=75),1,0))),IF(AND(VLOOKUP(G358,अंक,5,0)&gt;86),1.5,IF(AND(VLOOKUP(G358,अंक,5,0)&gt;=81),1,IF(AND(VLOOKUP(G358,अंक,5,0)&gt;=75),0.5,0))))),"")</f>
        <v/>
      </c>
      <c s="160">
        <f t="shared" si="202"/>
        <v>0</v>
      </c>
      <c s="160">
        <f t="shared" si="203"/>
        <v>0</v>
      </c>
      <c s="160">
        <f t="shared" si="185"/>
        <v>0</v>
      </c>
      <c s="157" t="str">
        <f t="shared" si="204"/>
        <v/>
      </c>
      <c s="160" t="str">
        <f t="shared" si="186"/>
        <v/>
      </c>
      <c s="160" t="str">
        <f>IFERROR(IF(AND(VLOOKUP(G358,अंक,5,0)=""),"",IF($CQ$6=3,IF(AND(VLOOKUP(G358,अंक,5,0)&gt;=86),3,IF(AND(VLOOKUP(G358,अंक,5,0)&gt;=81),2,IF(AND(VLOOKUP(G358,अंक,5,0)&gt;=75),1,0))),IF(AND(VLOOKUP(G358,अंक,5,0)&gt;=86),1.5,IF(AND(VLOOKUP(G358,अंक,5,0)&gt;=81),1,IF(AND(VLOOKUP(G358,अंक,5,0)&gt;=75),0.5,0))))),"")</f>
        <v/>
      </c>
      <c s="160">
        <f t="shared" si="205"/>
        <v>0</v>
      </c>
      <c s="160">
        <f t="shared" si="206"/>
        <v>0</v>
      </c>
      <c s="161">
        <f t="shared" si="187"/>
        <v>0</v>
      </c>
      <c s="157"/>
    </row>
    <row r="359" spans="1:99" ht="26.25" customHeight="1">
      <c r="A35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59" s="181" t="str">
        <f t="shared" si="188"/>
        <v/>
      </c>
      <c s="160" t="str">
        <f t="shared" si="189"/>
        <v/>
      </c>
      <c s="160" t="str">
        <f t="shared" si="176"/>
        <v/>
      </c>
      <c s="160" t="str">
        <f>IFERROR(IF(AND(VLOOKUP(G359,अंक,5,0)=""),"",IF($BM$6=3,IF(AND(VLOOKUP(G359,अंक,5,0)&gt;=86),3,IF(AND(VLOOKUP(G359,अंक,5,0)&gt;=81),2,IF(AND(VLOOKUP(G359,Mark,5,0)&gt;=75),1,0))),IF(AND(VLOOKUP(G359,अंक,5,0)&gt;=86),1.5,IF(AND(VLOOKUP(G359,अंक,5,0)&gt;=81),1,IF(AND(VLOOKUP(G359,अंक,5,0)&gt;=75),0.5,0))))),"")</f>
        <v/>
      </c>
      <c s="160">
        <f t="shared" si="190"/>
        <v>0</v>
      </c>
      <c s="160">
        <f t="shared" si="191"/>
        <v>0</v>
      </c>
      <c s="160">
        <f t="shared" si="177"/>
        <v>0</v>
      </c>
      <c s="157" t="str">
        <f t="shared" si="192"/>
        <v/>
      </c>
      <c s="160" t="str">
        <f t="shared" si="178"/>
        <v/>
      </c>
      <c s="160" t="str">
        <f>IFERROR(IF(AND(VLOOKUP(G359,अंक,5,0)=""),"",IF($BS$6=3,IF(AND(VLOOKUP(G359,अंक,5,0)&gt;=86),3,IF(AND(VLOOKUP(G359,अंक,5,0)&gt;=81),2,IF(AND(VLOOKUP(G359,अंक,5,0)&gt;=75),1,0))),IF(AND(VLOOKUP(G359,अंक,5,0)&gt;=86),1.5,IF(AND(VLOOKUP(G359,अंक,5,0)&gt;=81),1,IF(AND(VLOOKUP(G359,अंक,5,0)&gt;=75),0.5,0))))),"")</f>
        <v/>
      </c>
      <c s="160">
        <f t="shared" si="193"/>
        <v>0</v>
      </c>
      <c s="160">
        <f t="shared" si="194"/>
        <v>0</v>
      </c>
      <c s="160">
        <f t="shared" si="179"/>
        <v>0</v>
      </c>
      <c s="157" t="str">
        <f t="shared" si="195"/>
        <v/>
      </c>
      <c s="160" t="str">
        <f t="shared" si="180"/>
        <v/>
      </c>
      <c s="160" t="str">
        <f>IFERROR(IF(AND(VLOOKUP(G359,अंक,5,0)=""),"",IF($BY$6=3,IF(AND(VLOOKUP(G359,अंक,5,0)&gt;=86),3,IF(AND(VLOOKUP(G359,अंक,5,0)&gt;=81),2,IF(AND(VLOOKUP(G359,अंक,5,0)&gt;=75),1,0))),IF(AND(VLOOKUP(G359,अंक,5,0)&gt;=86),1.5,IF(AND(VLOOKUP(G359,अंक,5,0)&gt;=81),1,IF(AND(VLOOKUP(G359,अंक,5,0)&gt;=75),0.5,0))))),"")</f>
        <v/>
      </c>
      <c s="160">
        <f t="shared" si="196"/>
        <v>0</v>
      </c>
      <c s="160">
        <f t="shared" si="197"/>
        <v>0</v>
      </c>
      <c s="160">
        <f t="shared" si="181"/>
        <v>0</v>
      </c>
      <c s="157" t="str">
        <f t="shared" si="198"/>
        <v/>
      </c>
      <c s="160" t="str">
        <f t="shared" si="182"/>
        <v/>
      </c>
      <c s="160" t="str">
        <f>IFERROR(IF(AND(VLOOKUP(G359,अंक,5,0)=""),"",IF($CE$6=3,IF(AND(VLOOKUP(G359,अंक,5,0)&gt;=86),3,IF(AND(VLOOKUP(G359,अंक,5,0)&gt;=81),2,IF(AND(VLOOKUP(G359,अंक,5,0)&gt;=75),1,0))),IF(AND(VLOOKUP(G359,अंक,5,0)&gt;=86),1.5,IF(AND(VLOOKUP(G359,अंक,5,0)&gt;=81),1,IF(AND(VLOOKUP(G359,अंक,5,0)&gt;=75),0.5,0))))),"")</f>
        <v/>
      </c>
      <c s="160">
        <f t="shared" si="199"/>
        <v>0</v>
      </c>
      <c s="160">
        <f t="shared" si="200"/>
        <v>0</v>
      </c>
      <c s="160">
        <f t="shared" si="183"/>
        <v>0</v>
      </c>
      <c s="157" t="str">
        <f t="shared" si="201"/>
        <v/>
      </c>
      <c s="160" t="str">
        <f t="shared" si="184"/>
        <v/>
      </c>
      <c s="160" t="str">
        <f>IFERROR(IF(AND(VLOOKUP(G359,अंक,5,0)=""),"",IF($CK$6=3,IF(AND(VLOOKUP(G359,अंक,5,0)&gt;=86),3,IF(AND(VLOOKUP(G359,अंक,5,0)&gt;=81),2,IF(AND(VLOOKUP(G359,अंक,5,0)&gt;=75),1,0))),IF(AND(VLOOKUP(G359,अंक,5,0)&gt;86),1.5,IF(AND(VLOOKUP(G359,अंक,5,0)&gt;=81),1,IF(AND(VLOOKUP(G359,अंक,5,0)&gt;=75),0.5,0))))),"")</f>
        <v/>
      </c>
      <c s="160">
        <f t="shared" si="202"/>
        <v>0</v>
      </c>
      <c s="160">
        <f t="shared" si="203"/>
        <v>0</v>
      </c>
      <c s="160">
        <f t="shared" si="185"/>
        <v>0</v>
      </c>
      <c s="157" t="str">
        <f t="shared" si="204"/>
        <v/>
      </c>
      <c s="160" t="str">
        <f t="shared" si="186"/>
        <v/>
      </c>
      <c s="160" t="str">
        <f>IFERROR(IF(AND(VLOOKUP(G359,अंक,5,0)=""),"",IF($CQ$6=3,IF(AND(VLOOKUP(G359,अंक,5,0)&gt;=86),3,IF(AND(VLOOKUP(G359,अंक,5,0)&gt;=81),2,IF(AND(VLOOKUP(G359,अंक,5,0)&gt;=75),1,0))),IF(AND(VLOOKUP(G359,अंक,5,0)&gt;=86),1.5,IF(AND(VLOOKUP(G359,अंक,5,0)&gt;=81),1,IF(AND(VLOOKUP(G359,अंक,5,0)&gt;=75),0.5,0))))),"")</f>
        <v/>
      </c>
      <c s="160">
        <f t="shared" si="205"/>
        <v>0</v>
      </c>
      <c s="160">
        <f t="shared" si="206"/>
        <v>0</v>
      </c>
      <c s="161">
        <f t="shared" si="187"/>
        <v>0</v>
      </c>
      <c s="157"/>
    </row>
    <row r="360" spans="1:99" ht="26.25" customHeight="1">
      <c r="A36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0" s="181" t="str">
        <f t="shared" si="188"/>
        <v/>
      </c>
      <c s="160" t="str">
        <f t="shared" si="189"/>
        <v/>
      </c>
      <c s="160" t="str">
        <f t="shared" si="176"/>
        <v/>
      </c>
      <c s="160" t="str">
        <f>IFERROR(IF(AND(VLOOKUP(G360,अंक,5,0)=""),"",IF($BM$6=3,IF(AND(VLOOKUP(G360,अंक,5,0)&gt;=86),3,IF(AND(VLOOKUP(G360,अंक,5,0)&gt;=81),2,IF(AND(VLOOKUP(G360,Mark,5,0)&gt;=75),1,0))),IF(AND(VLOOKUP(G360,अंक,5,0)&gt;=86),1.5,IF(AND(VLOOKUP(G360,अंक,5,0)&gt;=81),1,IF(AND(VLOOKUP(G360,अंक,5,0)&gt;=75),0.5,0))))),"")</f>
        <v/>
      </c>
      <c s="160">
        <f t="shared" si="190"/>
        <v>0</v>
      </c>
      <c s="160">
        <f t="shared" si="191"/>
        <v>0</v>
      </c>
      <c s="160">
        <f t="shared" si="177"/>
        <v>0</v>
      </c>
      <c s="157" t="str">
        <f t="shared" si="192"/>
        <v/>
      </c>
      <c s="160" t="str">
        <f t="shared" si="178"/>
        <v/>
      </c>
      <c s="160" t="str">
        <f>IFERROR(IF(AND(VLOOKUP(G360,अंक,5,0)=""),"",IF($BS$6=3,IF(AND(VLOOKUP(G360,अंक,5,0)&gt;=86),3,IF(AND(VLOOKUP(G360,अंक,5,0)&gt;=81),2,IF(AND(VLOOKUP(G360,अंक,5,0)&gt;=75),1,0))),IF(AND(VLOOKUP(G360,अंक,5,0)&gt;=86),1.5,IF(AND(VLOOKUP(G360,अंक,5,0)&gt;=81),1,IF(AND(VLOOKUP(G360,अंक,5,0)&gt;=75),0.5,0))))),"")</f>
        <v/>
      </c>
      <c s="160">
        <f t="shared" si="193"/>
        <v>0</v>
      </c>
      <c s="160">
        <f t="shared" si="194"/>
        <v>0</v>
      </c>
      <c s="160">
        <f t="shared" si="179"/>
        <v>0</v>
      </c>
      <c s="157" t="str">
        <f t="shared" si="195"/>
        <v/>
      </c>
      <c s="160" t="str">
        <f t="shared" si="180"/>
        <v/>
      </c>
      <c s="160" t="str">
        <f>IFERROR(IF(AND(VLOOKUP(G360,अंक,5,0)=""),"",IF($BY$6=3,IF(AND(VLOOKUP(G360,अंक,5,0)&gt;=86),3,IF(AND(VLOOKUP(G360,अंक,5,0)&gt;=81),2,IF(AND(VLOOKUP(G360,अंक,5,0)&gt;=75),1,0))),IF(AND(VLOOKUP(G360,अंक,5,0)&gt;=86),1.5,IF(AND(VLOOKUP(G360,अंक,5,0)&gt;=81),1,IF(AND(VLOOKUP(G360,अंक,5,0)&gt;=75),0.5,0))))),"")</f>
        <v/>
      </c>
      <c s="160">
        <f t="shared" si="196"/>
        <v>0</v>
      </c>
      <c s="160">
        <f t="shared" si="197"/>
        <v>0</v>
      </c>
      <c s="160">
        <f t="shared" si="181"/>
        <v>0</v>
      </c>
      <c s="157" t="str">
        <f t="shared" si="198"/>
        <v/>
      </c>
      <c s="160" t="str">
        <f t="shared" si="182"/>
        <v/>
      </c>
      <c s="160" t="str">
        <f>IFERROR(IF(AND(VLOOKUP(G360,अंक,5,0)=""),"",IF($CE$6=3,IF(AND(VLOOKUP(G360,अंक,5,0)&gt;=86),3,IF(AND(VLOOKUP(G360,अंक,5,0)&gt;=81),2,IF(AND(VLOOKUP(G360,अंक,5,0)&gt;=75),1,0))),IF(AND(VLOOKUP(G360,अंक,5,0)&gt;=86),1.5,IF(AND(VLOOKUP(G360,अंक,5,0)&gt;=81),1,IF(AND(VLOOKUP(G360,अंक,5,0)&gt;=75),0.5,0))))),"")</f>
        <v/>
      </c>
      <c s="160">
        <f t="shared" si="199"/>
        <v>0</v>
      </c>
      <c s="160">
        <f t="shared" si="200"/>
        <v>0</v>
      </c>
      <c s="160">
        <f t="shared" si="183"/>
        <v>0</v>
      </c>
      <c s="157" t="str">
        <f t="shared" si="201"/>
        <v/>
      </c>
      <c s="160" t="str">
        <f t="shared" si="184"/>
        <v/>
      </c>
      <c s="160" t="str">
        <f>IFERROR(IF(AND(VLOOKUP(G360,अंक,5,0)=""),"",IF($CK$6=3,IF(AND(VLOOKUP(G360,अंक,5,0)&gt;=86),3,IF(AND(VLOOKUP(G360,अंक,5,0)&gt;=81),2,IF(AND(VLOOKUP(G360,अंक,5,0)&gt;=75),1,0))),IF(AND(VLOOKUP(G360,अंक,5,0)&gt;86),1.5,IF(AND(VLOOKUP(G360,अंक,5,0)&gt;=81),1,IF(AND(VLOOKUP(G360,अंक,5,0)&gt;=75),0.5,0))))),"")</f>
        <v/>
      </c>
      <c s="160">
        <f t="shared" si="202"/>
        <v>0</v>
      </c>
      <c s="160">
        <f t="shared" si="203"/>
        <v>0</v>
      </c>
      <c s="160">
        <f t="shared" si="185"/>
        <v>0</v>
      </c>
      <c s="157" t="str">
        <f t="shared" si="204"/>
        <v/>
      </c>
      <c s="160" t="str">
        <f t="shared" si="186"/>
        <v/>
      </c>
      <c s="160" t="str">
        <f>IFERROR(IF(AND(VLOOKUP(G360,अंक,5,0)=""),"",IF($CQ$6=3,IF(AND(VLOOKUP(G360,अंक,5,0)&gt;=86),3,IF(AND(VLOOKUP(G360,अंक,5,0)&gt;=81),2,IF(AND(VLOOKUP(G360,अंक,5,0)&gt;=75),1,0))),IF(AND(VLOOKUP(G360,अंक,5,0)&gt;=86),1.5,IF(AND(VLOOKUP(G360,अंक,5,0)&gt;=81),1,IF(AND(VLOOKUP(G360,अंक,5,0)&gt;=75),0.5,0))))),"")</f>
        <v/>
      </c>
      <c s="160">
        <f t="shared" si="205"/>
        <v>0</v>
      </c>
      <c s="160">
        <f t="shared" si="206"/>
        <v>0</v>
      </c>
      <c s="161">
        <f t="shared" si="187"/>
        <v>0</v>
      </c>
      <c s="157"/>
    </row>
    <row r="361" spans="1:99" ht="26.25" customHeight="1">
      <c r="A36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1" s="181" t="str">
        <f t="shared" si="188"/>
        <v/>
      </c>
      <c s="160" t="str">
        <f t="shared" si="189"/>
        <v/>
      </c>
      <c s="160" t="str">
        <f t="shared" si="176"/>
        <v/>
      </c>
      <c s="160" t="str">
        <f>IFERROR(IF(AND(VLOOKUP(G361,अंक,5,0)=""),"",IF($BM$6=3,IF(AND(VLOOKUP(G361,अंक,5,0)&gt;=86),3,IF(AND(VLOOKUP(G361,अंक,5,0)&gt;=81),2,IF(AND(VLOOKUP(G361,Mark,5,0)&gt;=75),1,0))),IF(AND(VLOOKUP(G361,अंक,5,0)&gt;=86),1.5,IF(AND(VLOOKUP(G361,अंक,5,0)&gt;=81),1,IF(AND(VLOOKUP(G361,अंक,5,0)&gt;=75),0.5,0))))),"")</f>
        <v/>
      </c>
      <c s="160">
        <f t="shared" si="190"/>
        <v>0</v>
      </c>
      <c s="160">
        <f t="shared" si="191"/>
        <v>0</v>
      </c>
      <c s="160">
        <f t="shared" si="177"/>
        <v>0</v>
      </c>
      <c s="157" t="str">
        <f t="shared" si="192"/>
        <v/>
      </c>
      <c s="160" t="str">
        <f t="shared" si="178"/>
        <v/>
      </c>
      <c s="160" t="str">
        <f>IFERROR(IF(AND(VLOOKUP(G361,अंक,5,0)=""),"",IF($BS$6=3,IF(AND(VLOOKUP(G361,अंक,5,0)&gt;=86),3,IF(AND(VLOOKUP(G361,अंक,5,0)&gt;=81),2,IF(AND(VLOOKUP(G361,अंक,5,0)&gt;=75),1,0))),IF(AND(VLOOKUP(G361,अंक,5,0)&gt;=86),1.5,IF(AND(VLOOKUP(G361,अंक,5,0)&gt;=81),1,IF(AND(VLOOKUP(G361,अंक,5,0)&gt;=75),0.5,0))))),"")</f>
        <v/>
      </c>
      <c s="160">
        <f t="shared" si="193"/>
        <v>0</v>
      </c>
      <c s="160">
        <f t="shared" si="194"/>
        <v>0</v>
      </c>
      <c s="160">
        <f t="shared" si="179"/>
        <v>0</v>
      </c>
      <c s="157" t="str">
        <f t="shared" si="195"/>
        <v/>
      </c>
      <c s="160" t="str">
        <f t="shared" si="180"/>
        <v/>
      </c>
      <c s="160" t="str">
        <f>IFERROR(IF(AND(VLOOKUP(G361,अंक,5,0)=""),"",IF($BY$6=3,IF(AND(VLOOKUP(G361,अंक,5,0)&gt;=86),3,IF(AND(VLOOKUP(G361,अंक,5,0)&gt;=81),2,IF(AND(VLOOKUP(G361,अंक,5,0)&gt;=75),1,0))),IF(AND(VLOOKUP(G361,अंक,5,0)&gt;=86),1.5,IF(AND(VLOOKUP(G361,अंक,5,0)&gt;=81),1,IF(AND(VLOOKUP(G361,अंक,5,0)&gt;=75),0.5,0))))),"")</f>
        <v/>
      </c>
      <c s="160">
        <f t="shared" si="196"/>
        <v>0</v>
      </c>
      <c s="160">
        <f t="shared" si="197"/>
        <v>0</v>
      </c>
      <c s="160">
        <f t="shared" si="181"/>
        <v>0</v>
      </c>
      <c s="157" t="str">
        <f t="shared" si="198"/>
        <v/>
      </c>
      <c s="160" t="str">
        <f t="shared" si="182"/>
        <v/>
      </c>
      <c s="160" t="str">
        <f>IFERROR(IF(AND(VLOOKUP(G361,अंक,5,0)=""),"",IF($CE$6=3,IF(AND(VLOOKUP(G361,अंक,5,0)&gt;=86),3,IF(AND(VLOOKUP(G361,अंक,5,0)&gt;=81),2,IF(AND(VLOOKUP(G361,अंक,5,0)&gt;=75),1,0))),IF(AND(VLOOKUP(G361,अंक,5,0)&gt;=86),1.5,IF(AND(VLOOKUP(G361,अंक,5,0)&gt;=81),1,IF(AND(VLOOKUP(G361,अंक,5,0)&gt;=75),0.5,0))))),"")</f>
        <v/>
      </c>
      <c s="160">
        <f t="shared" si="199"/>
        <v>0</v>
      </c>
      <c s="160">
        <f t="shared" si="200"/>
        <v>0</v>
      </c>
      <c s="160">
        <f t="shared" si="183"/>
        <v>0</v>
      </c>
      <c s="157" t="str">
        <f t="shared" si="201"/>
        <v/>
      </c>
      <c s="160" t="str">
        <f t="shared" si="184"/>
        <v/>
      </c>
      <c s="160" t="str">
        <f>IFERROR(IF(AND(VLOOKUP(G361,अंक,5,0)=""),"",IF($CK$6=3,IF(AND(VLOOKUP(G361,अंक,5,0)&gt;=86),3,IF(AND(VLOOKUP(G361,अंक,5,0)&gt;=81),2,IF(AND(VLOOKUP(G361,अंक,5,0)&gt;=75),1,0))),IF(AND(VLOOKUP(G361,अंक,5,0)&gt;86),1.5,IF(AND(VLOOKUP(G361,अंक,5,0)&gt;=81),1,IF(AND(VLOOKUP(G361,अंक,5,0)&gt;=75),0.5,0))))),"")</f>
        <v/>
      </c>
      <c s="160">
        <f t="shared" si="202"/>
        <v>0</v>
      </c>
      <c s="160">
        <f t="shared" si="203"/>
        <v>0</v>
      </c>
      <c s="160">
        <f t="shared" si="185"/>
        <v>0</v>
      </c>
      <c s="157" t="str">
        <f t="shared" si="204"/>
        <v/>
      </c>
      <c s="160" t="str">
        <f t="shared" si="186"/>
        <v/>
      </c>
      <c s="160" t="str">
        <f>IFERROR(IF(AND(VLOOKUP(G361,अंक,5,0)=""),"",IF($CQ$6=3,IF(AND(VLOOKUP(G361,अंक,5,0)&gt;=86),3,IF(AND(VLOOKUP(G361,अंक,5,0)&gt;=81),2,IF(AND(VLOOKUP(G361,अंक,5,0)&gt;=75),1,0))),IF(AND(VLOOKUP(G361,अंक,5,0)&gt;=86),1.5,IF(AND(VLOOKUP(G361,अंक,5,0)&gt;=81),1,IF(AND(VLOOKUP(G361,अंक,5,0)&gt;=75),0.5,0))))),"")</f>
        <v/>
      </c>
      <c s="160">
        <f t="shared" si="205"/>
        <v>0</v>
      </c>
      <c s="160">
        <f t="shared" si="206"/>
        <v>0</v>
      </c>
      <c s="161">
        <f t="shared" si="187"/>
        <v>0</v>
      </c>
      <c s="157"/>
    </row>
    <row r="362" spans="1:99" ht="26.25" customHeight="1">
      <c r="A36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2" s="181" t="str">
        <f t="shared" si="188"/>
        <v/>
      </c>
      <c s="160" t="str">
        <f t="shared" si="189"/>
        <v/>
      </c>
      <c s="160" t="str">
        <f t="shared" si="176"/>
        <v/>
      </c>
      <c s="160" t="str">
        <f>IFERROR(IF(AND(VLOOKUP(G362,अंक,5,0)=""),"",IF($BM$6=3,IF(AND(VLOOKUP(G362,अंक,5,0)&gt;=86),3,IF(AND(VLOOKUP(G362,अंक,5,0)&gt;=81),2,IF(AND(VLOOKUP(G362,Mark,5,0)&gt;=75),1,0))),IF(AND(VLOOKUP(G362,अंक,5,0)&gt;=86),1.5,IF(AND(VLOOKUP(G362,अंक,5,0)&gt;=81),1,IF(AND(VLOOKUP(G362,अंक,5,0)&gt;=75),0.5,0))))),"")</f>
        <v/>
      </c>
      <c s="160">
        <f t="shared" si="190"/>
        <v>0</v>
      </c>
      <c s="160">
        <f t="shared" si="191"/>
        <v>0</v>
      </c>
      <c s="160">
        <f t="shared" si="177"/>
        <v>0</v>
      </c>
      <c s="157" t="str">
        <f t="shared" si="192"/>
        <v/>
      </c>
      <c s="160" t="str">
        <f t="shared" si="178"/>
        <v/>
      </c>
      <c s="160" t="str">
        <f>IFERROR(IF(AND(VLOOKUP(G362,अंक,5,0)=""),"",IF($BS$6=3,IF(AND(VLOOKUP(G362,अंक,5,0)&gt;=86),3,IF(AND(VLOOKUP(G362,अंक,5,0)&gt;=81),2,IF(AND(VLOOKUP(G362,अंक,5,0)&gt;=75),1,0))),IF(AND(VLOOKUP(G362,अंक,5,0)&gt;=86),1.5,IF(AND(VLOOKUP(G362,अंक,5,0)&gt;=81),1,IF(AND(VLOOKUP(G362,अंक,5,0)&gt;=75),0.5,0))))),"")</f>
        <v/>
      </c>
      <c s="160">
        <f t="shared" si="193"/>
        <v>0</v>
      </c>
      <c s="160">
        <f t="shared" si="194"/>
        <v>0</v>
      </c>
      <c s="160">
        <f t="shared" si="179"/>
        <v>0</v>
      </c>
      <c s="157" t="str">
        <f t="shared" si="195"/>
        <v/>
      </c>
      <c s="160" t="str">
        <f t="shared" si="180"/>
        <v/>
      </c>
      <c s="160" t="str">
        <f>IFERROR(IF(AND(VLOOKUP(G362,अंक,5,0)=""),"",IF($BY$6=3,IF(AND(VLOOKUP(G362,अंक,5,0)&gt;=86),3,IF(AND(VLOOKUP(G362,अंक,5,0)&gt;=81),2,IF(AND(VLOOKUP(G362,अंक,5,0)&gt;=75),1,0))),IF(AND(VLOOKUP(G362,अंक,5,0)&gt;=86),1.5,IF(AND(VLOOKUP(G362,अंक,5,0)&gt;=81),1,IF(AND(VLOOKUP(G362,अंक,5,0)&gt;=75),0.5,0))))),"")</f>
        <v/>
      </c>
      <c s="160">
        <f t="shared" si="196"/>
        <v>0</v>
      </c>
      <c s="160">
        <f t="shared" si="197"/>
        <v>0</v>
      </c>
      <c s="160">
        <f t="shared" si="181"/>
        <v>0</v>
      </c>
      <c s="157" t="str">
        <f t="shared" si="198"/>
        <v/>
      </c>
      <c s="160" t="str">
        <f t="shared" si="182"/>
        <v/>
      </c>
      <c s="160" t="str">
        <f>IFERROR(IF(AND(VLOOKUP(G362,अंक,5,0)=""),"",IF($CE$6=3,IF(AND(VLOOKUP(G362,अंक,5,0)&gt;=86),3,IF(AND(VLOOKUP(G362,अंक,5,0)&gt;=81),2,IF(AND(VLOOKUP(G362,अंक,5,0)&gt;=75),1,0))),IF(AND(VLOOKUP(G362,अंक,5,0)&gt;=86),1.5,IF(AND(VLOOKUP(G362,अंक,5,0)&gt;=81),1,IF(AND(VLOOKUP(G362,अंक,5,0)&gt;=75),0.5,0))))),"")</f>
        <v/>
      </c>
      <c s="160">
        <f t="shared" si="199"/>
        <v>0</v>
      </c>
      <c s="160">
        <f t="shared" si="200"/>
        <v>0</v>
      </c>
      <c s="160">
        <f t="shared" si="183"/>
        <v>0</v>
      </c>
      <c s="157" t="str">
        <f t="shared" si="201"/>
        <v/>
      </c>
      <c s="160" t="str">
        <f t="shared" si="184"/>
        <v/>
      </c>
      <c s="160" t="str">
        <f>IFERROR(IF(AND(VLOOKUP(G362,अंक,5,0)=""),"",IF($CK$6=3,IF(AND(VLOOKUP(G362,अंक,5,0)&gt;=86),3,IF(AND(VLOOKUP(G362,अंक,5,0)&gt;=81),2,IF(AND(VLOOKUP(G362,अंक,5,0)&gt;=75),1,0))),IF(AND(VLOOKUP(G362,अंक,5,0)&gt;86),1.5,IF(AND(VLOOKUP(G362,अंक,5,0)&gt;=81),1,IF(AND(VLOOKUP(G362,अंक,5,0)&gt;=75),0.5,0))))),"")</f>
        <v/>
      </c>
      <c s="160">
        <f t="shared" si="202"/>
        <v>0</v>
      </c>
      <c s="160">
        <f t="shared" si="203"/>
        <v>0</v>
      </c>
      <c s="160">
        <f t="shared" si="185"/>
        <v>0</v>
      </c>
      <c s="157" t="str">
        <f t="shared" si="204"/>
        <v/>
      </c>
      <c s="160" t="str">
        <f t="shared" si="186"/>
        <v/>
      </c>
      <c s="160" t="str">
        <f>IFERROR(IF(AND(VLOOKUP(G362,अंक,5,0)=""),"",IF($CQ$6=3,IF(AND(VLOOKUP(G362,अंक,5,0)&gt;=86),3,IF(AND(VLOOKUP(G362,अंक,5,0)&gt;=81),2,IF(AND(VLOOKUP(G362,अंक,5,0)&gt;=75),1,0))),IF(AND(VLOOKUP(G362,अंक,5,0)&gt;=86),1.5,IF(AND(VLOOKUP(G362,अंक,5,0)&gt;=81),1,IF(AND(VLOOKUP(G362,अंक,5,0)&gt;=75),0.5,0))))),"")</f>
        <v/>
      </c>
      <c s="160">
        <f t="shared" si="205"/>
        <v>0</v>
      </c>
      <c s="160">
        <f t="shared" si="206"/>
        <v>0</v>
      </c>
      <c s="161">
        <f t="shared" si="187"/>
        <v>0</v>
      </c>
      <c s="157"/>
    </row>
    <row r="363" spans="1:99" ht="26.25" customHeight="1">
      <c r="A36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3" s="181" t="str">
        <f t="shared" si="188"/>
        <v/>
      </c>
      <c s="160" t="str">
        <f t="shared" si="189"/>
        <v/>
      </c>
      <c s="160" t="str">
        <f t="shared" si="176"/>
        <v/>
      </c>
      <c s="160" t="str">
        <f>IFERROR(IF(AND(VLOOKUP(G363,अंक,5,0)=""),"",IF($BM$6=3,IF(AND(VLOOKUP(G363,अंक,5,0)&gt;=86),3,IF(AND(VLOOKUP(G363,अंक,5,0)&gt;=81),2,IF(AND(VLOOKUP(G363,Mark,5,0)&gt;=75),1,0))),IF(AND(VLOOKUP(G363,अंक,5,0)&gt;=86),1.5,IF(AND(VLOOKUP(G363,अंक,5,0)&gt;=81),1,IF(AND(VLOOKUP(G363,अंक,5,0)&gt;=75),0.5,0))))),"")</f>
        <v/>
      </c>
      <c s="160">
        <f t="shared" si="190"/>
        <v>0</v>
      </c>
      <c s="160">
        <f t="shared" si="191"/>
        <v>0</v>
      </c>
      <c s="160">
        <f t="shared" si="177"/>
        <v>0</v>
      </c>
      <c s="157" t="str">
        <f t="shared" si="192"/>
        <v/>
      </c>
      <c s="160" t="str">
        <f t="shared" si="178"/>
        <v/>
      </c>
      <c s="160" t="str">
        <f>IFERROR(IF(AND(VLOOKUP(G363,अंक,5,0)=""),"",IF($BS$6=3,IF(AND(VLOOKUP(G363,अंक,5,0)&gt;=86),3,IF(AND(VLOOKUP(G363,अंक,5,0)&gt;=81),2,IF(AND(VLOOKUP(G363,अंक,5,0)&gt;=75),1,0))),IF(AND(VLOOKUP(G363,अंक,5,0)&gt;=86),1.5,IF(AND(VLOOKUP(G363,अंक,5,0)&gt;=81),1,IF(AND(VLOOKUP(G363,अंक,5,0)&gt;=75),0.5,0))))),"")</f>
        <v/>
      </c>
      <c s="160">
        <f t="shared" si="193"/>
        <v>0</v>
      </c>
      <c s="160">
        <f t="shared" si="194"/>
        <v>0</v>
      </c>
      <c s="160">
        <f t="shared" si="179"/>
        <v>0</v>
      </c>
      <c s="157" t="str">
        <f t="shared" si="195"/>
        <v/>
      </c>
      <c s="160" t="str">
        <f t="shared" si="180"/>
        <v/>
      </c>
      <c s="160" t="str">
        <f>IFERROR(IF(AND(VLOOKUP(G363,अंक,5,0)=""),"",IF($BY$6=3,IF(AND(VLOOKUP(G363,अंक,5,0)&gt;=86),3,IF(AND(VLOOKUP(G363,अंक,5,0)&gt;=81),2,IF(AND(VLOOKUP(G363,अंक,5,0)&gt;=75),1,0))),IF(AND(VLOOKUP(G363,अंक,5,0)&gt;=86),1.5,IF(AND(VLOOKUP(G363,अंक,5,0)&gt;=81),1,IF(AND(VLOOKUP(G363,अंक,5,0)&gt;=75),0.5,0))))),"")</f>
        <v/>
      </c>
      <c s="160">
        <f t="shared" si="196"/>
        <v>0</v>
      </c>
      <c s="160">
        <f t="shared" si="197"/>
        <v>0</v>
      </c>
      <c s="160">
        <f t="shared" si="181"/>
        <v>0</v>
      </c>
      <c s="157" t="str">
        <f t="shared" si="198"/>
        <v/>
      </c>
      <c s="160" t="str">
        <f t="shared" si="182"/>
        <v/>
      </c>
      <c s="160" t="str">
        <f>IFERROR(IF(AND(VLOOKUP(G363,अंक,5,0)=""),"",IF($CE$6=3,IF(AND(VLOOKUP(G363,अंक,5,0)&gt;=86),3,IF(AND(VLOOKUP(G363,अंक,5,0)&gt;=81),2,IF(AND(VLOOKUP(G363,अंक,5,0)&gt;=75),1,0))),IF(AND(VLOOKUP(G363,अंक,5,0)&gt;=86),1.5,IF(AND(VLOOKUP(G363,अंक,5,0)&gt;=81),1,IF(AND(VLOOKUP(G363,अंक,5,0)&gt;=75),0.5,0))))),"")</f>
        <v/>
      </c>
      <c s="160">
        <f t="shared" si="199"/>
        <v>0</v>
      </c>
      <c s="160">
        <f t="shared" si="200"/>
        <v>0</v>
      </c>
      <c s="160">
        <f t="shared" si="183"/>
        <v>0</v>
      </c>
      <c s="157" t="str">
        <f t="shared" si="201"/>
        <v/>
      </c>
      <c s="160" t="str">
        <f t="shared" si="184"/>
        <v/>
      </c>
      <c s="160" t="str">
        <f>IFERROR(IF(AND(VLOOKUP(G363,अंक,5,0)=""),"",IF($CK$6=3,IF(AND(VLOOKUP(G363,अंक,5,0)&gt;=86),3,IF(AND(VLOOKUP(G363,अंक,5,0)&gt;=81),2,IF(AND(VLOOKUP(G363,अंक,5,0)&gt;=75),1,0))),IF(AND(VLOOKUP(G363,अंक,5,0)&gt;86),1.5,IF(AND(VLOOKUP(G363,अंक,5,0)&gt;=81),1,IF(AND(VLOOKUP(G363,अंक,5,0)&gt;=75),0.5,0))))),"")</f>
        <v/>
      </c>
      <c s="160">
        <f t="shared" si="202"/>
        <v>0</v>
      </c>
      <c s="160">
        <f t="shared" si="203"/>
        <v>0</v>
      </c>
      <c s="160">
        <f t="shared" si="185"/>
        <v>0</v>
      </c>
      <c s="157" t="str">
        <f t="shared" si="204"/>
        <v/>
      </c>
      <c s="160" t="str">
        <f t="shared" si="186"/>
        <v/>
      </c>
      <c s="160" t="str">
        <f>IFERROR(IF(AND(VLOOKUP(G363,अंक,5,0)=""),"",IF($CQ$6=3,IF(AND(VLOOKUP(G363,अंक,5,0)&gt;=86),3,IF(AND(VLOOKUP(G363,अंक,5,0)&gt;=81),2,IF(AND(VLOOKUP(G363,अंक,5,0)&gt;=75),1,0))),IF(AND(VLOOKUP(G363,अंक,5,0)&gt;=86),1.5,IF(AND(VLOOKUP(G363,अंक,5,0)&gt;=81),1,IF(AND(VLOOKUP(G363,अंक,5,0)&gt;=75),0.5,0))))),"")</f>
        <v/>
      </c>
      <c s="160">
        <f t="shared" si="205"/>
        <v>0</v>
      </c>
      <c s="160">
        <f t="shared" si="206"/>
        <v>0</v>
      </c>
      <c s="161">
        <f t="shared" si="187"/>
        <v>0</v>
      </c>
      <c s="157"/>
    </row>
    <row r="364" spans="1:99" ht="26.25" customHeight="1">
      <c r="A36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4" s="181" t="str">
        <f t="shared" si="188"/>
        <v/>
      </c>
      <c s="160" t="str">
        <f t="shared" si="189"/>
        <v/>
      </c>
      <c s="160" t="str">
        <f t="shared" si="176"/>
        <v/>
      </c>
      <c s="160" t="str">
        <f>IFERROR(IF(AND(VLOOKUP(G364,अंक,5,0)=""),"",IF($BM$6=3,IF(AND(VLOOKUP(G364,अंक,5,0)&gt;=86),3,IF(AND(VLOOKUP(G364,अंक,5,0)&gt;=81),2,IF(AND(VLOOKUP(G364,Mark,5,0)&gt;=75),1,0))),IF(AND(VLOOKUP(G364,अंक,5,0)&gt;=86),1.5,IF(AND(VLOOKUP(G364,अंक,5,0)&gt;=81),1,IF(AND(VLOOKUP(G364,अंक,5,0)&gt;=75),0.5,0))))),"")</f>
        <v/>
      </c>
      <c s="160">
        <f t="shared" si="190"/>
        <v>0</v>
      </c>
      <c s="160">
        <f t="shared" si="191"/>
        <v>0</v>
      </c>
      <c s="160">
        <f t="shared" si="177"/>
        <v>0</v>
      </c>
      <c s="157" t="str">
        <f t="shared" si="192"/>
        <v/>
      </c>
      <c s="160" t="str">
        <f t="shared" si="178"/>
        <v/>
      </c>
      <c s="160" t="str">
        <f>IFERROR(IF(AND(VLOOKUP(G364,अंक,5,0)=""),"",IF($BS$6=3,IF(AND(VLOOKUP(G364,अंक,5,0)&gt;=86),3,IF(AND(VLOOKUP(G364,अंक,5,0)&gt;=81),2,IF(AND(VLOOKUP(G364,अंक,5,0)&gt;=75),1,0))),IF(AND(VLOOKUP(G364,अंक,5,0)&gt;=86),1.5,IF(AND(VLOOKUP(G364,अंक,5,0)&gt;=81),1,IF(AND(VLOOKUP(G364,अंक,5,0)&gt;=75),0.5,0))))),"")</f>
        <v/>
      </c>
      <c s="160">
        <f t="shared" si="193"/>
        <v>0</v>
      </c>
      <c s="160">
        <f t="shared" si="194"/>
        <v>0</v>
      </c>
      <c s="160">
        <f t="shared" si="179"/>
        <v>0</v>
      </c>
      <c s="157" t="str">
        <f t="shared" si="195"/>
        <v/>
      </c>
      <c s="160" t="str">
        <f t="shared" si="180"/>
        <v/>
      </c>
      <c s="160" t="str">
        <f>IFERROR(IF(AND(VLOOKUP(G364,अंक,5,0)=""),"",IF($BY$6=3,IF(AND(VLOOKUP(G364,अंक,5,0)&gt;=86),3,IF(AND(VLOOKUP(G364,अंक,5,0)&gt;=81),2,IF(AND(VLOOKUP(G364,अंक,5,0)&gt;=75),1,0))),IF(AND(VLOOKUP(G364,अंक,5,0)&gt;=86),1.5,IF(AND(VLOOKUP(G364,अंक,5,0)&gt;=81),1,IF(AND(VLOOKUP(G364,अंक,5,0)&gt;=75),0.5,0))))),"")</f>
        <v/>
      </c>
      <c s="160">
        <f t="shared" si="196"/>
        <v>0</v>
      </c>
      <c s="160">
        <f t="shared" si="197"/>
        <v>0</v>
      </c>
      <c s="160">
        <f t="shared" si="181"/>
        <v>0</v>
      </c>
      <c s="157" t="str">
        <f t="shared" si="198"/>
        <v/>
      </c>
      <c s="160" t="str">
        <f t="shared" si="182"/>
        <v/>
      </c>
      <c s="160" t="str">
        <f>IFERROR(IF(AND(VLOOKUP(G364,अंक,5,0)=""),"",IF($CE$6=3,IF(AND(VLOOKUP(G364,अंक,5,0)&gt;=86),3,IF(AND(VLOOKUP(G364,अंक,5,0)&gt;=81),2,IF(AND(VLOOKUP(G364,अंक,5,0)&gt;=75),1,0))),IF(AND(VLOOKUP(G364,अंक,5,0)&gt;=86),1.5,IF(AND(VLOOKUP(G364,अंक,5,0)&gt;=81),1,IF(AND(VLOOKUP(G364,अंक,5,0)&gt;=75),0.5,0))))),"")</f>
        <v/>
      </c>
      <c s="160">
        <f t="shared" si="199"/>
        <v>0</v>
      </c>
      <c s="160">
        <f t="shared" si="200"/>
        <v>0</v>
      </c>
      <c s="160">
        <f t="shared" si="183"/>
        <v>0</v>
      </c>
      <c s="157" t="str">
        <f t="shared" si="201"/>
        <v/>
      </c>
      <c s="160" t="str">
        <f t="shared" si="184"/>
        <v/>
      </c>
      <c s="160" t="str">
        <f>IFERROR(IF(AND(VLOOKUP(G364,अंक,5,0)=""),"",IF($CK$6=3,IF(AND(VLOOKUP(G364,अंक,5,0)&gt;=86),3,IF(AND(VLOOKUP(G364,अंक,5,0)&gt;=81),2,IF(AND(VLOOKUP(G364,अंक,5,0)&gt;=75),1,0))),IF(AND(VLOOKUP(G364,अंक,5,0)&gt;86),1.5,IF(AND(VLOOKUP(G364,अंक,5,0)&gt;=81),1,IF(AND(VLOOKUP(G364,अंक,5,0)&gt;=75),0.5,0))))),"")</f>
        <v/>
      </c>
      <c s="160">
        <f t="shared" si="202"/>
        <v>0</v>
      </c>
      <c s="160">
        <f t="shared" si="203"/>
        <v>0</v>
      </c>
      <c s="160">
        <f t="shared" si="185"/>
        <v>0</v>
      </c>
      <c s="157" t="str">
        <f t="shared" si="204"/>
        <v/>
      </c>
      <c s="160" t="str">
        <f t="shared" si="186"/>
        <v/>
      </c>
      <c s="160" t="str">
        <f>IFERROR(IF(AND(VLOOKUP(G364,अंक,5,0)=""),"",IF($CQ$6=3,IF(AND(VLOOKUP(G364,अंक,5,0)&gt;=86),3,IF(AND(VLOOKUP(G364,अंक,5,0)&gt;=81),2,IF(AND(VLOOKUP(G364,अंक,5,0)&gt;=75),1,0))),IF(AND(VLOOKUP(G364,अंक,5,0)&gt;=86),1.5,IF(AND(VLOOKUP(G364,अंक,5,0)&gt;=81),1,IF(AND(VLOOKUP(G364,अंक,5,0)&gt;=75),0.5,0))))),"")</f>
        <v/>
      </c>
      <c s="160">
        <f t="shared" si="205"/>
        <v>0</v>
      </c>
      <c s="160">
        <f t="shared" si="206"/>
        <v>0</v>
      </c>
      <c s="161">
        <f t="shared" si="187"/>
        <v>0</v>
      </c>
      <c s="157"/>
    </row>
    <row r="365" spans="1:99" ht="26.25" customHeight="1">
      <c r="A36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5" s="181" t="str">
        <f t="shared" si="188"/>
        <v/>
      </c>
      <c s="160" t="str">
        <f t="shared" si="189"/>
        <v/>
      </c>
      <c s="160" t="str">
        <f t="shared" si="176"/>
        <v/>
      </c>
      <c s="160" t="str">
        <f>IFERROR(IF(AND(VLOOKUP(G365,अंक,5,0)=""),"",IF($BM$6=3,IF(AND(VLOOKUP(G365,अंक,5,0)&gt;=86),3,IF(AND(VLOOKUP(G365,अंक,5,0)&gt;=81),2,IF(AND(VLOOKUP(G365,Mark,5,0)&gt;=75),1,0))),IF(AND(VLOOKUP(G365,अंक,5,0)&gt;=86),1.5,IF(AND(VLOOKUP(G365,अंक,5,0)&gt;=81),1,IF(AND(VLOOKUP(G365,अंक,5,0)&gt;=75),0.5,0))))),"")</f>
        <v/>
      </c>
      <c s="160">
        <f t="shared" si="190"/>
        <v>0</v>
      </c>
      <c s="160">
        <f t="shared" si="191"/>
        <v>0</v>
      </c>
      <c s="160">
        <f t="shared" si="177"/>
        <v>0</v>
      </c>
      <c s="157" t="str">
        <f t="shared" si="192"/>
        <v/>
      </c>
      <c s="160" t="str">
        <f t="shared" si="178"/>
        <v/>
      </c>
      <c s="160" t="str">
        <f>IFERROR(IF(AND(VLOOKUP(G365,अंक,5,0)=""),"",IF($BS$6=3,IF(AND(VLOOKUP(G365,अंक,5,0)&gt;=86),3,IF(AND(VLOOKUP(G365,अंक,5,0)&gt;=81),2,IF(AND(VLOOKUP(G365,अंक,5,0)&gt;=75),1,0))),IF(AND(VLOOKUP(G365,अंक,5,0)&gt;=86),1.5,IF(AND(VLOOKUP(G365,अंक,5,0)&gt;=81),1,IF(AND(VLOOKUP(G365,अंक,5,0)&gt;=75),0.5,0))))),"")</f>
        <v/>
      </c>
      <c s="160">
        <f t="shared" si="193"/>
        <v>0</v>
      </c>
      <c s="160">
        <f t="shared" si="194"/>
        <v>0</v>
      </c>
      <c s="160">
        <f t="shared" si="179"/>
        <v>0</v>
      </c>
      <c s="157" t="str">
        <f t="shared" si="195"/>
        <v/>
      </c>
      <c s="160" t="str">
        <f t="shared" si="180"/>
        <v/>
      </c>
      <c s="160" t="str">
        <f>IFERROR(IF(AND(VLOOKUP(G365,अंक,5,0)=""),"",IF($BY$6=3,IF(AND(VLOOKUP(G365,अंक,5,0)&gt;=86),3,IF(AND(VLOOKUP(G365,अंक,5,0)&gt;=81),2,IF(AND(VLOOKUP(G365,अंक,5,0)&gt;=75),1,0))),IF(AND(VLOOKUP(G365,अंक,5,0)&gt;=86),1.5,IF(AND(VLOOKUP(G365,अंक,5,0)&gt;=81),1,IF(AND(VLOOKUP(G365,अंक,5,0)&gt;=75),0.5,0))))),"")</f>
        <v/>
      </c>
      <c s="160">
        <f t="shared" si="196"/>
        <v>0</v>
      </c>
      <c s="160">
        <f t="shared" si="197"/>
        <v>0</v>
      </c>
      <c s="160">
        <f t="shared" si="181"/>
        <v>0</v>
      </c>
      <c s="157" t="str">
        <f t="shared" si="198"/>
        <v/>
      </c>
      <c s="160" t="str">
        <f t="shared" si="182"/>
        <v/>
      </c>
      <c s="160" t="str">
        <f>IFERROR(IF(AND(VLOOKUP(G365,अंक,5,0)=""),"",IF($CE$6=3,IF(AND(VLOOKUP(G365,अंक,5,0)&gt;=86),3,IF(AND(VLOOKUP(G365,अंक,5,0)&gt;=81),2,IF(AND(VLOOKUP(G365,अंक,5,0)&gt;=75),1,0))),IF(AND(VLOOKUP(G365,अंक,5,0)&gt;=86),1.5,IF(AND(VLOOKUP(G365,अंक,5,0)&gt;=81),1,IF(AND(VLOOKUP(G365,अंक,5,0)&gt;=75),0.5,0))))),"")</f>
        <v/>
      </c>
      <c s="160">
        <f t="shared" si="199"/>
        <v>0</v>
      </c>
      <c s="160">
        <f t="shared" si="200"/>
        <v>0</v>
      </c>
      <c s="160">
        <f t="shared" si="183"/>
        <v>0</v>
      </c>
      <c s="157" t="str">
        <f t="shared" si="201"/>
        <v/>
      </c>
      <c s="160" t="str">
        <f t="shared" si="184"/>
        <v/>
      </c>
      <c s="160" t="str">
        <f>IFERROR(IF(AND(VLOOKUP(G365,अंक,5,0)=""),"",IF($CK$6=3,IF(AND(VLOOKUP(G365,अंक,5,0)&gt;=86),3,IF(AND(VLOOKUP(G365,अंक,5,0)&gt;=81),2,IF(AND(VLOOKUP(G365,अंक,5,0)&gt;=75),1,0))),IF(AND(VLOOKUP(G365,अंक,5,0)&gt;86),1.5,IF(AND(VLOOKUP(G365,अंक,5,0)&gt;=81),1,IF(AND(VLOOKUP(G365,अंक,5,0)&gt;=75),0.5,0))))),"")</f>
        <v/>
      </c>
      <c s="160">
        <f t="shared" si="202"/>
        <v>0</v>
      </c>
      <c s="160">
        <f t="shared" si="203"/>
        <v>0</v>
      </c>
      <c s="160">
        <f t="shared" si="185"/>
        <v>0</v>
      </c>
      <c s="157" t="str">
        <f t="shared" si="204"/>
        <v/>
      </c>
      <c s="160" t="str">
        <f t="shared" si="186"/>
        <v/>
      </c>
      <c s="160" t="str">
        <f>IFERROR(IF(AND(VLOOKUP(G365,अंक,5,0)=""),"",IF($CQ$6=3,IF(AND(VLOOKUP(G365,अंक,5,0)&gt;=86),3,IF(AND(VLOOKUP(G365,अंक,5,0)&gt;=81),2,IF(AND(VLOOKUP(G365,अंक,5,0)&gt;=75),1,0))),IF(AND(VLOOKUP(G365,अंक,5,0)&gt;=86),1.5,IF(AND(VLOOKUP(G365,अंक,5,0)&gt;=81),1,IF(AND(VLOOKUP(G365,अंक,5,0)&gt;=75),0.5,0))))),"")</f>
        <v/>
      </c>
      <c s="160">
        <f t="shared" si="205"/>
        <v>0</v>
      </c>
      <c s="160">
        <f t="shared" si="206"/>
        <v>0</v>
      </c>
      <c s="161">
        <f t="shared" si="187"/>
        <v>0</v>
      </c>
      <c s="157"/>
    </row>
    <row r="366" spans="1:99" ht="26.25" customHeight="1">
      <c r="A36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6" s="181" t="str">
        <f t="shared" si="188"/>
        <v/>
      </c>
      <c s="160" t="str">
        <f t="shared" si="189"/>
        <v/>
      </c>
      <c s="160" t="str">
        <f t="shared" si="176"/>
        <v/>
      </c>
      <c s="160" t="str">
        <f>IFERROR(IF(AND(VLOOKUP(G366,अंक,5,0)=""),"",IF($BM$6=3,IF(AND(VLOOKUP(G366,अंक,5,0)&gt;=86),3,IF(AND(VLOOKUP(G366,अंक,5,0)&gt;=81),2,IF(AND(VLOOKUP(G366,Mark,5,0)&gt;=75),1,0))),IF(AND(VLOOKUP(G366,अंक,5,0)&gt;=86),1.5,IF(AND(VLOOKUP(G366,अंक,5,0)&gt;=81),1,IF(AND(VLOOKUP(G366,अंक,5,0)&gt;=75),0.5,0))))),"")</f>
        <v/>
      </c>
      <c s="160">
        <f t="shared" si="190"/>
        <v>0</v>
      </c>
      <c s="160">
        <f t="shared" si="191"/>
        <v>0</v>
      </c>
      <c s="160">
        <f t="shared" si="177"/>
        <v>0</v>
      </c>
      <c s="157" t="str">
        <f t="shared" si="192"/>
        <v/>
      </c>
      <c s="160" t="str">
        <f t="shared" si="178"/>
        <v/>
      </c>
      <c s="160" t="str">
        <f>IFERROR(IF(AND(VLOOKUP(G366,अंक,5,0)=""),"",IF($BS$6=3,IF(AND(VLOOKUP(G366,अंक,5,0)&gt;=86),3,IF(AND(VLOOKUP(G366,अंक,5,0)&gt;=81),2,IF(AND(VLOOKUP(G366,अंक,5,0)&gt;=75),1,0))),IF(AND(VLOOKUP(G366,अंक,5,0)&gt;=86),1.5,IF(AND(VLOOKUP(G366,अंक,5,0)&gt;=81),1,IF(AND(VLOOKUP(G366,अंक,5,0)&gt;=75),0.5,0))))),"")</f>
        <v/>
      </c>
      <c s="160">
        <f t="shared" si="193"/>
        <v>0</v>
      </c>
      <c s="160">
        <f t="shared" si="194"/>
        <v>0</v>
      </c>
      <c s="160">
        <f t="shared" si="179"/>
        <v>0</v>
      </c>
      <c s="157" t="str">
        <f t="shared" si="195"/>
        <v/>
      </c>
      <c s="160" t="str">
        <f t="shared" si="180"/>
        <v/>
      </c>
      <c s="160" t="str">
        <f>IFERROR(IF(AND(VLOOKUP(G366,अंक,5,0)=""),"",IF($BY$6=3,IF(AND(VLOOKUP(G366,अंक,5,0)&gt;=86),3,IF(AND(VLOOKUP(G366,अंक,5,0)&gt;=81),2,IF(AND(VLOOKUP(G366,अंक,5,0)&gt;=75),1,0))),IF(AND(VLOOKUP(G366,अंक,5,0)&gt;=86),1.5,IF(AND(VLOOKUP(G366,अंक,5,0)&gt;=81),1,IF(AND(VLOOKUP(G366,अंक,5,0)&gt;=75),0.5,0))))),"")</f>
        <v/>
      </c>
      <c s="160">
        <f t="shared" si="196"/>
        <v>0</v>
      </c>
      <c s="160">
        <f t="shared" si="197"/>
        <v>0</v>
      </c>
      <c s="160">
        <f t="shared" si="181"/>
        <v>0</v>
      </c>
      <c s="157" t="str">
        <f t="shared" si="198"/>
        <v/>
      </c>
      <c s="160" t="str">
        <f t="shared" si="182"/>
        <v/>
      </c>
      <c s="160" t="str">
        <f>IFERROR(IF(AND(VLOOKUP(G366,अंक,5,0)=""),"",IF($CE$6=3,IF(AND(VLOOKUP(G366,अंक,5,0)&gt;=86),3,IF(AND(VLOOKUP(G366,अंक,5,0)&gt;=81),2,IF(AND(VLOOKUP(G366,अंक,5,0)&gt;=75),1,0))),IF(AND(VLOOKUP(G366,अंक,5,0)&gt;=86),1.5,IF(AND(VLOOKUP(G366,अंक,5,0)&gt;=81),1,IF(AND(VLOOKUP(G366,अंक,5,0)&gt;=75),0.5,0))))),"")</f>
        <v/>
      </c>
      <c s="160">
        <f t="shared" si="199"/>
        <v>0</v>
      </c>
      <c s="160">
        <f t="shared" si="200"/>
        <v>0</v>
      </c>
      <c s="160">
        <f t="shared" si="183"/>
        <v>0</v>
      </c>
      <c s="157" t="str">
        <f t="shared" si="201"/>
        <v/>
      </c>
      <c s="160" t="str">
        <f t="shared" si="184"/>
        <v/>
      </c>
      <c s="160" t="str">
        <f>IFERROR(IF(AND(VLOOKUP(G366,अंक,5,0)=""),"",IF($CK$6=3,IF(AND(VLOOKUP(G366,अंक,5,0)&gt;=86),3,IF(AND(VLOOKUP(G366,अंक,5,0)&gt;=81),2,IF(AND(VLOOKUP(G366,अंक,5,0)&gt;=75),1,0))),IF(AND(VLOOKUP(G366,अंक,5,0)&gt;86),1.5,IF(AND(VLOOKUP(G366,अंक,5,0)&gt;=81),1,IF(AND(VLOOKUP(G366,अंक,5,0)&gt;=75),0.5,0))))),"")</f>
        <v/>
      </c>
      <c s="160">
        <f t="shared" si="202"/>
        <v>0</v>
      </c>
      <c s="160">
        <f t="shared" si="203"/>
        <v>0</v>
      </c>
      <c s="160">
        <f t="shared" si="185"/>
        <v>0</v>
      </c>
      <c s="157" t="str">
        <f t="shared" si="204"/>
        <v/>
      </c>
      <c s="160" t="str">
        <f t="shared" si="186"/>
        <v/>
      </c>
      <c s="160" t="str">
        <f>IFERROR(IF(AND(VLOOKUP(G366,अंक,5,0)=""),"",IF($CQ$6=3,IF(AND(VLOOKUP(G366,अंक,5,0)&gt;=86),3,IF(AND(VLOOKUP(G366,अंक,5,0)&gt;=81),2,IF(AND(VLOOKUP(G366,अंक,5,0)&gt;=75),1,0))),IF(AND(VLOOKUP(G366,अंक,5,0)&gt;=86),1.5,IF(AND(VLOOKUP(G366,अंक,5,0)&gt;=81),1,IF(AND(VLOOKUP(G366,अंक,5,0)&gt;=75),0.5,0))))),"")</f>
        <v/>
      </c>
      <c s="160">
        <f t="shared" si="205"/>
        <v>0</v>
      </c>
      <c s="160">
        <f t="shared" si="206"/>
        <v>0</v>
      </c>
      <c s="161">
        <f t="shared" si="187"/>
        <v>0</v>
      </c>
      <c s="157"/>
    </row>
    <row r="367" spans="1:99" ht="26.25" customHeight="1">
      <c r="A36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7" s="181" t="str">
        <f t="shared" si="188"/>
        <v/>
      </c>
      <c s="160" t="str">
        <f t="shared" si="189"/>
        <v/>
      </c>
      <c s="160" t="str">
        <f t="shared" si="176"/>
        <v/>
      </c>
      <c s="160" t="str">
        <f>IFERROR(IF(AND(VLOOKUP(G367,अंक,5,0)=""),"",IF($BM$6=3,IF(AND(VLOOKUP(G367,अंक,5,0)&gt;=86),3,IF(AND(VLOOKUP(G367,अंक,5,0)&gt;=81),2,IF(AND(VLOOKUP(G367,Mark,5,0)&gt;=75),1,0))),IF(AND(VLOOKUP(G367,अंक,5,0)&gt;=86),1.5,IF(AND(VLOOKUP(G367,अंक,5,0)&gt;=81),1,IF(AND(VLOOKUP(G367,अंक,5,0)&gt;=75),0.5,0))))),"")</f>
        <v/>
      </c>
      <c s="160">
        <f t="shared" si="190"/>
        <v>0</v>
      </c>
      <c s="160">
        <f t="shared" si="191"/>
        <v>0</v>
      </c>
      <c s="160">
        <f t="shared" si="177"/>
        <v>0</v>
      </c>
      <c s="157" t="str">
        <f t="shared" si="192"/>
        <v/>
      </c>
      <c s="160" t="str">
        <f t="shared" si="178"/>
        <v/>
      </c>
      <c s="160" t="str">
        <f>IFERROR(IF(AND(VLOOKUP(G367,अंक,5,0)=""),"",IF($BS$6=3,IF(AND(VLOOKUP(G367,अंक,5,0)&gt;=86),3,IF(AND(VLOOKUP(G367,अंक,5,0)&gt;=81),2,IF(AND(VLOOKUP(G367,अंक,5,0)&gt;=75),1,0))),IF(AND(VLOOKUP(G367,अंक,5,0)&gt;=86),1.5,IF(AND(VLOOKUP(G367,अंक,5,0)&gt;=81),1,IF(AND(VLOOKUP(G367,अंक,5,0)&gt;=75),0.5,0))))),"")</f>
        <v/>
      </c>
      <c s="160">
        <f t="shared" si="193"/>
        <v>0</v>
      </c>
      <c s="160">
        <f t="shared" si="194"/>
        <v>0</v>
      </c>
      <c s="160">
        <f t="shared" si="179"/>
        <v>0</v>
      </c>
      <c s="157" t="str">
        <f t="shared" si="195"/>
        <v/>
      </c>
      <c s="160" t="str">
        <f t="shared" si="180"/>
        <v/>
      </c>
      <c s="160" t="str">
        <f>IFERROR(IF(AND(VLOOKUP(G367,अंक,5,0)=""),"",IF($BY$6=3,IF(AND(VLOOKUP(G367,अंक,5,0)&gt;=86),3,IF(AND(VLOOKUP(G367,अंक,5,0)&gt;=81),2,IF(AND(VLOOKUP(G367,अंक,5,0)&gt;=75),1,0))),IF(AND(VLOOKUP(G367,अंक,5,0)&gt;=86),1.5,IF(AND(VLOOKUP(G367,अंक,5,0)&gt;=81),1,IF(AND(VLOOKUP(G367,अंक,5,0)&gt;=75),0.5,0))))),"")</f>
        <v/>
      </c>
      <c s="160">
        <f t="shared" si="196"/>
        <v>0</v>
      </c>
      <c s="160">
        <f t="shared" si="197"/>
        <v>0</v>
      </c>
      <c s="160">
        <f t="shared" si="181"/>
        <v>0</v>
      </c>
      <c s="157" t="str">
        <f t="shared" si="198"/>
        <v/>
      </c>
      <c s="160" t="str">
        <f t="shared" si="182"/>
        <v/>
      </c>
      <c s="160" t="str">
        <f>IFERROR(IF(AND(VLOOKUP(G367,अंक,5,0)=""),"",IF($CE$6=3,IF(AND(VLOOKUP(G367,अंक,5,0)&gt;=86),3,IF(AND(VLOOKUP(G367,अंक,5,0)&gt;=81),2,IF(AND(VLOOKUP(G367,अंक,5,0)&gt;=75),1,0))),IF(AND(VLOOKUP(G367,अंक,5,0)&gt;=86),1.5,IF(AND(VLOOKUP(G367,अंक,5,0)&gt;=81),1,IF(AND(VLOOKUP(G367,अंक,5,0)&gt;=75),0.5,0))))),"")</f>
        <v/>
      </c>
      <c s="160">
        <f t="shared" si="199"/>
        <v>0</v>
      </c>
      <c s="160">
        <f t="shared" si="200"/>
        <v>0</v>
      </c>
      <c s="160">
        <f t="shared" si="183"/>
        <v>0</v>
      </c>
      <c s="157" t="str">
        <f t="shared" si="201"/>
        <v/>
      </c>
      <c s="160" t="str">
        <f t="shared" si="184"/>
        <v/>
      </c>
      <c s="160" t="str">
        <f>IFERROR(IF(AND(VLOOKUP(G367,अंक,5,0)=""),"",IF($CK$6=3,IF(AND(VLOOKUP(G367,अंक,5,0)&gt;=86),3,IF(AND(VLOOKUP(G367,अंक,5,0)&gt;=81),2,IF(AND(VLOOKUP(G367,अंक,5,0)&gt;=75),1,0))),IF(AND(VLOOKUP(G367,अंक,5,0)&gt;86),1.5,IF(AND(VLOOKUP(G367,अंक,5,0)&gt;=81),1,IF(AND(VLOOKUP(G367,अंक,5,0)&gt;=75),0.5,0))))),"")</f>
        <v/>
      </c>
      <c s="160">
        <f t="shared" si="202"/>
        <v>0</v>
      </c>
      <c s="160">
        <f t="shared" si="203"/>
        <v>0</v>
      </c>
      <c s="160">
        <f t="shared" si="185"/>
        <v>0</v>
      </c>
      <c s="157" t="str">
        <f t="shared" si="204"/>
        <v/>
      </c>
      <c s="160" t="str">
        <f t="shared" si="186"/>
        <v/>
      </c>
      <c s="160" t="str">
        <f>IFERROR(IF(AND(VLOOKUP(G367,अंक,5,0)=""),"",IF($CQ$6=3,IF(AND(VLOOKUP(G367,अंक,5,0)&gt;=86),3,IF(AND(VLOOKUP(G367,अंक,5,0)&gt;=81),2,IF(AND(VLOOKUP(G367,अंक,5,0)&gt;=75),1,0))),IF(AND(VLOOKUP(G367,अंक,5,0)&gt;=86),1.5,IF(AND(VLOOKUP(G367,अंक,5,0)&gt;=81),1,IF(AND(VLOOKUP(G367,अंक,5,0)&gt;=75),0.5,0))))),"")</f>
        <v/>
      </c>
      <c s="160">
        <f t="shared" si="205"/>
        <v>0</v>
      </c>
      <c s="160">
        <f t="shared" si="206"/>
        <v>0</v>
      </c>
      <c s="161">
        <f t="shared" si="187"/>
        <v>0</v>
      </c>
      <c s="157"/>
    </row>
    <row r="368" spans="1:99" ht="26.25" customHeight="1">
      <c r="A36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8" s="181" t="str">
        <f t="shared" si="188"/>
        <v/>
      </c>
      <c s="160" t="str">
        <f t="shared" si="189"/>
        <v/>
      </c>
      <c s="160" t="str">
        <f t="shared" si="176"/>
        <v/>
      </c>
      <c s="160" t="str">
        <f>IFERROR(IF(AND(VLOOKUP(G368,अंक,5,0)=""),"",IF($BM$6=3,IF(AND(VLOOKUP(G368,अंक,5,0)&gt;=86),3,IF(AND(VLOOKUP(G368,अंक,5,0)&gt;=81),2,IF(AND(VLOOKUP(G368,Mark,5,0)&gt;=75),1,0))),IF(AND(VLOOKUP(G368,अंक,5,0)&gt;=86),1.5,IF(AND(VLOOKUP(G368,अंक,5,0)&gt;=81),1,IF(AND(VLOOKUP(G368,अंक,5,0)&gt;=75),0.5,0))))),"")</f>
        <v/>
      </c>
      <c s="160">
        <f t="shared" si="190"/>
        <v>0</v>
      </c>
      <c s="160">
        <f t="shared" si="191"/>
        <v>0</v>
      </c>
      <c s="160">
        <f t="shared" si="177"/>
        <v>0</v>
      </c>
      <c s="157" t="str">
        <f t="shared" si="192"/>
        <v/>
      </c>
      <c s="160" t="str">
        <f t="shared" si="178"/>
        <v/>
      </c>
      <c s="160" t="str">
        <f>IFERROR(IF(AND(VLOOKUP(G368,अंक,5,0)=""),"",IF($BS$6=3,IF(AND(VLOOKUP(G368,अंक,5,0)&gt;=86),3,IF(AND(VLOOKUP(G368,अंक,5,0)&gt;=81),2,IF(AND(VLOOKUP(G368,अंक,5,0)&gt;=75),1,0))),IF(AND(VLOOKUP(G368,अंक,5,0)&gt;=86),1.5,IF(AND(VLOOKUP(G368,अंक,5,0)&gt;=81),1,IF(AND(VLOOKUP(G368,अंक,5,0)&gt;=75),0.5,0))))),"")</f>
        <v/>
      </c>
      <c s="160">
        <f t="shared" si="193"/>
        <v>0</v>
      </c>
      <c s="160">
        <f t="shared" si="194"/>
        <v>0</v>
      </c>
      <c s="160">
        <f t="shared" si="179"/>
        <v>0</v>
      </c>
      <c s="157" t="str">
        <f t="shared" si="195"/>
        <v/>
      </c>
      <c s="160" t="str">
        <f t="shared" si="180"/>
        <v/>
      </c>
      <c s="160" t="str">
        <f>IFERROR(IF(AND(VLOOKUP(G368,अंक,5,0)=""),"",IF($BY$6=3,IF(AND(VLOOKUP(G368,अंक,5,0)&gt;=86),3,IF(AND(VLOOKUP(G368,अंक,5,0)&gt;=81),2,IF(AND(VLOOKUP(G368,अंक,5,0)&gt;=75),1,0))),IF(AND(VLOOKUP(G368,अंक,5,0)&gt;=86),1.5,IF(AND(VLOOKUP(G368,अंक,5,0)&gt;=81),1,IF(AND(VLOOKUP(G368,अंक,5,0)&gt;=75),0.5,0))))),"")</f>
        <v/>
      </c>
      <c s="160">
        <f t="shared" si="196"/>
        <v>0</v>
      </c>
      <c s="160">
        <f t="shared" si="197"/>
        <v>0</v>
      </c>
      <c s="160">
        <f t="shared" si="181"/>
        <v>0</v>
      </c>
      <c s="157" t="str">
        <f t="shared" si="198"/>
        <v/>
      </c>
      <c s="160" t="str">
        <f t="shared" si="182"/>
        <v/>
      </c>
      <c s="160" t="str">
        <f>IFERROR(IF(AND(VLOOKUP(G368,अंक,5,0)=""),"",IF($CE$6=3,IF(AND(VLOOKUP(G368,अंक,5,0)&gt;=86),3,IF(AND(VLOOKUP(G368,अंक,5,0)&gt;=81),2,IF(AND(VLOOKUP(G368,अंक,5,0)&gt;=75),1,0))),IF(AND(VLOOKUP(G368,अंक,5,0)&gt;=86),1.5,IF(AND(VLOOKUP(G368,अंक,5,0)&gt;=81),1,IF(AND(VLOOKUP(G368,अंक,5,0)&gt;=75),0.5,0))))),"")</f>
        <v/>
      </c>
      <c s="160">
        <f t="shared" si="199"/>
        <v>0</v>
      </c>
      <c s="160">
        <f t="shared" si="200"/>
        <v>0</v>
      </c>
      <c s="160">
        <f t="shared" si="183"/>
        <v>0</v>
      </c>
      <c s="157" t="str">
        <f t="shared" si="201"/>
        <v/>
      </c>
      <c s="160" t="str">
        <f t="shared" si="184"/>
        <v/>
      </c>
      <c s="160" t="str">
        <f>IFERROR(IF(AND(VLOOKUP(G368,अंक,5,0)=""),"",IF($CK$6=3,IF(AND(VLOOKUP(G368,अंक,5,0)&gt;=86),3,IF(AND(VLOOKUP(G368,अंक,5,0)&gt;=81),2,IF(AND(VLOOKUP(G368,अंक,5,0)&gt;=75),1,0))),IF(AND(VLOOKUP(G368,अंक,5,0)&gt;86),1.5,IF(AND(VLOOKUP(G368,अंक,5,0)&gt;=81),1,IF(AND(VLOOKUP(G368,अंक,5,0)&gt;=75),0.5,0))))),"")</f>
        <v/>
      </c>
      <c s="160">
        <f t="shared" si="202"/>
        <v>0</v>
      </c>
      <c s="160">
        <f t="shared" si="203"/>
        <v>0</v>
      </c>
      <c s="160">
        <f t="shared" si="185"/>
        <v>0</v>
      </c>
      <c s="157" t="str">
        <f t="shared" si="204"/>
        <v/>
      </c>
      <c s="160" t="str">
        <f t="shared" si="186"/>
        <v/>
      </c>
      <c s="160" t="str">
        <f>IFERROR(IF(AND(VLOOKUP(G368,अंक,5,0)=""),"",IF($CQ$6=3,IF(AND(VLOOKUP(G368,अंक,5,0)&gt;=86),3,IF(AND(VLOOKUP(G368,अंक,5,0)&gt;=81),2,IF(AND(VLOOKUP(G368,अंक,5,0)&gt;=75),1,0))),IF(AND(VLOOKUP(G368,अंक,5,0)&gt;=86),1.5,IF(AND(VLOOKUP(G368,अंक,5,0)&gt;=81),1,IF(AND(VLOOKUP(G368,अंक,5,0)&gt;=75),0.5,0))))),"")</f>
        <v/>
      </c>
      <c s="160">
        <f t="shared" si="205"/>
        <v>0</v>
      </c>
      <c s="160">
        <f t="shared" si="206"/>
        <v>0</v>
      </c>
      <c s="161">
        <f t="shared" si="187"/>
        <v>0</v>
      </c>
      <c s="157"/>
    </row>
    <row r="369" spans="1:99" ht="26.25" customHeight="1">
      <c r="A36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69" s="181" t="str">
        <f t="shared" si="188"/>
        <v/>
      </c>
      <c s="160" t="str">
        <f t="shared" si="189"/>
        <v/>
      </c>
      <c s="160" t="str">
        <f t="shared" si="176"/>
        <v/>
      </c>
      <c s="160" t="str">
        <f>IFERROR(IF(AND(VLOOKUP(G369,अंक,5,0)=""),"",IF($BM$6=3,IF(AND(VLOOKUP(G369,अंक,5,0)&gt;=86),3,IF(AND(VLOOKUP(G369,अंक,5,0)&gt;=81),2,IF(AND(VLOOKUP(G369,Mark,5,0)&gt;=75),1,0))),IF(AND(VLOOKUP(G369,अंक,5,0)&gt;=86),1.5,IF(AND(VLOOKUP(G369,अंक,5,0)&gt;=81),1,IF(AND(VLOOKUP(G369,अंक,5,0)&gt;=75),0.5,0))))),"")</f>
        <v/>
      </c>
      <c s="160">
        <f t="shared" si="190"/>
        <v>0</v>
      </c>
      <c s="160">
        <f t="shared" si="191"/>
        <v>0</v>
      </c>
      <c s="160">
        <f t="shared" si="177"/>
        <v>0</v>
      </c>
      <c s="157" t="str">
        <f t="shared" si="192"/>
        <v/>
      </c>
      <c s="160" t="str">
        <f t="shared" si="178"/>
        <v/>
      </c>
      <c s="160" t="str">
        <f>IFERROR(IF(AND(VLOOKUP(G369,अंक,5,0)=""),"",IF($BS$6=3,IF(AND(VLOOKUP(G369,अंक,5,0)&gt;=86),3,IF(AND(VLOOKUP(G369,अंक,5,0)&gt;=81),2,IF(AND(VLOOKUP(G369,अंक,5,0)&gt;=75),1,0))),IF(AND(VLOOKUP(G369,अंक,5,0)&gt;=86),1.5,IF(AND(VLOOKUP(G369,अंक,5,0)&gt;=81),1,IF(AND(VLOOKUP(G369,अंक,5,0)&gt;=75),0.5,0))))),"")</f>
        <v/>
      </c>
      <c s="160">
        <f t="shared" si="193"/>
        <v>0</v>
      </c>
      <c s="160">
        <f t="shared" si="194"/>
        <v>0</v>
      </c>
      <c s="160">
        <f t="shared" si="179"/>
        <v>0</v>
      </c>
      <c s="157" t="str">
        <f t="shared" si="195"/>
        <v/>
      </c>
      <c s="160" t="str">
        <f t="shared" si="180"/>
        <v/>
      </c>
      <c s="160" t="str">
        <f>IFERROR(IF(AND(VLOOKUP(G369,अंक,5,0)=""),"",IF($BY$6=3,IF(AND(VLOOKUP(G369,अंक,5,0)&gt;=86),3,IF(AND(VLOOKUP(G369,अंक,5,0)&gt;=81),2,IF(AND(VLOOKUP(G369,अंक,5,0)&gt;=75),1,0))),IF(AND(VLOOKUP(G369,अंक,5,0)&gt;=86),1.5,IF(AND(VLOOKUP(G369,अंक,5,0)&gt;=81),1,IF(AND(VLOOKUP(G369,अंक,5,0)&gt;=75),0.5,0))))),"")</f>
        <v/>
      </c>
      <c s="160">
        <f t="shared" si="196"/>
        <v>0</v>
      </c>
      <c s="160">
        <f t="shared" si="197"/>
        <v>0</v>
      </c>
      <c s="160">
        <f t="shared" si="181"/>
        <v>0</v>
      </c>
      <c s="157" t="str">
        <f t="shared" si="198"/>
        <v/>
      </c>
      <c s="160" t="str">
        <f t="shared" si="182"/>
        <v/>
      </c>
      <c s="160" t="str">
        <f>IFERROR(IF(AND(VLOOKUP(G369,अंक,5,0)=""),"",IF($CE$6=3,IF(AND(VLOOKUP(G369,अंक,5,0)&gt;=86),3,IF(AND(VLOOKUP(G369,अंक,5,0)&gt;=81),2,IF(AND(VLOOKUP(G369,अंक,5,0)&gt;=75),1,0))),IF(AND(VLOOKUP(G369,अंक,5,0)&gt;=86),1.5,IF(AND(VLOOKUP(G369,अंक,5,0)&gt;=81),1,IF(AND(VLOOKUP(G369,अंक,5,0)&gt;=75),0.5,0))))),"")</f>
        <v/>
      </c>
      <c s="160">
        <f t="shared" si="199"/>
        <v>0</v>
      </c>
      <c s="160">
        <f t="shared" si="200"/>
        <v>0</v>
      </c>
      <c s="160">
        <f t="shared" si="183"/>
        <v>0</v>
      </c>
      <c s="157" t="str">
        <f t="shared" si="201"/>
        <v/>
      </c>
      <c s="160" t="str">
        <f t="shared" si="184"/>
        <v/>
      </c>
      <c s="160" t="str">
        <f>IFERROR(IF(AND(VLOOKUP(G369,अंक,5,0)=""),"",IF($CK$6=3,IF(AND(VLOOKUP(G369,अंक,5,0)&gt;=86),3,IF(AND(VLOOKUP(G369,अंक,5,0)&gt;=81),2,IF(AND(VLOOKUP(G369,अंक,5,0)&gt;=75),1,0))),IF(AND(VLOOKUP(G369,अंक,5,0)&gt;86),1.5,IF(AND(VLOOKUP(G369,अंक,5,0)&gt;=81),1,IF(AND(VLOOKUP(G369,अंक,5,0)&gt;=75),0.5,0))))),"")</f>
        <v/>
      </c>
      <c s="160">
        <f t="shared" si="202"/>
        <v>0</v>
      </c>
      <c s="160">
        <f t="shared" si="203"/>
        <v>0</v>
      </c>
      <c s="160">
        <f t="shared" si="185"/>
        <v>0</v>
      </c>
      <c s="157" t="str">
        <f t="shared" si="204"/>
        <v/>
      </c>
      <c s="160" t="str">
        <f t="shared" si="186"/>
        <v/>
      </c>
      <c s="160" t="str">
        <f>IFERROR(IF(AND(VLOOKUP(G369,अंक,5,0)=""),"",IF($CQ$6=3,IF(AND(VLOOKUP(G369,अंक,5,0)&gt;=86),3,IF(AND(VLOOKUP(G369,अंक,5,0)&gt;=81),2,IF(AND(VLOOKUP(G369,अंक,5,0)&gt;=75),1,0))),IF(AND(VLOOKUP(G369,अंक,5,0)&gt;=86),1.5,IF(AND(VLOOKUP(G369,अंक,5,0)&gt;=81),1,IF(AND(VLOOKUP(G369,अंक,5,0)&gt;=75),0.5,0))))),"")</f>
        <v/>
      </c>
      <c s="160">
        <f t="shared" si="205"/>
        <v>0</v>
      </c>
      <c s="160">
        <f t="shared" si="206"/>
        <v>0</v>
      </c>
      <c s="161">
        <f t="shared" si="187"/>
        <v>0</v>
      </c>
      <c s="157"/>
    </row>
    <row r="370" spans="1:99" ht="26.25" customHeight="1">
      <c r="A37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0" s="181" t="str">
        <f t="shared" si="188"/>
        <v/>
      </c>
      <c s="160" t="str">
        <f t="shared" si="189"/>
        <v/>
      </c>
      <c s="160" t="str">
        <f t="shared" si="176"/>
        <v/>
      </c>
      <c s="160" t="str">
        <f>IFERROR(IF(AND(VLOOKUP(G370,अंक,5,0)=""),"",IF($BM$6=3,IF(AND(VLOOKUP(G370,अंक,5,0)&gt;=86),3,IF(AND(VLOOKUP(G370,अंक,5,0)&gt;=81),2,IF(AND(VLOOKUP(G370,Mark,5,0)&gt;=75),1,0))),IF(AND(VLOOKUP(G370,अंक,5,0)&gt;=86),1.5,IF(AND(VLOOKUP(G370,अंक,5,0)&gt;=81),1,IF(AND(VLOOKUP(G370,अंक,5,0)&gt;=75),0.5,0))))),"")</f>
        <v/>
      </c>
      <c s="160">
        <f t="shared" si="190"/>
        <v>0</v>
      </c>
      <c s="160">
        <f t="shared" si="191"/>
        <v>0</v>
      </c>
      <c s="160">
        <f t="shared" si="177"/>
        <v>0</v>
      </c>
      <c s="157" t="str">
        <f t="shared" si="192"/>
        <v/>
      </c>
      <c s="160" t="str">
        <f t="shared" si="178"/>
        <v/>
      </c>
      <c s="160" t="str">
        <f>IFERROR(IF(AND(VLOOKUP(G370,अंक,5,0)=""),"",IF($BS$6=3,IF(AND(VLOOKUP(G370,अंक,5,0)&gt;=86),3,IF(AND(VLOOKUP(G370,अंक,5,0)&gt;=81),2,IF(AND(VLOOKUP(G370,अंक,5,0)&gt;=75),1,0))),IF(AND(VLOOKUP(G370,अंक,5,0)&gt;=86),1.5,IF(AND(VLOOKUP(G370,अंक,5,0)&gt;=81),1,IF(AND(VLOOKUP(G370,अंक,5,0)&gt;=75),0.5,0))))),"")</f>
        <v/>
      </c>
      <c s="160">
        <f t="shared" si="193"/>
        <v>0</v>
      </c>
      <c s="160">
        <f t="shared" si="194"/>
        <v>0</v>
      </c>
      <c s="160">
        <f t="shared" si="179"/>
        <v>0</v>
      </c>
      <c s="157" t="str">
        <f t="shared" si="195"/>
        <v/>
      </c>
      <c s="160" t="str">
        <f t="shared" si="180"/>
        <v/>
      </c>
      <c s="160" t="str">
        <f>IFERROR(IF(AND(VLOOKUP(G370,अंक,5,0)=""),"",IF($BY$6=3,IF(AND(VLOOKUP(G370,अंक,5,0)&gt;=86),3,IF(AND(VLOOKUP(G370,अंक,5,0)&gt;=81),2,IF(AND(VLOOKUP(G370,अंक,5,0)&gt;=75),1,0))),IF(AND(VLOOKUP(G370,अंक,5,0)&gt;=86),1.5,IF(AND(VLOOKUP(G370,अंक,5,0)&gt;=81),1,IF(AND(VLOOKUP(G370,अंक,5,0)&gt;=75),0.5,0))))),"")</f>
        <v/>
      </c>
      <c s="160">
        <f t="shared" si="196"/>
        <v>0</v>
      </c>
      <c s="160">
        <f t="shared" si="197"/>
        <v>0</v>
      </c>
      <c s="160">
        <f t="shared" si="181"/>
        <v>0</v>
      </c>
      <c s="157" t="str">
        <f t="shared" si="198"/>
        <v/>
      </c>
      <c s="160" t="str">
        <f t="shared" si="182"/>
        <v/>
      </c>
      <c s="160" t="str">
        <f>IFERROR(IF(AND(VLOOKUP(G370,अंक,5,0)=""),"",IF($CE$6=3,IF(AND(VLOOKUP(G370,अंक,5,0)&gt;=86),3,IF(AND(VLOOKUP(G370,अंक,5,0)&gt;=81),2,IF(AND(VLOOKUP(G370,अंक,5,0)&gt;=75),1,0))),IF(AND(VLOOKUP(G370,अंक,5,0)&gt;=86),1.5,IF(AND(VLOOKUP(G370,अंक,5,0)&gt;=81),1,IF(AND(VLOOKUP(G370,अंक,5,0)&gt;=75),0.5,0))))),"")</f>
        <v/>
      </c>
      <c s="160">
        <f t="shared" si="199"/>
        <v>0</v>
      </c>
      <c s="160">
        <f t="shared" si="200"/>
        <v>0</v>
      </c>
      <c s="160">
        <f t="shared" si="183"/>
        <v>0</v>
      </c>
      <c s="157" t="str">
        <f t="shared" si="201"/>
        <v/>
      </c>
      <c s="160" t="str">
        <f t="shared" si="184"/>
        <v/>
      </c>
      <c s="160" t="str">
        <f>IFERROR(IF(AND(VLOOKUP(G370,अंक,5,0)=""),"",IF($CK$6=3,IF(AND(VLOOKUP(G370,अंक,5,0)&gt;=86),3,IF(AND(VLOOKUP(G370,अंक,5,0)&gt;=81),2,IF(AND(VLOOKUP(G370,अंक,5,0)&gt;=75),1,0))),IF(AND(VLOOKUP(G370,अंक,5,0)&gt;86),1.5,IF(AND(VLOOKUP(G370,अंक,5,0)&gt;=81),1,IF(AND(VLOOKUP(G370,अंक,5,0)&gt;=75),0.5,0))))),"")</f>
        <v/>
      </c>
      <c s="160">
        <f t="shared" si="202"/>
        <v>0</v>
      </c>
      <c s="160">
        <f t="shared" si="203"/>
        <v>0</v>
      </c>
      <c s="160">
        <f t="shared" si="185"/>
        <v>0</v>
      </c>
      <c s="157" t="str">
        <f t="shared" si="204"/>
        <v/>
      </c>
      <c s="160" t="str">
        <f t="shared" si="186"/>
        <v/>
      </c>
      <c s="160" t="str">
        <f>IFERROR(IF(AND(VLOOKUP(G370,अंक,5,0)=""),"",IF($CQ$6=3,IF(AND(VLOOKUP(G370,अंक,5,0)&gt;=86),3,IF(AND(VLOOKUP(G370,अंक,5,0)&gt;=81),2,IF(AND(VLOOKUP(G370,अंक,5,0)&gt;=75),1,0))),IF(AND(VLOOKUP(G370,अंक,5,0)&gt;=86),1.5,IF(AND(VLOOKUP(G370,अंक,5,0)&gt;=81),1,IF(AND(VLOOKUP(G370,अंक,5,0)&gt;=75),0.5,0))))),"")</f>
        <v/>
      </c>
      <c s="160">
        <f t="shared" si="205"/>
        <v>0</v>
      </c>
      <c s="160">
        <f t="shared" si="206"/>
        <v>0</v>
      </c>
      <c s="161">
        <f t="shared" si="187"/>
        <v>0</v>
      </c>
      <c s="157"/>
    </row>
    <row r="371" spans="1:99" ht="26.25" customHeight="1">
      <c r="A37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1" s="181" t="str">
        <f t="shared" si="188"/>
        <v/>
      </c>
      <c s="160" t="str">
        <f t="shared" si="189"/>
        <v/>
      </c>
      <c s="160" t="str">
        <f t="shared" si="176"/>
        <v/>
      </c>
      <c s="160" t="str">
        <f>IFERROR(IF(AND(VLOOKUP(G371,अंक,5,0)=""),"",IF($BM$6=3,IF(AND(VLOOKUP(G371,अंक,5,0)&gt;=86),3,IF(AND(VLOOKUP(G371,अंक,5,0)&gt;=81),2,IF(AND(VLOOKUP(G371,Mark,5,0)&gt;=75),1,0))),IF(AND(VLOOKUP(G371,अंक,5,0)&gt;=86),1.5,IF(AND(VLOOKUP(G371,अंक,5,0)&gt;=81),1,IF(AND(VLOOKUP(G371,अंक,5,0)&gt;=75),0.5,0))))),"")</f>
        <v/>
      </c>
      <c s="160">
        <f t="shared" si="190"/>
        <v>0</v>
      </c>
      <c s="160">
        <f t="shared" si="191"/>
        <v>0</v>
      </c>
      <c s="160">
        <f t="shared" si="177"/>
        <v>0</v>
      </c>
      <c s="157" t="str">
        <f t="shared" si="192"/>
        <v/>
      </c>
      <c s="160" t="str">
        <f t="shared" si="178"/>
        <v/>
      </c>
      <c s="160" t="str">
        <f>IFERROR(IF(AND(VLOOKUP(G371,अंक,5,0)=""),"",IF($BS$6=3,IF(AND(VLOOKUP(G371,अंक,5,0)&gt;=86),3,IF(AND(VLOOKUP(G371,अंक,5,0)&gt;=81),2,IF(AND(VLOOKUP(G371,अंक,5,0)&gt;=75),1,0))),IF(AND(VLOOKUP(G371,अंक,5,0)&gt;=86),1.5,IF(AND(VLOOKUP(G371,अंक,5,0)&gt;=81),1,IF(AND(VLOOKUP(G371,अंक,5,0)&gt;=75),0.5,0))))),"")</f>
        <v/>
      </c>
      <c s="160">
        <f t="shared" si="193"/>
        <v>0</v>
      </c>
      <c s="160">
        <f t="shared" si="194"/>
        <v>0</v>
      </c>
      <c s="160">
        <f t="shared" si="179"/>
        <v>0</v>
      </c>
      <c s="157" t="str">
        <f t="shared" si="195"/>
        <v/>
      </c>
      <c s="160" t="str">
        <f t="shared" si="180"/>
        <v/>
      </c>
      <c s="160" t="str">
        <f>IFERROR(IF(AND(VLOOKUP(G371,अंक,5,0)=""),"",IF($BY$6=3,IF(AND(VLOOKUP(G371,अंक,5,0)&gt;=86),3,IF(AND(VLOOKUP(G371,अंक,5,0)&gt;=81),2,IF(AND(VLOOKUP(G371,अंक,5,0)&gt;=75),1,0))),IF(AND(VLOOKUP(G371,अंक,5,0)&gt;=86),1.5,IF(AND(VLOOKUP(G371,अंक,5,0)&gt;=81),1,IF(AND(VLOOKUP(G371,अंक,5,0)&gt;=75),0.5,0))))),"")</f>
        <v/>
      </c>
      <c s="160">
        <f t="shared" si="196"/>
        <v>0</v>
      </c>
      <c s="160">
        <f t="shared" si="197"/>
        <v>0</v>
      </c>
      <c s="160">
        <f t="shared" si="181"/>
        <v>0</v>
      </c>
      <c s="157" t="str">
        <f t="shared" si="198"/>
        <v/>
      </c>
      <c s="160" t="str">
        <f t="shared" si="182"/>
        <v/>
      </c>
      <c s="160" t="str">
        <f>IFERROR(IF(AND(VLOOKUP(G371,अंक,5,0)=""),"",IF($CE$6=3,IF(AND(VLOOKUP(G371,अंक,5,0)&gt;=86),3,IF(AND(VLOOKUP(G371,अंक,5,0)&gt;=81),2,IF(AND(VLOOKUP(G371,अंक,5,0)&gt;=75),1,0))),IF(AND(VLOOKUP(G371,अंक,5,0)&gt;=86),1.5,IF(AND(VLOOKUP(G371,अंक,5,0)&gt;=81),1,IF(AND(VLOOKUP(G371,अंक,5,0)&gt;=75),0.5,0))))),"")</f>
        <v/>
      </c>
      <c s="160">
        <f t="shared" si="199"/>
        <v>0</v>
      </c>
      <c s="160">
        <f t="shared" si="200"/>
        <v>0</v>
      </c>
      <c s="160">
        <f t="shared" si="183"/>
        <v>0</v>
      </c>
      <c s="157" t="str">
        <f t="shared" si="201"/>
        <v/>
      </c>
      <c s="160" t="str">
        <f t="shared" si="184"/>
        <v/>
      </c>
      <c s="160" t="str">
        <f>IFERROR(IF(AND(VLOOKUP(G371,अंक,5,0)=""),"",IF($CK$6=3,IF(AND(VLOOKUP(G371,अंक,5,0)&gt;=86),3,IF(AND(VLOOKUP(G371,अंक,5,0)&gt;=81),2,IF(AND(VLOOKUP(G371,अंक,5,0)&gt;=75),1,0))),IF(AND(VLOOKUP(G371,अंक,5,0)&gt;86),1.5,IF(AND(VLOOKUP(G371,अंक,5,0)&gt;=81),1,IF(AND(VLOOKUP(G371,अंक,5,0)&gt;=75),0.5,0))))),"")</f>
        <v/>
      </c>
      <c s="160">
        <f t="shared" si="202"/>
        <v>0</v>
      </c>
      <c s="160">
        <f t="shared" si="203"/>
        <v>0</v>
      </c>
      <c s="160">
        <f t="shared" si="185"/>
        <v>0</v>
      </c>
      <c s="157" t="str">
        <f t="shared" si="204"/>
        <v/>
      </c>
      <c s="160" t="str">
        <f t="shared" si="186"/>
        <v/>
      </c>
      <c s="160" t="str">
        <f>IFERROR(IF(AND(VLOOKUP(G371,अंक,5,0)=""),"",IF($CQ$6=3,IF(AND(VLOOKUP(G371,अंक,5,0)&gt;=86),3,IF(AND(VLOOKUP(G371,अंक,5,0)&gt;=81),2,IF(AND(VLOOKUP(G371,अंक,5,0)&gt;=75),1,0))),IF(AND(VLOOKUP(G371,अंक,5,0)&gt;=86),1.5,IF(AND(VLOOKUP(G371,अंक,5,0)&gt;=81),1,IF(AND(VLOOKUP(G371,अंक,5,0)&gt;=75),0.5,0))))),"")</f>
        <v/>
      </c>
      <c s="160">
        <f t="shared" si="205"/>
        <v>0</v>
      </c>
      <c s="160">
        <f t="shared" si="206"/>
        <v>0</v>
      </c>
      <c s="161">
        <f t="shared" si="187"/>
        <v>0</v>
      </c>
      <c s="157"/>
    </row>
    <row r="372" spans="1:99" ht="26.25" customHeight="1">
      <c r="A37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2" s="181" t="str">
        <f t="shared" si="188"/>
        <v/>
      </c>
      <c s="160" t="str">
        <f t="shared" si="189"/>
        <v/>
      </c>
      <c s="160" t="str">
        <f t="shared" si="176"/>
        <v/>
      </c>
      <c s="160" t="str">
        <f>IFERROR(IF(AND(VLOOKUP(G372,अंक,5,0)=""),"",IF($BM$6=3,IF(AND(VLOOKUP(G372,अंक,5,0)&gt;=86),3,IF(AND(VLOOKUP(G372,अंक,5,0)&gt;=81),2,IF(AND(VLOOKUP(G372,Mark,5,0)&gt;=75),1,0))),IF(AND(VLOOKUP(G372,अंक,5,0)&gt;=86),1.5,IF(AND(VLOOKUP(G372,अंक,5,0)&gt;=81),1,IF(AND(VLOOKUP(G372,अंक,5,0)&gt;=75),0.5,0))))),"")</f>
        <v/>
      </c>
      <c s="160">
        <f t="shared" si="190"/>
        <v>0</v>
      </c>
      <c s="160">
        <f t="shared" si="191"/>
        <v>0</v>
      </c>
      <c s="160">
        <f t="shared" si="177"/>
        <v>0</v>
      </c>
      <c s="157" t="str">
        <f t="shared" si="192"/>
        <v/>
      </c>
      <c s="160" t="str">
        <f t="shared" si="178"/>
        <v/>
      </c>
      <c s="160" t="str">
        <f>IFERROR(IF(AND(VLOOKUP(G372,अंक,5,0)=""),"",IF($BS$6=3,IF(AND(VLOOKUP(G372,अंक,5,0)&gt;=86),3,IF(AND(VLOOKUP(G372,अंक,5,0)&gt;=81),2,IF(AND(VLOOKUP(G372,अंक,5,0)&gt;=75),1,0))),IF(AND(VLOOKUP(G372,अंक,5,0)&gt;=86),1.5,IF(AND(VLOOKUP(G372,अंक,5,0)&gt;=81),1,IF(AND(VLOOKUP(G372,अंक,5,0)&gt;=75),0.5,0))))),"")</f>
        <v/>
      </c>
      <c s="160">
        <f t="shared" si="193"/>
        <v>0</v>
      </c>
      <c s="160">
        <f t="shared" si="194"/>
        <v>0</v>
      </c>
      <c s="160">
        <f t="shared" si="179"/>
        <v>0</v>
      </c>
      <c s="157" t="str">
        <f t="shared" si="195"/>
        <v/>
      </c>
      <c s="160" t="str">
        <f t="shared" si="180"/>
        <v/>
      </c>
      <c s="160" t="str">
        <f>IFERROR(IF(AND(VLOOKUP(G372,अंक,5,0)=""),"",IF($BY$6=3,IF(AND(VLOOKUP(G372,अंक,5,0)&gt;=86),3,IF(AND(VLOOKUP(G372,अंक,5,0)&gt;=81),2,IF(AND(VLOOKUP(G372,अंक,5,0)&gt;=75),1,0))),IF(AND(VLOOKUP(G372,अंक,5,0)&gt;=86),1.5,IF(AND(VLOOKUP(G372,अंक,5,0)&gt;=81),1,IF(AND(VLOOKUP(G372,अंक,5,0)&gt;=75),0.5,0))))),"")</f>
        <v/>
      </c>
      <c s="160">
        <f t="shared" si="196"/>
        <v>0</v>
      </c>
      <c s="160">
        <f t="shared" si="197"/>
        <v>0</v>
      </c>
      <c s="160">
        <f t="shared" si="181"/>
        <v>0</v>
      </c>
      <c s="157" t="str">
        <f t="shared" si="198"/>
        <v/>
      </c>
      <c s="160" t="str">
        <f t="shared" si="182"/>
        <v/>
      </c>
      <c s="160" t="str">
        <f>IFERROR(IF(AND(VLOOKUP(G372,अंक,5,0)=""),"",IF($CE$6=3,IF(AND(VLOOKUP(G372,अंक,5,0)&gt;=86),3,IF(AND(VLOOKUP(G372,अंक,5,0)&gt;=81),2,IF(AND(VLOOKUP(G372,अंक,5,0)&gt;=75),1,0))),IF(AND(VLOOKUP(G372,अंक,5,0)&gt;=86),1.5,IF(AND(VLOOKUP(G372,अंक,5,0)&gt;=81),1,IF(AND(VLOOKUP(G372,अंक,5,0)&gt;=75),0.5,0))))),"")</f>
        <v/>
      </c>
      <c s="160">
        <f t="shared" si="199"/>
        <v>0</v>
      </c>
      <c s="160">
        <f t="shared" si="200"/>
        <v>0</v>
      </c>
      <c s="160">
        <f t="shared" si="183"/>
        <v>0</v>
      </c>
      <c s="157" t="str">
        <f t="shared" si="201"/>
        <v/>
      </c>
      <c s="160" t="str">
        <f t="shared" si="184"/>
        <v/>
      </c>
      <c s="160" t="str">
        <f>IFERROR(IF(AND(VLOOKUP(G372,अंक,5,0)=""),"",IF($CK$6=3,IF(AND(VLOOKUP(G372,अंक,5,0)&gt;=86),3,IF(AND(VLOOKUP(G372,अंक,5,0)&gt;=81),2,IF(AND(VLOOKUP(G372,अंक,5,0)&gt;=75),1,0))),IF(AND(VLOOKUP(G372,अंक,5,0)&gt;86),1.5,IF(AND(VLOOKUP(G372,अंक,5,0)&gt;=81),1,IF(AND(VLOOKUP(G372,अंक,5,0)&gt;=75),0.5,0))))),"")</f>
        <v/>
      </c>
      <c s="160">
        <f t="shared" si="202"/>
        <v>0</v>
      </c>
      <c s="160">
        <f t="shared" si="203"/>
        <v>0</v>
      </c>
      <c s="160">
        <f t="shared" si="185"/>
        <v>0</v>
      </c>
      <c s="157" t="str">
        <f t="shared" si="204"/>
        <v/>
      </c>
      <c s="160" t="str">
        <f t="shared" si="186"/>
        <v/>
      </c>
      <c s="160" t="str">
        <f>IFERROR(IF(AND(VLOOKUP(G372,अंक,5,0)=""),"",IF($CQ$6=3,IF(AND(VLOOKUP(G372,अंक,5,0)&gt;=86),3,IF(AND(VLOOKUP(G372,अंक,5,0)&gt;=81),2,IF(AND(VLOOKUP(G372,अंक,5,0)&gt;=75),1,0))),IF(AND(VLOOKUP(G372,अंक,5,0)&gt;=86),1.5,IF(AND(VLOOKUP(G372,अंक,5,0)&gt;=81),1,IF(AND(VLOOKUP(G372,अंक,5,0)&gt;=75),0.5,0))))),"")</f>
        <v/>
      </c>
      <c s="160">
        <f t="shared" si="205"/>
        <v>0</v>
      </c>
      <c s="160">
        <f t="shared" si="206"/>
        <v>0</v>
      </c>
      <c s="161">
        <f t="shared" si="187"/>
        <v>0</v>
      </c>
      <c s="157"/>
    </row>
    <row r="373" spans="1:99" ht="26.25" customHeight="1">
      <c r="A37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3" s="181" t="str">
        <f t="shared" si="188"/>
        <v/>
      </c>
      <c s="160" t="str">
        <f t="shared" si="189"/>
        <v/>
      </c>
      <c s="160" t="str">
        <f t="shared" si="176"/>
        <v/>
      </c>
      <c s="160" t="str">
        <f>IFERROR(IF(AND(VLOOKUP(G373,अंक,5,0)=""),"",IF($BM$6=3,IF(AND(VLOOKUP(G373,अंक,5,0)&gt;=86),3,IF(AND(VLOOKUP(G373,अंक,5,0)&gt;=81),2,IF(AND(VLOOKUP(G373,Mark,5,0)&gt;=75),1,0))),IF(AND(VLOOKUP(G373,अंक,5,0)&gt;=86),1.5,IF(AND(VLOOKUP(G373,अंक,5,0)&gt;=81),1,IF(AND(VLOOKUP(G373,अंक,5,0)&gt;=75),0.5,0))))),"")</f>
        <v/>
      </c>
      <c s="160">
        <f t="shared" si="190"/>
        <v>0</v>
      </c>
      <c s="160">
        <f t="shared" si="191"/>
        <v>0</v>
      </c>
      <c s="160">
        <f t="shared" si="177"/>
        <v>0</v>
      </c>
      <c s="157" t="str">
        <f t="shared" si="192"/>
        <v/>
      </c>
      <c s="160" t="str">
        <f t="shared" si="178"/>
        <v/>
      </c>
      <c s="160" t="str">
        <f>IFERROR(IF(AND(VLOOKUP(G373,अंक,5,0)=""),"",IF($BS$6=3,IF(AND(VLOOKUP(G373,अंक,5,0)&gt;=86),3,IF(AND(VLOOKUP(G373,अंक,5,0)&gt;=81),2,IF(AND(VLOOKUP(G373,अंक,5,0)&gt;=75),1,0))),IF(AND(VLOOKUP(G373,अंक,5,0)&gt;=86),1.5,IF(AND(VLOOKUP(G373,अंक,5,0)&gt;=81),1,IF(AND(VLOOKUP(G373,अंक,5,0)&gt;=75),0.5,0))))),"")</f>
        <v/>
      </c>
      <c s="160">
        <f t="shared" si="193"/>
        <v>0</v>
      </c>
      <c s="160">
        <f t="shared" si="194"/>
        <v>0</v>
      </c>
      <c s="160">
        <f t="shared" si="179"/>
        <v>0</v>
      </c>
      <c s="157" t="str">
        <f t="shared" si="195"/>
        <v/>
      </c>
      <c s="160" t="str">
        <f t="shared" si="180"/>
        <v/>
      </c>
      <c s="160" t="str">
        <f>IFERROR(IF(AND(VLOOKUP(G373,अंक,5,0)=""),"",IF($BY$6=3,IF(AND(VLOOKUP(G373,अंक,5,0)&gt;=86),3,IF(AND(VLOOKUP(G373,अंक,5,0)&gt;=81),2,IF(AND(VLOOKUP(G373,अंक,5,0)&gt;=75),1,0))),IF(AND(VLOOKUP(G373,अंक,5,0)&gt;=86),1.5,IF(AND(VLOOKUP(G373,अंक,5,0)&gt;=81),1,IF(AND(VLOOKUP(G373,अंक,5,0)&gt;=75),0.5,0))))),"")</f>
        <v/>
      </c>
      <c s="160">
        <f t="shared" si="196"/>
        <v>0</v>
      </c>
      <c s="160">
        <f t="shared" si="197"/>
        <v>0</v>
      </c>
      <c s="160">
        <f t="shared" si="181"/>
        <v>0</v>
      </c>
      <c s="157" t="str">
        <f t="shared" si="198"/>
        <v/>
      </c>
      <c s="160" t="str">
        <f t="shared" si="182"/>
        <v/>
      </c>
      <c s="160" t="str">
        <f>IFERROR(IF(AND(VLOOKUP(G373,अंक,5,0)=""),"",IF($CE$6=3,IF(AND(VLOOKUP(G373,अंक,5,0)&gt;=86),3,IF(AND(VLOOKUP(G373,अंक,5,0)&gt;=81),2,IF(AND(VLOOKUP(G373,अंक,5,0)&gt;=75),1,0))),IF(AND(VLOOKUP(G373,अंक,5,0)&gt;=86),1.5,IF(AND(VLOOKUP(G373,अंक,5,0)&gt;=81),1,IF(AND(VLOOKUP(G373,अंक,5,0)&gt;=75),0.5,0))))),"")</f>
        <v/>
      </c>
      <c s="160">
        <f t="shared" si="199"/>
        <v>0</v>
      </c>
      <c s="160">
        <f t="shared" si="200"/>
        <v>0</v>
      </c>
      <c s="160">
        <f t="shared" si="183"/>
        <v>0</v>
      </c>
      <c s="157" t="str">
        <f t="shared" si="201"/>
        <v/>
      </c>
      <c s="160" t="str">
        <f t="shared" si="184"/>
        <v/>
      </c>
      <c s="160" t="str">
        <f>IFERROR(IF(AND(VLOOKUP(G373,अंक,5,0)=""),"",IF($CK$6=3,IF(AND(VLOOKUP(G373,अंक,5,0)&gt;=86),3,IF(AND(VLOOKUP(G373,अंक,5,0)&gt;=81),2,IF(AND(VLOOKUP(G373,अंक,5,0)&gt;=75),1,0))),IF(AND(VLOOKUP(G373,अंक,5,0)&gt;86),1.5,IF(AND(VLOOKUP(G373,अंक,5,0)&gt;=81),1,IF(AND(VLOOKUP(G373,अंक,5,0)&gt;=75),0.5,0))))),"")</f>
        <v/>
      </c>
      <c s="160">
        <f t="shared" si="202"/>
        <v>0</v>
      </c>
      <c s="160">
        <f t="shared" si="203"/>
        <v>0</v>
      </c>
      <c s="160">
        <f t="shared" si="185"/>
        <v>0</v>
      </c>
      <c s="157" t="str">
        <f t="shared" si="204"/>
        <v/>
      </c>
      <c s="160" t="str">
        <f t="shared" si="186"/>
        <v/>
      </c>
      <c s="160" t="str">
        <f>IFERROR(IF(AND(VLOOKUP(G373,अंक,5,0)=""),"",IF($CQ$6=3,IF(AND(VLOOKUP(G373,अंक,5,0)&gt;=86),3,IF(AND(VLOOKUP(G373,अंक,5,0)&gt;=81),2,IF(AND(VLOOKUP(G373,अंक,5,0)&gt;=75),1,0))),IF(AND(VLOOKUP(G373,अंक,5,0)&gt;=86),1.5,IF(AND(VLOOKUP(G373,अंक,5,0)&gt;=81),1,IF(AND(VLOOKUP(G373,अंक,5,0)&gt;=75),0.5,0))))),"")</f>
        <v/>
      </c>
      <c s="160">
        <f t="shared" si="205"/>
        <v>0</v>
      </c>
      <c s="160">
        <f t="shared" si="206"/>
        <v>0</v>
      </c>
      <c s="161">
        <f t="shared" si="187"/>
        <v>0</v>
      </c>
      <c s="157"/>
    </row>
    <row r="374" spans="1:99" ht="26.25" customHeight="1">
      <c r="A37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4" s="181" t="str">
        <f t="shared" si="188"/>
        <v/>
      </c>
      <c s="160" t="str">
        <f t="shared" si="189"/>
        <v/>
      </c>
      <c s="160" t="str">
        <f t="shared" si="176"/>
        <v/>
      </c>
      <c s="160" t="str">
        <f>IFERROR(IF(AND(VLOOKUP(G374,अंक,5,0)=""),"",IF($BM$6=3,IF(AND(VLOOKUP(G374,अंक,5,0)&gt;=86),3,IF(AND(VLOOKUP(G374,अंक,5,0)&gt;=81),2,IF(AND(VLOOKUP(G374,Mark,5,0)&gt;=75),1,0))),IF(AND(VLOOKUP(G374,अंक,5,0)&gt;=86),1.5,IF(AND(VLOOKUP(G374,अंक,5,0)&gt;=81),1,IF(AND(VLOOKUP(G374,अंक,5,0)&gt;=75),0.5,0))))),"")</f>
        <v/>
      </c>
      <c s="160">
        <f t="shared" si="190"/>
        <v>0</v>
      </c>
      <c s="160">
        <f t="shared" si="191"/>
        <v>0</v>
      </c>
      <c s="160">
        <f t="shared" si="177"/>
        <v>0</v>
      </c>
      <c s="157" t="str">
        <f t="shared" si="192"/>
        <v/>
      </c>
      <c s="160" t="str">
        <f t="shared" si="178"/>
        <v/>
      </c>
      <c s="160" t="str">
        <f>IFERROR(IF(AND(VLOOKUP(G374,अंक,5,0)=""),"",IF($BS$6=3,IF(AND(VLOOKUP(G374,अंक,5,0)&gt;=86),3,IF(AND(VLOOKUP(G374,अंक,5,0)&gt;=81),2,IF(AND(VLOOKUP(G374,अंक,5,0)&gt;=75),1,0))),IF(AND(VLOOKUP(G374,अंक,5,0)&gt;=86),1.5,IF(AND(VLOOKUP(G374,अंक,5,0)&gt;=81),1,IF(AND(VLOOKUP(G374,अंक,5,0)&gt;=75),0.5,0))))),"")</f>
        <v/>
      </c>
      <c s="160">
        <f t="shared" si="193"/>
        <v>0</v>
      </c>
      <c s="160">
        <f t="shared" si="194"/>
        <v>0</v>
      </c>
      <c s="160">
        <f t="shared" si="179"/>
        <v>0</v>
      </c>
      <c s="157" t="str">
        <f t="shared" si="195"/>
        <v/>
      </c>
      <c s="160" t="str">
        <f t="shared" si="180"/>
        <v/>
      </c>
      <c s="160" t="str">
        <f>IFERROR(IF(AND(VLOOKUP(G374,अंक,5,0)=""),"",IF($BY$6=3,IF(AND(VLOOKUP(G374,अंक,5,0)&gt;=86),3,IF(AND(VLOOKUP(G374,अंक,5,0)&gt;=81),2,IF(AND(VLOOKUP(G374,अंक,5,0)&gt;=75),1,0))),IF(AND(VLOOKUP(G374,अंक,5,0)&gt;=86),1.5,IF(AND(VLOOKUP(G374,अंक,5,0)&gt;=81),1,IF(AND(VLOOKUP(G374,अंक,5,0)&gt;=75),0.5,0))))),"")</f>
        <v/>
      </c>
      <c s="160">
        <f t="shared" si="196"/>
        <v>0</v>
      </c>
      <c s="160">
        <f t="shared" si="197"/>
        <v>0</v>
      </c>
      <c s="160">
        <f t="shared" si="181"/>
        <v>0</v>
      </c>
      <c s="157" t="str">
        <f t="shared" si="198"/>
        <v/>
      </c>
      <c s="160" t="str">
        <f t="shared" si="182"/>
        <v/>
      </c>
      <c s="160" t="str">
        <f>IFERROR(IF(AND(VLOOKUP(G374,अंक,5,0)=""),"",IF($CE$6=3,IF(AND(VLOOKUP(G374,अंक,5,0)&gt;=86),3,IF(AND(VLOOKUP(G374,अंक,5,0)&gt;=81),2,IF(AND(VLOOKUP(G374,अंक,5,0)&gt;=75),1,0))),IF(AND(VLOOKUP(G374,अंक,5,0)&gt;=86),1.5,IF(AND(VLOOKUP(G374,अंक,5,0)&gt;=81),1,IF(AND(VLOOKUP(G374,अंक,5,0)&gt;=75),0.5,0))))),"")</f>
        <v/>
      </c>
      <c s="160">
        <f t="shared" si="199"/>
        <v>0</v>
      </c>
      <c s="160">
        <f t="shared" si="200"/>
        <v>0</v>
      </c>
      <c s="160">
        <f t="shared" si="183"/>
        <v>0</v>
      </c>
      <c s="157" t="str">
        <f t="shared" si="201"/>
        <v/>
      </c>
      <c s="160" t="str">
        <f t="shared" si="184"/>
        <v/>
      </c>
      <c s="160" t="str">
        <f>IFERROR(IF(AND(VLOOKUP(G374,अंक,5,0)=""),"",IF($CK$6=3,IF(AND(VLOOKUP(G374,अंक,5,0)&gt;=86),3,IF(AND(VLOOKUP(G374,अंक,5,0)&gt;=81),2,IF(AND(VLOOKUP(G374,अंक,5,0)&gt;=75),1,0))),IF(AND(VLOOKUP(G374,अंक,5,0)&gt;86),1.5,IF(AND(VLOOKUP(G374,अंक,5,0)&gt;=81),1,IF(AND(VLOOKUP(G374,अंक,5,0)&gt;=75),0.5,0))))),"")</f>
        <v/>
      </c>
      <c s="160">
        <f t="shared" si="202"/>
        <v>0</v>
      </c>
      <c s="160">
        <f t="shared" si="203"/>
        <v>0</v>
      </c>
      <c s="160">
        <f t="shared" si="185"/>
        <v>0</v>
      </c>
      <c s="157" t="str">
        <f t="shared" si="204"/>
        <v/>
      </c>
      <c s="160" t="str">
        <f t="shared" si="186"/>
        <v/>
      </c>
      <c s="160" t="str">
        <f>IFERROR(IF(AND(VLOOKUP(G374,अंक,5,0)=""),"",IF($CQ$6=3,IF(AND(VLOOKUP(G374,अंक,5,0)&gt;=86),3,IF(AND(VLOOKUP(G374,अंक,5,0)&gt;=81),2,IF(AND(VLOOKUP(G374,अंक,5,0)&gt;=75),1,0))),IF(AND(VLOOKUP(G374,अंक,5,0)&gt;=86),1.5,IF(AND(VLOOKUP(G374,अंक,5,0)&gt;=81),1,IF(AND(VLOOKUP(G374,अंक,5,0)&gt;=75),0.5,0))))),"")</f>
        <v/>
      </c>
      <c s="160">
        <f t="shared" si="205"/>
        <v>0</v>
      </c>
      <c s="160">
        <f t="shared" si="206"/>
        <v>0</v>
      </c>
      <c s="161">
        <f t="shared" si="187"/>
        <v>0</v>
      </c>
      <c s="157"/>
    </row>
    <row r="375" spans="1:99" ht="26.25" customHeight="1">
      <c r="A37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5" s="181" t="str">
        <f t="shared" si="188"/>
        <v/>
      </c>
      <c s="160" t="str">
        <f t="shared" si="189"/>
        <v/>
      </c>
      <c s="160" t="str">
        <f t="shared" si="176"/>
        <v/>
      </c>
      <c s="160" t="str">
        <f>IFERROR(IF(AND(VLOOKUP(G375,अंक,5,0)=""),"",IF($BM$6=3,IF(AND(VLOOKUP(G375,अंक,5,0)&gt;=86),3,IF(AND(VLOOKUP(G375,अंक,5,0)&gt;=81),2,IF(AND(VLOOKUP(G375,Mark,5,0)&gt;=75),1,0))),IF(AND(VLOOKUP(G375,अंक,5,0)&gt;=86),1.5,IF(AND(VLOOKUP(G375,अंक,5,0)&gt;=81),1,IF(AND(VLOOKUP(G375,अंक,5,0)&gt;=75),0.5,0))))),"")</f>
        <v/>
      </c>
      <c s="160">
        <f t="shared" si="190"/>
        <v>0</v>
      </c>
      <c s="160">
        <f t="shared" si="191"/>
        <v>0</v>
      </c>
      <c s="160">
        <f t="shared" si="177"/>
        <v>0</v>
      </c>
      <c s="157" t="str">
        <f t="shared" si="192"/>
        <v/>
      </c>
      <c s="160" t="str">
        <f t="shared" si="178"/>
        <v/>
      </c>
      <c s="160" t="str">
        <f>IFERROR(IF(AND(VLOOKUP(G375,अंक,5,0)=""),"",IF($BS$6=3,IF(AND(VLOOKUP(G375,अंक,5,0)&gt;=86),3,IF(AND(VLOOKUP(G375,अंक,5,0)&gt;=81),2,IF(AND(VLOOKUP(G375,अंक,5,0)&gt;=75),1,0))),IF(AND(VLOOKUP(G375,अंक,5,0)&gt;=86),1.5,IF(AND(VLOOKUP(G375,अंक,5,0)&gt;=81),1,IF(AND(VLOOKUP(G375,अंक,5,0)&gt;=75),0.5,0))))),"")</f>
        <v/>
      </c>
      <c s="160">
        <f t="shared" si="193"/>
        <v>0</v>
      </c>
      <c s="160">
        <f t="shared" si="194"/>
        <v>0</v>
      </c>
      <c s="160">
        <f t="shared" si="179"/>
        <v>0</v>
      </c>
      <c s="157" t="str">
        <f t="shared" si="195"/>
        <v/>
      </c>
      <c s="160" t="str">
        <f t="shared" si="180"/>
        <v/>
      </c>
      <c s="160" t="str">
        <f>IFERROR(IF(AND(VLOOKUP(G375,अंक,5,0)=""),"",IF($BY$6=3,IF(AND(VLOOKUP(G375,अंक,5,0)&gt;=86),3,IF(AND(VLOOKUP(G375,अंक,5,0)&gt;=81),2,IF(AND(VLOOKUP(G375,अंक,5,0)&gt;=75),1,0))),IF(AND(VLOOKUP(G375,अंक,5,0)&gt;=86),1.5,IF(AND(VLOOKUP(G375,अंक,5,0)&gt;=81),1,IF(AND(VLOOKUP(G375,अंक,5,0)&gt;=75),0.5,0))))),"")</f>
        <v/>
      </c>
      <c s="160">
        <f t="shared" si="196"/>
        <v>0</v>
      </c>
      <c s="160">
        <f t="shared" si="197"/>
        <v>0</v>
      </c>
      <c s="160">
        <f t="shared" si="181"/>
        <v>0</v>
      </c>
      <c s="157" t="str">
        <f t="shared" si="198"/>
        <v/>
      </c>
      <c s="160" t="str">
        <f t="shared" si="182"/>
        <v/>
      </c>
      <c s="160" t="str">
        <f>IFERROR(IF(AND(VLOOKUP(G375,अंक,5,0)=""),"",IF($CE$6=3,IF(AND(VLOOKUP(G375,अंक,5,0)&gt;=86),3,IF(AND(VLOOKUP(G375,अंक,5,0)&gt;=81),2,IF(AND(VLOOKUP(G375,अंक,5,0)&gt;=75),1,0))),IF(AND(VLOOKUP(G375,अंक,5,0)&gt;=86),1.5,IF(AND(VLOOKUP(G375,अंक,5,0)&gt;=81),1,IF(AND(VLOOKUP(G375,अंक,5,0)&gt;=75),0.5,0))))),"")</f>
        <v/>
      </c>
      <c s="160">
        <f t="shared" si="199"/>
        <v>0</v>
      </c>
      <c s="160">
        <f t="shared" si="200"/>
        <v>0</v>
      </c>
      <c s="160">
        <f t="shared" si="183"/>
        <v>0</v>
      </c>
      <c s="157" t="str">
        <f t="shared" si="201"/>
        <v/>
      </c>
      <c s="160" t="str">
        <f t="shared" si="184"/>
        <v/>
      </c>
      <c s="160" t="str">
        <f>IFERROR(IF(AND(VLOOKUP(G375,अंक,5,0)=""),"",IF($CK$6=3,IF(AND(VLOOKUP(G375,अंक,5,0)&gt;=86),3,IF(AND(VLOOKUP(G375,अंक,5,0)&gt;=81),2,IF(AND(VLOOKUP(G375,अंक,5,0)&gt;=75),1,0))),IF(AND(VLOOKUP(G375,अंक,5,0)&gt;86),1.5,IF(AND(VLOOKUP(G375,अंक,5,0)&gt;=81),1,IF(AND(VLOOKUP(G375,अंक,5,0)&gt;=75),0.5,0))))),"")</f>
        <v/>
      </c>
      <c s="160">
        <f t="shared" si="202"/>
        <v>0</v>
      </c>
      <c s="160">
        <f t="shared" si="203"/>
        <v>0</v>
      </c>
      <c s="160">
        <f t="shared" si="185"/>
        <v>0</v>
      </c>
      <c s="157" t="str">
        <f t="shared" si="204"/>
        <v/>
      </c>
      <c s="160" t="str">
        <f t="shared" si="186"/>
        <v/>
      </c>
      <c s="160" t="str">
        <f>IFERROR(IF(AND(VLOOKUP(G375,अंक,5,0)=""),"",IF($CQ$6=3,IF(AND(VLOOKUP(G375,अंक,5,0)&gt;=86),3,IF(AND(VLOOKUP(G375,अंक,5,0)&gt;=81),2,IF(AND(VLOOKUP(G375,अंक,5,0)&gt;=75),1,0))),IF(AND(VLOOKUP(G375,अंक,5,0)&gt;=86),1.5,IF(AND(VLOOKUP(G375,अंक,5,0)&gt;=81),1,IF(AND(VLOOKUP(G375,अंक,5,0)&gt;=75),0.5,0))))),"")</f>
        <v/>
      </c>
      <c s="160">
        <f t="shared" si="205"/>
        <v>0</v>
      </c>
      <c s="160">
        <f t="shared" si="206"/>
        <v>0</v>
      </c>
      <c s="161">
        <f t="shared" si="187"/>
        <v>0</v>
      </c>
      <c s="157"/>
    </row>
    <row r="376" spans="1:99" ht="26.25" customHeight="1">
      <c r="A37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6" s="181" t="str">
        <f t="shared" si="188"/>
        <v/>
      </c>
      <c s="160" t="str">
        <f t="shared" si="189"/>
        <v/>
      </c>
      <c s="160" t="str">
        <f t="shared" si="176"/>
        <v/>
      </c>
      <c s="160" t="str">
        <f>IFERROR(IF(AND(VLOOKUP(G376,अंक,5,0)=""),"",IF($BM$6=3,IF(AND(VLOOKUP(G376,अंक,5,0)&gt;=86),3,IF(AND(VLOOKUP(G376,अंक,5,0)&gt;=81),2,IF(AND(VLOOKUP(G376,Mark,5,0)&gt;=75),1,0))),IF(AND(VLOOKUP(G376,अंक,5,0)&gt;=86),1.5,IF(AND(VLOOKUP(G376,अंक,5,0)&gt;=81),1,IF(AND(VLOOKUP(G376,अंक,5,0)&gt;=75),0.5,0))))),"")</f>
        <v/>
      </c>
      <c s="160">
        <f t="shared" si="190"/>
        <v>0</v>
      </c>
      <c s="160">
        <f t="shared" si="191"/>
        <v>0</v>
      </c>
      <c s="160">
        <f t="shared" si="177"/>
        <v>0</v>
      </c>
      <c s="157" t="str">
        <f t="shared" si="192"/>
        <v/>
      </c>
      <c s="160" t="str">
        <f t="shared" si="178"/>
        <v/>
      </c>
      <c s="160" t="str">
        <f>IFERROR(IF(AND(VLOOKUP(G376,अंक,5,0)=""),"",IF($BS$6=3,IF(AND(VLOOKUP(G376,अंक,5,0)&gt;=86),3,IF(AND(VLOOKUP(G376,अंक,5,0)&gt;=81),2,IF(AND(VLOOKUP(G376,अंक,5,0)&gt;=75),1,0))),IF(AND(VLOOKUP(G376,अंक,5,0)&gt;=86),1.5,IF(AND(VLOOKUP(G376,अंक,5,0)&gt;=81),1,IF(AND(VLOOKUP(G376,अंक,5,0)&gt;=75),0.5,0))))),"")</f>
        <v/>
      </c>
      <c s="160">
        <f t="shared" si="193"/>
        <v>0</v>
      </c>
      <c s="160">
        <f t="shared" si="194"/>
        <v>0</v>
      </c>
      <c s="160">
        <f t="shared" si="179"/>
        <v>0</v>
      </c>
      <c s="157" t="str">
        <f t="shared" si="195"/>
        <v/>
      </c>
      <c s="160" t="str">
        <f t="shared" si="180"/>
        <v/>
      </c>
      <c s="160" t="str">
        <f>IFERROR(IF(AND(VLOOKUP(G376,अंक,5,0)=""),"",IF($BY$6=3,IF(AND(VLOOKUP(G376,अंक,5,0)&gt;=86),3,IF(AND(VLOOKUP(G376,अंक,5,0)&gt;=81),2,IF(AND(VLOOKUP(G376,अंक,5,0)&gt;=75),1,0))),IF(AND(VLOOKUP(G376,अंक,5,0)&gt;=86),1.5,IF(AND(VLOOKUP(G376,अंक,5,0)&gt;=81),1,IF(AND(VLOOKUP(G376,अंक,5,0)&gt;=75),0.5,0))))),"")</f>
        <v/>
      </c>
      <c s="160">
        <f t="shared" si="196"/>
        <v>0</v>
      </c>
      <c s="160">
        <f t="shared" si="197"/>
        <v>0</v>
      </c>
      <c s="160">
        <f t="shared" si="181"/>
        <v>0</v>
      </c>
      <c s="157" t="str">
        <f t="shared" si="198"/>
        <v/>
      </c>
      <c s="160" t="str">
        <f t="shared" si="182"/>
        <v/>
      </c>
      <c s="160" t="str">
        <f>IFERROR(IF(AND(VLOOKUP(G376,अंक,5,0)=""),"",IF($CE$6=3,IF(AND(VLOOKUP(G376,अंक,5,0)&gt;=86),3,IF(AND(VLOOKUP(G376,अंक,5,0)&gt;=81),2,IF(AND(VLOOKUP(G376,अंक,5,0)&gt;=75),1,0))),IF(AND(VLOOKUP(G376,अंक,5,0)&gt;=86),1.5,IF(AND(VLOOKUP(G376,अंक,5,0)&gt;=81),1,IF(AND(VLOOKUP(G376,अंक,5,0)&gt;=75),0.5,0))))),"")</f>
        <v/>
      </c>
      <c s="160">
        <f t="shared" si="199"/>
        <v>0</v>
      </c>
      <c s="160">
        <f t="shared" si="200"/>
        <v>0</v>
      </c>
      <c s="160">
        <f t="shared" si="183"/>
        <v>0</v>
      </c>
      <c s="157" t="str">
        <f t="shared" si="201"/>
        <v/>
      </c>
      <c s="160" t="str">
        <f t="shared" si="184"/>
        <v/>
      </c>
      <c s="160" t="str">
        <f>IFERROR(IF(AND(VLOOKUP(G376,अंक,5,0)=""),"",IF($CK$6=3,IF(AND(VLOOKUP(G376,अंक,5,0)&gt;=86),3,IF(AND(VLOOKUP(G376,अंक,5,0)&gt;=81),2,IF(AND(VLOOKUP(G376,अंक,5,0)&gt;=75),1,0))),IF(AND(VLOOKUP(G376,अंक,5,0)&gt;86),1.5,IF(AND(VLOOKUP(G376,अंक,5,0)&gt;=81),1,IF(AND(VLOOKUP(G376,अंक,5,0)&gt;=75),0.5,0))))),"")</f>
        <v/>
      </c>
      <c s="160">
        <f t="shared" si="202"/>
        <v>0</v>
      </c>
      <c s="160">
        <f t="shared" si="203"/>
        <v>0</v>
      </c>
      <c s="160">
        <f t="shared" si="185"/>
        <v>0</v>
      </c>
      <c s="157" t="str">
        <f t="shared" si="204"/>
        <v/>
      </c>
      <c s="160" t="str">
        <f t="shared" si="186"/>
        <v/>
      </c>
      <c s="160" t="str">
        <f>IFERROR(IF(AND(VLOOKUP(G376,अंक,5,0)=""),"",IF($CQ$6=3,IF(AND(VLOOKUP(G376,अंक,5,0)&gt;=86),3,IF(AND(VLOOKUP(G376,अंक,5,0)&gt;=81),2,IF(AND(VLOOKUP(G376,अंक,5,0)&gt;=75),1,0))),IF(AND(VLOOKUP(G376,अंक,5,0)&gt;=86),1.5,IF(AND(VLOOKUP(G376,अंक,5,0)&gt;=81),1,IF(AND(VLOOKUP(G376,अंक,5,0)&gt;=75),0.5,0))))),"")</f>
        <v/>
      </c>
      <c s="160">
        <f t="shared" si="205"/>
        <v>0</v>
      </c>
      <c s="160">
        <f t="shared" si="206"/>
        <v>0</v>
      </c>
      <c s="161">
        <f t="shared" si="187"/>
        <v>0</v>
      </c>
      <c s="157"/>
    </row>
    <row r="377" spans="1:99" ht="26.25" customHeight="1">
      <c r="A37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7" s="181" t="str">
        <f t="shared" si="188"/>
        <v/>
      </c>
      <c s="160" t="str">
        <f t="shared" si="189"/>
        <v/>
      </c>
      <c s="160" t="str">
        <f t="shared" si="176"/>
        <v/>
      </c>
      <c s="160" t="str">
        <f>IFERROR(IF(AND(VLOOKUP(G377,अंक,5,0)=""),"",IF($BM$6=3,IF(AND(VLOOKUP(G377,अंक,5,0)&gt;=86),3,IF(AND(VLOOKUP(G377,अंक,5,0)&gt;=81),2,IF(AND(VLOOKUP(G377,Mark,5,0)&gt;=75),1,0))),IF(AND(VLOOKUP(G377,अंक,5,0)&gt;=86),1.5,IF(AND(VLOOKUP(G377,अंक,5,0)&gt;=81),1,IF(AND(VLOOKUP(G377,अंक,5,0)&gt;=75),0.5,0))))),"")</f>
        <v/>
      </c>
      <c s="160">
        <f t="shared" si="190"/>
        <v>0</v>
      </c>
      <c s="160">
        <f t="shared" si="191"/>
        <v>0</v>
      </c>
      <c s="160">
        <f t="shared" si="177"/>
        <v>0</v>
      </c>
      <c s="157" t="str">
        <f t="shared" si="192"/>
        <v/>
      </c>
      <c s="160" t="str">
        <f t="shared" si="178"/>
        <v/>
      </c>
      <c s="160" t="str">
        <f>IFERROR(IF(AND(VLOOKUP(G377,अंक,5,0)=""),"",IF($BS$6=3,IF(AND(VLOOKUP(G377,अंक,5,0)&gt;=86),3,IF(AND(VLOOKUP(G377,अंक,5,0)&gt;=81),2,IF(AND(VLOOKUP(G377,अंक,5,0)&gt;=75),1,0))),IF(AND(VLOOKUP(G377,अंक,5,0)&gt;=86),1.5,IF(AND(VLOOKUP(G377,अंक,5,0)&gt;=81),1,IF(AND(VLOOKUP(G377,अंक,5,0)&gt;=75),0.5,0))))),"")</f>
        <v/>
      </c>
      <c s="160">
        <f t="shared" si="193"/>
        <v>0</v>
      </c>
      <c s="160">
        <f t="shared" si="194"/>
        <v>0</v>
      </c>
      <c s="160">
        <f t="shared" si="179"/>
        <v>0</v>
      </c>
      <c s="157" t="str">
        <f t="shared" si="195"/>
        <v/>
      </c>
      <c s="160" t="str">
        <f t="shared" si="180"/>
        <v/>
      </c>
      <c s="160" t="str">
        <f>IFERROR(IF(AND(VLOOKUP(G377,अंक,5,0)=""),"",IF($BY$6=3,IF(AND(VLOOKUP(G377,अंक,5,0)&gt;=86),3,IF(AND(VLOOKUP(G377,अंक,5,0)&gt;=81),2,IF(AND(VLOOKUP(G377,अंक,5,0)&gt;=75),1,0))),IF(AND(VLOOKUP(G377,अंक,5,0)&gt;=86),1.5,IF(AND(VLOOKUP(G377,अंक,5,0)&gt;=81),1,IF(AND(VLOOKUP(G377,अंक,5,0)&gt;=75),0.5,0))))),"")</f>
        <v/>
      </c>
      <c s="160">
        <f t="shared" si="196"/>
        <v>0</v>
      </c>
      <c s="160">
        <f t="shared" si="197"/>
        <v>0</v>
      </c>
      <c s="160">
        <f t="shared" si="181"/>
        <v>0</v>
      </c>
      <c s="157" t="str">
        <f t="shared" si="198"/>
        <v/>
      </c>
      <c s="160" t="str">
        <f t="shared" si="182"/>
        <v/>
      </c>
      <c s="160" t="str">
        <f>IFERROR(IF(AND(VLOOKUP(G377,अंक,5,0)=""),"",IF($CE$6=3,IF(AND(VLOOKUP(G377,अंक,5,0)&gt;=86),3,IF(AND(VLOOKUP(G377,अंक,5,0)&gt;=81),2,IF(AND(VLOOKUP(G377,अंक,5,0)&gt;=75),1,0))),IF(AND(VLOOKUP(G377,अंक,5,0)&gt;=86),1.5,IF(AND(VLOOKUP(G377,अंक,5,0)&gt;=81),1,IF(AND(VLOOKUP(G377,अंक,5,0)&gt;=75),0.5,0))))),"")</f>
        <v/>
      </c>
      <c s="160">
        <f t="shared" si="199"/>
        <v>0</v>
      </c>
      <c s="160">
        <f t="shared" si="200"/>
        <v>0</v>
      </c>
      <c s="160">
        <f t="shared" si="183"/>
        <v>0</v>
      </c>
      <c s="157" t="str">
        <f t="shared" si="201"/>
        <v/>
      </c>
      <c s="160" t="str">
        <f t="shared" si="184"/>
        <v/>
      </c>
      <c s="160" t="str">
        <f>IFERROR(IF(AND(VLOOKUP(G377,अंक,5,0)=""),"",IF($CK$6=3,IF(AND(VLOOKUP(G377,अंक,5,0)&gt;=86),3,IF(AND(VLOOKUP(G377,अंक,5,0)&gt;=81),2,IF(AND(VLOOKUP(G377,अंक,5,0)&gt;=75),1,0))),IF(AND(VLOOKUP(G377,अंक,5,0)&gt;86),1.5,IF(AND(VLOOKUP(G377,अंक,5,0)&gt;=81),1,IF(AND(VLOOKUP(G377,अंक,5,0)&gt;=75),0.5,0))))),"")</f>
        <v/>
      </c>
      <c s="160">
        <f t="shared" si="202"/>
        <v>0</v>
      </c>
      <c s="160">
        <f t="shared" si="203"/>
        <v>0</v>
      </c>
      <c s="160">
        <f t="shared" si="185"/>
        <v>0</v>
      </c>
      <c s="157" t="str">
        <f t="shared" si="204"/>
        <v/>
      </c>
      <c s="160" t="str">
        <f t="shared" si="186"/>
        <v/>
      </c>
      <c s="160" t="str">
        <f>IFERROR(IF(AND(VLOOKUP(G377,अंक,5,0)=""),"",IF($CQ$6=3,IF(AND(VLOOKUP(G377,अंक,5,0)&gt;=86),3,IF(AND(VLOOKUP(G377,अंक,5,0)&gt;=81),2,IF(AND(VLOOKUP(G377,अंक,5,0)&gt;=75),1,0))),IF(AND(VLOOKUP(G377,अंक,5,0)&gt;=86),1.5,IF(AND(VLOOKUP(G377,अंक,5,0)&gt;=81),1,IF(AND(VLOOKUP(G377,अंक,5,0)&gt;=75),0.5,0))))),"")</f>
        <v/>
      </c>
      <c s="160">
        <f t="shared" si="205"/>
        <v>0</v>
      </c>
      <c s="160">
        <f t="shared" si="206"/>
        <v>0</v>
      </c>
      <c s="161">
        <f t="shared" si="187"/>
        <v>0</v>
      </c>
      <c s="157"/>
    </row>
    <row r="378" spans="1:99" ht="26.25" customHeight="1">
      <c r="A37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8" s="181" t="str">
        <f t="shared" si="188"/>
        <v/>
      </c>
      <c s="160" t="str">
        <f t="shared" si="189"/>
        <v/>
      </c>
      <c s="160" t="str">
        <f t="shared" si="176"/>
        <v/>
      </c>
      <c s="160" t="str">
        <f>IFERROR(IF(AND(VLOOKUP(G378,अंक,5,0)=""),"",IF($BM$6=3,IF(AND(VLOOKUP(G378,अंक,5,0)&gt;=86),3,IF(AND(VLOOKUP(G378,अंक,5,0)&gt;=81),2,IF(AND(VLOOKUP(G378,Mark,5,0)&gt;=75),1,0))),IF(AND(VLOOKUP(G378,अंक,5,0)&gt;=86),1.5,IF(AND(VLOOKUP(G378,अंक,5,0)&gt;=81),1,IF(AND(VLOOKUP(G378,अंक,5,0)&gt;=75),0.5,0))))),"")</f>
        <v/>
      </c>
      <c s="160">
        <f t="shared" si="190"/>
        <v>0</v>
      </c>
      <c s="160">
        <f t="shared" si="191"/>
        <v>0</v>
      </c>
      <c s="160">
        <f t="shared" si="177"/>
        <v>0</v>
      </c>
      <c s="157" t="str">
        <f t="shared" si="192"/>
        <v/>
      </c>
      <c s="160" t="str">
        <f t="shared" si="178"/>
        <v/>
      </c>
      <c s="160" t="str">
        <f>IFERROR(IF(AND(VLOOKUP(G378,अंक,5,0)=""),"",IF($BS$6=3,IF(AND(VLOOKUP(G378,अंक,5,0)&gt;=86),3,IF(AND(VLOOKUP(G378,अंक,5,0)&gt;=81),2,IF(AND(VLOOKUP(G378,अंक,5,0)&gt;=75),1,0))),IF(AND(VLOOKUP(G378,अंक,5,0)&gt;=86),1.5,IF(AND(VLOOKUP(G378,अंक,5,0)&gt;=81),1,IF(AND(VLOOKUP(G378,अंक,5,0)&gt;=75),0.5,0))))),"")</f>
        <v/>
      </c>
      <c s="160">
        <f t="shared" si="193"/>
        <v>0</v>
      </c>
      <c s="160">
        <f t="shared" si="194"/>
        <v>0</v>
      </c>
      <c s="160">
        <f t="shared" si="179"/>
        <v>0</v>
      </c>
      <c s="157" t="str">
        <f t="shared" si="195"/>
        <v/>
      </c>
      <c s="160" t="str">
        <f t="shared" si="180"/>
        <v/>
      </c>
      <c s="160" t="str">
        <f>IFERROR(IF(AND(VLOOKUP(G378,अंक,5,0)=""),"",IF($BY$6=3,IF(AND(VLOOKUP(G378,अंक,5,0)&gt;=86),3,IF(AND(VLOOKUP(G378,अंक,5,0)&gt;=81),2,IF(AND(VLOOKUP(G378,अंक,5,0)&gt;=75),1,0))),IF(AND(VLOOKUP(G378,अंक,5,0)&gt;=86),1.5,IF(AND(VLOOKUP(G378,अंक,5,0)&gt;=81),1,IF(AND(VLOOKUP(G378,अंक,5,0)&gt;=75),0.5,0))))),"")</f>
        <v/>
      </c>
      <c s="160">
        <f t="shared" si="196"/>
        <v>0</v>
      </c>
      <c s="160">
        <f t="shared" si="197"/>
        <v>0</v>
      </c>
      <c s="160">
        <f t="shared" si="181"/>
        <v>0</v>
      </c>
      <c s="157" t="str">
        <f t="shared" si="198"/>
        <v/>
      </c>
      <c s="160" t="str">
        <f t="shared" si="182"/>
        <v/>
      </c>
      <c s="160" t="str">
        <f>IFERROR(IF(AND(VLOOKUP(G378,अंक,5,0)=""),"",IF($CE$6=3,IF(AND(VLOOKUP(G378,अंक,5,0)&gt;=86),3,IF(AND(VLOOKUP(G378,अंक,5,0)&gt;=81),2,IF(AND(VLOOKUP(G378,अंक,5,0)&gt;=75),1,0))),IF(AND(VLOOKUP(G378,अंक,5,0)&gt;=86),1.5,IF(AND(VLOOKUP(G378,अंक,5,0)&gt;=81),1,IF(AND(VLOOKUP(G378,अंक,5,0)&gt;=75),0.5,0))))),"")</f>
        <v/>
      </c>
      <c s="160">
        <f t="shared" si="199"/>
        <v>0</v>
      </c>
      <c s="160">
        <f t="shared" si="200"/>
        <v>0</v>
      </c>
      <c s="160">
        <f t="shared" si="183"/>
        <v>0</v>
      </c>
      <c s="157" t="str">
        <f t="shared" si="201"/>
        <v/>
      </c>
      <c s="160" t="str">
        <f t="shared" si="184"/>
        <v/>
      </c>
      <c s="160" t="str">
        <f>IFERROR(IF(AND(VLOOKUP(G378,अंक,5,0)=""),"",IF($CK$6=3,IF(AND(VLOOKUP(G378,अंक,5,0)&gt;=86),3,IF(AND(VLOOKUP(G378,अंक,5,0)&gt;=81),2,IF(AND(VLOOKUP(G378,अंक,5,0)&gt;=75),1,0))),IF(AND(VLOOKUP(G378,अंक,5,0)&gt;86),1.5,IF(AND(VLOOKUP(G378,अंक,5,0)&gt;=81),1,IF(AND(VLOOKUP(G378,अंक,5,0)&gt;=75),0.5,0))))),"")</f>
        <v/>
      </c>
      <c s="160">
        <f t="shared" si="202"/>
        <v>0</v>
      </c>
      <c s="160">
        <f t="shared" si="203"/>
        <v>0</v>
      </c>
      <c s="160">
        <f t="shared" si="185"/>
        <v>0</v>
      </c>
      <c s="157" t="str">
        <f t="shared" si="204"/>
        <v/>
      </c>
      <c s="160" t="str">
        <f t="shared" si="186"/>
        <v/>
      </c>
      <c s="160" t="str">
        <f>IFERROR(IF(AND(VLOOKUP(G378,अंक,5,0)=""),"",IF($CQ$6=3,IF(AND(VLOOKUP(G378,अंक,5,0)&gt;=86),3,IF(AND(VLOOKUP(G378,अंक,5,0)&gt;=81),2,IF(AND(VLOOKUP(G378,अंक,5,0)&gt;=75),1,0))),IF(AND(VLOOKUP(G378,अंक,5,0)&gt;=86),1.5,IF(AND(VLOOKUP(G378,अंक,5,0)&gt;=81),1,IF(AND(VLOOKUP(G378,अंक,5,0)&gt;=75),0.5,0))))),"")</f>
        <v/>
      </c>
      <c s="160">
        <f t="shared" si="205"/>
        <v>0</v>
      </c>
      <c s="160">
        <f t="shared" si="206"/>
        <v>0</v>
      </c>
      <c s="161">
        <f t="shared" si="187"/>
        <v>0</v>
      </c>
      <c s="157"/>
    </row>
    <row r="379" spans="1:99" ht="26.25" customHeight="1">
      <c r="A37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79" s="181" t="str">
        <f t="shared" si="188"/>
        <v/>
      </c>
      <c s="160" t="str">
        <f t="shared" si="189"/>
        <v/>
      </c>
      <c s="160" t="str">
        <f t="shared" si="176"/>
        <v/>
      </c>
      <c s="160" t="str">
        <f>IFERROR(IF(AND(VLOOKUP(G379,अंक,5,0)=""),"",IF($BM$6=3,IF(AND(VLOOKUP(G379,अंक,5,0)&gt;=86),3,IF(AND(VLOOKUP(G379,अंक,5,0)&gt;=81),2,IF(AND(VLOOKUP(G379,Mark,5,0)&gt;=75),1,0))),IF(AND(VLOOKUP(G379,अंक,5,0)&gt;=86),1.5,IF(AND(VLOOKUP(G379,अंक,5,0)&gt;=81),1,IF(AND(VLOOKUP(G379,अंक,5,0)&gt;=75),0.5,0))))),"")</f>
        <v/>
      </c>
      <c s="160">
        <f t="shared" si="190"/>
        <v>0</v>
      </c>
      <c s="160">
        <f t="shared" si="191"/>
        <v>0</v>
      </c>
      <c s="160">
        <f t="shared" si="177"/>
        <v>0</v>
      </c>
      <c s="157" t="str">
        <f t="shared" si="192"/>
        <v/>
      </c>
      <c s="160" t="str">
        <f t="shared" si="178"/>
        <v/>
      </c>
      <c s="160" t="str">
        <f>IFERROR(IF(AND(VLOOKUP(G379,अंक,5,0)=""),"",IF($BS$6=3,IF(AND(VLOOKUP(G379,अंक,5,0)&gt;=86),3,IF(AND(VLOOKUP(G379,अंक,5,0)&gt;=81),2,IF(AND(VLOOKUP(G379,अंक,5,0)&gt;=75),1,0))),IF(AND(VLOOKUP(G379,अंक,5,0)&gt;=86),1.5,IF(AND(VLOOKUP(G379,अंक,5,0)&gt;=81),1,IF(AND(VLOOKUP(G379,अंक,5,0)&gt;=75),0.5,0))))),"")</f>
        <v/>
      </c>
      <c s="160">
        <f t="shared" si="193"/>
        <v>0</v>
      </c>
      <c s="160">
        <f t="shared" si="194"/>
        <v>0</v>
      </c>
      <c s="160">
        <f t="shared" si="179"/>
        <v>0</v>
      </c>
      <c s="157" t="str">
        <f t="shared" si="195"/>
        <v/>
      </c>
      <c s="160" t="str">
        <f t="shared" si="180"/>
        <v/>
      </c>
      <c s="160" t="str">
        <f>IFERROR(IF(AND(VLOOKUP(G379,अंक,5,0)=""),"",IF($BY$6=3,IF(AND(VLOOKUP(G379,अंक,5,0)&gt;=86),3,IF(AND(VLOOKUP(G379,अंक,5,0)&gt;=81),2,IF(AND(VLOOKUP(G379,अंक,5,0)&gt;=75),1,0))),IF(AND(VLOOKUP(G379,अंक,5,0)&gt;=86),1.5,IF(AND(VLOOKUP(G379,अंक,5,0)&gt;=81),1,IF(AND(VLOOKUP(G379,अंक,5,0)&gt;=75),0.5,0))))),"")</f>
        <v/>
      </c>
      <c s="160">
        <f t="shared" si="196"/>
        <v>0</v>
      </c>
      <c s="160">
        <f t="shared" si="197"/>
        <v>0</v>
      </c>
      <c s="160">
        <f t="shared" si="181"/>
        <v>0</v>
      </c>
      <c s="157" t="str">
        <f t="shared" si="198"/>
        <v/>
      </c>
      <c s="160" t="str">
        <f t="shared" si="182"/>
        <v/>
      </c>
      <c s="160" t="str">
        <f>IFERROR(IF(AND(VLOOKUP(G379,अंक,5,0)=""),"",IF($CE$6=3,IF(AND(VLOOKUP(G379,अंक,5,0)&gt;=86),3,IF(AND(VLOOKUP(G379,अंक,5,0)&gt;=81),2,IF(AND(VLOOKUP(G379,अंक,5,0)&gt;=75),1,0))),IF(AND(VLOOKUP(G379,अंक,5,0)&gt;=86),1.5,IF(AND(VLOOKUP(G379,अंक,5,0)&gt;=81),1,IF(AND(VLOOKUP(G379,अंक,5,0)&gt;=75),0.5,0))))),"")</f>
        <v/>
      </c>
      <c s="160">
        <f t="shared" si="199"/>
        <v>0</v>
      </c>
      <c s="160">
        <f t="shared" si="200"/>
        <v>0</v>
      </c>
      <c s="160">
        <f t="shared" si="183"/>
        <v>0</v>
      </c>
      <c s="157" t="str">
        <f t="shared" si="201"/>
        <v/>
      </c>
      <c s="160" t="str">
        <f t="shared" si="184"/>
        <v/>
      </c>
      <c s="160" t="str">
        <f>IFERROR(IF(AND(VLOOKUP(G379,अंक,5,0)=""),"",IF($CK$6=3,IF(AND(VLOOKUP(G379,अंक,5,0)&gt;=86),3,IF(AND(VLOOKUP(G379,अंक,5,0)&gt;=81),2,IF(AND(VLOOKUP(G379,अंक,5,0)&gt;=75),1,0))),IF(AND(VLOOKUP(G379,अंक,5,0)&gt;86),1.5,IF(AND(VLOOKUP(G379,अंक,5,0)&gt;=81),1,IF(AND(VLOOKUP(G379,अंक,5,0)&gt;=75),0.5,0))))),"")</f>
        <v/>
      </c>
      <c s="160">
        <f t="shared" si="202"/>
        <v>0</v>
      </c>
      <c s="160">
        <f t="shared" si="203"/>
        <v>0</v>
      </c>
      <c s="160">
        <f t="shared" si="185"/>
        <v>0</v>
      </c>
      <c s="157" t="str">
        <f t="shared" si="204"/>
        <v/>
      </c>
      <c s="160" t="str">
        <f t="shared" si="186"/>
        <v/>
      </c>
      <c s="160" t="str">
        <f>IFERROR(IF(AND(VLOOKUP(G379,अंक,5,0)=""),"",IF($CQ$6=3,IF(AND(VLOOKUP(G379,अंक,5,0)&gt;=86),3,IF(AND(VLOOKUP(G379,अंक,5,0)&gt;=81),2,IF(AND(VLOOKUP(G379,अंक,5,0)&gt;=75),1,0))),IF(AND(VLOOKUP(G379,अंक,5,0)&gt;=86),1.5,IF(AND(VLOOKUP(G379,अंक,5,0)&gt;=81),1,IF(AND(VLOOKUP(G379,अंक,5,0)&gt;=75),0.5,0))))),"")</f>
        <v/>
      </c>
      <c s="160">
        <f t="shared" si="205"/>
        <v>0</v>
      </c>
      <c s="160">
        <f t="shared" si="206"/>
        <v>0</v>
      </c>
      <c s="161">
        <f t="shared" si="187"/>
        <v>0</v>
      </c>
      <c s="157"/>
    </row>
    <row r="380" spans="1:99" ht="26.25" customHeight="1">
      <c r="A38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0" s="181" t="str">
        <f t="shared" si="188"/>
        <v/>
      </c>
      <c s="160" t="str">
        <f t="shared" si="189"/>
        <v/>
      </c>
      <c s="160" t="str">
        <f t="shared" si="176"/>
        <v/>
      </c>
      <c s="160" t="str">
        <f>IFERROR(IF(AND(VLOOKUP(G380,अंक,5,0)=""),"",IF($BM$6=3,IF(AND(VLOOKUP(G380,अंक,5,0)&gt;=86),3,IF(AND(VLOOKUP(G380,अंक,5,0)&gt;=81),2,IF(AND(VLOOKUP(G380,Mark,5,0)&gt;=75),1,0))),IF(AND(VLOOKUP(G380,अंक,5,0)&gt;=86),1.5,IF(AND(VLOOKUP(G380,अंक,5,0)&gt;=81),1,IF(AND(VLOOKUP(G380,अंक,5,0)&gt;=75),0.5,0))))),"")</f>
        <v/>
      </c>
      <c s="160">
        <f t="shared" si="190"/>
        <v>0</v>
      </c>
      <c s="160">
        <f t="shared" si="191"/>
        <v>0</v>
      </c>
      <c s="160">
        <f t="shared" si="177"/>
        <v>0</v>
      </c>
      <c s="157" t="str">
        <f t="shared" si="192"/>
        <v/>
      </c>
      <c s="160" t="str">
        <f t="shared" si="178"/>
        <v/>
      </c>
      <c s="160" t="str">
        <f>IFERROR(IF(AND(VLOOKUP(G380,अंक,5,0)=""),"",IF($BS$6=3,IF(AND(VLOOKUP(G380,अंक,5,0)&gt;=86),3,IF(AND(VLOOKUP(G380,अंक,5,0)&gt;=81),2,IF(AND(VLOOKUP(G380,अंक,5,0)&gt;=75),1,0))),IF(AND(VLOOKUP(G380,अंक,5,0)&gt;=86),1.5,IF(AND(VLOOKUP(G380,अंक,5,0)&gt;=81),1,IF(AND(VLOOKUP(G380,अंक,5,0)&gt;=75),0.5,0))))),"")</f>
        <v/>
      </c>
      <c s="160">
        <f t="shared" si="193"/>
        <v>0</v>
      </c>
      <c s="160">
        <f t="shared" si="194"/>
        <v>0</v>
      </c>
      <c s="160">
        <f t="shared" si="179"/>
        <v>0</v>
      </c>
      <c s="157" t="str">
        <f t="shared" si="195"/>
        <v/>
      </c>
      <c s="160" t="str">
        <f t="shared" si="180"/>
        <v/>
      </c>
      <c s="160" t="str">
        <f>IFERROR(IF(AND(VLOOKUP(G380,अंक,5,0)=""),"",IF($BY$6=3,IF(AND(VLOOKUP(G380,अंक,5,0)&gt;=86),3,IF(AND(VLOOKUP(G380,अंक,5,0)&gt;=81),2,IF(AND(VLOOKUP(G380,अंक,5,0)&gt;=75),1,0))),IF(AND(VLOOKUP(G380,अंक,5,0)&gt;=86),1.5,IF(AND(VLOOKUP(G380,अंक,5,0)&gt;=81),1,IF(AND(VLOOKUP(G380,अंक,5,0)&gt;=75),0.5,0))))),"")</f>
        <v/>
      </c>
      <c s="160">
        <f t="shared" si="196"/>
        <v>0</v>
      </c>
      <c s="160">
        <f t="shared" si="197"/>
        <v>0</v>
      </c>
      <c s="160">
        <f t="shared" si="181"/>
        <v>0</v>
      </c>
      <c s="157" t="str">
        <f t="shared" si="198"/>
        <v/>
      </c>
      <c s="160" t="str">
        <f t="shared" si="182"/>
        <v/>
      </c>
      <c s="160" t="str">
        <f>IFERROR(IF(AND(VLOOKUP(G380,अंक,5,0)=""),"",IF($CE$6=3,IF(AND(VLOOKUP(G380,अंक,5,0)&gt;=86),3,IF(AND(VLOOKUP(G380,अंक,5,0)&gt;=81),2,IF(AND(VLOOKUP(G380,अंक,5,0)&gt;=75),1,0))),IF(AND(VLOOKUP(G380,अंक,5,0)&gt;=86),1.5,IF(AND(VLOOKUP(G380,अंक,5,0)&gt;=81),1,IF(AND(VLOOKUP(G380,अंक,5,0)&gt;=75),0.5,0))))),"")</f>
        <v/>
      </c>
      <c s="160">
        <f t="shared" si="199"/>
        <v>0</v>
      </c>
      <c s="160">
        <f t="shared" si="200"/>
        <v>0</v>
      </c>
      <c s="160">
        <f t="shared" si="183"/>
        <v>0</v>
      </c>
      <c s="157" t="str">
        <f t="shared" si="201"/>
        <v/>
      </c>
      <c s="160" t="str">
        <f t="shared" si="184"/>
        <v/>
      </c>
      <c s="160" t="str">
        <f>IFERROR(IF(AND(VLOOKUP(G380,अंक,5,0)=""),"",IF($CK$6=3,IF(AND(VLOOKUP(G380,अंक,5,0)&gt;=86),3,IF(AND(VLOOKUP(G380,अंक,5,0)&gt;=81),2,IF(AND(VLOOKUP(G380,अंक,5,0)&gt;=75),1,0))),IF(AND(VLOOKUP(G380,अंक,5,0)&gt;86),1.5,IF(AND(VLOOKUP(G380,अंक,5,0)&gt;=81),1,IF(AND(VLOOKUP(G380,अंक,5,0)&gt;=75),0.5,0))))),"")</f>
        <v/>
      </c>
      <c s="160">
        <f t="shared" si="202"/>
        <v>0</v>
      </c>
      <c s="160">
        <f t="shared" si="203"/>
        <v>0</v>
      </c>
      <c s="160">
        <f t="shared" si="185"/>
        <v>0</v>
      </c>
      <c s="157" t="str">
        <f t="shared" si="204"/>
        <v/>
      </c>
      <c s="160" t="str">
        <f t="shared" si="186"/>
        <v/>
      </c>
      <c s="160" t="str">
        <f>IFERROR(IF(AND(VLOOKUP(G380,अंक,5,0)=""),"",IF($CQ$6=3,IF(AND(VLOOKUP(G380,अंक,5,0)&gt;=86),3,IF(AND(VLOOKUP(G380,अंक,5,0)&gt;=81),2,IF(AND(VLOOKUP(G380,अंक,5,0)&gt;=75),1,0))),IF(AND(VLOOKUP(G380,अंक,5,0)&gt;=86),1.5,IF(AND(VLOOKUP(G380,अंक,5,0)&gt;=81),1,IF(AND(VLOOKUP(G380,अंक,5,0)&gt;=75),0.5,0))))),"")</f>
        <v/>
      </c>
      <c s="160">
        <f t="shared" si="205"/>
        <v>0</v>
      </c>
      <c s="160">
        <f t="shared" si="206"/>
        <v>0</v>
      </c>
      <c s="161">
        <f t="shared" si="187"/>
        <v>0</v>
      </c>
      <c s="157"/>
    </row>
    <row r="381" spans="1:99" ht="26.25" customHeight="1">
      <c r="A38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1" s="181" t="str">
        <f t="shared" si="188"/>
        <v/>
      </c>
      <c s="160" t="str">
        <f t="shared" si="189"/>
        <v/>
      </c>
      <c s="160" t="str">
        <f t="shared" si="176"/>
        <v/>
      </c>
      <c s="160" t="str">
        <f>IFERROR(IF(AND(VLOOKUP(G381,अंक,5,0)=""),"",IF($BM$6=3,IF(AND(VLOOKUP(G381,अंक,5,0)&gt;=86),3,IF(AND(VLOOKUP(G381,अंक,5,0)&gt;=81),2,IF(AND(VLOOKUP(G381,Mark,5,0)&gt;=75),1,0))),IF(AND(VLOOKUP(G381,अंक,5,0)&gt;=86),1.5,IF(AND(VLOOKUP(G381,अंक,5,0)&gt;=81),1,IF(AND(VLOOKUP(G381,अंक,5,0)&gt;=75),0.5,0))))),"")</f>
        <v/>
      </c>
      <c s="160">
        <f t="shared" si="190"/>
        <v>0</v>
      </c>
      <c s="160">
        <f t="shared" si="191"/>
        <v>0</v>
      </c>
      <c s="160">
        <f t="shared" si="177"/>
        <v>0</v>
      </c>
      <c s="157" t="str">
        <f t="shared" si="192"/>
        <v/>
      </c>
      <c s="160" t="str">
        <f t="shared" si="178"/>
        <v/>
      </c>
      <c s="160" t="str">
        <f>IFERROR(IF(AND(VLOOKUP(G381,अंक,5,0)=""),"",IF($BS$6=3,IF(AND(VLOOKUP(G381,अंक,5,0)&gt;=86),3,IF(AND(VLOOKUP(G381,अंक,5,0)&gt;=81),2,IF(AND(VLOOKUP(G381,अंक,5,0)&gt;=75),1,0))),IF(AND(VLOOKUP(G381,अंक,5,0)&gt;=86),1.5,IF(AND(VLOOKUP(G381,अंक,5,0)&gt;=81),1,IF(AND(VLOOKUP(G381,अंक,5,0)&gt;=75),0.5,0))))),"")</f>
        <v/>
      </c>
      <c s="160">
        <f t="shared" si="193"/>
        <v>0</v>
      </c>
      <c s="160">
        <f t="shared" si="194"/>
        <v>0</v>
      </c>
      <c s="160">
        <f t="shared" si="179"/>
        <v>0</v>
      </c>
      <c s="157" t="str">
        <f t="shared" si="195"/>
        <v/>
      </c>
      <c s="160" t="str">
        <f t="shared" si="180"/>
        <v/>
      </c>
      <c s="160" t="str">
        <f>IFERROR(IF(AND(VLOOKUP(G381,अंक,5,0)=""),"",IF($BY$6=3,IF(AND(VLOOKUP(G381,अंक,5,0)&gt;=86),3,IF(AND(VLOOKUP(G381,अंक,5,0)&gt;=81),2,IF(AND(VLOOKUP(G381,अंक,5,0)&gt;=75),1,0))),IF(AND(VLOOKUP(G381,अंक,5,0)&gt;=86),1.5,IF(AND(VLOOKUP(G381,अंक,5,0)&gt;=81),1,IF(AND(VLOOKUP(G381,अंक,5,0)&gt;=75),0.5,0))))),"")</f>
        <v/>
      </c>
      <c s="160">
        <f t="shared" si="196"/>
        <v>0</v>
      </c>
      <c s="160">
        <f t="shared" si="197"/>
        <v>0</v>
      </c>
      <c s="160">
        <f t="shared" si="181"/>
        <v>0</v>
      </c>
      <c s="157" t="str">
        <f t="shared" si="198"/>
        <v/>
      </c>
      <c s="160" t="str">
        <f t="shared" si="182"/>
        <v/>
      </c>
      <c s="160" t="str">
        <f>IFERROR(IF(AND(VLOOKUP(G381,अंक,5,0)=""),"",IF($CE$6=3,IF(AND(VLOOKUP(G381,अंक,5,0)&gt;=86),3,IF(AND(VLOOKUP(G381,अंक,5,0)&gt;=81),2,IF(AND(VLOOKUP(G381,अंक,5,0)&gt;=75),1,0))),IF(AND(VLOOKUP(G381,अंक,5,0)&gt;=86),1.5,IF(AND(VLOOKUP(G381,अंक,5,0)&gt;=81),1,IF(AND(VLOOKUP(G381,अंक,5,0)&gt;=75),0.5,0))))),"")</f>
        <v/>
      </c>
      <c s="160">
        <f t="shared" si="199"/>
        <v>0</v>
      </c>
      <c s="160">
        <f t="shared" si="200"/>
        <v>0</v>
      </c>
      <c s="160">
        <f t="shared" si="183"/>
        <v>0</v>
      </c>
      <c s="157" t="str">
        <f t="shared" si="201"/>
        <v/>
      </c>
      <c s="160" t="str">
        <f t="shared" si="184"/>
        <v/>
      </c>
      <c s="160" t="str">
        <f>IFERROR(IF(AND(VLOOKUP(G381,अंक,5,0)=""),"",IF($CK$6=3,IF(AND(VLOOKUP(G381,अंक,5,0)&gt;=86),3,IF(AND(VLOOKUP(G381,अंक,5,0)&gt;=81),2,IF(AND(VLOOKUP(G381,अंक,5,0)&gt;=75),1,0))),IF(AND(VLOOKUP(G381,अंक,5,0)&gt;86),1.5,IF(AND(VLOOKUP(G381,अंक,5,0)&gt;=81),1,IF(AND(VLOOKUP(G381,अंक,5,0)&gt;=75),0.5,0))))),"")</f>
        <v/>
      </c>
      <c s="160">
        <f t="shared" si="202"/>
        <v>0</v>
      </c>
      <c s="160">
        <f t="shared" si="203"/>
        <v>0</v>
      </c>
      <c s="160">
        <f t="shared" si="185"/>
        <v>0</v>
      </c>
      <c s="157" t="str">
        <f t="shared" si="204"/>
        <v/>
      </c>
      <c s="160" t="str">
        <f t="shared" si="186"/>
        <v/>
      </c>
      <c s="160" t="str">
        <f>IFERROR(IF(AND(VLOOKUP(G381,अंक,5,0)=""),"",IF($CQ$6=3,IF(AND(VLOOKUP(G381,अंक,5,0)&gt;=86),3,IF(AND(VLOOKUP(G381,अंक,5,0)&gt;=81),2,IF(AND(VLOOKUP(G381,अंक,5,0)&gt;=75),1,0))),IF(AND(VLOOKUP(G381,अंक,5,0)&gt;=86),1.5,IF(AND(VLOOKUP(G381,अंक,5,0)&gt;=81),1,IF(AND(VLOOKUP(G381,अंक,5,0)&gt;=75),0.5,0))))),"")</f>
        <v/>
      </c>
      <c s="160">
        <f t="shared" si="205"/>
        <v>0</v>
      </c>
      <c s="160">
        <f t="shared" si="206"/>
        <v>0</v>
      </c>
      <c s="161">
        <f t="shared" si="187"/>
        <v>0</v>
      </c>
      <c s="157"/>
    </row>
    <row r="382" spans="1:99" ht="26.25" customHeight="1">
      <c r="A38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2" s="181" t="str">
        <f t="shared" si="188"/>
        <v/>
      </c>
      <c s="160" t="str">
        <f t="shared" si="189"/>
        <v/>
      </c>
      <c s="160" t="str">
        <f t="shared" si="176"/>
        <v/>
      </c>
      <c s="160" t="str">
        <f>IFERROR(IF(AND(VLOOKUP(G382,अंक,5,0)=""),"",IF($BM$6=3,IF(AND(VLOOKUP(G382,अंक,5,0)&gt;=86),3,IF(AND(VLOOKUP(G382,अंक,5,0)&gt;=81),2,IF(AND(VLOOKUP(G382,Mark,5,0)&gt;=75),1,0))),IF(AND(VLOOKUP(G382,अंक,5,0)&gt;=86),1.5,IF(AND(VLOOKUP(G382,अंक,5,0)&gt;=81),1,IF(AND(VLOOKUP(G382,अंक,5,0)&gt;=75),0.5,0))))),"")</f>
        <v/>
      </c>
      <c s="160">
        <f t="shared" si="190"/>
        <v>0</v>
      </c>
      <c s="160">
        <f t="shared" si="191"/>
        <v>0</v>
      </c>
      <c s="160">
        <f t="shared" si="177"/>
        <v>0</v>
      </c>
      <c s="157" t="str">
        <f t="shared" si="192"/>
        <v/>
      </c>
      <c s="160" t="str">
        <f t="shared" si="178"/>
        <v/>
      </c>
      <c s="160" t="str">
        <f>IFERROR(IF(AND(VLOOKUP(G382,अंक,5,0)=""),"",IF($BS$6=3,IF(AND(VLOOKUP(G382,अंक,5,0)&gt;=86),3,IF(AND(VLOOKUP(G382,अंक,5,0)&gt;=81),2,IF(AND(VLOOKUP(G382,अंक,5,0)&gt;=75),1,0))),IF(AND(VLOOKUP(G382,अंक,5,0)&gt;=86),1.5,IF(AND(VLOOKUP(G382,अंक,5,0)&gt;=81),1,IF(AND(VLOOKUP(G382,अंक,5,0)&gt;=75),0.5,0))))),"")</f>
        <v/>
      </c>
      <c s="160">
        <f t="shared" si="193"/>
        <v>0</v>
      </c>
      <c s="160">
        <f t="shared" si="194"/>
        <v>0</v>
      </c>
      <c s="160">
        <f t="shared" si="179"/>
        <v>0</v>
      </c>
      <c s="157" t="str">
        <f t="shared" si="195"/>
        <v/>
      </c>
      <c s="160" t="str">
        <f t="shared" si="180"/>
        <v/>
      </c>
      <c s="160" t="str">
        <f>IFERROR(IF(AND(VLOOKUP(G382,अंक,5,0)=""),"",IF($BY$6=3,IF(AND(VLOOKUP(G382,अंक,5,0)&gt;=86),3,IF(AND(VLOOKUP(G382,अंक,5,0)&gt;=81),2,IF(AND(VLOOKUP(G382,अंक,5,0)&gt;=75),1,0))),IF(AND(VLOOKUP(G382,अंक,5,0)&gt;=86),1.5,IF(AND(VLOOKUP(G382,अंक,5,0)&gt;=81),1,IF(AND(VLOOKUP(G382,अंक,5,0)&gt;=75),0.5,0))))),"")</f>
        <v/>
      </c>
      <c s="160">
        <f t="shared" si="196"/>
        <v>0</v>
      </c>
      <c s="160">
        <f t="shared" si="197"/>
        <v>0</v>
      </c>
      <c s="160">
        <f t="shared" si="181"/>
        <v>0</v>
      </c>
      <c s="157" t="str">
        <f t="shared" si="198"/>
        <v/>
      </c>
      <c s="160" t="str">
        <f t="shared" si="182"/>
        <v/>
      </c>
      <c s="160" t="str">
        <f>IFERROR(IF(AND(VLOOKUP(G382,अंक,5,0)=""),"",IF($CE$6=3,IF(AND(VLOOKUP(G382,अंक,5,0)&gt;=86),3,IF(AND(VLOOKUP(G382,अंक,5,0)&gt;=81),2,IF(AND(VLOOKUP(G382,अंक,5,0)&gt;=75),1,0))),IF(AND(VLOOKUP(G382,अंक,5,0)&gt;=86),1.5,IF(AND(VLOOKUP(G382,अंक,5,0)&gt;=81),1,IF(AND(VLOOKUP(G382,अंक,5,0)&gt;=75),0.5,0))))),"")</f>
        <v/>
      </c>
      <c s="160">
        <f t="shared" si="199"/>
        <v>0</v>
      </c>
      <c s="160">
        <f t="shared" si="200"/>
        <v>0</v>
      </c>
      <c s="160">
        <f t="shared" si="183"/>
        <v>0</v>
      </c>
      <c s="157" t="str">
        <f t="shared" si="201"/>
        <v/>
      </c>
      <c s="160" t="str">
        <f t="shared" si="184"/>
        <v/>
      </c>
      <c s="160" t="str">
        <f>IFERROR(IF(AND(VLOOKUP(G382,अंक,5,0)=""),"",IF($CK$6=3,IF(AND(VLOOKUP(G382,अंक,5,0)&gt;=86),3,IF(AND(VLOOKUP(G382,अंक,5,0)&gt;=81),2,IF(AND(VLOOKUP(G382,अंक,5,0)&gt;=75),1,0))),IF(AND(VLOOKUP(G382,अंक,5,0)&gt;86),1.5,IF(AND(VLOOKUP(G382,अंक,5,0)&gt;=81),1,IF(AND(VLOOKUP(G382,अंक,5,0)&gt;=75),0.5,0))))),"")</f>
        <v/>
      </c>
      <c s="160">
        <f t="shared" si="202"/>
        <v>0</v>
      </c>
      <c s="160">
        <f t="shared" si="203"/>
        <v>0</v>
      </c>
      <c s="160">
        <f t="shared" si="185"/>
        <v>0</v>
      </c>
      <c s="157" t="str">
        <f t="shared" si="204"/>
        <v/>
      </c>
      <c s="160" t="str">
        <f t="shared" si="186"/>
        <v/>
      </c>
      <c s="160" t="str">
        <f>IFERROR(IF(AND(VLOOKUP(G382,अंक,5,0)=""),"",IF($CQ$6=3,IF(AND(VLOOKUP(G382,अंक,5,0)&gt;=86),3,IF(AND(VLOOKUP(G382,अंक,5,0)&gt;=81),2,IF(AND(VLOOKUP(G382,अंक,5,0)&gt;=75),1,0))),IF(AND(VLOOKUP(G382,अंक,5,0)&gt;=86),1.5,IF(AND(VLOOKUP(G382,अंक,5,0)&gt;=81),1,IF(AND(VLOOKUP(G382,अंक,5,0)&gt;=75),0.5,0))))),"")</f>
        <v/>
      </c>
      <c s="160">
        <f t="shared" si="205"/>
        <v>0</v>
      </c>
      <c s="160">
        <f t="shared" si="206"/>
        <v>0</v>
      </c>
      <c s="161">
        <f t="shared" si="187"/>
        <v>0</v>
      </c>
      <c s="157"/>
    </row>
    <row r="383" spans="1:99" ht="26.25" customHeight="1">
      <c r="A38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3" s="181" t="str">
        <f t="shared" si="188"/>
        <v/>
      </c>
      <c s="160" t="str">
        <f t="shared" si="189"/>
        <v/>
      </c>
      <c s="160" t="str">
        <f t="shared" si="176"/>
        <v/>
      </c>
      <c s="160" t="str">
        <f>IFERROR(IF(AND(VLOOKUP(G383,अंक,5,0)=""),"",IF($BM$6=3,IF(AND(VLOOKUP(G383,अंक,5,0)&gt;=86),3,IF(AND(VLOOKUP(G383,अंक,5,0)&gt;=81),2,IF(AND(VLOOKUP(G383,Mark,5,0)&gt;=75),1,0))),IF(AND(VLOOKUP(G383,अंक,5,0)&gt;=86),1.5,IF(AND(VLOOKUP(G383,अंक,5,0)&gt;=81),1,IF(AND(VLOOKUP(G383,अंक,5,0)&gt;=75),0.5,0))))),"")</f>
        <v/>
      </c>
      <c s="160">
        <f t="shared" si="190"/>
        <v>0</v>
      </c>
      <c s="160">
        <f t="shared" si="191"/>
        <v>0</v>
      </c>
      <c s="160">
        <f t="shared" si="177"/>
        <v>0</v>
      </c>
      <c s="157" t="str">
        <f t="shared" si="192"/>
        <v/>
      </c>
      <c s="160" t="str">
        <f t="shared" si="178"/>
        <v/>
      </c>
      <c s="160" t="str">
        <f>IFERROR(IF(AND(VLOOKUP(G383,अंक,5,0)=""),"",IF($BS$6=3,IF(AND(VLOOKUP(G383,अंक,5,0)&gt;=86),3,IF(AND(VLOOKUP(G383,अंक,5,0)&gt;=81),2,IF(AND(VLOOKUP(G383,अंक,5,0)&gt;=75),1,0))),IF(AND(VLOOKUP(G383,अंक,5,0)&gt;=86),1.5,IF(AND(VLOOKUP(G383,अंक,5,0)&gt;=81),1,IF(AND(VLOOKUP(G383,अंक,5,0)&gt;=75),0.5,0))))),"")</f>
        <v/>
      </c>
      <c s="160">
        <f t="shared" si="193"/>
        <v>0</v>
      </c>
      <c s="160">
        <f t="shared" si="194"/>
        <v>0</v>
      </c>
      <c s="160">
        <f t="shared" si="179"/>
        <v>0</v>
      </c>
      <c s="157" t="str">
        <f t="shared" si="195"/>
        <v/>
      </c>
      <c s="160" t="str">
        <f t="shared" si="180"/>
        <v/>
      </c>
      <c s="160" t="str">
        <f>IFERROR(IF(AND(VLOOKUP(G383,अंक,5,0)=""),"",IF($BY$6=3,IF(AND(VLOOKUP(G383,अंक,5,0)&gt;=86),3,IF(AND(VLOOKUP(G383,अंक,5,0)&gt;=81),2,IF(AND(VLOOKUP(G383,अंक,5,0)&gt;=75),1,0))),IF(AND(VLOOKUP(G383,अंक,5,0)&gt;=86),1.5,IF(AND(VLOOKUP(G383,अंक,5,0)&gt;=81),1,IF(AND(VLOOKUP(G383,अंक,5,0)&gt;=75),0.5,0))))),"")</f>
        <v/>
      </c>
      <c s="160">
        <f t="shared" si="196"/>
        <v>0</v>
      </c>
      <c s="160">
        <f t="shared" si="197"/>
        <v>0</v>
      </c>
      <c s="160">
        <f t="shared" si="181"/>
        <v>0</v>
      </c>
      <c s="157" t="str">
        <f t="shared" si="198"/>
        <v/>
      </c>
      <c s="160" t="str">
        <f t="shared" si="182"/>
        <v/>
      </c>
      <c s="160" t="str">
        <f>IFERROR(IF(AND(VLOOKUP(G383,अंक,5,0)=""),"",IF($CE$6=3,IF(AND(VLOOKUP(G383,अंक,5,0)&gt;=86),3,IF(AND(VLOOKUP(G383,अंक,5,0)&gt;=81),2,IF(AND(VLOOKUP(G383,अंक,5,0)&gt;=75),1,0))),IF(AND(VLOOKUP(G383,अंक,5,0)&gt;=86),1.5,IF(AND(VLOOKUP(G383,अंक,5,0)&gt;=81),1,IF(AND(VLOOKUP(G383,अंक,5,0)&gt;=75),0.5,0))))),"")</f>
        <v/>
      </c>
      <c s="160">
        <f t="shared" si="199"/>
        <v>0</v>
      </c>
      <c s="160">
        <f t="shared" si="200"/>
        <v>0</v>
      </c>
      <c s="160">
        <f t="shared" si="183"/>
        <v>0</v>
      </c>
      <c s="157" t="str">
        <f t="shared" si="201"/>
        <v/>
      </c>
      <c s="160" t="str">
        <f t="shared" si="184"/>
        <v/>
      </c>
      <c s="160" t="str">
        <f>IFERROR(IF(AND(VLOOKUP(G383,अंक,5,0)=""),"",IF($CK$6=3,IF(AND(VLOOKUP(G383,अंक,5,0)&gt;=86),3,IF(AND(VLOOKUP(G383,अंक,5,0)&gt;=81),2,IF(AND(VLOOKUP(G383,अंक,5,0)&gt;=75),1,0))),IF(AND(VLOOKUP(G383,अंक,5,0)&gt;86),1.5,IF(AND(VLOOKUP(G383,अंक,5,0)&gt;=81),1,IF(AND(VLOOKUP(G383,अंक,5,0)&gt;=75),0.5,0))))),"")</f>
        <v/>
      </c>
      <c s="160">
        <f t="shared" si="202"/>
        <v>0</v>
      </c>
      <c s="160">
        <f t="shared" si="203"/>
        <v>0</v>
      </c>
      <c s="160">
        <f t="shared" si="185"/>
        <v>0</v>
      </c>
      <c s="157" t="str">
        <f t="shared" si="204"/>
        <v/>
      </c>
      <c s="160" t="str">
        <f t="shared" si="186"/>
        <v/>
      </c>
      <c s="160" t="str">
        <f>IFERROR(IF(AND(VLOOKUP(G383,अंक,5,0)=""),"",IF($CQ$6=3,IF(AND(VLOOKUP(G383,अंक,5,0)&gt;=86),3,IF(AND(VLOOKUP(G383,अंक,5,0)&gt;=81),2,IF(AND(VLOOKUP(G383,अंक,5,0)&gt;=75),1,0))),IF(AND(VLOOKUP(G383,अंक,5,0)&gt;=86),1.5,IF(AND(VLOOKUP(G383,अंक,5,0)&gt;=81),1,IF(AND(VLOOKUP(G383,अंक,5,0)&gt;=75),0.5,0))))),"")</f>
        <v/>
      </c>
      <c s="160">
        <f t="shared" si="205"/>
        <v>0</v>
      </c>
      <c s="160">
        <f t="shared" si="206"/>
        <v>0</v>
      </c>
      <c s="161">
        <f t="shared" si="187"/>
        <v>0</v>
      </c>
      <c s="157"/>
    </row>
    <row r="384" spans="1:99" ht="26.25" customHeight="1">
      <c r="A38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4" s="181" t="str">
        <f t="shared" si="188"/>
        <v/>
      </c>
      <c s="160" t="str">
        <f t="shared" si="189"/>
        <v/>
      </c>
      <c s="160" t="str">
        <f t="shared" si="176"/>
        <v/>
      </c>
      <c s="160" t="str">
        <f>IFERROR(IF(AND(VLOOKUP(G384,अंक,5,0)=""),"",IF($BM$6=3,IF(AND(VLOOKUP(G384,अंक,5,0)&gt;=86),3,IF(AND(VLOOKUP(G384,अंक,5,0)&gt;=81),2,IF(AND(VLOOKUP(G384,Mark,5,0)&gt;=75),1,0))),IF(AND(VLOOKUP(G384,अंक,5,0)&gt;=86),1.5,IF(AND(VLOOKUP(G384,अंक,5,0)&gt;=81),1,IF(AND(VLOOKUP(G384,अंक,5,0)&gt;=75),0.5,0))))),"")</f>
        <v/>
      </c>
      <c s="160">
        <f t="shared" si="190"/>
        <v>0</v>
      </c>
      <c s="160">
        <f t="shared" si="191"/>
        <v>0</v>
      </c>
      <c s="160">
        <f t="shared" si="177"/>
        <v>0</v>
      </c>
      <c s="157" t="str">
        <f t="shared" si="192"/>
        <v/>
      </c>
      <c s="160" t="str">
        <f t="shared" si="178"/>
        <v/>
      </c>
      <c s="160" t="str">
        <f>IFERROR(IF(AND(VLOOKUP(G384,अंक,5,0)=""),"",IF($BS$6=3,IF(AND(VLOOKUP(G384,अंक,5,0)&gt;=86),3,IF(AND(VLOOKUP(G384,अंक,5,0)&gt;=81),2,IF(AND(VLOOKUP(G384,अंक,5,0)&gt;=75),1,0))),IF(AND(VLOOKUP(G384,अंक,5,0)&gt;=86),1.5,IF(AND(VLOOKUP(G384,अंक,5,0)&gt;=81),1,IF(AND(VLOOKUP(G384,अंक,5,0)&gt;=75),0.5,0))))),"")</f>
        <v/>
      </c>
      <c s="160">
        <f t="shared" si="193"/>
        <v>0</v>
      </c>
      <c s="160">
        <f t="shared" si="194"/>
        <v>0</v>
      </c>
      <c s="160">
        <f t="shared" si="179"/>
        <v>0</v>
      </c>
      <c s="157" t="str">
        <f t="shared" si="195"/>
        <v/>
      </c>
      <c s="160" t="str">
        <f t="shared" si="180"/>
        <v/>
      </c>
      <c s="160" t="str">
        <f>IFERROR(IF(AND(VLOOKUP(G384,अंक,5,0)=""),"",IF($BY$6=3,IF(AND(VLOOKUP(G384,अंक,5,0)&gt;=86),3,IF(AND(VLOOKUP(G384,अंक,5,0)&gt;=81),2,IF(AND(VLOOKUP(G384,अंक,5,0)&gt;=75),1,0))),IF(AND(VLOOKUP(G384,अंक,5,0)&gt;=86),1.5,IF(AND(VLOOKUP(G384,अंक,5,0)&gt;=81),1,IF(AND(VLOOKUP(G384,अंक,5,0)&gt;=75),0.5,0))))),"")</f>
        <v/>
      </c>
      <c s="160">
        <f t="shared" si="196"/>
        <v>0</v>
      </c>
      <c s="160">
        <f t="shared" si="197"/>
        <v>0</v>
      </c>
      <c s="160">
        <f t="shared" si="181"/>
        <v>0</v>
      </c>
      <c s="157" t="str">
        <f t="shared" si="198"/>
        <v/>
      </c>
      <c s="160" t="str">
        <f t="shared" si="182"/>
        <v/>
      </c>
      <c s="160" t="str">
        <f>IFERROR(IF(AND(VLOOKUP(G384,अंक,5,0)=""),"",IF($CE$6=3,IF(AND(VLOOKUP(G384,अंक,5,0)&gt;=86),3,IF(AND(VLOOKUP(G384,अंक,5,0)&gt;=81),2,IF(AND(VLOOKUP(G384,अंक,5,0)&gt;=75),1,0))),IF(AND(VLOOKUP(G384,अंक,5,0)&gt;=86),1.5,IF(AND(VLOOKUP(G384,अंक,5,0)&gt;=81),1,IF(AND(VLOOKUP(G384,अंक,5,0)&gt;=75),0.5,0))))),"")</f>
        <v/>
      </c>
      <c s="160">
        <f t="shared" si="199"/>
        <v>0</v>
      </c>
      <c s="160">
        <f t="shared" si="200"/>
        <v>0</v>
      </c>
      <c s="160">
        <f t="shared" si="183"/>
        <v>0</v>
      </c>
      <c s="157" t="str">
        <f t="shared" si="201"/>
        <v/>
      </c>
      <c s="160" t="str">
        <f t="shared" si="184"/>
        <v/>
      </c>
      <c s="160" t="str">
        <f>IFERROR(IF(AND(VLOOKUP(G384,अंक,5,0)=""),"",IF($CK$6=3,IF(AND(VLOOKUP(G384,अंक,5,0)&gt;=86),3,IF(AND(VLOOKUP(G384,अंक,5,0)&gt;=81),2,IF(AND(VLOOKUP(G384,अंक,5,0)&gt;=75),1,0))),IF(AND(VLOOKUP(G384,अंक,5,0)&gt;86),1.5,IF(AND(VLOOKUP(G384,अंक,5,0)&gt;=81),1,IF(AND(VLOOKUP(G384,अंक,5,0)&gt;=75),0.5,0))))),"")</f>
        <v/>
      </c>
      <c s="160">
        <f t="shared" si="202"/>
        <v>0</v>
      </c>
      <c s="160">
        <f t="shared" si="203"/>
        <v>0</v>
      </c>
      <c s="160">
        <f t="shared" si="185"/>
        <v>0</v>
      </c>
      <c s="157" t="str">
        <f t="shared" si="204"/>
        <v/>
      </c>
      <c s="160" t="str">
        <f t="shared" si="186"/>
        <v/>
      </c>
      <c s="160" t="str">
        <f>IFERROR(IF(AND(VLOOKUP(G384,अंक,5,0)=""),"",IF($CQ$6=3,IF(AND(VLOOKUP(G384,अंक,5,0)&gt;=86),3,IF(AND(VLOOKUP(G384,अंक,5,0)&gt;=81),2,IF(AND(VLOOKUP(G384,अंक,5,0)&gt;=75),1,0))),IF(AND(VLOOKUP(G384,अंक,5,0)&gt;=86),1.5,IF(AND(VLOOKUP(G384,अंक,5,0)&gt;=81),1,IF(AND(VLOOKUP(G384,अंक,5,0)&gt;=75),0.5,0))))),"")</f>
        <v/>
      </c>
      <c s="160">
        <f t="shared" si="205"/>
        <v>0</v>
      </c>
      <c s="160">
        <f t="shared" si="206"/>
        <v>0</v>
      </c>
      <c s="161">
        <f t="shared" si="187"/>
        <v>0</v>
      </c>
      <c s="157"/>
    </row>
    <row r="385" spans="1:99" ht="26.25" customHeight="1">
      <c r="A38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5" s="181" t="str">
        <f t="shared" si="188"/>
        <v/>
      </c>
      <c s="160" t="str">
        <f t="shared" si="189"/>
        <v/>
      </c>
      <c s="160" t="str">
        <f t="shared" si="176"/>
        <v/>
      </c>
      <c s="160" t="str">
        <f>IFERROR(IF(AND(VLOOKUP(G385,अंक,5,0)=""),"",IF($BM$6=3,IF(AND(VLOOKUP(G385,अंक,5,0)&gt;=86),3,IF(AND(VLOOKUP(G385,अंक,5,0)&gt;=81),2,IF(AND(VLOOKUP(G385,Mark,5,0)&gt;=75),1,0))),IF(AND(VLOOKUP(G385,अंक,5,0)&gt;=86),1.5,IF(AND(VLOOKUP(G385,अंक,5,0)&gt;=81),1,IF(AND(VLOOKUP(G385,अंक,5,0)&gt;=75),0.5,0))))),"")</f>
        <v/>
      </c>
      <c s="160">
        <f t="shared" si="190"/>
        <v>0</v>
      </c>
      <c s="160">
        <f t="shared" si="191"/>
        <v>0</v>
      </c>
      <c s="160">
        <f t="shared" si="177"/>
        <v>0</v>
      </c>
      <c s="157" t="str">
        <f t="shared" si="192"/>
        <v/>
      </c>
      <c s="160" t="str">
        <f t="shared" si="178"/>
        <v/>
      </c>
      <c s="160" t="str">
        <f>IFERROR(IF(AND(VLOOKUP(G385,अंक,5,0)=""),"",IF($BS$6=3,IF(AND(VLOOKUP(G385,अंक,5,0)&gt;=86),3,IF(AND(VLOOKUP(G385,अंक,5,0)&gt;=81),2,IF(AND(VLOOKUP(G385,अंक,5,0)&gt;=75),1,0))),IF(AND(VLOOKUP(G385,अंक,5,0)&gt;=86),1.5,IF(AND(VLOOKUP(G385,अंक,5,0)&gt;=81),1,IF(AND(VLOOKUP(G385,अंक,5,0)&gt;=75),0.5,0))))),"")</f>
        <v/>
      </c>
      <c s="160">
        <f t="shared" si="193"/>
        <v>0</v>
      </c>
      <c s="160">
        <f t="shared" si="194"/>
        <v>0</v>
      </c>
      <c s="160">
        <f t="shared" si="179"/>
        <v>0</v>
      </c>
      <c s="157" t="str">
        <f t="shared" si="195"/>
        <v/>
      </c>
      <c s="160" t="str">
        <f t="shared" si="180"/>
        <v/>
      </c>
      <c s="160" t="str">
        <f>IFERROR(IF(AND(VLOOKUP(G385,अंक,5,0)=""),"",IF($BY$6=3,IF(AND(VLOOKUP(G385,अंक,5,0)&gt;=86),3,IF(AND(VLOOKUP(G385,अंक,5,0)&gt;=81),2,IF(AND(VLOOKUP(G385,अंक,5,0)&gt;=75),1,0))),IF(AND(VLOOKUP(G385,अंक,5,0)&gt;=86),1.5,IF(AND(VLOOKUP(G385,अंक,5,0)&gt;=81),1,IF(AND(VLOOKUP(G385,अंक,5,0)&gt;=75),0.5,0))))),"")</f>
        <v/>
      </c>
      <c s="160">
        <f t="shared" si="196"/>
        <v>0</v>
      </c>
      <c s="160">
        <f t="shared" si="197"/>
        <v>0</v>
      </c>
      <c s="160">
        <f t="shared" si="181"/>
        <v>0</v>
      </c>
      <c s="157" t="str">
        <f t="shared" si="198"/>
        <v/>
      </c>
      <c s="160" t="str">
        <f t="shared" si="182"/>
        <v/>
      </c>
      <c s="160" t="str">
        <f>IFERROR(IF(AND(VLOOKUP(G385,अंक,5,0)=""),"",IF($CE$6=3,IF(AND(VLOOKUP(G385,अंक,5,0)&gt;=86),3,IF(AND(VLOOKUP(G385,अंक,5,0)&gt;=81),2,IF(AND(VLOOKUP(G385,अंक,5,0)&gt;=75),1,0))),IF(AND(VLOOKUP(G385,अंक,5,0)&gt;=86),1.5,IF(AND(VLOOKUP(G385,अंक,5,0)&gt;=81),1,IF(AND(VLOOKUP(G385,अंक,5,0)&gt;=75),0.5,0))))),"")</f>
        <v/>
      </c>
      <c s="160">
        <f t="shared" si="199"/>
        <v>0</v>
      </c>
      <c s="160">
        <f t="shared" si="200"/>
        <v>0</v>
      </c>
      <c s="160">
        <f t="shared" si="183"/>
        <v>0</v>
      </c>
      <c s="157" t="str">
        <f t="shared" si="201"/>
        <v/>
      </c>
      <c s="160" t="str">
        <f t="shared" si="184"/>
        <v/>
      </c>
      <c s="160" t="str">
        <f>IFERROR(IF(AND(VLOOKUP(G385,अंक,5,0)=""),"",IF($CK$6=3,IF(AND(VLOOKUP(G385,अंक,5,0)&gt;=86),3,IF(AND(VLOOKUP(G385,अंक,5,0)&gt;=81),2,IF(AND(VLOOKUP(G385,अंक,5,0)&gt;=75),1,0))),IF(AND(VLOOKUP(G385,अंक,5,0)&gt;86),1.5,IF(AND(VLOOKUP(G385,अंक,5,0)&gt;=81),1,IF(AND(VLOOKUP(G385,अंक,5,0)&gt;=75),0.5,0))))),"")</f>
        <v/>
      </c>
      <c s="160">
        <f t="shared" si="202"/>
        <v>0</v>
      </c>
      <c s="160">
        <f t="shared" si="203"/>
        <v>0</v>
      </c>
      <c s="160">
        <f t="shared" si="185"/>
        <v>0</v>
      </c>
      <c s="157" t="str">
        <f t="shared" si="204"/>
        <v/>
      </c>
      <c s="160" t="str">
        <f t="shared" si="186"/>
        <v/>
      </c>
      <c s="160" t="str">
        <f>IFERROR(IF(AND(VLOOKUP(G385,अंक,5,0)=""),"",IF($CQ$6=3,IF(AND(VLOOKUP(G385,अंक,5,0)&gt;=86),3,IF(AND(VLOOKUP(G385,अंक,5,0)&gt;=81),2,IF(AND(VLOOKUP(G385,अंक,5,0)&gt;=75),1,0))),IF(AND(VLOOKUP(G385,अंक,5,0)&gt;=86),1.5,IF(AND(VLOOKUP(G385,अंक,5,0)&gt;=81),1,IF(AND(VLOOKUP(G385,अंक,5,0)&gt;=75),0.5,0))))),"")</f>
        <v/>
      </c>
      <c s="160">
        <f t="shared" si="205"/>
        <v>0</v>
      </c>
      <c s="160">
        <f t="shared" si="206"/>
        <v>0</v>
      </c>
      <c s="161">
        <f t="shared" si="187"/>
        <v>0</v>
      </c>
      <c s="157"/>
    </row>
    <row r="386" spans="1:99" ht="26.25" customHeight="1">
      <c r="A38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6" s="181" t="str">
        <f t="shared" si="188"/>
        <v/>
      </c>
      <c s="160" t="str">
        <f t="shared" si="189"/>
        <v/>
      </c>
      <c s="160" t="str">
        <f t="shared" si="176"/>
        <v/>
      </c>
      <c s="160" t="str">
        <f>IFERROR(IF(AND(VLOOKUP(G386,अंक,5,0)=""),"",IF($BM$6=3,IF(AND(VLOOKUP(G386,अंक,5,0)&gt;=86),3,IF(AND(VLOOKUP(G386,अंक,5,0)&gt;=81),2,IF(AND(VLOOKUP(G386,Mark,5,0)&gt;=75),1,0))),IF(AND(VLOOKUP(G386,अंक,5,0)&gt;=86),1.5,IF(AND(VLOOKUP(G386,अंक,5,0)&gt;=81),1,IF(AND(VLOOKUP(G386,अंक,5,0)&gt;=75),0.5,0))))),"")</f>
        <v/>
      </c>
      <c s="160">
        <f t="shared" si="190"/>
        <v>0</v>
      </c>
      <c s="160">
        <f t="shared" si="191"/>
        <v>0</v>
      </c>
      <c s="160">
        <f t="shared" si="177"/>
        <v>0</v>
      </c>
      <c s="157" t="str">
        <f t="shared" si="192"/>
        <v/>
      </c>
      <c s="160" t="str">
        <f t="shared" si="178"/>
        <v/>
      </c>
      <c s="160" t="str">
        <f>IFERROR(IF(AND(VLOOKUP(G386,अंक,5,0)=""),"",IF($BS$6=3,IF(AND(VLOOKUP(G386,अंक,5,0)&gt;=86),3,IF(AND(VLOOKUP(G386,अंक,5,0)&gt;=81),2,IF(AND(VLOOKUP(G386,अंक,5,0)&gt;=75),1,0))),IF(AND(VLOOKUP(G386,अंक,5,0)&gt;=86),1.5,IF(AND(VLOOKUP(G386,अंक,5,0)&gt;=81),1,IF(AND(VLOOKUP(G386,अंक,5,0)&gt;=75),0.5,0))))),"")</f>
        <v/>
      </c>
      <c s="160">
        <f t="shared" si="193"/>
        <v>0</v>
      </c>
      <c s="160">
        <f t="shared" si="194"/>
        <v>0</v>
      </c>
      <c s="160">
        <f t="shared" si="179"/>
        <v>0</v>
      </c>
      <c s="157" t="str">
        <f t="shared" si="195"/>
        <v/>
      </c>
      <c s="160" t="str">
        <f t="shared" si="180"/>
        <v/>
      </c>
      <c s="160" t="str">
        <f>IFERROR(IF(AND(VLOOKUP(G386,अंक,5,0)=""),"",IF($BY$6=3,IF(AND(VLOOKUP(G386,अंक,5,0)&gt;=86),3,IF(AND(VLOOKUP(G386,अंक,5,0)&gt;=81),2,IF(AND(VLOOKUP(G386,अंक,5,0)&gt;=75),1,0))),IF(AND(VLOOKUP(G386,अंक,5,0)&gt;=86),1.5,IF(AND(VLOOKUP(G386,अंक,5,0)&gt;=81),1,IF(AND(VLOOKUP(G386,अंक,5,0)&gt;=75),0.5,0))))),"")</f>
        <v/>
      </c>
      <c s="160">
        <f t="shared" si="196"/>
        <v>0</v>
      </c>
      <c s="160">
        <f t="shared" si="197"/>
        <v>0</v>
      </c>
      <c s="160">
        <f t="shared" si="181"/>
        <v>0</v>
      </c>
      <c s="157" t="str">
        <f t="shared" si="198"/>
        <v/>
      </c>
      <c s="160" t="str">
        <f t="shared" si="182"/>
        <v/>
      </c>
      <c s="160" t="str">
        <f>IFERROR(IF(AND(VLOOKUP(G386,अंक,5,0)=""),"",IF($CE$6=3,IF(AND(VLOOKUP(G386,अंक,5,0)&gt;=86),3,IF(AND(VLOOKUP(G386,अंक,5,0)&gt;=81),2,IF(AND(VLOOKUP(G386,अंक,5,0)&gt;=75),1,0))),IF(AND(VLOOKUP(G386,अंक,5,0)&gt;=86),1.5,IF(AND(VLOOKUP(G386,अंक,5,0)&gt;=81),1,IF(AND(VLOOKUP(G386,अंक,5,0)&gt;=75),0.5,0))))),"")</f>
        <v/>
      </c>
      <c s="160">
        <f t="shared" si="199"/>
        <v>0</v>
      </c>
      <c s="160">
        <f t="shared" si="200"/>
        <v>0</v>
      </c>
      <c s="160">
        <f t="shared" si="183"/>
        <v>0</v>
      </c>
      <c s="157" t="str">
        <f t="shared" si="201"/>
        <v/>
      </c>
      <c s="160" t="str">
        <f t="shared" si="184"/>
        <v/>
      </c>
      <c s="160" t="str">
        <f>IFERROR(IF(AND(VLOOKUP(G386,अंक,5,0)=""),"",IF($CK$6=3,IF(AND(VLOOKUP(G386,अंक,5,0)&gt;=86),3,IF(AND(VLOOKUP(G386,अंक,5,0)&gt;=81),2,IF(AND(VLOOKUP(G386,अंक,5,0)&gt;=75),1,0))),IF(AND(VLOOKUP(G386,अंक,5,0)&gt;86),1.5,IF(AND(VLOOKUP(G386,अंक,5,0)&gt;=81),1,IF(AND(VLOOKUP(G386,अंक,5,0)&gt;=75),0.5,0))))),"")</f>
        <v/>
      </c>
      <c s="160">
        <f t="shared" si="202"/>
        <v>0</v>
      </c>
      <c s="160">
        <f t="shared" si="203"/>
        <v>0</v>
      </c>
      <c s="160">
        <f t="shared" si="185"/>
        <v>0</v>
      </c>
      <c s="157" t="str">
        <f t="shared" si="204"/>
        <v/>
      </c>
      <c s="160" t="str">
        <f t="shared" si="186"/>
        <v/>
      </c>
      <c s="160" t="str">
        <f>IFERROR(IF(AND(VLOOKUP(G386,अंक,5,0)=""),"",IF($CQ$6=3,IF(AND(VLOOKUP(G386,अंक,5,0)&gt;=86),3,IF(AND(VLOOKUP(G386,अंक,5,0)&gt;=81),2,IF(AND(VLOOKUP(G386,अंक,5,0)&gt;=75),1,0))),IF(AND(VLOOKUP(G386,अंक,5,0)&gt;=86),1.5,IF(AND(VLOOKUP(G386,अंक,5,0)&gt;=81),1,IF(AND(VLOOKUP(G386,अंक,5,0)&gt;=75),0.5,0))))),"")</f>
        <v/>
      </c>
      <c s="160">
        <f t="shared" si="205"/>
        <v>0</v>
      </c>
      <c s="160">
        <f t="shared" si="206"/>
        <v>0</v>
      </c>
      <c s="161">
        <f t="shared" si="187"/>
        <v>0</v>
      </c>
      <c s="157"/>
    </row>
    <row r="387" spans="1:99" ht="26.25" customHeight="1">
      <c r="A38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7" s="181" t="str">
        <f t="shared" si="188"/>
        <v/>
      </c>
      <c s="160" t="str">
        <f t="shared" si="189"/>
        <v/>
      </c>
      <c s="160" t="str">
        <f t="shared" si="176"/>
        <v/>
      </c>
      <c s="160" t="str">
        <f>IFERROR(IF(AND(VLOOKUP(G387,अंक,5,0)=""),"",IF($BM$6=3,IF(AND(VLOOKUP(G387,अंक,5,0)&gt;=86),3,IF(AND(VLOOKUP(G387,अंक,5,0)&gt;=81),2,IF(AND(VLOOKUP(G387,Mark,5,0)&gt;=75),1,0))),IF(AND(VLOOKUP(G387,अंक,5,0)&gt;=86),1.5,IF(AND(VLOOKUP(G387,अंक,5,0)&gt;=81),1,IF(AND(VLOOKUP(G387,अंक,5,0)&gt;=75),0.5,0))))),"")</f>
        <v/>
      </c>
      <c s="160">
        <f t="shared" si="190"/>
        <v>0</v>
      </c>
      <c s="160">
        <f t="shared" si="191"/>
        <v>0</v>
      </c>
      <c s="160">
        <f t="shared" si="177"/>
        <v>0</v>
      </c>
      <c s="157" t="str">
        <f t="shared" si="192"/>
        <v/>
      </c>
      <c s="160" t="str">
        <f t="shared" si="178"/>
        <v/>
      </c>
      <c s="160" t="str">
        <f>IFERROR(IF(AND(VLOOKUP(G387,अंक,5,0)=""),"",IF($BS$6=3,IF(AND(VLOOKUP(G387,अंक,5,0)&gt;=86),3,IF(AND(VLOOKUP(G387,अंक,5,0)&gt;=81),2,IF(AND(VLOOKUP(G387,अंक,5,0)&gt;=75),1,0))),IF(AND(VLOOKUP(G387,अंक,5,0)&gt;=86),1.5,IF(AND(VLOOKUP(G387,अंक,5,0)&gt;=81),1,IF(AND(VLOOKUP(G387,अंक,5,0)&gt;=75),0.5,0))))),"")</f>
        <v/>
      </c>
      <c s="160">
        <f t="shared" si="193"/>
        <v>0</v>
      </c>
      <c s="160">
        <f t="shared" si="194"/>
        <v>0</v>
      </c>
      <c s="160">
        <f t="shared" si="179"/>
        <v>0</v>
      </c>
      <c s="157" t="str">
        <f t="shared" si="195"/>
        <v/>
      </c>
      <c s="160" t="str">
        <f t="shared" si="180"/>
        <v/>
      </c>
      <c s="160" t="str">
        <f>IFERROR(IF(AND(VLOOKUP(G387,अंक,5,0)=""),"",IF($BY$6=3,IF(AND(VLOOKUP(G387,अंक,5,0)&gt;=86),3,IF(AND(VLOOKUP(G387,अंक,5,0)&gt;=81),2,IF(AND(VLOOKUP(G387,अंक,5,0)&gt;=75),1,0))),IF(AND(VLOOKUP(G387,अंक,5,0)&gt;=86),1.5,IF(AND(VLOOKUP(G387,अंक,5,0)&gt;=81),1,IF(AND(VLOOKUP(G387,अंक,5,0)&gt;=75),0.5,0))))),"")</f>
        <v/>
      </c>
      <c s="160">
        <f t="shared" si="196"/>
        <v>0</v>
      </c>
      <c s="160">
        <f t="shared" si="197"/>
        <v>0</v>
      </c>
      <c s="160">
        <f t="shared" si="181"/>
        <v>0</v>
      </c>
      <c s="157" t="str">
        <f t="shared" si="198"/>
        <v/>
      </c>
      <c s="160" t="str">
        <f t="shared" si="182"/>
        <v/>
      </c>
      <c s="160" t="str">
        <f>IFERROR(IF(AND(VLOOKUP(G387,अंक,5,0)=""),"",IF($CE$6=3,IF(AND(VLOOKUP(G387,अंक,5,0)&gt;=86),3,IF(AND(VLOOKUP(G387,अंक,5,0)&gt;=81),2,IF(AND(VLOOKUP(G387,अंक,5,0)&gt;=75),1,0))),IF(AND(VLOOKUP(G387,अंक,5,0)&gt;=86),1.5,IF(AND(VLOOKUP(G387,अंक,5,0)&gt;=81),1,IF(AND(VLOOKUP(G387,अंक,5,0)&gt;=75),0.5,0))))),"")</f>
        <v/>
      </c>
      <c s="160">
        <f t="shared" si="199"/>
        <v>0</v>
      </c>
      <c s="160">
        <f t="shared" si="200"/>
        <v>0</v>
      </c>
      <c s="160">
        <f t="shared" si="183"/>
        <v>0</v>
      </c>
      <c s="157" t="str">
        <f t="shared" si="201"/>
        <v/>
      </c>
      <c s="160" t="str">
        <f t="shared" si="184"/>
        <v/>
      </c>
      <c s="160" t="str">
        <f>IFERROR(IF(AND(VLOOKUP(G387,अंक,5,0)=""),"",IF($CK$6=3,IF(AND(VLOOKUP(G387,अंक,5,0)&gt;=86),3,IF(AND(VLOOKUP(G387,अंक,5,0)&gt;=81),2,IF(AND(VLOOKUP(G387,अंक,5,0)&gt;=75),1,0))),IF(AND(VLOOKUP(G387,अंक,5,0)&gt;86),1.5,IF(AND(VLOOKUP(G387,अंक,5,0)&gt;=81),1,IF(AND(VLOOKUP(G387,अंक,5,0)&gt;=75),0.5,0))))),"")</f>
        <v/>
      </c>
      <c s="160">
        <f t="shared" si="202"/>
        <v>0</v>
      </c>
      <c s="160">
        <f t="shared" si="203"/>
        <v>0</v>
      </c>
      <c s="160">
        <f t="shared" si="185"/>
        <v>0</v>
      </c>
      <c s="157" t="str">
        <f t="shared" si="204"/>
        <v/>
      </c>
      <c s="160" t="str">
        <f t="shared" si="186"/>
        <v/>
      </c>
      <c s="160" t="str">
        <f>IFERROR(IF(AND(VLOOKUP(G387,अंक,5,0)=""),"",IF($CQ$6=3,IF(AND(VLOOKUP(G387,अंक,5,0)&gt;=86),3,IF(AND(VLOOKUP(G387,अंक,5,0)&gt;=81),2,IF(AND(VLOOKUP(G387,अंक,5,0)&gt;=75),1,0))),IF(AND(VLOOKUP(G387,अंक,5,0)&gt;=86),1.5,IF(AND(VLOOKUP(G387,अंक,5,0)&gt;=81),1,IF(AND(VLOOKUP(G387,अंक,5,0)&gt;=75),0.5,0))))),"")</f>
        <v/>
      </c>
      <c s="160">
        <f t="shared" si="205"/>
        <v>0</v>
      </c>
      <c s="160">
        <f t="shared" si="206"/>
        <v>0</v>
      </c>
      <c s="161">
        <f t="shared" si="187"/>
        <v>0</v>
      </c>
      <c s="157"/>
    </row>
    <row r="388" spans="1:99" ht="26.25" customHeight="1">
      <c r="A38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8" s="181" t="str">
        <f t="shared" si="188"/>
        <v/>
      </c>
      <c s="160" t="str">
        <f t="shared" si="189"/>
        <v/>
      </c>
      <c s="160" t="str">
        <f t="shared" si="176"/>
        <v/>
      </c>
      <c s="160" t="str">
        <f>IFERROR(IF(AND(VLOOKUP(G388,अंक,5,0)=""),"",IF($BM$6=3,IF(AND(VLOOKUP(G388,अंक,5,0)&gt;=86),3,IF(AND(VLOOKUP(G388,अंक,5,0)&gt;=81),2,IF(AND(VLOOKUP(G388,Mark,5,0)&gt;=75),1,0))),IF(AND(VLOOKUP(G388,अंक,5,0)&gt;=86),1.5,IF(AND(VLOOKUP(G388,अंक,5,0)&gt;=81),1,IF(AND(VLOOKUP(G388,अंक,5,0)&gt;=75),0.5,0))))),"")</f>
        <v/>
      </c>
      <c s="160">
        <f t="shared" si="190"/>
        <v>0</v>
      </c>
      <c s="160">
        <f t="shared" si="191"/>
        <v>0</v>
      </c>
      <c s="160">
        <f t="shared" si="177"/>
        <v>0</v>
      </c>
      <c s="157" t="str">
        <f t="shared" si="192"/>
        <v/>
      </c>
      <c s="160" t="str">
        <f t="shared" si="178"/>
        <v/>
      </c>
      <c s="160" t="str">
        <f>IFERROR(IF(AND(VLOOKUP(G388,अंक,5,0)=""),"",IF($BS$6=3,IF(AND(VLOOKUP(G388,अंक,5,0)&gt;=86),3,IF(AND(VLOOKUP(G388,अंक,5,0)&gt;=81),2,IF(AND(VLOOKUP(G388,अंक,5,0)&gt;=75),1,0))),IF(AND(VLOOKUP(G388,अंक,5,0)&gt;=86),1.5,IF(AND(VLOOKUP(G388,अंक,5,0)&gt;=81),1,IF(AND(VLOOKUP(G388,अंक,5,0)&gt;=75),0.5,0))))),"")</f>
        <v/>
      </c>
      <c s="160">
        <f t="shared" si="193"/>
        <v>0</v>
      </c>
      <c s="160">
        <f t="shared" si="194"/>
        <v>0</v>
      </c>
      <c s="160">
        <f t="shared" si="179"/>
        <v>0</v>
      </c>
      <c s="157" t="str">
        <f t="shared" si="195"/>
        <v/>
      </c>
      <c s="160" t="str">
        <f t="shared" si="180"/>
        <v/>
      </c>
      <c s="160" t="str">
        <f>IFERROR(IF(AND(VLOOKUP(G388,अंक,5,0)=""),"",IF($BY$6=3,IF(AND(VLOOKUP(G388,अंक,5,0)&gt;=86),3,IF(AND(VLOOKUP(G388,अंक,5,0)&gt;=81),2,IF(AND(VLOOKUP(G388,अंक,5,0)&gt;=75),1,0))),IF(AND(VLOOKUP(G388,अंक,5,0)&gt;=86),1.5,IF(AND(VLOOKUP(G388,अंक,5,0)&gt;=81),1,IF(AND(VLOOKUP(G388,अंक,5,0)&gt;=75),0.5,0))))),"")</f>
        <v/>
      </c>
      <c s="160">
        <f t="shared" si="196"/>
        <v>0</v>
      </c>
      <c s="160">
        <f t="shared" si="197"/>
        <v>0</v>
      </c>
      <c s="160">
        <f t="shared" si="181"/>
        <v>0</v>
      </c>
      <c s="157" t="str">
        <f t="shared" si="198"/>
        <v/>
      </c>
      <c s="160" t="str">
        <f t="shared" si="182"/>
        <v/>
      </c>
      <c s="160" t="str">
        <f>IFERROR(IF(AND(VLOOKUP(G388,अंक,5,0)=""),"",IF($CE$6=3,IF(AND(VLOOKUP(G388,अंक,5,0)&gt;=86),3,IF(AND(VLOOKUP(G388,अंक,5,0)&gt;=81),2,IF(AND(VLOOKUP(G388,अंक,5,0)&gt;=75),1,0))),IF(AND(VLOOKUP(G388,अंक,5,0)&gt;=86),1.5,IF(AND(VLOOKUP(G388,अंक,5,0)&gt;=81),1,IF(AND(VLOOKUP(G388,अंक,5,0)&gt;=75),0.5,0))))),"")</f>
        <v/>
      </c>
      <c s="160">
        <f t="shared" si="199"/>
        <v>0</v>
      </c>
      <c s="160">
        <f t="shared" si="200"/>
        <v>0</v>
      </c>
      <c s="160">
        <f t="shared" si="183"/>
        <v>0</v>
      </c>
      <c s="157" t="str">
        <f t="shared" si="201"/>
        <v/>
      </c>
      <c s="160" t="str">
        <f t="shared" si="184"/>
        <v/>
      </c>
      <c s="160" t="str">
        <f>IFERROR(IF(AND(VLOOKUP(G388,अंक,5,0)=""),"",IF($CK$6=3,IF(AND(VLOOKUP(G388,अंक,5,0)&gt;=86),3,IF(AND(VLOOKUP(G388,अंक,5,0)&gt;=81),2,IF(AND(VLOOKUP(G388,अंक,5,0)&gt;=75),1,0))),IF(AND(VLOOKUP(G388,अंक,5,0)&gt;86),1.5,IF(AND(VLOOKUP(G388,अंक,5,0)&gt;=81),1,IF(AND(VLOOKUP(G388,अंक,5,0)&gt;=75),0.5,0))))),"")</f>
        <v/>
      </c>
      <c s="160">
        <f t="shared" si="202"/>
        <v>0</v>
      </c>
      <c s="160">
        <f t="shared" si="203"/>
        <v>0</v>
      </c>
      <c s="160">
        <f t="shared" si="185"/>
        <v>0</v>
      </c>
      <c s="157" t="str">
        <f t="shared" si="204"/>
        <v/>
      </c>
      <c s="160" t="str">
        <f t="shared" si="186"/>
        <v/>
      </c>
      <c s="160" t="str">
        <f>IFERROR(IF(AND(VLOOKUP(G388,अंक,5,0)=""),"",IF($CQ$6=3,IF(AND(VLOOKUP(G388,अंक,5,0)&gt;=86),3,IF(AND(VLOOKUP(G388,अंक,5,0)&gt;=81),2,IF(AND(VLOOKUP(G388,अंक,5,0)&gt;=75),1,0))),IF(AND(VLOOKUP(G388,अंक,5,0)&gt;=86),1.5,IF(AND(VLOOKUP(G388,अंक,5,0)&gt;=81),1,IF(AND(VLOOKUP(G388,अंक,5,0)&gt;=75),0.5,0))))),"")</f>
        <v/>
      </c>
      <c s="160">
        <f t="shared" si="205"/>
        <v>0</v>
      </c>
      <c s="160">
        <f t="shared" si="206"/>
        <v>0</v>
      </c>
      <c s="161">
        <f t="shared" si="187"/>
        <v>0</v>
      </c>
      <c s="157"/>
    </row>
    <row r="389" spans="1:99" ht="26.25" customHeight="1">
      <c r="A38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89" s="181" t="str">
        <f t="shared" si="188"/>
        <v/>
      </c>
      <c s="160" t="str">
        <f t="shared" si="189"/>
        <v/>
      </c>
      <c s="160" t="str">
        <f t="shared" si="176"/>
        <v/>
      </c>
      <c s="160" t="str">
        <f>IFERROR(IF(AND(VLOOKUP(G389,अंक,5,0)=""),"",IF($BM$6=3,IF(AND(VLOOKUP(G389,अंक,5,0)&gt;=86),3,IF(AND(VLOOKUP(G389,अंक,5,0)&gt;=81),2,IF(AND(VLOOKUP(G389,Mark,5,0)&gt;=75),1,0))),IF(AND(VLOOKUP(G389,अंक,5,0)&gt;=86),1.5,IF(AND(VLOOKUP(G389,अंक,5,0)&gt;=81),1,IF(AND(VLOOKUP(G389,अंक,5,0)&gt;=75),0.5,0))))),"")</f>
        <v/>
      </c>
      <c s="160">
        <f t="shared" si="190"/>
        <v>0</v>
      </c>
      <c s="160">
        <f t="shared" si="191"/>
        <v>0</v>
      </c>
      <c s="160">
        <f t="shared" si="177"/>
        <v>0</v>
      </c>
      <c s="157" t="str">
        <f t="shared" si="192"/>
        <v/>
      </c>
      <c s="160" t="str">
        <f t="shared" si="178"/>
        <v/>
      </c>
      <c s="160" t="str">
        <f>IFERROR(IF(AND(VLOOKUP(G389,अंक,5,0)=""),"",IF($BS$6=3,IF(AND(VLOOKUP(G389,अंक,5,0)&gt;=86),3,IF(AND(VLOOKUP(G389,अंक,5,0)&gt;=81),2,IF(AND(VLOOKUP(G389,अंक,5,0)&gt;=75),1,0))),IF(AND(VLOOKUP(G389,अंक,5,0)&gt;=86),1.5,IF(AND(VLOOKUP(G389,अंक,5,0)&gt;=81),1,IF(AND(VLOOKUP(G389,अंक,5,0)&gt;=75),0.5,0))))),"")</f>
        <v/>
      </c>
      <c s="160">
        <f t="shared" si="193"/>
        <v>0</v>
      </c>
      <c s="160">
        <f t="shared" si="194"/>
        <v>0</v>
      </c>
      <c s="160">
        <f t="shared" si="179"/>
        <v>0</v>
      </c>
      <c s="157" t="str">
        <f t="shared" si="195"/>
        <v/>
      </c>
      <c s="160" t="str">
        <f t="shared" si="180"/>
        <v/>
      </c>
      <c s="160" t="str">
        <f>IFERROR(IF(AND(VLOOKUP(G389,अंक,5,0)=""),"",IF($BY$6=3,IF(AND(VLOOKUP(G389,अंक,5,0)&gt;=86),3,IF(AND(VLOOKUP(G389,अंक,5,0)&gt;=81),2,IF(AND(VLOOKUP(G389,अंक,5,0)&gt;=75),1,0))),IF(AND(VLOOKUP(G389,अंक,5,0)&gt;=86),1.5,IF(AND(VLOOKUP(G389,अंक,5,0)&gt;=81),1,IF(AND(VLOOKUP(G389,अंक,5,0)&gt;=75),0.5,0))))),"")</f>
        <v/>
      </c>
      <c s="160">
        <f t="shared" si="196"/>
        <v>0</v>
      </c>
      <c s="160">
        <f t="shared" si="197"/>
        <v>0</v>
      </c>
      <c s="160">
        <f t="shared" si="181"/>
        <v>0</v>
      </c>
      <c s="157" t="str">
        <f t="shared" si="198"/>
        <v/>
      </c>
      <c s="160" t="str">
        <f t="shared" si="182"/>
        <v/>
      </c>
      <c s="160" t="str">
        <f>IFERROR(IF(AND(VLOOKUP(G389,अंक,5,0)=""),"",IF($CE$6=3,IF(AND(VLOOKUP(G389,अंक,5,0)&gt;=86),3,IF(AND(VLOOKUP(G389,अंक,5,0)&gt;=81),2,IF(AND(VLOOKUP(G389,अंक,5,0)&gt;=75),1,0))),IF(AND(VLOOKUP(G389,अंक,5,0)&gt;=86),1.5,IF(AND(VLOOKUP(G389,अंक,5,0)&gt;=81),1,IF(AND(VLOOKUP(G389,अंक,5,0)&gt;=75),0.5,0))))),"")</f>
        <v/>
      </c>
      <c s="160">
        <f t="shared" si="199"/>
        <v>0</v>
      </c>
      <c s="160">
        <f t="shared" si="200"/>
        <v>0</v>
      </c>
      <c s="160">
        <f t="shared" si="183"/>
        <v>0</v>
      </c>
      <c s="157" t="str">
        <f t="shared" si="201"/>
        <v/>
      </c>
      <c s="160" t="str">
        <f t="shared" si="184"/>
        <v/>
      </c>
      <c s="160" t="str">
        <f>IFERROR(IF(AND(VLOOKUP(G389,अंक,5,0)=""),"",IF($CK$6=3,IF(AND(VLOOKUP(G389,अंक,5,0)&gt;=86),3,IF(AND(VLOOKUP(G389,अंक,5,0)&gt;=81),2,IF(AND(VLOOKUP(G389,अंक,5,0)&gt;=75),1,0))),IF(AND(VLOOKUP(G389,अंक,5,0)&gt;86),1.5,IF(AND(VLOOKUP(G389,अंक,5,0)&gt;=81),1,IF(AND(VLOOKUP(G389,अंक,5,0)&gt;=75),0.5,0))))),"")</f>
        <v/>
      </c>
      <c s="160">
        <f t="shared" si="202"/>
        <v>0</v>
      </c>
      <c s="160">
        <f t="shared" si="203"/>
        <v>0</v>
      </c>
      <c s="160">
        <f t="shared" si="185"/>
        <v>0</v>
      </c>
      <c s="157" t="str">
        <f t="shared" si="204"/>
        <v/>
      </c>
      <c s="160" t="str">
        <f t="shared" si="186"/>
        <v/>
      </c>
      <c s="160" t="str">
        <f>IFERROR(IF(AND(VLOOKUP(G389,अंक,5,0)=""),"",IF($CQ$6=3,IF(AND(VLOOKUP(G389,अंक,5,0)&gt;=86),3,IF(AND(VLOOKUP(G389,अंक,5,0)&gt;=81),2,IF(AND(VLOOKUP(G389,अंक,5,0)&gt;=75),1,0))),IF(AND(VLOOKUP(G389,अंक,5,0)&gt;=86),1.5,IF(AND(VLOOKUP(G389,अंक,5,0)&gt;=81),1,IF(AND(VLOOKUP(G389,अंक,5,0)&gt;=75),0.5,0))))),"")</f>
        <v/>
      </c>
      <c s="160">
        <f t="shared" si="205"/>
        <v>0</v>
      </c>
      <c s="160">
        <f t="shared" si="206"/>
        <v>0</v>
      </c>
      <c s="161">
        <f t="shared" si="187"/>
        <v>0</v>
      </c>
      <c s="157"/>
    </row>
    <row r="390" spans="1:99" ht="26.25" customHeight="1">
      <c r="A39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0" s="181" t="str">
        <f t="shared" si="188"/>
        <v/>
      </c>
      <c s="160" t="str">
        <f t="shared" si="189"/>
        <v/>
      </c>
      <c s="160" t="str">
        <f t="shared" si="176"/>
        <v/>
      </c>
      <c s="160" t="str">
        <f>IFERROR(IF(AND(VLOOKUP(G390,अंक,5,0)=""),"",IF($BM$6=3,IF(AND(VLOOKUP(G390,अंक,5,0)&gt;=86),3,IF(AND(VLOOKUP(G390,अंक,5,0)&gt;=81),2,IF(AND(VLOOKUP(G390,Mark,5,0)&gt;=75),1,0))),IF(AND(VLOOKUP(G390,अंक,5,0)&gt;=86),1.5,IF(AND(VLOOKUP(G390,अंक,5,0)&gt;=81),1,IF(AND(VLOOKUP(G390,अंक,5,0)&gt;=75),0.5,0))))),"")</f>
        <v/>
      </c>
      <c s="160">
        <f t="shared" si="190"/>
        <v>0</v>
      </c>
      <c s="160">
        <f t="shared" si="191"/>
        <v>0</v>
      </c>
      <c s="160">
        <f t="shared" si="177"/>
        <v>0</v>
      </c>
      <c s="157" t="str">
        <f t="shared" si="192"/>
        <v/>
      </c>
      <c s="160" t="str">
        <f t="shared" si="178"/>
        <v/>
      </c>
      <c s="160" t="str">
        <f>IFERROR(IF(AND(VLOOKUP(G390,अंक,5,0)=""),"",IF($BS$6=3,IF(AND(VLOOKUP(G390,अंक,5,0)&gt;=86),3,IF(AND(VLOOKUP(G390,अंक,5,0)&gt;=81),2,IF(AND(VLOOKUP(G390,अंक,5,0)&gt;=75),1,0))),IF(AND(VLOOKUP(G390,अंक,5,0)&gt;=86),1.5,IF(AND(VLOOKUP(G390,अंक,5,0)&gt;=81),1,IF(AND(VLOOKUP(G390,अंक,5,0)&gt;=75),0.5,0))))),"")</f>
        <v/>
      </c>
      <c s="160">
        <f t="shared" si="193"/>
        <v>0</v>
      </c>
      <c s="160">
        <f t="shared" si="194"/>
        <v>0</v>
      </c>
      <c s="160">
        <f t="shared" si="179"/>
        <v>0</v>
      </c>
      <c s="157" t="str">
        <f t="shared" si="195"/>
        <v/>
      </c>
      <c s="160" t="str">
        <f t="shared" si="180"/>
        <v/>
      </c>
      <c s="160" t="str">
        <f>IFERROR(IF(AND(VLOOKUP(G390,अंक,5,0)=""),"",IF($BY$6=3,IF(AND(VLOOKUP(G390,अंक,5,0)&gt;=86),3,IF(AND(VLOOKUP(G390,अंक,5,0)&gt;=81),2,IF(AND(VLOOKUP(G390,अंक,5,0)&gt;=75),1,0))),IF(AND(VLOOKUP(G390,अंक,5,0)&gt;=86),1.5,IF(AND(VLOOKUP(G390,अंक,5,0)&gt;=81),1,IF(AND(VLOOKUP(G390,अंक,5,0)&gt;=75),0.5,0))))),"")</f>
        <v/>
      </c>
      <c s="160">
        <f t="shared" si="196"/>
        <v>0</v>
      </c>
      <c s="160">
        <f t="shared" si="197"/>
        <v>0</v>
      </c>
      <c s="160">
        <f t="shared" si="181"/>
        <v>0</v>
      </c>
      <c s="157" t="str">
        <f t="shared" si="198"/>
        <v/>
      </c>
      <c s="160" t="str">
        <f t="shared" si="182"/>
        <v/>
      </c>
      <c s="160" t="str">
        <f>IFERROR(IF(AND(VLOOKUP(G390,अंक,5,0)=""),"",IF($CE$6=3,IF(AND(VLOOKUP(G390,अंक,5,0)&gt;=86),3,IF(AND(VLOOKUP(G390,अंक,5,0)&gt;=81),2,IF(AND(VLOOKUP(G390,अंक,5,0)&gt;=75),1,0))),IF(AND(VLOOKUP(G390,अंक,5,0)&gt;=86),1.5,IF(AND(VLOOKUP(G390,अंक,5,0)&gt;=81),1,IF(AND(VLOOKUP(G390,अंक,5,0)&gt;=75),0.5,0))))),"")</f>
        <v/>
      </c>
      <c s="160">
        <f t="shared" si="199"/>
        <v>0</v>
      </c>
      <c s="160">
        <f t="shared" si="200"/>
        <v>0</v>
      </c>
      <c s="160">
        <f t="shared" si="183"/>
        <v>0</v>
      </c>
      <c s="157" t="str">
        <f t="shared" si="201"/>
        <v/>
      </c>
      <c s="160" t="str">
        <f t="shared" si="184"/>
        <v/>
      </c>
      <c s="160" t="str">
        <f>IFERROR(IF(AND(VLOOKUP(G390,अंक,5,0)=""),"",IF($CK$6=3,IF(AND(VLOOKUP(G390,अंक,5,0)&gt;=86),3,IF(AND(VLOOKUP(G390,अंक,5,0)&gt;=81),2,IF(AND(VLOOKUP(G390,अंक,5,0)&gt;=75),1,0))),IF(AND(VLOOKUP(G390,अंक,5,0)&gt;86),1.5,IF(AND(VLOOKUP(G390,अंक,5,0)&gt;=81),1,IF(AND(VLOOKUP(G390,अंक,5,0)&gt;=75),0.5,0))))),"")</f>
        <v/>
      </c>
      <c s="160">
        <f t="shared" si="202"/>
        <v>0</v>
      </c>
      <c s="160">
        <f t="shared" si="203"/>
        <v>0</v>
      </c>
      <c s="160">
        <f t="shared" si="185"/>
        <v>0</v>
      </c>
      <c s="157" t="str">
        <f t="shared" si="204"/>
        <v/>
      </c>
      <c s="160" t="str">
        <f t="shared" si="186"/>
        <v/>
      </c>
      <c s="160" t="str">
        <f>IFERROR(IF(AND(VLOOKUP(G390,अंक,5,0)=""),"",IF($CQ$6=3,IF(AND(VLOOKUP(G390,अंक,5,0)&gt;=86),3,IF(AND(VLOOKUP(G390,अंक,5,0)&gt;=81),2,IF(AND(VLOOKUP(G390,अंक,5,0)&gt;=75),1,0))),IF(AND(VLOOKUP(G390,अंक,5,0)&gt;=86),1.5,IF(AND(VLOOKUP(G390,अंक,5,0)&gt;=81),1,IF(AND(VLOOKUP(G390,अंक,5,0)&gt;=75),0.5,0))))),"")</f>
        <v/>
      </c>
      <c s="160">
        <f t="shared" si="205"/>
        <v>0</v>
      </c>
      <c s="160">
        <f t="shared" si="206"/>
        <v>0</v>
      </c>
      <c s="161">
        <f t="shared" si="187"/>
        <v>0</v>
      </c>
      <c s="157"/>
    </row>
    <row r="391" spans="1:99" ht="26.25" customHeight="1">
      <c r="A39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1" s="181" t="str">
        <f t="shared" si="188"/>
        <v/>
      </c>
      <c s="160" t="str">
        <f t="shared" si="189"/>
        <v/>
      </c>
      <c s="160" t="str">
        <f t="shared" si="215" ref="BL391:BL454">IFERROR(IF(BK391="","",ROUNDUP(BK391*10%,0)),"")</f>
        <v/>
      </c>
      <c s="160" t="str">
        <f>IFERROR(IF(AND(VLOOKUP(G391,अंक,5,0)=""),"",IF($BM$6=3,IF(AND(VLOOKUP(G391,अंक,5,0)&gt;=86),3,IF(AND(VLOOKUP(G391,अंक,5,0)&gt;=81),2,IF(AND(VLOOKUP(G391,Mark,5,0)&gt;=75),1,0))),IF(AND(VLOOKUP(G391,अंक,5,0)&gt;=86),1.5,IF(AND(VLOOKUP(G391,अंक,5,0)&gt;=81),1,IF(AND(VLOOKUP(G391,अंक,5,0)&gt;=75),0.5,0))))),"")</f>
        <v/>
      </c>
      <c s="160">
        <f t="shared" si="190"/>
        <v>0</v>
      </c>
      <c s="160">
        <f t="shared" si="191"/>
        <v>0</v>
      </c>
      <c s="160">
        <f t="shared" si="216" ref="BP391:BP454">SUM(BL391:BO391)</f>
        <v>0</v>
      </c>
      <c s="157" t="str">
        <f t="shared" si="192"/>
        <v/>
      </c>
      <c s="160" t="str">
        <f t="shared" si="217" ref="BR391:BR454">IFERROR(IF(BQ391="","",ROUNDUP(BQ391*10%,0)),"")</f>
        <v/>
      </c>
      <c s="160" t="str">
        <f>IFERROR(IF(AND(VLOOKUP(G391,अंक,5,0)=""),"",IF($BS$6=3,IF(AND(VLOOKUP(G391,अंक,5,0)&gt;=86),3,IF(AND(VLOOKUP(G391,अंक,5,0)&gt;=81),2,IF(AND(VLOOKUP(G391,अंक,5,0)&gt;=75),1,0))),IF(AND(VLOOKUP(G391,अंक,5,0)&gt;=86),1.5,IF(AND(VLOOKUP(G391,अंक,5,0)&gt;=81),1,IF(AND(VLOOKUP(G391,अंक,5,0)&gt;=75),0.5,0))))),"")</f>
        <v/>
      </c>
      <c s="160">
        <f t="shared" si="193"/>
        <v>0</v>
      </c>
      <c s="160">
        <f t="shared" si="194"/>
        <v>0</v>
      </c>
      <c s="160">
        <f t="shared" si="218" ref="BV391:BV454">SUM(BR391:BU391)</f>
        <v>0</v>
      </c>
      <c s="157" t="str">
        <f t="shared" si="195"/>
        <v/>
      </c>
      <c s="160" t="str">
        <f t="shared" si="219" ref="BX391:BX454">IFERROR(IF(BW391="","",ROUNDUP(BW391*10%,0)),"")</f>
        <v/>
      </c>
      <c s="160" t="str">
        <f>IFERROR(IF(AND(VLOOKUP(G391,अंक,5,0)=""),"",IF($BY$6=3,IF(AND(VLOOKUP(G391,अंक,5,0)&gt;=86),3,IF(AND(VLOOKUP(G391,अंक,5,0)&gt;=81),2,IF(AND(VLOOKUP(G391,अंक,5,0)&gt;=75),1,0))),IF(AND(VLOOKUP(G391,अंक,5,0)&gt;=86),1.5,IF(AND(VLOOKUP(G391,अंक,5,0)&gt;=81),1,IF(AND(VLOOKUP(G391,अंक,5,0)&gt;=75),0.5,0))))),"")</f>
        <v/>
      </c>
      <c s="160">
        <f t="shared" si="196"/>
        <v>0</v>
      </c>
      <c s="160">
        <f t="shared" si="197"/>
        <v>0</v>
      </c>
      <c s="160">
        <f t="shared" si="220" ref="CB391:CB454">SUM(BX391:CA391)</f>
        <v>0</v>
      </c>
      <c s="157" t="str">
        <f t="shared" si="198"/>
        <v/>
      </c>
      <c s="160" t="str">
        <f t="shared" si="221" ref="CD391:CD454">IFERROR(IF(CC391="","",ROUNDUP(CC391*10%,0)),"")</f>
        <v/>
      </c>
      <c s="160" t="str">
        <f>IFERROR(IF(AND(VLOOKUP(G391,अंक,5,0)=""),"",IF($CE$6=3,IF(AND(VLOOKUP(G391,अंक,5,0)&gt;=86),3,IF(AND(VLOOKUP(G391,अंक,5,0)&gt;=81),2,IF(AND(VLOOKUP(G391,अंक,5,0)&gt;=75),1,0))),IF(AND(VLOOKUP(G391,अंक,5,0)&gt;=86),1.5,IF(AND(VLOOKUP(G391,अंक,5,0)&gt;=81),1,IF(AND(VLOOKUP(G391,अंक,5,0)&gt;=75),0.5,0))))),"")</f>
        <v/>
      </c>
      <c s="160">
        <f t="shared" si="199"/>
        <v>0</v>
      </c>
      <c s="160">
        <f t="shared" si="200"/>
        <v>0</v>
      </c>
      <c s="160">
        <f t="shared" si="222" ref="CH391:CH454">SUM(CD391:CG391)</f>
        <v>0</v>
      </c>
      <c s="157" t="str">
        <f t="shared" si="201"/>
        <v/>
      </c>
      <c s="160" t="str">
        <f t="shared" si="223" ref="CJ391:CJ454">IFERROR(IF(CI391="","",ROUNDUP(CI391*10%,0)),"")</f>
        <v/>
      </c>
      <c s="160" t="str">
        <f>IFERROR(IF(AND(VLOOKUP(G391,अंक,5,0)=""),"",IF($CK$6=3,IF(AND(VLOOKUP(G391,अंक,5,0)&gt;=86),3,IF(AND(VLOOKUP(G391,अंक,5,0)&gt;=81),2,IF(AND(VLOOKUP(G391,अंक,5,0)&gt;=75),1,0))),IF(AND(VLOOKUP(G391,अंक,5,0)&gt;86),1.5,IF(AND(VLOOKUP(G391,अंक,5,0)&gt;=81),1,IF(AND(VLOOKUP(G391,अंक,5,0)&gt;=75),0.5,0))))),"")</f>
        <v/>
      </c>
      <c s="160">
        <f t="shared" si="202"/>
        <v>0</v>
      </c>
      <c s="160">
        <f t="shared" si="203"/>
        <v>0</v>
      </c>
      <c s="160">
        <f t="shared" si="224" ref="CN391:CN454">SUM(CJ391:CM391)</f>
        <v>0</v>
      </c>
      <c s="157" t="str">
        <f t="shared" si="204"/>
        <v/>
      </c>
      <c s="160" t="str">
        <f t="shared" si="225" ref="CP391:CP454">IFERROR(IF(CO391="","",ROUNDUP(CO391*10%,0)),"")</f>
        <v/>
      </c>
      <c s="160" t="str">
        <f>IFERROR(IF(AND(VLOOKUP(G391,अंक,5,0)=""),"",IF($CQ$6=3,IF(AND(VLOOKUP(G391,अंक,5,0)&gt;=86),3,IF(AND(VLOOKUP(G391,अंक,5,0)&gt;=81),2,IF(AND(VLOOKUP(G391,अंक,5,0)&gt;=75),1,0))),IF(AND(VLOOKUP(G391,अंक,5,0)&gt;=86),1.5,IF(AND(VLOOKUP(G391,अंक,5,0)&gt;=81),1,IF(AND(VLOOKUP(G391,अंक,5,0)&gt;=75),0.5,0))))),"")</f>
        <v/>
      </c>
      <c s="160">
        <f t="shared" si="205"/>
        <v>0</v>
      </c>
      <c s="160">
        <f t="shared" si="206"/>
        <v>0</v>
      </c>
      <c s="161">
        <f t="shared" si="226" ref="CT391:CT454">SUM(CP391:CS391)</f>
        <v>0</v>
      </c>
      <c s="157"/>
    </row>
    <row r="392" spans="1:99" ht="26.25" customHeight="1">
      <c r="A39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2" s="181" t="str">
        <f t="shared" si="227" ref="BJ392:BJ455">G392</f>
        <v/>
      </c>
      <c s="160" t="str">
        <f t="shared" si="228" ref="BK392:BK455">IF(AND(L392="",M392="",N392="",O392=""),"",SUM(L392,M392,N392,O392))</f>
        <v/>
      </c>
      <c s="160" t="str">
        <f t="shared" si="215"/>
        <v/>
      </c>
      <c s="160" t="str">
        <f>IFERROR(IF(AND(VLOOKUP(G392,अंक,5,0)=""),"",IF($BM$6=3,IF(AND(VLOOKUP(G392,अंक,5,0)&gt;=86),3,IF(AND(VLOOKUP(G392,अंक,5,0)&gt;=81),2,IF(AND(VLOOKUP(G392,Mark,5,0)&gt;=75),1,0))),IF(AND(VLOOKUP(G392,अंक,5,0)&gt;=86),1.5,IF(AND(VLOOKUP(G392,अंक,5,0)&gt;=81),1,IF(AND(VLOOKUP(G392,अंक,5,0)&gt;=75),0.5,0))))),"")</f>
        <v/>
      </c>
      <c s="160">
        <f t="shared" si="229" ref="BN392:BN458">VLOOKUP(G392,अंक,10,0)</f>
        <v>0</v>
      </c>
      <c s="160">
        <f t="shared" si="230" ref="BO392:BO458">VLOOKUP(G392,अंक,11,0)</f>
        <v>0</v>
      </c>
      <c s="160">
        <f t="shared" si="216"/>
        <v>0</v>
      </c>
      <c s="157" t="str">
        <f t="shared" si="231" ref="BQ392:BQ455">IF(AND(R392="",S392="",T392="",U392=""),"",SUM(R392,S392,T392,U392))</f>
        <v/>
      </c>
      <c s="160" t="str">
        <f t="shared" si="217"/>
        <v/>
      </c>
      <c s="160" t="str">
        <f>IFERROR(IF(AND(VLOOKUP(G392,अंक,5,0)=""),"",IF($BS$6=3,IF(AND(VLOOKUP(G392,अंक,5,0)&gt;=86),3,IF(AND(VLOOKUP(G392,अंक,5,0)&gt;=81),2,IF(AND(VLOOKUP(G392,अंक,5,0)&gt;=75),1,0))),IF(AND(VLOOKUP(G392,अंक,5,0)&gt;=86),1.5,IF(AND(VLOOKUP(G392,अंक,5,0)&gt;=81),1,IF(AND(VLOOKUP(G392,अंक,5,0)&gt;=75),0.5,0))))),"")</f>
        <v/>
      </c>
      <c s="160">
        <f t="shared" si="232" ref="BT392:BT458">VLOOKUP(G392,अंक,16,0)</f>
        <v>0</v>
      </c>
      <c s="160">
        <f t="shared" si="233" ref="BU392:BU458">VLOOKUP(G392,अंक,17,0)</f>
        <v>0</v>
      </c>
      <c s="160">
        <f t="shared" si="218"/>
        <v>0</v>
      </c>
      <c s="157" t="str">
        <f t="shared" si="234" ref="BW392:BW455">IF(AND(X392="",Y392="",Z392="",AA392=""),"",SUM(X392,Y392,Z392,AA392))</f>
        <v/>
      </c>
      <c s="160" t="str">
        <f t="shared" si="219"/>
        <v/>
      </c>
      <c s="160" t="str">
        <f>IFERROR(IF(AND(VLOOKUP(G392,अंक,5,0)=""),"",IF($BY$6=3,IF(AND(VLOOKUP(G392,अंक,5,0)&gt;=86),3,IF(AND(VLOOKUP(G392,अंक,5,0)&gt;=81),2,IF(AND(VLOOKUP(G392,अंक,5,0)&gt;=75),1,0))),IF(AND(VLOOKUP(G392,अंक,5,0)&gt;=86),1.5,IF(AND(VLOOKUP(G392,अंक,5,0)&gt;=81),1,IF(AND(VLOOKUP(G392,अंक,5,0)&gt;=75),0.5,0))))),"")</f>
        <v/>
      </c>
      <c s="160">
        <f t="shared" si="235" ref="BZ392:BZ458">VLOOKUP(G392,अंक,23,0)</f>
        <v>0</v>
      </c>
      <c s="160">
        <f t="shared" si="236" ref="CA392:CA458">VLOOKUP(G392,अंक,24,0)</f>
        <v>0</v>
      </c>
      <c s="160">
        <f t="shared" si="220"/>
        <v>0</v>
      </c>
      <c s="157" t="str">
        <f t="shared" si="237" ref="CC392:CC455">IF(AND(AE392="",AF392="",AG392="",AH392=""),"",SUM(AE392,AF392,AG392,AH392))</f>
        <v/>
      </c>
      <c s="160" t="str">
        <f t="shared" si="221"/>
        <v/>
      </c>
      <c s="160" t="str">
        <f>IFERROR(IF(AND(VLOOKUP(G392,अंक,5,0)=""),"",IF($CE$6=3,IF(AND(VLOOKUP(G392,अंक,5,0)&gt;=86),3,IF(AND(VLOOKUP(G392,अंक,5,0)&gt;=81),2,IF(AND(VLOOKUP(G392,अंक,5,0)&gt;=75),1,0))),IF(AND(VLOOKUP(G392,अंक,5,0)&gt;=86),1.5,IF(AND(VLOOKUP(G392,अंक,5,0)&gt;=81),1,IF(AND(VLOOKUP(G392,अंक,5,0)&gt;=75),0.5,0))))),"")</f>
        <v/>
      </c>
      <c s="160">
        <f t="shared" si="238" ref="CF392:CF458">VLOOKUP(G392,अंक,30,0)</f>
        <v>0</v>
      </c>
      <c s="160">
        <f t="shared" si="239" ref="CG392:CG458">VLOOKUP(G392,अंक,31,0)</f>
        <v>0</v>
      </c>
      <c s="160">
        <f t="shared" si="222"/>
        <v>0</v>
      </c>
      <c s="157" t="str">
        <f t="shared" si="240" ref="CI392:CI455">IF(AND(AL392="",AM392="",AN392="",AO392=""),"",SUM(AL392,AM392,AN392,AO392))</f>
        <v/>
      </c>
      <c s="160" t="str">
        <f t="shared" si="223"/>
        <v/>
      </c>
      <c s="160" t="str">
        <f>IFERROR(IF(AND(VLOOKUP(G392,अंक,5,0)=""),"",IF($CK$6=3,IF(AND(VLOOKUP(G392,अंक,5,0)&gt;=86),3,IF(AND(VLOOKUP(G392,अंक,5,0)&gt;=81),2,IF(AND(VLOOKUP(G392,अंक,5,0)&gt;=75),1,0))),IF(AND(VLOOKUP(G392,अंक,5,0)&gt;86),1.5,IF(AND(VLOOKUP(G392,अंक,5,0)&gt;=81),1,IF(AND(VLOOKUP(G392,अंक,5,0)&gt;=75),0.5,0))))),"")</f>
        <v/>
      </c>
      <c s="160">
        <f t="shared" si="241" ref="CL392:CL458">VLOOKUP(G392,अंक,37,0)</f>
        <v>0</v>
      </c>
      <c s="160">
        <f t="shared" si="242" ref="CM392:CM458">VLOOKUP(G392,अंक,38,0)</f>
        <v>0</v>
      </c>
      <c s="160">
        <f t="shared" si="224"/>
        <v>0</v>
      </c>
      <c s="157" t="str">
        <f t="shared" si="243" ref="CO392:CO455">IF(AND(AS392="",AT392="",AU392="",AV392=""),"",SUM(AS392,AT392,AU392,AV392))</f>
        <v/>
      </c>
      <c s="160" t="str">
        <f t="shared" si="225"/>
        <v/>
      </c>
      <c s="160" t="str">
        <f>IFERROR(IF(AND(VLOOKUP(G392,अंक,5,0)=""),"",IF($CQ$6=3,IF(AND(VLOOKUP(G392,अंक,5,0)&gt;=86),3,IF(AND(VLOOKUP(G392,अंक,5,0)&gt;=81),2,IF(AND(VLOOKUP(G392,अंक,5,0)&gt;=75),1,0))),IF(AND(VLOOKUP(G392,अंक,5,0)&gt;=86),1.5,IF(AND(VLOOKUP(G392,अंक,5,0)&gt;=81),1,IF(AND(VLOOKUP(G392,अंक,5,0)&gt;=75),0.5,0))))),"")</f>
        <v/>
      </c>
      <c s="160">
        <f t="shared" si="244" ref="CR392:CR458">VLOOKUP(G392,अंक,44,0)</f>
        <v>0</v>
      </c>
      <c s="160">
        <f t="shared" si="245" ref="CS392:CS458">VLOOKUP(G392,अंक,45,0)</f>
        <v>0</v>
      </c>
      <c s="161">
        <f t="shared" si="226"/>
        <v>0</v>
      </c>
      <c s="157"/>
    </row>
    <row r="393" spans="1:99" ht="26.25" customHeight="1">
      <c r="A39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3" s="181" t="str">
        <f t="shared" si="227"/>
        <v/>
      </c>
      <c s="160" t="str">
        <f t="shared" si="228"/>
        <v/>
      </c>
      <c s="160" t="str">
        <f t="shared" si="215"/>
        <v/>
      </c>
      <c s="160" t="str">
        <f>IFERROR(IF(AND(VLOOKUP(G393,अंक,5,0)=""),"",IF($BM$6=3,IF(AND(VLOOKUP(G393,अंक,5,0)&gt;=86),3,IF(AND(VLOOKUP(G393,अंक,5,0)&gt;=81),2,IF(AND(VLOOKUP(G393,Mark,5,0)&gt;=75),1,0))),IF(AND(VLOOKUP(G393,अंक,5,0)&gt;=86),1.5,IF(AND(VLOOKUP(G393,अंक,5,0)&gt;=81),1,IF(AND(VLOOKUP(G393,अंक,5,0)&gt;=75),0.5,0))))),"")</f>
        <v/>
      </c>
      <c s="160">
        <f t="shared" si="229"/>
        <v>0</v>
      </c>
      <c s="160">
        <f t="shared" si="230"/>
        <v>0</v>
      </c>
      <c s="160">
        <f t="shared" si="216"/>
        <v>0</v>
      </c>
      <c s="157" t="str">
        <f t="shared" si="231"/>
        <v/>
      </c>
      <c s="160" t="str">
        <f t="shared" si="217"/>
        <v/>
      </c>
      <c s="160" t="str">
        <f>IFERROR(IF(AND(VLOOKUP(G393,अंक,5,0)=""),"",IF($BS$6=3,IF(AND(VLOOKUP(G393,अंक,5,0)&gt;=86),3,IF(AND(VLOOKUP(G393,अंक,5,0)&gt;=81),2,IF(AND(VLOOKUP(G393,अंक,5,0)&gt;=75),1,0))),IF(AND(VLOOKUP(G393,अंक,5,0)&gt;=86),1.5,IF(AND(VLOOKUP(G393,अंक,5,0)&gt;=81),1,IF(AND(VLOOKUP(G393,अंक,5,0)&gt;=75),0.5,0))))),"")</f>
        <v/>
      </c>
      <c s="160">
        <f t="shared" si="232"/>
        <v>0</v>
      </c>
      <c s="160">
        <f t="shared" si="233"/>
        <v>0</v>
      </c>
      <c s="160">
        <f t="shared" si="218"/>
        <v>0</v>
      </c>
      <c s="157" t="str">
        <f t="shared" si="234"/>
        <v/>
      </c>
      <c s="160" t="str">
        <f t="shared" si="219"/>
        <v/>
      </c>
      <c s="160" t="str">
        <f>IFERROR(IF(AND(VLOOKUP(G393,अंक,5,0)=""),"",IF($BY$6=3,IF(AND(VLOOKUP(G393,अंक,5,0)&gt;=86),3,IF(AND(VLOOKUP(G393,अंक,5,0)&gt;=81),2,IF(AND(VLOOKUP(G393,अंक,5,0)&gt;=75),1,0))),IF(AND(VLOOKUP(G393,अंक,5,0)&gt;=86),1.5,IF(AND(VLOOKUP(G393,अंक,5,0)&gt;=81),1,IF(AND(VLOOKUP(G393,अंक,5,0)&gt;=75),0.5,0))))),"")</f>
        <v/>
      </c>
      <c s="160">
        <f t="shared" si="235"/>
        <v>0</v>
      </c>
      <c s="160">
        <f t="shared" si="236"/>
        <v>0</v>
      </c>
      <c s="160">
        <f t="shared" si="220"/>
        <v>0</v>
      </c>
      <c s="157" t="str">
        <f t="shared" si="237"/>
        <v/>
      </c>
      <c s="160" t="str">
        <f t="shared" si="221"/>
        <v/>
      </c>
      <c s="160" t="str">
        <f>IFERROR(IF(AND(VLOOKUP(G393,अंक,5,0)=""),"",IF($CE$6=3,IF(AND(VLOOKUP(G393,अंक,5,0)&gt;=86),3,IF(AND(VLOOKUP(G393,अंक,5,0)&gt;=81),2,IF(AND(VLOOKUP(G393,अंक,5,0)&gt;=75),1,0))),IF(AND(VLOOKUP(G393,अंक,5,0)&gt;=86),1.5,IF(AND(VLOOKUP(G393,अंक,5,0)&gt;=81),1,IF(AND(VLOOKUP(G393,अंक,5,0)&gt;=75),0.5,0))))),"")</f>
        <v/>
      </c>
      <c s="160">
        <f t="shared" si="238"/>
        <v>0</v>
      </c>
      <c s="160">
        <f t="shared" si="239"/>
        <v>0</v>
      </c>
      <c s="160">
        <f t="shared" si="222"/>
        <v>0</v>
      </c>
      <c s="157" t="str">
        <f t="shared" si="240"/>
        <v/>
      </c>
      <c s="160" t="str">
        <f t="shared" si="223"/>
        <v/>
      </c>
      <c s="160" t="str">
        <f>IFERROR(IF(AND(VLOOKUP(G393,अंक,5,0)=""),"",IF($CK$6=3,IF(AND(VLOOKUP(G393,अंक,5,0)&gt;=86),3,IF(AND(VLOOKUP(G393,अंक,5,0)&gt;=81),2,IF(AND(VLOOKUP(G393,अंक,5,0)&gt;=75),1,0))),IF(AND(VLOOKUP(G393,अंक,5,0)&gt;86),1.5,IF(AND(VLOOKUP(G393,अंक,5,0)&gt;=81),1,IF(AND(VLOOKUP(G393,अंक,5,0)&gt;=75),0.5,0))))),"")</f>
        <v/>
      </c>
      <c s="160">
        <f t="shared" si="241"/>
        <v>0</v>
      </c>
      <c s="160">
        <f t="shared" si="242"/>
        <v>0</v>
      </c>
      <c s="160">
        <f t="shared" si="224"/>
        <v>0</v>
      </c>
      <c s="157" t="str">
        <f t="shared" si="243"/>
        <v/>
      </c>
      <c s="160" t="str">
        <f t="shared" si="225"/>
        <v/>
      </c>
      <c s="160" t="str">
        <f>IFERROR(IF(AND(VLOOKUP(G393,अंक,5,0)=""),"",IF($CQ$6=3,IF(AND(VLOOKUP(G393,अंक,5,0)&gt;=86),3,IF(AND(VLOOKUP(G393,अंक,5,0)&gt;=81),2,IF(AND(VLOOKUP(G393,अंक,5,0)&gt;=75),1,0))),IF(AND(VLOOKUP(G393,अंक,5,0)&gt;=86),1.5,IF(AND(VLOOKUP(G393,अंक,5,0)&gt;=81),1,IF(AND(VLOOKUP(G393,अंक,5,0)&gt;=75),0.5,0))))),"")</f>
        <v/>
      </c>
      <c s="160">
        <f t="shared" si="244"/>
        <v>0</v>
      </c>
      <c s="160">
        <f t="shared" si="245"/>
        <v>0</v>
      </c>
      <c s="161">
        <f t="shared" si="226"/>
        <v>0</v>
      </c>
      <c s="157"/>
    </row>
    <row r="394" spans="1:99" ht="26.25" customHeight="1">
      <c r="A39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4" s="181" t="str">
        <f t="shared" si="227"/>
        <v/>
      </c>
      <c s="160" t="str">
        <f t="shared" si="228"/>
        <v/>
      </c>
      <c s="160" t="str">
        <f t="shared" si="215"/>
        <v/>
      </c>
      <c s="160" t="str">
        <f>IFERROR(IF(AND(VLOOKUP(G394,अंक,5,0)=""),"",IF($BM$6=3,IF(AND(VLOOKUP(G394,अंक,5,0)&gt;=86),3,IF(AND(VLOOKUP(G394,अंक,5,0)&gt;=81),2,IF(AND(VLOOKUP(G394,Mark,5,0)&gt;=75),1,0))),IF(AND(VLOOKUP(G394,अंक,5,0)&gt;=86),1.5,IF(AND(VLOOKUP(G394,अंक,5,0)&gt;=81),1,IF(AND(VLOOKUP(G394,अंक,5,0)&gt;=75),0.5,0))))),"")</f>
        <v/>
      </c>
      <c s="160">
        <f t="shared" si="229"/>
        <v>0</v>
      </c>
      <c s="160">
        <f t="shared" si="230"/>
        <v>0</v>
      </c>
      <c s="160">
        <f t="shared" si="216"/>
        <v>0</v>
      </c>
      <c s="157" t="str">
        <f t="shared" si="231"/>
        <v/>
      </c>
      <c s="160" t="str">
        <f t="shared" si="217"/>
        <v/>
      </c>
      <c s="160" t="str">
        <f>IFERROR(IF(AND(VLOOKUP(G394,अंक,5,0)=""),"",IF($BS$6=3,IF(AND(VLOOKUP(G394,अंक,5,0)&gt;=86),3,IF(AND(VLOOKUP(G394,अंक,5,0)&gt;=81),2,IF(AND(VLOOKUP(G394,अंक,5,0)&gt;=75),1,0))),IF(AND(VLOOKUP(G394,अंक,5,0)&gt;=86),1.5,IF(AND(VLOOKUP(G394,अंक,5,0)&gt;=81),1,IF(AND(VLOOKUP(G394,अंक,5,0)&gt;=75),0.5,0))))),"")</f>
        <v/>
      </c>
      <c s="160">
        <f t="shared" si="232"/>
        <v>0</v>
      </c>
      <c s="160">
        <f t="shared" si="233"/>
        <v>0</v>
      </c>
      <c s="160">
        <f t="shared" si="218"/>
        <v>0</v>
      </c>
      <c s="157" t="str">
        <f t="shared" si="234"/>
        <v/>
      </c>
      <c s="160" t="str">
        <f t="shared" si="219"/>
        <v/>
      </c>
      <c s="160" t="str">
        <f>IFERROR(IF(AND(VLOOKUP(G394,अंक,5,0)=""),"",IF($BY$6=3,IF(AND(VLOOKUP(G394,अंक,5,0)&gt;=86),3,IF(AND(VLOOKUP(G394,अंक,5,0)&gt;=81),2,IF(AND(VLOOKUP(G394,अंक,5,0)&gt;=75),1,0))),IF(AND(VLOOKUP(G394,अंक,5,0)&gt;=86),1.5,IF(AND(VLOOKUP(G394,अंक,5,0)&gt;=81),1,IF(AND(VLOOKUP(G394,अंक,5,0)&gt;=75),0.5,0))))),"")</f>
        <v/>
      </c>
      <c s="160">
        <f t="shared" si="235"/>
        <v>0</v>
      </c>
      <c s="160">
        <f t="shared" si="236"/>
        <v>0</v>
      </c>
      <c s="160">
        <f t="shared" si="220"/>
        <v>0</v>
      </c>
      <c s="157" t="str">
        <f t="shared" si="237"/>
        <v/>
      </c>
      <c s="160" t="str">
        <f t="shared" si="221"/>
        <v/>
      </c>
      <c s="160" t="str">
        <f>IFERROR(IF(AND(VLOOKUP(G394,अंक,5,0)=""),"",IF($CE$6=3,IF(AND(VLOOKUP(G394,अंक,5,0)&gt;=86),3,IF(AND(VLOOKUP(G394,अंक,5,0)&gt;=81),2,IF(AND(VLOOKUP(G394,अंक,5,0)&gt;=75),1,0))),IF(AND(VLOOKUP(G394,अंक,5,0)&gt;=86),1.5,IF(AND(VLOOKUP(G394,अंक,5,0)&gt;=81),1,IF(AND(VLOOKUP(G394,अंक,5,0)&gt;=75),0.5,0))))),"")</f>
        <v/>
      </c>
      <c s="160">
        <f t="shared" si="238"/>
        <v>0</v>
      </c>
      <c s="160">
        <f t="shared" si="239"/>
        <v>0</v>
      </c>
      <c s="160">
        <f t="shared" si="222"/>
        <v>0</v>
      </c>
      <c s="157" t="str">
        <f t="shared" si="240"/>
        <v/>
      </c>
      <c s="160" t="str">
        <f t="shared" si="223"/>
        <v/>
      </c>
      <c s="160" t="str">
        <f>IFERROR(IF(AND(VLOOKUP(G394,अंक,5,0)=""),"",IF($CK$6=3,IF(AND(VLOOKUP(G394,अंक,5,0)&gt;=86),3,IF(AND(VLOOKUP(G394,अंक,5,0)&gt;=81),2,IF(AND(VLOOKUP(G394,अंक,5,0)&gt;=75),1,0))),IF(AND(VLOOKUP(G394,अंक,5,0)&gt;86),1.5,IF(AND(VLOOKUP(G394,अंक,5,0)&gt;=81),1,IF(AND(VLOOKUP(G394,अंक,5,0)&gt;=75),0.5,0))))),"")</f>
        <v/>
      </c>
      <c s="160">
        <f t="shared" si="241"/>
        <v>0</v>
      </c>
      <c s="160">
        <f t="shared" si="242"/>
        <v>0</v>
      </c>
      <c s="160">
        <f t="shared" si="224"/>
        <v>0</v>
      </c>
      <c s="157" t="str">
        <f t="shared" si="243"/>
        <v/>
      </c>
      <c s="160" t="str">
        <f t="shared" si="225"/>
        <v/>
      </c>
      <c s="160" t="str">
        <f>IFERROR(IF(AND(VLOOKUP(G394,अंक,5,0)=""),"",IF($CQ$6=3,IF(AND(VLOOKUP(G394,अंक,5,0)&gt;=86),3,IF(AND(VLOOKUP(G394,अंक,5,0)&gt;=81),2,IF(AND(VLOOKUP(G394,अंक,5,0)&gt;=75),1,0))),IF(AND(VLOOKUP(G394,अंक,5,0)&gt;=86),1.5,IF(AND(VLOOKUP(G394,अंक,5,0)&gt;=81),1,IF(AND(VLOOKUP(G394,अंक,5,0)&gt;=75),0.5,0))))),"")</f>
        <v/>
      </c>
      <c s="160">
        <f t="shared" si="244"/>
        <v>0</v>
      </c>
      <c s="160">
        <f t="shared" si="245"/>
        <v>0</v>
      </c>
      <c s="161">
        <f t="shared" si="226"/>
        <v>0</v>
      </c>
      <c s="157"/>
    </row>
    <row r="395" spans="1:99" ht="26.25" customHeight="1">
      <c r="A39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5" s="181" t="str">
        <f t="shared" si="227"/>
        <v/>
      </c>
      <c s="160" t="str">
        <f t="shared" si="228"/>
        <v/>
      </c>
      <c s="160" t="str">
        <f t="shared" si="215"/>
        <v/>
      </c>
      <c s="160" t="str">
        <f>IFERROR(IF(AND(VLOOKUP(G395,अंक,5,0)=""),"",IF($BM$6=3,IF(AND(VLOOKUP(G395,अंक,5,0)&gt;=86),3,IF(AND(VLOOKUP(G395,अंक,5,0)&gt;=81),2,IF(AND(VLOOKUP(G395,Mark,5,0)&gt;=75),1,0))),IF(AND(VLOOKUP(G395,अंक,5,0)&gt;=86),1.5,IF(AND(VLOOKUP(G395,अंक,5,0)&gt;=81),1,IF(AND(VLOOKUP(G395,अंक,5,0)&gt;=75),0.5,0))))),"")</f>
        <v/>
      </c>
      <c s="160">
        <f t="shared" si="229"/>
        <v>0</v>
      </c>
      <c s="160">
        <f t="shared" si="230"/>
        <v>0</v>
      </c>
      <c s="160">
        <f t="shared" si="216"/>
        <v>0</v>
      </c>
      <c s="157" t="str">
        <f t="shared" si="231"/>
        <v/>
      </c>
      <c s="160" t="str">
        <f t="shared" si="217"/>
        <v/>
      </c>
      <c s="160" t="str">
        <f>IFERROR(IF(AND(VLOOKUP(G395,अंक,5,0)=""),"",IF($BS$6=3,IF(AND(VLOOKUP(G395,अंक,5,0)&gt;=86),3,IF(AND(VLOOKUP(G395,अंक,5,0)&gt;=81),2,IF(AND(VLOOKUP(G395,अंक,5,0)&gt;=75),1,0))),IF(AND(VLOOKUP(G395,अंक,5,0)&gt;=86),1.5,IF(AND(VLOOKUP(G395,अंक,5,0)&gt;=81),1,IF(AND(VLOOKUP(G395,अंक,5,0)&gt;=75),0.5,0))))),"")</f>
        <v/>
      </c>
      <c s="160">
        <f t="shared" si="232"/>
        <v>0</v>
      </c>
      <c s="160">
        <f t="shared" si="233"/>
        <v>0</v>
      </c>
      <c s="160">
        <f t="shared" si="218"/>
        <v>0</v>
      </c>
      <c s="157" t="str">
        <f t="shared" si="234"/>
        <v/>
      </c>
      <c s="160" t="str">
        <f t="shared" si="219"/>
        <v/>
      </c>
      <c s="160" t="str">
        <f>IFERROR(IF(AND(VLOOKUP(G395,अंक,5,0)=""),"",IF($BY$6=3,IF(AND(VLOOKUP(G395,अंक,5,0)&gt;=86),3,IF(AND(VLOOKUP(G395,अंक,5,0)&gt;=81),2,IF(AND(VLOOKUP(G395,अंक,5,0)&gt;=75),1,0))),IF(AND(VLOOKUP(G395,अंक,5,0)&gt;=86),1.5,IF(AND(VLOOKUP(G395,अंक,5,0)&gt;=81),1,IF(AND(VLOOKUP(G395,अंक,5,0)&gt;=75),0.5,0))))),"")</f>
        <v/>
      </c>
      <c s="160">
        <f t="shared" si="235"/>
        <v>0</v>
      </c>
      <c s="160">
        <f t="shared" si="236"/>
        <v>0</v>
      </c>
      <c s="160">
        <f t="shared" si="220"/>
        <v>0</v>
      </c>
      <c s="157" t="str">
        <f t="shared" si="237"/>
        <v/>
      </c>
      <c s="160" t="str">
        <f t="shared" si="221"/>
        <v/>
      </c>
      <c s="160" t="str">
        <f>IFERROR(IF(AND(VLOOKUP(G395,अंक,5,0)=""),"",IF($CE$6=3,IF(AND(VLOOKUP(G395,अंक,5,0)&gt;=86),3,IF(AND(VLOOKUP(G395,अंक,5,0)&gt;=81),2,IF(AND(VLOOKUP(G395,अंक,5,0)&gt;=75),1,0))),IF(AND(VLOOKUP(G395,अंक,5,0)&gt;=86),1.5,IF(AND(VLOOKUP(G395,अंक,5,0)&gt;=81),1,IF(AND(VLOOKUP(G395,अंक,5,0)&gt;=75),0.5,0))))),"")</f>
        <v/>
      </c>
      <c s="160">
        <f t="shared" si="238"/>
        <v>0</v>
      </c>
      <c s="160">
        <f t="shared" si="239"/>
        <v>0</v>
      </c>
      <c s="160">
        <f t="shared" si="222"/>
        <v>0</v>
      </c>
      <c s="157" t="str">
        <f t="shared" si="240"/>
        <v/>
      </c>
      <c s="160" t="str">
        <f t="shared" si="223"/>
        <v/>
      </c>
      <c s="160" t="str">
        <f>IFERROR(IF(AND(VLOOKUP(G395,अंक,5,0)=""),"",IF($CK$6=3,IF(AND(VLOOKUP(G395,अंक,5,0)&gt;=86),3,IF(AND(VLOOKUP(G395,अंक,5,0)&gt;=81),2,IF(AND(VLOOKUP(G395,अंक,5,0)&gt;=75),1,0))),IF(AND(VLOOKUP(G395,अंक,5,0)&gt;86),1.5,IF(AND(VLOOKUP(G395,अंक,5,0)&gt;=81),1,IF(AND(VLOOKUP(G395,अंक,5,0)&gt;=75),0.5,0))))),"")</f>
        <v/>
      </c>
      <c s="160">
        <f t="shared" si="241"/>
        <v>0</v>
      </c>
      <c s="160">
        <f t="shared" si="242"/>
        <v>0</v>
      </c>
      <c s="160">
        <f t="shared" si="224"/>
        <v>0</v>
      </c>
      <c s="157" t="str">
        <f t="shared" si="243"/>
        <v/>
      </c>
      <c s="160" t="str">
        <f t="shared" si="225"/>
        <v/>
      </c>
      <c s="160" t="str">
        <f>IFERROR(IF(AND(VLOOKUP(G395,अंक,5,0)=""),"",IF($CQ$6=3,IF(AND(VLOOKUP(G395,अंक,5,0)&gt;=86),3,IF(AND(VLOOKUP(G395,अंक,5,0)&gt;=81),2,IF(AND(VLOOKUP(G395,अंक,5,0)&gt;=75),1,0))),IF(AND(VLOOKUP(G395,अंक,5,0)&gt;=86),1.5,IF(AND(VLOOKUP(G395,अंक,5,0)&gt;=81),1,IF(AND(VLOOKUP(G395,अंक,5,0)&gt;=75),0.5,0))))),"")</f>
        <v/>
      </c>
      <c s="160">
        <f t="shared" si="244"/>
        <v>0</v>
      </c>
      <c s="160">
        <f t="shared" si="245"/>
        <v>0</v>
      </c>
      <c s="161">
        <f t="shared" si="226"/>
        <v>0</v>
      </c>
      <c s="157"/>
    </row>
    <row r="396" spans="1:99" ht="26.25" customHeight="1">
      <c r="A39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6" s="181" t="str">
        <f t="shared" si="227"/>
        <v/>
      </c>
      <c s="160" t="str">
        <f t="shared" si="228"/>
        <v/>
      </c>
      <c s="160" t="str">
        <f t="shared" si="215"/>
        <v/>
      </c>
      <c s="160" t="str">
        <f>IFERROR(IF(AND(VLOOKUP(G396,अंक,5,0)=""),"",IF($BM$6=3,IF(AND(VLOOKUP(G396,अंक,5,0)&gt;=86),3,IF(AND(VLOOKUP(G396,अंक,5,0)&gt;=81),2,IF(AND(VLOOKUP(G396,Mark,5,0)&gt;=75),1,0))),IF(AND(VLOOKUP(G396,अंक,5,0)&gt;=86),1.5,IF(AND(VLOOKUP(G396,अंक,5,0)&gt;=81),1,IF(AND(VLOOKUP(G396,अंक,5,0)&gt;=75),0.5,0))))),"")</f>
        <v/>
      </c>
      <c s="160">
        <f t="shared" si="229"/>
        <v>0</v>
      </c>
      <c s="160">
        <f t="shared" si="230"/>
        <v>0</v>
      </c>
      <c s="160">
        <f t="shared" si="216"/>
        <v>0</v>
      </c>
      <c s="157" t="str">
        <f t="shared" si="231"/>
        <v/>
      </c>
      <c s="160" t="str">
        <f t="shared" si="217"/>
        <v/>
      </c>
      <c s="160" t="str">
        <f>IFERROR(IF(AND(VLOOKUP(G396,अंक,5,0)=""),"",IF($BS$6=3,IF(AND(VLOOKUP(G396,अंक,5,0)&gt;=86),3,IF(AND(VLOOKUP(G396,अंक,5,0)&gt;=81),2,IF(AND(VLOOKUP(G396,अंक,5,0)&gt;=75),1,0))),IF(AND(VLOOKUP(G396,अंक,5,0)&gt;=86),1.5,IF(AND(VLOOKUP(G396,अंक,5,0)&gt;=81),1,IF(AND(VLOOKUP(G396,अंक,5,0)&gt;=75),0.5,0))))),"")</f>
        <v/>
      </c>
      <c s="160">
        <f t="shared" si="232"/>
        <v>0</v>
      </c>
      <c s="160">
        <f t="shared" si="233"/>
        <v>0</v>
      </c>
      <c s="160">
        <f t="shared" si="218"/>
        <v>0</v>
      </c>
      <c s="157" t="str">
        <f t="shared" si="234"/>
        <v/>
      </c>
      <c s="160" t="str">
        <f t="shared" si="219"/>
        <v/>
      </c>
      <c s="160" t="str">
        <f>IFERROR(IF(AND(VLOOKUP(G396,अंक,5,0)=""),"",IF($BY$6=3,IF(AND(VLOOKUP(G396,अंक,5,0)&gt;=86),3,IF(AND(VLOOKUP(G396,अंक,5,0)&gt;=81),2,IF(AND(VLOOKUP(G396,अंक,5,0)&gt;=75),1,0))),IF(AND(VLOOKUP(G396,अंक,5,0)&gt;=86),1.5,IF(AND(VLOOKUP(G396,अंक,5,0)&gt;=81),1,IF(AND(VLOOKUP(G396,अंक,5,0)&gt;=75),0.5,0))))),"")</f>
        <v/>
      </c>
      <c s="160">
        <f t="shared" si="235"/>
        <v>0</v>
      </c>
      <c s="160">
        <f t="shared" si="236"/>
        <v>0</v>
      </c>
      <c s="160">
        <f t="shared" si="220"/>
        <v>0</v>
      </c>
      <c s="157" t="str">
        <f t="shared" si="237"/>
        <v/>
      </c>
      <c s="160" t="str">
        <f t="shared" si="221"/>
        <v/>
      </c>
      <c s="160" t="str">
        <f>IFERROR(IF(AND(VLOOKUP(G396,अंक,5,0)=""),"",IF($CE$6=3,IF(AND(VLOOKUP(G396,अंक,5,0)&gt;=86),3,IF(AND(VLOOKUP(G396,अंक,5,0)&gt;=81),2,IF(AND(VLOOKUP(G396,अंक,5,0)&gt;=75),1,0))),IF(AND(VLOOKUP(G396,अंक,5,0)&gt;=86),1.5,IF(AND(VLOOKUP(G396,अंक,5,0)&gt;=81),1,IF(AND(VLOOKUP(G396,अंक,5,0)&gt;=75),0.5,0))))),"")</f>
        <v/>
      </c>
      <c s="160">
        <f t="shared" si="238"/>
        <v>0</v>
      </c>
      <c s="160">
        <f t="shared" si="239"/>
        <v>0</v>
      </c>
      <c s="160">
        <f t="shared" si="222"/>
        <v>0</v>
      </c>
      <c s="157" t="str">
        <f t="shared" si="240"/>
        <v/>
      </c>
      <c s="160" t="str">
        <f t="shared" si="223"/>
        <v/>
      </c>
      <c s="160" t="str">
        <f>IFERROR(IF(AND(VLOOKUP(G396,अंक,5,0)=""),"",IF($CK$6=3,IF(AND(VLOOKUP(G396,अंक,5,0)&gt;=86),3,IF(AND(VLOOKUP(G396,अंक,5,0)&gt;=81),2,IF(AND(VLOOKUP(G396,अंक,5,0)&gt;=75),1,0))),IF(AND(VLOOKUP(G396,अंक,5,0)&gt;86),1.5,IF(AND(VLOOKUP(G396,अंक,5,0)&gt;=81),1,IF(AND(VLOOKUP(G396,अंक,5,0)&gt;=75),0.5,0))))),"")</f>
        <v/>
      </c>
      <c s="160">
        <f t="shared" si="241"/>
        <v>0</v>
      </c>
      <c s="160">
        <f t="shared" si="242"/>
        <v>0</v>
      </c>
      <c s="160">
        <f t="shared" si="224"/>
        <v>0</v>
      </c>
      <c s="157" t="str">
        <f t="shared" si="243"/>
        <v/>
      </c>
      <c s="160" t="str">
        <f t="shared" si="225"/>
        <v/>
      </c>
      <c s="160" t="str">
        <f>IFERROR(IF(AND(VLOOKUP(G396,अंक,5,0)=""),"",IF($CQ$6=3,IF(AND(VLOOKUP(G396,अंक,5,0)&gt;=86),3,IF(AND(VLOOKUP(G396,अंक,5,0)&gt;=81),2,IF(AND(VLOOKUP(G396,अंक,5,0)&gt;=75),1,0))),IF(AND(VLOOKUP(G396,अंक,5,0)&gt;=86),1.5,IF(AND(VLOOKUP(G396,अंक,5,0)&gt;=81),1,IF(AND(VLOOKUP(G396,अंक,5,0)&gt;=75),0.5,0))))),"")</f>
        <v/>
      </c>
      <c s="160">
        <f t="shared" si="244"/>
        <v>0</v>
      </c>
      <c s="160">
        <f t="shared" si="245"/>
        <v>0</v>
      </c>
      <c s="161">
        <f t="shared" si="226"/>
        <v>0</v>
      </c>
      <c s="157"/>
    </row>
    <row r="397" spans="1:99" ht="26.25" customHeight="1">
      <c r="A397"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7" s="181" t="str">
        <f t="shared" si="227"/>
        <v/>
      </c>
      <c s="160" t="str">
        <f t="shared" si="228"/>
        <v/>
      </c>
      <c s="160" t="str">
        <f t="shared" si="215"/>
        <v/>
      </c>
      <c s="160" t="str">
        <f>IFERROR(IF(AND(VLOOKUP(G397,अंक,5,0)=""),"",IF($BM$6=3,IF(AND(VLOOKUP(G397,अंक,5,0)&gt;=86),3,IF(AND(VLOOKUP(G397,अंक,5,0)&gt;=81),2,IF(AND(VLOOKUP(G397,Mark,5,0)&gt;=75),1,0))),IF(AND(VLOOKUP(G397,अंक,5,0)&gt;=86),1.5,IF(AND(VLOOKUP(G397,अंक,5,0)&gt;=81),1,IF(AND(VLOOKUP(G397,अंक,5,0)&gt;=75),0.5,0))))),"")</f>
        <v/>
      </c>
      <c s="160">
        <f t="shared" si="229"/>
        <v>0</v>
      </c>
      <c s="160">
        <f t="shared" si="230"/>
        <v>0</v>
      </c>
      <c s="160">
        <f t="shared" si="216"/>
        <v>0</v>
      </c>
      <c s="157" t="str">
        <f t="shared" si="231"/>
        <v/>
      </c>
      <c s="160" t="str">
        <f t="shared" si="217"/>
        <v/>
      </c>
      <c s="160" t="str">
        <f>IFERROR(IF(AND(VLOOKUP(G397,अंक,5,0)=""),"",IF($BS$6=3,IF(AND(VLOOKUP(G397,अंक,5,0)&gt;=86),3,IF(AND(VLOOKUP(G397,अंक,5,0)&gt;=81),2,IF(AND(VLOOKUP(G397,अंक,5,0)&gt;=75),1,0))),IF(AND(VLOOKUP(G397,अंक,5,0)&gt;=86),1.5,IF(AND(VLOOKUP(G397,अंक,5,0)&gt;=81),1,IF(AND(VLOOKUP(G397,अंक,5,0)&gt;=75),0.5,0))))),"")</f>
        <v/>
      </c>
      <c s="160">
        <f t="shared" si="232"/>
        <v>0</v>
      </c>
      <c s="160">
        <f t="shared" si="233"/>
        <v>0</v>
      </c>
      <c s="160">
        <f t="shared" si="218"/>
        <v>0</v>
      </c>
      <c s="157" t="str">
        <f t="shared" si="234"/>
        <v/>
      </c>
      <c s="160" t="str">
        <f t="shared" si="219"/>
        <v/>
      </c>
      <c s="160" t="str">
        <f>IFERROR(IF(AND(VLOOKUP(G397,अंक,5,0)=""),"",IF($BY$6=3,IF(AND(VLOOKUP(G397,अंक,5,0)&gt;=86),3,IF(AND(VLOOKUP(G397,अंक,5,0)&gt;=81),2,IF(AND(VLOOKUP(G397,अंक,5,0)&gt;=75),1,0))),IF(AND(VLOOKUP(G397,अंक,5,0)&gt;=86),1.5,IF(AND(VLOOKUP(G397,अंक,5,0)&gt;=81),1,IF(AND(VLOOKUP(G397,अंक,5,0)&gt;=75),0.5,0))))),"")</f>
        <v/>
      </c>
      <c s="160">
        <f t="shared" si="235"/>
        <v>0</v>
      </c>
      <c s="160">
        <f t="shared" si="236"/>
        <v>0</v>
      </c>
      <c s="160">
        <f t="shared" si="220"/>
        <v>0</v>
      </c>
      <c s="157" t="str">
        <f t="shared" si="237"/>
        <v/>
      </c>
      <c s="160" t="str">
        <f t="shared" si="221"/>
        <v/>
      </c>
      <c s="160" t="str">
        <f>IFERROR(IF(AND(VLOOKUP(G397,अंक,5,0)=""),"",IF($CE$6=3,IF(AND(VLOOKUP(G397,अंक,5,0)&gt;=86),3,IF(AND(VLOOKUP(G397,अंक,5,0)&gt;=81),2,IF(AND(VLOOKUP(G397,अंक,5,0)&gt;=75),1,0))),IF(AND(VLOOKUP(G397,अंक,5,0)&gt;=86),1.5,IF(AND(VLOOKUP(G397,अंक,5,0)&gt;=81),1,IF(AND(VLOOKUP(G397,अंक,5,0)&gt;=75),0.5,0))))),"")</f>
        <v/>
      </c>
      <c s="160">
        <f t="shared" si="238"/>
        <v>0</v>
      </c>
      <c s="160">
        <f t="shared" si="239"/>
        <v>0</v>
      </c>
      <c s="160">
        <f t="shared" si="222"/>
        <v>0</v>
      </c>
      <c s="157" t="str">
        <f t="shared" si="240"/>
        <v/>
      </c>
      <c s="160" t="str">
        <f t="shared" si="223"/>
        <v/>
      </c>
      <c s="160" t="str">
        <f>IFERROR(IF(AND(VLOOKUP(G397,अंक,5,0)=""),"",IF($CK$6=3,IF(AND(VLOOKUP(G397,अंक,5,0)&gt;=86),3,IF(AND(VLOOKUP(G397,अंक,5,0)&gt;=81),2,IF(AND(VLOOKUP(G397,अंक,5,0)&gt;=75),1,0))),IF(AND(VLOOKUP(G397,अंक,5,0)&gt;86),1.5,IF(AND(VLOOKUP(G397,अंक,5,0)&gt;=81),1,IF(AND(VLOOKUP(G397,अंक,5,0)&gt;=75),0.5,0))))),"")</f>
        <v/>
      </c>
      <c s="160">
        <f t="shared" si="241"/>
        <v>0</v>
      </c>
      <c s="160">
        <f t="shared" si="242"/>
        <v>0</v>
      </c>
      <c s="160">
        <f t="shared" si="224"/>
        <v>0</v>
      </c>
      <c s="157" t="str">
        <f t="shared" si="243"/>
        <v/>
      </c>
      <c s="160" t="str">
        <f t="shared" si="225"/>
        <v/>
      </c>
      <c s="160" t="str">
        <f>IFERROR(IF(AND(VLOOKUP(G397,अंक,5,0)=""),"",IF($CQ$6=3,IF(AND(VLOOKUP(G397,अंक,5,0)&gt;=86),3,IF(AND(VLOOKUP(G397,अंक,5,0)&gt;=81),2,IF(AND(VLOOKUP(G397,अंक,5,0)&gt;=75),1,0))),IF(AND(VLOOKUP(G397,अंक,5,0)&gt;=86),1.5,IF(AND(VLOOKUP(G397,अंक,5,0)&gt;=81),1,IF(AND(VLOOKUP(G397,अंक,5,0)&gt;=75),0.5,0))))),"")</f>
        <v/>
      </c>
      <c s="160">
        <f t="shared" si="244"/>
        <v>0</v>
      </c>
      <c s="160">
        <f t="shared" si="245"/>
        <v>0</v>
      </c>
      <c s="161">
        <f t="shared" si="226"/>
        <v>0</v>
      </c>
      <c s="157"/>
    </row>
    <row r="398" spans="1:99" ht="26.25" customHeight="1">
      <c r="A398"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8" s="181" t="str">
        <f t="shared" si="227"/>
        <v/>
      </c>
      <c s="160" t="str">
        <f t="shared" si="228"/>
        <v/>
      </c>
      <c s="160" t="str">
        <f t="shared" si="215"/>
        <v/>
      </c>
      <c s="160" t="str">
        <f>IFERROR(IF(AND(VLOOKUP(G398,अंक,5,0)=""),"",IF($BM$6=3,IF(AND(VLOOKUP(G398,अंक,5,0)&gt;=86),3,IF(AND(VLOOKUP(G398,अंक,5,0)&gt;=81),2,IF(AND(VLOOKUP(G398,Mark,5,0)&gt;=75),1,0))),IF(AND(VLOOKUP(G398,अंक,5,0)&gt;=86),1.5,IF(AND(VLOOKUP(G398,अंक,5,0)&gt;=81),1,IF(AND(VLOOKUP(G398,अंक,5,0)&gt;=75),0.5,0))))),"")</f>
        <v/>
      </c>
      <c s="160">
        <f t="shared" si="229"/>
        <v>0</v>
      </c>
      <c s="160">
        <f t="shared" si="230"/>
        <v>0</v>
      </c>
      <c s="160">
        <f t="shared" si="216"/>
        <v>0</v>
      </c>
      <c s="157" t="str">
        <f t="shared" si="231"/>
        <v/>
      </c>
      <c s="160" t="str">
        <f t="shared" si="217"/>
        <v/>
      </c>
      <c s="160" t="str">
        <f>IFERROR(IF(AND(VLOOKUP(G398,अंक,5,0)=""),"",IF($BS$6=3,IF(AND(VLOOKUP(G398,अंक,5,0)&gt;=86),3,IF(AND(VLOOKUP(G398,अंक,5,0)&gt;=81),2,IF(AND(VLOOKUP(G398,अंक,5,0)&gt;=75),1,0))),IF(AND(VLOOKUP(G398,अंक,5,0)&gt;=86),1.5,IF(AND(VLOOKUP(G398,अंक,5,0)&gt;=81),1,IF(AND(VLOOKUP(G398,अंक,5,0)&gt;=75),0.5,0))))),"")</f>
        <v/>
      </c>
      <c s="160">
        <f t="shared" si="232"/>
        <v>0</v>
      </c>
      <c s="160">
        <f t="shared" si="233"/>
        <v>0</v>
      </c>
      <c s="160">
        <f t="shared" si="218"/>
        <v>0</v>
      </c>
      <c s="157" t="str">
        <f t="shared" si="234"/>
        <v/>
      </c>
      <c s="160" t="str">
        <f t="shared" si="219"/>
        <v/>
      </c>
      <c s="160" t="str">
        <f>IFERROR(IF(AND(VLOOKUP(G398,अंक,5,0)=""),"",IF($BY$6=3,IF(AND(VLOOKUP(G398,अंक,5,0)&gt;=86),3,IF(AND(VLOOKUP(G398,अंक,5,0)&gt;=81),2,IF(AND(VLOOKUP(G398,अंक,5,0)&gt;=75),1,0))),IF(AND(VLOOKUP(G398,अंक,5,0)&gt;=86),1.5,IF(AND(VLOOKUP(G398,अंक,5,0)&gt;=81),1,IF(AND(VLOOKUP(G398,अंक,5,0)&gt;=75),0.5,0))))),"")</f>
        <v/>
      </c>
      <c s="160">
        <f t="shared" si="235"/>
        <v>0</v>
      </c>
      <c s="160">
        <f t="shared" si="236"/>
        <v>0</v>
      </c>
      <c s="160">
        <f t="shared" si="220"/>
        <v>0</v>
      </c>
      <c s="157" t="str">
        <f t="shared" si="237"/>
        <v/>
      </c>
      <c s="160" t="str">
        <f t="shared" si="221"/>
        <v/>
      </c>
      <c s="160" t="str">
        <f>IFERROR(IF(AND(VLOOKUP(G398,अंक,5,0)=""),"",IF($CE$6=3,IF(AND(VLOOKUP(G398,अंक,5,0)&gt;=86),3,IF(AND(VLOOKUP(G398,अंक,5,0)&gt;=81),2,IF(AND(VLOOKUP(G398,अंक,5,0)&gt;=75),1,0))),IF(AND(VLOOKUP(G398,अंक,5,0)&gt;=86),1.5,IF(AND(VLOOKUP(G398,अंक,5,0)&gt;=81),1,IF(AND(VLOOKUP(G398,अंक,5,0)&gt;=75),0.5,0))))),"")</f>
        <v/>
      </c>
      <c s="160">
        <f t="shared" si="238"/>
        <v>0</v>
      </c>
      <c s="160">
        <f t="shared" si="239"/>
        <v>0</v>
      </c>
      <c s="160">
        <f t="shared" si="222"/>
        <v>0</v>
      </c>
      <c s="157" t="str">
        <f t="shared" si="240"/>
        <v/>
      </c>
      <c s="160" t="str">
        <f t="shared" si="223"/>
        <v/>
      </c>
      <c s="160" t="str">
        <f>IFERROR(IF(AND(VLOOKUP(G398,अंक,5,0)=""),"",IF($CK$6=3,IF(AND(VLOOKUP(G398,अंक,5,0)&gt;=86),3,IF(AND(VLOOKUP(G398,अंक,5,0)&gt;=81),2,IF(AND(VLOOKUP(G398,अंक,5,0)&gt;=75),1,0))),IF(AND(VLOOKUP(G398,अंक,5,0)&gt;86),1.5,IF(AND(VLOOKUP(G398,अंक,5,0)&gt;=81),1,IF(AND(VLOOKUP(G398,अंक,5,0)&gt;=75),0.5,0))))),"")</f>
        <v/>
      </c>
      <c s="160">
        <f t="shared" si="241"/>
        <v>0</v>
      </c>
      <c s="160">
        <f t="shared" si="242"/>
        <v>0</v>
      </c>
      <c s="160">
        <f t="shared" si="224"/>
        <v>0</v>
      </c>
      <c s="157" t="str">
        <f t="shared" si="243"/>
        <v/>
      </c>
      <c s="160" t="str">
        <f t="shared" si="225"/>
        <v/>
      </c>
      <c s="160" t="str">
        <f>IFERROR(IF(AND(VLOOKUP(G398,अंक,5,0)=""),"",IF($CQ$6=3,IF(AND(VLOOKUP(G398,अंक,5,0)&gt;=86),3,IF(AND(VLOOKUP(G398,अंक,5,0)&gt;=81),2,IF(AND(VLOOKUP(G398,अंक,5,0)&gt;=75),1,0))),IF(AND(VLOOKUP(G398,अंक,5,0)&gt;=86),1.5,IF(AND(VLOOKUP(G398,अंक,5,0)&gt;=81),1,IF(AND(VLOOKUP(G398,अंक,5,0)&gt;=75),0.5,0))))),"")</f>
        <v/>
      </c>
      <c s="160">
        <f t="shared" si="244"/>
        <v>0</v>
      </c>
      <c s="160">
        <f t="shared" si="245"/>
        <v>0</v>
      </c>
      <c s="161">
        <f t="shared" si="226"/>
        <v>0</v>
      </c>
      <c s="157"/>
    </row>
    <row r="399" spans="1:99" ht="26.25" customHeight="1">
      <c r="A399"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399" s="181" t="str">
        <f t="shared" si="227"/>
        <v/>
      </c>
      <c s="160" t="str">
        <f t="shared" si="228"/>
        <v/>
      </c>
      <c s="160" t="str">
        <f t="shared" si="215"/>
        <v/>
      </c>
      <c s="160" t="str">
        <f>IFERROR(IF(AND(VLOOKUP(G399,अंक,5,0)=""),"",IF($BM$6=3,IF(AND(VLOOKUP(G399,अंक,5,0)&gt;=86),3,IF(AND(VLOOKUP(G399,अंक,5,0)&gt;=81),2,IF(AND(VLOOKUP(G399,Mark,5,0)&gt;=75),1,0))),IF(AND(VLOOKUP(G399,अंक,5,0)&gt;=86),1.5,IF(AND(VLOOKUP(G399,अंक,5,0)&gt;=81),1,IF(AND(VLOOKUP(G399,अंक,5,0)&gt;=75),0.5,0))))),"")</f>
        <v/>
      </c>
      <c s="160">
        <f t="shared" si="229"/>
        <v>0</v>
      </c>
      <c s="160">
        <f t="shared" si="230"/>
        <v>0</v>
      </c>
      <c s="160">
        <f t="shared" si="216"/>
        <v>0</v>
      </c>
      <c s="157" t="str">
        <f t="shared" si="231"/>
        <v/>
      </c>
      <c s="160" t="str">
        <f t="shared" si="217"/>
        <v/>
      </c>
      <c s="160" t="str">
        <f>IFERROR(IF(AND(VLOOKUP(G399,अंक,5,0)=""),"",IF($BS$6=3,IF(AND(VLOOKUP(G399,अंक,5,0)&gt;=86),3,IF(AND(VLOOKUP(G399,अंक,5,0)&gt;=81),2,IF(AND(VLOOKUP(G399,अंक,5,0)&gt;=75),1,0))),IF(AND(VLOOKUP(G399,अंक,5,0)&gt;=86),1.5,IF(AND(VLOOKUP(G399,अंक,5,0)&gt;=81),1,IF(AND(VLOOKUP(G399,अंक,5,0)&gt;=75),0.5,0))))),"")</f>
        <v/>
      </c>
      <c s="160">
        <f t="shared" si="232"/>
        <v>0</v>
      </c>
      <c s="160">
        <f t="shared" si="233"/>
        <v>0</v>
      </c>
      <c s="160">
        <f t="shared" si="218"/>
        <v>0</v>
      </c>
      <c s="157" t="str">
        <f t="shared" si="234"/>
        <v/>
      </c>
      <c s="160" t="str">
        <f t="shared" si="219"/>
        <v/>
      </c>
      <c s="160" t="str">
        <f>IFERROR(IF(AND(VLOOKUP(G399,अंक,5,0)=""),"",IF($BY$6=3,IF(AND(VLOOKUP(G399,अंक,5,0)&gt;=86),3,IF(AND(VLOOKUP(G399,अंक,5,0)&gt;=81),2,IF(AND(VLOOKUP(G399,अंक,5,0)&gt;=75),1,0))),IF(AND(VLOOKUP(G399,अंक,5,0)&gt;=86),1.5,IF(AND(VLOOKUP(G399,अंक,5,0)&gt;=81),1,IF(AND(VLOOKUP(G399,अंक,5,0)&gt;=75),0.5,0))))),"")</f>
        <v/>
      </c>
      <c s="160">
        <f t="shared" si="235"/>
        <v>0</v>
      </c>
      <c s="160">
        <f t="shared" si="236"/>
        <v>0</v>
      </c>
      <c s="160">
        <f t="shared" si="220"/>
        <v>0</v>
      </c>
      <c s="157" t="str">
        <f t="shared" si="237"/>
        <v/>
      </c>
      <c s="160" t="str">
        <f t="shared" si="221"/>
        <v/>
      </c>
      <c s="160" t="str">
        <f>IFERROR(IF(AND(VLOOKUP(G399,अंक,5,0)=""),"",IF($CE$6=3,IF(AND(VLOOKUP(G399,अंक,5,0)&gt;=86),3,IF(AND(VLOOKUP(G399,अंक,5,0)&gt;=81),2,IF(AND(VLOOKUP(G399,अंक,5,0)&gt;=75),1,0))),IF(AND(VLOOKUP(G399,अंक,5,0)&gt;=86),1.5,IF(AND(VLOOKUP(G399,अंक,5,0)&gt;=81),1,IF(AND(VLOOKUP(G399,अंक,5,0)&gt;=75),0.5,0))))),"")</f>
        <v/>
      </c>
      <c s="160">
        <f t="shared" si="238"/>
        <v>0</v>
      </c>
      <c s="160">
        <f t="shared" si="239"/>
        <v>0</v>
      </c>
      <c s="160">
        <f t="shared" si="222"/>
        <v>0</v>
      </c>
      <c s="157" t="str">
        <f t="shared" si="240"/>
        <v/>
      </c>
      <c s="160" t="str">
        <f t="shared" si="223"/>
        <v/>
      </c>
      <c s="160" t="str">
        <f>IFERROR(IF(AND(VLOOKUP(G399,अंक,5,0)=""),"",IF($CK$6=3,IF(AND(VLOOKUP(G399,अंक,5,0)&gt;=86),3,IF(AND(VLOOKUP(G399,अंक,5,0)&gt;=81),2,IF(AND(VLOOKUP(G399,अंक,5,0)&gt;=75),1,0))),IF(AND(VLOOKUP(G399,अंक,5,0)&gt;86),1.5,IF(AND(VLOOKUP(G399,अंक,5,0)&gt;=81),1,IF(AND(VLOOKUP(G399,अंक,5,0)&gt;=75),0.5,0))))),"")</f>
        <v/>
      </c>
      <c s="160">
        <f t="shared" si="241"/>
        <v>0</v>
      </c>
      <c s="160">
        <f t="shared" si="242"/>
        <v>0</v>
      </c>
      <c s="160">
        <f t="shared" si="224"/>
        <v>0</v>
      </c>
      <c s="157" t="str">
        <f t="shared" si="243"/>
        <v/>
      </c>
      <c s="160" t="str">
        <f t="shared" si="225"/>
        <v/>
      </c>
      <c s="160" t="str">
        <f>IFERROR(IF(AND(VLOOKUP(G399,अंक,5,0)=""),"",IF($CQ$6=3,IF(AND(VLOOKUP(G399,अंक,5,0)&gt;=86),3,IF(AND(VLOOKUP(G399,अंक,5,0)&gt;=81),2,IF(AND(VLOOKUP(G399,अंक,5,0)&gt;=75),1,0))),IF(AND(VLOOKUP(G399,अंक,5,0)&gt;=86),1.5,IF(AND(VLOOKUP(G399,अंक,5,0)&gt;=81),1,IF(AND(VLOOKUP(G399,अंक,5,0)&gt;=75),0.5,0))))),"")</f>
        <v/>
      </c>
      <c s="160">
        <f t="shared" si="244"/>
        <v>0</v>
      </c>
      <c s="160">
        <f t="shared" si="245"/>
        <v>0</v>
      </c>
      <c s="161">
        <f t="shared" si="226"/>
        <v>0</v>
      </c>
      <c s="157"/>
    </row>
    <row r="400" spans="1:99" ht="26.25" customHeight="1">
      <c r="A400"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0" s="181" t="str">
        <f t="shared" si="227"/>
        <v/>
      </c>
      <c s="160" t="str">
        <f t="shared" si="228"/>
        <v/>
      </c>
      <c s="160" t="str">
        <f t="shared" si="215"/>
        <v/>
      </c>
      <c s="160" t="str">
        <f>IFERROR(IF(AND(VLOOKUP(G400,अंक,5,0)=""),"",IF($BM$6=3,IF(AND(VLOOKUP(G400,अंक,5,0)&gt;=86),3,IF(AND(VLOOKUP(G400,अंक,5,0)&gt;=81),2,IF(AND(VLOOKUP(G400,Mark,5,0)&gt;=75),1,0))),IF(AND(VLOOKUP(G400,अंक,5,0)&gt;=86),1.5,IF(AND(VLOOKUP(G400,अंक,5,0)&gt;=81),1,IF(AND(VLOOKUP(G400,अंक,5,0)&gt;=75),0.5,0))))),"")</f>
        <v/>
      </c>
      <c s="160">
        <f t="shared" si="229"/>
        <v>0</v>
      </c>
      <c s="160">
        <f t="shared" si="230"/>
        <v>0</v>
      </c>
      <c s="160">
        <f t="shared" si="216"/>
        <v>0</v>
      </c>
      <c s="157" t="str">
        <f t="shared" si="231"/>
        <v/>
      </c>
      <c s="160" t="str">
        <f t="shared" si="217"/>
        <v/>
      </c>
      <c s="160" t="str">
        <f>IFERROR(IF(AND(VLOOKUP(G400,अंक,5,0)=""),"",IF($BS$6=3,IF(AND(VLOOKUP(G400,अंक,5,0)&gt;=86),3,IF(AND(VLOOKUP(G400,अंक,5,0)&gt;=81),2,IF(AND(VLOOKUP(G400,अंक,5,0)&gt;=75),1,0))),IF(AND(VLOOKUP(G400,अंक,5,0)&gt;=86),1.5,IF(AND(VLOOKUP(G400,अंक,5,0)&gt;=81),1,IF(AND(VLOOKUP(G400,अंक,5,0)&gt;=75),0.5,0))))),"")</f>
        <v/>
      </c>
      <c s="160">
        <f t="shared" si="232"/>
        <v>0</v>
      </c>
      <c s="160">
        <f t="shared" si="233"/>
        <v>0</v>
      </c>
      <c s="160">
        <f t="shared" si="218"/>
        <v>0</v>
      </c>
      <c s="157" t="str">
        <f t="shared" si="234"/>
        <v/>
      </c>
      <c s="160" t="str">
        <f t="shared" si="219"/>
        <v/>
      </c>
      <c s="160" t="str">
        <f>IFERROR(IF(AND(VLOOKUP(G400,अंक,5,0)=""),"",IF($BY$6=3,IF(AND(VLOOKUP(G400,अंक,5,0)&gt;=86),3,IF(AND(VLOOKUP(G400,अंक,5,0)&gt;=81),2,IF(AND(VLOOKUP(G400,अंक,5,0)&gt;=75),1,0))),IF(AND(VLOOKUP(G400,अंक,5,0)&gt;=86),1.5,IF(AND(VLOOKUP(G400,अंक,5,0)&gt;=81),1,IF(AND(VLOOKUP(G400,अंक,5,0)&gt;=75),0.5,0))))),"")</f>
        <v/>
      </c>
      <c s="160">
        <f t="shared" si="235"/>
        <v>0</v>
      </c>
      <c s="160">
        <f t="shared" si="236"/>
        <v>0</v>
      </c>
      <c s="160">
        <f t="shared" si="220"/>
        <v>0</v>
      </c>
      <c s="157" t="str">
        <f t="shared" si="237"/>
        <v/>
      </c>
      <c s="160" t="str">
        <f t="shared" si="221"/>
        <v/>
      </c>
      <c s="160" t="str">
        <f>IFERROR(IF(AND(VLOOKUP(G400,अंक,5,0)=""),"",IF($CE$6=3,IF(AND(VLOOKUP(G400,अंक,5,0)&gt;=86),3,IF(AND(VLOOKUP(G400,अंक,5,0)&gt;=81),2,IF(AND(VLOOKUP(G400,अंक,5,0)&gt;=75),1,0))),IF(AND(VLOOKUP(G400,अंक,5,0)&gt;=86),1.5,IF(AND(VLOOKUP(G400,अंक,5,0)&gt;=81),1,IF(AND(VLOOKUP(G400,अंक,5,0)&gt;=75),0.5,0))))),"")</f>
        <v/>
      </c>
      <c s="160">
        <f t="shared" si="238"/>
        <v>0</v>
      </c>
      <c s="160">
        <f t="shared" si="239"/>
        <v>0</v>
      </c>
      <c s="160">
        <f t="shared" si="222"/>
        <v>0</v>
      </c>
      <c s="157" t="str">
        <f t="shared" si="240"/>
        <v/>
      </c>
      <c s="160" t="str">
        <f t="shared" si="223"/>
        <v/>
      </c>
      <c s="160" t="str">
        <f>IFERROR(IF(AND(VLOOKUP(G400,अंक,5,0)=""),"",IF($CK$6=3,IF(AND(VLOOKUP(G400,अंक,5,0)&gt;=86),3,IF(AND(VLOOKUP(G400,अंक,5,0)&gt;=81),2,IF(AND(VLOOKUP(G400,अंक,5,0)&gt;=75),1,0))),IF(AND(VLOOKUP(G400,अंक,5,0)&gt;86),1.5,IF(AND(VLOOKUP(G400,अंक,5,0)&gt;=81),1,IF(AND(VLOOKUP(G400,अंक,5,0)&gt;=75),0.5,0))))),"")</f>
        <v/>
      </c>
      <c s="160">
        <f t="shared" si="241"/>
        <v>0</v>
      </c>
      <c s="160">
        <f t="shared" si="242"/>
        <v>0</v>
      </c>
      <c s="160">
        <f t="shared" si="224"/>
        <v>0</v>
      </c>
      <c s="157" t="str">
        <f t="shared" si="243"/>
        <v/>
      </c>
      <c s="160" t="str">
        <f t="shared" si="225"/>
        <v/>
      </c>
      <c s="160" t="str">
        <f>IFERROR(IF(AND(VLOOKUP(G400,अंक,5,0)=""),"",IF($CQ$6=3,IF(AND(VLOOKUP(G400,अंक,5,0)&gt;=86),3,IF(AND(VLOOKUP(G400,अंक,5,0)&gt;=81),2,IF(AND(VLOOKUP(G400,अंक,5,0)&gt;=75),1,0))),IF(AND(VLOOKUP(G400,अंक,5,0)&gt;=86),1.5,IF(AND(VLOOKUP(G400,अंक,5,0)&gt;=81),1,IF(AND(VLOOKUP(G400,अंक,5,0)&gt;=75),0.5,0))))),"")</f>
        <v/>
      </c>
      <c s="160">
        <f t="shared" si="244"/>
        <v>0</v>
      </c>
      <c s="160">
        <f t="shared" si="245"/>
        <v>0</v>
      </c>
      <c s="161">
        <f t="shared" si="226"/>
        <v>0</v>
      </c>
      <c s="157"/>
    </row>
    <row r="401" spans="1:99" ht="26.25" customHeight="1">
      <c r="A401"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1" s="181" t="str">
        <f t="shared" si="227"/>
        <v/>
      </c>
      <c s="160" t="str">
        <f t="shared" si="228"/>
        <v/>
      </c>
      <c s="160" t="str">
        <f t="shared" si="215"/>
        <v/>
      </c>
      <c s="160" t="str">
        <f>IFERROR(IF(AND(VLOOKUP(G401,अंक,5,0)=""),"",IF($BM$6=3,IF(AND(VLOOKUP(G401,अंक,5,0)&gt;=86),3,IF(AND(VLOOKUP(G401,अंक,5,0)&gt;=81),2,IF(AND(VLOOKUP(G401,Mark,5,0)&gt;=75),1,0))),IF(AND(VLOOKUP(G401,अंक,5,0)&gt;=86),1.5,IF(AND(VLOOKUP(G401,अंक,5,0)&gt;=81),1,IF(AND(VLOOKUP(G401,अंक,5,0)&gt;=75),0.5,0))))),"")</f>
        <v/>
      </c>
      <c s="160">
        <f t="shared" si="229"/>
        <v>0</v>
      </c>
      <c s="160">
        <f t="shared" si="230"/>
        <v>0</v>
      </c>
      <c s="160">
        <f t="shared" si="216"/>
        <v>0</v>
      </c>
      <c s="157" t="str">
        <f t="shared" si="231"/>
        <v/>
      </c>
      <c s="160" t="str">
        <f t="shared" si="217"/>
        <v/>
      </c>
      <c s="160" t="str">
        <f>IFERROR(IF(AND(VLOOKUP(G401,अंक,5,0)=""),"",IF($BS$6=3,IF(AND(VLOOKUP(G401,अंक,5,0)&gt;=86),3,IF(AND(VLOOKUP(G401,अंक,5,0)&gt;=81),2,IF(AND(VLOOKUP(G401,अंक,5,0)&gt;=75),1,0))),IF(AND(VLOOKUP(G401,अंक,5,0)&gt;=86),1.5,IF(AND(VLOOKUP(G401,अंक,5,0)&gt;=81),1,IF(AND(VLOOKUP(G401,अंक,5,0)&gt;=75),0.5,0))))),"")</f>
        <v/>
      </c>
      <c s="160">
        <f t="shared" si="232"/>
        <v>0</v>
      </c>
      <c s="160">
        <f t="shared" si="233"/>
        <v>0</v>
      </c>
      <c s="160">
        <f t="shared" si="218"/>
        <v>0</v>
      </c>
      <c s="157" t="str">
        <f t="shared" si="234"/>
        <v/>
      </c>
      <c s="160" t="str">
        <f t="shared" si="219"/>
        <v/>
      </c>
      <c s="160" t="str">
        <f>IFERROR(IF(AND(VLOOKUP(G401,अंक,5,0)=""),"",IF($BY$6=3,IF(AND(VLOOKUP(G401,अंक,5,0)&gt;=86),3,IF(AND(VLOOKUP(G401,अंक,5,0)&gt;=81),2,IF(AND(VLOOKUP(G401,अंक,5,0)&gt;=75),1,0))),IF(AND(VLOOKUP(G401,अंक,5,0)&gt;=86),1.5,IF(AND(VLOOKUP(G401,अंक,5,0)&gt;=81),1,IF(AND(VLOOKUP(G401,अंक,5,0)&gt;=75),0.5,0))))),"")</f>
        <v/>
      </c>
      <c s="160">
        <f t="shared" si="235"/>
        <v>0</v>
      </c>
      <c s="160">
        <f t="shared" si="236"/>
        <v>0</v>
      </c>
      <c s="160">
        <f t="shared" si="220"/>
        <v>0</v>
      </c>
      <c s="157" t="str">
        <f t="shared" si="237"/>
        <v/>
      </c>
      <c s="160" t="str">
        <f t="shared" si="221"/>
        <v/>
      </c>
      <c s="160" t="str">
        <f>IFERROR(IF(AND(VLOOKUP(G401,अंक,5,0)=""),"",IF($CE$6=3,IF(AND(VLOOKUP(G401,अंक,5,0)&gt;=86),3,IF(AND(VLOOKUP(G401,अंक,5,0)&gt;=81),2,IF(AND(VLOOKUP(G401,अंक,5,0)&gt;=75),1,0))),IF(AND(VLOOKUP(G401,अंक,5,0)&gt;=86),1.5,IF(AND(VLOOKUP(G401,अंक,5,0)&gt;=81),1,IF(AND(VLOOKUP(G401,अंक,5,0)&gt;=75),0.5,0))))),"")</f>
        <v/>
      </c>
      <c s="160">
        <f t="shared" si="238"/>
        <v>0</v>
      </c>
      <c s="160">
        <f t="shared" si="239"/>
        <v>0</v>
      </c>
      <c s="160">
        <f t="shared" si="222"/>
        <v>0</v>
      </c>
      <c s="157" t="str">
        <f t="shared" si="240"/>
        <v/>
      </c>
      <c s="160" t="str">
        <f t="shared" si="223"/>
        <v/>
      </c>
      <c s="160" t="str">
        <f>IFERROR(IF(AND(VLOOKUP(G401,अंक,5,0)=""),"",IF($CK$6=3,IF(AND(VLOOKUP(G401,अंक,5,0)&gt;=86),3,IF(AND(VLOOKUP(G401,अंक,5,0)&gt;=81),2,IF(AND(VLOOKUP(G401,अंक,5,0)&gt;=75),1,0))),IF(AND(VLOOKUP(G401,अंक,5,0)&gt;86),1.5,IF(AND(VLOOKUP(G401,अंक,5,0)&gt;=81),1,IF(AND(VLOOKUP(G401,अंक,5,0)&gt;=75),0.5,0))))),"")</f>
        <v/>
      </c>
      <c s="160">
        <f t="shared" si="241"/>
        <v>0</v>
      </c>
      <c s="160">
        <f t="shared" si="242"/>
        <v>0</v>
      </c>
      <c s="160">
        <f t="shared" si="224"/>
        <v>0</v>
      </c>
      <c s="157" t="str">
        <f t="shared" si="243"/>
        <v/>
      </c>
      <c s="160" t="str">
        <f t="shared" si="225"/>
        <v/>
      </c>
      <c s="160" t="str">
        <f>IFERROR(IF(AND(VLOOKUP(G401,अंक,5,0)=""),"",IF($CQ$6=3,IF(AND(VLOOKUP(G401,अंक,5,0)&gt;=86),3,IF(AND(VLOOKUP(G401,अंक,5,0)&gt;=81),2,IF(AND(VLOOKUP(G401,अंक,5,0)&gt;=75),1,0))),IF(AND(VLOOKUP(G401,अंक,5,0)&gt;=86),1.5,IF(AND(VLOOKUP(G401,अंक,5,0)&gt;=81),1,IF(AND(VLOOKUP(G401,अंक,5,0)&gt;=75),0.5,0))))),"")</f>
        <v/>
      </c>
      <c s="160">
        <f t="shared" si="244"/>
        <v>0</v>
      </c>
      <c s="160">
        <f t="shared" si="245"/>
        <v>0</v>
      </c>
      <c s="161">
        <f t="shared" si="226"/>
        <v>0</v>
      </c>
      <c s="157"/>
    </row>
    <row r="402" spans="1:99" ht="26.25" customHeight="1">
      <c r="A402"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2" s="181" t="str">
        <f t="shared" si="227"/>
        <v/>
      </c>
      <c s="160" t="str">
        <f t="shared" si="228"/>
        <v/>
      </c>
      <c s="160" t="str">
        <f t="shared" si="215"/>
        <v/>
      </c>
      <c s="160" t="str">
        <f>IFERROR(IF(AND(VLOOKUP(G402,अंक,5,0)=""),"",IF($BM$6=3,IF(AND(VLOOKUP(G402,अंक,5,0)&gt;=86),3,IF(AND(VLOOKUP(G402,अंक,5,0)&gt;=81),2,IF(AND(VLOOKUP(G402,Mark,5,0)&gt;=75),1,0))),IF(AND(VLOOKUP(G402,अंक,5,0)&gt;=86),1.5,IF(AND(VLOOKUP(G402,अंक,5,0)&gt;=81),1,IF(AND(VLOOKUP(G402,अंक,5,0)&gt;=75),0.5,0))))),"")</f>
        <v/>
      </c>
      <c s="160">
        <f t="shared" si="229"/>
        <v>0</v>
      </c>
      <c s="160">
        <f t="shared" si="230"/>
        <v>0</v>
      </c>
      <c s="160">
        <f t="shared" si="216"/>
        <v>0</v>
      </c>
      <c s="157" t="str">
        <f t="shared" si="231"/>
        <v/>
      </c>
      <c s="160" t="str">
        <f t="shared" si="217"/>
        <v/>
      </c>
      <c s="160" t="str">
        <f>IFERROR(IF(AND(VLOOKUP(G402,अंक,5,0)=""),"",IF($BS$6=3,IF(AND(VLOOKUP(G402,अंक,5,0)&gt;=86),3,IF(AND(VLOOKUP(G402,अंक,5,0)&gt;=81),2,IF(AND(VLOOKUP(G402,अंक,5,0)&gt;=75),1,0))),IF(AND(VLOOKUP(G402,अंक,5,0)&gt;=86),1.5,IF(AND(VLOOKUP(G402,अंक,5,0)&gt;=81),1,IF(AND(VLOOKUP(G402,अंक,5,0)&gt;=75),0.5,0))))),"")</f>
        <v/>
      </c>
      <c s="160">
        <f t="shared" si="232"/>
        <v>0</v>
      </c>
      <c s="160">
        <f t="shared" si="233"/>
        <v>0</v>
      </c>
      <c s="160">
        <f t="shared" si="218"/>
        <v>0</v>
      </c>
      <c s="157" t="str">
        <f t="shared" si="234"/>
        <v/>
      </c>
      <c s="160" t="str">
        <f t="shared" si="219"/>
        <v/>
      </c>
      <c s="160" t="str">
        <f>IFERROR(IF(AND(VLOOKUP(G402,अंक,5,0)=""),"",IF($BY$6=3,IF(AND(VLOOKUP(G402,अंक,5,0)&gt;=86),3,IF(AND(VLOOKUP(G402,अंक,5,0)&gt;=81),2,IF(AND(VLOOKUP(G402,अंक,5,0)&gt;=75),1,0))),IF(AND(VLOOKUP(G402,अंक,5,0)&gt;=86),1.5,IF(AND(VLOOKUP(G402,अंक,5,0)&gt;=81),1,IF(AND(VLOOKUP(G402,अंक,5,0)&gt;=75),0.5,0))))),"")</f>
        <v/>
      </c>
      <c s="160">
        <f t="shared" si="235"/>
        <v>0</v>
      </c>
      <c s="160">
        <f t="shared" si="236"/>
        <v>0</v>
      </c>
      <c s="160">
        <f t="shared" si="220"/>
        <v>0</v>
      </c>
      <c s="157" t="str">
        <f t="shared" si="237"/>
        <v/>
      </c>
      <c s="160" t="str">
        <f t="shared" si="221"/>
        <v/>
      </c>
      <c s="160" t="str">
        <f>IFERROR(IF(AND(VLOOKUP(G402,अंक,5,0)=""),"",IF($CE$6=3,IF(AND(VLOOKUP(G402,अंक,5,0)&gt;=86),3,IF(AND(VLOOKUP(G402,अंक,5,0)&gt;=81),2,IF(AND(VLOOKUP(G402,अंक,5,0)&gt;=75),1,0))),IF(AND(VLOOKUP(G402,अंक,5,0)&gt;=86),1.5,IF(AND(VLOOKUP(G402,अंक,5,0)&gt;=81),1,IF(AND(VLOOKUP(G402,अंक,5,0)&gt;=75),0.5,0))))),"")</f>
        <v/>
      </c>
      <c s="160">
        <f t="shared" si="238"/>
        <v>0</v>
      </c>
      <c s="160">
        <f t="shared" si="239"/>
        <v>0</v>
      </c>
      <c s="160">
        <f t="shared" si="222"/>
        <v>0</v>
      </c>
      <c s="157" t="str">
        <f t="shared" si="240"/>
        <v/>
      </c>
      <c s="160" t="str">
        <f t="shared" si="223"/>
        <v/>
      </c>
      <c s="160" t="str">
        <f>IFERROR(IF(AND(VLOOKUP(G402,अंक,5,0)=""),"",IF($CK$6=3,IF(AND(VLOOKUP(G402,अंक,5,0)&gt;=86),3,IF(AND(VLOOKUP(G402,अंक,5,0)&gt;=81),2,IF(AND(VLOOKUP(G402,अंक,5,0)&gt;=75),1,0))),IF(AND(VLOOKUP(G402,अंक,5,0)&gt;86),1.5,IF(AND(VLOOKUP(G402,अंक,5,0)&gt;=81),1,IF(AND(VLOOKUP(G402,अंक,5,0)&gt;=75),0.5,0))))),"")</f>
        <v/>
      </c>
      <c s="160">
        <f t="shared" si="241"/>
        <v>0</v>
      </c>
      <c s="160">
        <f t="shared" si="242"/>
        <v>0</v>
      </c>
      <c s="160">
        <f t="shared" si="224"/>
        <v>0</v>
      </c>
      <c s="157" t="str">
        <f t="shared" si="243"/>
        <v/>
      </c>
      <c s="160" t="str">
        <f t="shared" si="225"/>
        <v/>
      </c>
      <c s="160" t="str">
        <f>IFERROR(IF(AND(VLOOKUP(G402,अंक,5,0)=""),"",IF($CQ$6=3,IF(AND(VLOOKUP(G402,अंक,5,0)&gt;=86),3,IF(AND(VLOOKUP(G402,अंक,5,0)&gt;=81),2,IF(AND(VLOOKUP(G402,अंक,5,0)&gt;=75),1,0))),IF(AND(VLOOKUP(G402,अंक,5,0)&gt;=86),1.5,IF(AND(VLOOKUP(G402,अंक,5,0)&gt;=81),1,IF(AND(VLOOKUP(G402,अंक,5,0)&gt;=75),0.5,0))))),"")</f>
        <v/>
      </c>
      <c s="160">
        <f t="shared" si="244"/>
        <v>0</v>
      </c>
      <c s="160">
        <f t="shared" si="245"/>
        <v>0</v>
      </c>
      <c s="161">
        <f t="shared" si="226"/>
        <v>0</v>
      </c>
      <c s="157"/>
    </row>
    <row r="403" spans="1:99" ht="26.25" customHeight="1">
      <c r="A403"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3" s="181" t="str">
        <f t="shared" si="227"/>
        <v/>
      </c>
      <c s="160" t="str">
        <f t="shared" si="228"/>
        <v/>
      </c>
      <c s="160" t="str">
        <f t="shared" si="215"/>
        <v/>
      </c>
      <c s="160" t="str">
        <f>IFERROR(IF(AND(VLOOKUP(G403,अंक,5,0)=""),"",IF($BM$6=3,IF(AND(VLOOKUP(G403,अंक,5,0)&gt;=86),3,IF(AND(VLOOKUP(G403,अंक,5,0)&gt;=81),2,IF(AND(VLOOKUP(G403,Mark,5,0)&gt;=75),1,0))),IF(AND(VLOOKUP(G403,अंक,5,0)&gt;=86),1.5,IF(AND(VLOOKUP(G403,अंक,5,0)&gt;=81),1,IF(AND(VLOOKUP(G403,अंक,5,0)&gt;=75),0.5,0))))),"")</f>
        <v/>
      </c>
      <c s="160">
        <f t="shared" si="229"/>
        <v>0</v>
      </c>
      <c s="160">
        <f t="shared" si="230"/>
        <v>0</v>
      </c>
      <c s="160">
        <f t="shared" si="216"/>
        <v>0</v>
      </c>
      <c s="157" t="str">
        <f t="shared" si="231"/>
        <v/>
      </c>
      <c s="160" t="str">
        <f t="shared" si="217"/>
        <v/>
      </c>
      <c s="160" t="str">
        <f>IFERROR(IF(AND(VLOOKUP(G403,अंक,5,0)=""),"",IF($BS$6=3,IF(AND(VLOOKUP(G403,अंक,5,0)&gt;=86),3,IF(AND(VLOOKUP(G403,अंक,5,0)&gt;=81),2,IF(AND(VLOOKUP(G403,अंक,5,0)&gt;=75),1,0))),IF(AND(VLOOKUP(G403,अंक,5,0)&gt;=86),1.5,IF(AND(VLOOKUP(G403,अंक,5,0)&gt;=81),1,IF(AND(VLOOKUP(G403,अंक,5,0)&gt;=75),0.5,0))))),"")</f>
        <v/>
      </c>
      <c s="160">
        <f t="shared" si="232"/>
        <v>0</v>
      </c>
      <c s="160">
        <f t="shared" si="233"/>
        <v>0</v>
      </c>
      <c s="160">
        <f t="shared" si="218"/>
        <v>0</v>
      </c>
      <c s="157" t="str">
        <f t="shared" si="234"/>
        <v/>
      </c>
      <c s="160" t="str">
        <f t="shared" si="219"/>
        <v/>
      </c>
      <c s="160" t="str">
        <f>IFERROR(IF(AND(VLOOKUP(G403,अंक,5,0)=""),"",IF($BY$6=3,IF(AND(VLOOKUP(G403,अंक,5,0)&gt;=86),3,IF(AND(VLOOKUP(G403,अंक,5,0)&gt;=81),2,IF(AND(VLOOKUP(G403,अंक,5,0)&gt;=75),1,0))),IF(AND(VLOOKUP(G403,अंक,5,0)&gt;=86),1.5,IF(AND(VLOOKUP(G403,अंक,5,0)&gt;=81),1,IF(AND(VLOOKUP(G403,अंक,5,0)&gt;=75),0.5,0))))),"")</f>
        <v/>
      </c>
      <c s="160">
        <f t="shared" si="235"/>
        <v>0</v>
      </c>
      <c s="160">
        <f t="shared" si="236"/>
        <v>0</v>
      </c>
      <c s="160">
        <f t="shared" si="220"/>
        <v>0</v>
      </c>
      <c s="157" t="str">
        <f t="shared" si="237"/>
        <v/>
      </c>
      <c s="160" t="str">
        <f t="shared" si="221"/>
        <v/>
      </c>
      <c s="160" t="str">
        <f>IFERROR(IF(AND(VLOOKUP(G403,अंक,5,0)=""),"",IF($CE$6=3,IF(AND(VLOOKUP(G403,अंक,5,0)&gt;=86),3,IF(AND(VLOOKUP(G403,अंक,5,0)&gt;=81),2,IF(AND(VLOOKUP(G403,अंक,5,0)&gt;=75),1,0))),IF(AND(VLOOKUP(G403,अंक,5,0)&gt;=86),1.5,IF(AND(VLOOKUP(G403,अंक,5,0)&gt;=81),1,IF(AND(VLOOKUP(G403,अंक,5,0)&gt;=75),0.5,0))))),"")</f>
        <v/>
      </c>
      <c s="160">
        <f t="shared" si="238"/>
        <v>0</v>
      </c>
      <c s="160">
        <f t="shared" si="239"/>
        <v>0</v>
      </c>
      <c s="160">
        <f t="shared" si="222"/>
        <v>0</v>
      </c>
      <c s="157" t="str">
        <f t="shared" si="240"/>
        <v/>
      </c>
      <c s="160" t="str">
        <f t="shared" si="223"/>
        <v/>
      </c>
      <c s="160" t="str">
        <f>IFERROR(IF(AND(VLOOKUP(G403,अंक,5,0)=""),"",IF($CK$6=3,IF(AND(VLOOKUP(G403,अंक,5,0)&gt;=86),3,IF(AND(VLOOKUP(G403,अंक,5,0)&gt;=81),2,IF(AND(VLOOKUP(G403,अंक,5,0)&gt;=75),1,0))),IF(AND(VLOOKUP(G403,अंक,5,0)&gt;86),1.5,IF(AND(VLOOKUP(G403,अंक,5,0)&gt;=81),1,IF(AND(VLOOKUP(G403,अंक,5,0)&gt;=75),0.5,0))))),"")</f>
        <v/>
      </c>
      <c s="160">
        <f t="shared" si="241"/>
        <v>0</v>
      </c>
      <c s="160">
        <f t="shared" si="242"/>
        <v>0</v>
      </c>
      <c s="160">
        <f t="shared" si="224"/>
        <v>0</v>
      </c>
      <c s="157" t="str">
        <f t="shared" si="243"/>
        <v/>
      </c>
      <c s="160" t="str">
        <f t="shared" si="225"/>
        <v/>
      </c>
      <c s="160" t="str">
        <f>IFERROR(IF(AND(VLOOKUP(G403,अंक,5,0)=""),"",IF($CQ$6=3,IF(AND(VLOOKUP(G403,अंक,5,0)&gt;=86),3,IF(AND(VLOOKUP(G403,अंक,5,0)&gt;=81),2,IF(AND(VLOOKUP(G403,अंक,5,0)&gt;=75),1,0))),IF(AND(VLOOKUP(G403,अंक,5,0)&gt;=86),1.5,IF(AND(VLOOKUP(G403,अंक,5,0)&gt;=81),1,IF(AND(VLOOKUP(G403,अंक,5,0)&gt;=75),0.5,0))))),"")</f>
        <v/>
      </c>
      <c s="160">
        <f t="shared" si="244"/>
        <v>0</v>
      </c>
      <c s="160">
        <f t="shared" si="245"/>
        <v>0</v>
      </c>
      <c s="161">
        <f t="shared" si="226"/>
        <v>0</v>
      </c>
      <c s="157"/>
    </row>
    <row r="404" spans="1:99" ht="26.25" customHeight="1">
      <c r="A404"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4" s="181" t="str">
        <f t="shared" si="227"/>
        <v/>
      </c>
      <c s="160" t="str">
        <f t="shared" si="228"/>
        <v/>
      </c>
      <c s="160" t="str">
        <f t="shared" si="215"/>
        <v/>
      </c>
      <c s="160" t="str">
        <f>IFERROR(IF(AND(VLOOKUP(G404,अंक,5,0)=""),"",IF($BM$6=3,IF(AND(VLOOKUP(G404,अंक,5,0)&gt;=86),3,IF(AND(VLOOKUP(G404,अंक,5,0)&gt;=81),2,IF(AND(VLOOKUP(G404,Mark,5,0)&gt;=75),1,0))),IF(AND(VLOOKUP(G404,अंक,5,0)&gt;=86),1.5,IF(AND(VLOOKUP(G404,अंक,5,0)&gt;=81),1,IF(AND(VLOOKUP(G404,अंक,5,0)&gt;=75),0.5,0))))),"")</f>
        <v/>
      </c>
      <c s="160">
        <f t="shared" si="229"/>
        <v>0</v>
      </c>
      <c s="160">
        <f t="shared" si="230"/>
        <v>0</v>
      </c>
      <c s="160">
        <f t="shared" si="216"/>
        <v>0</v>
      </c>
      <c s="157" t="str">
        <f t="shared" si="231"/>
        <v/>
      </c>
      <c s="160" t="str">
        <f t="shared" si="217"/>
        <v/>
      </c>
      <c s="160" t="str">
        <f>IFERROR(IF(AND(VLOOKUP(G404,अंक,5,0)=""),"",IF($BS$6=3,IF(AND(VLOOKUP(G404,अंक,5,0)&gt;=86),3,IF(AND(VLOOKUP(G404,अंक,5,0)&gt;=81),2,IF(AND(VLOOKUP(G404,अंक,5,0)&gt;=75),1,0))),IF(AND(VLOOKUP(G404,अंक,5,0)&gt;=86),1.5,IF(AND(VLOOKUP(G404,अंक,5,0)&gt;=81),1,IF(AND(VLOOKUP(G404,अंक,5,0)&gt;=75),0.5,0))))),"")</f>
        <v/>
      </c>
      <c s="160">
        <f t="shared" si="232"/>
        <v>0</v>
      </c>
      <c s="160">
        <f t="shared" si="233"/>
        <v>0</v>
      </c>
      <c s="160">
        <f t="shared" si="218"/>
        <v>0</v>
      </c>
      <c s="157" t="str">
        <f t="shared" si="234"/>
        <v/>
      </c>
      <c s="160" t="str">
        <f t="shared" si="219"/>
        <v/>
      </c>
      <c s="160" t="str">
        <f>IFERROR(IF(AND(VLOOKUP(G404,अंक,5,0)=""),"",IF($BY$6=3,IF(AND(VLOOKUP(G404,अंक,5,0)&gt;=86),3,IF(AND(VLOOKUP(G404,अंक,5,0)&gt;=81),2,IF(AND(VLOOKUP(G404,अंक,5,0)&gt;=75),1,0))),IF(AND(VLOOKUP(G404,अंक,5,0)&gt;=86),1.5,IF(AND(VLOOKUP(G404,अंक,5,0)&gt;=81),1,IF(AND(VLOOKUP(G404,अंक,5,0)&gt;=75),0.5,0))))),"")</f>
        <v/>
      </c>
      <c s="160">
        <f t="shared" si="235"/>
        <v>0</v>
      </c>
      <c s="160">
        <f t="shared" si="236"/>
        <v>0</v>
      </c>
      <c s="160">
        <f t="shared" si="220"/>
        <v>0</v>
      </c>
      <c s="157" t="str">
        <f t="shared" si="237"/>
        <v/>
      </c>
      <c s="160" t="str">
        <f t="shared" si="221"/>
        <v/>
      </c>
      <c s="160" t="str">
        <f>IFERROR(IF(AND(VLOOKUP(G404,अंक,5,0)=""),"",IF($CE$6=3,IF(AND(VLOOKUP(G404,अंक,5,0)&gt;=86),3,IF(AND(VLOOKUP(G404,अंक,5,0)&gt;=81),2,IF(AND(VLOOKUP(G404,अंक,5,0)&gt;=75),1,0))),IF(AND(VLOOKUP(G404,अंक,5,0)&gt;=86),1.5,IF(AND(VLOOKUP(G404,अंक,5,0)&gt;=81),1,IF(AND(VLOOKUP(G404,अंक,5,0)&gt;=75),0.5,0))))),"")</f>
        <v/>
      </c>
      <c s="160">
        <f t="shared" si="238"/>
        <v>0</v>
      </c>
      <c s="160">
        <f t="shared" si="239"/>
        <v>0</v>
      </c>
      <c s="160">
        <f t="shared" si="222"/>
        <v>0</v>
      </c>
      <c s="157" t="str">
        <f t="shared" si="240"/>
        <v/>
      </c>
      <c s="160" t="str">
        <f t="shared" si="223"/>
        <v/>
      </c>
      <c s="160" t="str">
        <f>IFERROR(IF(AND(VLOOKUP(G404,अंक,5,0)=""),"",IF($CK$6=3,IF(AND(VLOOKUP(G404,अंक,5,0)&gt;=86),3,IF(AND(VLOOKUP(G404,अंक,5,0)&gt;=81),2,IF(AND(VLOOKUP(G404,अंक,5,0)&gt;=75),1,0))),IF(AND(VLOOKUP(G404,अंक,5,0)&gt;86),1.5,IF(AND(VLOOKUP(G404,अंक,5,0)&gt;=81),1,IF(AND(VLOOKUP(G404,अंक,5,0)&gt;=75),0.5,0))))),"")</f>
        <v/>
      </c>
      <c s="160">
        <f t="shared" si="241"/>
        <v>0</v>
      </c>
      <c s="160">
        <f t="shared" si="242"/>
        <v>0</v>
      </c>
      <c s="160">
        <f t="shared" si="224"/>
        <v>0</v>
      </c>
      <c s="157" t="str">
        <f t="shared" si="243"/>
        <v/>
      </c>
      <c s="160" t="str">
        <f t="shared" si="225"/>
        <v/>
      </c>
      <c s="160" t="str">
        <f>IFERROR(IF(AND(VLOOKUP(G404,अंक,5,0)=""),"",IF($CQ$6=3,IF(AND(VLOOKUP(G404,अंक,5,0)&gt;=86),3,IF(AND(VLOOKUP(G404,अंक,5,0)&gt;=81),2,IF(AND(VLOOKUP(G404,अंक,5,0)&gt;=75),1,0))),IF(AND(VLOOKUP(G404,अंक,5,0)&gt;=86),1.5,IF(AND(VLOOKUP(G404,अंक,5,0)&gt;=81),1,IF(AND(VLOOKUP(G404,अंक,5,0)&gt;=75),0.5,0))))),"")</f>
        <v/>
      </c>
      <c s="160">
        <f t="shared" si="244"/>
        <v>0</v>
      </c>
      <c s="160">
        <f t="shared" si="245"/>
        <v>0</v>
      </c>
      <c s="161">
        <f t="shared" si="226"/>
        <v>0</v>
      </c>
      <c s="157"/>
    </row>
    <row r="405" spans="1:99" ht="26.25" customHeight="1">
      <c r="A405"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5" s="181" t="str">
        <f t="shared" si="227"/>
        <v/>
      </c>
      <c s="160" t="str">
        <f t="shared" si="228"/>
        <v/>
      </c>
      <c s="160" t="str">
        <f t="shared" si="215"/>
        <v/>
      </c>
      <c s="160" t="str">
        <f>IFERROR(IF(AND(VLOOKUP(G405,अंक,5,0)=""),"",IF($BM$6=3,IF(AND(VLOOKUP(G405,अंक,5,0)&gt;=86),3,IF(AND(VLOOKUP(G405,अंक,5,0)&gt;=81),2,IF(AND(VLOOKUP(G405,Mark,5,0)&gt;=75),1,0))),IF(AND(VLOOKUP(G405,अंक,5,0)&gt;=86),1.5,IF(AND(VLOOKUP(G405,अंक,5,0)&gt;=81),1,IF(AND(VLOOKUP(G405,अंक,5,0)&gt;=75),0.5,0))))),"")</f>
        <v/>
      </c>
      <c s="160">
        <f t="shared" si="229"/>
        <v>0</v>
      </c>
      <c s="160">
        <f t="shared" si="230"/>
        <v>0</v>
      </c>
      <c s="160">
        <f t="shared" si="216"/>
        <v>0</v>
      </c>
      <c s="157" t="str">
        <f t="shared" si="231"/>
        <v/>
      </c>
      <c s="160" t="str">
        <f t="shared" si="217"/>
        <v/>
      </c>
      <c s="160" t="str">
        <f>IFERROR(IF(AND(VLOOKUP(G405,अंक,5,0)=""),"",IF($BS$6=3,IF(AND(VLOOKUP(G405,अंक,5,0)&gt;=86),3,IF(AND(VLOOKUP(G405,अंक,5,0)&gt;=81),2,IF(AND(VLOOKUP(G405,अंक,5,0)&gt;=75),1,0))),IF(AND(VLOOKUP(G405,अंक,5,0)&gt;=86),1.5,IF(AND(VLOOKUP(G405,अंक,5,0)&gt;=81),1,IF(AND(VLOOKUP(G405,अंक,5,0)&gt;=75),0.5,0))))),"")</f>
        <v/>
      </c>
      <c s="160">
        <f t="shared" si="232"/>
        <v>0</v>
      </c>
      <c s="160">
        <f t="shared" si="233"/>
        <v>0</v>
      </c>
      <c s="160">
        <f t="shared" si="218"/>
        <v>0</v>
      </c>
      <c s="157" t="str">
        <f t="shared" si="234"/>
        <v/>
      </c>
      <c s="160" t="str">
        <f t="shared" si="219"/>
        <v/>
      </c>
      <c s="160" t="str">
        <f>IFERROR(IF(AND(VLOOKUP(G405,अंक,5,0)=""),"",IF($BY$6=3,IF(AND(VLOOKUP(G405,अंक,5,0)&gt;=86),3,IF(AND(VLOOKUP(G405,अंक,5,0)&gt;=81),2,IF(AND(VLOOKUP(G405,अंक,5,0)&gt;=75),1,0))),IF(AND(VLOOKUP(G405,अंक,5,0)&gt;=86),1.5,IF(AND(VLOOKUP(G405,अंक,5,0)&gt;=81),1,IF(AND(VLOOKUP(G405,अंक,5,0)&gt;=75),0.5,0))))),"")</f>
        <v/>
      </c>
      <c s="160">
        <f t="shared" si="235"/>
        <v>0</v>
      </c>
      <c s="160">
        <f t="shared" si="236"/>
        <v>0</v>
      </c>
      <c s="160">
        <f t="shared" si="220"/>
        <v>0</v>
      </c>
      <c s="157" t="str">
        <f t="shared" si="237"/>
        <v/>
      </c>
      <c s="160" t="str">
        <f t="shared" si="221"/>
        <v/>
      </c>
      <c s="160" t="str">
        <f>IFERROR(IF(AND(VLOOKUP(G405,अंक,5,0)=""),"",IF($CE$6=3,IF(AND(VLOOKUP(G405,अंक,5,0)&gt;=86),3,IF(AND(VLOOKUP(G405,अंक,5,0)&gt;=81),2,IF(AND(VLOOKUP(G405,अंक,5,0)&gt;=75),1,0))),IF(AND(VLOOKUP(G405,अंक,5,0)&gt;=86),1.5,IF(AND(VLOOKUP(G405,अंक,5,0)&gt;=81),1,IF(AND(VLOOKUP(G405,अंक,5,0)&gt;=75),0.5,0))))),"")</f>
        <v/>
      </c>
      <c s="160">
        <f t="shared" si="238"/>
        <v>0</v>
      </c>
      <c s="160">
        <f t="shared" si="239"/>
        <v>0</v>
      </c>
      <c s="160">
        <f t="shared" si="222"/>
        <v>0</v>
      </c>
      <c s="157" t="str">
        <f t="shared" si="240"/>
        <v/>
      </c>
      <c s="160" t="str">
        <f t="shared" si="223"/>
        <v/>
      </c>
      <c s="160" t="str">
        <f>IFERROR(IF(AND(VLOOKUP(G405,अंक,5,0)=""),"",IF($CK$6=3,IF(AND(VLOOKUP(G405,अंक,5,0)&gt;=86),3,IF(AND(VLOOKUP(G405,अंक,5,0)&gt;=81),2,IF(AND(VLOOKUP(G405,अंक,5,0)&gt;=75),1,0))),IF(AND(VLOOKUP(G405,अंक,5,0)&gt;86),1.5,IF(AND(VLOOKUP(G405,अंक,5,0)&gt;=81),1,IF(AND(VLOOKUP(G405,अंक,5,0)&gt;=75),0.5,0))))),"")</f>
        <v/>
      </c>
      <c s="160">
        <f t="shared" si="241"/>
        <v>0</v>
      </c>
      <c s="160">
        <f t="shared" si="242"/>
        <v>0</v>
      </c>
      <c s="160">
        <f t="shared" si="224"/>
        <v>0</v>
      </c>
      <c s="157" t="str">
        <f t="shared" si="243"/>
        <v/>
      </c>
      <c s="160" t="str">
        <f t="shared" si="225"/>
        <v/>
      </c>
      <c s="160" t="str">
        <f>IFERROR(IF(AND(VLOOKUP(G405,अंक,5,0)=""),"",IF($CQ$6=3,IF(AND(VLOOKUP(G405,अंक,5,0)&gt;=86),3,IF(AND(VLOOKUP(G405,अंक,5,0)&gt;=81),2,IF(AND(VLOOKUP(G405,अंक,5,0)&gt;=75),1,0))),IF(AND(VLOOKUP(G405,अंक,5,0)&gt;=86),1.5,IF(AND(VLOOKUP(G405,अंक,5,0)&gt;=81),1,IF(AND(VLOOKUP(G405,अंक,5,0)&gt;=75),0.5,0))))),"")</f>
        <v/>
      </c>
      <c s="160">
        <f t="shared" si="244"/>
        <v>0</v>
      </c>
      <c s="160">
        <f t="shared" si="245"/>
        <v>0</v>
      </c>
      <c s="161">
        <f t="shared" si="226"/>
        <v>0</v>
      </c>
      <c s="157"/>
    </row>
    <row r="406" spans="1:99" ht="26.25" customHeight="1">
      <c r="A406" s="43" t="str">
        <f t="shared" si="207"/>
        <v/>
      </c>
      <c s="44" t="str">
        <f t="shared" si="208"/>
        <v/>
      </c>
      <c s="45" t="str">
        <f t="shared" si="209"/>
        <v/>
      </c>
      <c s="46" t="str">
        <f t="shared" si="210"/>
        <v/>
      </c>
      <c s="47" t="str">
        <f t="shared" si="211"/>
        <v/>
      </c>
      <c s="47" t="str">
        <f t="shared" si="212"/>
        <v/>
      </c>
      <c s="48" t="str">
        <f t="shared" si="213"/>
        <v/>
      </c>
      <c s="49" t="str">
        <f t="shared" si="214"/>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6" s="181" t="str">
        <f t="shared" si="227"/>
        <v/>
      </c>
      <c s="160" t="str">
        <f t="shared" si="228"/>
        <v/>
      </c>
      <c s="160" t="str">
        <f t="shared" si="215"/>
        <v/>
      </c>
      <c s="160" t="str">
        <f>IFERROR(IF(AND(VLOOKUP(G406,अंक,5,0)=""),"",IF($BM$6=3,IF(AND(VLOOKUP(G406,अंक,5,0)&gt;=86),3,IF(AND(VLOOKUP(G406,अंक,5,0)&gt;=81),2,IF(AND(VLOOKUP(G406,Mark,5,0)&gt;=75),1,0))),IF(AND(VLOOKUP(G406,अंक,5,0)&gt;=86),1.5,IF(AND(VLOOKUP(G406,अंक,5,0)&gt;=81),1,IF(AND(VLOOKUP(G406,अंक,5,0)&gt;=75),0.5,0))))),"")</f>
        <v/>
      </c>
      <c s="160">
        <f t="shared" si="229"/>
        <v>0</v>
      </c>
      <c s="160">
        <f t="shared" si="230"/>
        <v>0</v>
      </c>
      <c s="160">
        <f t="shared" si="216"/>
        <v>0</v>
      </c>
      <c s="157" t="str">
        <f t="shared" si="231"/>
        <v/>
      </c>
      <c s="160" t="str">
        <f t="shared" si="217"/>
        <v/>
      </c>
      <c s="160" t="str">
        <f>IFERROR(IF(AND(VLOOKUP(G406,अंक,5,0)=""),"",IF($BS$6=3,IF(AND(VLOOKUP(G406,अंक,5,0)&gt;=86),3,IF(AND(VLOOKUP(G406,अंक,5,0)&gt;=81),2,IF(AND(VLOOKUP(G406,अंक,5,0)&gt;=75),1,0))),IF(AND(VLOOKUP(G406,अंक,5,0)&gt;=86),1.5,IF(AND(VLOOKUP(G406,अंक,5,0)&gt;=81),1,IF(AND(VLOOKUP(G406,अंक,5,0)&gt;=75),0.5,0))))),"")</f>
        <v/>
      </c>
      <c s="160">
        <f t="shared" si="232"/>
        <v>0</v>
      </c>
      <c s="160">
        <f t="shared" si="233"/>
        <v>0</v>
      </c>
      <c s="160">
        <f t="shared" si="218"/>
        <v>0</v>
      </c>
      <c s="157" t="str">
        <f t="shared" si="234"/>
        <v/>
      </c>
      <c s="160" t="str">
        <f t="shared" si="219"/>
        <v/>
      </c>
      <c s="160" t="str">
        <f>IFERROR(IF(AND(VLOOKUP(G406,अंक,5,0)=""),"",IF($BY$6=3,IF(AND(VLOOKUP(G406,अंक,5,0)&gt;=86),3,IF(AND(VLOOKUP(G406,अंक,5,0)&gt;=81),2,IF(AND(VLOOKUP(G406,अंक,5,0)&gt;=75),1,0))),IF(AND(VLOOKUP(G406,अंक,5,0)&gt;=86),1.5,IF(AND(VLOOKUP(G406,अंक,5,0)&gt;=81),1,IF(AND(VLOOKUP(G406,अंक,5,0)&gt;=75),0.5,0))))),"")</f>
        <v/>
      </c>
      <c s="160">
        <f t="shared" si="235"/>
        <v>0</v>
      </c>
      <c s="160">
        <f t="shared" si="236"/>
        <v>0</v>
      </c>
      <c s="160">
        <f t="shared" si="220"/>
        <v>0</v>
      </c>
      <c s="157" t="str">
        <f t="shared" si="237"/>
        <v/>
      </c>
      <c s="160" t="str">
        <f t="shared" si="221"/>
        <v/>
      </c>
      <c s="160" t="str">
        <f>IFERROR(IF(AND(VLOOKUP(G406,अंक,5,0)=""),"",IF($CE$6=3,IF(AND(VLOOKUP(G406,अंक,5,0)&gt;=86),3,IF(AND(VLOOKUP(G406,अंक,5,0)&gt;=81),2,IF(AND(VLOOKUP(G406,अंक,5,0)&gt;=75),1,0))),IF(AND(VLOOKUP(G406,अंक,5,0)&gt;=86),1.5,IF(AND(VLOOKUP(G406,अंक,5,0)&gt;=81),1,IF(AND(VLOOKUP(G406,अंक,5,0)&gt;=75),0.5,0))))),"")</f>
        <v/>
      </c>
      <c s="160">
        <f t="shared" si="238"/>
        <v>0</v>
      </c>
      <c s="160">
        <f t="shared" si="239"/>
        <v>0</v>
      </c>
      <c s="160">
        <f t="shared" si="222"/>
        <v>0</v>
      </c>
      <c s="157" t="str">
        <f t="shared" si="240"/>
        <v/>
      </c>
      <c s="160" t="str">
        <f t="shared" si="223"/>
        <v/>
      </c>
      <c s="160" t="str">
        <f>IFERROR(IF(AND(VLOOKUP(G406,अंक,5,0)=""),"",IF($CK$6=3,IF(AND(VLOOKUP(G406,अंक,5,0)&gt;=86),3,IF(AND(VLOOKUP(G406,अंक,5,0)&gt;=81),2,IF(AND(VLOOKUP(G406,अंक,5,0)&gt;=75),1,0))),IF(AND(VLOOKUP(G406,अंक,5,0)&gt;86),1.5,IF(AND(VLOOKUP(G406,अंक,5,0)&gt;=81),1,IF(AND(VLOOKUP(G406,अंक,5,0)&gt;=75),0.5,0))))),"")</f>
        <v/>
      </c>
      <c s="160">
        <f t="shared" si="241"/>
        <v>0</v>
      </c>
      <c s="160">
        <f t="shared" si="242"/>
        <v>0</v>
      </c>
      <c s="160">
        <f t="shared" si="224"/>
        <v>0</v>
      </c>
      <c s="157" t="str">
        <f t="shared" si="243"/>
        <v/>
      </c>
      <c s="160" t="str">
        <f t="shared" si="225"/>
        <v/>
      </c>
      <c s="160" t="str">
        <f>IFERROR(IF(AND(VLOOKUP(G406,अंक,5,0)=""),"",IF($CQ$6=3,IF(AND(VLOOKUP(G406,अंक,5,0)&gt;=86),3,IF(AND(VLOOKUP(G406,अंक,5,0)&gt;=81),2,IF(AND(VLOOKUP(G406,अंक,5,0)&gt;=75),1,0))),IF(AND(VLOOKUP(G406,अंक,5,0)&gt;=86),1.5,IF(AND(VLOOKUP(G406,अंक,5,0)&gt;=81),1,IF(AND(VLOOKUP(G406,अंक,5,0)&gt;=75),0.5,0))))),"")</f>
        <v/>
      </c>
      <c s="160">
        <f t="shared" si="244"/>
        <v>0</v>
      </c>
      <c s="160">
        <f t="shared" si="245"/>
        <v>0</v>
      </c>
      <c s="161">
        <f t="shared" si="226"/>
        <v>0</v>
      </c>
      <c s="157"/>
    </row>
    <row r="407" spans="1:99" ht="26.25" customHeight="1">
      <c r="A407" s="43" t="str">
        <f t="shared" si="246" ref="A407:A470">IF($A406="","",IF(B406="","",$A406+1))</f>
        <v/>
      </c>
      <c s="44" t="str">
        <f t="shared" si="247" ref="B407:B470">IFERROR(VLOOKUP(A407,नाम1,3,0),"")</f>
        <v/>
      </c>
      <c s="45" t="str">
        <f t="shared" si="248" ref="C407:C470">IFERROR(VLOOKUP(A407,नाम1,4,0),"")</f>
        <v/>
      </c>
      <c s="46" t="str">
        <f t="shared" si="249" ref="D407:D470">IFERROR(VLOOKUP(A407,नाम1,11,0),"")</f>
        <v/>
      </c>
      <c s="47" t="str">
        <f t="shared" si="250" ref="E407:E470">IFERROR(VLOOKUP(A407,नाम1,6,0),"")</f>
        <v/>
      </c>
      <c s="47" t="str">
        <f t="shared" si="251" ref="F407:F470">IFERROR(VLOOKUP(A407,नाम1,8,0),"")</f>
        <v/>
      </c>
      <c s="48" t="str">
        <f t="shared" si="252" ref="G407:G470">IFERROR(VLOOKUP(A407,नाम1,12,0),"")</f>
        <v/>
      </c>
      <c s="49" t="str">
        <f t="shared" si="253" ref="H407:H470">IFERROR(VLOOKUP(A407,नाम1,13,0),"")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7" s="181" t="str">
        <f t="shared" si="227"/>
        <v/>
      </c>
      <c s="160" t="str">
        <f t="shared" si="228"/>
        <v/>
      </c>
      <c s="160" t="str">
        <f t="shared" si="215"/>
        <v/>
      </c>
      <c s="160" t="str">
        <f>IFERROR(IF(AND(VLOOKUP(G407,अंक,5,0)=""),"",IF($BM$6=3,IF(AND(VLOOKUP(G407,अंक,5,0)&gt;=86),3,IF(AND(VLOOKUP(G407,अंक,5,0)&gt;=81),2,IF(AND(VLOOKUP(G407,Mark,5,0)&gt;=75),1,0))),IF(AND(VLOOKUP(G407,अंक,5,0)&gt;=86),1.5,IF(AND(VLOOKUP(G407,अंक,5,0)&gt;=81),1,IF(AND(VLOOKUP(G407,अंक,5,0)&gt;=75),0.5,0))))),"")</f>
        <v/>
      </c>
      <c s="160">
        <f t="shared" si="229"/>
        <v>0</v>
      </c>
      <c s="160">
        <f t="shared" si="230"/>
        <v>0</v>
      </c>
      <c s="160">
        <f t="shared" si="216"/>
        <v>0</v>
      </c>
      <c s="157" t="str">
        <f t="shared" si="231"/>
        <v/>
      </c>
      <c s="160" t="str">
        <f t="shared" si="217"/>
        <v/>
      </c>
      <c s="160" t="str">
        <f>IFERROR(IF(AND(VLOOKUP(G407,अंक,5,0)=""),"",IF($BS$6=3,IF(AND(VLOOKUP(G407,अंक,5,0)&gt;=86),3,IF(AND(VLOOKUP(G407,अंक,5,0)&gt;=81),2,IF(AND(VLOOKUP(G407,अंक,5,0)&gt;=75),1,0))),IF(AND(VLOOKUP(G407,अंक,5,0)&gt;=86),1.5,IF(AND(VLOOKUP(G407,अंक,5,0)&gt;=81),1,IF(AND(VLOOKUP(G407,अंक,5,0)&gt;=75),0.5,0))))),"")</f>
        <v/>
      </c>
      <c s="160">
        <f t="shared" si="232"/>
        <v>0</v>
      </c>
      <c s="160">
        <f t="shared" si="233"/>
        <v>0</v>
      </c>
      <c s="160">
        <f t="shared" si="218"/>
        <v>0</v>
      </c>
      <c s="157" t="str">
        <f t="shared" si="234"/>
        <v/>
      </c>
      <c s="160" t="str">
        <f t="shared" si="219"/>
        <v/>
      </c>
      <c s="160" t="str">
        <f>IFERROR(IF(AND(VLOOKUP(G407,अंक,5,0)=""),"",IF($BY$6=3,IF(AND(VLOOKUP(G407,अंक,5,0)&gt;=86),3,IF(AND(VLOOKUP(G407,अंक,5,0)&gt;=81),2,IF(AND(VLOOKUP(G407,अंक,5,0)&gt;=75),1,0))),IF(AND(VLOOKUP(G407,अंक,5,0)&gt;=86),1.5,IF(AND(VLOOKUP(G407,अंक,5,0)&gt;=81),1,IF(AND(VLOOKUP(G407,अंक,5,0)&gt;=75),0.5,0))))),"")</f>
        <v/>
      </c>
      <c s="160">
        <f t="shared" si="235"/>
        <v>0</v>
      </c>
      <c s="160">
        <f t="shared" si="236"/>
        <v>0</v>
      </c>
      <c s="160">
        <f t="shared" si="220"/>
        <v>0</v>
      </c>
      <c s="157" t="str">
        <f t="shared" si="237"/>
        <v/>
      </c>
      <c s="160" t="str">
        <f t="shared" si="221"/>
        <v/>
      </c>
      <c s="160" t="str">
        <f>IFERROR(IF(AND(VLOOKUP(G407,अंक,5,0)=""),"",IF($CE$6=3,IF(AND(VLOOKUP(G407,अंक,5,0)&gt;=86),3,IF(AND(VLOOKUP(G407,अंक,5,0)&gt;=81),2,IF(AND(VLOOKUP(G407,अंक,5,0)&gt;=75),1,0))),IF(AND(VLOOKUP(G407,अंक,5,0)&gt;=86),1.5,IF(AND(VLOOKUP(G407,अंक,5,0)&gt;=81),1,IF(AND(VLOOKUP(G407,अंक,5,0)&gt;=75),0.5,0))))),"")</f>
        <v/>
      </c>
      <c s="160">
        <f t="shared" si="238"/>
        <v>0</v>
      </c>
      <c s="160">
        <f t="shared" si="239"/>
        <v>0</v>
      </c>
      <c s="160">
        <f t="shared" si="222"/>
        <v>0</v>
      </c>
      <c s="157" t="str">
        <f t="shared" si="240"/>
        <v/>
      </c>
      <c s="160" t="str">
        <f t="shared" si="223"/>
        <v/>
      </c>
      <c s="160" t="str">
        <f>IFERROR(IF(AND(VLOOKUP(G407,अंक,5,0)=""),"",IF($CK$6=3,IF(AND(VLOOKUP(G407,अंक,5,0)&gt;=86),3,IF(AND(VLOOKUP(G407,अंक,5,0)&gt;=81),2,IF(AND(VLOOKUP(G407,अंक,5,0)&gt;=75),1,0))),IF(AND(VLOOKUP(G407,अंक,5,0)&gt;86),1.5,IF(AND(VLOOKUP(G407,अंक,5,0)&gt;=81),1,IF(AND(VLOOKUP(G407,अंक,5,0)&gt;=75),0.5,0))))),"")</f>
        <v/>
      </c>
      <c s="160">
        <f t="shared" si="241"/>
        <v>0</v>
      </c>
      <c s="160">
        <f t="shared" si="242"/>
        <v>0</v>
      </c>
      <c s="160">
        <f t="shared" si="224"/>
        <v>0</v>
      </c>
      <c s="157" t="str">
        <f t="shared" si="243"/>
        <v/>
      </c>
      <c s="160" t="str">
        <f t="shared" si="225"/>
        <v/>
      </c>
      <c s="160" t="str">
        <f>IFERROR(IF(AND(VLOOKUP(G407,अंक,5,0)=""),"",IF($CQ$6=3,IF(AND(VLOOKUP(G407,अंक,5,0)&gt;=86),3,IF(AND(VLOOKUP(G407,अंक,5,0)&gt;=81),2,IF(AND(VLOOKUP(G407,अंक,5,0)&gt;=75),1,0))),IF(AND(VLOOKUP(G407,अंक,5,0)&gt;=86),1.5,IF(AND(VLOOKUP(G407,अंक,5,0)&gt;=81),1,IF(AND(VLOOKUP(G407,अंक,5,0)&gt;=75),0.5,0))))),"")</f>
        <v/>
      </c>
      <c s="160">
        <f t="shared" si="244"/>
        <v>0</v>
      </c>
      <c s="160">
        <f t="shared" si="245"/>
        <v>0</v>
      </c>
      <c s="161">
        <f t="shared" si="226"/>
        <v>0</v>
      </c>
      <c s="157"/>
    </row>
    <row r="408" spans="1:99" ht="26.25" customHeight="1">
      <c r="A40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8" s="181" t="str">
        <f t="shared" si="227"/>
        <v/>
      </c>
      <c s="160" t="str">
        <f t="shared" si="228"/>
        <v/>
      </c>
      <c s="160" t="str">
        <f t="shared" si="215"/>
        <v/>
      </c>
      <c s="160" t="str">
        <f>IFERROR(IF(AND(VLOOKUP(G408,अंक,5,0)=""),"",IF($BM$6=3,IF(AND(VLOOKUP(G408,अंक,5,0)&gt;=86),3,IF(AND(VLOOKUP(G408,अंक,5,0)&gt;=81),2,IF(AND(VLOOKUP(G408,Mark,5,0)&gt;=75),1,0))),IF(AND(VLOOKUP(G408,अंक,5,0)&gt;=86),1.5,IF(AND(VLOOKUP(G408,अंक,5,0)&gt;=81),1,IF(AND(VLOOKUP(G408,अंक,5,0)&gt;=75),0.5,0))))),"")</f>
        <v/>
      </c>
      <c s="160">
        <f t="shared" si="229"/>
        <v>0</v>
      </c>
      <c s="160">
        <f t="shared" si="230"/>
        <v>0</v>
      </c>
      <c s="160">
        <f t="shared" si="216"/>
        <v>0</v>
      </c>
      <c s="157" t="str">
        <f t="shared" si="231"/>
        <v/>
      </c>
      <c s="160" t="str">
        <f t="shared" si="217"/>
        <v/>
      </c>
      <c s="160" t="str">
        <f>IFERROR(IF(AND(VLOOKUP(G408,अंक,5,0)=""),"",IF($BS$6=3,IF(AND(VLOOKUP(G408,अंक,5,0)&gt;=86),3,IF(AND(VLOOKUP(G408,अंक,5,0)&gt;=81),2,IF(AND(VLOOKUP(G408,अंक,5,0)&gt;=75),1,0))),IF(AND(VLOOKUP(G408,अंक,5,0)&gt;=86),1.5,IF(AND(VLOOKUP(G408,अंक,5,0)&gt;=81),1,IF(AND(VLOOKUP(G408,अंक,5,0)&gt;=75),0.5,0))))),"")</f>
        <v/>
      </c>
      <c s="160">
        <f t="shared" si="232"/>
        <v>0</v>
      </c>
      <c s="160">
        <f t="shared" si="233"/>
        <v>0</v>
      </c>
      <c s="160">
        <f t="shared" si="218"/>
        <v>0</v>
      </c>
      <c s="157" t="str">
        <f t="shared" si="234"/>
        <v/>
      </c>
      <c s="160" t="str">
        <f t="shared" si="219"/>
        <v/>
      </c>
      <c s="160" t="str">
        <f>IFERROR(IF(AND(VLOOKUP(G408,अंक,5,0)=""),"",IF($BY$6=3,IF(AND(VLOOKUP(G408,अंक,5,0)&gt;=86),3,IF(AND(VLOOKUP(G408,अंक,5,0)&gt;=81),2,IF(AND(VLOOKUP(G408,अंक,5,0)&gt;=75),1,0))),IF(AND(VLOOKUP(G408,अंक,5,0)&gt;=86),1.5,IF(AND(VLOOKUP(G408,अंक,5,0)&gt;=81),1,IF(AND(VLOOKUP(G408,अंक,5,0)&gt;=75),0.5,0))))),"")</f>
        <v/>
      </c>
      <c s="160">
        <f t="shared" si="235"/>
        <v>0</v>
      </c>
      <c s="160">
        <f t="shared" si="236"/>
        <v>0</v>
      </c>
      <c s="160">
        <f t="shared" si="220"/>
        <v>0</v>
      </c>
      <c s="157" t="str">
        <f t="shared" si="237"/>
        <v/>
      </c>
      <c s="160" t="str">
        <f t="shared" si="221"/>
        <v/>
      </c>
      <c s="160" t="str">
        <f>IFERROR(IF(AND(VLOOKUP(G408,अंक,5,0)=""),"",IF($CE$6=3,IF(AND(VLOOKUP(G408,अंक,5,0)&gt;=86),3,IF(AND(VLOOKUP(G408,अंक,5,0)&gt;=81),2,IF(AND(VLOOKUP(G408,अंक,5,0)&gt;=75),1,0))),IF(AND(VLOOKUP(G408,अंक,5,0)&gt;=86),1.5,IF(AND(VLOOKUP(G408,अंक,5,0)&gt;=81),1,IF(AND(VLOOKUP(G408,अंक,5,0)&gt;=75),0.5,0))))),"")</f>
        <v/>
      </c>
      <c s="160">
        <f t="shared" si="238"/>
        <v>0</v>
      </c>
      <c s="160">
        <f t="shared" si="239"/>
        <v>0</v>
      </c>
      <c s="160">
        <f t="shared" si="222"/>
        <v>0</v>
      </c>
      <c s="157" t="str">
        <f t="shared" si="240"/>
        <v/>
      </c>
      <c s="160" t="str">
        <f t="shared" si="223"/>
        <v/>
      </c>
      <c s="160" t="str">
        <f>IFERROR(IF(AND(VLOOKUP(G408,अंक,5,0)=""),"",IF($CK$6=3,IF(AND(VLOOKUP(G408,अंक,5,0)&gt;=86),3,IF(AND(VLOOKUP(G408,अंक,5,0)&gt;=81),2,IF(AND(VLOOKUP(G408,अंक,5,0)&gt;=75),1,0))),IF(AND(VLOOKUP(G408,अंक,5,0)&gt;86),1.5,IF(AND(VLOOKUP(G408,अंक,5,0)&gt;=81),1,IF(AND(VLOOKUP(G408,अंक,5,0)&gt;=75),0.5,0))))),"")</f>
        <v/>
      </c>
      <c s="160">
        <f t="shared" si="241"/>
        <v>0</v>
      </c>
      <c s="160">
        <f t="shared" si="242"/>
        <v>0</v>
      </c>
      <c s="160">
        <f t="shared" si="224"/>
        <v>0</v>
      </c>
      <c s="157" t="str">
        <f t="shared" si="243"/>
        <v/>
      </c>
      <c s="160" t="str">
        <f t="shared" si="225"/>
        <v/>
      </c>
      <c s="160" t="str">
        <f>IFERROR(IF(AND(VLOOKUP(G408,अंक,5,0)=""),"",IF($CQ$6=3,IF(AND(VLOOKUP(G408,अंक,5,0)&gt;=86),3,IF(AND(VLOOKUP(G408,अंक,5,0)&gt;=81),2,IF(AND(VLOOKUP(G408,अंक,5,0)&gt;=75),1,0))),IF(AND(VLOOKUP(G408,अंक,5,0)&gt;=86),1.5,IF(AND(VLOOKUP(G408,अंक,5,0)&gt;=81),1,IF(AND(VLOOKUP(G408,अंक,5,0)&gt;=75),0.5,0))))),"")</f>
        <v/>
      </c>
      <c s="160">
        <f t="shared" si="244"/>
        <v>0</v>
      </c>
      <c s="160">
        <f t="shared" si="245"/>
        <v>0</v>
      </c>
      <c s="161">
        <f t="shared" si="226"/>
        <v>0</v>
      </c>
      <c s="157"/>
    </row>
    <row r="409" spans="1:99" ht="26.25" customHeight="1">
      <c r="A40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09" s="181" t="str">
        <f t="shared" si="227"/>
        <v/>
      </c>
      <c s="160" t="str">
        <f t="shared" si="228"/>
        <v/>
      </c>
      <c s="160" t="str">
        <f t="shared" si="215"/>
        <v/>
      </c>
      <c s="160" t="str">
        <f>IFERROR(IF(AND(VLOOKUP(G409,अंक,5,0)=""),"",IF($BM$6=3,IF(AND(VLOOKUP(G409,अंक,5,0)&gt;=86),3,IF(AND(VLOOKUP(G409,अंक,5,0)&gt;=81),2,IF(AND(VLOOKUP(G409,Mark,5,0)&gt;=75),1,0))),IF(AND(VLOOKUP(G409,अंक,5,0)&gt;=86),1.5,IF(AND(VLOOKUP(G409,अंक,5,0)&gt;=81),1,IF(AND(VLOOKUP(G409,अंक,5,0)&gt;=75),0.5,0))))),"")</f>
        <v/>
      </c>
      <c s="160">
        <f t="shared" si="229"/>
        <v>0</v>
      </c>
      <c s="160">
        <f t="shared" si="230"/>
        <v>0</v>
      </c>
      <c s="160">
        <f t="shared" si="216"/>
        <v>0</v>
      </c>
      <c s="157" t="str">
        <f t="shared" si="231"/>
        <v/>
      </c>
      <c s="160" t="str">
        <f t="shared" si="217"/>
        <v/>
      </c>
      <c s="160" t="str">
        <f>IFERROR(IF(AND(VLOOKUP(G409,अंक,5,0)=""),"",IF($BS$6=3,IF(AND(VLOOKUP(G409,अंक,5,0)&gt;=86),3,IF(AND(VLOOKUP(G409,अंक,5,0)&gt;=81),2,IF(AND(VLOOKUP(G409,अंक,5,0)&gt;=75),1,0))),IF(AND(VLOOKUP(G409,अंक,5,0)&gt;=86),1.5,IF(AND(VLOOKUP(G409,अंक,5,0)&gt;=81),1,IF(AND(VLOOKUP(G409,अंक,5,0)&gt;=75),0.5,0))))),"")</f>
        <v/>
      </c>
      <c s="160">
        <f t="shared" si="232"/>
        <v>0</v>
      </c>
      <c s="160">
        <f t="shared" si="233"/>
        <v>0</v>
      </c>
      <c s="160">
        <f t="shared" si="218"/>
        <v>0</v>
      </c>
      <c s="157" t="str">
        <f t="shared" si="234"/>
        <v/>
      </c>
      <c s="160" t="str">
        <f t="shared" si="219"/>
        <v/>
      </c>
      <c s="160" t="str">
        <f>IFERROR(IF(AND(VLOOKUP(G409,अंक,5,0)=""),"",IF($BY$6=3,IF(AND(VLOOKUP(G409,अंक,5,0)&gt;=86),3,IF(AND(VLOOKUP(G409,अंक,5,0)&gt;=81),2,IF(AND(VLOOKUP(G409,अंक,5,0)&gt;=75),1,0))),IF(AND(VLOOKUP(G409,अंक,5,0)&gt;=86),1.5,IF(AND(VLOOKUP(G409,अंक,5,0)&gt;=81),1,IF(AND(VLOOKUP(G409,अंक,5,0)&gt;=75),0.5,0))))),"")</f>
        <v/>
      </c>
      <c s="160">
        <f t="shared" si="235"/>
        <v>0</v>
      </c>
      <c s="160">
        <f t="shared" si="236"/>
        <v>0</v>
      </c>
      <c s="160">
        <f t="shared" si="220"/>
        <v>0</v>
      </c>
      <c s="157" t="str">
        <f t="shared" si="237"/>
        <v/>
      </c>
      <c s="160" t="str">
        <f t="shared" si="221"/>
        <v/>
      </c>
      <c s="160" t="str">
        <f>IFERROR(IF(AND(VLOOKUP(G409,अंक,5,0)=""),"",IF($CE$6=3,IF(AND(VLOOKUP(G409,अंक,5,0)&gt;=86),3,IF(AND(VLOOKUP(G409,अंक,5,0)&gt;=81),2,IF(AND(VLOOKUP(G409,अंक,5,0)&gt;=75),1,0))),IF(AND(VLOOKUP(G409,अंक,5,0)&gt;=86),1.5,IF(AND(VLOOKUP(G409,अंक,5,0)&gt;=81),1,IF(AND(VLOOKUP(G409,अंक,5,0)&gt;=75),0.5,0))))),"")</f>
        <v/>
      </c>
      <c s="160">
        <f t="shared" si="238"/>
        <v>0</v>
      </c>
      <c s="160">
        <f t="shared" si="239"/>
        <v>0</v>
      </c>
      <c s="160">
        <f t="shared" si="222"/>
        <v>0</v>
      </c>
      <c s="157" t="str">
        <f t="shared" si="240"/>
        <v/>
      </c>
      <c s="160" t="str">
        <f t="shared" si="223"/>
        <v/>
      </c>
      <c s="160" t="str">
        <f>IFERROR(IF(AND(VLOOKUP(G409,अंक,5,0)=""),"",IF($CK$6=3,IF(AND(VLOOKUP(G409,अंक,5,0)&gt;=86),3,IF(AND(VLOOKUP(G409,अंक,5,0)&gt;=81),2,IF(AND(VLOOKUP(G409,अंक,5,0)&gt;=75),1,0))),IF(AND(VLOOKUP(G409,अंक,5,0)&gt;86),1.5,IF(AND(VLOOKUP(G409,अंक,5,0)&gt;=81),1,IF(AND(VLOOKUP(G409,अंक,5,0)&gt;=75),0.5,0))))),"")</f>
        <v/>
      </c>
      <c s="160">
        <f t="shared" si="241"/>
        <v>0</v>
      </c>
      <c s="160">
        <f t="shared" si="242"/>
        <v>0</v>
      </c>
      <c s="160">
        <f t="shared" si="224"/>
        <v>0</v>
      </c>
      <c s="157" t="str">
        <f t="shared" si="243"/>
        <v/>
      </c>
      <c s="160" t="str">
        <f t="shared" si="225"/>
        <v/>
      </c>
      <c s="160" t="str">
        <f>IFERROR(IF(AND(VLOOKUP(G409,अंक,5,0)=""),"",IF($CQ$6=3,IF(AND(VLOOKUP(G409,अंक,5,0)&gt;=86),3,IF(AND(VLOOKUP(G409,अंक,5,0)&gt;=81),2,IF(AND(VLOOKUP(G409,अंक,5,0)&gt;=75),1,0))),IF(AND(VLOOKUP(G409,अंक,5,0)&gt;=86),1.5,IF(AND(VLOOKUP(G409,अंक,5,0)&gt;=81),1,IF(AND(VLOOKUP(G409,अंक,5,0)&gt;=75),0.5,0))))),"")</f>
        <v/>
      </c>
      <c s="160">
        <f t="shared" si="244"/>
        <v>0</v>
      </c>
      <c s="160">
        <f t="shared" si="245"/>
        <v>0</v>
      </c>
      <c s="161">
        <f t="shared" si="226"/>
        <v>0</v>
      </c>
      <c s="157"/>
    </row>
    <row r="410" spans="1:99" ht="26.25" customHeight="1">
      <c r="A41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0" s="181" t="str">
        <f t="shared" si="227"/>
        <v/>
      </c>
      <c s="160" t="str">
        <f t="shared" si="228"/>
        <v/>
      </c>
      <c s="160" t="str">
        <f t="shared" si="215"/>
        <v/>
      </c>
      <c s="160" t="str">
        <f>IFERROR(IF(AND(VLOOKUP(G410,अंक,5,0)=""),"",IF($BM$6=3,IF(AND(VLOOKUP(G410,अंक,5,0)&gt;=86),3,IF(AND(VLOOKUP(G410,अंक,5,0)&gt;=81),2,IF(AND(VLOOKUP(G410,Mark,5,0)&gt;=75),1,0))),IF(AND(VLOOKUP(G410,अंक,5,0)&gt;=86),1.5,IF(AND(VLOOKUP(G410,अंक,5,0)&gt;=81),1,IF(AND(VLOOKUP(G410,अंक,5,0)&gt;=75),0.5,0))))),"")</f>
        <v/>
      </c>
      <c s="160">
        <f t="shared" si="229"/>
        <v>0</v>
      </c>
      <c s="160">
        <f t="shared" si="230"/>
        <v>0</v>
      </c>
      <c s="160">
        <f t="shared" si="216"/>
        <v>0</v>
      </c>
      <c s="157" t="str">
        <f t="shared" si="231"/>
        <v/>
      </c>
      <c s="160" t="str">
        <f t="shared" si="217"/>
        <v/>
      </c>
      <c s="160" t="str">
        <f>IFERROR(IF(AND(VLOOKUP(G410,अंक,5,0)=""),"",IF($BS$6=3,IF(AND(VLOOKUP(G410,अंक,5,0)&gt;=86),3,IF(AND(VLOOKUP(G410,अंक,5,0)&gt;=81),2,IF(AND(VLOOKUP(G410,अंक,5,0)&gt;=75),1,0))),IF(AND(VLOOKUP(G410,अंक,5,0)&gt;=86),1.5,IF(AND(VLOOKUP(G410,अंक,5,0)&gt;=81),1,IF(AND(VLOOKUP(G410,अंक,5,0)&gt;=75),0.5,0))))),"")</f>
        <v/>
      </c>
      <c s="160">
        <f t="shared" si="232"/>
        <v>0</v>
      </c>
      <c s="160">
        <f t="shared" si="233"/>
        <v>0</v>
      </c>
      <c s="160">
        <f t="shared" si="218"/>
        <v>0</v>
      </c>
      <c s="157" t="str">
        <f t="shared" si="234"/>
        <v/>
      </c>
      <c s="160" t="str">
        <f t="shared" si="219"/>
        <v/>
      </c>
      <c s="160" t="str">
        <f>IFERROR(IF(AND(VLOOKUP(G410,अंक,5,0)=""),"",IF($BY$6=3,IF(AND(VLOOKUP(G410,अंक,5,0)&gt;=86),3,IF(AND(VLOOKUP(G410,अंक,5,0)&gt;=81),2,IF(AND(VLOOKUP(G410,अंक,5,0)&gt;=75),1,0))),IF(AND(VLOOKUP(G410,अंक,5,0)&gt;=86),1.5,IF(AND(VLOOKUP(G410,अंक,5,0)&gt;=81),1,IF(AND(VLOOKUP(G410,अंक,5,0)&gt;=75),0.5,0))))),"")</f>
        <v/>
      </c>
      <c s="160">
        <f t="shared" si="235"/>
        <v>0</v>
      </c>
      <c s="160">
        <f t="shared" si="236"/>
        <v>0</v>
      </c>
      <c s="160">
        <f t="shared" si="220"/>
        <v>0</v>
      </c>
      <c s="157" t="str">
        <f t="shared" si="237"/>
        <v/>
      </c>
      <c s="160" t="str">
        <f t="shared" si="221"/>
        <v/>
      </c>
      <c s="160" t="str">
        <f>IFERROR(IF(AND(VLOOKUP(G410,अंक,5,0)=""),"",IF($CE$6=3,IF(AND(VLOOKUP(G410,अंक,5,0)&gt;=86),3,IF(AND(VLOOKUP(G410,अंक,5,0)&gt;=81),2,IF(AND(VLOOKUP(G410,अंक,5,0)&gt;=75),1,0))),IF(AND(VLOOKUP(G410,अंक,5,0)&gt;=86),1.5,IF(AND(VLOOKUP(G410,अंक,5,0)&gt;=81),1,IF(AND(VLOOKUP(G410,अंक,5,0)&gt;=75),0.5,0))))),"")</f>
        <v/>
      </c>
      <c s="160">
        <f t="shared" si="238"/>
        <v>0</v>
      </c>
      <c s="160">
        <f t="shared" si="239"/>
        <v>0</v>
      </c>
      <c s="160">
        <f t="shared" si="222"/>
        <v>0</v>
      </c>
      <c s="157" t="str">
        <f t="shared" si="240"/>
        <v/>
      </c>
      <c s="160" t="str">
        <f t="shared" si="223"/>
        <v/>
      </c>
      <c s="160" t="str">
        <f>IFERROR(IF(AND(VLOOKUP(G410,अंक,5,0)=""),"",IF($CK$6=3,IF(AND(VLOOKUP(G410,अंक,5,0)&gt;=86),3,IF(AND(VLOOKUP(G410,अंक,5,0)&gt;=81),2,IF(AND(VLOOKUP(G410,अंक,5,0)&gt;=75),1,0))),IF(AND(VLOOKUP(G410,अंक,5,0)&gt;86),1.5,IF(AND(VLOOKUP(G410,अंक,5,0)&gt;=81),1,IF(AND(VLOOKUP(G410,अंक,5,0)&gt;=75),0.5,0))))),"")</f>
        <v/>
      </c>
      <c s="160">
        <f t="shared" si="241"/>
        <v>0</v>
      </c>
      <c s="160">
        <f t="shared" si="242"/>
        <v>0</v>
      </c>
      <c s="160">
        <f t="shared" si="224"/>
        <v>0</v>
      </c>
      <c s="157" t="str">
        <f t="shared" si="243"/>
        <v/>
      </c>
      <c s="160" t="str">
        <f t="shared" si="225"/>
        <v/>
      </c>
      <c s="160" t="str">
        <f>IFERROR(IF(AND(VLOOKUP(G410,अंक,5,0)=""),"",IF($CQ$6=3,IF(AND(VLOOKUP(G410,अंक,5,0)&gt;=86),3,IF(AND(VLOOKUP(G410,अंक,5,0)&gt;=81),2,IF(AND(VLOOKUP(G410,अंक,5,0)&gt;=75),1,0))),IF(AND(VLOOKUP(G410,अंक,5,0)&gt;=86),1.5,IF(AND(VLOOKUP(G410,अंक,5,0)&gt;=81),1,IF(AND(VLOOKUP(G410,अंक,5,0)&gt;=75),0.5,0))))),"")</f>
        <v/>
      </c>
      <c s="160">
        <f t="shared" si="244"/>
        <v>0</v>
      </c>
      <c s="160">
        <f t="shared" si="245"/>
        <v>0</v>
      </c>
      <c s="161">
        <f t="shared" si="226"/>
        <v>0</v>
      </c>
      <c s="157"/>
    </row>
    <row r="411" spans="1:99" ht="26.25" customHeight="1">
      <c r="A41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1" s="181" t="str">
        <f t="shared" si="227"/>
        <v/>
      </c>
      <c s="160" t="str">
        <f t="shared" si="228"/>
        <v/>
      </c>
      <c s="160" t="str">
        <f t="shared" si="215"/>
        <v/>
      </c>
      <c s="160" t="str">
        <f>IFERROR(IF(AND(VLOOKUP(G411,अंक,5,0)=""),"",IF($BM$6=3,IF(AND(VLOOKUP(G411,अंक,5,0)&gt;=86),3,IF(AND(VLOOKUP(G411,अंक,5,0)&gt;=81),2,IF(AND(VLOOKUP(G411,Mark,5,0)&gt;=75),1,0))),IF(AND(VLOOKUP(G411,अंक,5,0)&gt;=86),1.5,IF(AND(VLOOKUP(G411,अंक,5,0)&gt;=81),1,IF(AND(VLOOKUP(G411,अंक,5,0)&gt;=75),0.5,0))))),"")</f>
        <v/>
      </c>
      <c s="160">
        <f t="shared" si="229"/>
        <v>0</v>
      </c>
      <c s="160">
        <f t="shared" si="230"/>
        <v>0</v>
      </c>
      <c s="160">
        <f t="shared" si="216"/>
        <v>0</v>
      </c>
      <c s="157" t="str">
        <f t="shared" si="231"/>
        <v/>
      </c>
      <c s="160" t="str">
        <f t="shared" si="217"/>
        <v/>
      </c>
      <c s="160" t="str">
        <f>IFERROR(IF(AND(VLOOKUP(G411,अंक,5,0)=""),"",IF($BS$6=3,IF(AND(VLOOKUP(G411,अंक,5,0)&gt;=86),3,IF(AND(VLOOKUP(G411,अंक,5,0)&gt;=81),2,IF(AND(VLOOKUP(G411,अंक,5,0)&gt;=75),1,0))),IF(AND(VLOOKUP(G411,अंक,5,0)&gt;=86),1.5,IF(AND(VLOOKUP(G411,अंक,5,0)&gt;=81),1,IF(AND(VLOOKUP(G411,अंक,5,0)&gt;=75),0.5,0))))),"")</f>
        <v/>
      </c>
      <c s="160">
        <f t="shared" si="232"/>
        <v>0</v>
      </c>
      <c s="160">
        <f t="shared" si="233"/>
        <v>0</v>
      </c>
      <c s="160">
        <f t="shared" si="218"/>
        <v>0</v>
      </c>
      <c s="157" t="str">
        <f t="shared" si="234"/>
        <v/>
      </c>
      <c s="160" t="str">
        <f t="shared" si="219"/>
        <v/>
      </c>
      <c s="160" t="str">
        <f>IFERROR(IF(AND(VLOOKUP(G411,अंक,5,0)=""),"",IF($BY$6=3,IF(AND(VLOOKUP(G411,अंक,5,0)&gt;=86),3,IF(AND(VLOOKUP(G411,अंक,5,0)&gt;=81),2,IF(AND(VLOOKUP(G411,अंक,5,0)&gt;=75),1,0))),IF(AND(VLOOKUP(G411,अंक,5,0)&gt;=86),1.5,IF(AND(VLOOKUP(G411,अंक,5,0)&gt;=81),1,IF(AND(VLOOKUP(G411,अंक,5,0)&gt;=75),0.5,0))))),"")</f>
        <v/>
      </c>
      <c s="160">
        <f t="shared" si="235"/>
        <v>0</v>
      </c>
      <c s="160">
        <f t="shared" si="236"/>
        <v>0</v>
      </c>
      <c s="160">
        <f t="shared" si="220"/>
        <v>0</v>
      </c>
      <c s="157" t="str">
        <f t="shared" si="237"/>
        <v/>
      </c>
      <c s="160" t="str">
        <f t="shared" si="221"/>
        <v/>
      </c>
      <c s="160" t="str">
        <f>IFERROR(IF(AND(VLOOKUP(G411,अंक,5,0)=""),"",IF($CE$6=3,IF(AND(VLOOKUP(G411,अंक,5,0)&gt;=86),3,IF(AND(VLOOKUP(G411,अंक,5,0)&gt;=81),2,IF(AND(VLOOKUP(G411,अंक,5,0)&gt;=75),1,0))),IF(AND(VLOOKUP(G411,अंक,5,0)&gt;=86),1.5,IF(AND(VLOOKUP(G411,अंक,5,0)&gt;=81),1,IF(AND(VLOOKUP(G411,अंक,5,0)&gt;=75),0.5,0))))),"")</f>
        <v/>
      </c>
      <c s="160">
        <f t="shared" si="238"/>
        <v>0</v>
      </c>
      <c s="160">
        <f t="shared" si="239"/>
        <v>0</v>
      </c>
      <c s="160">
        <f t="shared" si="222"/>
        <v>0</v>
      </c>
      <c s="157" t="str">
        <f t="shared" si="240"/>
        <v/>
      </c>
      <c s="160" t="str">
        <f t="shared" si="223"/>
        <v/>
      </c>
      <c s="160" t="str">
        <f>IFERROR(IF(AND(VLOOKUP(G411,अंक,5,0)=""),"",IF($CK$6=3,IF(AND(VLOOKUP(G411,अंक,5,0)&gt;=86),3,IF(AND(VLOOKUP(G411,अंक,5,0)&gt;=81),2,IF(AND(VLOOKUP(G411,अंक,5,0)&gt;=75),1,0))),IF(AND(VLOOKUP(G411,अंक,5,0)&gt;86),1.5,IF(AND(VLOOKUP(G411,अंक,5,0)&gt;=81),1,IF(AND(VLOOKUP(G411,अंक,5,0)&gt;=75),0.5,0))))),"")</f>
        <v/>
      </c>
      <c s="160">
        <f t="shared" si="241"/>
        <v>0</v>
      </c>
      <c s="160">
        <f t="shared" si="242"/>
        <v>0</v>
      </c>
      <c s="160">
        <f t="shared" si="224"/>
        <v>0</v>
      </c>
      <c s="157" t="str">
        <f t="shared" si="243"/>
        <v/>
      </c>
      <c s="160" t="str">
        <f t="shared" si="225"/>
        <v/>
      </c>
      <c s="160" t="str">
        <f>IFERROR(IF(AND(VLOOKUP(G411,अंक,5,0)=""),"",IF($CQ$6=3,IF(AND(VLOOKUP(G411,अंक,5,0)&gt;=86),3,IF(AND(VLOOKUP(G411,अंक,5,0)&gt;=81),2,IF(AND(VLOOKUP(G411,अंक,5,0)&gt;=75),1,0))),IF(AND(VLOOKUP(G411,अंक,5,0)&gt;=86),1.5,IF(AND(VLOOKUP(G411,अंक,5,0)&gt;=81),1,IF(AND(VLOOKUP(G411,अंक,5,0)&gt;=75),0.5,0))))),"")</f>
        <v/>
      </c>
      <c s="160">
        <f t="shared" si="244"/>
        <v>0</v>
      </c>
      <c s="160">
        <f t="shared" si="245"/>
        <v>0</v>
      </c>
      <c s="161">
        <f t="shared" si="226"/>
        <v>0</v>
      </c>
      <c s="157"/>
    </row>
    <row r="412" spans="1:99" ht="26.25" customHeight="1">
      <c r="A41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2" s="181" t="str">
        <f t="shared" si="227"/>
        <v/>
      </c>
      <c s="160" t="str">
        <f t="shared" si="228"/>
        <v/>
      </c>
      <c s="160" t="str">
        <f t="shared" si="215"/>
        <v/>
      </c>
      <c s="160" t="str">
        <f>IFERROR(IF(AND(VLOOKUP(G412,अंक,5,0)=""),"",IF($BM$6=3,IF(AND(VLOOKUP(G412,अंक,5,0)&gt;=86),3,IF(AND(VLOOKUP(G412,अंक,5,0)&gt;=81),2,IF(AND(VLOOKUP(G412,Mark,5,0)&gt;=75),1,0))),IF(AND(VLOOKUP(G412,अंक,5,0)&gt;=86),1.5,IF(AND(VLOOKUP(G412,अंक,5,0)&gt;=81),1,IF(AND(VLOOKUP(G412,अंक,5,0)&gt;=75),0.5,0))))),"")</f>
        <v/>
      </c>
      <c s="160">
        <f t="shared" si="229"/>
        <v>0</v>
      </c>
      <c s="160">
        <f t="shared" si="230"/>
        <v>0</v>
      </c>
      <c s="160">
        <f t="shared" si="216"/>
        <v>0</v>
      </c>
      <c s="157" t="str">
        <f t="shared" si="231"/>
        <v/>
      </c>
      <c s="160" t="str">
        <f t="shared" si="217"/>
        <v/>
      </c>
      <c s="160" t="str">
        <f>IFERROR(IF(AND(VLOOKUP(G412,अंक,5,0)=""),"",IF($BS$6=3,IF(AND(VLOOKUP(G412,अंक,5,0)&gt;=86),3,IF(AND(VLOOKUP(G412,अंक,5,0)&gt;=81),2,IF(AND(VLOOKUP(G412,अंक,5,0)&gt;=75),1,0))),IF(AND(VLOOKUP(G412,अंक,5,0)&gt;=86),1.5,IF(AND(VLOOKUP(G412,अंक,5,0)&gt;=81),1,IF(AND(VLOOKUP(G412,अंक,5,0)&gt;=75),0.5,0))))),"")</f>
        <v/>
      </c>
      <c s="160">
        <f t="shared" si="232"/>
        <v>0</v>
      </c>
      <c s="160">
        <f t="shared" si="233"/>
        <v>0</v>
      </c>
      <c s="160">
        <f t="shared" si="218"/>
        <v>0</v>
      </c>
      <c s="157" t="str">
        <f t="shared" si="234"/>
        <v/>
      </c>
      <c s="160" t="str">
        <f t="shared" si="219"/>
        <v/>
      </c>
      <c s="160" t="str">
        <f>IFERROR(IF(AND(VLOOKUP(G412,अंक,5,0)=""),"",IF($BY$6=3,IF(AND(VLOOKUP(G412,अंक,5,0)&gt;=86),3,IF(AND(VLOOKUP(G412,अंक,5,0)&gt;=81),2,IF(AND(VLOOKUP(G412,अंक,5,0)&gt;=75),1,0))),IF(AND(VLOOKUP(G412,अंक,5,0)&gt;=86),1.5,IF(AND(VLOOKUP(G412,अंक,5,0)&gt;=81),1,IF(AND(VLOOKUP(G412,अंक,5,0)&gt;=75),0.5,0))))),"")</f>
        <v/>
      </c>
      <c s="160">
        <f t="shared" si="235"/>
        <v>0</v>
      </c>
      <c s="160">
        <f t="shared" si="236"/>
        <v>0</v>
      </c>
      <c s="160">
        <f t="shared" si="220"/>
        <v>0</v>
      </c>
      <c s="157" t="str">
        <f t="shared" si="237"/>
        <v/>
      </c>
      <c s="160" t="str">
        <f t="shared" si="221"/>
        <v/>
      </c>
      <c s="160" t="str">
        <f>IFERROR(IF(AND(VLOOKUP(G412,अंक,5,0)=""),"",IF($CE$6=3,IF(AND(VLOOKUP(G412,अंक,5,0)&gt;=86),3,IF(AND(VLOOKUP(G412,अंक,5,0)&gt;=81),2,IF(AND(VLOOKUP(G412,अंक,5,0)&gt;=75),1,0))),IF(AND(VLOOKUP(G412,अंक,5,0)&gt;=86),1.5,IF(AND(VLOOKUP(G412,अंक,5,0)&gt;=81),1,IF(AND(VLOOKUP(G412,अंक,5,0)&gt;=75),0.5,0))))),"")</f>
        <v/>
      </c>
      <c s="160">
        <f t="shared" si="238"/>
        <v>0</v>
      </c>
      <c s="160">
        <f t="shared" si="239"/>
        <v>0</v>
      </c>
      <c s="160">
        <f t="shared" si="222"/>
        <v>0</v>
      </c>
      <c s="157" t="str">
        <f t="shared" si="240"/>
        <v/>
      </c>
      <c s="160" t="str">
        <f t="shared" si="223"/>
        <v/>
      </c>
      <c s="160" t="str">
        <f>IFERROR(IF(AND(VLOOKUP(G412,अंक,5,0)=""),"",IF($CK$6=3,IF(AND(VLOOKUP(G412,अंक,5,0)&gt;=86),3,IF(AND(VLOOKUP(G412,अंक,5,0)&gt;=81),2,IF(AND(VLOOKUP(G412,अंक,5,0)&gt;=75),1,0))),IF(AND(VLOOKUP(G412,अंक,5,0)&gt;86),1.5,IF(AND(VLOOKUP(G412,अंक,5,0)&gt;=81),1,IF(AND(VLOOKUP(G412,अंक,5,0)&gt;=75),0.5,0))))),"")</f>
        <v/>
      </c>
      <c s="160">
        <f t="shared" si="241"/>
        <v>0</v>
      </c>
      <c s="160">
        <f t="shared" si="242"/>
        <v>0</v>
      </c>
      <c s="160">
        <f t="shared" si="224"/>
        <v>0</v>
      </c>
      <c s="157" t="str">
        <f t="shared" si="243"/>
        <v/>
      </c>
      <c s="160" t="str">
        <f t="shared" si="225"/>
        <v/>
      </c>
      <c s="160" t="str">
        <f>IFERROR(IF(AND(VLOOKUP(G412,अंक,5,0)=""),"",IF($CQ$6=3,IF(AND(VLOOKUP(G412,अंक,5,0)&gt;=86),3,IF(AND(VLOOKUP(G412,अंक,5,0)&gt;=81),2,IF(AND(VLOOKUP(G412,अंक,5,0)&gt;=75),1,0))),IF(AND(VLOOKUP(G412,अंक,5,0)&gt;=86),1.5,IF(AND(VLOOKUP(G412,अंक,5,0)&gt;=81),1,IF(AND(VLOOKUP(G412,अंक,5,0)&gt;=75),0.5,0))))),"")</f>
        <v/>
      </c>
      <c s="160">
        <f t="shared" si="244"/>
        <v>0</v>
      </c>
      <c s="160">
        <f t="shared" si="245"/>
        <v>0</v>
      </c>
      <c s="161">
        <f t="shared" si="226"/>
        <v>0</v>
      </c>
      <c s="157"/>
    </row>
    <row r="413" spans="1:99" ht="26.25" customHeight="1">
      <c r="A41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3" s="181" t="str">
        <f t="shared" si="227"/>
        <v/>
      </c>
      <c s="160" t="str">
        <f t="shared" si="228"/>
        <v/>
      </c>
      <c s="160" t="str">
        <f t="shared" si="215"/>
        <v/>
      </c>
      <c s="160" t="str">
        <f>IFERROR(IF(AND(VLOOKUP(G413,अंक,5,0)=""),"",IF($BM$6=3,IF(AND(VLOOKUP(G413,अंक,5,0)&gt;=86),3,IF(AND(VLOOKUP(G413,अंक,5,0)&gt;=81),2,IF(AND(VLOOKUP(G413,Mark,5,0)&gt;=75),1,0))),IF(AND(VLOOKUP(G413,अंक,5,0)&gt;=86),1.5,IF(AND(VLOOKUP(G413,अंक,5,0)&gt;=81),1,IF(AND(VLOOKUP(G413,अंक,5,0)&gt;=75),0.5,0))))),"")</f>
        <v/>
      </c>
      <c s="160">
        <f t="shared" si="229"/>
        <v>0</v>
      </c>
      <c s="160">
        <f t="shared" si="230"/>
        <v>0</v>
      </c>
      <c s="160">
        <f t="shared" si="216"/>
        <v>0</v>
      </c>
      <c s="157" t="str">
        <f t="shared" si="231"/>
        <v/>
      </c>
      <c s="160" t="str">
        <f t="shared" si="217"/>
        <v/>
      </c>
      <c s="160" t="str">
        <f>IFERROR(IF(AND(VLOOKUP(G413,अंक,5,0)=""),"",IF($BS$6=3,IF(AND(VLOOKUP(G413,अंक,5,0)&gt;=86),3,IF(AND(VLOOKUP(G413,अंक,5,0)&gt;=81),2,IF(AND(VLOOKUP(G413,अंक,5,0)&gt;=75),1,0))),IF(AND(VLOOKUP(G413,अंक,5,0)&gt;=86),1.5,IF(AND(VLOOKUP(G413,अंक,5,0)&gt;=81),1,IF(AND(VLOOKUP(G413,अंक,5,0)&gt;=75),0.5,0))))),"")</f>
        <v/>
      </c>
      <c s="160">
        <f t="shared" si="232"/>
        <v>0</v>
      </c>
      <c s="160">
        <f t="shared" si="233"/>
        <v>0</v>
      </c>
      <c s="160">
        <f t="shared" si="218"/>
        <v>0</v>
      </c>
      <c s="157" t="str">
        <f t="shared" si="234"/>
        <v/>
      </c>
      <c s="160" t="str">
        <f t="shared" si="219"/>
        <v/>
      </c>
      <c s="160" t="str">
        <f>IFERROR(IF(AND(VLOOKUP(G413,अंक,5,0)=""),"",IF($BY$6=3,IF(AND(VLOOKUP(G413,अंक,5,0)&gt;=86),3,IF(AND(VLOOKUP(G413,अंक,5,0)&gt;=81),2,IF(AND(VLOOKUP(G413,अंक,5,0)&gt;=75),1,0))),IF(AND(VLOOKUP(G413,अंक,5,0)&gt;=86),1.5,IF(AND(VLOOKUP(G413,अंक,5,0)&gt;=81),1,IF(AND(VLOOKUP(G413,अंक,5,0)&gt;=75),0.5,0))))),"")</f>
        <v/>
      </c>
      <c s="160">
        <f t="shared" si="235"/>
        <v>0</v>
      </c>
      <c s="160">
        <f t="shared" si="236"/>
        <v>0</v>
      </c>
      <c s="160">
        <f t="shared" si="220"/>
        <v>0</v>
      </c>
      <c s="157" t="str">
        <f t="shared" si="237"/>
        <v/>
      </c>
      <c s="160" t="str">
        <f t="shared" si="221"/>
        <v/>
      </c>
      <c s="160" t="str">
        <f>IFERROR(IF(AND(VLOOKUP(G413,अंक,5,0)=""),"",IF($CE$6=3,IF(AND(VLOOKUP(G413,अंक,5,0)&gt;=86),3,IF(AND(VLOOKUP(G413,अंक,5,0)&gt;=81),2,IF(AND(VLOOKUP(G413,अंक,5,0)&gt;=75),1,0))),IF(AND(VLOOKUP(G413,अंक,5,0)&gt;=86),1.5,IF(AND(VLOOKUP(G413,अंक,5,0)&gt;=81),1,IF(AND(VLOOKUP(G413,अंक,5,0)&gt;=75),0.5,0))))),"")</f>
        <v/>
      </c>
      <c s="160">
        <f t="shared" si="238"/>
        <v>0</v>
      </c>
      <c s="160">
        <f t="shared" si="239"/>
        <v>0</v>
      </c>
      <c s="160">
        <f t="shared" si="222"/>
        <v>0</v>
      </c>
      <c s="157" t="str">
        <f t="shared" si="240"/>
        <v/>
      </c>
      <c s="160" t="str">
        <f t="shared" si="223"/>
        <v/>
      </c>
      <c s="160" t="str">
        <f>IFERROR(IF(AND(VLOOKUP(G413,अंक,5,0)=""),"",IF($CK$6=3,IF(AND(VLOOKUP(G413,अंक,5,0)&gt;=86),3,IF(AND(VLOOKUP(G413,अंक,5,0)&gt;=81),2,IF(AND(VLOOKUP(G413,अंक,5,0)&gt;=75),1,0))),IF(AND(VLOOKUP(G413,अंक,5,0)&gt;86),1.5,IF(AND(VLOOKUP(G413,अंक,5,0)&gt;=81),1,IF(AND(VLOOKUP(G413,अंक,5,0)&gt;=75),0.5,0))))),"")</f>
        <v/>
      </c>
      <c s="160">
        <f t="shared" si="241"/>
        <v>0</v>
      </c>
      <c s="160">
        <f t="shared" si="242"/>
        <v>0</v>
      </c>
      <c s="160">
        <f t="shared" si="224"/>
        <v>0</v>
      </c>
      <c s="157" t="str">
        <f t="shared" si="243"/>
        <v/>
      </c>
      <c s="160" t="str">
        <f t="shared" si="225"/>
        <v/>
      </c>
      <c s="160" t="str">
        <f>IFERROR(IF(AND(VLOOKUP(G413,अंक,5,0)=""),"",IF($CQ$6=3,IF(AND(VLOOKUP(G413,अंक,5,0)&gt;=86),3,IF(AND(VLOOKUP(G413,अंक,5,0)&gt;=81),2,IF(AND(VLOOKUP(G413,अंक,5,0)&gt;=75),1,0))),IF(AND(VLOOKUP(G413,अंक,5,0)&gt;=86),1.5,IF(AND(VLOOKUP(G413,अंक,5,0)&gt;=81),1,IF(AND(VLOOKUP(G413,अंक,5,0)&gt;=75),0.5,0))))),"")</f>
        <v/>
      </c>
      <c s="160">
        <f t="shared" si="244"/>
        <v>0</v>
      </c>
      <c s="160">
        <f t="shared" si="245"/>
        <v>0</v>
      </c>
      <c s="161">
        <f t="shared" si="226"/>
        <v>0</v>
      </c>
      <c s="157"/>
    </row>
    <row r="414" spans="1:99" ht="26.25" customHeight="1">
      <c r="A41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4" s="181" t="str">
        <f t="shared" si="227"/>
        <v/>
      </c>
      <c s="160" t="str">
        <f t="shared" si="228"/>
        <v/>
      </c>
      <c s="160" t="str">
        <f t="shared" si="215"/>
        <v/>
      </c>
      <c s="160" t="str">
        <f>IFERROR(IF(AND(VLOOKUP(G414,अंक,5,0)=""),"",IF($BM$6=3,IF(AND(VLOOKUP(G414,अंक,5,0)&gt;=86),3,IF(AND(VLOOKUP(G414,अंक,5,0)&gt;=81),2,IF(AND(VLOOKUP(G414,Mark,5,0)&gt;=75),1,0))),IF(AND(VLOOKUP(G414,अंक,5,0)&gt;=86),1.5,IF(AND(VLOOKUP(G414,अंक,5,0)&gt;=81),1,IF(AND(VLOOKUP(G414,अंक,5,0)&gt;=75),0.5,0))))),"")</f>
        <v/>
      </c>
      <c s="160">
        <f t="shared" si="229"/>
        <v>0</v>
      </c>
      <c s="160">
        <f t="shared" si="230"/>
        <v>0</v>
      </c>
      <c s="160">
        <f t="shared" si="216"/>
        <v>0</v>
      </c>
      <c s="157" t="str">
        <f t="shared" si="231"/>
        <v/>
      </c>
      <c s="160" t="str">
        <f t="shared" si="217"/>
        <v/>
      </c>
      <c s="160" t="str">
        <f>IFERROR(IF(AND(VLOOKUP(G414,अंक,5,0)=""),"",IF($BS$6=3,IF(AND(VLOOKUP(G414,अंक,5,0)&gt;=86),3,IF(AND(VLOOKUP(G414,अंक,5,0)&gt;=81),2,IF(AND(VLOOKUP(G414,अंक,5,0)&gt;=75),1,0))),IF(AND(VLOOKUP(G414,अंक,5,0)&gt;=86),1.5,IF(AND(VLOOKUP(G414,अंक,5,0)&gt;=81),1,IF(AND(VLOOKUP(G414,अंक,5,0)&gt;=75),0.5,0))))),"")</f>
        <v/>
      </c>
      <c s="160">
        <f t="shared" si="232"/>
        <v>0</v>
      </c>
      <c s="160">
        <f t="shared" si="233"/>
        <v>0</v>
      </c>
      <c s="160">
        <f t="shared" si="218"/>
        <v>0</v>
      </c>
      <c s="157" t="str">
        <f t="shared" si="234"/>
        <v/>
      </c>
      <c s="160" t="str">
        <f t="shared" si="219"/>
        <v/>
      </c>
      <c s="160" t="str">
        <f>IFERROR(IF(AND(VLOOKUP(G414,अंक,5,0)=""),"",IF($BY$6=3,IF(AND(VLOOKUP(G414,अंक,5,0)&gt;=86),3,IF(AND(VLOOKUP(G414,अंक,5,0)&gt;=81),2,IF(AND(VLOOKUP(G414,अंक,5,0)&gt;=75),1,0))),IF(AND(VLOOKUP(G414,अंक,5,0)&gt;=86),1.5,IF(AND(VLOOKUP(G414,अंक,5,0)&gt;=81),1,IF(AND(VLOOKUP(G414,अंक,5,0)&gt;=75),0.5,0))))),"")</f>
        <v/>
      </c>
      <c s="160">
        <f t="shared" si="235"/>
        <v>0</v>
      </c>
      <c s="160">
        <f t="shared" si="236"/>
        <v>0</v>
      </c>
      <c s="160">
        <f t="shared" si="220"/>
        <v>0</v>
      </c>
      <c s="157" t="str">
        <f t="shared" si="237"/>
        <v/>
      </c>
      <c s="160" t="str">
        <f t="shared" si="221"/>
        <v/>
      </c>
      <c s="160" t="str">
        <f>IFERROR(IF(AND(VLOOKUP(G414,अंक,5,0)=""),"",IF($CE$6=3,IF(AND(VLOOKUP(G414,अंक,5,0)&gt;=86),3,IF(AND(VLOOKUP(G414,अंक,5,0)&gt;=81),2,IF(AND(VLOOKUP(G414,अंक,5,0)&gt;=75),1,0))),IF(AND(VLOOKUP(G414,अंक,5,0)&gt;=86),1.5,IF(AND(VLOOKUP(G414,अंक,5,0)&gt;=81),1,IF(AND(VLOOKUP(G414,अंक,5,0)&gt;=75),0.5,0))))),"")</f>
        <v/>
      </c>
      <c s="160">
        <f t="shared" si="238"/>
        <v>0</v>
      </c>
      <c s="160">
        <f t="shared" si="239"/>
        <v>0</v>
      </c>
      <c s="160">
        <f t="shared" si="222"/>
        <v>0</v>
      </c>
      <c s="157" t="str">
        <f t="shared" si="240"/>
        <v/>
      </c>
      <c s="160" t="str">
        <f t="shared" si="223"/>
        <v/>
      </c>
      <c s="160" t="str">
        <f>IFERROR(IF(AND(VLOOKUP(G414,अंक,5,0)=""),"",IF($CK$6=3,IF(AND(VLOOKUP(G414,अंक,5,0)&gt;=86),3,IF(AND(VLOOKUP(G414,अंक,5,0)&gt;=81),2,IF(AND(VLOOKUP(G414,अंक,5,0)&gt;=75),1,0))),IF(AND(VLOOKUP(G414,अंक,5,0)&gt;86),1.5,IF(AND(VLOOKUP(G414,अंक,5,0)&gt;=81),1,IF(AND(VLOOKUP(G414,अंक,5,0)&gt;=75),0.5,0))))),"")</f>
        <v/>
      </c>
      <c s="160">
        <f t="shared" si="241"/>
        <v>0</v>
      </c>
      <c s="160">
        <f t="shared" si="242"/>
        <v>0</v>
      </c>
      <c s="160">
        <f t="shared" si="224"/>
        <v>0</v>
      </c>
      <c s="157" t="str">
        <f t="shared" si="243"/>
        <v/>
      </c>
      <c s="160" t="str">
        <f t="shared" si="225"/>
        <v/>
      </c>
      <c s="160" t="str">
        <f>IFERROR(IF(AND(VLOOKUP(G414,अंक,5,0)=""),"",IF($CQ$6=3,IF(AND(VLOOKUP(G414,अंक,5,0)&gt;=86),3,IF(AND(VLOOKUP(G414,अंक,5,0)&gt;=81),2,IF(AND(VLOOKUP(G414,अंक,5,0)&gt;=75),1,0))),IF(AND(VLOOKUP(G414,अंक,5,0)&gt;=86),1.5,IF(AND(VLOOKUP(G414,अंक,5,0)&gt;=81),1,IF(AND(VLOOKUP(G414,अंक,5,0)&gt;=75),0.5,0))))),"")</f>
        <v/>
      </c>
      <c s="160">
        <f t="shared" si="244"/>
        <v>0</v>
      </c>
      <c s="160">
        <f t="shared" si="245"/>
        <v>0</v>
      </c>
      <c s="161">
        <f t="shared" si="226"/>
        <v>0</v>
      </c>
      <c s="157"/>
    </row>
    <row r="415" spans="1:99" ht="26.25" customHeight="1">
      <c r="A41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5" s="181" t="str">
        <f t="shared" si="227"/>
        <v/>
      </c>
      <c s="160" t="str">
        <f t="shared" si="228"/>
        <v/>
      </c>
      <c s="160" t="str">
        <f t="shared" si="215"/>
        <v/>
      </c>
      <c s="160" t="str">
        <f>IFERROR(IF(AND(VLOOKUP(G415,अंक,5,0)=""),"",IF($BM$6=3,IF(AND(VLOOKUP(G415,अंक,5,0)&gt;=86),3,IF(AND(VLOOKUP(G415,अंक,5,0)&gt;=81),2,IF(AND(VLOOKUP(G415,Mark,5,0)&gt;=75),1,0))),IF(AND(VLOOKUP(G415,अंक,5,0)&gt;=86),1.5,IF(AND(VLOOKUP(G415,अंक,5,0)&gt;=81),1,IF(AND(VLOOKUP(G415,अंक,5,0)&gt;=75),0.5,0))))),"")</f>
        <v/>
      </c>
      <c s="160">
        <f t="shared" si="229"/>
        <v>0</v>
      </c>
      <c s="160">
        <f t="shared" si="230"/>
        <v>0</v>
      </c>
      <c s="160">
        <f t="shared" si="216"/>
        <v>0</v>
      </c>
      <c s="157" t="str">
        <f t="shared" si="231"/>
        <v/>
      </c>
      <c s="160" t="str">
        <f t="shared" si="217"/>
        <v/>
      </c>
      <c s="160" t="str">
        <f>IFERROR(IF(AND(VLOOKUP(G415,अंक,5,0)=""),"",IF($BS$6=3,IF(AND(VLOOKUP(G415,अंक,5,0)&gt;=86),3,IF(AND(VLOOKUP(G415,अंक,5,0)&gt;=81),2,IF(AND(VLOOKUP(G415,अंक,5,0)&gt;=75),1,0))),IF(AND(VLOOKUP(G415,अंक,5,0)&gt;=86),1.5,IF(AND(VLOOKUP(G415,अंक,5,0)&gt;=81),1,IF(AND(VLOOKUP(G415,अंक,5,0)&gt;=75),0.5,0))))),"")</f>
        <v/>
      </c>
      <c s="160">
        <f t="shared" si="232"/>
        <v>0</v>
      </c>
      <c s="160">
        <f t="shared" si="233"/>
        <v>0</v>
      </c>
      <c s="160">
        <f t="shared" si="218"/>
        <v>0</v>
      </c>
      <c s="157" t="str">
        <f t="shared" si="234"/>
        <v/>
      </c>
      <c s="160" t="str">
        <f t="shared" si="219"/>
        <v/>
      </c>
      <c s="160" t="str">
        <f>IFERROR(IF(AND(VLOOKUP(G415,अंक,5,0)=""),"",IF($BY$6=3,IF(AND(VLOOKUP(G415,अंक,5,0)&gt;=86),3,IF(AND(VLOOKUP(G415,अंक,5,0)&gt;=81),2,IF(AND(VLOOKUP(G415,अंक,5,0)&gt;=75),1,0))),IF(AND(VLOOKUP(G415,अंक,5,0)&gt;=86),1.5,IF(AND(VLOOKUP(G415,अंक,5,0)&gt;=81),1,IF(AND(VLOOKUP(G415,अंक,5,0)&gt;=75),0.5,0))))),"")</f>
        <v/>
      </c>
      <c s="160">
        <f t="shared" si="235"/>
        <v>0</v>
      </c>
      <c s="160">
        <f t="shared" si="236"/>
        <v>0</v>
      </c>
      <c s="160">
        <f t="shared" si="220"/>
        <v>0</v>
      </c>
      <c s="157" t="str">
        <f t="shared" si="237"/>
        <v/>
      </c>
      <c s="160" t="str">
        <f t="shared" si="221"/>
        <v/>
      </c>
      <c s="160" t="str">
        <f>IFERROR(IF(AND(VLOOKUP(G415,अंक,5,0)=""),"",IF($CE$6=3,IF(AND(VLOOKUP(G415,अंक,5,0)&gt;=86),3,IF(AND(VLOOKUP(G415,अंक,5,0)&gt;=81),2,IF(AND(VLOOKUP(G415,अंक,5,0)&gt;=75),1,0))),IF(AND(VLOOKUP(G415,अंक,5,0)&gt;=86),1.5,IF(AND(VLOOKUP(G415,अंक,5,0)&gt;=81),1,IF(AND(VLOOKUP(G415,अंक,5,0)&gt;=75),0.5,0))))),"")</f>
        <v/>
      </c>
      <c s="160">
        <f t="shared" si="238"/>
        <v>0</v>
      </c>
      <c s="160">
        <f t="shared" si="239"/>
        <v>0</v>
      </c>
      <c s="160">
        <f t="shared" si="222"/>
        <v>0</v>
      </c>
      <c s="157" t="str">
        <f t="shared" si="240"/>
        <v/>
      </c>
      <c s="160" t="str">
        <f t="shared" si="223"/>
        <v/>
      </c>
      <c s="160" t="str">
        <f>IFERROR(IF(AND(VLOOKUP(G415,अंक,5,0)=""),"",IF($CK$6=3,IF(AND(VLOOKUP(G415,अंक,5,0)&gt;=86),3,IF(AND(VLOOKUP(G415,अंक,5,0)&gt;=81),2,IF(AND(VLOOKUP(G415,अंक,5,0)&gt;=75),1,0))),IF(AND(VLOOKUP(G415,अंक,5,0)&gt;86),1.5,IF(AND(VLOOKUP(G415,अंक,5,0)&gt;=81),1,IF(AND(VLOOKUP(G415,अंक,5,0)&gt;=75),0.5,0))))),"")</f>
        <v/>
      </c>
      <c s="160">
        <f t="shared" si="241"/>
        <v>0</v>
      </c>
      <c s="160">
        <f t="shared" si="242"/>
        <v>0</v>
      </c>
      <c s="160">
        <f t="shared" si="224"/>
        <v>0</v>
      </c>
      <c s="157" t="str">
        <f t="shared" si="243"/>
        <v/>
      </c>
      <c s="160" t="str">
        <f t="shared" si="225"/>
        <v/>
      </c>
      <c s="160" t="str">
        <f>IFERROR(IF(AND(VLOOKUP(G415,अंक,5,0)=""),"",IF($CQ$6=3,IF(AND(VLOOKUP(G415,अंक,5,0)&gt;=86),3,IF(AND(VLOOKUP(G415,अंक,5,0)&gt;=81),2,IF(AND(VLOOKUP(G415,अंक,5,0)&gt;=75),1,0))),IF(AND(VLOOKUP(G415,अंक,5,0)&gt;=86),1.5,IF(AND(VLOOKUP(G415,अंक,5,0)&gt;=81),1,IF(AND(VLOOKUP(G415,अंक,5,0)&gt;=75),0.5,0))))),"")</f>
        <v/>
      </c>
      <c s="160">
        <f t="shared" si="244"/>
        <v>0</v>
      </c>
      <c s="160">
        <f t="shared" si="245"/>
        <v>0</v>
      </c>
      <c s="161">
        <f t="shared" si="226"/>
        <v>0</v>
      </c>
      <c s="162"/>
    </row>
    <row r="416" spans="1:99" ht="26.25" customHeight="1">
      <c r="A41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6" s="181" t="str">
        <f t="shared" si="227"/>
        <v/>
      </c>
      <c s="160" t="str">
        <f t="shared" si="228"/>
        <v/>
      </c>
      <c s="160" t="str">
        <f t="shared" si="215"/>
        <v/>
      </c>
      <c s="160" t="str">
        <f>IFERROR(IF(AND(VLOOKUP(G416,अंक,5,0)=""),"",IF($BM$6=3,IF(AND(VLOOKUP(G416,अंक,5,0)&gt;=86),3,IF(AND(VLOOKUP(G416,अंक,5,0)&gt;=81),2,IF(AND(VLOOKUP(G416,Mark,5,0)&gt;=75),1,0))),IF(AND(VLOOKUP(G416,अंक,5,0)&gt;=86),1.5,IF(AND(VLOOKUP(G416,अंक,5,0)&gt;=81),1,IF(AND(VLOOKUP(G416,अंक,5,0)&gt;=75),0.5,0))))),"")</f>
        <v/>
      </c>
      <c s="160">
        <f t="shared" si="229"/>
        <v>0</v>
      </c>
      <c s="160">
        <f t="shared" si="230"/>
        <v>0</v>
      </c>
      <c s="160">
        <f t="shared" si="216"/>
        <v>0</v>
      </c>
      <c s="157" t="str">
        <f t="shared" si="231"/>
        <v/>
      </c>
      <c s="160" t="str">
        <f t="shared" si="217"/>
        <v/>
      </c>
      <c s="160" t="str">
        <f>IFERROR(IF(AND(VLOOKUP(G416,अंक,5,0)=""),"",IF($BS$6=3,IF(AND(VLOOKUP(G416,अंक,5,0)&gt;=86),3,IF(AND(VLOOKUP(G416,अंक,5,0)&gt;=81),2,IF(AND(VLOOKUP(G416,अंक,5,0)&gt;=75),1,0))),IF(AND(VLOOKUP(G416,अंक,5,0)&gt;=86),1.5,IF(AND(VLOOKUP(G416,अंक,5,0)&gt;=81),1,IF(AND(VLOOKUP(G416,अंक,5,0)&gt;=75),0.5,0))))),"")</f>
        <v/>
      </c>
      <c s="160">
        <f t="shared" si="232"/>
        <v>0</v>
      </c>
      <c s="160">
        <f t="shared" si="233"/>
        <v>0</v>
      </c>
      <c s="160">
        <f t="shared" si="218"/>
        <v>0</v>
      </c>
      <c s="157" t="str">
        <f t="shared" si="234"/>
        <v/>
      </c>
      <c s="160" t="str">
        <f t="shared" si="219"/>
        <v/>
      </c>
      <c s="160" t="str">
        <f>IFERROR(IF(AND(VLOOKUP(G416,अंक,5,0)=""),"",IF($BY$6=3,IF(AND(VLOOKUP(G416,अंक,5,0)&gt;=86),3,IF(AND(VLOOKUP(G416,अंक,5,0)&gt;=81),2,IF(AND(VLOOKUP(G416,अंक,5,0)&gt;=75),1,0))),IF(AND(VLOOKUP(G416,अंक,5,0)&gt;=86),1.5,IF(AND(VLOOKUP(G416,अंक,5,0)&gt;=81),1,IF(AND(VLOOKUP(G416,अंक,5,0)&gt;=75),0.5,0))))),"")</f>
        <v/>
      </c>
      <c s="160">
        <f t="shared" si="235"/>
        <v>0</v>
      </c>
      <c s="160">
        <f t="shared" si="236"/>
        <v>0</v>
      </c>
      <c s="160">
        <f t="shared" si="220"/>
        <v>0</v>
      </c>
      <c s="157" t="str">
        <f t="shared" si="237"/>
        <v/>
      </c>
      <c s="160" t="str">
        <f t="shared" si="221"/>
        <v/>
      </c>
      <c s="160" t="str">
        <f>IFERROR(IF(AND(VLOOKUP(G416,अंक,5,0)=""),"",IF($CE$6=3,IF(AND(VLOOKUP(G416,अंक,5,0)&gt;=86),3,IF(AND(VLOOKUP(G416,अंक,5,0)&gt;=81),2,IF(AND(VLOOKUP(G416,अंक,5,0)&gt;=75),1,0))),IF(AND(VLOOKUP(G416,अंक,5,0)&gt;=86),1.5,IF(AND(VLOOKUP(G416,अंक,5,0)&gt;=81),1,IF(AND(VLOOKUP(G416,अंक,5,0)&gt;=75),0.5,0))))),"")</f>
        <v/>
      </c>
      <c s="160">
        <f t="shared" si="238"/>
        <v>0</v>
      </c>
      <c s="160">
        <f t="shared" si="239"/>
        <v>0</v>
      </c>
      <c s="160">
        <f t="shared" si="222"/>
        <v>0</v>
      </c>
      <c s="157" t="str">
        <f t="shared" si="240"/>
        <v/>
      </c>
      <c s="160" t="str">
        <f t="shared" si="223"/>
        <v/>
      </c>
      <c s="160" t="str">
        <f>IFERROR(IF(AND(VLOOKUP(G416,अंक,5,0)=""),"",IF($CK$6=3,IF(AND(VLOOKUP(G416,अंक,5,0)&gt;=86),3,IF(AND(VLOOKUP(G416,अंक,5,0)&gt;=81),2,IF(AND(VLOOKUP(G416,अंक,5,0)&gt;=75),1,0))),IF(AND(VLOOKUP(G416,अंक,5,0)&gt;86),1.5,IF(AND(VLOOKUP(G416,अंक,5,0)&gt;=81),1,IF(AND(VLOOKUP(G416,अंक,5,0)&gt;=75),0.5,0))))),"")</f>
        <v/>
      </c>
      <c s="160">
        <f t="shared" si="241"/>
        <v>0</v>
      </c>
      <c s="160">
        <f t="shared" si="242"/>
        <v>0</v>
      </c>
      <c s="160">
        <f t="shared" si="224"/>
        <v>0</v>
      </c>
      <c s="157" t="str">
        <f t="shared" si="243"/>
        <v/>
      </c>
      <c s="160" t="str">
        <f t="shared" si="225"/>
        <v/>
      </c>
      <c s="160" t="str">
        <f>IFERROR(IF(AND(VLOOKUP(G416,अंक,5,0)=""),"",IF($CQ$6=3,IF(AND(VLOOKUP(G416,अंक,5,0)&gt;=86),3,IF(AND(VLOOKUP(G416,अंक,5,0)&gt;=81),2,IF(AND(VLOOKUP(G416,अंक,5,0)&gt;=75),1,0))),IF(AND(VLOOKUP(G416,अंक,5,0)&gt;=86),1.5,IF(AND(VLOOKUP(G416,अंक,5,0)&gt;=81),1,IF(AND(VLOOKUP(G416,अंक,5,0)&gt;=75),0.5,0))))),"")</f>
        <v/>
      </c>
      <c s="160">
        <f t="shared" si="244"/>
        <v>0</v>
      </c>
      <c s="160">
        <f t="shared" si="245"/>
        <v>0</v>
      </c>
      <c s="161">
        <f t="shared" si="226"/>
        <v>0</v>
      </c>
      <c s="162"/>
    </row>
    <row r="417" spans="1:99" ht="26.25" customHeight="1">
      <c r="A41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7" s="181" t="str">
        <f t="shared" si="227"/>
        <v/>
      </c>
      <c s="160" t="str">
        <f t="shared" si="228"/>
        <v/>
      </c>
      <c s="160" t="str">
        <f t="shared" si="215"/>
        <v/>
      </c>
      <c s="160" t="str">
        <f>IFERROR(IF(AND(VLOOKUP(G417,अंक,5,0)=""),"",IF($BM$6=3,IF(AND(VLOOKUP(G417,अंक,5,0)&gt;=86),3,IF(AND(VLOOKUP(G417,अंक,5,0)&gt;=81),2,IF(AND(VLOOKUP(G417,Mark,5,0)&gt;=75),1,0))),IF(AND(VLOOKUP(G417,अंक,5,0)&gt;=86),1.5,IF(AND(VLOOKUP(G417,अंक,5,0)&gt;=81),1,IF(AND(VLOOKUP(G417,अंक,5,0)&gt;=75),0.5,0))))),"")</f>
        <v/>
      </c>
      <c s="160">
        <f t="shared" si="229"/>
        <v>0</v>
      </c>
      <c s="160">
        <f t="shared" si="230"/>
        <v>0</v>
      </c>
      <c s="160">
        <f t="shared" si="216"/>
        <v>0</v>
      </c>
      <c s="157" t="str">
        <f t="shared" si="231"/>
        <v/>
      </c>
      <c s="160" t="str">
        <f t="shared" si="217"/>
        <v/>
      </c>
      <c s="160" t="str">
        <f>IFERROR(IF(AND(VLOOKUP(G417,अंक,5,0)=""),"",IF($BS$6=3,IF(AND(VLOOKUP(G417,अंक,5,0)&gt;=86),3,IF(AND(VLOOKUP(G417,अंक,5,0)&gt;=81),2,IF(AND(VLOOKUP(G417,अंक,5,0)&gt;=75),1,0))),IF(AND(VLOOKUP(G417,अंक,5,0)&gt;=86),1.5,IF(AND(VLOOKUP(G417,अंक,5,0)&gt;=81),1,IF(AND(VLOOKUP(G417,अंक,5,0)&gt;=75),0.5,0))))),"")</f>
        <v/>
      </c>
      <c s="160">
        <f t="shared" si="232"/>
        <v>0</v>
      </c>
      <c s="160">
        <f t="shared" si="233"/>
        <v>0</v>
      </c>
      <c s="160">
        <f t="shared" si="218"/>
        <v>0</v>
      </c>
      <c s="157" t="str">
        <f t="shared" si="234"/>
        <v/>
      </c>
      <c s="160" t="str">
        <f t="shared" si="219"/>
        <v/>
      </c>
      <c s="160" t="str">
        <f>IFERROR(IF(AND(VLOOKUP(G417,अंक,5,0)=""),"",IF($BY$6=3,IF(AND(VLOOKUP(G417,अंक,5,0)&gt;=86),3,IF(AND(VLOOKUP(G417,अंक,5,0)&gt;=81),2,IF(AND(VLOOKUP(G417,अंक,5,0)&gt;=75),1,0))),IF(AND(VLOOKUP(G417,अंक,5,0)&gt;=86),1.5,IF(AND(VLOOKUP(G417,अंक,5,0)&gt;=81),1,IF(AND(VLOOKUP(G417,अंक,5,0)&gt;=75),0.5,0))))),"")</f>
        <v/>
      </c>
      <c s="160">
        <f t="shared" si="235"/>
        <v>0</v>
      </c>
      <c s="160">
        <f t="shared" si="236"/>
        <v>0</v>
      </c>
      <c s="160">
        <f t="shared" si="220"/>
        <v>0</v>
      </c>
      <c s="157" t="str">
        <f t="shared" si="237"/>
        <v/>
      </c>
      <c s="160" t="str">
        <f t="shared" si="221"/>
        <v/>
      </c>
      <c s="160" t="str">
        <f>IFERROR(IF(AND(VLOOKUP(G417,अंक,5,0)=""),"",IF($CE$6=3,IF(AND(VLOOKUP(G417,अंक,5,0)&gt;=86),3,IF(AND(VLOOKUP(G417,अंक,5,0)&gt;=81),2,IF(AND(VLOOKUP(G417,अंक,5,0)&gt;=75),1,0))),IF(AND(VLOOKUP(G417,अंक,5,0)&gt;=86),1.5,IF(AND(VLOOKUP(G417,अंक,5,0)&gt;=81),1,IF(AND(VLOOKUP(G417,अंक,5,0)&gt;=75),0.5,0))))),"")</f>
        <v/>
      </c>
      <c s="160">
        <f t="shared" si="238"/>
        <v>0</v>
      </c>
      <c s="160">
        <f t="shared" si="239"/>
        <v>0</v>
      </c>
      <c s="160">
        <f t="shared" si="222"/>
        <v>0</v>
      </c>
      <c s="157" t="str">
        <f t="shared" si="240"/>
        <v/>
      </c>
      <c s="160" t="str">
        <f t="shared" si="223"/>
        <v/>
      </c>
      <c s="160" t="str">
        <f>IFERROR(IF(AND(VLOOKUP(G417,अंक,5,0)=""),"",IF($CK$6=3,IF(AND(VLOOKUP(G417,अंक,5,0)&gt;=86),3,IF(AND(VLOOKUP(G417,अंक,5,0)&gt;=81),2,IF(AND(VLOOKUP(G417,अंक,5,0)&gt;=75),1,0))),IF(AND(VLOOKUP(G417,अंक,5,0)&gt;86),1.5,IF(AND(VLOOKUP(G417,अंक,5,0)&gt;=81),1,IF(AND(VLOOKUP(G417,अंक,5,0)&gt;=75),0.5,0))))),"")</f>
        <v/>
      </c>
      <c s="160">
        <f t="shared" si="241"/>
        <v>0</v>
      </c>
      <c s="160">
        <f t="shared" si="242"/>
        <v>0</v>
      </c>
      <c s="160">
        <f t="shared" si="224"/>
        <v>0</v>
      </c>
      <c s="157" t="str">
        <f t="shared" si="243"/>
        <v/>
      </c>
      <c s="160" t="str">
        <f t="shared" si="225"/>
        <v/>
      </c>
      <c s="160" t="str">
        <f>IFERROR(IF(AND(VLOOKUP(G417,अंक,5,0)=""),"",IF($CQ$6=3,IF(AND(VLOOKUP(G417,अंक,5,0)&gt;=86),3,IF(AND(VLOOKUP(G417,अंक,5,0)&gt;=81),2,IF(AND(VLOOKUP(G417,अंक,5,0)&gt;=75),1,0))),IF(AND(VLOOKUP(G417,अंक,5,0)&gt;=86),1.5,IF(AND(VLOOKUP(G417,अंक,5,0)&gt;=81),1,IF(AND(VLOOKUP(G417,अंक,5,0)&gt;=75),0.5,0))))),"")</f>
        <v/>
      </c>
      <c s="160">
        <f t="shared" si="244"/>
        <v>0</v>
      </c>
      <c s="160">
        <f t="shared" si="245"/>
        <v>0</v>
      </c>
      <c s="161">
        <f t="shared" si="226"/>
        <v>0</v>
      </c>
      <c s="162"/>
    </row>
    <row r="418" spans="1:99" ht="26.25" customHeight="1">
      <c r="A41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8" s="181" t="str">
        <f t="shared" si="227"/>
        <v/>
      </c>
      <c s="160" t="str">
        <f t="shared" si="228"/>
        <v/>
      </c>
      <c s="160" t="str">
        <f t="shared" si="215"/>
        <v/>
      </c>
      <c s="160" t="str">
        <f>IFERROR(IF(AND(VLOOKUP(G418,अंक,5,0)=""),"",IF($BM$6=3,IF(AND(VLOOKUP(G418,अंक,5,0)&gt;=86),3,IF(AND(VLOOKUP(G418,अंक,5,0)&gt;=81),2,IF(AND(VLOOKUP(G418,Mark,5,0)&gt;=75),1,0))),IF(AND(VLOOKUP(G418,अंक,5,0)&gt;=86),1.5,IF(AND(VLOOKUP(G418,अंक,5,0)&gt;=81),1,IF(AND(VLOOKUP(G418,अंक,5,0)&gt;=75),0.5,0))))),"")</f>
        <v/>
      </c>
      <c s="160">
        <f t="shared" si="229"/>
        <v>0</v>
      </c>
      <c s="160">
        <f t="shared" si="230"/>
        <v>0</v>
      </c>
      <c s="160">
        <f t="shared" si="216"/>
        <v>0</v>
      </c>
      <c s="157" t="str">
        <f t="shared" si="231"/>
        <v/>
      </c>
      <c s="160" t="str">
        <f t="shared" si="217"/>
        <v/>
      </c>
      <c s="160" t="str">
        <f>IFERROR(IF(AND(VLOOKUP(G418,अंक,5,0)=""),"",IF($BS$6=3,IF(AND(VLOOKUP(G418,अंक,5,0)&gt;=86),3,IF(AND(VLOOKUP(G418,अंक,5,0)&gt;=81),2,IF(AND(VLOOKUP(G418,अंक,5,0)&gt;=75),1,0))),IF(AND(VLOOKUP(G418,अंक,5,0)&gt;=86),1.5,IF(AND(VLOOKUP(G418,अंक,5,0)&gt;=81),1,IF(AND(VLOOKUP(G418,अंक,5,0)&gt;=75),0.5,0))))),"")</f>
        <v/>
      </c>
      <c s="160">
        <f t="shared" si="232"/>
        <v>0</v>
      </c>
      <c s="160">
        <f t="shared" si="233"/>
        <v>0</v>
      </c>
      <c s="160">
        <f t="shared" si="218"/>
        <v>0</v>
      </c>
      <c s="157" t="str">
        <f t="shared" si="234"/>
        <v/>
      </c>
      <c s="160" t="str">
        <f t="shared" si="219"/>
        <v/>
      </c>
      <c s="160" t="str">
        <f>IFERROR(IF(AND(VLOOKUP(G418,अंक,5,0)=""),"",IF($BY$6=3,IF(AND(VLOOKUP(G418,अंक,5,0)&gt;=86),3,IF(AND(VLOOKUP(G418,अंक,5,0)&gt;=81),2,IF(AND(VLOOKUP(G418,अंक,5,0)&gt;=75),1,0))),IF(AND(VLOOKUP(G418,अंक,5,0)&gt;=86),1.5,IF(AND(VLOOKUP(G418,अंक,5,0)&gt;=81),1,IF(AND(VLOOKUP(G418,अंक,5,0)&gt;=75),0.5,0))))),"")</f>
        <v/>
      </c>
      <c s="160">
        <f t="shared" si="235"/>
        <v>0</v>
      </c>
      <c s="160">
        <f t="shared" si="236"/>
        <v>0</v>
      </c>
      <c s="160">
        <f t="shared" si="220"/>
        <v>0</v>
      </c>
      <c s="157" t="str">
        <f t="shared" si="237"/>
        <v/>
      </c>
      <c s="160" t="str">
        <f t="shared" si="221"/>
        <v/>
      </c>
      <c s="160" t="str">
        <f>IFERROR(IF(AND(VLOOKUP(G418,अंक,5,0)=""),"",IF($CE$6=3,IF(AND(VLOOKUP(G418,अंक,5,0)&gt;=86),3,IF(AND(VLOOKUP(G418,अंक,5,0)&gt;=81),2,IF(AND(VLOOKUP(G418,अंक,5,0)&gt;=75),1,0))),IF(AND(VLOOKUP(G418,अंक,5,0)&gt;=86),1.5,IF(AND(VLOOKUP(G418,अंक,5,0)&gt;=81),1,IF(AND(VLOOKUP(G418,अंक,5,0)&gt;=75),0.5,0))))),"")</f>
        <v/>
      </c>
      <c s="160">
        <f t="shared" si="238"/>
        <v>0</v>
      </c>
      <c s="160">
        <f t="shared" si="239"/>
        <v>0</v>
      </c>
      <c s="160">
        <f t="shared" si="222"/>
        <v>0</v>
      </c>
      <c s="157" t="str">
        <f t="shared" si="240"/>
        <v/>
      </c>
      <c s="160" t="str">
        <f t="shared" si="223"/>
        <v/>
      </c>
      <c s="160" t="str">
        <f>IFERROR(IF(AND(VLOOKUP(G418,अंक,5,0)=""),"",IF($CK$6=3,IF(AND(VLOOKUP(G418,अंक,5,0)&gt;=86),3,IF(AND(VLOOKUP(G418,अंक,5,0)&gt;=81),2,IF(AND(VLOOKUP(G418,अंक,5,0)&gt;=75),1,0))),IF(AND(VLOOKUP(G418,अंक,5,0)&gt;86),1.5,IF(AND(VLOOKUP(G418,अंक,5,0)&gt;=81),1,IF(AND(VLOOKUP(G418,अंक,5,0)&gt;=75),0.5,0))))),"")</f>
        <v/>
      </c>
      <c s="160">
        <f t="shared" si="241"/>
        <v>0</v>
      </c>
      <c s="160">
        <f t="shared" si="242"/>
        <v>0</v>
      </c>
      <c s="160">
        <f t="shared" si="224"/>
        <v>0</v>
      </c>
      <c s="157" t="str">
        <f t="shared" si="243"/>
        <v/>
      </c>
      <c s="160" t="str">
        <f t="shared" si="225"/>
        <v/>
      </c>
      <c s="160" t="str">
        <f>IFERROR(IF(AND(VLOOKUP(G418,अंक,5,0)=""),"",IF($CQ$6=3,IF(AND(VLOOKUP(G418,अंक,5,0)&gt;=86),3,IF(AND(VLOOKUP(G418,अंक,5,0)&gt;=81),2,IF(AND(VLOOKUP(G418,अंक,5,0)&gt;=75),1,0))),IF(AND(VLOOKUP(G418,अंक,5,0)&gt;=86),1.5,IF(AND(VLOOKUP(G418,अंक,5,0)&gt;=81),1,IF(AND(VLOOKUP(G418,अंक,5,0)&gt;=75),0.5,0))))),"")</f>
        <v/>
      </c>
      <c s="160">
        <f t="shared" si="244"/>
        <v>0</v>
      </c>
      <c s="160">
        <f t="shared" si="245"/>
        <v>0</v>
      </c>
      <c s="161">
        <f t="shared" si="226"/>
        <v>0</v>
      </c>
      <c s="162"/>
    </row>
    <row r="419" spans="1:99" ht="26.25" customHeight="1">
      <c r="A41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19" s="181" t="str">
        <f t="shared" si="227"/>
        <v/>
      </c>
      <c s="160" t="str">
        <f t="shared" si="228"/>
        <v/>
      </c>
      <c s="160" t="str">
        <f t="shared" si="215"/>
        <v/>
      </c>
      <c s="160" t="str">
        <f>IFERROR(IF(AND(VLOOKUP(G419,अंक,5,0)=""),"",IF($BM$6=3,IF(AND(VLOOKUP(G419,अंक,5,0)&gt;=86),3,IF(AND(VLOOKUP(G419,अंक,5,0)&gt;=81),2,IF(AND(VLOOKUP(G419,Mark,5,0)&gt;=75),1,0))),IF(AND(VLOOKUP(G419,अंक,5,0)&gt;=86),1.5,IF(AND(VLOOKUP(G419,अंक,5,0)&gt;=81),1,IF(AND(VLOOKUP(G419,अंक,5,0)&gt;=75),0.5,0))))),"")</f>
        <v/>
      </c>
      <c s="160">
        <f t="shared" si="229"/>
        <v>0</v>
      </c>
      <c s="160">
        <f t="shared" si="230"/>
        <v>0</v>
      </c>
      <c s="160">
        <f t="shared" si="216"/>
        <v>0</v>
      </c>
      <c s="157" t="str">
        <f t="shared" si="231"/>
        <v/>
      </c>
      <c s="160" t="str">
        <f t="shared" si="217"/>
        <v/>
      </c>
      <c s="160" t="str">
        <f>IFERROR(IF(AND(VLOOKUP(G419,अंक,5,0)=""),"",IF($BS$6=3,IF(AND(VLOOKUP(G419,अंक,5,0)&gt;=86),3,IF(AND(VLOOKUP(G419,अंक,5,0)&gt;=81),2,IF(AND(VLOOKUP(G419,अंक,5,0)&gt;=75),1,0))),IF(AND(VLOOKUP(G419,अंक,5,0)&gt;=86),1.5,IF(AND(VLOOKUP(G419,अंक,5,0)&gt;=81),1,IF(AND(VLOOKUP(G419,अंक,5,0)&gt;=75),0.5,0))))),"")</f>
        <v/>
      </c>
      <c s="160">
        <f t="shared" si="232"/>
        <v>0</v>
      </c>
      <c s="160">
        <f t="shared" si="233"/>
        <v>0</v>
      </c>
      <c s="160">
        <f t="shared" si="218"/>
        <v>0</v>
      </c>
      <c s="157" t="str">
        <f t="shared" si="234"/>
        <v/>
      </c>
      <c s="160" t="str">
        <f t="shared" si="219"/>
        <v/>
      </c>
      <c s="160" t="str">
        <f>IFERROR(IF(AND(VLOOKUP(G419,अंक,5,0)=""),"",IF($BY$6=3,IF(AND(VLOOKUP(G419,अंक,5,0)&gt;=86),3,IF(AND(VLOOKUP(G419,अंक,5,0)&gt;=81),2,IF(AND(VLOOKUP(G419,अंक,5,0)&gt;=75),1,0))),IF(AND(VLOOKUP(G419,अंक,5,0)&gt;=86),1.5,IF(AND(VLOOKUP(G419,अंक,5,0)&gt;=81),1,IF(AND(VLOOKUP(G419,अंक,5,0)&gt;=75),0.5,0))))),"")</f>
        <v/>
      </c>
      <c s="160">
        <f t="shared" si="235"/>
        <v>0</v>
      </c>
      <c s="160">
        <f t="shared" si="236"/>
        <v>0</v>
      </c>
      <c s="160">
        <f t="shared" si="220"/>
        <v>0</v>
      </c>
      <c s="157" t="str">
        <f t="shared" si="237"/>
        <v/>
      </c>
      <c s="160" t="str">
        <f t="shared" si="221"/>
        <v/>
      </c>
      <c s="160" t="str">
        <f>IFERROR(IF(AND(VLOOKUP(G419,अंक,5,0)=""),"",IF($CE$6=3,IF(AND(VLOOKUP(G419,अंक,5,0)&gt;=86),3,IF(AND(VLOOKUP(G419,अंक,5,0)&gt;=81),2,IF(AND(VLOOKUP(G419,अंक,5,0)&gt;=75),1,0))),IF(AND(VLOOKUP(G419,अंक,5,0)&gt;=86),1.5,IF(AND(VLOOKUP(G419,अंक,5,0)&gt;=81),1,IF(AND(VLOOKUP(G419,अंक,5,0)&gt;=75),0.5,0))))),"")</f>
        <v/>
      </c>
      <c s="160">
        <f t="shared" si="238"/>
        <v>0</v>
      </c>
      <c s="160">
        <f t="shared" si="239"/>
        <v>0</v>
      </c>
      <c s="160">
        <f t="shared" si="222"/>
        <v>0</v>
      </c>
      <c s="157" t="str">
        <f t="shared" si="240"/>
        <v/>
      </c>
      <c s="160" t="str">
        <f t="shared" si="223"/>
        <v/>
      </c>
      <c s="160" t="str">
        <f>IFERROR(IF(AND(VLOOKUP(G419,अंक,5,0)=""),"",IF($CK$6=3,IF(AND(VLOOKUP(G419,अंक,5,0)&gt;=86),3,IF(AND(VLOOKUP(G419,अंक,5,0)&gt;=81),2,IF(AND(VLOOKUP(G419,अंक,5,0)&gt;=75),1,0))),IF(AND(VLOOKUP(G419,अंक,5,0)&gt;86),1.5,IF(AND(VLOOKUP(G419,अंक,5,0)&gt;=81),1,IF(AND(VLOOKUP(G419,अंक,5,0)&gt;=75),0.5,0))))),"")</f>
        <v/>
      </c>
      <c s="160">
        <f t="shared" si="241"/>
        <v>0</v>
      </c>
      <c s="160">
        <f t="shared" si="242"/>
        <v>0</v>
      </c>
      <c s="160">
        <f t="shared" si="224"/>
        <v>0</v>
      </c>
      <c s="157" t="str">
        <f t="shared" si="243"/>
        <v/>
      </c>
      <c s="160" t="str">
        <f t="shared" si="225"/>
        <v/>
      </c>
      <c s="160" t="str">
        <f>IFERROR(IF(AND(VLOOKUP(G419,अंक,5,0)=""),"",IF($CQ$6=3,IF(AND(VLOOKUP(G419,अंक,5,0)&gt;=86),3,IF(AND(VLOOKUP(G419,अंक,5,0)&gt;=81),2,IF(AND(VLOOKUP(G419,अंक,5,0)&gt;=75),1,0))),IF(AND(VLOOKUP(G419,अंक,5,0)&gt;=86),1.5,IF(AND(VLOOKUP(G419,अंक,5,0)&gt;=81),1,IF(AND(VLOOKUP(G419,अंक,5,0)&gt;=75),0.5,0))))),"")</f>
        <v/>
      </c>
      <c s="160">
        <f t="shared" si="244"/>
        <v>0</v>
      </c>
      <c s="160">
        <f t="shared" si="245"/>
        <v>0</v>
      </c>
      <c s="161">
        <f t="shared" si="226"/>
        <v>0</v>
      </c>
      <c s="162"/>
    </row>
    <row r="420" spans="1:99" ht="26.25" customHeight="1">
      <c r="A42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0" s="181" t="str">
        <f t="shared" si="227"/>
        <v/>
      </c>
      <c s="160" t="str">
        <f t="shared" si="228"/>
        <v/>
      </c>
      <c s="160" t="str">
        <f t="shared" si="215"/>
        <v/>
      </c>
      <c s="160" t="str">
        <f>IFERROR(IF(AND(VLOOKUP(G420,अंक,5,0)=""),"",IF($BM$6=3,IF(AND(VLOOKUP(G420,अंक,5,0)&gt;=86),3,IF(AND(VLOOKUP(G420,अंक,5,0)&gt;=81),2,IF(AND(VLOOKUP(G420,Mark,5,0)&gt;=75),1,0))),IF(AND(VLOOKUP(G420,अंक,5,0)&gt;=86),1.5,IF(AND(VLOOKUP(G420,अंक,5,0)&gt;=81),1,IF(AND(VLOOKUP(G420,अंक,5,0)&gt;=75),0.5,0))))),"")</f>
        <v/>
      </c>
      <c s="160">
        <f t="shared" si="229"/>
        <v>0</v>
      </c>
      <c s="160">
        <f t="shared" si="230"/>
        <v>0</v>
      </c>
      <c s="160">
        <f t="shared" si="216"/>
        <v>0</v>
      </c>
      <c s="157" t="str">
        <f t="shared" si="231"/>
        <v/>
      </c>
      <c s="160" t="str">
        <f t="shared" si="217"/>
        <v/>
      </c>
      <c s="160" t="str">
        <f>IFERROR(IF(AND(VLOOKUP(G420,अंक,5,0)=""),"",IF($BS$6=3,IF(AND(VLOOKUP(G420,अंक,5,0)&gt;=86),3,IF(AND(VLOOKUP(G420,अंक,5,0)&gt;=81),2,IF(AND(VLOOKUP(G420,अंक,5,0)&gt;=75),1,0))),IF(AND(VLOOKUP(G420,अंक,5,0)&gt;=86),1.5,IF(AND(VLOOKUP(G420,अंक,5,0)&gt;=81),1,IF(AND(VLOOKUP(G420,अंक,5,0)&gt;=75),0.5,0))))),"")</f>
        <v/>
      </c>
      <c s="160">
        <f t="shared" si="232"/>
        <v>0</v>
      </c>
      <c s="160">
        <f t="shared" si="233"/>
        <v>0</v>
      </c>
      <c s="160">
        <f t="shared" si="218"/>
        <v>0</v>
      </c>
      <c s="157" t="str">
        <f t="shared" si="234"/>
        <v/>
      </c>
      <c s="160" t="str">
        <f t="shared" si="219"/>
        <v/>
      </c>
      <c s="160" t="str">
        <f>IFERROR(IF(AND(VLOOKUP(G420,अंक,5,0)=""),"",IF($BY$6=3,IF(AND(VLOOKUP(G420,अंक,5,0)&gt;=86),3,IF(AND(VLOOKUP(G420,अंक,5,0)&gt;=81),2,IF(AND(VLOOKUP(G420,अंक,5,0)&gt;=75),1,0))),IF(AND(VLOOKUP(G420,अंक,5,0)&gt;=86),1.5,IF(AND(VLOOKUP(G420,अंक,5,0)&gt;=81),1,IF(AND(VLOOKUP(G420,अंक,5,0)&gt;=75),0.5,0))))),"")</f>
        <v/>
      </c>
      <c s="160">
        <f t="shared" si="235"/>
        <v>0</v>
      </c>
      <c s="160">
        <f t="shared" si="236"/>
        <v>0</v>
      </c>
      <c s="160">
        <f t="shared" si="220"/>
        <v>0</v>
      </c>
      <c s="157" t="str">
        <f t="shared" si="237"/>
        <v/>
      </c>
      <c s="160" t="str">
        <f t="shared" si="221"/>
        <v/>
      </c>
      <c s="160" t="str">
        <f>IFERROR(IF(AND(VLOOKUP(G420,अंक,5,0)=""),"",IF($CE$6=3,IF(AND(VLOOKUP(G420,अंक,5,0)&gt;=86),3,IF(AND(VLOOKUP(G420,अंक,5,0)&gt;=81),2,IF(AND(VLOOKUP(G420,अंक,5,0)&gt;=75),1,0))),IF(AND(VLOOKUP(G420,अंक,5,0)&gt;=86),1.5,IF(AND(VLOOKUP(G420,अंक,5,0)&gt;=81),1,IF(AND(VLOOKUP(G420,अंक,5,0)&gt;=75),0.5,0))))),"")</f>
        <v/>
      </c>
      <c s="160">
        <f t="shared" si="238"/>
        <v>0</v>
      </c>
      <c s="160">
        <f t="shared" si="239"/>
        <v>0</v>
      </c>
      <c s="160">
        <f t="shared" si="222"/>
        <v>0</v>
      </c>
      <c s="157" t="str">
        <f t="shared" si="240"/>
        <v/>
      </c>
      <c s="160" t="str">
        <f t="shared" si="223"/>
        <v/>
      </c>
      <c s="160" t="str">
        <f>IFERROR(IF(AND(VLOOKUP(G420,अंक,5,0)=""),"",IF($CK$6=3,IF(AND(VLOOKUP(G420,अंक,5,0)&gt;=86),3,IF(AND(VLOOKUP(G420,अंक,5,0)&gt;=81),2,IF(AND(VLOOKUP(G420,अंक,5,0)&gt;=75),1,0))),IF(AND(VLOOKUP(G420,अंक,5,0)&gt;86),1.5,IF(AND(VLOOKUP(G420,अंक,5,0)&gt;=81),1,IF(AND(VLOOKUP(G420,अंक,5,0)&gt;=75),0.5,0))))),"")</f>
        <v/>
      </c>
      <c s="160">
        <f t="shared" si="241"/>
        <v>0</v>
      </c>
      <c s="160">
        <f t="shared" si="242"/>
        <v>0</v>
      </c>
      <c s="160">
        <f t="shared" si="224"/>
        <v>0</v>
      </c>
      <c s="157" t="str">
        <f t="shared" si="243"/>
        <v/>
      </c>
      <c s="160" t="str">
        <f t="shared" si="225"/>
        <v/>
      </c>
      <c s="160" t="str">
        <f>IFERROR(IF(AND(VLOOKUP(G420,अंक,5,0)=""),"",IF($CQ$6=3,IF(AND(VLOOKUP(G420,अंक,5,0)&gt;=86),3,IF(AND(VLOOKUP(G420,अंक,5,0)&gt;=81),2,IF(AND(VLOOKUP(G420,अंक,5,0)&gt;=75),1,0))),IF(AND(VLOOKUP(G420,अंक,5,0)&gt;=86),1.5,IF(AND(VLOOKUP(G420,अंक,5,0)&gt;=81),1,IF(AND(VLOOKUP(G420,अंक,5,0)&gt;=75),0.5,0))))),"")</f>
        <v/>
      </c>
      <c s="160">
        <f t="shared" si="244"/>
        <v>0</v>
      </c>
      <c s="160">
        <f t="shared" si="245"/>
        <v>0</v>
      </c>
      <c s="161">
        <f t="shared" si="226"/>
        <v>0</v>
      </c>
      <c s="162"/>
    </row>
    <row r="421" spans="1:99" ht="26.25" customHeight="1">
      <c r="A42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1" s="181" t="str">
        <f t="shared" si="227"/>
        <v/>
      </c>
      <c s="160" t="str">
        <f t="shared" si="228"/>
        <v/>
      </c>
      <c s="160" t="str">
        <f t="shared" si="215"/>
        <v/>
      </c>
      <c s="160" t="str">
        <f>IFERROR(IF(AND(VLOOKUP(G421,अंक,5,0)=""),"",IF($BM$6=3,IF(AND(VLOOKUP(G421,अंक,5,0)&gt;=86),3,IF(AND(VLOOKUP(G421,अंक,5,0)&gt;=81),2,IF(AND(VLOOKUP(G421,Mark,5,0)&gt;=75),1,0))),IF(AND(VLOOKUP(G421,अंक,5,0)&gt;=86),1.5,IF(AND(VLOOKUP(G421,अंक,5,0)&gt;=81),1,IF(AND(VLOOKUP(G421,अंक,5,0)&gt;=75),0.5,0))))),"")</f>
        <v/>
      </c>
      <c s="160">
        <f t="shared" si="229"/>
        <v>0</v>
      </c>
      <c s="160">
        <f t="shared" si="230"/>
        <v>0</v>
      </c>
      <c s="160">
        <f t="shared" si="216"/>
        <v>0</v>
      </c>
      <c s="157" t="str">
        <f t="shared" si="231"/>
        <v/>
      </c>
      <c s="160" t="str">
        <f t="shared" si="217"/>
        <v/>
      </c>
      <c s="160" t="str">
        <f>IFERROR(IF(AND(VLOOKUP(G421,अंक,5,0)=""),"",IF($BS$6=3,IF(AND(VLOOKUP(G421,अंक,5,0)&gt;=86),3,IF(AND(VLOOKUP(G421,अंक,5,0)&gt;=81),2,IF(AND(VLOOKUP(G421,अंक,5,0)&gt;=75),1,0))),IF(AND(VLOOKUP(G421,अंक,5,0)&gt;=86),1.5,IF(AND(VLOOKUP(G421,अंक,5,0)&gt;=81),1,IF(AND(VLOOKUP(G421,अंक,5,0)&gt;=75),0.5,0))))),"")</f>
        <v/>
      </c>
      <c s="160">
        <f t="shared" si="232"/>
        <v>0</v>
      </c>
      <c s="160">
        <f t="shared" si="233"/>
        <v>0</v>
      </c>
      <c s="160">
        <f t="shared" si="218"/>
        <v>0</v>
      </c>
      <c s="157" t="str">
        <f t="shared" si="234"/>
        <v/>
      </c>
      <c s="160" t="str">
        <f t="shared" si="219"/>
        <v/>
      </c>
      <c s="160" t="str">
        <f>IFERROR(IF(AND(VLOOKUP(G421,अंक,5,0)=""),"",IF($BY$6=3,IF(AND(VLOOKUP(G421,अंक,5,0)&gt;=86),3,IF(AND(VLOOKUP(G421,अंक,5,0)&gt;=81),2,IF(AND(VLOOKUP(G421,अंक,5,0)&gt;=75),1,0))),IF(AND(VLOOKUP(G421,अंक,5,0)&gt;=86),1.5,IF(AND(VLOOKUP(G421,अंक,5,0)&gt;=81),1,IF(AND(VLOOKUP(G421,अंक,5,0)&gt;=75),0.5,0))))),"")</f>
        <v/>
      </c>
      <c s="160">
        <f t="shared" si="235"/>
        <v>0</v>
      </c>
      <c s="160">
        <f t="shared" si="236"/>
        <v>0</v>
      </c>
      <c s="160">
        <f t="shared" si="220"/>
        <v>0</v>
      </c>
      <c s="157" t="str">
        <f t="shared" si="237"/>
        <v/>
      </c>
      <c s="160" t="str">
        <f t="shared" si="221"/>
        <v/>
      </c>
      <c s="160" t="str">
        <f>IFERROR(IF(AND(VLOOKUP(G421,अंक,5,0)=""),"",IF($CE$6=3,IF(AND(VLOOKUP(G421,अंक,5,0)&gt;=86),3,IF(AND(VLOOKUP(G421,अंक,5,0)&gt;=81),2,IF(AND(VLOOKUP(G421,अंक,5,0)&gt;=75),1,0))),IF(AND(VLOOKUP(G421,अंक,5,0)&gt;=86),1.5,IF(AND(VLOOKUP(G421,अंक,5,0)&gt;=81),1,IF(AND(VLOOKUP(G421,अंक,5,0)&gt;=75),0.5,0))))),"")</f>
        <v/>
      </c>
      <c s="160">
        <f t="shared" si="238"/>
        <v>0</v>
      </c>
      <c s="160">
        <f t="shared" si="239"/>
        <v>0</v>
      </c>
      <c s="160">
        <f t="shared" si="222"/>
        <v>0</v>
      </c>
      <c s="157" t="str">
        <f t="shared" si="240"/>
        <v/>
      </c>
      <c s="160" t="str">
        <f t="shared" si="223"/>
        <v/>
      </c>
      <c s="160" t="str">
        <f>IFERROR(IF(AND(VLOOKUP(G421,अंक,5,0)=""),"",IF($CK$6=3,IF(AND(VLOOKUP(G421,अंक,5,0)&gt;=86),3,IF(AND(VLOOKUP(G421,अंक,5,0)&gt;=81),2,IF(AND(VLOOKUP(G421,अंक,5,0)&gt;=75),1,0))),IF(AND(VLOOKUP(G421,अंक,5,0)&gt;86),1.5,IF(AND(VLOOKUP(G421,अंक,5,0)&gt;=81),1,IF(AND(VLOOKUP(G421,अंक,5,0)&gt;=75),0.5,0))))),"")</f>
        <v/>
      </c>
      <c s="160">
        <f t="shared" si="241"/>
        <v>0</v>
      </c>
      <c s="160">
        <f t="shared" si="242"/>
        <v>0</v>
      </c>
      <c s="160">
        <f t="shared" si="224"/>
        <v>0</v>
      </c>
      <c s="157" t="str">
        <f t="shared" si="243"/>
        <v/>
      </c>
      <c s="160" t="str">
        <f t="shared" si="225"/>
        <v/>
      </c>
      <c s="160" t="str">
        <f>IFERROR(IF(AND(VLOOKUP(G421,अंक,5,0)=""),"",IF($CQ$6=3,IF(AND(VLOOKUP(G421,अंक,5,0)&gt;=86),3,IF(AND(VLOOKUP(G421,अंक,5,0)&gt;=81),2,IF(AND(VLOOKUP(G421,अंक,5,0)&gt;=75),1,0))),IF(AND(VLOOKUP(G421,अंक,5,0)&gt;=86),1.5,IF(AND(VLOOKUP(G421,अंक,5,0)&gt;=81),1,IF(AND(VLOOKUP(G421,अंक,5,0)&gt;=75),0.5,0))))),"")</f>
        <v/>
      </c>
      <c s="160">
        <f t="shared" si="244"/>
        <v>0</v>
      </c>
      <c s="160">
        <f t="shared" si="245"/>
        <v>0</v>
      </c>
      <c s="161">
        <f t="shared" si="226"/>
        <v>0</v>
      </c>
      <c s="162"/>
    </row>
    <row r="422" spans="1:99" ht="26.25" customHeight="1">
      <c r="A42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2" s="181" t="str">
        <f t="shared" si="227"/>
        <v/>
      </c>
      <c s="160" t="str">
        <f t="shared" si="228"/>
        <v/>
      </c>
      <c s="160" t="str">
        <f t="shared" si="215"/>
        <v/>
      </c>
      <c s="160" t="str">
        <f>IFERROR(IF(AND(VLOOKUP(G422,अंक,5,0)=""),"",IF($BM$6=3,IF(AND(VLOOKUP(G422,अंक,5,0)&gt;=86),3,IF(AND(VLOOKUP(G422,अंक,5,0)&gt;=81),2,IF(AND(VLOOKUP(G422,Mark,5,0)&gt;=75),1,0))),IF(AND(VLOOKUP(G422,अंक,5,0)&gt;=86),1.5,IF(AND(VLOOKUP(G422,अंक,5,0)&gt;=81),1,IF(AND(VLOOKUP(G422,अंक,5,0)&gt;=75),0.5,0))))),"")</f>
        <v/>
      </c>
      <c s="160">
        <f t="shared" si="229"/>
        <v>0</v>
      </c>
      <c s="160">
        <f t="shared" si="230"/>
        <v>0</v>
      </c>
      <c s="160">
        <f t="shared" si="216"/>
        <v>0</v>
      </c>
      <c s="157" t="str">
        <f t="shared" si="231"/>
        <v/>
      </c>
      <c s="160" t="str">
        <f t="shared" si="217"/>
        <v/>
      </c>
      <c s="160" t="str">
        <f>IFERROR(IF(AND(VLOOKUP(G422,अंक,5,0)=""),"",IF($BS$6=3,IF(AND(VLOOKUP(G422,अंक,5,0)&gt;=86),3,IF(AND(VLOOKUP(G422,अंक,5,0)&gt;=81),2,IF(AND(VLOOKUP(G422,अंक,5,0)&gt;=75),1,0))),IF(AND(VLOOKUP(G422,अंक,5,0)&gt;=86),1.5,IF(AND(VLOOKUP(G422,अंक,5,0)&gt;=81),1,IF(AND(VLOOKUP(G422,अंक,5,0)&gt;=75),0.5,0))))),"")</f>
        <v/>
      </c>
      <c s="160">
        <f t="shared" si="232"/>
        <v>0</v>
      </c>
      <c s="160">
        <f t="shared" si="233"/>
        <v>0</v>
      </c>
      <c s="160">
        <f t="shared" si="218"/>
        <v>0</v>
      </c>
      <c s="157" t="str">
        <f t="shared" si="234"/>
        <v/>
      </c>
      <c s="160" t="str">
        <f t="shared" si="219"/>
        <v/>
      </c>
      <c s="160" t="str">
        <f>IFERROR(IF(AND(VLOOKUP(G422,अंक,5,0)=""),"",IF($BY$6=3,IF(AND(VLOOKUP(G422,अंक,5,0)&gt;=86),3,IF(AND(VLOOKUP(G422,अंक,5,0)&gt;=81),2,IF(AND(VLOOKUP(G422,अंक,5,0)&gt;=75),1,0))),IF(AND(VLOOKUP(G422,अंक,5,0)&gt;=86),1.5,IF(AND(VLOOKUP(G422,अंक,5,0)&gt;=81),1,IF(AND(VLOOKUP(G422,अंक,5,0)&gt;=75),0.5,0))))),"")</f>
        <v/>
      </c>
      <c s="160">
        <f t="shared" si="235"/>
        <v>0</v>
      </c>
      <c s="160">
        <f t="shared" si="236"/>
        <v>0</v>
      </c>
      <c s="160">
        <f t="shared" si="220"/>
        <v>0</v>
      </c>
      <c s="157" t="str">
        <f t="shared" si="237"/>
        <v/>
      </c>
      <c s="160" t="str">
        <f t="shared" si="221"/>
        <v/>
      </c>
      <c s="160" t="str">
        <f>IFERROR(IF(AND(VLOOKUP(G422,अंक,5,0)=""),"",IF($CE$6=3,IF(AND(VLOOKUP(G422,अंक,5,0)&gt;=86),3,IF(AND(VLOOKUP(G422,अंक,5,0)&gt;=81),2,IF(AND(VLOOKUP(G422,अंक,5,0)&gt;=75),1,0))),IF(AND(VLOOKUP(G422,अंक,5,0)&gt;=86),1.5,IF(AND(VLOOKUP(G422,अंक,5,0)&gt;=81),1,IF(AND(VLOOKUP(G422,अंक,5,0)&gt;=75),0.5,0))))),"")</f>
        <v/>
      </c>
      <c s="160">
        <f t="shared" si="238"/>
        <v>0</v>
      </c>
      <c s="160">
        <f t="shared" si="239"/>
        <v>0</v>
      </c>
      <c s="160">
        <f t="shared" si="222"/>
        <v>0</v>
      </c>
      <c s="157" t="str">
        <f t="shared" si="240"/>
        <v/>
      </c>
      <c s="160" t="str">
        <f t="shared" si="223"/>
        <v/>
      </c>
      <c s="160" t="str">
        <f>IFERROR(IF(AND(VLOOKUP(G422,अंक,5,0)=""),"",IF($CK$6=3,IF(AND(VLOOKUP(G422,अंक,5,0)&gt;=86),3,IF(AND(VLOOKUP(G422,अंक,5,0)&gt;=81),2,IF(AND(VLOOKUP(G422,अंक,5,0)&gt;=75),1,0))),IF(AND(VLOOKUP(G422,अंक,5,0)&gt;86),1.5,IF(AND(VLOOKUP(G422,अंक,5,0)&gt;=81),1,IF(AND(VLOOKUP(G422,अंक,5,0)&gt;=75),0.5,0))))),"")</f>
        <v/>
      </c>
      <c s="160">
        <f t="shared" si="241"/>
        <v>0</v>
      </c>
      <c s="160">
        <f t="shared" si="242"/>
        <v>0</v>
      </c>
      <c s="160">
        <f t="shared" si="224"/>
        <v>0</v>
      </c>
      <c s="157" t="str">
        <f t="shared" si="243"/>
        <v/>
      </c>
      <c s="160" t="str">
        <f t="shared" si="225"/>
        <v/>
      </c>
      <c s="160" t="str">
        <f>IFERROR(IF(AND(VLOOKUP(G422,अंक,5,0)=""),"",IF($CQ$6=3,IF(AND(VLOOKUP(G422,अंक,5,0)&gt;=86),3,IF(AND(VLOOKUP(G422,अंक,5,0)&gt;=81),2,IF(AND(VLOOKUP(G422,अंक,5,0)&gt;=75),1,0))),IF(AND(VLOOKUP(G422,अंक,5,0)&gt;=86),1.5,IF(AND(VLOOKUP(G422,अंक,5,0)&gt;=81),1,IF(AND(VLOOKUP(G422,अंक,5,0)&gt;=75),0.5,0))))),"")</f>
        <v/>
      </c>
      <c s="160">
        <f t="shared" si="244"/>
        <v>0</v>
      </c>
      <c s="160">
        <f t="shared" si="245"/>
        <v>0</v>
      </c>
      <c s="161">
        <f t="shared" si="226"/>
        <v>0</v>
      </c>
      <c s="162"/>
    </row>
    <row r="423" spans="1:99" ht="26.25" customHeight="1">
      <c r="A42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3" s="181" t="str">
        <f t="shared" si="227"/>
        <v/>
      </c>
      <c s="160" t="str">
        <f t="shared" si="228"/>
        <v/>
      </c>
      <c s="160" t="str">
        <f t="shared" si="215"/>
        <v/>
      </c>
      <c s="160" t="str">
        <f>IFERROR(IF(AND(VLOOKUP(G423,अंक,5,0)=""),"",IF($BM$6=3,IF(AND(VLOOKUP(G423,अंक,5,0)&gt;=86),3,IF(AND(VLOOKUP(G423,अंक,5,0)&gt;=81),2,IF(AND(VLOOKUP(G423,Mark,5,0)&gt;=75),1,0))),IF(AND(VLOOKUP(G423,अंक,5,0)&gt;=86),1.5,IF(AND(VLOOKUP(G423,अंक,5,0)&gt;=81),1,IF(AND(VLOOKUP(G423,अंक,5,0)&gt;=75),0.5,0))))),"")</f>
        <v/>
      </c>
      <c s="160">
        <f t="shared" si="229"/>
        <v>0</v>
      </c>
      <c s="160">
        <f t="shared" si="230"/>
        <v>0</v>
      </c>
      <c s="160">
        <f t="shared" si="216"/>
        <v>0</v>
      </c>
      <c s="157" t="str">
        <f t="shared" si="231"/>
        <v/>
      </c>
      <c s="160" t="str">
        <f t="shared" si="217"/>
        <v/>
      </c>
      <c s="160" t="str">
        <f>IFERROR(IF(AND(VLOOKUP(G423,अंक,5,0)=""),"",IF($BS$6=3,IF(AND(VLOOKUP(G423,अंक,5,0)&gt;=86),3,IF(AND(VLOOKUP(G423,अंक,5,0)&gt;=81),2,IF(AND(VLOOKUP(G423,अंक,5,0)&gt;=75),1,0))),IF(AND(VLOOKUP(G423,अंक,5,0)&gt;=86),1.5,IF(AND(VLOOKUP(G423,अंक,5,0)&gt;=81),1,IF(AND(VLOOKUP(G423,अंक,5,0)&gt;=75),0.5,0))))),"")</f>
        <v/>
      </c>
      <c s="160">
        <f t="shared" si="232"/>
        <v>0</v>
      </c>
      <c s="160">
        <f t="shared" si="233"/>
        <v>0</v>
      </c>
      <c s="160">
        <f t="shared" si="218"/>
        <v>0</v>
      </c>
      <c s="157" t="str">
        <f t="shared" si="234"/>
        <v/>
      </c>
      <c s="160" t="str">
        <f t="shared" si="219"/>
        <v/>
      </c>
      <c s="160" t="str">
        <f>IFERROR(IF(AND(VLOOKUP(G423,अंक,5,0)=""),"",IF($BY$6=3,IF(AND(VLOOKUP(G423,अंक,5,0)&gt;=86),3,IF(AND(VLOOKUP(G423,अंक,5,0)&gt;=81),2,IF(AND(VLOOKUP(G423,अंक,5,0)&gt;=75),1,0))),IF(AND(VLOOKUP(G423,अंक,5,0)&gt;=86),1.5,IF(AND(VLOOKUP(G423,अंक,5,0)&gt;=81),1,IF(AND(VLOOKUP(G423,अंक,5,0)&gt;=75),0.5,0))))),"")</f>
        <v/>
      </c>
      <c s="160">
        <f t="shared" si="235"/>
        <v>0</v>
      </c>
      <c s="160">
        <f t="shared" si="236"/>
        <v>0</v>
      </c>
      <c s="160">
        <f t="shared" si="220"/>
        <v>0</v>
      </c>
      <c s="157" t="str">
        <f t="shared" si="237"/>
        <v/>
      </c>
      <c s="160" t="str">
        <f t="shared" si="221"/>
        <v/>
      </c>
      <c s="160" t="str">
        <f>IFERROR(IF(AND(VLOOKUP(G423,अंक,5,0)=""),"",IF($CE$6=3,IF(AND(VLOOKUP(G423,अंक,5,0)&gt;=86),3,IF(AND(VLOOKUP(G423,अंक,5,0)&gt;=81),2,IF(AND(VLOOKUP(G423,अंक,5,0)&gt;=75),1,0))),IF(AND(VLOOKUP(G423,अंक,5,0)&gt;=86),1.5,IF(AND(VLOOKUP(G423,अंक,5,0)&gt;=81),1,IF(AND(VLOOKUP(G423,अंक,5,0)&gt;=75),0.5,0))))),"")</f>
        <v/>
      </c>
      <c s="160">
        <f t="shared" si="238"/>
        <v>0</v>
      </c>
      <c s="160">
        <f t="shared" si="239"/>
        <v>0</v>
      </c>
      <c s="160">
        <f t="shared" si="222"/>
        <v>0</v>
      </c>
      <c s="157" t="str">
        <f t="shared" si="240"/>
        <v/>
      </c>
      <c s="160" t="str">
        <f t="shared" si="223"/>
        <v/>
      </c>
      <c s="160" t="str">
        <f>IFERROR(IF(AND(VLOOKUP(G423,अंक,5,0)=""),"",IF($CK$6=3,IF(AND(VLOOKUP(G423,अंक,5,0)&gt;=86),3,IF(AND(VLOOKUP(G423,अंक,5,0)&gt;=81),2,IF(AND(VLOOKUP(G423,अंक,5,0)&gt;=75),1,0))),IF(AND(VLOOKUP(G423,अंक,5,0)&gt;86),1.5,IF(AND(VLOOKUP(G423,अंक,5,0)&gt;=81),1,IF(AND(VLOOKUP(G423,अंक,5,0)&gt;=75),0.5,0))))),"")</f>
        <v/>
      </c>
      <c s="160">
        <f t="shared" si="241"/>
        <v>0</v>
      </c>
      <c s="160">
        <f t="shared" si="242"/>
        <v>0</v>
      </c>
      <c s="160">
        <f t="shared" si="224"/>
        <v>0</v>
      </c>
      <c s="157" t="str">
        <f t="shared" si="243"/>
        <v/>
      </c>
      <c s="160" t="str">
        <f t="shared" si="225"/>
        <v/>
      </c>
      <c s="160" t="str">
        <f>IFERROR(IF(AND(VLOOKUP(G423,अंक,5,0)=""),"",IF($CQ$6=3,IF(AND(VLOOKUP(G423,अंक,5,0)&gt;=86),3,IF(AND(VLOOKUP(G423,अंक,5,0)&gt;=81),2,IF(AND(VLOOKUP(G423,अंक,5,0)&gt;=75),1,0))),IF(AND(VLOOKUP(G423,अंक,5,0)&gt;=86),1.5,IF(AND(VLOOKUP(G423,अंक,5,0)&gt;=81),1,IF(AND(VLOOKUP(G423,अंक,5,0)&gt;=75),0.5,0))))),"")</f>
        <v/>
      </c>
      <c s="160">
        <f t="shared" si="244"/>
        <v>0</v>
      </c>
      <c s="160">
        <f t="shared" si="245"/>
        <v>0</v>
      </c>
      <c s="161">
        <f t="shared" si="226"/>
        <v>0</v>
      </c>
      <c s="162"/>
    </row>
    <row r="424" spans="1:99" ht="26.25" customHeight="1">
      <c r="A42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4" s="181" t="str">
        <f t="shared" si="227"/>
        <v/>
      </c>
      <c s="160" t="str">
        <f t="shared" si="228"/>
        <v/>
      </c>
      <c s="160" t="str">
        <f t="shared" si="215"/>
        <v/>
      </c>
      <c s="160" t="str">
        <f>IFERROR(IF(AND(VLOOKUP(G424,अंक,5,0)=""),"",IF($BM$6=3,IF(AND(VLOOKUP(G424,अंक,5,0)&gt;=86),3,IF(AND(VLOOKUP(G424,अंक,5,0)&gt;=81),2,IF(AND(VLOOKUP(G424,Mark,5,0)&gt;=75),1,0))),IF(AND(VLOOKUP(G424,अंक,5,0)&gt;=86),1.5,IF(AND(VLOOKUP(G424,अंक,5,0)&gt;=81),1,IF(AND(VLOOKUP(G424,अंक,5,0)&gt;=75),0.5,0))))),"")</f>
        <v/>
      </c>
      <c s="160">
        <f t="shared" si="229"/>
        <v>0</v>
      </c>
      <c s="160">
        <f t="shared" si="230"/>
        <v>0</v>
      </c>
      <c s="160">
        <f t="shared" si="216"/>
        <v>0</v>
      </c>
      <c s="157" t="str">
        <f t="shared" si="231"/>
        <v/>
      </c>
      <c s="160" t="str">
        <f t="shared" si="217"/>
        <v/>
      </c>
      <c s="160" t="str">
        <f>IFERROR(IF(AND(VLOOKUP(G424,अंक,5,0)=""),"",IF($BS$6=3,IF(AND(VLOOKUP(G424,अंक,5,0)&gt;=86),3,IF(AND(VLOOKUP(G424,अंक,5,0)&gt;=81),2,IF(AND(VLOOKUP(G424,अंक,5,0)&gt;=75),1,0))),IF(AND(VLOOKUP(G424,अंक,5,0)&gt;=86),1.5,IF(AND(VLOOKUP(G424,अंक,5,0)&gt;=81),1,IF(AND(VLOOKUP(G424,अंक,5,0)&gt;=75),0.5,0))))),"")</f>
        <v/>
      </c>
      <c s="160">
        <f t="shared" si="232"/>
        <v>0</v>
      </c>
      <c s="160">
        <f t="shared" si="233"/>
        <v>0</v>
      </c>
      <c s="160">
        <f t="shared" si="218"/>
        <v>0</v>
      </c>
      <c s="157" t="str">
        <f t="shared" si="234"/>
        <v/>
      </c>
      <c s="160" t="str">
        <f t="shared" si="219"/>
        <v/>
      </c>
      <c s="160" t="str">
        <f>IFERROR(IF(AND(VLOOKUP(G424,अंक,5,0)=""),"",IF($BY$6=3,IF(AND(VLOOKUP(G424,अंक,5,0)&gt;=86),3,IF(AND(VLOOKUP(G424,अंक,5,0)&gt;=81),2,IF(AND(VLOOKUP(G424,अंक,5,0)&gt;=75),1,0))),IF(AND(VLOOKUP(G424,अंक,5,0)&gt;=86),1.5,IF(AND(VLOOKUP(G424,अंक,5,0)&gt;=81),1,IF(AND(VLOOKUP(G424,अंक,5,0)&gt;=75),0.5,0))))),"")</f>
        <v/>
      </c>
      <c s="160">
        <f t="shared" si="235"/>
        <v>0</v>
      </c>
      <c s="160">
        <f t="shared" si="236"/>
        <v>0</v>
      </c>
      <c s="160">
        <f t="shared" si="220"/>
        <v>0</v>
      </c>
      <c s="157" t="str">
        <f t="shared" si="237"/>
        <v/>
      </c>
      <c s="160" t="str">
        <f t="shared" si="221"/>
        <v/>
      </c>
      <c s="160" t="str">
        <f>IFERROR(IF(AND(VLOOKUP(G424,अंक,5,0)=""),"",IF($CE$6=3,IF(AND(VLOOKUP(G424,अंक,5,0)&gt;=86),3,IF(AND(VLOOKUP(G424,अंक,5,0)&gt;=81),2,IF(AND(VLOOKUP(G424,अंक,5,0)&gt;=75),1,0))),IF(AND(VLOOKUP(G424,अंक,5,0)&gt;=86),1.5,IF(AND(VLOOKUP(G424,अंक,5,0)&gt;=81),1,IF(AND(VLOOKUP(G424,अंक,5,0)&gt;=75),0.5,0))))),"")</f>
        <v/>
      </c>
      <c s="160">
        <f t="shared" si="238"/>
        <v>0</v>
      </c>
      <c s="160">
        <f t="shared" si="239"/>
        <v>0</v>
      </c>
      <c s="160">
        <f t="shared" si="222"/>
        <v>0</v>
      </c>
      <c s="157" t="str">
        <f t="shared" si="240"/>
        <v/>
      </c>
      <c s="160" t="str">
        <f t="shared" si="223"/>
        <v/>
      </c>
      <c s="160" t="str">
        <f>IFERROR(IF(AND(VLOOKUP(G424,अंक,5,0)=""),"",IF($CK$6=3,IF(AND(VLOOKUP(G424,अंक,5,0)&gt;=86),3,IF(AND(VLOOKUP(G424,अंक,5,0)&gt;=81),2,IF(AND(VLOOKUP(G424,अंक,5,0)&gt;=75),1,0))),IF(AND(VLOOKUP(G424,अंक,5,0)&gt;86),1.5,IF(AND(VLOOKUP(G424,अंक,5,0)&gt;=81),1,IF(AND(VLOOKUP(G424,अंक,5,0)&gt;=75),0.5,0))))),"")</f>
        <v/>
      </c>
      <c s="160">
        <f t="shared" si="241"/>
        <v>0</v>
      </c>
      <c s="160">
        <f t="shared" si="242"/>
        <v>0</v>
      </c>
      <c s="160">
        <f t="shared" si="224"/>
        <v>0</v>
      </c>
      <c s="157" t="str">
        <f t="shared" si="243"/>
        <v/>
      </c>
      <c s="160" t="str">
        <f t="shared" si="225"/>
        <v/>
      </c>
      <c s="160" t="str">
        <f>IFERROR(IF(AND(VLOOKUP(G424,अंक,5,0)=""),"",IF($CQ$6=3,IF(AND(VLOOKUP(G424,अंक,5,0)&gt;=86),3,IF(AND(VLOOKUP(G424,अंक,5,0)&gt;=81),2,IF(AND(VLOOKUP(G424,अंक,5,0)&gt;=75),1,0))),IF(AND(VLOOKUP(G424,अंक,5,0)&gt;=86),1.5,IF(AND(VLOOKUP(G424,अंक,5,0)&gt;=81),1,IF(AND(VLOOKUP(G424,अंक,5,0)&gt;=75),0.5,0))))),"")</f>
        <v/>
      </c>
      <c s="160">
        <f t="shared" si="244"/>
        <v>0</v>
      </c>
      <c s="160">
        <f t="shared" si="245"/>
        <v>0</v>
      </c>
      <c s="161">
        <f t="shared" si="226"/>
        <v>0</v>
      </c>
      <c s="162"/>
    </row>
    <row r="425" spans="1:99" ht="26.25" customHeight="1">
      <c r="A42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5" s="181" t="str">
        <f t="shared" si="227"/>
        <v/>
      </c>
      <c s="160" t="str">
        <f t="shared" si="228"/>
        <v/>
      </c>
      <c s="160" t="str">
        <f t="shared" si="215"/>
        <v/>
      </c>
      <c s="160" t="str">
        <f>IFERROR(IF(AND(VLOOKUP(G425,अंक,5,0)=""),"",IF($BM$6=3,IF(AND(VLOOKUP(G425,अंक,5,0)&gt;=86),3,IF(AND(VLOOKUP(G425,अंक,5,0)&gt;=81),2,IF(AND(VLOOKUP(G425,Mark,5,0)&gt;=75),1,0))),IF(AND(VLOOKUP(G425,अंक,5,0)&gt;=86),1.5,IF(AND(VLOOKUP(G425,अंक,5,0)&gt;=81),1,IF(AND(VLOOKUP(G425,अंक,5,0)&gt;=75),0.5,0))))),"")</f>
        <v/>
      </c>
      <c s="160">
        <f t="shared" si="229"/>
        <v>0</v>
      </c>
      <c s="160">
        <f t="shared" si="230"/>
        <v>0</v>
      </c>
      <c s="160">
        <f t="shared" si="216"/>
        <v>0</v>
      </c>
      <c s="157" t="str">
        <f t="shared" si="231"/>
        <v/>
      </c>
      <c s="160" t="str">
        <f t="shared" si="217"/>
        <v/>
      </c>
      <c s="160" t="str">
        <f>IFERROR(IF(AND(VLOOKUP(G425,अंक,5,0)=""),"",IF($BS$6=3,IF(AND(VLOOKUP(G425,अंक,5,0)&gt;=86),3,IF(AND(VLOOKUP(G425,अंक,5,0)&gt;=81),2,IF(AND(VLOOKUP(G425,अंक,5,0)&gt;=75),1,0))),IF(AND(VLOOKUP(G425,अंक,5,0)&gt;=86),1.5,IF(AND(VLOOKUP(G425,अंक,5,0)&gt;=81),1,IF(AND(VLOOKUP(G425,अंक,5,0)&gt;=75),0.5,0))))),"")</f>
        <v/>
      </c>
      <c s="160">
        <f t="shared" si="232"/>
        <v>0</v>
      </c>
      <c s="160">
        <f t="shared" si="233"/>
        <v>0</v>
      </c>
      <c s="160">
        <f t="shared" si="218"/>
        <v>0</v>
      </c>
      <c s="157" t="str">
        <f t="shared" si="234"/>
        <v/>
      </c>
      <c s="160" t="str">
        <f t="shared" si="219"/>
        <v/>
      </c>
      <c s="160" t="str">
        <f>IFERROR(IF(AND(VLOOKUP(G425,अंक,5,0)=""),"",IF($BY$6=3,IF(AND(VLOOKUP(G425,अंक,5,0)&gt;=86),3,IF(AND(VLOOKUP(G425,अंक,5,0)&gt;=81),2,IF(AND(VLOOKUP(G425,अंक,5,0)&gt;=75),1,0))),IF(AND(VLOOKUP(G425,अंक,5,0)&gt;=86),1.5,IF(AND(VLOOKUP(G425,अंक,5,0)&gt;=81),1,IF(AND(VLOOKUP(G425,अंक,5,0)&gt;=75),0.5,0))))),"")</f>
        <v/>
      </c>
      <c s="160">
        <f t="shared" si="235"/>
        <v>0</v>
      </c>
      <c s="160">
        <f t="shared" si="236"/>
        <v>0</v>
      </c>
      <c s="160">
        <f t="shared" si="220"/>
        <v>0</v>
      </c>
      <c s="157" t="str">
        <f t="shared" si="237"/>
        <v/>
      </c>
      <c s="160" t="str">
        <f t="shared" si="221"/>
        <v/>
      </c>
      <c s="160" t="str">
        <f>IFERROR(IF(AND(VLOOKUP(G425,अंक,5,0)=""),"",IF($CE$6=3,IF(AND(VLOOKUP(G425,अंक,5,0)&gt;=86),3,IF(AND(VLOOKUP(G425,अंक,5,0)&gt;=81),2,IF(AND(VLOOKUP(G425,अंक,5,0)&gt;=75),1,0))),IF(AND(VLOOKUP(G425,अंक,5,0)&gt;=86),1.5,IF(AND(VLOOKUP(G425,अंक,5,0)&gt;=81),1,IF(AND(VLOOKUP(G425,अंक,5,0)&gt;=75),0.5,0))))),"")</f>
        <v/>
      </c>
      <c s="160">
        <f t="shared" si="238"/>
        <v>0</v>
      </c>
      <c s="160">
        <f t="shared" si="239"/>
        <v>0</v>
      </c>
      <c s="160">
        <f t="shared" si="222"/>
        <v>0</v>
      </c>
      <c s="157" t="str">
        <f t="shared" si="240"/>
        <v/>
      </c>
      <c s="160" t="str">
        <f t="shared" si="223"/>
        <v/>
      </c>
      <c s="160" t="str">
        <f>IFERROR(IF(AND(VLOOKUP(G425,अंक,5,0)=""),"",IF($CK$6=3,IF(AND(VLOOKUP(G425,अंक,5,0)&gt;=86),3,IF(AND(VLOOKUP(G425,अंक,5,0)&gt;=81),2,IF(AND(VLOOKUP(G425,अंक,5,0)&gt;=75),1,0))),IF(AND(VLOOKUP(G425,अंक,5,0)&gt;86),1.5,IF(AND(VLOOKUP(G425,अंक,5,0)&gt;=81),1,IF(AND(VLOOKUP(G425,अंक,5,0)&gt;=75),0.5,0))))),"")</f>
        <v/>
      </c>
      <c s="160">
        <f t="shared" si="241"/>
        <v>0</v>
      </c>
      <c s="160">
        <f t="shared" si="242"/>
        <v>0</v>
      </c>
      <c s="160">
        <f t="shared" si="224"/>
        <v>0</v>
      </c>
      <c s="157" t="str">
        <f t="shared" si="243"/>
        <v/>
      </c>
      <c s="160" t="str">
        <f t="shared" si="225"/>
        <v/>
      </c>
      <c s="160" t="str">
        <f>IFERROR(IF(AND(VLOOKUP(G425,अंक,5,0)=""),"",IF($CQ$6=3,IF(AND(VLOOKUP(G425,अंक,5,0)&gt;=86),3,IF(AND(VLOOKUP(G425,अंक,5,0)&gt;=81),2,IF(AND(VLOOKUP(G425,अंक,5,0)&gt;=75),1,0))),IF(AND(VLOOKUP(G425,अंक,5,0)&gt;=86),1.5,IF(AND(VLOOKUP(G425,अंक,5,0)&gt;=81),1,IF(AND(VLOOKUP(G425,अंक,5,0)&gt;=75),0.5,0))))),"")</f>
        <v/>
      </c>
      <c s="160">
        <f t="shared" si="244"/>
        <v>0</v>
      </c>
      <c s="160">
        <f t="shared" si="245"/>
        <v>0</v>
      </c>
      <c s="161">
        <f t="shared" si="226"/>
        <v>0</v>
      </c>
      <c s="162"/>
    </row>
    <row r="426" spans="1:99" ht="26.25" customHeight="1">
      <c r="A42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6" s="181" t="str">
        <f t="shared" si="227"/>
        <v/>
      </c>
      <c s="160" t="str">
        <f t="shared" si="228"/>
        <v/>
      </c>
      <c s="160" t="str">
        <f t="shared" si="215"/>
        <v/>
      </c>
      <c s="160" t="str">
        <f>IFERROR(IF(AND(VLOOKUP(G426,अंक,5,0)=""),"",IF($BM$6=3,IF(AND(VLOOKUP(G426,अंक,5,0)&gt;=86),3,IF(AND(VLOOKUP(G426,अंक,5,0)&gt;=81),2,IF(AND(VLOOKUP(G426,Mark,5,0)&gt;=75),1,0))),IF(AND(VLOOKUP(G426,अंक,5,0)&gt;=86),1.5,IF(AND(VLOOKUP(G426,अंक,5,0)&gt;=81),1,IF(AND(VLOOKUP(G426,अंक,5,0)&gt;=75),0.5,0))))),"")</f>
        <v/>
      </c>
      <c s="160">
        <f t="shared" si="229"/>
        <v>0</v>
      </c>
      <c s="160">
        <f t="shared" si="230"/>
        <v>0</v>
      </c>
      <c s="160">
        <f t="shared" si="216"/>
        <v>0</v>
      </c>
      <c s="157" t="str">
        <f t="shared" si="231"/>
        <v/>
      </c>
      <c s="160" t="str">
        <f t="shared" si="217"/>
        <v/>
      </c>
      <c s="160" t="str">
        <f>IFERROR(IF(AND(VLOOKUP(G426,अंक,5,0)=""),"",IF($BS$6=3,IF(AND(VLOOKUP(G426,अंक,5,0)&gt;=86),3,IF(AND(VLOOKUP(G426,अंक,5,0)&gt;=81),2,IF(AND(VLOOKUP(G426,अंक,5,0)&gt;=75),1,0))),IF(AND(VLOOKUP(G426,अंक,5,0)&gt;=86),1.5,IF(AND(VLOOKUP(G426,अंक,5,0)&gt;=81),1,IF(AND(VLOOKUP(G426,अंक,5,0)&gt;=75),0.5,0))))),"")</f>
        <v/>
      </c>
      <c s="160">
        <f t="shared" si="232"/>
        <v>0</v>
      </c>
      <c s="160">
        <f t="shared" si="233"/>
        <v>0</v>
      </c>
      <c s="160">
        <f t="shared" si="218"/>
        <v>0</v>
      </c>
      <c s="157" t="str">
        <f t="shared" si="234"/>
        <v/>
      </c>
      <c s="160" t="str">
        <f t="shared" si="219"/>
        <v/>
      </c>
      <c s="160" t="str">
        <f>IFERROR(IF(AND(VLOOKUP(G426,अंक,5,0)=""),"",IF($BY$6=3,IF(AND(VLOOKUP(G426,अंक,5,0)&gt;=86),3,IF(AND(VLOOKUP(G426,अंक,5,0)&gt;=81),2,IF(AND(VLOOKUP(G426,अंक,5,0)&gt;=75),1,0))),IF(AND(VLOOKUP(G426,अंक,5,0)&gt;=86),1.5,IF(AND(VLOOKUP(G426,अंक,5,0)&gt;=81),1,IF(AND(VLOOKUP(G426,अंक,5,0)&gt;=75),0.5,0))))),"")</f>
        <v/>
      </c>
      <c s="160">
        <f t="shared" si="235"/>
        <v>0</v>
      </c>
      <c s="160">
        <f t="shared" si="236"/>
        <v>0</v>
      </c>
      <c s="160">
        <f t="shared" si="220"/>
        <v>0</v>
      </c>
      <c s="157" t="str">
        <f t="shared" si="237"/>
        <v/>
      </c>
      <c s="160" t="str">
        <f t="shared" si="221"/>
        <v/>
      </c>
      <c s="160" t="str">
        <f>IFERROR(IF(AND(VLOOKUP(G426,अंक,5,0)=""),"",IF($CE$6=3,IF(AND(VLOOKUP(G426,अंक,5,0)&gt;=86),3,IF(AND(VLOOKUP(G426,अंक,5,0)&gt;=81),2,IF(AND(VLOOKUP(G426,अंक,5,0)&gt;=75),1,0))),IF(AND(VLOOKUP(G426,अंक,5,0)&gt;=86),1.5,IF(AND(VLOOKUP(G426,अंक,5,0)&gt;=81),1,IF(AND(VLOOKUP(G426,अंक,5,0)&gt;=75),0.5,0))))),"")</f>
        <v/>
      </c>
      <c s="160">
        <f t="shared" si="238"/>
        <v>0</v>
      </c>
      <c s="160">
        <f t="shared" si="239"/>
        <v>0</v>
      </c>
      <c s="160">
        <f t="shared" si="222"/>
        <v>0</v>
      </c>
      <c s="157" t="str">
        <f t="shared" si="240"/>
        <v/>
      </c>
      <c s="160" t="str">
        <f t="shared" si="223"/>
        <v/>
      </c>
      <c s="160" t="str">
        <f>IFERROR(IF(AND(VLOOKUP(G426,अंक,5,0)=""),"",IF($CK$6=3,IF(AND(VLOOKUP(G426,अंक,5,0)&gt;=86),3,IF(AND(VLOOKUP(G426,अंक,5,0)&gt;=81),2,IF(AND(VLOOKUP(G426,अंक,5,0)&gt;=75),1,0))),IF(AND(VLOOKUP(G426,अंक,5,0)&gt;86),1.5,IF(AND(VLOOKUP(G426,अंक,5,0)&gt;=81),1,IF(AND(VLOOKUP(G426,अंक,5,0)&gt;=75),0.5,0))))),"")</f>
        <v/>
      </c>
      <c s="160">
        <f t="shared" si="241"/>
        <v>0</v>
      </c>
      <c s="160">
        <f t="shared" si="242"/>
        <v>0</v>
      </c>
      <c s="160">
        <f t="shared" si="224"/>
        <v>0</v>
      </c>
      <c s="157" t="str">
        <f t="shared" si="243"/>
        <v/>
      </c>
      <c s="160" t="str">
        <f t="shared" si="225"/>
        <v/>
      </c>
      <c s="160" t="str">
        <f>IFERROR(IF(AND(VLOOKUP(G426,अंक,5,0)=""),"",IF($CQ$6=3,IF(AND(VLOOKUP(G426,अंक,5,0)&gt;=86),3,IF(AND(VLOOKUP(G426,अंक,5,0)&gt;=81),2,IF(AND(VLOOKUP(G426,अंक,5,0)&gt;=75),1,0))),IF(AND(VLOOKUP(G426,अंक,5,0)&gt;=86),1.5,IF(AND(VLOOKUP(G426,अंक,5,0)&gt;=81),1,IF(AND(VLOOKUP(G426,अंक,5,0)&gt;=75),0.5,0))))),"")</f>
        <v/>
      </c>
      <c s="160">
        <f t="shared" si="244"/>
        <v>0</v>
      </c>
      <c s="160">
        <f t="shared" si="245"/>
        <v>0</v>
      </c>
      <c s="161">
        <f t="shared" si="226"/>
        <v>0</v>
      </c>
      <c s="162"/>
    </row>
    <row r="427" spans="1:99" ht="26.25" customHeight="1">
      <c r="A42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7" s="181" t="str">
        <f t="shared" si="227"/>
        <v/>
      </c>
      <c s="160" t="str">
        <f t="shared" si="228"/>
        <v/>
      </c>
      <c s="160" t="str">
        <f t="shared" si="215"/>
        <v/>
      </c>
      <c s="160" t="str">
        <f>IFERROR(IF(AND(VLOOKUP(G427,अंक,5,0)=""),"",IF($BM$6=3,IF(AND(VLOOKUP(G427,अंक,5,0)&gt;=86),3,IF(AND(VLOOKUP(G427,अंक,5,0)&gt;=81),2,IF(AND(VLOOKUP(G427,Mark,5,0)&gt;=75),1,0))),IF(AND(VLOOKUP(G427,अंक,5,0)&gt;=86),1.5,IF(AND(VLOOKUP(G427,अंक,5,0)&gt;=81),1,IF(AND(VLOOKUP(G427,अंक,5,0)&gt;=75),0.5,0))))),"")</f>
        <v/>
      </c>
      <c s="160">
        <f t="shared" si="229"/>
        <v>0</v>
      </c>
      <c s="160">
        <f t="shared" si="230"/>
        <v>0</v>
      </c>
      <c s="160">
        <f t="shared" si="216"/>
        <v>0</v>
      </c>
      <c s="157" t="str">
        <f t="shared" si="231"/>
        <v/>
      </c>
      <c s="160" t="str">
        <f t="shared" si="217"/>
        <v/>
      </c>
      <c s="160" t="str">
        <f>IFERROR(IF(AND(VLOOKUP(G427,अंक,5,0)=""),"",IF($BS$6=3,IF(AND(VLOOKUP(G427,अंक,5,0)&gt;=86),3,IF(AND(VLOOKUP(G427,अंक,5,0)&gt;=81),2,IF(AND(VLOOKUP(G427,अंक,5,0)&gt;=75),1,0))),IF(AND(VLOOKUP(G427,अंक,5,0)&gt;=86),1.5,IF(AND(VLOOKUP(G427,अंक,5,0)&gt;=81),1,IF(AND(VLOOKUP(G427,अंक,5,0)&gt;=75),0.5,0))))),"")</f>
        <v/>
      </c>
      <c s="160">
        <f t="shared" si="232"/>
        <v>0</v>
      </c>
      <c s="160">
        <f t="shared" si="233"/>
        <v>0</v>
      </c>
      <c s="160">
        <f t="shared" si="218"/>
        <v>0</v>
      </c>
      <c s="157" t="str">
        <f t="shared" si="234"/>
        <v/>
      </c>
      <c s="160" t="str">
        <f t="shared" si="219"/>
        <v/>
      </c>
      <c s="160" t="str">
        <f>IFERROR(IF(AND(VLOOKUP(G427,अंक,5,0)=""),"",IF($BY$6=3,IF(AND(VLOOKUP(G427,अंक,5,0)&gt;=86),3,IF(AND(VLOOKUP(G427,अंक,5,0)&gt;=81),2,IF(AND(VLOOKUP(G427,अंक,5,0)&gt;=75),1,0))),IF(AND(VLOOKUP(G427,अंक,5,0)&gt;=86),1.5,IF(AND(VLOOKUP(G427,अंक,5,0)&gt;=81),1,IF(AND(VLOOKUP(G427,अंक,5,0)&gt;=75),0.5,0))))),"")</f>
        <v/>
      </c>
      <c s="160">
        <f t="shared" si="235"/>
        <v>0</v>
      </c>
      <c s="160">
        <f t="shared" si="236"/>
        <v>0</v>
      </c>
      <c s="160">
        <f t="shared" si="220"/>
        <v>0</v>
      </c>
      <c s="157" t="str">
        <f t="shared" si="237"/>
        <v/>
      </c>
      <c s="160" t="str">
        <f t="shared" si="221"/>
        <v/>
      </c>
      <c s="160" t="str">
        <f>IFERROR(IF(AND(VLOOKUP(G427,अंक,5,0)=""),"",IF($CE$6=3,IF(AND(VLOOKUP(G427,अंक,5,0)&gt;=86),3,IF(AND(VLOOKUP(G427,अंक,5,0)&gt;=81),2,IF(AND(VLOOKUP(G427,अंक,5,0)&gt;=75),1,0))),IF(AND(VLOOKUP(G427,अंक,5,0)&gt;=86),1.5,IF(AND(VLOOKUP(G427,अंक,5,0)&gt;=81),1,IF(AND(VLOOKUP(G427,अंक,5,0)&gt;=75),0.5,0))))),"")</f>
        <v/>
      </c>
      <c s="160">
        <f t="shared" si="238"/>
        <v>0</v>
      </c>
      <c s="160">
        <f t="shared" si="239"/>
        <v>0</v>
      </c>
      <c s="160">
        <f t="shared" si="222"/>
        <v>0</v>
      </c>
      <c s="157" t="str">
        <f t="shared" si="240"/>
        <v/>
      </c>
      <c s="160" t="str">
        <f t="shared" si="223"/>
        <v/>
      </c>
      <c s="160" t="str">
        <f>IFERROR(IF(AND(VLOOKUP(G427,अंक,5,0)=""),"",IF($CK$6=3,IF(AND(VLOOKUP(G427,अंक,5,0)&gt;=86),3,IF(AND(VLOOKUP(G427,अंक,5,0)&gt;=81),2,IF(AND(VLOOKUP(G427,अंक,5,0)&gt;=75),1,0))),IF(AND(VLOOKUP(G427,अंक,5,0)&gt;86),1.5,IF(AND(VLOOKUP(G427,अंक,5,0)&gt;=81),1,IF(AND(VLOOKUP(G427,अंक,5,0)&gt;=75),0.5,0))))),"")</f>
        <v/>
      </c>
      <c s="160">
        <f t="shared" si="241"/>
        <v>0</v>
      </c>
      <c s="160">
        <f t="shared" si="242"/>
        <v>0</v>
      </c>
      <c s="160">
        <f t="shared" si="224"/>
        <v>0</v>
      </c>
      <c s="157" t="str">
        <f t="shared" si="243"/>
        <v/>
      </c>
      <c s="160" t="str">
        <f t="shared" si="225"/>
        <v/>
      </c>
      <c s="160" t="str">
        <f>IFERROR(IF(AND(VLOOKUP(G427,अंक,5,0)=""),"",IF($CQ$6=3,IF(AND(VLOOKUP(G427,अंक,5,0)&gt;=86),3,IF(AND(VLOOKUP(G427,अंक,5,0)&gt;=81),2,IF(AND(VLOOKUP(G427,अंक,5,0)&gt;=75),1,0))),IF(AND(VLOOKUP(G427,अंक,5,0)&gt;=86),1.5,IF(AND(VLOOKUP(G427,अंक,5,0)&gt;=81),1,IF(AND(VLOOKUP(G427,अंक,5,0)&gt;=75),0.5,0))))),"")</f>
        <v/>
      </c>
      <c s="160">
        <f t="shared" si="244"/>
        <v>0</v>
      </c>
      <c s="160">
        <f t="shared" si="245"/>
        <v>0</v>
      </c>
      <c s="161">
        <f t="shared" si="226"/>
        <v>0</v>
      </c>
      <c s="162"/>
    </row>
    <row r="428" spans="1:99" ht="26.25" customHeight="1">
      <c r="A42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8" s="181" t="str">
        <f t="shared" si="227"/>
        <v/>
      </c>
      <c s="160" t="str">
        <f t="shared" si="228"/>
        <v/>
      </c>
      <c s="160" t="str">
        <f t="shared" si="215"/>
        <v/>
      </c>
      <c s="160" t="str">
        <f>IFERROR(IF(AND(VLOOKUP(G428,अंक,5,0)=""),"",IF($BM$6=3,IF(AND(VLOOKUP(G428,अंक,5,0)&gt;=86),3,IF(AND(VLOOKUP(G428,अंक,5,0)&gt;=81),2,IF(AND(VLOOKUP(G428,Mark,5,0)&gt;=75),1,0))),IF(AND(VLOOKUP(G428,अंक,5,0)&gt;=86),1.5,IF(AND(VLOOKUP(G428,अंक,5,0)&gt;=81),1,IF(AND(VLOOKUP(G428,अंक,5,0)&gt;=75),0.5,0))))),"")</f>
        <v/>
      </c>
      <c s="160">
        <f t="shared" si="229"/>
        <v>0</v>
      </c>
      <c s="160">
        <f t="shared" si="230"/>
        <v>0</v>
      </c>
      <c s="160">
        <f t="shared" si="216"/>
        <v>0</v>
      </c>
      <c s="157" t="str">
        <f t="shared" si="231"/>
        <v/>
      </c>
      <c s="160" t="str">
        <f t="shared" si="217"/>
        <v/>
      </c>
      <c s="160" t="str">
        <f>IFERROR(IF(AND(VLOOKUP(G428,अंक,5,0)=""),"",IF($BS$6=3,IF(AND(VLOOKUP(G428,अंक,5,0)&gt;=86),3,IF(AND(VLOOKUP(G428,अंक,5,0)&gt;=81),2,IF(AND(VLOOKUP(G428,अंक,5,0)&gt;=75),1,0))),IF(AND(VLOOKUP(G428,अंक,5,0)&gt;=86),1.5,IF(AND(VLOOKUP(G428,अंक,5,0)&gt;=81),1,IF(AND(VLOOKUP(G428,अंक,5,0)&gt;=75),0.5,0))))),"")</f>
        <v/>
      </c>
      <c s="160">
        <f t="shared" si="232"/>
        <v>0</v>
      </c>
      <c s="160">
        <f t="shared" si="233"/>
        <v>0</v>
      </c>
      <c s="160">
        <f t="shared" si="218"/>
        <v>0</v>
      </c>
      <c s="157" t="str">
        <f t="shared" si="234"/>
        <v/>
      </c>
      <c s="160" t="str">
        <f t="shared" si="219"/>
        <v/>
      </c>
      <c s="160" t="str">
        <f>IFERROR(IF(AND(VLOOKUP(G428,अंक,5,0)=""),"",IF($BY$6=3,IF(AND(VLOOKUP(G428,अंक,5,0)&gt;=86),3,IF(AND(VLOOKUP(G428,अंक,5,0)&gt;=81),2,IF(AND(VLOOKUP(G428,अंक,5,0)&gt;=75),1,0))),IF(AND(VLOOKUP(G428,अंक,5,0)&gt;=86),1.5,IF(AND(VLOOKUP(G428,अंक,5,0)&gt;=81),1,IF(AND(VLOOKUP(G428,अंक,5,0)&gt;=75),0.5,0))))),"")</f>
        <v/>
      </c>
      <c s="160">
        <f t="shared" si="235"/>
        <v>0</v>
      </c>
      <c s="160">
        <f t="shared" si="236"/>
        <v>0</v>
      </c>
      <c s="160">
        <f t="shared" si="220"/>
        <v>0</v>
      </c>
      <c s="157" t="str">
        <f t="shared" si="237"/>
        <v/>
      </c>
      <c s="160" t="str">
        <f t="shared" si="221"/>
        <v/>
      </c>
      <c s="160" t="str">
        <f>IFERROR(IF(AND(VLOOKUP(G428,अंक,5,0)=""),"",IF($CE$6=3,IF(AND(VLOOKUP(G428,अंक,5,0)&gt;=86),3,IF(AND(VLOOKUP(G428,अंक,5,0)&gt;=81),2,IF(AND(VLOOKUP(G428,अंक,5,0)&gt;=75),1,0))),IF(AND(VLOOKUP(G428,अंक,5,0)&gt;=86),1.5,IF(AND(VLOOKUP(G428,अंक,5,0)&gt;=81),1,IF(AND(VLOOKUP(G428,अंक,5,0)&gt;=75),0.5,0))))),"")</f>
        <v/>
      </c>
      <c s="160">
        <f t="shared" si="238"/>
        <v>0</v>
      </c>
      <c s="160">
        <f t="shared" si="239"/>
        <v>0</v>
      </c>
      <c s="160">
        <f t="shared" si="222"/>
        <v>0</v>
      </c>
      <c s="157" t="str">
        <f t="shared" si="240"/>
        <v/>
      </c>
      <c s="160" t="str">
        <f t="shared" si="223"/>
        <v/>
      </c>
      <c s="160" t="str">
        <f>IFERROR(IF(AND(VLOOKUP(G428,अंक,5,0)=""),"",IF($CK$6=3,IF(AND(VLOOKUP(G428,अंक,5,0)&gt;=86),3,IF(AND(VLOOKUP(G428,अंक,5,0)&gt;=81),2,IF(AND(VLOOKUP(G428,अंक,5,0)&gt;=75),1,0))),IF(AND(VLOOKUP(G428,अंक,5,0)&gt;86),1.5,IF(AND(VLOOKUP(G428,अंक,5,0)&gt;=81),1,IF(AND(VLOOKUP(G428,अंक,5,0)&gt;=75),0.5,0))))),"")</f>
        <v/>
      </c>
      <c s="160">
        <f t="shared" si="241"/>
        <v>0</v>
      </c>
      <c s="160">
        <f t="shared" si="242"/>
        <v>0</v>
      </c>
      <c s="160">
        <f t="shared" si="224"/>
        <v>0</v>
      </c>
      <c s="157" t="str">
        <f t="shared" si="243"/>
        <v/>
      </c>
      <c s="160" t="str">
        <f t="shared" si="225"/>
        <v/>
      </c>
      <c s="160" t="str">
        <f>IFERROR(IF(AND(VLOOKUP(G428,अंक,5,0)=""),"",IF($CQ$6=3,IF(AND(VLOOKUP(G428,अंक,5,0)&gt;=86),3,IF(AND(VLOOKUP(G428,अंक,5,0)&gt;=81),2,IF(AND(VLOOKUP(G428,अंक,5,0)&gt;=75),1,0))),IF(AND(VLOOKUP(G428,अंक,5,0)&gt;=86),1.5,IF(AND(VLOOKUP(G428,अंक,5,0)&gt;=81),1,IF(AND(VLOOKUP(G428,अंक,5,0)&gt;=75),0.5,0))))),"")</f>
        <v/>
      </c>
      <c s="160">
        <f t="shared" si="244"/>
        <v>0</v>
      </c>
      <c s="160">
        <f t="shared" si="245"/>
        <v>0</v>
      </c>
      <c s="161">
        <f t="shared" si="226"/>
        <v>0</v>
      </c>
      <c s="162"/>
    </row>
    <row r="429" spans="1:99" ht="26.25" customHeight="1">
      <c r="A42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29" s="181" t="str">
        <f t="shared" si="227"/>
        <v/>
      </c>
      <c s="160" t="str">
        <f t="shared" si="228"/>
        <v/>
      </c>
      <c s="160" t="str">
        <f t="shared" si="215"/>
        <v/>
      </c>
      <c s="160" t="str">
        <f>IFERROR(IF(AND(VLOOKUP(G429,अंक,5,0)=""),"",IF($BM$6=3,IF(AND(VLOOKUP(G429,अंक,5,0)&gt;=86),3,IF(AND(VLOOKUP(G429,अंक,5,0)&gt;=81),2,IF(AND(VLOOKUP(G429,Mark,5,0)&gt;=75),1,0))),IF(AND(VLOOKUP(G429,अंक,5,0)&gt;=86),1.5,IF(AND(VLOOKUP(G429,अंक,5,0)&gt;=81),1,IF(AND(VLOOKUP(G429,अंक,5,0)&gt;=75),0.5,0))))),"")</f>
        <v/>
      </c>
      <c s="160">
        <f t="shared" si="229"/>
        <v>0</v>
      </c>
      <c s="160">
        <f t="shared" si="230"/>
        <v>0</v>
      </c>
      <c s="160">
        <f t="shared" si="216"/>
        <v>0</v>
      </c>
      <c s="157" t="str">
        <f t="shared" si="231"/>
        <v/>
      </c>
      <c s="160" t="str">
        <f t="shared" si="217"/>
        <v/>
      </c>
      <c s="160" t="str">
        <f>IFERROR(IF(AND(VLOOKUP(G429,अंक,5,0)=""),"",IF($BS$6=3,IF(AND(VLOOKUP(G429,अंक,5,0)&gt;=86),3,IF(AND(VLOOKUP(G429,अंक,5,0)&gt;=81),2,IF(AND(VLOOKUP(G429,अंक,5,0)&gt;=75),1,0))),IF(AND(VLOOKUP(G429,अंक,5,0)&gt;=86),1.5,IF(AND(VLOOKUP(G429,अंक,5,0)&gt;=81),1,IF(AND(VLOOKUP(G429,अंक,5,0)&gt;=75),0.5,0))))),"")</f>
        <v/>
      </c>
      <c s="160">
        <f t="shared" si="232"/>
        <v>0</v>
      </c>
      <c s="160">
        <f t="shared" si="233"/>
        <v>0</v>
      </c>
      <c s="160">
        <f t="shared" si="218"/>
        <v>0</v>
      </c>
      <c s="157" t="str">
        <f t="shared" si="234"/>
        <v/>
      </c>
      <c s="160" t="str">
        <f t="shared" si="219"/>
        <v/>
      </c>
      <c s="160" t="str">
        <f>IFERROR(IF(AND(VLOOKUP(G429,अंक,5,0)=""),"",IF($BY$6=3,IF(AND(VLOOKUP(G429,अंक,5,0)&gt;=86),3,IF(AND(VLOOKUP(G429,अंक,5,0)&gt;=81),2,IF(AND(VLOOKUP(G429,अंक,5,0)&gt;=75),1,0))),IF(AND(VLOOKUP(G429,अंक,5,0)&gt;=86),1.5,IF(AND(VLOOKUP(G429,अंक,5,0)&gt;=81),1,IF(AND(VLOOKUP(G429,अंक,5,0)&gt;=75),0.5,0))))),"")</f>
        <v/>
      </c>
      <c s="160">
        <f t="shared" si="235"/>
        <v>0</v>
      </c>
      <c s="160">
        <f t="shared" si="236"/>
        <v>0</v>
      </c>
      <c s="160">
        <f t="shared" si="220"/>
        <v>0</v>
      </c>
      <c s="157" t="str">
        <f t="shared" si="237"/>
        <v/>
      </c>
      <c s="160" t="str">
        <f t="shared" si="221"/>
        <v/>
      </c>
      <c s="160" t="str">
        <f>IFERROR(IF(AND(VLOOKUP(G429,अंक,5,0)=""),"",IF($CE$6=3,IF(AND(VLOOKUP(G429,अंक,5,0)&gt;=86),3,IF(AND(VLOOKUP(G429,अंक,5,0)&gt;=81),2,IF(AND(VLOOKUP(G429,अंक,5,0)&gt;=75),1,0))),IF(AND(VLOOKUP(G429,अंक,5,0)&gt;=86),1.5,IF(AND(VLOOKUP(G429,अंक,5,0)&gt;=81),1,IF(AND(VLOOKUP(G429,अंक,5,0)&gt;=75),0.5,0))))),"")</f>
        <v/>
      </c>
      <c s="160">
        <f t="shared" si="238"/>
        <v>0</v>
      </c>
      <c s="160">
        <f t="shared" si="239"/>
        <v>0</v>
      </c>
      <c s="160">
        <f t="shared" si="222"/>
        <v>0</v>
      </c>
      <c s="157" t="str">
        <f t="shared" si="240"/>
        <v/>
      </c>
      <c s="160" t="str">
        <f t="shared" si="223"/>
        <v/>
      </c>
      <c s="160" t="str">
        <f>IFERROR(IF(AND(VLOOKUP(G429,अंक,5,0)=""),"",IF($CK$6=3,IF(AND(VLOOKUP(G429,अंक,5,0)&gt;=86),3,IF(AND(VLOOKUP(G429,अंक,5,0)&gt;=81),2,IF(AND(VLOOKUP(G429,अंक,5,0)&gt;=75),1,0))),IF(AND(VLOOKUP(G429,अंक,5,0)&gt;86),1.5,IF(AND(VLOOKUP(G429,अंक,5,0)&gt;=81),1,IF(AND(VLOOKUP(G429,अंक,5,0)&gt;=75),0.5,0))))),"")</f>
        <v/>
      </c>
      <c s="160">
        <f t="shared" si="241"/>
        <v>0</v>
      </c>
      <c s="160">
        <f t="shared" si="242"/>
        <v>0</v>
      </c>
      <c s="160">
        <f t="shared" si="224"/>
        <v>0</v>
      </c>
      <c s="157" t="str">
        <f t="shared" si="243"/>
        <v/>
      </c>
      <c s="160" t="str">
        <f t="shared" si="225"/>
        <v/>
      </c>
      <c s="160" t="str">
        <f>IFERROR(IF(AND(VLOOKUP(G429,अंक,5,0)=""),"",IF($CQ$6=3,IF(AND(VLOOKUP(G429,अंक,5,0)&gt;=86),3,IF(AND(VLOOKUP(G429,अंक,5,0)&gt;=81),2,IF(AND(VLOOKUP(G429,अंक,5,0)&gt;=75),1,0))),IF(AND(VLOOKUP(G429,अंक,5,0)&gt;=86),1.5,IF(AND(VLOOKUP(G429,अंक,5,0)&gt;=81),1,IF(AND(VLOOKUP(G429,अंक,5,0)&gt;=75),0.5,0))))),"")</f>
        <v/>
      </c>
      <c s="160">
        <f t="shared" si="244"/>
        <v>0</v>
      </c>
      <c s="160">
        <f t="shared" si="245"/>
        <v>0</v>
      </c>
      <c s="161">
        <f t="shared" si="226"/>
        <v>0</v>
      </c>
      <c s="162"/>
    </row>
    <row r="430" spans="1:99" ht="26.25" customHeight="1">
      <c r="A43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0" s="181" t="str">
        <f t="shared" si="227"/>
        <v/>
      </c>
      <c s="160" t="str">
        <f t="shared" si="228"/>
        <v/>
      </c>
      <c s="160" t="str">
        <f t="shared" si="215"/>
        <v/>
      </c>
      <c s="160" t="str">
        <f>IFERROR(IF(AND(VLOOKUP(G430,अंक,5,0)=""),"",IF($BM$6=3,IF(AND(VLOOKUP(G430,अंक,5,0)&gt;=86),3,IF(AND(VLOOKUP(G430,अंक,5,0)&gt;=81),2,IF(AND(VLOOKUP(G430,Mark,5,0)&gt;=75),1,0))),IF(AND(VLOOKUP(G430,अंक,5,0)&gt;=86),1.5,IF(AND(VLOOKUP(G430,अंक,5,0)&gt;=81),1,IF(AND(VLOOKUP(G430,अंक,5,0)&gt;=75),0.5,0))))),"")</f>
        <v/>
      </c>
      <c s="160">
        <f t="shared" si="229"/>
        <v>0</v>
      </c>
      <c s="160">
        <f t="shared" si="230"/>
        <v>0</v>
      </c>
      <c s="160">
        <f t="shared" si="216"/>
        <v>0</v>
      </c>
      <c s="157" t="str">
        <f t="shared" si="231"/>
        <v/>
      </c>
      <c s="160" t="str">
        <f t="shared" si="217"/>
        <v/>
      </c>
      <c s="160" t="str">
        <f>IFERROR(IF(AND(VLOOKUP(G430,अंक,5,0)=""),"",IF($BS$6=3,IF(AND(VLOOKUP(G430,अंक,5,0)&gt;=86),3,IF(AND(VLOOKUP(G430,अंक,5,0)&gt;=81),2,IF(AND(VLOOKUP(G430,अंक,5,0)&gt;=75),1,0))),IF(AND(VLOOKUP(G430,अंक,5,0)&gt;=86),1.5,IF(AND(VLOOKUP(G430,अंक,5,0)&gt;=81),1,IF(AND(VLOOKUP(G430,अंक,5,0)&gt;=75),0.5,0))))),"")</f>
        <v/>
      </c>
      <c s="160">
        <f t="shared" si="232"/>
        <v>0</v>
      </c>
      <c s="160">
        <f t="shared" si="233"/>
        <v>0</v>
      </c>
      <c s="160">
        <f t="shared" si="218"/>
        <v>0</v>
      </c>
      <c s="157" t="str">
        <f t="shared" si="234"/>
        <v/>
      </c>
      <c s="160" t="str">
        <f t="shared" si="219"/>
        <v/>
      </c>
      <c s="160" t="str">
        <f>IFERROR(IF(AND(VLOOKUP(G430,अंक,5,0)=""),"",IF($BY$6=3,IF(AND(VLOOKUP(G430,अंक,5,0)&gt;=86),3,IF(AND(VLOOKUP(G430,अंक,5,0)&gt;=81),2,IF(AND(VLOOKUP(G430,अंक,5,0)&gt;=75),1,0))),IF(AND(VLOOKUP(G430,अंक,5,0)&gt;=86),1.5,IF(AND(VLOOKUP(G430,अंक,5,0)&gt;=81),1,IF(AND(VLOOKUP(G430,अंक,5,0)&gt;=75),0.5,0))))),"")</f>
        <v/>
      </c>
      <c s="160">
        <f t="shared" si="235"/>
        <v>0</v>
      </c>
      <c s="160">
        <f t="shared" si="236"/>
        <v>0</v>
      </c>
      <c s="160">
        <f t="shared" si="220"/>
        <v>0</v>
      </c>
      <c s="157" t="str">
        <f t="shared" si="237"/>
        <v/>
      </c>
      <c s="160" t="str">
        <f t="shared" si="221"/>
        <v/>
      </c>
      <c s="160" t="str">
        <f>IFERROR(IF(AND(VLOOKUP(G430,अंक,5,0)=""),"",IF($CE$6=3,IF(AND(VLOOKUP(G430,अंक,5,0)&gt;=86),3,IF(AND(VLOOKUP(G430,अंक,5,0)&gt;=81),2,IF(AND(VLOOKUP(G430,अंक,5,0)&gt;=75),1,0))),IF(AND(VLOOKUP(G430,अंक,5,0)&gt;=86),1.5,IF(AND(VLOOKUP(G430,अंक,5,0)&gt;=81),1,IF(AND(VLOOKUP(G430,अंक,5,0)&gt;=75),0.5,0))))),"")</f>
        <v/>
      </c>
      <c s="160">
        <f t="shared" si="238"/>
        <v>0</v>
      </c>
      <c s="160">
        <f t="shared" si="239"/>
        <v>0</v>
      </c>
      <c s="160">
        <f t="shared" si="222"/>
        <v>0</v>
      </c>
      <c s="157" t="str">
        <f t="shared" si="240"/>
        <v/>
      </c>
      <c s="160" t="str">
        <f t="shared" si="223"/>
        <v/>
      </c>
      <c s="160" t="str">
        <f>IFERROR(IF(AND(VLOOKUP(G430,अंक,5,0)=""),"",IF($CK$6=3,IF(AND(VLOOKUP(G430,अंक,5,0)&gt;=86),3,IF(AND(VLOOKUP(G430,अंक,5,0)&gt;=81),2,IF(AND(VLOOKUP(G430,अंक,5,0)&gt;=75),1,0))),IF(AND(VLOOKUP(G430,अंक,5,0)&gt;86),1.5,IF(AND(VLOOKUP(G430,अंक,5,0)&gt;=81),1,IF(AND(VLOOKUP(G430,अंक,5,0)&gt;=75),0.5,0))))),"")</f>
        <v/>
      </c>
      <c s="160">
        <f t="shared" si="241"/>
        <v>0</v>
      </c>
      <c s="160">
        <f t="shared" si="242"/>
        <v>0</v>
      </c>
      <c s="160">
        <f t="shared" si="224"/>
        <v>0</v>
      </c>
      <c s="157" t="str">
        <f t="shared" si="243"/>
        <v/>
      </c>
      <c s="160" t="str">
        <f t="shared" si="225"/>
        <v/>
      </c>
      <c s="160" t="str">
        <f>IFERROR(IF(AND(VLOOKUP(G430,अंक,5,0)=""),"",IF($CQ$6=3,IF(AND(VLOOKUP(G430,अंक,5,0)&gt;=86),3,IF(AND(VLOOKUP(G430,अंक,5,0)&gt;=81),2,IF(AND(VLOOKUP(G430,अंक,5,0)&gt;=75),1,0))),IF(AND(VLOOKUP(G430,अंक,5,0)&gt;=86),1.5,IF(AND(VLOOKUP(G430,अंक,5,0)&gt;=81),1,IF(AND(VLOOKUP(G430,अंक,5,0)&gt;=75),0.5,0))))),"")</f>
        <v/>
      </c>
      <c s="160">
        <f t="shared" si="244"/>
        <v>0</v>
      </c>
      <c s="160">
        <f t="shared" si="245"/>
        <v>0</v>
      </c>
      <c s="161">
        <f t="shared" si="226"/>
        <v>0</v>
      </c>
      <c s="162"/>
    </row>
    <row r="431" spans="1:99" ht="26.25" customHeight="1">
      <c r="A43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1" s="181" t="str">
        <f t="shared" si="227"/>
        <v/>
      </c>
      <c s="160" t="str">
        <f t="shared" si="228"/>
        <v/>
      </c>
      <c s="160" t="str">
        <f t="shared" si="215"/>
        <v/>
      </c>
      <c s="160" t="str">
        <f>IFERROR(IF(AND(VLOOKUP(G431,अंक,5,0)=""),"",IF($BM$6=3,IF(AND(VLOOKUP(G431,अंक,5,0)&gt;=86),3,IF(AND(VLOOKUP(G431,अंक,5,0)&gt;=81),2,IF(AND(VLOOKUP(G431,Mark,5,0)&gt;=75),1,0))),IF(AND(VLOOKUP(G431,अंक,5,0)&gt;=86),1.5,IF(AND(VLOOKUP(G431,अंक,5,0)&gt;=81),1,IF(AND(VLOOKUP(G431,अंक,5,0)&gt;=75),0.5,0))))),"")</f>
        <v/>
      </c>
      <c s="160">
        <f t="shared" si="229"/>
        <v>0</v>
      </c>
      <c s="160">
        <f t="shared" si="230"/>
        <v>0</v>
      </c>
      <c s="160">
        <f t="shared" si="216"/>
        <v>0</v>
      </c>
      <c s="157" t="str">
        <f t="shared" si="231"/>
        <v/>
      </c>
      <c s="160" t="str">
        <f t="shared" si="217"/>
        <v/>
      </c>
      <c s="160" t="str">
        <f>IFERROR(IF(AND(VLOOKUP(G431,अंक,5,0)=""),"",IF($BS$6=3,IF(AND(VLOOKUP(G431,अंक,5,0)&gt;=86),3,IF(AND(VLOOKUP(G431,अंक,5,0)&gt;=81),2,IF(AND(VLOOKUP(G431,अंक,5,0)&gt;=75),1,0))),IF(AND(VLOOKUP(G431,अंक,5,0)&gt;=86),1.5,IF(AND(VLOOKUP(G431,अंक,5,0)&gt;=81),1,IF(AND(VLOOKUP(G431,अंक,5,0)&gt;=75),0.5,0))))),"")</f>
        <v/>
      </c>
      <c s="160">
        <f t="shared" si="232"/>
        <v>0</v>
      </c>
      <c s="160">
        <f t="shared" si="233"/>
        <v>0</v>
      </c>
      <c s="160">
        <f t="shared" si="218"/>
        <v>0</v>
      </c>
      <c s="157" t="str">
        <f t="shared" si="234"/>
        <v/>
      </c>
      <c s="160" t="str">
        <f t="shared" si="219"/>
        <v/>
      </c>
      <c s="160" t="str">
        <f>IFERROR(IF(AND(VLOOKUP(G431,अंक,5,0)=""),"",IF($BY$6=3,IF(AND(VLOOKUP(G431,अंक,5,0)&gt;=86),3,IF(AND(VLOOKUP(G431,अंक,5,0)&gt;=81),2,IF(AND(VLOOKUP(G431,अंक,5,0)&gt;=75),1,0))),IF(AND(VLOOKUP(G431,अंक,5,0)&gt;=86),1.5,IF(AND(VLOOKUP(G431,अंक,5,0)&gt;=81),1,IF(AND(VLOOKUP(G431,अंक,5,0)&gt;=75),0.5,0))))),"")</f>
        <v/>
      </c>
      <c s="160">
        <f t="shared" si="235"/>
        <v>0</v>
      </c>
      <c s="160">
        <f t="shared" si="236"/>
        <v>0</v>
      </c>
      <c s="160">
        <f t="shared" si="220"/>
        <v>0</v>
      </c>
      <c s="157" t="str">
        <f t="shared" si="237"/>
        <v/>
      </c>
      <c s="160" t="str">
        <f t="shared" si="221"/>
        <v/>
      </c>
      <c s="160" t="str">
        <f>IFERROR(IF(AND(VLOOKUP(G431,अंक,5,0)=""),"",IF($CE$6=3,IF(AND(VLOOKUP(G431,अंक,5,0)&gt;=86),3,IF(AND(VLOOKUP(G431,अंक,5,0)&gt;=81),2,IF(AND(VLOOKUP(G431,अंक,5,0)&gt;=75),1,0))),IF(AND(VLOOKUP(G431,अंक,5,0)&gt;=86),1.5,IF(AND(VLOOKUP(G431,अंक,5,0)&gt;=81),1,IF(AND(VLOOKUP(G431,अंक,5,0)&gt;=75),0.5,0))))),"")</f>
        <v/>
      </c>
      <c s="160">
        <f t="shared" si="238"/>
        <v>0</v>
      </c>
      <c s="160">
        <f t="shared" si="239"/>
        <v>0</v>
      </c>
      <c s="160">
        <f t="shared" si="222"/>
        <v>0</v>
      </c>
      <c s="157" t="str">
        <f t="shared" si="240"/>
        <v/>
      </c>
      <c s="160" t="str">
        <f t="shared" si="223"/>
        <v/>
      </c>
      <c s="160" t="str">
        <f>IFERROR(IF(AND(VLOOKUP(G431,अंक,5,0)=""),"",IF($CK$6=3,IF(AND(VLOOKUP(G431,अंक,5,0)&gt;=86),3,IF(AND(VLOOKUP(G431,अंक,5,0)&gt;=81),2,IF(AND(VLOOKUP(G431,अंक,5,0)&gt;=75),1,0))),IF(AND(VLOOKUP(G431,अंक,5,0)&gt;86),1.5,IF(AND(VLOOKUP(G431,अंक,5,0)&gt;=81),1,IF(AND(VLOOKUP(G431,अंक,5,0)&gt;=75),0.5,0))))),"")</f>
        <v/>
      </c>
      <c s="160">
        <f t="shared" si="241"/>
        <v>0</v>
      </c>
      <c s="160">
        <f t="shared" si="242"/>
        <v>0</v>
      </c>
      <c s="160">
        <f t="shared" si="224"/>
        <v>0</v>
      </c>
      <c s="157" t="str">
        <f t="shared" si="243"/>
        <v/>
      </c>
      <c s="160" t="str">
        <f t="shared" si="225"/>
        <v/>
      </c>
      <c s="160" t="str">
        <f>IFERROR(IF(AND(VLOOKUP(G431,अंक,5,0)=""),"",IF($CQ$6=3,IF(AND(VLOOKUP(G431,अंक,5,0)&gt;=86),3,IF(AND(VLOOKUP(G431,अंक,5,0)&gt;=81),2,IF(AND(VLOOKUP(G431,अंक,5,0)&gt;=75),1,0))),IF(AND(VLOOKUP(G431,अंक,5,0)&gt;=86),1.5,IF(AND(VLOOKUP(G431,अंक,5,0)&gt;=81),1,IF(AND(VLOOKUP(G431,अंक,5,0)&gt;=75),0.5,0))))),"")</f>
        <v/>
      </c>
      <c s="160">
        <f t="shared" si="244"/>
        <v>0</v>
      </c>
      <c s="160">
        <f t="shared" si="245"/>
        <v>0</v>
      </c>
      <c s="161">
        <f t="shared" si="226"/>
        <v>0</v>
      </c>
      <c s="162"/>
    </row>
    <row r="432" spans="1:99" ht="26.25" customHeight="1">
      <c r="A43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2" s="181" t="str">
        <f t="shared" si="227"/>
        <v/>
      </c>
      <c s="160" t="str">
        <f t="shared" si="228"/>
        <v/>
      </c>
      <c s="160" t="str">
        <f t="shared" si="215"/>
        <v/>
      </c>
      <c s="160" t="str">
        <f>IFERROR(IF(AND(VLOOKUP(G432,अंक,5,0)=""),"",IF($BM$6=3,IF(AND(VLOOKUP(G432,अंक,5,0)&gt;=86),3,IF(AND(VLOOKUP(G432,अंक,5,0)&gt;=81),2,IF(AND(VLOOKUP(G432,Mark,5,0)&gt;=75),1,0))),IF(AND(VLOOKUP(G432,अंक,5,0)&gt;=86),1.5,IF(AND(VLOOKUP(G432,अंक,5,0)&gt;=81),1,IF(AND(VLOOKUP(G432,अंक,5,0)&gt;=75),0.5,0))))),"")</f>
        <v/>
      </c>
      <c s="160">
        <f t="shared" si="229"/>
        <v>0</v>
      </c>
      <c s="160">
        <f t="shared" si="230"/>
        <v>0</v>
      </c>
      <c s="160">
        <f t="shared" si="216"/>
        <v>0</v>
      </c>
      <c s="157" t="str">
        <f t="shared" si="231"/>
        <v/>
      </c>
      <c s="160" t="str">
        <f t="shared" si="217"/>
        <v/>
      </c>
      <c s="160" t="str">
        <f>IFERROR(IF(AND(VLOOKUP(G432,अंक,5,0)=""),"",IF($BS$6=3,IF(AND(VLOOKUP(G432,अंक,5,0)&gt;=86),3,IF(AND(VLOOKUP(G432,अंक,5,0)&gt;=81),2,IF(AND(VLOOKUP(G432,अंक,5,0)&gt;=75),1,0))),IF(AND(VLOOKUP(G432,अंक,5,0)&gt;=86),1.5,IF(AND(VLOOKUP(G432,अंक,5,0)&gt;=81),1,IF(AND(VLOOKUP(G432,अंक,5,0)&gt;=75),0.5,0))))),"")</f>
        <v/>
      </c>
      <c s="160">
        <f t="shared" si="232"/>
        <v>0</v>
      </c>
      <c s="160">
        <f t="shared" si="233"/>
        <v>0</v>
      </c>
      <c s="160">
        <f t="shared" si="218"/>
        <v>0</v>
      </c>
      <c s="157" t="str">
        <f t="shared" si="234"/>
        <v/>
      </c>
      <c s="160" t="str">
        <f t="shared" si="219"/>
        <v/>
      </c>
      <c s="160" t="str">
        <f>IFERROR(IF(AND(VLOOKUP(G432,अंक,5,0)=""),"",IF($BY$6=3,IF(AND(VLOOKUP(G432,अंक,5,0)&gt;=86),3,IF(AND(VLOOKUP(G432,अंक,5,0)&gt;=81),2,IF(AND(VLOOKUP(G432,अंक,5,0)&gt;=75),1,0))),IF(AND(VLOOKUP(G432,अंक,5,0)&gt;=86),1.5,IF(AND(VLOOKUP(G432,अंक,5,0)&gt;=81),1,IF(AND(VLOOKUP(G432,अंक,5,0)&gt;=75),0.5,0))))),"")</f>
        <v/>
      </c>
      <c s="160">
        <f t="shared" si="235"/>
        <v>0</v>
      </c>
      <c s="160">
        <f t="shared" si="236"/>
        <v>0</v>
      </c>
      <c s="160">
        <f t="shared" si="220"/>
        <v>0</v>
      </c>
      <c s="157" t="str">
        <f t="shared" si="237"/>
        <v/>
      </c>
      <c s="160" t="str">
        <f t="shared" si="221"/>
        <v/>
      </c>
      <c s="160" t="str">
        <f>IFERROR(IF(AND(VLOOKUP(G432,अंक,5,0)=""),"",IF($CE$6=3,IF(AND(VLOOKUP(G432,अंक,5,0)&gt;=86),3,IF(AND(VLOOKUP(G432,अंक,5,0)&gt;=81),2,IF(AND(VLOOKUP(G432,अंक,5,0)&gt;=75),1,0))),IF(AND(VLOOKUP(G432,अंक,5,0)&gt;=86),1.5,IF(AND(VLOOKUP(G432,अंक,5,0)&gt;=81),1,IF(AND(VLOOKUP(G432,अंक,5,0)&gt;=75),0.5,0))))),"")</f>
        <v/>
      </c>
      <c s="160">
        <f t="shared" si="238"/>
        <v>0</v>
      </c>
      <c s="160">
        <f t="shared" si="239"/>
        <v>0</v>
      </c>
      <c s="160">
        <f t="shared" si="222"/>
        <v>0</v>
      </c>
      <c s="157" t="str">
        <f t="shared" si="240"/>
        <v/>
      </c>
      <c s="160" t="str">
        <f t="shared" si="223"/>
        <v/>
      </c>
      <c s="160" t="str">
        <f>IFERROR(IF(AND(VLOOKUP(G432,अंक,5,0)=""),"",IF($CK$6=3,IF(AND(VLOOKUP(G432,अंक,5,0)&gt;=86),3,IF(AND(VLOOKUP(G432,अंक,5,0)&gt;=81),2,IF(AND(VLOOKUP(G432,अंक,5,0)&gt;=75),1,0))),IF(AND(VLOOKUP(G432,अंक,5,0)&gt;86),1.5,IF(AND(VLOOKUP(G432,अंक,5,0)&gt;=81),1,IF(AND(VLOOKUP(G432,अंक,5,0)&gt;=75),0.5,0))))),"")</f>
        <v/>
      </c>
      <c s="160">
        <f t="shared" si="241"/>
        <v>0</v>
      </c>
      <c s="160">
        <f t="shared" si="242"/>
        <v>0</v>
      </c>
      <c s="160">
        <f t="shared" si="224"/>
        <v>0</v>
      </c>
      <c s="157" t="str">
        <f t="shared" si="243"/>
        <v/>
      </c>
      <c s="160" t="str">
        <f t="shared" si="225"/>
        <v/>
      </c>
      <c s="160" t="str">
        <f>IFERROR(IF(AND(VLOOKUP(G432,अंक,5,0)=""),"",IF($CQ$6=3,IF(AND(VLOOKUP(G432,अंक,5,0)&gt;=86),3,IF(AND(VLOOKUP(G432,अंक,5,0)&gt;=81),2,IF(AND(VLOOKUP(G432,अंक,5,0)&gt;=75),1,0))),IF(AND(VLOOKUP(G432,अंक,5,0)&gt;=86),1.5,IF(AND(VLOOKUP(G432,अंक,5,0)&gt;=81),1,IF(AND(VLOOKUP(G432,अंक,5,0)&gt;=75),0.5,0))))),"")</f>
        <v/>
      </c>
      <c s="160">
        <f t="shared" si="244"/>
        <v>0</v>
      </c>
      <c s="160">
        <f t="shared" si="245"/>
        <v>0</v>
      </c>
      <c s="161">
        <f t="shared" si="226"/>
        <v>0</v>
      </c>
      <c s="162"/>
    </row>
    <row r="433" spans="1:99" ht="26.25" customHeight="1">
      <c r="A43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3" s="181" t="str">
        <f t="shared" si="227"/>
        <v/>
      </c>
      <c s="160" t="str">
        <f t="shared" si="228"/>
        <v/>
      </c>
      <c s="160" t="str">
        <f t="shared" si="215"/>
        <v/>
      </c>
      <c s="160" t="str">
        <f>IFERROR(IF(AND(VLOOKUP(G433,अंक,5,0)=""),"",IF($BM$6=3,IF(AND(VLOOKUP(G433,अंक,5,0)&gt;=86),3,IF(AND(VLOOKUP(G433,अंक,5,0)&gt;=81),2,IF(AND(VLOOKUP(G433,Mark,5,0)&gt;=75),1,0))),IF(AND(VLOOKUP(G433,अंक,5,0)&gt;=86),1.5,IF(AND(VLOOKUP(G433,अंक,5,0)&gt;=81),1,IF(AND(VLOOKUP(G433,अंक,5,0)&gt;=75),0.5,0))))),"")</f>
        <v/>
      </c>
      <c s="160">
        <f t="shared" si="229"/>
        <v>0</v>
      </c>
      <c s="160">
        <f t="shared" si="230"/>
        <v>0</v>
      </c>
      <c s="160">
        <f t="shared" si="216"/>
        <v>0</v>
      </c>
      <c s="157" t="str">
        <f t="shared" si="231"/>
        <v/>
      </c>
      <c s="160" t="str">
        <f t="shared" si="217"/>
        <v/>
      </c>
      <c s="160" t="str">
        <f>IFERROR(IF(AND(VLOOKUP(G433,अंक,5,0)=""),"",IF($BS$6=3,IF(AND(VLOOKUP(G433,अंक,5,0)&gt;=86),3,IF(AND(VLOOKUP(G433,अंक,5,0)&gt;=81),2,IF(AND(VLOOKUP(G433,अंक,5,0)&gt;=75),1,0))),IF(AND(VLOOKUP(G433,अंक,5,0)&gt;=86),1.5,IF(AND(VLOOKUP(G433,अंक,5,0)&gt;=81),1,IF(AND(VLOOKUP(G433,अंक,5,0)&gt;=75),0.5,0))))),"")</f>
        <v/>
      </c>
      <c s="160">
        <f t="shared" si="232"/>
        <v>0</v>
      </c>
      <c s="160">
        <f t="shared" si="233"/>
        <v>0</v>
      </c>
      <c s="160">
        <f t="shared" si="218"/>
        <v>0</v>
      </c>
      <c s="157" t="str">
        <f t="shared" si="234"/>
        <v/>
      </c>
      <c s="160" t="str">
        <f t="shared" si="219"/>
        <v/>
      </c>
      <c s="160" t="str">
        <f>IFERROR(IF(AND(VLOOKUP(G433,अंक,5,0)=""),"",IF($BY$6=3,IF(AND(VLOOKUP(G433,अंक,5,0)&gt;=86),3,IF(AND(VLOOKUP(G433,अंक,5,0)&gt;=81),2,IF(AND(VLOOKUP(G433,अंक,5,0)&gt;=75),1,0))),IF(AND(VLOOKUP(G433,अंक,5,0)&gt;=86),1.5,IF(AND(VLOOKUP(G433,अंक,5,0)&gt;=81),1,IF(AND(VLOOKUP(G433,अंक,5,0)&gt;=75),0.5,0))))),"")</f>
        <v/>
      </c>
      <c s="160">
        <f t="shared" si="235"/>
        <v>0</v>
      </c>
      <c s="160">
        <f t="shared" si="236"/>
        <v>0</v>
      </c>
      <c s="160">
        <f t="shared" si="220"/>
        <v>0</v>
      </c>
      <c s="157" t="str">
        <f t="shared" si="237"/>
        <v/>
      </c>
      <c s="160" t="str">
        <f t="shared" si="221"/>
        <v/>
      </c>
      <c s="160" t="str">
        <f>IFERROR(IF(AND(VLOOKUP(G433,अंक,5,0)=""),"",IF($CE$6=3,IF(AND(VLOOKUP(G433,अंक,5,0)&gt;=86),3,IF(AND(VLOOKUP(G433,अंक,5,0)&gt;=81),2,IF(AND(VLOOKUP(G433,अंक,5,0)&gt;=75),1,0))),IF(AND(VLOOKUP(G433,अंक,5,0)&gt;=86),1.5,IF(AND(VLOOKUP(G433,अंक,5,0)&gt;=81),1,IF(AND(VLOOKUP(G433,अंक,5,0)&gt;=75),0.5,0))))),"")</f>
        <v/>
      </c>
      <c s="160">
        <f t="shared" si="238"/>
        <v>0</v>
      </c>
      <c s="160">
        <f t="shared" si="239"/>
        <v>0</v>
      </c>
      <c s="160">
        <f t="shared" si="222"/>
        <v>0</v>
      </c>
      <c s="157" t="str">
        <f t="shared" si="240"/>
        <v/>
      </c>
      <c s="160" t="str">
        <f t="shared" si="223"/>
        <v/>
      </c>
      <c s="160" t="str">
        <f>IFERROR(IF(AND(VLOOKUP(G433,अंक,5,0)=""),"",IF($CK$6=3,IF(AND(VLOOKUP(G433,अंक,5,0)&gt;=86),3,IF(AND(VLOOKUP(G433,अंक,5,0)&gt;=81),2,IF(AND(VLOOKUP(G433,अंक,5,0)&gt;=75),1,0))),IF(AND(VLOOKUP(G433,अंक,5,0)&gt;86),1.5,IF(AND(VLOOKUP(G433,अंक,5,0)&gt;=81),1,IF(AND(VLOOKUP(G433,अंक,5,0)&gt;=75),0.5,0))))),"")</f>
        <v/>
      </c>
      <c s="160">
        <f t="shared" si="241"/>
        <v>0</v>
      </c>
      <c s="160">
        <f t="shared" si="242"/>
        <v>0</v>
      </c>
      <c s="160">
        <f t="shared" si="224"/>
        <v>0</v>
      </c>
      <c s="157" t="str">
        <f t="shared" si="243"/>
        <v/>
      </c>
      <c s="160" t="str">
        <f t="shared" si="225"/>
        <v/>
      </c>
      <c s="160" t="str">
        <f>IFERROR(IF(AND(VLOOKUP(G433,अंक,5,0)=""),"",IF($CQ$6=3,IF(AND(VLOOKUP(G433,अंक,5,0)&gt;=86),3,IF(AND(VLOOKUP(G433,अंक,5,0)&gt;=81),2,IF(AND(VLOOKUP(G433,अंक,5,0)&gt;=75),1,0))),IF(AND(VLOOKUP(G433,अंक,5,0)&gt;=86),1.5,IF(AND(VLOOKUP(G433,अंक,5,0)&gt;=81),1,IF(AND(VLOOKUP(G433,अंक,5,0)&gt;=75),0.5,0))))),"")</f>
        <v/>
      </c>
      <c s="160">
        <f t="shared" si="244"/>
        <v>0</v>
      </c>
      <c s="160">
        <f t="shared" si="245"/>
        <v>0</v>
      </c>
      <c s="161">
        <f t="shared" si="226"/>
        <v>0</v>
      </c>
      <c s="162"/>
    </row>
    <row r="434" spans="1:99" ht="26.25" customHeight="1">
      <c r="A43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4" s="181" t="str">
        <f t="shared" si="227"/>
        <v/>
      </c>
      <c s="160" t="str">
        <f t="shared" si="228"/>
        <v/>
      </c>
      <c s="160" t="str">
        <f t="shared" si="215"/>
        <v/>
      </c>
      <c s="160" t="str">
        <f>IFERROR(IF(AND(VLOOKUP(G434,अंक,5,0)=""),"",IF($BM$6=3,IF(AND(VLOOKUP(G434,अंक,5,0)&gt;=86),3,IF(AND(VLOOKUP(G434,अंक,5,0)&gt;=81),2,IF(AND(VLOOKUP(G434,Mark,5,0)&gt;=75),1,0))),IF(AND(VLOOKUP(G434,अंक,5,0)&gt;=86),1.5,IF(AND(VLOOKUP(G434,अंक,5,0)&gt;=81),1,IF(AND(VLOOKUP(G434,अंक,5,0)&gt;=75),0.5,0))))),"")</f>
        <v/>
      </c>
      <c s="160">
        <f t="shared" si="229"/>
        <v>0</v>
      </c>
      <c s="160">
        <f t="shared" si="230"/>
        <v>0</v>
      </c>
      <c s="160">
        <f t="shared" si="216"/>
        <v>0</v>
      </c>
      <c s="157" t="str">
        <f t="shared" si="231"/>
        <v/>
      </c>
      <c s="160" t="str">
        <f t="shared" si="217"/>
        <v/>
      </c>
      <c s="160" t="str">
        <f>IFERROR(IF(AND(VLOOKUP(G434,अंक,5,0)=""),"",IF($BS$6=3,IF(AND(VLOOKUP(G434,अंक,5,0)&gt;=86),3,IF(AND(VLOOKUP(G434,अंक,5,0)&gt;=81),2,IF(AND(VLOOKUP(G434,अंक,5,0)&gt;=75),1,0))),IF(AND(VLOOKUP(G434,अंक,5,0)&gt;=86),1.5,IF(AND(VLOOKUP(G434,अंक,5,0)&gt;=81),1,IF(AND(VLOOKUP(G434,अंक,5,0)&gt;=75),0.5,0))))),"")</f>
        <v/>
      </c>
      <c s="160">
        <f t="shared" si="232"/>
        <v>0</v>
      </c>
      <c s="160">
        <f t="shared" si="233"/>
        <v>0</v>
      </c>
      <c s="160">
        <f t="shared" si="218"/>
        <v>0</v>
      </c>
      <c s="157" t="str">
        <f t="shared" si="234"/>
        <v/>
      </c>
      <c s="160" t="str">
        <f t="shared" si="219"/>
        <v/>
      </c>
      <c s="160" t="str">
        <f>IFERROR(IF(AND(VLOOKUP(G434,अंक,5,0)=""),"",IF($BY$6=3,IF(AND(VLOOKUP(G434,अंक,5,0)&gt;=86),3,IF(AND(VLOOKUP(G434,अंक,5,0)&gt;=81),2,IF(AND(VLOOKUP(G434,अंक,5,0)&gt;=75),1,0))),IF(AND(VLOOKUP(G434,अंक,5,0)&gt;=86),1.5,IF(AND(VLOOKUP(G434,अंक,5,0)&gt;=81),1,IF(AND(VLOOKUP(G434,अंक,5,0)&gt;=75),0.5,0))))),"")</f>
        <v/>
      </c>
      <c s="160">
        <f t="shared" si="235"/>
        <v>0</v>
      </c>
      <c s="160">
        <f t="shared" si="236"/>
        <v>0</v>
      </c>
      <c s="160">
        <f t="shared" si="220"/>
        <v>0</v>
      </c>
      <c s="157" t="str">
        <f t="shared" si="237"/>
        <v/>
      </c>
      <c s="160" t="str">
        <f t="shared" si="221"/>
        <v/>
      </c>
      <c s="160" t="str">
        <f>IFERROR(IF(AND(VLOOKUP(G434,अंक,5,0)=""),"",IF($CE$6=3,IF(AND(VLOOKUP(G434,अंक,5,0)&gt;=86),3,IF(AND(VLOOKUP(G434,अंक,5,0)&gt;=81),2,IF(AND(VLOOKUP(G434,अंक,5,0)&gt;=75),1,0))),IF(AND(VLOOKUP(G434,अंक,5,0)&gt;=86),1.5,IF(AND(VLOOKUP(G434,अंक,5,0)&gt;=81),1,IF(AND(VLOOKUP(G434,अंक,5,0)&gt;=75),0.5,0))))),"")</f>
        <v/>
      </c>
      <c s="160">
        <f t="shared" si="238"/>
        <v>0</v>
      </c>
      <c s="160">
        <f t="shared" si="239"/>
        <v>0</v>
      </c>
      <c s="160">
        <f t="shared" si="222"/>
        <v>0</v>
      </c>
      <c s="157" t="str">
        <f t="shared" si="240"/>
        <v/>
      </c>
      <c s="160" t="str">
        <f t="shared" si="223"/>
        <v/>
      </c>
      <c s="160" t="str">
        <f>IFERROR(IF(AND(VLOOKUP(G434,अंक,5,0)=""),"",IF($CK$6=3,IF(AND(VLOOKUP(G434,अंक,5,0)&gt;=86),3,IF(AND(VLOOKUP(G434,अंक,5,0)&gt;=81),2,IF(AND(VLOOKUP(G434,अंक,5,0)&gt;=75),1,0))),IF(AND(VLOOKUP(G434,अंक,5,0)&gt;86),1.5,IF(AND(VLOOKUP(G434,अंक,5,0)&gt;=81),1,IF(AND(VLOOKUP(G434,अंक,5,0)&gt;=75),0.5,0))))),"")</f>
        <v/>
      </c>
      <c s="160">
        <f t="shared" si="241"/>
        <v>0</v>
      </c>
      <c s="160">
        <f t="shared" si="242"/>
        <v>0</v>
      </c>
      <c s="160">
        <f t="shared" si="224"/>
        <v>0</v>
      </c>
      <c s="157" t="str">
        <f t="shared" si="243"/>
        <v/>
      </c>
      <c s="160" t="str">
        <f t="shared" si="225"/>
        <v/>
      </c>
      <c s="160" t="str">
        <f>IFERROR(IF(AND(VLOOKUP(G434,अंक,5,0)=""),"",IF($CQ$6=3,IF(AND(VLOOKUP(G434,अंक,5,0)&gt;=86),3,IF(AND(VLOOKUP(G434,अंक,5,0)&gt;=81),2,IF(AND(VLOOKUP(G434,अंक,5,0)&gt;=75),1,0))),IF(AND(VLOOKUP(G434,अंक,5,0)&gt;=86),1.5,IF(AND(VLOOKUP(G434,अंक,5,0)&gt;=81),1,IF(AND(VLOOKUP(G434,अंक,5,0)&gt;=75),0.5,0))))),"")</f>
        <v/>
      </c>
      <c s="160">
        <f t="shared" si="244"/>
        <v>0</v>
      </c>
      <c s="160">
        <f t="shared" si="245"/>
        <v>0</v>
      </c>
      <c s="161">
        <f t="shared" si="226"/>
        <v>0</v>
      </c>
      <c s="162"/>
    </row>
    <row r="435" spans="1:99" ht="26.25" customHeight="1">
      <c r="A43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5" s="181" t="str">
        <f t="shared" si="227"/>
        <v/>
      </c>
      <c s="160" t="str">
        <f t="shared" si="228"/>
        <v/>
      </c>
      <c s="160" t="str">
        <f t="shared" si="215"/>
        <v/>
      </c>
      <c s="160" t="str">
        <f>IFERROR(IF(AND(VLOOKUP(G435,अंक,5,0)=""),"",IF($BM$6=3,IF(AND(VLOOKUP(G435,अंक,5,0)&gt;=86),3,IF(AND(VLOOKUP(G435,अंक,5,0)&gt;=81),2,IF(AND(VLOOKUP(G435,Mark,5,0)&gt;=75),1,0))),IF(AND(VLOOKUP(G435,अंक,5,0)&gt;=86),1.5,IF(AND(VLOOKUP(G435,अंक,5,0)&gt;=81),1,IF(AND(VLOOKUP(G435,अंक,5,0)&gt;=75),0.5,0))))),"")</f>
        <v/>
      </c>
      <c s="160">
        <f t="shared" si="229"/>
        <v>0</v>
      </c>
      <c s="160">
        <f t="shared" si="230"/>
        <v>0</v>
      </c>
      <c s="160">
        <f t="shared" si="216"/>
        <v>0</v>
      </c>
      <c s="157" t="str">
        <f t="shared" si="231"/>
        <v/>
      </c>
      <c s="160" t="str">
        <f t="shared" si="217"/>
        <v/>
      </c>
      <c s="160" t="str">
        <f>IFERROR(IF(AND(VLOOKUP(G435,अंक,5,0)=""),"",IF($BS$6=3,IF(AND(VLOOKUP(G435,अंक,5,0)&gt;=86),3,IF(AND(VLOOKUP(G435,अंक,5,0)&gt;=81),2,IF(AND(VLOOKUP(G435,अंक,5,0)&gt;=75),1,0))),IF(AND(VLOOKUP(G435,अंक,5,0)&gt;=86),1.5,IF(AND(VLOOKUP(G435,अंक,5,0)&gt;=81),1,IF(AND(VLOOKUP(G435,अंक,5,0)&gt;=75),0.5,0))))),"")</f>
        <v/>
      </c>
      <c s="160">
        <f t="shared" si="232"/>
        <v>0</v>
      </c>
      <c s="160">
        <f t="shared" si="233"/>
        <v>0</v>
      </c>
      <c s="160">
        <f t="shared" si="218"/>
        <v>0</v>
      </c>
      <c s="157" t="str">
        <f t="shared" si="234"/>
        <v/>
      </c>
      <c s="160" t="str">
        <f t="shared" si="219"/>
        <v/>
      </c>
      <c s="160" t="str">
        <f>IFERROR(IF(AND(VLOOKUP(G435,अंक,5,0)=""),"",IF($BY$6=3,IF(AND(VLOOKUP(G435,अंक,5,0)&gt;=86),3,IF(AND(VLOOKUP(G435,अंक,5,0)&gt;=81),2,IF(AND(VLOOKUP(G435,अंक,5,0)&gt;=75),1,0))),IF(AND(VLOOKUP(G435,अंक,5,0)&gt;=86),1.5,IF(AND(VLOOKUP(G435,अंक,5,0)&gt;=81),1,IF(AND(VLOOKUP(G435,अंक,5,0)&gt;=75),0.5,0))))),"")</f>
        <v/>
      </c>
      <c s="160">
        <f t="shared" si="235"/>
        <v>0</v>
      </c>
      <c s="160">
        <f t="shared" si="236"/>
        <v>0</v>
      </c>
      <c s="160">
        <f t="shared" si="220"/>
        <v>0</v>
      </c>
      <c s="157" t="str">
        <f t="shared" si="237"/>
        <v/>
      </c>
      <c s="160" t="str">
        <f t="shared" si="221"/>
        <v/>
      </c>
      <c s="160" t="str">
        <f>IFERROR(IF(AND(VLOOKUP(G435,अंक,5,0)=""),"",IF($CE$6=3,IF(AND(VLOOKUP(G435,अंक,5,0)&gt;=86),3,IF(AND(VLOOKUP(G435,अंक,5,0)&gt;=81),2,IF(AND(VLOOKUP(G435,अंक,5,0)&gt;=75),1,0))),IF(AND(VLOOKUP(G435,अंक,5,0)&gt;=86),1.5,IF(AND(VLOOKUP(G435,अंक,5,0)&gt;=81),1,IF(AND(VLOOKUP(G435,अंक,5,0)&gt;=75),0.5,0))))),"")</f>
        <v/>
      </c>
      <c s="160">
        <f t="shared" si="238"/>
        <v>0</v>
      </c>
      <c s="160">
        <f t="shared" si="239"/>
        <v>0</v>
      </c>
      <c s="160">
        <f t="shared" si="222"/>
        <v>0</v>
      </c>
      <c s="157" t="str">
        <f t="shared" si="240"/>
        <v/>
      </c>
      <c s="160" t="str">
        <f t="shared" si="223"/>
        <v/>
      </c>
      <c s="160" t="str">
        <f>IFERROR(IF(AND(VLOOKUP(G435,अंक,5,0)=""),"",IF($CK$6=3,IF(AND(VLOOKUP(G435,अंक,5,0)&gt;=86),3,IF(AND(VLOOKUP(G435,अंक,5,0)&gt;=81),2,IF(AND(VLOOKUP(G435,अंक,5,0)&gt;=75),1,0))),IF(AND(VLOOKUP(G435,अंक,5,0)&gt;86),1.5,IF(AND(VLOOKUP(G435,अंक,5,0)&gt;=81),1,IF(AND(VLOOKUP(G435,अंक,5,0)&gt;=75),0.5,0))))),"")</f>
        <v/>
      </c>
      <c s="160">
        <f t="shared" si="241"/>
        <v>0</v>
      </c>
      <c s="160">
        <f t="shared" si="242"/>
        <v>0</v>
      </c>
      <c s="160">
        <f t="shared" si="224"/>
        <v>0</v>
      </c>
      <c s="157" t="str">
        <f t="shared" si="243"/>
        <v/>
      </c>
      <c s="160" t="str">
        <f t="shared" si="225"/>
        <v/>
      </c>
      <c s="160" t="str">
        <f>IFERROR(IF(AND(VLOOKUP(G435,अंक,5,0)=""),"",IF($CQ$6=3,IF(AND(VLOOKUP(G435,अंक,5,0)&gt;=86),3,IF(AND(VLOOKUP(G435,अंक,5,0)&gt;=81),2,IF(AND(VLOOKUP(G435,अंक,5,0)&gt;=75),1,0))),IF(AND(VLOOKUP(G435,अंक,5,0)&gt;=86),1.5,IF(AND(VLOOKUP(G435,अंक,5,0)&gt;=81),1,IF(AND(VLOOKUP(G435,अंक,5,0)&gt;=75),0.5,0))))),"")</f>
        <v/>
      </c>
      <c s="160">
        <f t="shared" si="244"/>
        <v>0</v>
      </c>
      <c s="160">
        <f t="shared" si="245"/>
        <v>0</v>
      </c>
      <c s="161">
        <f t="shared" si="226"/>
        <v>0</v>
      </c>
      <c s="162"/>
    </row>
    <row r="436" spans="1:99" ht="26.25" customHeight="1">
      <c r="A43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6" s="181" t="str">
        <f t="shared" si="227"/>
        <v/>
      </c>
      <c s="160" t="str">
        <f t="shared" si="228"/>
        <v/>
      </c>
      <c s="160" t="str">
        <f t="shared" si="215"/>
        <v/>
      </c>
      <c s="160" t="str">
        <f>IFERROR(IF(AND(VLOOKUP(G436,अंक,5,0)=""),"",IF($BM$6=3,IF(AND(VLOOKUP(G436,अंक,5,0)&gt;=86),3,IF(AND(VLOOKUP(G436,अंक,5,0)&gt;=81),2,IF(AND(VLOOKUP(G436,Mark,5,0)&gt;=75),1,0))),IF(AND(VLOOKUP(G436,अंक,5,0)&gt;=86),1.5,IF(AND(VLOOKUP(G436,अंक,5,0)&gt;=81),1,IF(AND(VLOOKUP(G436,अंक,5,0)&gt;=75),0.5,0))))),"")</f>
        <v/>
      </c>
      <c s="160">
        <f t="shared" si="229"/>
        <v>0</v>
      </c>
      <c s="160">
        <f t="shared" si="230"/>
        <v>0</v>
      </c>
      <c s="160">
        <f t="shared" si="216"/>
        <v>0</v>
      </c>
      <c s="157" t="str">
        <f t="shared" si="231"/>
        <v/>
      </c>
      <c s="160" t="str">
        <f t="shared" si="217"/>
        <v/>
      </c>
      <c s="160" t="str">
        <f>IFERROR(IF(AND(VLOOKUP(G436,अंक,5,0)=""),"",IF($BS$6=3,IF(AND(VLOOKUP(G436,अंक,5,0)&gt;=86),3,IF(AND(VLOOKUP(G436,अंक,5,0)&gt;=81),2,IF(AND(VLOOKUP(G436,अंक,5,0)&gt;=75),1,0))),IF(AND(VLOOKUP(G436,अंक,5,0)&gt;=86),1.5,IF(AND(VLOOKUP(G436,अंक,5,0)&gt;=81),1,IF(AND(VLOOKUP(G436,अंक,5,0)&gt;=75),0.5,0))))),"")</f>
        <v/>
      </c>
      <c s="160">
        <f t="shared" si="232"/>
        <v>0</v>
      </c>
      <c s="160">
        <f t="shared" si="233"/>
        <v>0</v>
      </c>
      <c s="160">
        <f t="shared" si="218"/>
        <v>0</v>
      </c>
      <c s="157" t="str">
        <f t="shared" si="234"/>
        <v/>
      </c>
      <c s="160" t="str">
        <f t="shared" si="219"/>
        <v/>
      </c>
      <c s="160" t="str">
        <f>IFERROR(IF(AND(VLOOKUP(G436,अंक,5,0)=""),"",IF($BY$6=3,IF(AND(VLOOKUP(G436,अंक,5,0)&gt;=86),3,IF(AND(VLOOKUP(G436,अंक,5,0)&gt;=81),2,IF(AND(VLOOKUP(G436,अंक,5,0)&gt;=75),1,0))),IF(AND(VLOOKUP(G436,अंक,5,0)&gt;=86),1.5,IF(AND(VLOOKUP(G436,अंक,5,0)&gt;=81),1,IF(AND(VLOOKUP(G436,अंक,5,0)&gt;=75),0.5,0))))),"")</f>
        <v/>
      </c>
      <c s="160">
        <f t="shared" si="235"/>
        <v>0</v>
      </c>
      <c s="160">
        <f t="shared" si="236"/>
        <v>0</v>
      </c>
      <c s="160">
        <f t="shared" si="220"/>
        <v>0</v>
      </c>
      <c s="157" t="str">
        <f t="shared" si="237"/>
        <v/>
      </c>
      <c s="160" t="str">
        <f t="shared" si="221"/>
        <v/>
      </c>
      <c s="160" t="str">
        <f>IFERROR(IF(AND(VLOOKUP(G436,अंक,5,0)=""),"",IF($CE$6=3,IF(AND(VLOOKUP(G436,अंक,5,0)&gt;=86),3,IF(AND(VLOOKUP(G436,अंक,5,0)&gt;=81),2,IF(AND(VLOOKUP(G436,अंक,5,0)&gt;=75),1,0))),IF(AND(VLOOKUP(G436,अंक,5,0)&gt;=86),1.5,IF(AND(VLOOKUP(G436,अंक,5,0)&gt;=81),1,IF(AND(VLOOKUP(G436,अंक,5,0)&gt;=75),0.5,0))))),"")</f>
        <v/>
      </c>
      <c s="160">
        <f t="shared" si="238"/>
        <v>0</v>
      </c>
      <c s="160">
        <f t="shared" si="239"/>
        <v>0</v>
      </c>
      <c s="160">
        <f t="shared" si="222"/>
        <v>0</v>
      </c>
      <c s="157" t="str">
        <f t="shared" si="240"/>
        <v/>
      </c>
      <c s="160" t="str">
        <f t="shared" si="223"/>
        <v/>
      </c>
      <c s="160" t="str">
        <f>IFERROR(IF(AND(VLOOKUP(G436,अंक,5,0)=""),"",IF($CK$6=3,IF(AND(VLOOKUP(G436,अंक,5,0)&gt;=86),3,IF(AND(VLOOKUP(G436,अंक,5,0)&gt;=81),2,IF(AND(VLOOKUP(G436,अंक,5,0)&gt;=75),1,0))),IF(AND(VLOOKUP(G436,अंक,5,0)&gt;86),1.5,IF(AND(VLOOKUP(G436,अंक,5,0)&gt;=81),1,IF(AND(VLOOKUP(G436,अंक,5,0)&gt;=75),0.5,0))))),"")</f>
        <v/>
      </c>
      <c s="160">
        <f t="shared" si="241"/>
        <v>0</v>
      </c>
      <c s="160">
        <f t="shared" si="242"/>
        <v>0</v>
      </c>
      <c s="160">
        <f t="shared" si="224"/>
        <v>0</v>
      </c>
      <c s="157" t="str">
        <f t="shared" si="243"/>
        <v/>
      </c>
      <c s="160" t="str">
        <f t="shared" si="225"/>
        <v/>
      </c>
      <c s="160" t="str">
        <f>IFERROR(IF(AND(VLOOKUP(G436,अंक,5,0)=""),"",IF($CQ$6=3,IF(AND(VLOOKUP(G436,अंक,5,0)&gt;=86),3,IF(AND(VLOOKUP(G436,अंक,5,0)&gt;=81),2,IF(AND(VLOOKUP(G436,अंक,5,0)&gt;=75),1,0))),IF(AND(VLOOKUP(G436,अंक,5,0)&gt;=86),1.5,IF(AND(VLOOKUP(G436,अंक,5,0)&gt;=81),1,IF(AND(VLOOKUP(G436,अंक,5,0)&gt;=75),0.5,0))))),"")</f>
        <v/>
      </c>
      <c s="160">
        <f t="shared" si="244"/>
        <v>0</v>
      </c>
      <c s="160">
        <f t="shared" si="245"/>
        <v>0</v>
      </c>
      <c s="161">
        <f t="shared" si="226"/>
        <v>0</v>
      </c>
      <c s="162"/>
    </row>
    <row r="437" spans="1:99" ht="26.25" customHeight="1">
      <c r="A43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7" s="181" t="str">
        <f t="shared" si="227"/>
        <v/>
      </c>
      <c s="160" t="str">
        <f t="shared" si="228"/>
        <v/>
      </c>
      <c s="160" t="str">
        <f t="shared" si="215"/>
        <v/>
      </c>
      <c s="160" t="str">
        <f>IFERROR(IF(AND(VLOOKUP(G437,अंक,5,0)=""),"",IF($BM$6=3,IF(AND(VLOOKUP(G437,अंक,5,0)&gt;=86),3,IF(AND(VLOOKUP(G437,अंक,5,0)&gt;=81),2,IF(AND(VLOOKUP(G437,Mark,5,0)&gt;=75),1,0))),IF(AND(VLOOKUP(G437,अंक,5,0)&gt;=86),1.5,IF(AND(VLOOKUP(G437,अंक,5,0)&gt;=81),1,IF(AND(VLOOKUP(G437,अंक,5,0)&gt;=75),0.5,0))))),"")</f>
        <v/>
      </c>
      <c s="160">
        <f t="shared" si="229"/>
        <v>0</v>
      </c>
      <c s="160">
        <f t="shared" si="230"/>
        <v>0</v>
      </c>
      <c s="160">
        <f t="shared" si="216"/>
        <v>0</v>
      </c>
      <c s="157" t="str">
        <f t="shared" si="231"/>
        <v/>
      </c>
      <c s="160" t="str">
        <f t="shared" si="217"/>
        <v/>
      </c>
      <c s="160" t="str">
        <f>IFERROR(IF(AND(VLOOKUP(G437,अंक,5,0)=""),"",IF($BS$6=3,IF(AND(VLOOKUP(G437,अंक,5,0)&gt;=86),3,IF(AND(VLOOKUP(G437,अंक,5,0)&gt;=81),2,IF(AND(VLOOKUP(G437,अंक,5,0)&gt;=75),1,0))),IF(AND(VLOOKUP(G437,अंक,5,0)&gt;=86),1.5,IF(AND(VLOOKUP(G437,अंक,5,0)&gt;=81),1,IF(AND(VLOOKUP(G437,अंक,5,0)&gt;=75),0.5,0))))),"")</f>
        <v/>
      </c>
      <c s="160">
        <f t="shared" si="232"/>
        <v>0</v>
      </c>
      <c s="160">
        <f t="shared" si="233"/>
        <v>0</v>
      </c>
      <c s="160">
        <f t="shared" si="218"/>
        <v>0</v>
      </c>
      <c s="157" t="str">
        <f t="shared" si="234"/>
        <v/>
      </c>
      <c s="160" t="str">
        <f t="shared" si="219"/>
        <v/>
      </c>
      <c s="160" t="str">
        <f>IFERROR(IF(AND(VLOOKUP(G437,अंक,5,0)=""),"",IF($BY$6=3,IF(AND(VLOOKUP(G437,अंक,5,0)&gt;=86),3,IF(AND(VLOOKUP(G437,अंक,5,0)&gt;=81),2,IF(AND(VLOOKUP(G437,अंक,5,0)&gt;=75),1,0))),IF(AND(VLOOKUP(G437,अंक,5,0)&gt;=86),1.5,IF(AND(VLOOKUP(G437,अंक,5,0)&gt;=81),1,IF(AND(VLOOKUP(G437,अंक,5,0)&gt;=75),0.5,0))))),"")</f>
        <v/>
      </c>
      <c s="160">
        <f t="shared" si="235"/>
        <v>0</v>
      </c>
      <c s="160">
        <f t="shared" si="236"/>
        <v>0</v>
      </c>
      <c s="160">
        <f t="shared" si="220"/>
        <v>0</v>
      </c>
      <c s="157" t="str">
        <f t="shared" si="237"/>
        <v/>
      </c>
      <c s="160" t="str">
        <f t="shared" si="221"/>
        <v/>
      </c>
      <c s="160" t="str">
        <f>IFERROR(IF(AND(VLOOKUP(G437,अंक,5,0)=""),"",IF($CE$6=3,IF(AND(VLOOKUP(G437,अंक,5,0)&gt;=86),3,IF(AND(VLOOKUP(G437,अंक,5,0)&gt;=81),2,IF(AND(VLOOKUP(G437,अंक,5,0)&gt;=75),1,0))),IF(AND(VLOOKUP(G437,अंक,5,0)&gt;=86),1.5,IF(AND(VLOOKUP(G437,अंक,5,0)&gt;=81),1,IF(AND(VLOOKUP(G437,अंक,5,0)&gt;=75),0.5,0))))),"")</f>
        <v/>
      </c>
      <c s="160">
        <f t="shared" si="238"/>
        <v>0</v>
      </c>
      <c s="160">
        <f t="shared" si="239"/>
        <v>0</v>
      </c>
      <c s="160">
        <f t="shared" si="222"/>
        <v>0</v>
      </c>
      <c s="157" t="str">
        <f t="shared" si="240"/>
        <v/>
      </c>
      <c s="160" t="str">
        <f t="shared" si="223"/>
        <v/>
      </c>
      <c s="160" t="str">
        <f>IFERROR(IF(AND(VLOOKUP(G437,अंक,5,0)=""),"",IF($CK$6=3,IF(AND(VLOOKUP(G437,अंक,5,0)&gt;=86),3,IF(AND(VLOOKUP(G437,अंक,5,0)&gt;=81),2,IF(AND(VLOOKUP(G437,अंक,5,0)&gt;=75),1,0))),IF(AND(VLOOKUP(G437,अंक,5,0)&gt;86),1.5,IF(AND(VLOOKUP(G437,अंक,5,0)&gt;=81),1,IF(AND(VLOOKUP(G437,अंक,5,0)&gt;=75),0.5,0))))),"")</f>
        <v/>
      </c>
      <c s="160">
        <f t="shared" si="241"/>
        <v>0</v>
      </c>
      <c s="160">
        <f t="shared" si="242"/>
        <v>0</v>
      </c>
      <c s="160">
        <f t="shared" si="224"/>
        <v>0</v>
      </c>
      <c s="157" t="str">
        <f t="shared" si="243"/>
        <v/>
      </c>
      <c s="160" t="str">
        <f t="shared" si="225"/>
        <v/>
      </c>
      <c s="160" t="str">
        <f>IFERROR(IF(AND(VLOOKUP(G437,अंक,5,0)=""),"",IF($CQ$6=3,IF(AND(VLOOKUP(G437,अंक,5,0)&gt;=86),3,IF(AND(VLOOKUP(G437,अंक,5,0)&gt;=81),2,IF(AND(VLOOKUP(G437,अंक,5,0)&gt;=75),1,0))),IF(AND(VLOOKUP(G437,अंक,5,0)&gt;=86),1.5,IF(AND(VLOOKUP(G437,अंक,5,0)&gt;=81),1,IF(AND(VLOOKUP(G437,अंक,5,0)&gt;=75),0.5,0))))),"")</f>
        <v/>
      </c>
      <c s="160">
        <f t="shared" si="244"/>
        <v>0</v>
      </c>
      <c s="160">
        <f t="shared" si="245"/>
        <v>0</v>
      </c>
      <c s="161">
        <f t="shared" si="226"/>
        <v>0</v>
      </c>
      <c s="162"/>
    </row>
    <row r="438" spans="1:99" ht="26.25" customHeight="1">
      <c r="A43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8" s="181" t="str">
        <f t="shared" si="227"/>
        <v/>
      </c>
      <c s="160" t="str">
        <f t="shared" si="228"/>
        <v/>
      </c>
      <c s="160" t="str">
        <f t="shared" si="215"/>
        <v/>
      </c>
      <c s="160" t="str">
        <f>IFERROR(IF(AND(VLOOKUP(G438,अंक,5,0)=""),"",IF($BM$6=3,IF(AND(VLOOKUP(G438,अंक,5,0)&gt;=86),3,IF(AND(VLOOKUP(G438,अंक,5,0)&gt;=81),2,IF(AND(VLOOKUP(G438,Mark,5,0)&gt;=75),1,0))),IF(AND(VLOOKUP(G438,अंक,5,0)&gt;=86),1.5,IF(AND(VLOOKUP(G438,अंक,5,0)&gt;=81),1,IF(AND(VLOOKUP(G438,अंक,5,0)&gt;=75),0.5,0))))),"")</f>
        <v/>
      </c>
      <c s="160">
        <f t="shared" si="229"/>
        <v>0</v>
      </c>
      <c s="160">
        <f t="shared" si="230"/>
        <v>0</v>
      </c>
      <c s="160">
        <f t="shared" si="216"/>
        <v>0</v>
      </c>
      <c s="157" t="str">
        <f t="shared" si="231"/>
        <v/>
      </c>
      <c s="160" t="str">
        <f t="shared" si="217"/>
        <v/>
      </c>
      <c s="160" t="str">
        <f>IFERROR(IF(AND(VLOOKUP(G438,अंक,5,0)=""),"",IF($BS$6=3,IF(AND(VLOOKUP(G438,अंक,5,0)&gt;=86),3,IF(AND(VLOOKUP(G438,अंक,5,0)&gt;=81),2,IF(AND(VLOOKUP(G438,अंक,5,0)&gt;=75),1,0))),IF(AND(VLOOKUP(G438,अंक,5,0)&gt;=86),1.5,IF(AND(VLOOKUP(G438,अंक,5,0)&gt;=81),1,IF(AND(VLOOKUP(G438,अंक,5,0)&gt;=75),0.5,0))))),"")</f>
        <v/>
      </c>
      <c s="160">
        <f t="shared" si="232"/>
        <v>0</v>
      </c>
      <c s="160">
        <f t="shared" si="233"/>
        <v>0</v>
      </c>
      <c s="160">
        <f t="shared" si="218"/>
        <v>0</v>
      </c>
      <c s="157" t="str">
        <f t="shared" si="234"/>
        <v/>
      </c>
      <c s="160" t="str">
        <f t="shared" si="219"/>
        <v/>
      </c>
      <c s="160" t="str">
        <f>IFERROR(IF(AND(VLOOKUP(G438,अंक,5,0)=""),"",IF($BY$6=3,IF(AND(VLOOKUP(G438,अंक,5,0)&gt;=86),3,IF(AND(VLOOKUP(G438,अंक,5,0)&gt;=81),2,IF(AND(VLOOKUP(G438,अंक,5,0)&gt;=75),1,0))),IF(AND(VLOOKUP(G438,अंक,5,0)&gt;=86),1.5,IF(AND(VLOOKUP(G438,अंक,5,0)&gt;=81),1,IF(AND(VLOOKUP(G438,अंक,5,0)&gt;=75),0.5,0))))),"")</f>
        <v/>
      </c>
      <c s="160">
        <f t="shared" si="235"/>
        <v>0</v>
      </c>
      <c s="160">
        <f t="shared" si="236"/>
        <v>0</v>
      </c>
      <c s="160">
        <f t="shared" si="220"/>
        <v>0</v>
      </c>
      <c s="157" t="str">
        <f t="shared" si="237"/>
        <v/>
      </c>
      <c s="160" t="str">
        <f t="shared" si="221"/>
        <v/>
      </c>
      <c s="160" t="str">
        <f>IFERROR(IF(AND(VLOOKUP(G438,अंक,5,0)=""),"",IF($CE$6=3,IF(AND(VLOOKUP(G438,अंक,5,0)&gt;=86),3,IF(AND(VLOOKUP(G438,अंक,5,0)&gt;=81),2,IF(AND(VLOOKUP(G438,अंक,5,0)&gt;=75),1,0))),IF(AND(VLOOKUP(G438,अंक,5,0)&gt;=86),1.5,IF(AND(VLOOKUP(G438,अंक,5,0)&gt;=81),1,IF(AND(VLOOKUP(G438,अंक,5,0)&gt;=75),0.5,0))))),"")</f>
        <v/>
      </c>
      <c s="160">
        <f t="shared" si="238"/>
        <v>0</v>
      </c>
      <c s="160">
        <f t="shared" si="239"/>
        <v>0</v>
      </c>
      <c s="160">
        <f t="shared" si="222"/>
        <v>0</v>
      </c>
      <c s="157" t="str">
        <f t="shared" si="240"/>
        <v/>
      </c>
      <c s="160" t="str">
        <f t="shared" si="223"/>
        <v/>
      </c>
      <c s="160" t="str">
        <f>IFERROR(IF(AND(VLOOKUP(G438,अंक,5,0)=""),"",IF($CK$6=3,IF(AND(VLOOKUP(G438,अंक,5,0)&gt;=86),3,IF(AND(VLOOKUP(G438,अंक,5,0)&gt;=81),2,IF(AND(VLOOKUP(G438,अंक,5,0)&gt;=75),1,0))),IF(AND(VLOOKUP(G438,अंक,5,0)&gt;86),1.5,IF(AND(VLOOKUP(G438,अंक,5,0)&gt;=81),1,IF(AND(VLOOKUP(G438,अंक,5,0)&gt;=75),0.5,0))))),"")</f>
        <v/>
      </c>
      <c s="160">
        <f t="shared" si="241"/>
        <v>0</v>
      </c>
      <c s="160">
        <f t="shared" si="242"/>
        <v>0</v>
      </c>
      <c s="160">
        <f t="shared" si="224"/>
        <v>0</v>
      </c>
      <c s="157" t="str">
        <f t="shared" si="243"/>
        <v/>
      </c>
      <c s="160" t="str">
        <f t="shared" si="225"/>
        <v/>
      </c>
      <c s="160" t="str">
        <f>IFERROR(IF(AND(VLOOKUP(G438,अंक,5,0)=""),"",IF($CQ$6=3,IF(AND(VLOOKUP(G438,अंक,5,0)&gt;=86),3,IF(AND(VLOOKUP(G438,अंक,5,0)&gt;=81),2,IF(AND(VLOOKUP(G438,अंक,5,0)&gt;=75),1,0))),IF(AND(VLOOKUP(G438,अंक,5,0)&gt;=86),1.5,IF(AND(VLOOKUP(G438,अंक,5,0)&gt;=81),1,IF(AND(VLOOKUP(G438,अंक,5,0)&gt;=75),0.5,0))))),"")</f>
        <v/>
      </c>
      <c s="160">
        <f t="shared" si="244"/>
        <v>0</v>
      </c>
      <c s="160">
        <f t="shared" si="245"/>
        <v>0</v>
      </c>
      <c s="161">
        <f t="shared" si="226"/>
        <v>0</v>
      </c>
      <c s="162"/>
    </row>
    <row r="439" spans="1:99" ht="26.25" customHeight="1">
      <c r="A43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39" s="181" t="str">
        <f t="shared" si="227"/>
        <v/>
      </c>
      <c s="160" t="str">
        <f t="shared" si="228"/>
        <v/>
      </c>
      <c s="160" t="str">
        <f t="shared" si="215"/>
        <v/>
      </c>
      <c s="160" t="str">
        <f>IFERROR(IF(AND(VLOOKUP(G439,अंक,5,0)=""),"",IF($BM$6=3,IF(AND(VLOOKUP(G439,अंक,5,0)&gt;=86),3,IF(AND(VLOOKUP(G439,अंक,5,0)&gt;=81),2,IF(AND(VLOOKUP(G439,Mark,5,0)&gt;=75),1,0))),IF(AND(VLOOKUP(G439,अंक,5,0)&gt;=86),1.5,IF(AND(VLOOKUP(G439,अंक,5,0)&gt;=81),1,IF(AND(VLOOKUP(G439,अंक,5,0)&gt;=75),0.5,0))))),"")</f>
        <v/>
      </c>
      <c s="160">
        <f t="shared" si="229"/>
        <v>0</v>
      </c>
      <c s="160">
        <f t="shared" si="230"/>
        <v>0</v>
      </c>
      <c s="160">
        <f t="shared" si="216"/>
        <v>0</v>
      </c>
      <c s="157" t="str">
        <f t="shared" si="231"/>
        <v/>
      </c>
      <c s="160" t="str">
        <f t="shared" si="217"/>
        <v/>
      </c>
      <c s="160" t="str">
        <f>IFERROR(IF(AND(VLOOKUP(G439,अंक,5,0)=""),"",IF($BS$6=3,IF(AND(VLOOKUP(G439,अंक,5,0)&gt;=86),3,IF(AND(VLOOKUP(G439,अंक,5,0)&gt;=81),2,IF(AND(VLOOKUP(G439,अंक,5,0)&gt;=75),1,0))),IF(AND(VLOOKUP(G439,अंक,5,0)&gt;=86),1.5,IF(AND(VLOOKUP(G439,अंक,5,0)&gt;=81),1,IF(AND(VLOOKUP(G439,अंक,5,0)&gt;=75),0.5,0))))),"")</f>
        <v/>
      </c>
      <c s="160">
        <f t="shared" si="232"/>
        <v>0</v>
      </c>
      <c s="160">
        <f t="shared" si="233"/>
        <v>0</v>
      </c>
      <c s="160">
        <f t="shared" si="218"/>
        <v>0</v>
      </c>
      <c s="157" t="str">
        <f t="shared" si="234"/>
        <v/>
      </c>
      <c s="160" t="str">
        <f t="shared" si="219"/>
        <v/>
      </c>
      <c s="160" t="str">
        <f>IFERROR(IF(AND(VLOOKUP(G439,अंक,5,0)=""),"",IF($BY$6=3,IF(AND(VLOOKUP(G439,अंक,5,0)&gt;=86),3,IF(AND(VLOOKUP(G439,अंक,5,0)&gt;=81),2,IF(AND(VLOOKUP(G439,अंक,5,0)&gt;=75),1,0))),IF(AND(VLOOKUP(G439,अंक,5,0)&gt;=86),1.5,IF(AND(VLOOKUP(G439,अंक,5,0)&gt;=81),1,IF(AND(VLOOKUP(G439,अंक,5,0)&gt;=75),0.5,0))))),"")</f>
        <v/>
      </c>
      <c s="160">
        <f t="shared" si="235"/>
        <v>0</v>
      </c>
      <c s="160">
        <f t="shared" si="236"/>
        <v>0</v>
      </c>
      <c s="160">
        <f t="shared" si="220"/>
        <v>0</v>
      </c>
      <c s="157" t="str">
        <f t="shared" si="237"/>
        <v/>
      </c>
      <c s="160" t="str">
        <f t="shared" si="221"/>
        <v/>
      </c>
      <c s="160" t="str">
        <f>IFERROR(IF(AND(VLOOKUP(G439,अंक,5,0)=""),"",IF($CE$6=3,IF(AND(VLOOKUP(G439,अंक,5,0)&gt;=86),3,IF(AND(VLOOKUP(G439,अंक,5,0)&gt;=81),2,IF(AND(VLOOKUP(G439,अंक,5,0)&gt;=75),1,0))),IF(AND(VLOOKUP(G439,अंक,5,0)&gt;=86),1.5,IF(AND(VLOOKUP(G439,अंक,5,0)&gt;=81),1,IF(AND(VLOOKUP(G439,अंक,5,0)&gt;=75),0.5,0))))),"")</f>
        <v/>
      </c>
      <c s="160">
        <f t="shared" si="238"/>
        <v>0</v>
      </c>
      <c s="160">
        <f t="shared" si="239"/>
        <v>0</v>
      </c>
      <c s="160">
        <f t="shared" si="222"/>
        <v>0</v>
      </c>
      <c s="157" t="str">
        <f t="shared" si="240"/>
        <v/>
      </c>
      <c s="160" t="str">
        <f t="shared" si="223"/>
        <v/>
      </c>
      <c s="160" t="str">
        <f>IFERROR(IF(AND(VLOOKUP(G439,अंक,5,0)=""),"",IF($CK$6=3,IF(AND(VLOOKUP(G439,अंक,5,0)&gt;=86),3,IF(AND(VLOOKUP(G439,अंक,5,0)&gt;=81),2,IF(AND(VLOOKUP(G439,अंक,5,0)&gt;=75),1,0))),IF(AND(VLOOKUP(G439,अंक,5,0)&gt;86),1.5,IF(AND(VLOOKUP(G439,अंक,5,0)&gt;=81),1,IF(AND(VLOOKUP(G439,अंक,5,0)&gt;=75),0.5,0))))),"")</f>
        <v/>
      </c>
      <c s="160">
        <f t="shared" si="241"/>
        <v>0</v>
      </c>
      <c s="160">
        <f t="shared" si="242"/>
        <v>0</v>
      </c>
      <c s="160">
        <f t="shared" si="224"/>
        <v>0</v>
      </c>
      <c s="157" t="str">
        <f t="shared" si="243"/>
        <v/>
      </c>
      <c s="160" t="str">
        <f t="shared" si="225"/>
        <v/>
      </c>
      <c s="160" t="str">
        <f>IFERROR(IF(AND(VLOOKUP(G439,अंक,5,0)=""),"",IF($CQ$6=3,IF(AND(VLOOKUP(G439,अंक,5,0)&gt;=86),3,IF(AND(VLOOKUP(G439,अंक,5,0)&gt;=81),2,IF(AND(VLOOKUP(G439,अंक,5,0)&gt;=75),1,0))),IF(AND(VLOOKUP(G439,अंक,5,0)&gt;=86),1.5,IF(AND(VLOOKUP(G439,अंक,5,0)&gt;=81),1,IF(AND(VLOOKUP(G439,अंक,5,0)&gt;=75),0.5,0))))),"")</f>
        <v/>
      </c>
      <c s="160">
        <f t="shared" si="244"/>
        <v>0</v>
      </c>
      <c s="160">
        <f t="shared" si="245"/>
        <v>0</v>
      </c>
      <c s="161">
        <f t="shared" si="226"/>
        <v>0</v>
      </c>
      <c s="162"/>
    </row>
    <row r="440" spans="1:99" ht="26.25" customHeight="1">
      <c r="A44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0" s="181" t="str">
        <f t="shared" si="227"/>
        <v/>
      </c>
      <c s="160" t="str">
        <f t="shared" si="228"/>
        <v/>
      </c>
      <c s="160" t="str">
        <f t="shared" si="215"/>
        <v/>
      </c>
      <c s="160" t="str">
        <f>IFERROR(IF(AND(VLOOKUP(G440,अंक,5,0)=""),"",IF($BM$6=3,IF(AND(VLOOKUP(G440,अंक,5,0)&gt;=86),3,IF(AND(VLOOKUP(G440,अंक,5,0)&gt;=81),2,IF(AND(VLOOKUP(G440,Mark,5,0)&gt;=75),1,0))),IF(AND(VLOOKUP(G440,अंक,5,0)&gt;=86),1.5,IF(AND(VLOOKUP(G440,अंक,5,0)&gt;=81),1,IF(AND(VLOOKUP(G440,अंक,5,0)&gt;=75),0.5,0))))),"")</f>
        <v/>
      </c>
      <c s="160">
        <f t="shared" si="229"/>
        <v>0</v>
      </c>
      <c s="160">
        <f t="shared" si="230"/>
        <v>0</v>
      </c>
      <c s="160">
        <f t="shared" si="216"/>
        <v>0</v>
      </c>
      <c s="157" t="str">
        <f t="shared" si="231"/>
        <v/>
      </c>
      <c s="160" t="str">
        <f t="shared" si="217"/>
        <v/>
      </c>
      <c s="160" t="str">
        <f>IFERROR(IF(AND(VLOOKUP(G440,अंक,5,0)=""),"",IF($BS$6=3,IF(AND(VLOOKUP(G440,अंक,5,0)&gt;=86),3,IF(AND(VLOOKUP(G440,अंक,5,0)&gt;=81),2,IF(AND(VLOOKUP(G440,अंक,5,0)&gt;=75),1,0))),IF(AND(VLOOKUP(G440,अंक,5,0)&gt;=86),1.5,IF(AND(VLOOKUP(G440,अंक,5,0)&gt;=81),1,IF(AND(VLOOKUP(G440,अंक,5,0)&gt;=75),0.5,0))))),"")</f>
        <v/>
      </c>
      <c s="160">
        <f t="shared" si="232"/>
        <v>0</v>
      </c>
      <c s="160">
        <f t="shared" si="233"/>
        <v>0</v>
      </c>
      <c s="160">
        <f t="shared" si="218"/>
        <v>0</v>
      </c>
      <c s="157" t="str">
        <f t="shared" si="234"/>
        <v/>
      </c>
      <c s="160" t="str">
        <f t="shared" si="219"/>
        <v/>
      </c>
      <c s="160" t="str">
        <f>IFERROR(IF(AND(VLOOKUP(G440,अंक,5,0)=""),"",IF($BY$6=3,IF(AND(VLOOKUP(G440,अंक,5,0)&gt;=86),3,IF(AND(VLOOKUP(G440,अंक,5,0)&gt;=81),2,IF(AND(VLOOKUP(G440,अंक,5,0)&gt;=75),1,0))),IF(AND(VLOOKUP(G440,अंक,5,0)&gt;=86),1.5,IF(AND(VLOOKUP(G440,अंक,5,0)&gt;=81),1,IF(AND(VLOOKUP(G440,अंक,5,0)&gt;=75),0.5,0))))),"")</f>
        <v/>
      </c>
      <c s="160">
        <f t="shared" si="235"/>
        <v>0</v>
      </c>
      <c s="160">
        <f t="shared" si="236"/>
        <v>0</v>
      </c>
      <c s="160">
        <f t="shared" si="220"/>
        <v>0</v>
      </c>
      <c s="157" t="str">
        <f t="shared" si="237"/>
        <v/>
      </c>
      <c s="160" t="str">
        <f t="shared" si="221"/>
        <v/>
      </c>
      <c s="160" t="str">
        <f>IFERROR(IF(AND(VLOOKUP(G440,अंक,5,0)=""),"",IF($CE$6=3,IF(AND(VLOOKUP(G440,अंक,5,0)&gt;=86),3,IF(AND(VLOOKUP(G440,अंक,5,0)&gt;=81),2,IF(AND(VLOOKUP(G440,अंक,5,0)&gt;=75),1,0))),IF(AND(VLOOKUP(G440,अंक,5,0)&gt;=86),1.5,IF(AND(VLOOKUP(G440,अंक,5,0)&gt;=81),1,IF(AND(VLOOKUP(G440,अंक,5,0)&gt;=75),0.5,0))))),"")</f>
        <v/>
      </c>
      <c s="160">
        <f t="shared" si="238"/>
        <v>0</v>
      </c>
      <c s="160">
        <f t="shared" si="239"/>
        <v>0</v>
      </c>
      <c s="160">
        <f t="shared" si="222"/>
        <v>0</v>
      </c>
      <c s="157" t="str">
        <f t="shared" si="240"/>
        <v/>
      </c>
      <c s="160" t="str">
        <f t="shared" si="223"/>
        <v/>
      </c>
      <c s="160" t="str">
        <f>IFERROR(IF(AND(VLOOKUP(G440,अंक,5,0)=""),"",IF($CK$6=3,IF(AND(VLOOKUP(G440,अंक,5,0)&gt;=86),3,IF(AND(VLOOKUP(G440,अंक,5,0)&gt;=81),2,IF(AND(VLOOKUP(G440,अंक,5,0)&gt;=75),1,0))),IF(AND(VLOOKUP(G440,अंक,5,0)&gt;86),1.5,IF(AND(VLOOKUP(G440,अंक,5,0)&gt;=81),1,IF(AND(VLOOKUP(G440,अंक,5,0)&gt;=75),0.5,0))))),"")</f>
        <v/>
      </c>
      <c s="160">
        <f t="shared" si="241"/>
        <v>0</v>
      </c>
      <c s="160">
        <f t="shared" si="242"/>
        <v>0</v>
      </c>
      <c s="160">
        <f t="shared" si="224"/>
        <v>0</v>
      </c>
      <c s="157" t="str">
        <f t="shared" si="243"/>
        <v/>
      </c>
      <c s="160" t="str">
        <f t="shared" si="225"/>
        <v/>
      </c>
      <c s="160" t="str">
        <f>IFERROR(IF(AND(VLOOKUP(G440,अंक,5,0)=""),"",IF($CQ$6=3,IF(AND(VLOOKUP(G440,अंक,5,0)&gt;=86),3,IF(AND(VLOOKUP(G440,अंक,5,0)&gt;=81),2,IF(AND(VLOOKUP(G440,अंक,5,0)&gt;=75),1,0))),IF(AND(VLOOKUP(G440,अंक,5,0)&gt;=86),1.5,IF(AND(VLOOKUP(G440,अंक,5,0)&gt;=81),1,IF(AND(VLOOKUP(G440,अंक,5,0)&gt;=75),0.5,0))))),"")</f>
        <v/>
      </c>
      <c s="160">
        <f t="shared" si="244"/>
        <v>0</v>
      </c>
      <c s="160">
        <f t="shared" si="245"/>
        <v>0</v>
      </c>
      <c s="161">
        <f t="shared" si="226"/>
        <v>0</v>
      </c>
      <c s="162"/>
    </row>
    <row r="441" spans="1:99" ht="26.25" customHeight="1">
      <c r="A44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1" s="181" t="str">
        <f t="shared" si="227"/>
        <v/>
      </c>
      <c s="160" t="str">
        <f t="shared" si="228"/>
        <v/>
      </c>
      <c s="160" t="str">
        <f t="shared" si="215"/>
        <v/>
      </c>
      <c s="160" t="str">
        <f>IFERROR(IF(AND(VLOOKUP(G441,अंक,5,0)=""),"",IF($BM$6=3,IF(AND(VLOOKUP(G441,अंक,5,0)&gt;=86),3,IF(AND(VLOOKUP(G441,अंक,5,0)&gt;=81),2,IF(AND(VLOOKUP(G441,Mark,5,0)&gt;=75),1,0))),IF(AND(VLOOKUP(G441,अंक,5,0)&gt;=86),1.5,IF(AND(VLOOKUP(G441,अंक,5,0)&gt;=81),1,IF(AND(VLOOKUP(G441,अंक,5,0)&gt;=75),0.5,0))))),"")</f>
        <v/>
      </c>
      <c s="160">
        <f t="shared" si="229"/>
        <v>0</v>
      </c>
      <c s="160">
        <f t="shared" si="230"/>
        <v>0</v>
      </c>
      <c s="160">
        <f t="shared" si="216"/>
        <v>0</v>
      </c>
      <c s="157" t="str">
        <f t="shared" si="231"/>
        <v/>
      </c>
      <c s="160" t="str">
        <f t="shared" si="217"/>
        <v/>
      </c>
      <c s="160" t="str">
        <f>IFERROR(IF(AND(VLOOKUP(G441,अंक,5,0)=""),"",IF($BS$6=3,IF(AND(VLOOKUP(G441,अंक,5,0)&gt;=86),3,IF(AND(VLOOKUP(G441,अंक,5,0)&gt;=81),2,IF(AND(VLOOKUP(G441,अंक,5,0)&gt;=75),1,0))),IF(AND(VLOOKUP(G441,अंक,5,0)&gt;=86),1.5,IF(AND(VLOOKUP(G441,अंक,5,0)&gt;=81),1,IF(AND(VLOOKUP(G441,अंक,5,0)&gt;=75),0.5,0))))),"")</f>
        <v/>
      </c>
      <c s="160">
        <f t="shared" si="232"/>
        <v>0</v>
      </c>
      <c s="160">
        <f t="shared" si="233"/>
        <v>0</v>
      </c>
      <c s="160">
        <f t="shared" si="218"/>
        <v>0</v>
      </c>
      <c s="157" t="str">
        <f t="shared" si="234"/>
        <v/>
      </c>
      <c s="160" t="str">
        <f t="shared" si="219"/>
        <v/>
      </c>
      <c s="160" t="str">
        <f>IFERROR(IF(AND(VLOOKUP(G441,अंक,5,0)=""),"",IF($BY$6=3,IF(AND(VLOOKUP(G441,अंक,5,0)&gt;=86),3,IF(AND(VLOOKUP(G441,अंक,5,0)&gt;=81),2,IF(AND(VLOOKUP(G441,अंक,5,0)&gt;=75),1,0))),IF(AND(VLOOKUP(G441,अंक,5,0)&gt;=86),1.5,IF(AND(VLOOKUP(G441,अंक,5,0)&gt;=81),1,IF(AND(VLOOKUP(G441,अंक,5,0)&gt;=75),0.5,0))))),"")</f>
        <v/>
      </c>
      <c s="160">
        <f t="shared" si="235"/>
        <v>0</v>
      </c>
      <c s="160">
        <f t="shared" si="236"/>
        <v>0</v>
      </c>
      <c s="160">
        <f t="shared" si="220"/>
        <v>0</v>
      </c>
      <c s="157" t="str">
        <f t="shared" si="237"/>
        <v/>
      </c>
      <c s="160" t="str">
        <f t="shared" si="221"/>
        <v/>
      </c>
      <c s="160" t="str">
        <f>IFERROR(IF(AND(VLOOKUP(G441,अंक,5,0)=""),"",IF($CE$6=3,IF(AND(VLOOKUP(G441,अंक,5,0)&gt;=86),3,IF(AND(VLOOKUP(G441,अंक,5,0)&gt;=81),2,IF(AND(VLOOKUP(G441,अंक,5,0)&gt;=75),1,0))),IF(AND(VLOOKUP(G441,अंक,5,0)&gt;=86),1.5,IF(AND(VLOOKUP(G441,अंक,5,0)&gt;=81),1,IF(AND(VLOOKUP(G441,अंक,5,0)&gt;=75),0.5,0))))),"")</f>
        <v/>
      </c>
      <c s="160">
        <f t="shared" si="238"/>
        <v>0</v>
      </c>
      <c s="160">
        <f t="shared" si="239"/>
        <v>0</v>
      </c>
      <c s="160">
        <f t="shared" si="222"/>
        <v>0</v>
      </c>
      <c s="157" t="str">
        <f t="shared" si="240"/>
        <v/>
      </c>
      <c s="160" t="str">
        <f t="shared" si="223"/>
        <v/>
      </c>
      <c s="160" t="str">
        <f>IFERROR(IF(AND(VLOOKUP(G441,अंक,5,0)=""),"",IF($CK$6=3,IF(AND(VLOOKUP(G441,अंक,5,0)&gt;=86),3,IF(AND(VLOOKUP(G441,अंक,5,0)&gt;=81),2,IF(AND(VLOOKUP(G441,अंक,5,0)&gt;=75),1,0))),IF(AND(VLOOKUP(G441,अंक,5,0)&gt;86),1.5,IF(AND(VLOOKUP(G441,अंक,5,0)&gt;=81),1,IF(AND(VLOOKUP(G441,अंक,5,0)&gt;=75),0.5,0))))),"")</f>
        <v/>
      </c>
      <c s="160">
        <f t="shared" si="241"/>
        <v>0</v>
      </c>
      <c s="160">
        <f t="shared" si="242"/>
        <v>0</v>
      </c>
      <c s="160">
        <f t="shared" si="224"/>
        <v>0</v>
      </c>
      <c s="157" t="str">
        <f t="shared" si="243"/>
        <v/>
      </c>
      <c s="160" t="str">
        <f t="shared" si="225"/>
        <v/>
      </c>
      <c s="160" t="str">
        <f>IFERROR(IF(AND(VLOOKUP(G441,अंक,5,0)=""),"",IF($CQ$6=3,IF(AND(VLOOKUP(G441,अंक,5,0)&gt;=86),3,IF(AND(VLOOKUP(G441,अंक,5,0)&gt;=81),2,IF(AND(VLOOKUP(G441,अंक,5,0)&gt;=75),1,0))),IF(AND(VLOOKUP(G441,अंक,5,0)&gt;=86),1.5,IF(AND(VLOOKUP(G441,अंक,5,0)&gt;=81),1,IF(AND(VLOOKUP(G441,अंक,5,0)&gt;=75),0.5,0))))),"")</f>
        <v/>
      </c>
      <c s="160">
        <f t="shared" si="244"/>
        <v>0</v>
      </c>
      <c s="160">
        <f t="shared" si="245"/>
        <v>0</v>
      </c>
      <c s="161">
        <f t="shared" si="226"/>
        <v>0</v>
      </c>
      <c s="162"/>
    </row>
    <row r="442" spans="1:99" ht="26.25" customHeight="1">
      <c r="A44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2" s="181" t="str">
        <f t="shared" si="227"/>
        <v/>
      </c>
      <c s="160" t="str">
        <f t="shared" si="228"/>
        <v/>
      </c>
      <c s="160" t="str">
        <f t="shared" si="215"/>
        <v/>
      </c>
      <c s="160" t="str">
        <f>IFERROR(IF(AND(VLOOKUP(G442,अंक,5,0)=""),"",IF($BM$6=3,IF(AND(VLOOKUP(G442,अंक,5,0)&gt;=86),3,IF(AND(VLOOKUP(G442,अंक,5,0)&gt;=81),2,IF(AND(VLOOKUP(G442,Mark,5,0)&gt;=75),1,0))),IF(AND(VLOOKUP(G442,अंक,5,0)&gt;=86),1.5,IF(AND(VLOOKUP(G442,अंक,5,0)&gt;=81),1,IF(AND(VLOOKUP(G442,अंक,5,0)&gt;=75),0.5,0))))),"")</f>
        <v/>
      </c>
      <c s="160">
        <f t="shared" si="229"/>
        <v>0</v>
      </c>
      <c s="160">
        <f t="shared" si="230"/>
        <v>0</v>
      </c>
      <c s="160">
        <f t="shared" si="216"/>
        <v>0</v>
      </c>
      <c s="157" t="str">
        <f t="shared" si="231"/>
        <v/>
      </c>
      <c s="160" t="str">
        <f t="shared" si="217"/>
        <v/>
      </c>
      <c s="160" t="str">
        <f>IFERROR(IF(AND(VLOOKUP(G442,अंक,5,0)=""),"",IF($BS$6=3,IF(AND(VLOOKUP(G442,अंक,5,0)&gt;=86),3,IF(AND(VLOOKUP(G442,अंक,5,0)&gt;=81),2,IF(AND(VLOOKUP(G442,अंक,5,0)&gt;=75),1,0))),IF(AND(VLOOKUP(G442,अंक,5,0)&gt;=86),1.5,IF(AND(VLOOKUP(G442,अंक,5,0)&gt;=81),1,IF(AND(VLOOKUP(G442,अंक,5,0)&gt;=75),0.5,0))))),"")</f>
        <v/>
      </c>
      <c s="160">
        <f t="shared" si="232"/>
        <v>0</v>
      </c>
      <c s="160">
        <f t="shared" si="233"/>
        <v>0</v>
      </c>
      <c s="160">
        <f t="shared" si="218"/>
        <v>0</v>
      </c>
      <c s="157" t="str">
        <f t="shared" si="234"/>
        <v/>
      </c>
      <c s="160" t="str">
        <f t="shared" si="219"/>
        <v/>
      </c>
      <c s="160" t="str">
        <f>IFERROR(IF(AND(VLOOKUP(G442,अंक,5,0)=""),"",IF($BY$6=3,IF(AND(VLOOKUP(G442,अंक,5,0)&gt;=86),3,IF(AND(VLOOKUP(G442,अंक,5,0)&gt;=81),2,IF(AND(VLOOKUP(G442,अंक,5,0)&gt;=75),1,0))),IF(AND(VLOOKUP(G442,अंक,5,0)&gt;=86),1.5,IF(AND(VLOOKUP(G442,अंक,5,0)&gt;=81),1,IF(AND(VLOOKUP(G442,अंक,5,0)&gt;=75),0.5,0))))),"")</f>
        <v/>
      </c>
      <c s="160">
        <f t="shared" si="235"/>
        <v>0</v>
      </c>
      <c s="160">
        <f t="shared" si="236"/>
        <v>0</v>
      </c>
      <c s="160">
        <f t="shared" si="220"/>
        <v>0</v>
      </c>
      <c s="157" t="str">
        <f t="shared" si="237"/>
        <v/>
      </c>
      <c s="160" t="str">
        <f t="shared" si="221"/>
        <v/>
      </c>
      <c s="160" t="str">
        <f>IFERROR(IF(AND(VLOOKUP(G442,अंक,5,0)=""),"",IF($CE$6=3,IF(AND(VLOOKUP(G442,अंक,5,0)&gt;=86),3,IF(AND(VLOOKUP(G442,अंक,5,0)&gt;=81),2,IF(AND(VLOOKUP(G442,अंक,5,0)&gt;=75),1,0))),IF(AND(VLOOKUP(G442,अंक,5,0)&gt;=86),1.5,IF(AND(VLOOKUP(G442,अंक,5,0)&gt;=81),1,IF(AND(VLOOKUP(G442,अंक,5,0)&gt;=75),0.5,0))))),"")</f>
        <v/>
      </c>
      <c s="160">
        <f t="shared" si="238"/>
        <v>0</v>
      </c>
      <c s="160">
        <f t="shared" si="239"/>
        <v>0</v>
      </c>
      <c s="160">
        <f t="shared" si="222"/>
        <v>0</v>
      </c>
      <c s="157" t="str">
        <f t="shared" si="240"/>
        <v/>
      </c>
      <c s="160" t="str">
        <f t="shared" si="223"/>
        <v/>
      </c>
      <c s="160" t="str">
        <f>IFERROR(IF(AND(VLOOKUP(G442,अंक,5,0)=""),"",IF($CK$6=3,IF(AND(VLOOKUP(G442,अंक,5,0)&gt;=86),3,IF(AND(VLOOKUP(G442,अंक,5,0)&gt;=81),2,IF(AND(VLOOKUP(G442,अंक,5,0)&gt;=75),1,0))),IF(AND(VLOOKUP(G442,अंक,5,0)&gt;86),1.5,IF(AND(VLOOKUP(G442,अंक,5,0)&gt;=81),1,IF(AND(VLOOKUP(G442,अंक,5,0)&gt;=75),0.5,0))))),"")</f>
        <v/>
      </c>
      <c s="160">
        <f t="shared" si="241"/>
        <v>0</v>
      </c>
      <c s="160">
        <f t="shared" si="242"/>
        <v>0</v>
      </c>
      <c s="160">
        <f t="shared" si="224"/>
        <v>0</v>
      </c>
      <c s="157" t="str">
        <f t="shared" si="243"/>
        <v/>
      </c>
      <c s="160" t="str">
        <f t="shared" si="225"/>
        <v/>
      </c>
      <c s="160" t="str">
        <f>IFERROR(IF(AND(VLOOKUP(G442,अंक,5,0)=""),"",IF($CQ$6=3,IF(AND(VLOOKUP(G442,अंक,5,0)&gt;=86),3,IF(AND(VLOOKUP(G442,अंक,5,0)&gt;=81),2,IF(AND(VLOOKUP(G442,अंक,5,0)&gt;=75),1,0))),IF(AND(VLOOKUP(G442,अंक,5,0)&gt;=86),1.5,IF(AND(VLOOKUP(G442,अंक,5,0)&gt;=81),1,IF(AND(VLOOKUP(G442,अंक,5,0)&gt;=75),0.5,0))))),"")</f>
        <v/>
      </c>
      <c s="160">
        <f t="shared" si="244"/>
        <v>0</v>
      </c>
      <c s="160">
        <f t="shared" si="245"/>
        <v>0</v>
      </c>
      <c s="161">
        <f t="shared" si="226"/>
        <v>0</v>
      </c>
      <c s="162"/>
    </row>
    <row r="443" spans="1:99" ht="26.25" customHeight="1">
      <c r="A44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3" s="181" t="str">
        <f t="shared" si="227"/>
        <v/>
      </c>
      <c s="160" t="str">
        <f t="shared" si="228"/>
        <v/>
      </c>
      <c s="160" t="str">
        <f t="shared" si="215"/>
        <v/>
      </c>
      <c s="160" t="str">
        <f>IFERROR(IF(AND(VLOOKUP(G443,अंक,5,0)=""),"",IF($BM$6=3,IF(AND(VLOOKUP(G443,अंक,5,0)&gt;=86),3,IF(AND(VLOOKUP(G443,अंक,5,0)&gt;=81),2,IF(AND(VLOOKUP(G443,Mark,5,0)&gt;=75),1,0))),IF(AND(VLOOKUP(G443,अंक,5,0)&gt;=86),1.5,IF(AND(VLOOKUP(G443,अंक,5,0)&gt;=81),1,IF(AND(VLOOKUP(G443,अंक,5,0)&gt;=75),0.5,0))))),"")</f>
        <v/>
      </c>
      <c s="160">
        <f t="shared" si="229"/>
        <v>0</v>
      </c>
      <c s="160">
        <f t="shared" si="230"/>
        <v>0</v>
      </c>
      <c s="160">
        <f t="shared" si="216"/>
        <v>0</v>
      </c>
      <c s="157" t="str">
        <f t="shared" si="231"/>
        <v/>
      </c>
      <c s="160" t="str">
        <f t="shared" si="217"/>
        <v/>
      </c>
      <c s="160" t="str">
        <f>IFERROR(IF(AND(VLOOKUP(G443,अंक,5,0)=""),"",IF($BS$6=3,IF(AND(VLOOKUP(G443,अंक,5,0)&gt;=86),3,IF(AND(VLOOKUP(G443,अंक,5,0)&gt;=81),2,IF(AND(VLOOKUP(G443,अंक,5,0)&gt;=75),1,0))),IF(AND(VLOOKUP(G443,अंक,5,0)&gt;=86),1.5,IF(AND(VLOOKUP(G443,अंक,5,0)&gt;=81),1,IF(AND(VLOOKUP(G443,अंक,5,0)&gt;=75),0.5,0))))),"")</f>
        <v/>
      </c>
      <c s="160">
        <f t="shared" si="232"/>
        <v>0</v>
      </c>
      <c s="160">
        <f t="shared" si="233"/>
        <v>0</v>
      </c>
      <c s="160">
        <f t="shared" si="218"/>
        <v>0</v>
      </c>
      <c s="157" t="str">
        <f t="shared" si="234"/>
        <v/>
      </c>
      <c s="160" t="str">
        <f t="shared" si="219"/>
        <v/>
      </c>
      <c s="160" t="str">
        <f>IFERROR(IF(AND(VLOOKUP(G443,अंक,5,0)=""),"",IF($BY$6=3,IF(AND(VLOOKUP(G443,अंक,5,0)&gt;=86),3,IF(AND(VLOOKUP(G443,अंक,5,0)&gt;=81),2,IF(AND(VLOOKUP(G443,अंक,5,0)&gt;=75),1,0))),IF(AND(VLOOKUP(G443,अंक,5,0)&gt;=86),1.5,IF(AND(VLOOKUP(G443,अंक,5,0)&gt;=81),1,IF(AND(VLOOKUP(G443,अंक,5,0)&gt;=75),0.5,0))))),"")</f>
        <v/>
      </c>
      <c s="160">
        <f t="shared" si="235"/>
        <v>0</v>
      </c>
      <c s="160">
        <f t="shared" si="236"/>
        <v>0</v>
      </c>
      <c s="160">
        <f t="shared" si="220"/>
        <v>0</v>
      </c>
      <c s="157" t="str">
        <f t="shared" si="237"/>
        <v/>
      </c>
      <c s="160" t="str">
        <f t="shared" si="221"/>
        <v/>
      </c>
      <c s="160" t="str">
        <f>IFERROR(IF(AND(VLOOKUP(G443,अंक,5,0)=""),"",IF($CE$6=3,IF(AND(VLOOKUP(G443,अंक,5,0)&gt;=86),3,IF(AND(VLOOKUP(G443,अंक,5,0)&gt;=81),2,IF(AND(VLOOKUP(G443,अंक,5,0)&gt;=75),1,0))),IF(AND(VLOOKUP(G443,अंक,5,0)&gt;=86),1.5,IF(AND(VLOOKUP(G443,अंक,5,0)&gt;=81),1,IF(AND(VLOOKUP(G443,अंक,5,0)&gt;=75),0.5,0))))),"")</f>
        <v/>
      </c>
      <c s="160">
        <f t="shared" si="238"/>
        <v>0</v>
      </c>
      <c s="160">
        <f t="shared" si="239"/>
        <v>0</v>
      </c>
      <c s="160">
        <f t="shared" si="222"/>
        <v>0</v>
      </c>
      <c s="157" t="str">
        <f t="shared" si="240"/>
        <v/>
      </c>
      <c s="160" t="str">
        <f t="shared" si="223"/>
        <v/>
      </c>
      <c s="160" t="str">
        <f>IFERROR(IF(AND(VLOOKUP(G443,अंक,5,0)=""),"",IF($CK$6=3,IF(AND(VLOOKUP(G443,अंक,5,0)&gt;=86),3,IF(AND(VLOOKUP(G443,अंक,5,0)&gt;=81),2,IF(AND(VLOOKUP(G443,अंक,5,0)&gt;=75),1,0))),IF(AND(VLOOKUP(G443,अंक,5,0)&gt;86),1.5,IF(AND(VLOOKUP(G443,अंक,5,0)&gt;=81),1,IF(AND(VLOOKUP(G443,अंक,5,0)&gt;=75),0.5,0))))),"")</f>
        <v/>
      </c>
      <c s="160">
        <f t="shared" si="241"/>
        <v>0</v>
      </c>
      <c s="160">
        <f t="shared" si="242"/>
        <v>0</v>
      </c>
      <c s="160">
        <f t="shared" si="224"/>
        <v>0</v>
      </c>
      <c s="157" t="str">
        <f t="shared" si="243"/>
        <v/>
      </c>
      <c s="160" t="str">
        <f t="shared" si="225"/>
        <v/>
      </c>
      <c s="160" t="str">
        <f>IFERROR(IF(AND(VLOOKUP(G443,अंक,5,0)=""),"",IF($CQ$6=3,IF(AND(VLOOKUP(G443,अंक,5,0)&gt;=86),3,IF(AND(VLOOKUP(G443,अंक,5,0)&gt;=81),2,IF(AND(VLOOKUP(G443,अंक,5,0)&gt;=75),1,0))),IF(AND(VLOOKUP(G443,अंक,5,0)&gt;=86),1.5,IF(AND(VLOOKUP(G443,अंक,5,0)&gt;=81),1,IF(AND(VLOOKUP(G443,अंक,5,0)&gt;=75),0.5,0))))),"")</f>
        <v/>
      </c>
      <c s="160">
        <f t="shared" si="244"/>
        <v>0</v>
      </c>
      <c s="160">
        <f t="shared" si="245"/>
        <v>0</v>
      </c>
      <c s="161">
        <f t="shared" si="226"/>
        <v>0</v>
      </c>
      <c s="162"/>
    </row>
    <row r="444" spans="1:99" ht="26.25" customHeight="1">
      <c r="A44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4" s="181" t="str">
        <f t="shared" si="227"/>
        <v/>
      </c>
      <c s="160" t="str">
        <f t="shared" si="228"/>
        <v/>
      </c>
      <c s="160" t="str">
        <f t="shared" si="215"/>
        <v/>
      </c>
      <c s="160" t="str">
        <f>IFERROR(IF(AND(VLOOKUP(G444,अंक,5,0)=""),"",IF($BM$6=3,IF(AND(VLOOKUP(G444,अंक,5,0)&gt;=86),3,IF(AND(VLOOKUP(G444,अंक,5,0)&gt;=81),2,IF(AND(VLOOKUP(G444,Mark,5,0)&gt;=75),1,0))),IF(AND(VLOOKUP(G444,अंक,5,0)&gt;=86),1.5,IF(AND(VLOOKUP(G444,अंक,5,0)&gt;=81),1,IF(AND(VLOOKUP(G444,अंक,5,0)&gt;=75),0.5,0))))),"")</f>
        <v/>
      </c>
      <c s="160">
        <f t="shared" si="229"/>
        <v>0</v>
      </c>
      <c s="160">
        <f t="shared" si="230"/>
        <v>0</v>
      </c>
      <c s="160">
        <f t="shared" si="216"/>
        <v>0</v>
      </c>
      <c s="157" t="str">
        <f t="shared" si="231"/>
        <v/>
      </c>
      <c s="160" t="str">
        <f t="shared" si="217"/>
        <v/>
      </c>
      <c s="160" t="str">
        <f>IFERROR(IF(AND(VLOOKUP(G444,अंक,5,0)=""),"",IF($BS$6=3,IF(AND(VLOOKUP(G444,अंक,5,0)&gt;=86),3,IF(AND(VLOOKUP(G444,अंक,5,0)&gt;=81),2,IF(AND(VLOOKUP(G444,अंक,5,0)&gt;=75),1,0))),IF(AND(VLOOKUP(G444,अंक,5,0)&gt;=86),1.5,IF(AND(VLOOKUP(G444,अंक,5,0)&gt;=81),1,IF(AND(VLOOKUP(G444,अंक,5,0)&gt;=75),0.5,0))))),"")</f>
        <v/>
      </c>
      <c s="160">
        <f t="shared" si="232"/>
        <v>0</v>
      </c>
      <c s="160">
        <f t="shared" si="233"/>
        <v>0</v>
      </c>
      <c s="160">
        <f t="shared" si="218"/>
        <v>0</v>
      </c>
      <c s="157" t="str">
        <f t="shared" si="234"/>
        <v/>
      </c>
      <c s="160" t="str">
        <f t="shared" si="219"/>
        <v/>
      </c>
      <c s="160" t="str">
        <f>IFERROR(IF(AND(VLOOKUP(G444,अंक,5,0)=""),"",IF($BY$6=3,IF(AND(VLOOKUP(G444,अंक,5,0)&gt;=86),3,IF(AND(VLOOKUP(G444,अंक,5,0)&gt;=81),2,IF(AND(VLOOKUP(G444,अंक,5,0)&gt;=75),1,0))),IF(AND(VLOOKUP(G444,अंक,5,0)&gt;=86),1.5,IF(AND(VLOOKUP(G444,अंक,5,0)&gt;=81),1,IF(AND(VLOOKUP(G444,अंक,5,0)&gt;=75),0.5,0))))),"")</f>
        <v/>
      </c>
      <c s="160">
        <f t="shared" si="235"/>
        <v>0</v>
      </c>
      <c s="160">
        <f t="shared" si="236"/>
        <v>0</v>
      </c>
      <c s="160">
        <f t="shared" si="220"/>
        <v>0</v>
      </c>
      <c s="157" t="str">
        <f t="shared" si="237"/>
        <v/>
      </c>
      <c s="160" t="str">
        <f t="shared" si="221"/>
        <v/>
      </c>
      <c s="160" t="str">
        <f>IFERROR(IF(AND(VLOOKUP(G444,अंक,5,0)=""),"",IF($CE$6=3,IF(AND(VLOOKUP(G444,अंक,5,0)&gt;=86),3,IF(AND(VLOOKUP(G444,अंक,5,0)&gt;=81),2,IF(AND(VLOOKUP(G444,अंक,5,0)&gt;=75),1,0))),IF(AND(VLOOKUP(G444,अंक,5,0)&gt;=86),1.5,IF(AND(VLOOKUP(G444,अंक,5,0)&gt;=81),1,IF(AND(VLOOKUP(G444,अंक,5,0)&gt;=75),0.5,0))))),"")</f>
        <v/>
      </c>
      <c s="160">
        <f t="shared" si="238"/>
        <v>0</v>
      </c>
      <c s="160">
        <f t="shared" si="239"/>
        <v>0</v>
      </c>
      <c s="160">
        <f t="shared" si="222"/>
        <v>0</v>
      </c>
      <c s="157" t="str">
        <f t="shared" si="240"/>
        <v/>
      </c>
      <c s="160" t="str">
        <f t="shared" si="223"/>
        <v/>
      </c>
      <c s="160" t="str">
        <f>IFERROR(IF(AND(VLOOKUP(G444,अंक,5,0)=""),"",IF($CK$6=3,IF(AND(VLOOKUP(G444,अंक,5,0)&gt;=86),3,IF(AND(VLOOKUP(G444,अंक,5,0)&gt;=81),2,IF(AND(VLOOKUP(G444,अंक,5,0)&gt;=75),1,0))),IF(AND(VLOOKUP(G444,अंक,5,0)&gt;86),1.5,IF(AND(VLOOKUP(G444,अंक,5,0)&gt;=81),1,IF(AND(VLOOKUP(G444,अंक,5,0)&gt;=75),0.5,0))))),"")</f>
        <v/>
      </c>
      <c s="160">
        <f t="shared" si="241"/>
        <v>0</v>
      </c>
      <c s="160">
        <f t="shared" si="242"/>
        <v>0</v>
      </c>
      <c s="160">
        <f t="shared" si="224"/>
        <v>0</v>
      </c>
      <c s="157" t="str">
        <f t="shared" si="243"/>
        <v/>
      </c>
      <c s="160" t="str">
        <f t="shared" si="225"/>
        <v/>
      </c>
      <c s="160" t="str">
        <f>IFERROR(IF(AND(VLOOKUP(G444,अंक,5,0)=""),"",IF($CQ$6=3,IF(AND(VLOOKUP(G444,अंक,5,0)&gt;=86),3,IF(AND(VLOOKUP(G444,अंक,5,0)&gt;=81),2,IF(AND(VLOOKUP(G444,अंक,5,0)&gt;=75),1,0))),IF(AND(VLOOKUP(G444,अंक,5,0)&gt;=86),1.5,IF(AND(VLOOKUP(G444,अंक,5,0)&gt;=81),1,IF(AND(VLOOKUP(G444,अंक,5,0)&gt;=75),0.5,0))))),"")</f>
        <v/>
      </c>
      <c s="160">
        <f t="shared" si="244"/>
        <v>0</v>
      </c>
      <c s="160">
        <f t="shared" si="245"/>
        <v>0</v>
      </c>
      <c s="161">
        <f t="shared" si="226"/>
        <v>0</v>
      </c>
      <c s="162"/>
    </row>
    <row r="445" spans="1:99" ht="26.25" customHeight="1">
      <c r="A44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5" s="181" t="str">
        <f t="shared" si="227"/>
        <v/>
      </c>
      <c s="160" t="str">
        <f t="shared" si="228"/>
        <v/>
      </c>
      <c s="160" t="str">
        <f t="shared" si="215"/>
        <v/>
      </c>
      <c s="160" t="str">
        <f>IFERROR(IF(AND(VLOOKUP(G445,अंक,5,0)=""),"",IF($BM$6=3,IF(AND(VLOOKUP(G445,अंक,5,0)&gt;=86),3,IF(AND(VLOOKUP(G445,अंक,5,0)&gt;=81),2,IF(AND(VLOOKUP(G445,Mark,5,0)&gt;=75),1,0))),IF(AND(VLOOKUP(G445,अंक,5,0)&gt;=86),1.5,IF(AND(VLOOKUP(G445,अंक,5,0)&gt;=81),1,IF(AND(VLOOKUP(G445,अंक,5,0)&gt;=75),0.5,0))))),"")</f>
        <v/>
      </c>
      <c s="160">
        <f t="shared" si="229"/>
        <v>0</v>
      </c>
      <c s="160">
        <f t="shared" si="230"/>
        <v>0</v>
      </c>
      <c s="160">
        <f t="shared" si="216"/>
        <v>0</v>
      </c>
      <c s="157" t="str">
        <f t="shared" si="231"/>
        <v/>
      </c>
      <c s="160" t="str">
        <f t="shared" si="217"/>
        <v/>
      </c>
      <c s="160" t="str">
        <f>IFERROR(IF(AND(VLOOKUP(G445,अंक,5,0)=""),"",IF($BS$6=3,IF(AND(VLOOKUP(G445,अंक,5,0)&gt;=86),3,IF(AND(VLOOKUP(G445,अंक,5,0)&gt;=81),2,IF(AND(VLOOKUP(G445,अंक,5,0)&gt;=75),1,0))),IF(AND(VLOOKUP(G445,अंक,5,0)&gt;=86),1.5,IF(AND(VLOOKUP(G445,अंक,5,0)&gt;=81),1,IF(AND(VLOOKUP(G445,अंक,5,0)&gt;=75),0.5,0))))),"")</f>
        <v/>
      </c>
      <c s="160">
        <f t="shared" si="232"/>
        <v>0</v>
      </c>
      <c s="160">
        <f t="shared" si="233"/>
        <v>0</v>
      </c>
      <c s="160">
        <f t="shared" si="218"/>
        <v>0</v>
      </c>
      <c s="157" t="str">
        <f t="shared" si="234"/>
        <v/>
      </c>
      <c s="160" t="str">
        <f t="shared" si="219"/>
        <v/>
      </c>
      <c s="160" t="str">
        <f>IFERROR(IF(AND(VLOOKUP(G445,अंक,5,0)=""),"",IF($BY$6=3,IF(AND(VLOOKUP(G445,अंक,5,0)&gt;=86),3,IF(AND(VLOOKUP(G445,अंक,5,0)&gt;=81),2,IF(AND(VLOOKUP(G445,अंक,5,0)&gt;=75),1,0))),IF(AND(VLOOKUP(G445,अंक,5,0)&gt;=86),1.5,IF(AND(VLOOKUP(G445,अंक,5,0)&gt;=81),1,IF(AND(VLOOKUP(G445,अंक,5,0)&gt;=75),0.5,0))))),"")</f>
        <v/>
      </c>
      <c s="160">
        <f t="shared" si="235"/>
        <v>0</v>
      </c>
      <c s="160">
        <f t="shared" si="236"/>
        <v>0</v>
      </c>
      <c s="160">
        <f t="shared" si="220"/>
        <v>0</v>
      </c>
      <c s="157" t="str">
        <f t="shared" si="237"/>
        <v/>
      </c>
      <c s="160" t="str">
        <f t="shared" si="221"/>
        <v/>
      </c>
      <c s="160" t="str">
        <f>IFERROR(IF(AND(VLOOKUP(G445,अंक,5,0)=""),"",IF($CE$6=3,IF(AND(VLOOKUP(G445,अंक,5,0)&gt;=86),3,IF(AND(VLOOKUP(G445,अंक,5,0)&gt;=81),2,IF(AND(VLOOKUP(G445,अंक,5,0)&gt;=75),1,0))),IF(AND(VLOOKUP(G445,अंक,5,0)&gt;=86),1.5,IF(AND(VLOOKUP(G445,अंक,5,0)&gt;=81),1,IF(AND(VLOOKUP(G445,अंक,5,0)&gt;=75),0.5,0))))),"")</f>
        <v/>
      </c>
      <c s="160">
        <f t="shared" si="238"/>
        <v>0</v>
      </c>
      <c s="160">
        <f t="shared" si="239"/>
        <v>0</v>
      </c>
      <c s="160">
        <f t="shared" si="222"/>
        <v>0</v>
      </c>
      <c s="157" t="str">
        <f t="shared" si="240"/>
        <v/>
      </c>
      <c s="160" t="str">
        <f t="shared" si="223"/>
        <v/>
      </c>
      <c s="160" t="str">
        <f>IFERROR(IF(AND(VLOOKUP(G445,अंक,5,0)=""),"",IF($CK$6=3,IF(AND(VLOOKUP(G445,अंक,5,0)&gt;=86),3,IF(AND(VLOOKUP(G445,अंक,5,0)&gt;=81),2,IF(AND(VLOOKUP(G445,अंक,5,0)&gt;=75),1,0))),IF(AND(VLOOKUP(G445,अंक,5,0)&gt;86),1.5,IF(AND(VLOOKUP(G445,अंक,5,0)&gt;=81),1,IF(AND(VLOOKUP(G445,अंक,5,0)&gt;=75),0.5,0))))),"")</f>
        <v/>
      </c>
      <c s="160">
        <f t="shared" si="241"/>
        <v>0</v>
      </c>
      <c s="160">
        <f t="shared" si="242"/>
        <v>0</v>
      </c>
      <c s="160">
        <f t="shared" si="224"/>
        <v>0</v>
      </c>
      <c s="157" t="str">
        <f t="shared" si="243"/>
        <v/>
      </c>
      <c s="160" t="str">
        <f t="shared" si="225"/>
        <v/>
      </c>
      <c s="160" t="str">
        <f>IFERROR(IF(AND(VLOOKUP(G445,अंक,5,0)=""),"",IF($CQ$6=3,IF(AND(VLOOKUP(G445,अंक,5,0)&gt;=86),3,IF(AND(VLOOKUP(G445,अंक,5,0)&gt;=81),2,IF(AND(VLOOKUP(G445,अंक,5,0)&gt;=75),1,0))),IF(AND(VLOOKUP(G445,अंक,5,0)&gt;=86),1.5,IF(AND(VLOOKUP(G445,अंक,5,0)&gt;=81),1,IF(AND(VLOOKUP(G445,अंक,5,0)&gt;=75),0.5,0))))),"")</f>
        <v/>
      </c>
      <c s="160">
        <f t="shared" si="244"/>
        <v>0</v>
      </c>
      <c s="160">
        <f t="shared" si="245"/>
        <v>0</v>
      </c>
      <c s="161">
        <f t="shared" si="226"/>
        <v>0</v>
      </c>
      <c s="162"/>
    </row>
    <row r="446" spans="1:99" ht="26.25" customHeight="1">
      <c r="A44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6" s="181" t="str">
        <f t="shared" si="227"/>
        <v/>
      </c>
      <c s="160" t="str">
        <f t="shared" si="228"/>
        <v/>
      </c>
      <c s="160" t="str">
        <f t="shared" si="215"/>
        <v/>
      </c>
      <c s="160" t="str">
        <f>IFERROR(IF(AND(VLOOKUP(G446,अंक,5,0)=""),"",IF($BM$6=3,IF(AND(VLOOKUP(G446,अंक,5,0)&gt;=86),3,IF(AND(VLOOKUP(G446,अंक,5,0)&gt;=81),2,IF(AND(VLOOKUP(G446,Mark,5,0)&gt;=75),1,0))),IF(AND(VLOOKUP(G446,अंक,5,0)&gt;=86),1.5,IF(AND(VLOOKUP(G446,अंक,5,0)&gt;=81),1,IF(AND(VLOOKUP(G446,अंक,5,0)&gt;=75),0.5,0))))),"")</f>
        <v/>
      </c>
      <c s="160">
        <f t="shared" si="229"/>
        <v>0</v>
      </c>
      <c s="160">
        <f t="shared" si="230"/>
        <v>0</v>
      </c>
      <c s="160">
        <f t="shared" si="216"/>
        <v>0</v>
      </c>
      <c s="157" t="str">
        <f t="shared" si="231"/>
        <v/>
      </c>
      <c s="160" t="str">
        <f t="shared" si="217"/>
        <v/>
      </c>
      <c s="160" t="str">
        <f>IFERROR(IF(AND(VLOOKUP(G446,अंक,5,0)=""),"",IF($BS$6=3,IF(AND(VLOOKUP(G446,अंक,5,0)&gt;=86),3,IF(AND(VLOOKUP(G446,अंक,5,0)&gt;=81),2,IF(AND(VLOOKUP(G446,अंक,5,0)&gt;=75),1,0))),IF(AND(VLOOKUP(G446,अंक,5,0)&gt;=86),1.5,IF(AND(VLOOKUP(G446,अंक,5,0)&gt;=81),1,IF(AND(VLOOKUP(G446,अंक,5,0)&gt;=75),0.5,0))))),"")</f>
        <v/>
      </c>
      <c s="160">
        <f t="shared" si="232"/>
        <v>0</v>
      </c>
      <c s="160">
        <f t="shared" si="233"/>
        <v>0</v>
      </c>
      <c s="160">
        <f t="shared" si="218"/>
        <v>0</v>
      </c>
      <c s="157" t="str">
        <f t="shared" si="234"/>
        <v/>
      </c>
      <c s="160" t="str">
        <f t="shared" si="219"/>
        <v/>
      </c>
      <c s="160" t="str">
        <f>IFERROR(IF(AND(VLOOKUP(G446,अंक,5,0)=""),"",IF($BY$6=3,IF(AND(VLOOKUP(G446,अंक,5,0)&gt;=86),3,IF(AND(VLOOKUP(G446,अंक,5,0)&gt;=81),2,IF(AND(VLOOKUP(G446,अंक,5,0)&gt;=75),1,0))),IF(AND(VLOOKUP(G446,अंक,5,0)&gt;=86),1.5,IF(AND(VLOOKUP(G446,अंक,5,0)&gt;=81),1,IF(AND(VLOOKUP(G446,अंक,5,0)&gt;=75),0.5,0))))),"")</f>
        <v/>
      </c>
      <c s="160">
        <f t="shared" si="235"/>
        <v>0</v>
      </c>
      <c s="160">
        <f t="shared" si="236"/>
        <v>0</v>
      </c>
      <c s="160">
        <f t="shared" si="220"/>
        <v>0</v>
      </c>
      <c s="157" t="str">
        <f t="shared" si="237"/>
        <v/>
      </c>
      <c s="160" t="str">
        <f t="shared" si="221"/>
        <v/>
      </c>
      <c s="160" t="str">
        <f>IFERROR(IF(AND(VLOOKUP(G446,अंक,5,0)=""),"",IF($CE$6=3,IF(AND(VLOOKUP(G446,अंक,5,0)&gt;=86),3,IF(AND(VLOOKUP(G446,अंक,5,0)&gt;=81),2,IF(AND(VLOOKUP(G446,अंक,5,0)&gt;=75),1,0))),IF(AND(VLOOKUP(G446,अंक,5,0)&gt;=86),1.5,IF(AND(VLOOKUP(G446,अंक,5,0)&gt;=81),1,IF(AND(VLOOKUP(G446,अंक,5,0)&gt;=75),0.5,0))))),"")</f>
        <v/>
      </c>
      <c s="160">
        <f t="shared" si="238"/>
        <v>0</v>
      </c>
      <c s="160">
        <f t="shared" si="239"/>
        <v>0</v>
      </c>
      <c s="160">
        <f t="shared" si="222"/>
        <v>0</v>
      </c>
      <c s="157" t="str">
        <f t="shared" si="240"/>
        <v/>
      </c>
      <c s="160" t="str">
        <f t="shared" si="223"/>
        <v/>
      </c>
      <c s="160" t="str">
        <f>IFERROR(IF(AND(VLOOKUP(G446,अंक,5,0)=""),"",IF($CK$6=3,IF(AND(VLOOKUP(G446,अंक,5,0)&gt;=86),3,IF(AND(VLOOKUP(G446,अंक,5,0)&gt;=81),2,IF(AND(VLOOKUP(G446,अंक,5,0)&gt;=75),1,0))),IF(AND(VLOOKUP(G446,अंक,5,0)&gt;86),1.5,IF(AND(VLOOKUP(G446,अंक,5,0)&gt;=81),1,IF(AND(VLOOKUP(G446,अंक,5,0)&gt;=75),0.5,0))))),"")</f>
        <v/>
      </c>
      <c s="160">
        <f t="shared" si="241"/>
        <v>0</v>
      </c>
      <c s="160">
        <f t="shared" si="242"/>
        <v>0</v>
      </c>
      <c s="160">
        <f t="shared" si="224"/>
        <v>0</v>
      </c>
      <c s="157" t="str">
        <f t="shared" si="243"/>
        <v/>
      </c>
      <c s="160" t="str">
        <f t="shared" si="225"/>
        <v/>
      </c>
      <c s="160" t="str">
        <f>IFERROR(IF(AND(VLOOKUP(G446,अंक,5,0)=""),"",IF($CQ$6=3,IF(AND(VLOOKUP(G446,अंक,5,0)&gt;=86),3,IF(AND(VLOOKUP(G446,अंक,5,0)&gt;=81),2,IF(AND(VLOOKUP(G446,अंक,5,0)&gt;=75),1,0))),IF(AND(VLOOKUP(G446,अंक,5,0)&gt;=86),1.5,IF(AND(VLOOKUP(G446,अंक,5,0)&gt;=81),1,IF(AND(VLOOKUP(G446,अंक,5,0)&gt;=75),0.5,0))))),"")</f>
        <v/>
      </c>
      <c s="160">
        <f t="shared" si="244"/>
        <v>0</v>
      </c>
      <c s="160">
        <f t="shared" si="245"/>
        <v>0</v>
      </c>
      <c s="161">
        <f t="shared" si="226"/>
        <v>0</v>
      </c>
      <c s="162"/>
    </row>
    <row r="447" spans="1:99" ht="26.25" customHeight="1">
      <c r="A44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7" s="181" t="str">
        <f t="shared" si="227"/>
        <v/>
      </c>
      <c s="160" t="str">
        <f t="shared" si="228"/>
        <v/>
      </c>
      <c s="160" t="str">
        <f t="shared" si="215"/>
        <v/>
      </c>
      <c s="160" t="str">
        <f>IFERROR(IF(AND(VLOOKUP(G447,अंक,5,0)=""),"",IF($BM$6=3,IF(AND(VLOOKUP(G447,अंक,5,0)&gt;=86),3,IF(AND(VLOOKUP(G447,अंक,5,0)&gt;=81),2,IF(AND(VLOOKUP(G447,Mark,5,0)&gt;=75),1,0))),IF(AND(VLOOKUP(G447,अंक,5,0)&gt;=86),1.5,IF(AND(VLOOKUP(G447,अंक,5,0)&gt;=81),1,IF(AND(VLOOKUP(G447,अंक,5,0)&gt;=75),0.5,0))))),"")</f>
        <v/>
      </c>
      <c s="160">
        <f t="shared" si="229"/>
        <v>0</v>
      </c>
      <c s="160">
        <f t="shared" si="230"/>
        <v>0</v>
      </c>
      <c s="160">
        <f t="shared" si="216"/>
        <v>0</v>
      </c>
      <c s="157" t="str">
        <f t="shared" si="231"/>
        <v/>
      </c>
      <c s="160" t="str">
        <f t="shared" si="217"/>
        <v/>
      </c>
      <c s="160" t="str">
        <f>IFERROR(IF(AND(VLOOKUP(G447,अंक,5,0)=""),"",IF($BS$6=3,IF(AND(VLOOKUP(G447,अंक,5,0)&gt;=86),3,IF(AND(VLOOKUP(G447,अंक,5,0)&gt;=81),2,IF(AND(VLOOKUP(G447,अंक,5,0)&gt;=75),1,0))),IF(AND(VLOOKUP(G447,अंक,5,0)&gt;=86),1.5,IF(AND(VLOOKUP(G447,अंक,5,0)&gt;=81),1,IF(AND(VLOOKUP(G447,अंक,5,0)&gt;=75),0.5,0))))),"")</f>
        <v/>
      </c>
      <c s="160">
        <f t="shared" si="232"/>
        <v>0</v>
      </c>
      <c s="160">
        <f t="shared" si="233"/>
        <v>0</v>
      </c>
      <c s="160">
        <f t="shared" si="218"/>
        <v>0</v>
      </c>
      <c s="157" t="str">
        <f t="shared" si="234"/>
        <v/>
      </c>
      <c s="160" t="str">
        <f t="shared" si="219"/>
        <v/>
      </c>
      <c s="160" t="str">
        <f>IFERROR(IF(AND(VLOOKUP(G447,अंक,5,0)=""),"",IF($BY$6=3,IF(AND(VLOOKUP(G447,अंक,5,0)&gt;=86),3,IF(AND(VLOOKUP(G447,अंक,5,0)&gt;=81),2,IF(AND(VLOOKUP(G447,अंक,5,0)&gt;=75),1,0))),IF(AND(VLOOKUP(G447,अंक,5,0)&gt;=86),1.5,IF(AND(VLOOKUP(G447,अंक,5,0)&gt;=81),1,IF(AND(VLOOKUP(G447,अंक,5,0)&gt;=75),0.5,0))))),"")</f>
        <v/>
      </c>
      <c s="160">
        <f t="shared" si="235"/>
        <v>0</v>
      </c>
      <c s="160">
        <f t="shared" si="236"/>
        <v>0</v>
      </c>
      <c s="160">
        <f t="shared" si="220"/>
        <v>0</v>
      </c>
      <c s="157" t="str">
        <f t="shared" si="237"/>
        <v/>
      </c>
      <c s="160" t="str">
        <f t="shared" si="221"/>
        <v/>
      </c>
      <c s="160" t="str">
        <f>IFERROR(IF(AND(VLOOKUP(G447,अंक,5,0)=""),"",IF($CE$6=3,IF(AND(VLOOKUP(G447,अंक,5,0)&gt;=86),3,IF(AND(VLOOKUP(G447,अंक,5,0)&gt;=81),2,IF(AND(VLOOKUP(G447,अंक,5,0)&gt;=75),1,0))),IF(AND(VLOOKUP(G447,अंक,5,0)&gt;=86),1.5,IF(AND(VLOOKUP(G447,अंक,5,0)&gt;=81),1,IF(AND(VLOOKUP(G447,अंक,5,0)&gt;=75),0.5,0))))),"")</f>
        <v/>
      </c>
      <c s="160">
        <f t="shared" si="238"/>
        <v>0</v>
      </c>
      <c s="160">
        <f t="shared" si="239"/>
        <v>0</v>
      </c>
      <c s="160">
        <f t="shared" si="222"/>
        <v>0</v>
      </c>
      <c s="157" t="str">
        <f t="shared" si="240"/>
        <v/>
      </c>
      <c s="160" t="str">
        <f t="shared" si="223"/>
        <v/>
      </c>
      <c s="160" t="str">
        <f>IFERROR(IF(AND(VLOOKUP(G447,अंक,5,0)=""),"",IF($CK$6=3,IF(AND(VLOOKUP(G447,अंक,5,0)&gt;=86),3,IF(AND(VLOOKUP(G447,अंक,5,0)&gt;=81),2,IF(AND(VLOOKUP(G447,अंक,5,0)&gt;=75),1,0))),IF(AND(VLOOKUP(G447,अंक,5,0)&gt;86),1.5,IF(AND(VLOOKUP(G447,अंक,5,0)&gt;=81),1,IF(AND(VLOOKUP(G447,अंक,5,0)&gt;=75),0.5,0))))),"")</f>
        <v/>
      </c>
      <c s="160">
        <f t="shared" si="241"/>
        <v>0</v>
      </c>
      <c s="160">
        <f t="shared" si="242"/>
        <v>0</v>
      </c>
      <c s="160">
        <f t="shared" si="224"/>
        <v>0</v>
      </c>
      <c s="157" t="str">
        <f t="shared" si="243"/>
        <v/>
      </c>
      <c s="160" t="str">
        <f t="shared" si="225"/>
        <v/>
      </c>
      <c s="160" t="str">
        <f>IFERROR(IF(AND(VLOOKUP(G447,अंक,5,0)=""),"",IF($CQ$6=3,IF(AND(VLOOKUP(G447,अंक,5,0)&gt;=86),3,IF(AND(VLOOKUP(G447,अंक,5,0)&gt;=81),2,IF(AND(VLOOKUP(G447,अंक,5,0)&gt;=75),1,0))),IF(AND(VLOOKUP(G447,अंक,5,0)&gt;=86),1.5,IF(AND(VLOOKUP(G447,अंक,5,0)&gt;=81),1,IF(AND(VLOOKUP(G447,अंक,5,0)&gt;=75),0.5,0))))),"")</f>
        <v/>
      </c>
      <c s="160">
        <f t="shared" si="244"/>
        <v>0</v>
      </c>
      <c s="160">
        <f t="shared" si="245"/>
        <v>0</v>
      </c>
      <c s="161">
        <f t="shared" si="226"/>
        <v>0</v>
      </c>
      <c s="162"/>
    </row>
    <row r="448" spans="1:99" ht="26.25" customHeight="1">
      <c r="A44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8" s="181" t="str">
        <f t="shared" si="227"/>
        <v/>
      </c>
      <c s="160" t="str">
        <f t="shared" si="228"/>
        <v/>
      </c>
      <c s="160" t="str">
        <f t="shared" si="215"/>
        <v/>
      </c>
      <c s="160" t="str">
        <f>IFERROR(IF(AND(VLOOKUP(G448,अंक,5,0)=""),"",IF($BM$6=3,IF(AND(VLOOKUP(G448,अंक,5,0)&gt;=86),3,IF(AND(VLOOKUP(G448,अंक,5,0)&gt;=81),2,IF(AND(VLOOKUP(G448,Mark,5,0)&gt;=75),1,0))),IF(AND(VLOOKUP(G448,अंक,5,0)&gt;=86),1.5,IF(AND(VLOOKUP(G448,अंक,5,0)&gt;=81),1,IF(AND(VLOOKUP(G448,अंक,5,0)&gt;=75),0.5,0))))),"")</f>
        <v/>
      </c>
      <c s="160">
        <f t="shared" si="229"/>
        <v>0</v>
      </c>
      <c s="160">
        <f t="shared" si="230"/>
        <v>0</v>
      </c>
      <c s="160">
        <f t="shared" si="216"/>
        <v>0</v>
      </c>
      <c s="157" t="str">
        <f t="shared" si="231"/>
        <v/>
      </c>
      <c s="160" t="str">
        <f t="shared" si="217"/>
        <v/>
      </c>
      <c s="160" t="str">
        <f>IFERROR(IF(AND(VLOOKUP(G448,अंक,5,0)=""),"",IF($BS$6=3,IF(AND(VLOOKUP(G448,अंक,5,0)&gt;=86),3,IF(AND(VLOOKUP(G448,अंक,5,0)&gt;=81),2,IF(AND(VLOOKUP(G448,अंक,5,0)&gt;=75),1,0))),IF(AND(VLOOKUP(G448,अंक,5,0)&gt;=86),1.5,IF(AND(VLOOKUP(G448,अंक,5,0)&gt;=81),1,IF(AND(VLOOKUP(G448,अंक,5,0)&gt;=75),0.5,0))))),"")</f>
        <v/>
      </c>
      <c s="160">
        <f t="shared" si="232"/>
        <v>0</v>
      </c>
      <c s="160">
        <f t="shared" si="233"/>
        <v>0</v>
      </c>
      <c s="160">
        <f t="shared" si="218"/>
        <v>0</v>
      </c>
      <c s="157" t="str">
        <f t="shared" si="234"/>
        <v/>
      </c>
      <c s="160" t="str">
        <f t="shared" si="219"/>
        <v/>
      </c>
      <c s="160" t="str">
        <f>IFERROR(IF(AND(VLOOKUP(G448,अंक,5,0)=""),"",IF($BY$6=3,IF(AND(VLOOKUP(G448,अंक,5,0)&gt;=86),3,IF(AND(VLOOKUP(G448,अंक,5,0)&gt;=81),2,IF(AND(VLOOKUP(G448,अंक,5,0)&gt;=75),1,0))),IF(AND(VLOOKUP(G448,अंक,5,0)&gt;=86),1.5,IF(AND(VLOOKUP(G448,अंक,5,0)&gt;=81),1,IF(AND(VLOOKUP(G448,अंक,5,0)&gt;=75),0.5,0))))),"")</f>
        <v/>
      </c>
      <c s="160">
        <f t="shared" si="235"/>
        <v>0</v>
      </c>
      <c s="160">
        <f t="shared" si="236"/>
        <v>0</v>
      </c>
      <c s="160">
        <f t="shared" si="220"/>
        <v>0</v>
      </c>
      <c s="157" t="str">
        <f t="shared" si="237"/>
        <v/>
      </c>
      <c s="160" t="str">
        <f t="shared" si="221"/>
        <v/>
      </c>
      <c s="160" t="str">
        <f>IFERROR(IF(AND(VLOOKUP(G448,अंक,5,0)=""),"",IF($CE$6=3,IF(AND(VLOOKUP(G448,अंक,5,0)&gt;=86),3,IF(AND(VLOOKUP(G448,अंक,5,0)&gt;=81),2,IF(AND(VLOOKUP(G448,अंक,5,0)&gt;=75),1,0))),IF(AND(VLOOKUP(G448,अंक,5,0)&gt;=86),1.5,IF(AND(VLOOKUP(G448,अंक,5,0)&gt;=81),1,IF(AND(VLOOKUP(G448,अंक,5,0)&gt;=75),0.5,0))))),"")</f>
        <v/>
      </c>
      <c s="160">
        <f t="shared" si="238"/>
        <v>0</v>
      </c>
      <c s="160">
        <f t="shared" si="239"/>
        <v>0</v>
      </c>
      <c s="160">
        <f t="shared" si="222"/>
        <v>0</v>
      </c>
      <c s="157" t="str">
        <f t="shared" si="240"/>
        <v/>
      </c>
      <c s="160" t="str">
        <f t="shared" si="223"/>
        <v/>
      </c>
      <c s="160" t="str">
        <f>IFERROR(IF(AND(VLOOKUP(G448,अंक,5,0)=""),"",IF($CK$6=3,IF(AND(VLOOKUP(G448,अंक,5,0)&gt;=86),3,IF(AND(VLOOKUP(G448,अंक,5,0)&gt;=81),2,IF(AND(VLOOKUP(G448,अंक,5,0)&gt;=75),1,0))),IF(AND(VLOOKUP(G448,अंक,5,0)&gt;86),1.5,IF(AND(VLOOKUP(G448,अंक,5,0)&gt;=81),1,IF(AND(VLOOKUP(G448,अंक,5,0)&gt;=75),0.5,0))))),"")</f>
        <v/>
      </c>
      <c s="160">
        <f t="shared" si="241"/>
        <v>0</v>
      </c>
      <c s="160">
        <f t="shared" si="242"/>
        <v>0</v>
      </c>
      <c s="160">
        <f t="shared" si="224"/>
        <v>0</v>
      </c>
      <c s="157" t="str">
        <f t="shared" si="243"/>
        <v/>
      </c>
      <c s="160" t="str">
        <f t="shared" si="225"/>
        <v/>
      </c>
      <c s="160" t="str">
        <f>IFERROR(IF(AND(VLOOKUP(G448,अंक,5,0)=""),"",IF($CQ$6=3,IF(AND(VLOOKUP(G448,अंक,5,0)&gt;=86),3,IF(AND(VLOOKUP(G448,अंक,5,0)&gt;=81),2,IF(AND(VLOOKUP(G448,अंक,5,0)&gt;=75),1,0))),IF(AND(VLOOKUP(G448,अंक,5,0)&gt;=86),1.5,IF(AND(VLOOKUP(G448,अंक,5,0)&gt;=81),1,IF(AND(VLOOKUP(G448,अंक,5,0)&gt;=75),0.5,0))))),"")</f>
        <v/>
      </c>
      <c s="160">
        <f t="shared" si="244"/>
        <v>0</v>
      </c>
      <c s="160">
        <f t="shared" si="245"/>
        <v>0</v>
      </c>
      <c s="161">
        <f t="shared" si="226"/>
        <v>0</v>
      </c>
      <c s="162"/>
    </row>
    <row r="449" spans="1:99" ht="26.25" customHeight="1">
      <c r="A44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49" s="181" t="str">
        <f t="shared" si="227"/>
        <v/>
      </c>
      <c s="160" t="str">
        <f t="shared" si="228"/>
        <v/>
      </c>
      <c s="160" t="str">
        <f t="shared" si="215"/>
        <v/>
      </c>
      <c s="160" t="str">
        <f>IFERROR(IF(AND(VLOOKUP(G449,अंक,5,0)=""),"",IF($BM$6=3,IF(AND(VLOOKUP(G449,अंक,5,0)&gt;=86),3,IF(AND(VLOOKUP(G449,अंक,5,0)&gt;=81),2,IF(AND(VLOOKUP(G449,Mark,5,0)&gt;=75),1,0))),IF(AND(VLOOKUP(G449,अंक,5,0)&gt;=86),1.5,IF(AND(VLOOKUP(G449,अंक,5,0)&gt;=81),1,IF(AND(VLOOKUP(G449,अंक,5,0)&gt;=75),0.5,0))))),"")</f>
        <v/>
      </c>
      <c s="160">
        <f t="shared" si="229"/>
        <v>0</v>
      </c>
      <c s="160">
        <f t="shared" si="230"/>
        <v>0</v>
      </c>
      <c s="160">
        <f t="shared" si="216"/>
        <v>0</v>
      </c>
      <c s="157" t="str">
        <f t="shared" si="231"/>
        <v/>
      </c>
      <c s="160" t="str">
        <f t="shared" si="217"/>
        <v/>
      </c>
      <c s="160" t="str">
        <f>IFERROR(IF(AND(VLOOKUP(G449,अंक,5,0)=""),"",IF($BS$6=3,IF(AND(VLOOKUP(G449,अंक,5,0)&gt;=86),3,IF(AND(VLOOKUP(G449,अंक,5,0)&gt;=81),2,IF(AND(VLOOKUP(G449,अंक,5,0)&gt;=75),1,0))),IF(AND(VLOOKUP(G449,अंक,5,0)&gt;=86),1.5,IF(AND(VLOOKUP(G449,अंक,5,0)&gt;=81),1,IF(AND(VLOOKUP(G449,अंक,5,0)&gt;=75),0.5,0))))),"")</f>
        <v/>
      </c>
      <c s="160">
        <f t="shared" si="232"/>
        <v>0</v>
      </c>
      <c s="160">
        <f t="shared" si="233"/>
        <v>0</v>
      </c>
      <c s="160">
        <f t="shared" si="218"/>
        <v>0</v>
      </c>
      <c s="157" t="str">
        <f t="shared" si="234"/>
        <v/>
      </c>
      <c s="160" t="str">
        <f t="shared" si="219"/>
        <v/>
      </c>
      <c s="160" t="str">
        <f>IFERROR(IF(AND(VLOOKUP(G449,अंक,5,0)=""),"",IF($BY$6=3,IF(AND(VLOOKUP(G449,अंक,5,0)&gt;=86),3,IF(AND(VLOOKUP(G449,अंक,5,0)&gt;=81),2,IF(AND(VLOOKUP(G449,अंक,5,0)&gt;=75),1,0))),IF(AND(VLOOKUP(G449,अंक,5,0)&gt;=86),1.5,IF(AND(VLOOKUP(G449,अंक,5,0)&gt;=81),1,IF(AND(VLOOKUP(G449,अंक,5,0)&gt;=75),0.5,0))))),"")</f>
        <v/>
      </c>
      <c s="160">
        <f t="shared" si="235"/>
        <v>0</v>
      </c>
      <c s="160">
        <f t="shared" si="236"/>
        <v>0</v>
      </c>
      <c s="160">
        <f t="shared" si="220"/>
        <v>0</v>
      </c>
      <c s="157" t="str">
        <f t="shared" si="237"/>
        <v/>
      </c>
      <c s="160" t="str">
        <f t="shared" si="221"/>
        <v/>
      </c>
      <c s="160" t="str">
        <f>IFERROR(IF(AND(VLOOKUP(G449,अंक,5,0)=""),"",IF($CE$6=3,IF(AND(VLOOKUP(G449,अंक,5,0)&gt;=86),3,IF(AND(VLOOKUP(G449,अंक,5,0)&gt;=81),2,IF(AND(VLOOKUP(G449,अंक,5,0)&gt;=75),1,0))),IF(AND(VLOOKUP(G449,अंक,5,0)&gt;=86),1.5,IF(AND(VLOOKUP(G449,अंक,5,0)&gt;=81),1,IF(AND(VLOOKUP(G449,अंक,5,0)&gt;=75),0.5,0))))),"")</f>
        <v/>
      </c>
      <c s="160">
        <f t="shared" si="238"/>
        <v>0</v>
      </c>
      <c s="160">
        <f t="shared" si="239"/>
        <v>0</v>
      </c>
      <c s="160">
        <f t="shared" si="222"/>
        <v>0</v>
      </c>
      <c s="157" t="str">
        <f t="shared" si="240"/>
        <v/>
      </c>
      <c s="160" t="str">
        <f t="shared" si="223"/>
        <v/>
      </c>
      <c s="160" t="str">
        <f>IFERROR(IF(AND(VLOOKUP(G449,अंक,5,0)=""),"",IF($CK$6=3,IF(AND(VLOOKUP(G449,अंक,5,0)&gt;=86),3,IF(AND(VLOOKUP(G449,अंक,5,0)&gt;=81),2,IF(AND(VLOOKUP(G449,अंक,5,0)&gt;=75),1,0))),IF(AND(VLOOKUP(G449,अंक,5,0)&gt;86),1.5,IF(AND(VLOOKUP(G449,अंक,5,0)&gt;=81),1,IF(AND(VLOOKUP(G449,अंक,5,0)&gt;=75),0.5,0))))),"")</f>
        <v/>
      </c>
      <c s="160">
        <f t="shared" si="241"/>
        <v>0</v>
      </c>
      <c s="160">
        <f t="shared" si="242"/>
        <v>0</v>
      </c>
      <c s="160">
        <f t="shared" si="224"/>
        <v>0</v>
      </c>
      <c s="157" t="str">
        <f t="shared" si="243"/>
        <v/>
      </c>
      <c s="160" t="str">
        <f t="shared" si="225"/>
        <v/>
      </c>
      <c s="160" t="str">
        <f>IFERROR(IF(AND(VLOOKUP(G449,अंक,5,0)=""),"",IF($CQ$6=3,IF(AND(VLOOKUP(G449,अंक,5,0)&gt;=86),3,IF(AND(VLOOKUP(G449,अंक,5,0)&gt;=81),2,IF(AND(VLOOKUP(G449,अंक,5,0)&gt;=75),1,0))),IF(AND(VLOOKUP(G449,अंक,5,0)&gt;=86),1.5,IF(AND(VLOOKUP(G449,अंक,5,0)&gt;=81),1,IF(AND(VLOOKUP(G449,अंक,5,0)&gt;=75),0.5,0))))),"")</f>
        <v/>
      </c>
      <c s="160">
        <f t="shared" si="244"/>
        <v>0</v>
      </c>
      <c s="160">
        <f t="shared" si="245"/>
        <v>0</v>
      </c>
      <c s="161">
        <f t="shared" si="226"/>
        <v>0</v>
      </c>
      <c s="162"/>
    </row>
    <row r="450" spans="1:99" ht="26.25" customHeight="1">
      <c r="A45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0" s="181" t="str">
        <f t="shared" si="227"/>
        <v/>
      </c>
      <c s="160" t="str">
        <f t="shared" si="228"/>
        <v/>
      </c>
      <c s="160" t="str">
        <f t="shared" si="215"/>
        <v/>
      </c>
      <c s="160" t="str">
        <f>IFERROR(IF(AND(VLOOKUP(G450,अंक,5,0)=""),"",IF($BM$6=3,IF(AND(VLOOKUP(G450,अंक,5,0)&gt;=86),3,IF(AND(VLOOKUP(G450,अंक,5,0)&gt;=81),2,IF(AND(VLOOKUP(G450,Mark,5,0)&gt;=75),1,0))),IF(AND(VLOOKUP(G450,अंक,5,0)&gt;=86),1.5,IF(AND(VLOOKUP(G450,अंक,5,0)&gt;=81),1,IF(AND(VLOOKUP(G450,अंक,5,0)&gt;=75),0.5,0))))),"")</f>
        <v/>
      </c>
      <c s="160">
        <f t="shared" si="229"/>
        <v>0</v>
      </c>
      <c s="160">
        <f t="shared" si="230"/>
        <v>0</v>
      </c>
      <c s="160">
        <f t="shared" si="216"/>
        <v>0</v>
      </c>
      <c s="157" t="str">
        <f t="shared" si="231"/>
        <v/>
      </c>
      <c s="160" t="str">
        <f t="shared" si="217"/>
        <v/>
      </c>
      <c s="160" t="str">
        <f>IFERROR(IF(AND(VLOOKUP(G450,अंक,5,0)=""),"",IF($BS$6=3,IF(AND(VLOOKUP(G450,अंक,5,0)&gt;=86),3,IF(AND(VLOOKUP(G450,अंक,5,0)&gt;=81),2,IF(AND(VLOOKUP(G450,अंक,5,0)&gt;=75),1,0))),IF(AND(VLOOKUP(G450,अंक,5,0)&gt;=86),1.5,IF(AND(VLOOKUP(G450,अंक,5,0)&gt;=81),1,IF(AND(VLOOKUP(G450,अंक,5,0)&gt;=75),0.5,0))))),"")</f>
        <v/>
      </c>
      <c s="160">
        <f t="shared" si="232"/>
        <v>0</v>
      </c>
      <c s="160">
        <f t="shared" si="233"/>
        <v>0</v>
      </c>
      <c s="160">
        <f t="shared" si="218"/>
        <v>0</v>
      </c>
      <c s="157" t="str">
        <f t="shared" si="234"/>
        <v/>
      </c>
      <c s="160" t="str">
        <f t="shared" si="219"/>
        <v/>
      </c>
      <c s="160" t="str">
        <f>IFERROR(IF(AND(VLOOKUP(G450,अंक,5,0)=""),"",IF($BY$6=3,IF(AND(VLOOKUP(G450,अंक,5,0)&gt;=86),3,IF(AND(VLOOKUP(G450,अंक,5,0)&gt;=81),2,IF(AND(VLOOKUP(G450,अंक,5,0)&gt;=75),1,0))),IF(AND(VLOOKUP(G450,अंक,5,0)&gt;=86),1.5,IF(AND(VLOOKUP(G450,अंक,5,0)&gt;=81),1,IF(AND(VLOOKUP(G450,अंक,5,0)&gt;=75),0.5,0))))),"")</f>
        <v/>
      </c>
      <c s="160">
        <f t="shared" si="235"/>
        <v>0</v>
      </c>
      <c s="160">
        <f t="shared" si="236"/>
        <v>0</v>
      </c>
      <c s="160">
        <f t="shared" si="220"/>
        <v>0</v>
      </c>
      <c s="157" t="str">
        <f t="shared" si="237"/>
        <v/>
      </c>
      <c s="160" t="str">
        <f t="shared" si="221"/>
        <v/>
      </c>
      <c s="160" t="str">
        <f>IFERROR(IF(AND(VLOOKUP(G450,अंक,5,0)=""),"",IF($CE$6=3,IF(AND(VLOOKUP(G450,अंक,5,0)&gt;=86),3,IF(AND(VLOOKUP(G450,अंक,5,0)&gt;=81),2,IF(AND(VLOOKUP(G450,अंक,5,0)&gt;=75),1,0))),IF(AND(VLOOKUP(G450,अंक,5,0)&gt;=86),1.5,IF(AND(VLOOKUP(G450,अंक,5,0)&gt;=81),1,IF(AND(VLOOKUP(G450,अंक,5,0)&gt;=75),0.5,0))))),"")</f>
        <v/>
      </c>
      <c s="160">
        <f t="shared" si="238"/>
        <v>0</v>
      </c>
      <c s="160">
        <f t="shared" si="239"/>
        <v>0</v>
      </c>
      <c s="160">
        <f t="shared" si="222"/>
        <v>0</v>
      </c>
      <c s="157" t="str">
        <f t="shared" si="240"/>
        <v/>
      </c>
      <c s="160" t="str">
        <f t="shared" si="223"/>
        <v/>
      </c>
      <c s="160" t="str">
        <f>IFERROR(IF(AND(VLOOKUP(G450,अंक,5,0)=""),"",IF($CK$6=3,IF(AND(VLOOKUP(G450,अंक,5,0)&gt;=86),3,IF(AND(VLOOKUP(G450,अंक,5,0)&gt;=81),2,IF(AND(VLOOKUP(G450,अंक,5,0)&gt;=75),1,0))),IF(AND(VLOOKUP(G450,अंक,5,0)&gt;86),1.5,IF(AND(VLOOKUP(G450,अंक,5,0)&gt;=81),1,IF(AND(VLOOKUP(G450,अंक,5,0)&gt;=75),0.5,0))))),"")</f>
        <v/>
      </c>
      <c s="160">
        <f t="shared" si="241"/>
        <v>0</v>
      </c>
      <c s="160">
        <f t="shared" si="242"/>
        <v>0</v>
      </c>
      <c s="160">
        <f t="shared" si="224"/>
        <v>0</v>
      </c>
      <c s="157" t="str">
        <f t="shared" si="243"/>
        <v/>
      </c>
      <c s="160" t="str">
        <f t="shared" si="225"/>
        <v/>
      </c>
      <c s="160" t="str">
        <f>IFERROR(IF(AND(VLOOKUP(G450,अंक,5,0)=""),"",IF($CQ$6=3,IF(AND(VLOOKUP(G450,अंक,5,0)&gt;=86),3,IF(AND(VLOOKUP(G450,अंक,5,0)&gt;=81),2,IF(AND(VLOOKUP(G450,अंक,5,0)&gt;=75),1,0))),IF(AND(VLOOKUP(G450,अंक,5,0)&gt;=86),1.5,IF(AND(VLOOKUP(G450,अंक,5,0)&gt;=81),1,IF(AND(VLOOKUP(G450,अंक,5,0)&gt;=75),0.5,0))))),"")</f>
        <v/>
      </c>
      <c s="160">
        <f t="shared" si="244"/>
        <v>0</v>
      </c>
      <c s="160">
        <f t="shared" si="245"/>
        <v>0</v>
      </c>
      <c s="161">
        <f t="shared" si="226"/>
        <v>0</v>
      </c>
      <c s="162"/>
    </row>
    <row r="451" spans="1:99" ht="26.25" customHeight="1">
      <c r="A45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1" s="181" t="str">
        <f t="shared" si="227"/>
        <v/>
      </c>
      <c s="160" t="str">
        <f t="shared" si="228"/>
        <v/>
      </c>
      <c s="160" t="str">
        <f t="shared" si="215"/>
        <v/>
      </c>
      <c s="160" t="str">
        <f>IFERROR(IF(AND(VLOOKUP(G451,अंक,5,0)=""),"",IF($BM$6=3,IF(AND(VLOOKUP(G451,अंक,5,0)&gt;=86),3,IF(AND(VLOOKUP(G451,अंक,5,0)&gt;=81),2,IF(AND(VLOOKUP(G451,Mark,5,0)&gt;=75),1,0))),IF(AND(VLOOKUP(G451,अंक,5,0)&gt;=86),1.5,IF(AND(VLOOKUP(G451,अंक,5,0)&gt;=81),1,IF(AND(VLOOKUP(G451,अंक,5,0)&gt;=75),0.5,0))))),"")</f>
        <v/>
      </c>
      <c s="160">
        <f t="shared" si="229"/>
        <v>0</v>
      </c>
      <c s="160">
        <f t="shared" si="230"/>
        <v>0</v>
      </c>
      <c s="160">
        <f t="shared" si="216"/>
        <v>0</v>
      </c>
      <c s="157" t="str">
        <f t="shared" si="231"/>
        <v/>
      </c>
      <c s="160" t="str">
        <f t="shared" si="217"/>
        <v/>
      </c>
      <c s="160" t="str">
        <f>IFERROR(IF(AND(VLOOKUP(G451,अंक,5,0)=""),"",IF($BS$6=3,IF(AND(VLOOKUP(G451,अंक,5,0)&gt;=86),3,IF(AND(VLOOKUP(G451,अंक,5,0)&gt;=81),2,IF(AND(VLOOKUP(G451,अंक,5,0)&gt;=75),1,0))),IF(AND(VLOOKUP(G451,अंक,5,0)&gt;=86),1.5,IF(AND(VLOOKUP(G451,अंक,5,0)&gt;=81),1,IF(AND(VLOOKUP(G451,अंक,5,0)&gt;=75),0.5,0))))),"")</f>
        <v/>
      </c>
      <c s="160">
        <f t="shared" si="232"/>
        <v>0</v>
      </c>
      <c s="160">
        <f t="shared" si="233"/>
        <v>0</v>
      </c>
      <c s="160">
        <f t="shared" si="218"/>
        <v>0</v>
      </c>
      <c s="157" t="str">
        <f t="shared" si="234"/>
        <v/>
      </c>
      <c s="160" t="str">
        <f t="shared" si="219"/>
        <v/>
      </c>
      <c s="160" t="str">
        <f>IFERROR(IF(AND(VLOOKUP(G451,अंक,5,0)=""),"",IF($BY$6=3,IF(AND(VLOOKUP(G451,अंक,5,0)&gt;=86),3,IF(AND(VLOOKUP(G451,अंक,5,0)&gt;=81),2,IF(AND(VLOOKUP(G451,अंक,5,0)&gt;=75),1,0))),IF(AND(VLOOKUP(G451,अंक,5,0)&gt;=86),1.5,IF(AND(VLOOKUP(G451,अंक,5,0)&gt;=81),1,IF(AND(VLOOKUP(G451,अंक,5,0)&gt;=75),0.5,0))))),"")</f>
        <v/>
      </c>
      <c s="160">
        <f t="shared" si="235"/>
        <v>0</v>
      </c>
      <c s="160">
        <f t="shared" si="236"/>
        <v>0</v>
      </c>
      <c s="160">
        <f t="shared" si="220"/>
        <v>0</v>
      </c>
      <c s="157" t="str">
        <f t="shared" si="237"/>
        <v/>
      </c>
      <c s="160" t="str">
        <f t="shared" si="221"/>
        <v/>
      </c>
      <c s="160" t="str">
        <f>IFERROR(IF(AND(VLOOKUP(G451,अंक,5,0)=""),"",IF($CE$6=3,IF(AND(VLOOKUP(G451,अंक,5,0)&gt;=86),3,IF(AND(VLOOKUP(G451,अंक,5,0)&gt;=81),2,IF(AND(VLOOKUP(G451,अंक,5,0)&gt;=75),1,0))),IF(AND(VLOOKUP(G451,अंक,5,0)&gt;=86),1.5,IF(AND(VLOOKUP(G451,अंक,5,0)&gt;=81),1,IF(AND(VLOOKUP(G451,अंक,5,0)&gt;=75),0.5,0))))),"")</f>
        <v/>
      </c>
      <c s="160">
        <f t="shared" si="238"/>
        <v>0</v>
      </c>
      <c s="160">
        <f t="shared" si="239"/>
        <v>0</v>
      </c>
      <c s="160">
        <f t="shared" si="222"/>
        <v>0</v>
      </c>
      <c s="157" t="str">
        <f t="shared" si="240"/>
        <v/>
      </c>
      <c s="160" t="str">
        <f t="shared" si="223"/>
        <v/>
      </c>
      <c s="160" t="str">
        <f>IFERROR(IF(AND(VLOOKUP(G451,अंक,5,0)=""),"",IF($CK$6=3,IF(AND(VLOOKUP(G451,अंक,5,0)&gt;=86),3,IF(AND(VLOOKUP(G451,अंक,5,0)&gt;=81),2,IF(AND(VLOOKUP(G451,अंक,5,0)&gt;=75),1,0))),IF(AND(VLOOKUP(G451,अंक,5,0)&gt;86),1.5,IF(AND(VLOOKUP(G451,अंक,5,0)&gt;=81),1,IF(AND(VLOOKUP(G451,अंक,5,0)&gt;=75),0.5,0))))),"")</f>
        <v/>
      </c>
      <c s="160">
        <f t="shared" si="241"/>
        <v>0</v>
      </c>
      <c s="160">
        <f t="shared" si="242"/>
        <v>0</v>
      </c>
      <c s="160">
        <f t="shared" si="224"/>
        <v>0</v>
      </c>
      <c s="157" t="str">
        <f t="shared" si="243"/>
        <v/>
      </c>
      <c s="160" t="str">
        <f t="shared" si="225"/>
        <v/>
      </c>
      <c s="160" t="str">
        <f>IFERROR(IF(AND(VLOOKUP(G451,अंक,5,0)=""),"",IF($CQ$6=3,IF(AND(VLOOKUP(G451,अंक,5,0)&gt;=86),3,IF(AND(VLOOKUP(G451,अंक,5,0)&gt;=81),2,IF(AND(VLOOKUP(G451,अंक,5,0)&gt;=75),1,0))),IF(AND(VLOOKUP(G451,अंक,5,0)&gt;=86),1.5,IF(AND(VLOOKUP(G451,अंक,5,0)&gt;=81),1,IF(AND(VLOOKUP(G451,अंक,5,0)&gt;=75),0.5,0))))),"")</f>
        <v/>
      </c>
      <c s="160">
        <f t="shared" si="244"/>
        <v>0</v>
      </c>
      <c s="160">
        <f t="shared" si="245"/>
        <v>0</v>
      </c>
      <c s="161">
        <f t="shared" si="226"/>
        <v>0</v>
      </c>
      <c s="162"/>
    </row>
    <row r="452" spans="1:99" ht="26.25" customHeight="1">
      <c r="A45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2" s="181" t="str">
        <f t="shared" si="227"/>
        <v/>
      </c>
      <c s="160" t="str">
        <f t="shared" si="228"/>
        <v/>
      </c>
      <c s="160" t="str">
        <f t="shared" si="215"/>
        <v/>
      </c>
      <c s="160" t="str">
        <f>IFERROR(IF(AND(VLOOKUP(G452,अंक,5,0)=""),"",IF($BM$6=3,IF(AND(VLOOKUP(G452,अंक,5,0)&gt;=86),3,IF(AND(VLOOKUP(G452,अंक,5,0)&gt;=81),2,IF(AND(VLOOKUP(G452,Mark,5,0)&gt;=75),1,0))),IF(AND(VLOOKUP(G452,अंक,5,0)&gt;=86),1.5,IF(AND(VLOOKUP(G452,अंक,5,0)&gt;=81),1,IF(AND(VLOOKUP(G452,अंक,5,0)&gt;=75),0.5,0))))),"")</f>
        <v/>
      </c>
      <c s="160">
        <f t="shared" si="229"/>
        <v>0</v>
      </c>
      <c s="160">
        <f t="shared" si="230"/>
        <v>0</v>
      </c>
      <c s="160">
        <f t="shared" si="216"/>
        <v>0</v>
      </c>
      <c s="157" t="str">
        <f t="shared" si="231"/>
        <v/>
      </c>
      <c s="160" t="str">
        <f t="shared" si="217"/>
        <v/>
      </c>
      <c s="160" t="str">
        <f>IFERROR(IF(AND(VLOOKUP(G452,अंक,5,0)=""),"",IF($BS$6=3,IF(AND(VLOOKUP(G452,अंक,5,0)&gt;=86),3,IF(AND(VLOOKUP(G452,अंक,5,0)&gt;=81),2,IF(AND(VLOOKUP(G452,अंक,5,0)&gt;=75),1,0))),IF(AND(VLOOKUP(G452,अंक,5,0)&gt;=86),1.5,IF(AND(VLOOKUP(G452,अंक,5,0)&gt;=81),1,IF(AND(VLOOKUP(G452,अंक,5,0)&gt;=75),0.5,0))))),"")</f>
        <v/>
      </c>
      <c s="160">
        <f t="shared" si="232"/>
        <v>0</v>
      </c>
      <c s="160">
        <f t="shared" si="233"/>
        <v>0</v>
      </c>
      <c s="160">
        <f t="shared" si="218"/>
        <v>0</v>
      </c>
      <c s="157" t="str">
        <f t="shared" si="234"/>
        <v/>
      </c>
      <c s="160" t="str">
        <f t="shared" si="219"/>
        <v/>
      </c>
      <c s="160" t="str">
        <f>IFERROR(IF(AND(VLOOKUP(G452,अंक,5,0)=""),"",IF($BY$6=3,IF(AND(VLOOKUP(G452,अंक,5,0)&gt;=86),3,IF(AND(VLOOKUP(G452,अंक,5,0)&gt;=81),2,IF(AND(VLOOKUP(G452,अंक,5,0)&gt;=75),1,0))),IF(AND(VLOOKUP(G452,अंक,5,0)&gt;=86),1.5,IF(AND(VLOOKUP(G452,अंक,5,0)&gt;=81),1,IF(AND(VLOOKUP(G452,अंक,5,0)&gt;=75),0.5,0))))),"")</f>
        <v/>
      </c>
      <c s="160">
        <f t="shared" si="235"/>
        <v>0</v>
      </c>
      <c s="160">
        <f t="shared" si="236"/>
        <v>0</v>
      </c>
      <c s="160">
        <f t="shared" si="220"/>
        <v>0</v>
      </c>
      <c s="157" t="str">
        <f t="shared" si="237"/>
        <v/>
      </c>
      <c s="160" t="str">
        <f t="shared" si="221"/>
        <v/>
      </c>
      <c s="160" t="str">
        <f>IFERROR(IF(AND(VLOOKUP(G452,अंक,5,0)=""),"",IF($CE$6=3,IF(AND(VLOOKUP(G452,अंक,5,0)&gt;=86),3,IF(AND(VLOOKUP(G452,अंक,5,0)&gt;=81),2,IF(AND(VLOOKUP(G452,अंक,5,0)&gt;=75),1,0))),IF(AND(VLOOKUP(G452,अंक,5,0)&gt;=86),1.5,IF(AND(VLOOKUP(G452,अंक,5,0)&gt;=81),1,IF(AND(VLOOKUP(G452,अंक,5,0)&gt;=75),0.5,0))))),"")</f>
        <v/>
      </c>
      <c s="160">
        <f t="shared" si="238"/>
        <v>0</v>
      </c>
      <c s="160">
        <f t="shared" si="239"/>
        <v>0</v>
      </c>
      <c s="160">
        <f t="shared" si="222"/>
        <v>0</v>
      </c>
      <c s="157" t="str">
        <f t="shared" si="240"/>
        <v/>
      </c>
      <c s="160" t="str">
        <f t="shared" si="223"/>
        <v/>
      </c>
      <c s="160" t="str">
        <f>IFERROR(IF(AND(VLOOKUP(G452,अंक,5,0)=""),"",IF($CK$6=3,IF(AND(VLOOKUP(G452,अंक,5,0)&gt;=86),3,IF(AND(VLOOKUP(G452,अंक,5,0)&gt;=81),2,IF(AND(VLOOKUP(G452,अंक,5,0)&gt;=75),1,0))),IF(AND(VLOOKUP(G452,अंक,5,0)&gt;86),1.5,IF(AND(VLOOKUP(G452,अंक,5,0)&gt;=81),1,IF(AND(VLOOKUP(G452,अंक,5,0)&gt;=75),0.5,0))))),"")</f>
        <v/>
      </c>
      <c s="160">
        <f t="shared" si="241"/>
        <v>0</v>
      </c>
      <c s="160">
        <f t="shared" si="242"/>
        <v>0</v>
      </c>
      <c s="160">
        <f t="shared" si="224"/>
        <v>0</v>
      </c>
      <c s="157" t="str">
        <f t="shared" si="243"/>
        <v/>
      </c>
      <c s="160" t="str">
        <f t="shared" si="225"/>
        <v/>
      </c>
      <c s="160" t="str">
        <f>IFERROR(IF(AND(VLOOKUP(G452,अंक,5,0)=""),"",IF($CQ$6=3,IF(AND(VLOOKUP(G452,अंक,5,0)&gt;=86),3,IF(AND(VLOOKUP(G452,अंक,5,0)&gt;=81),2,IF(AND(VLOOKUP(G452,अंक,5,0)&gt;=75),1,0))),IF(AND(VLOOKUP(G452,अंक,5,0)&gt;=86),1.5,IF(AND(VLOOKUP(G452,अंक,5,0)&gt;=81),1,IF(AND(VLOOKUP(G452,अंक,5,0)&gt;=75),0.5,0))))),"")</f>
        <v/>
      </c>
      <c s="160">
        <f t="shared" si="244"/>
        <v>0</v>
      </c>
      <c s="160">
        <f t="shared" si="245"/>
        <v>0</v>
      </c>
      <c s="161">
        <f t="shared" si="226"/>
        <v>0</v>
      </c>
      <c s="162"/>
    </row>
    <row r="453" spans="1:99" ht="26.25" customHeight="1">
      <c r="A45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3" s="181" t="str">
        <f t="shared" si="227"/>
        <v/>
      </c>
      <c s="160" t="str">
        <f t="shared" si="228"/>
        <v/>
      </c>
      <c s="160" t="str">
        <f t="shared" si="215"/>
        <v/>
      </c>
      <c s="160" t="str">
        <f>IFERROR(IF(AND(VLOOKUP(G453,अंक,5,0)=""),"",IF($BM$6=3,IF(AND(VLOOKUP(G453,अंक,5,0)&gt;=86),3,IF(AND(VLOOKUP(G453,अंक,5,0)&gt;=81),2,IF(AND(VLOOKUP(G453,Mark,5,0)&gt;=75),1,0))),IF(AND(VLOOKUP(G453,अंक,5,0)&gt;=86),1.5,IF(AND(VLOOKUP(G453,अंक,5,0)&gt;=81),1,IF(AND(VLOOKUP(G453,अंक,5,0)&gt;=75),0.5,0))))),"")</f>
        <v/>
      </c>
      <c s="160">
        <f t="shared" si="229"/>
        <v>0</v>
      </c>
      <c s="160">
        <f t="shared" si="230"/>
        <v>0</v>
      </c>
      <c s="160">
        <f t="shared" si="216"/>
        <v>0</v>
      </c>
      <c s="157" t="str">
        <f t="shared" si="231"/>
        <v/>
      </c>
      <c s="160" t="str">
        <f t="shared" si="217"/>
        <v/>
      </c>
      <c s="160" t="str">
        <f>IFERROR(IF(AND(VLOOKUP(G453,अंक,5,0)=""),"",IF($BS$6=3,IF(AND(VLOOKUP(G453,अंक,5,0)&gt;=86),3,IF(AND(VLOOKUP(G453,अंक,5,0)&gt;=81),2,IF(AND(VLOOKUP(G453,अंक,5,0)&gt;=75),1,0))),IF(AND(VLOOKUP(G453,अंक,5,0)&gt;=86),1.5,IF(AND(VLOOKUP(G453,अंक,5,0)&gt;=81),1,IF(AND(VLOOKUP(G453,अंक,5,0)&gt;=75),0.5,0))))),"")</f>
        <v/>
      </c>
      <c s="160">
        <f t="shared" si="232"/>
        <v>0</v>
      </c>
      <c s="160">
        <f t="shared" si="233"/>
        <v>0</v>
      </c>
      <c s="160">
        <f t="shared" si="218"/>
        <v>0</v>
      </c>
      <c s="157" t="str">
        <f t="shared" si="234"/>
        <v/>
      </c>
      <c s="160" t="str">
        <f t="shared" si="219"/>
        <v/>
      </c>
      <c s="160" t="str">
        <f>IFERROR(IF(AND(VLOOKUP(G453,अंक,5,0)=""),"",IF($BY$6=3,IF(AND(VLOOKUP(G453,अंक,5,0)&gt;=86),3,IF(AND(VLOOKUP(G453,अंक,5,0)&gt;=81),2,IF(AND(VLOOKUP(G453,अंक,5,0)&gt;=75),1,0))),IF(AND(VLOOKUP(G453,अंक,5,0)&gt;=86),1.5,IF(AND(VLOOKUP(G453,अंक,5,0)&gt;=81),1,IF(AND(VLOOKUP(G453,अंक,5,0)&gt;=75),0.5,0))))),"")</f>
        <v/>
      </c>
      <c s="160">
        <f t="shared" si="235"/>
        <v>0</v>
      </c>
      <c s="160">
        <f t="shared" si="236"/>
        <v>0</v>
      </c>
      <c s="160">
        <f t="shared" si="220"/>
        <v>0</v>
      </c>
      <c s="157" t="str">
        <f t="shared" si="237"/>
        <v/>
      </c>
      <c s="160" t="str">
        <f t="shared" si="221"/>
        <v/>
      </c>
      <c s="160" t="str">
        <f>IFERROR(IF(AND(VLOOKUP(G453,अंक,5,0)=""),"",IF($CE$6=3,IF(AND(VLOOKUP(G453,अंक,5,0)&gt;=86),3,IF(AND(VLOOKUP(G453,अंक,5,0)&gt;=81),2,IF(AND(VLOOKUP(G453,अंक,5,0)&gt;=75),1,0))),IF(AND(VLOOKUP(G453,अंक,5,0)&gt;=86),1.5,IF(AND(VLOOKUP(G453,अंक,5,0)&gt;=81),1,IF(AND(VLOOKUP(G453,अंक,5,0)&gt;=75),0.5,0))))),"")</f>
        <v/>
      </c>
      <c s="160">
        <f t="shared" si="238"/>
        <v>0</v>
      </c>
      <c s="160">
        <f t="shared" si="239"/>
        <v>0</v>
      </c>
      <c s="160">
        <f t="shared" si="222"/>
        <v>0</v>
      </c>
      <c s="157" t="str">
        <f t="shared" si="240"/>
        <v/>
      </c>
      <c s="160" t="str">
        <f t="shared" si="223"/>
        <v/>
      </c>
      <c s="160" t="str">
        <f>IFERROR(IF(AND(VLOOKUP(G453,अंक,5,0)=""),"",IF($CK$6=3,IF(AND(VLOOKUP(G453,अंक,5,0)&gt;=86),3,IF(AND(VLOOKUP(G453,अंक,5,0)&gt;=81),2,IF(AND(VLOOKUP(G453,अंक,5,0)&gt;=75),1,0))),IF(AND(VLOOKUP(G453,अंक,5,0)&gt;86),1.5,IF(AND(VLOOKUP(G453,अंक,5,0)&gt;=81),1,IF(AND(VLOOKUP(G453,अंक,5,0)&gt;=75),0.5,0))))),"")</f>
        <v/>
      </c>
      <c s="160">
        <f t="shared" si="241"/>
        <v>0</v>
      </c>
      <c s="160">
        <f t="shared" si="242"/>
        <v>0</v>
      </c>
      <c s="160">
        <f t="shared" si="224"/>
        <v>0</v>
      </c>
      <c s="157" t="str">
        <f t="shared" si="243"/>
        <v/>
      </c>
      <c s="160" t="str">
        <f t="shared" si="225"/>
        <v/>
      </c>
      <c s="160" t="str">
        <f>IFERROR(IF(AND(VLOOKUP(G453,अंक,5,0)=""),"",IF($CQ$6=3,IF(AND(VLOOKUP(G453,अंक,5,0)&gt;=86),3,IF(AND(VLOOKUP(G453,अंक,5,0)&gt;=81),2,IF(AND(VLOOKUP(G453,अंक,5,0)&gt;=75),1,0))),IF(AND(VLOOKUP(G453,अंक,5,0)&gt;=86),1.5,IF(AND(VLOOKUP(G453,अंक,5,0)&gt;=81),1,IF(AND(VLOOKUP(G453,अंक,5,0)&gt;=75),0.5,0))))),"")</f>
        <v/>
      </c>
      <c s="160">
        <f t="shared" si="244"/>
        <v>0</v>
      </c>
      <c s="160">
        <f t="shared" si="245"/>
        <v>0</v>
      </c>
      <c s="161">
        <f t="shared" si="226"/>
        <v>0</v>
      </c>
      <c s="162"/>
    </row>
    <row r="454" spans="1:99" ht="26.25" customHeight="1">
      <c r="A45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4" s="181" t="str">
        <f t="shared" si="227"/>
        <v/>
      </c>
      <c s="160" t="str">
        <f t="shared" si="228"/>
        <v/>
      </c>
      <c s="160" t="str">
        <f t="shared" si="215"/>
        <v/>
      </c>
      <c s="160" t="str">
        <f>IFERROR(IF(AND(VLOOKUP(G454,अंक,5,0)=""),"",IF($BM$6=3,IF(AND(VLOOKUP(G454,अंक,5,0)&gt;=86),3,IF(AND(VLOOKUP(G454,अंक,5,0)&gt;=81),2,IF(AND(VLOOKUP(G454,Mark,5,0)&gt;=75),1,0))),IF(AND(VLOOKUP(G454,अंक,5,0)&gt;=86),1.5,IF(AND(VLOOKUP(G454,अंक,5,0)&gt;=81),1,IF(AND(VLOOKUP(G454,अंक,5,0)&gt;=75),0.5,0))))),"")</f>
        <v/>
      </c>
      <c s="160">
        <f t="shared" si="229"/>
        <v>0</v>
      </c>
      <c s="160">
        <f t="shared" si="230"/>
        <v>0</v>
      </c>
      <c s="160">
        <f t="shared" si="216"/>
        <v>0</v>
      </c>
      <c s="157" t="str">
        <f t="shared" si="231"/>
        <v/>
      </c>
      <c s="160" t="str">
        <f t="shared" si="217"/>
        <v/>
      </c>
      <c s="160" t="str">
        <f>IFERROR(IF(AND(VLOOKUP(G454,अंक,5,0)=""),"",IF($BS$6=3,IF(AND(VLOOKUP(G454,अंक,5,0)&gt;=86),3,IF(AND(VLOOKUP(G454,अंक,5,0)&gt;=81),2,IF(AND(VLOOKUP(G454,अंक,5,0)&gt;=75),1,0))),IF(AND(VLOOKUP(G454,अंक,5,0)&gt;=86),1.5,IF(AND(VLOOKUP(G454,अंक,5,0)&gt;=81),1,IF(AND(VLOOKUP(G454,अंक,5,0)&gt;=75),0.5,0))))),"")</f>
        <v/>
      </c>
      <c s="160">
        <f t="shared" si="232"/>
        <v>0</v>
      </c>
      <c s="160">
        <f t="shared" si="233"/>
        <v>0</v>
      </c>
      <c s="160">
        <f t="shared" si="218"/>
        <v>0</v>
      </c>
      <c s="157" t="str">
        <f t="shared" si="234"/>
        <v/>
      </c>
      <c s="160" t="str">
        <f t="shared" si="219"/>
        <v/>
      </c>
      <c s="160" t="str">
        <f>IFERROR(IF(AND(VLOOKUP(G454,अंक,5,0)=""),"",IF($BY$6=3,IF(AND(VLOOKUP(G454,अंक,5,0)&gt;=86),3,IF(AND(VLOOKUP(G454,अंक,5,0)&gt;=81),2,IF(AND(VLOOKUP(G454,अंक,5,0)&gt;=75),1,0))),IF(AND(VLOOKUP(G454,अंक,5,0)&gt;=86),1.5,IF(AND(VLOOKUP(G454,अंक,5,0)&gt;=81),1,IF(AND(VLOOKUP(G454,अंक,5,0)&gt;=75),0.5,0))))),"")</f>
        <v/>
      </c>
      <c s="160">
        <f t="shared" si="235"/>
        <v>0</v>
      </c>
      <c s="160">
        <f t="shared" si="236"/>
        <v>0</v>
      </c>
      <c s="160">
        <f t="shared" si="220"/>
        <v>0</v>
      </c>
      <c s="157" t="str">
        <f t="shared" si="237"/>
        <v/>
      </c>
      <c s="160" t="str">
        <f t="shared" si="221"/>
        <v/>
      </c>
      <c s="160" t="str">
        <f>IFERROR(IF(AND(VLOOKUP(G454,अंक,5,0)=""),"",IF($CE$6=3,IF(AND(VLOOKUP(G454,अंक,5,0)&gt;=86),3,IF(AND(VLOOKUP(G454,अंक,5,0)&gt;=81),2,IF(AND(VLOOKUP(G454,अंक,5,0)&gt;=75),1,0))),IF(AND(VLOOKUP(G454,अंक,5,0)&gt;=86),1.5,IF(AND(VLOOKUP(G454,अंक,5,0)&gt;=81),1,IF(AND(VLOOKUP(G454,अंक,5,0)&gt;=75),0.5,0))))),"")</f>
        <v/>
      </c>
      <c s="160">
        <f t="shared" si="238"/>
        <v>0</v>
      </c>
      <c s="160">
        <f t="shared" si="239"/>
        <v>0</v>
      </c>
      <c s="160">
        <f t="shared" si="222"/>
        <v>0</v>
      </c>
      <c s="157" t="str">
        <f t="shared" si="240"/>
        <v/>
      </c>
      <c s="160" t="str">
        <f t="shared" si="223"/>
        <v/>
      </c>
      <c s="160" t="str">
        <f>IFERROR(IF(AND(VLOOKUP(G454,अंक,5,0)=""),"",IF($CK$6=3,IF(AND(VLOOKUP(G454,अंक,5,0)&gt;=86),3,IF(AND(VLOOKUP(G454,अंक,5,0)&gt;=81),2,IF(AND(VLOOKUP(G454,अंक,5,0)&gt;=75),1,0))),IF(AND(VLOOKUP(G454,अंक,5,0)&gt;86),1.5,IF(AND(VLOOKUP(G454,अंक,5,0)&gt;=81),1,IF(AND(VLOOKUP(G454,अंक,5,0)&gt;=75),0.5,0))))),"")</f>
        <v/>
      </c>
      <c s="160">
        <f t="shared" si="241"/>
        <v>0</v>
      </c>
      <c s="160">
        <f t="shared" si="242"/>
        <v>0</v>
      </c>
      <c s="160">
        <f t="shared" si="224"/>
        <v>0</v>
      </c>
      <c s="157" t="str">
        <f t="shared" si="243"/>
        <v/>
      </c>
      <c s="160" t="str">
        <f t="shared" si="225"/>
        <v/>
      </c>
      <c s="160" t="str">
        <f>IFERROR(IF(AND(VLOOKUP(G454,अंक,5,0)=""),"",IF($CQ$6=3,IF(AND(VLOOKUP(G454,अंक,5,0)&gt;=86),3,IF(AND(VLOOKUP(G454,अंक,5,0)&gt;=81),2,IF(AND(VLOOKUP(G454,अंक,5,0)&gt;=75),1,0))),IF(AND(VLOOKUP(G454,अंक,5,0)&gt;=86),1.5,IF(AND(VLOOKUP(G454,अंक,5,0)&gt;=81),1,IF(AND(VLOOKUP(G454,अंक,5,0)&gt;=75),0.5,0))))),"")</f>
        <v/>
      </c>
      <c s="160">
        <f t="shared" si="244"/>
        <v>0</v>
      </c>
      <c s="160">
        <f t="shared" si="245"/>
        <v>0</v>
      </c>
      <c s="161">
        <f t="shared" si="226"/>
        <v>0</v>
      </c>
      <c s="162"/>
    </row>
    <row r="455" spans="1:99" ht="26.25" customHeight="1">
      <c r="A45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5" s="181" t="str">
        <f t="shared" si="227"/>
        <v/>
      </c>
      <c s="160" t="str">
        <f t="shared" si="228"/>
        <v/>
      </c>
      <c s="160" t="str">
        <f t="shared" si="254" ref="BL455:BL507">IFERROR(IF(BK455="","",ROUNDUP(BK455*10%,0)),"")</f>
        <v/>
      </c>
      <c s="160" t="str">
        <f>IFERROR(IF(AND(VLOOKUP(G455,अंक,5,0)=""),"",IF($BM$6=3,IF(AND(VLOOKUP(G455,अंक,5,0)&gt;=86),3,IF(AND(VLOOKUP(G455,अंक,5,0)&gt;=81),2,IF(AND(VLOOKUP(G455,Mark,5,0)&gt;=75),1,0))),IF(AND(VLOOKUP(G455,अंक,5,0)&gt;=86),1.5,IF(AND(VLOOKUP(G455,अंक,5,0)&gt;=81),1,IF(AND(VLOOKUP(G455,अंक,5,0)&gt;=75),0.5,0))))),"")</f>
        <v/>
      </c>
      <c s="160">
        <f t="shared" si="229"/>
        <v>0</v>
      </c>
      <c s="160">
        <f t="shared" si="230"/>
        <v>0</v>
      </c>
      <c s="160">
        <f t="shared" si="255" ref="BP455:BP507">SUM(BL455:BO455)</f>
        <v>0</v>
      </c>
      <c s="157" t="str">
        <f t="shared" si="231"/>
        <v/>
      </c>
      <c s="160" t="str">
        <f t="shared" si="256" ref="BR455:BR507">IFERROR(IF(BQ455="","",ROUNDUP(BQ455*10%,0)),"")</f>
        <v/>
      </c>
      <c s="160" t="str">
        <f>IFERROR(IF(AND(VLOOKUP(G455,अंक,5,0)=""),"",IF($BS$6=3,IF(AND(VLOOKUP(G455,अंक,5,0)&gt;=86),3,IF(AND(VLOOKUP(G455,अंक,5,0)&gt;=81),2,IF(AND(VLOOKUP(G455,अंक,5,0)&gt;=75),1,0))),IF(AND(VLOOKUP(G455,अंक,5,0)&gt;=86),1.5,IF(AND(VLOOKUP(G455,अंक,5,0)&gt;=81),1,IF(AND(VLOOKUP(G455,अंक,5,0)&gt;=75),0.5,0))))),"")</f>
        <v/>
      </c>
      <c s="160">
        <f t="shared" si="232"/>
        <v>0</v>
      </c>
      <c s="160">
        <f t="shared" si="233"/>
        <v>0</v>
      </c>
      <c s="160">
        <f t="shared" si="257" ref="BV455:BV507">SUM(BR455:BU455)</f>
        <v>0</v>
      </c>
      <c s="157" t="str">
        <f t="shared" si="234"/>
        <v/>
      </c>
      <c s="160" t="str">
        <f t="shared" si="258" ref="BX455:BX507">IFERROR(IF(BW455="","",ROUNDUP(BW455*10%,0)),"")</f>
        <v/>
      </c>
      <c s="160" t="str">
        <f>IFERROR(IF(AND(VLOOKUP(G455,अंक,5,0)=""),"",IF($BY$6=3,IF(AND(VLOOKUP(G455,अंक,5,0)&gt;=86),3,IF(AND(VLOOKUP(G455,अंक,5,0)&gt;=81),2,IF(AND(VLOOKUP(G455,अंक,5,0)&gt;=75),1,0))),IF(AND(VLOOKUP(G455,अंक,5,0)&gt;=86),1.5,IF(AND(VLOOKUP(G455,अंक,5,0)&gt;=81),1,IF(AND(VLOOKUP(G455,अंक,5,0)&gt;=75),0.5,0))))),"")</f>
        <v/>
      </c>
      <c s="160">
        <f t="shared" si="235"/>
        <v>0</v>
      </c>
      <c s="160">
        <f t="shared" si="236"/>
        <v>0</v>
      </c>
      <c s="160">
        <f t="shared" si="259" ref="CB455:CB507">SUM(BX455:CA455)</f>
        <v>0</v>
      </c>
      <c s="157" t="str">
        <f t="shared" si="237"/>
        <v/>
      </c>
      <c s="160" t="str">
        <f t="shared" si="260" ref="CD455:CD507">IFERROR(IF(CC455="","",ROUNDUP(CC455*10%,0)),"")</f>
        <v/>
      </c>
      <c s="160" t="str">
        <f>IFERROR(IF(AND(VLOOKUP(G455,अंक,5,0)=""),"",IF($CE$6=3,IF(AND(VLOOKUP(G455,अंक,5,0)&gt;=86),3,IF(AND(VLOOKUP(G455,अंक,5,0)&gt;=81),2,IF(AND(VLOOKUP(G455,अंक,5,0)&gt;=75),1,0))),IF(AND(VLOOKUP(G455,अंक,5,0)&gt;=86),1.5,IF(AND(VLOOKUP(G455,अंक,5,0)&gt;=81),1,IF(AND(VLOOKUP(G455,अंक,5,0)&gt;=75),0.5,0))))),"")</f>
        <v/>
      </c>
      <c s="160">
        <f t="shared" si="238"/>
        <v>0</v>
      </c>
      <c s="160">
        <f t="shared" si="239"/>
        <v>0</v>
      </c>
      <c s="160">
        <f t="shared" si="261" ref="CH455:CH507">SUM(CD455:CG455)</f>
        <v>0</v>
      </c>
      <c s="157" t="str">
        <f t="shared" si="240"/>
        <v/>
      </c>
      <c s="160" t="str">
        <f t="shared" si="262" ref="CJ455:CJ507">IFERROR(IF(CI455="","",ROUNDUP(CI455*10%,0)),"")</f>
        <v/>
      </c>
      <c s="160" t="str">
        <f>IFERROR(IF(AND(VLOOKUP(G455,अंक,5,0)=""),"",IF($CK$6=3,IF(AND(VLOOKUP(G455,अंक,5,0)&gt;=86),3,IF(AND(VLOOKUP(G455,अंक,5,0)&gt;=81),2,IF(AND(VLOOKUP(G455,अंक,5,0)&gt;=75),1,0))),IF(AND(VLOOKUP(G455,अंक,5,0)&gt;86),1.5,IF(AND(VLOOKUP(G455,अंक,5,0)&gt;=81),1,IF(AND(VLOOKUP(G455,अंक,5,0)&gt;=75),0.5,0))))),"")</f>
        <v/>
      </c>
      <c s="160">
        <f t="shared" si="241"/>
        <v>0</v>
      </c>
      <c s="160">
        <f t="shared" si="242"/>
        <v>0</v>
      </c>
      <c s="160">
        <f t="shared" si="263" ref="CN455:CN507">SUM(CJ455:CM455)</f>
        <v>0</v>
      </c>
      <c s="157" t="str">
        <f t="shared" si="243"/>
        <v/>
      </c>
      <c s="160" t="str">
        <f t="shared" si="264" ref="CP455:CP507">IFERROR(IF(CO455="","",ROUNDUP(CO455*10%,0)),"")</f>
        <v/>
      </c>
      <c s="160" t="str">
        <f>IFERROR(IF(AND(VLOOKUP(G455,अंक,5,0)=""),"",IF($CQ$6=3,IF(AND(VLOOKUP(G455,अंक,5,0)&gt;=86),3,IF(AND(VLOOKUP(G455,अंक,5,0)&gt;=81),2,IF(AND(VLOOKUP(G455,अंक,5,0)&gt;=75),1,0))),IF(AND(VLOOKUP(G455,अंक,5,0)&gt;=86),1.5,IF(AND(VLOOKUP(G455,अंक,5,0)&gt;=81),1,IF(AND(VLOOKUP(G455,अंक,5,0)&gt;=75),0.5,0))))),"")</f>
        <v/>
      </c>
      <c s="160">
        <f t="shared" si="244"/>
        <v>0</v>
      </c>
      <c s="160">
        <f t="shared" si="245"/>
        <v>0</v>
      </c>
      <c s="161">
        <f t="shared" si="265" ref="CT455:CT507">SUM(CP455:CS455)</f>
        <v>0</v>
      </c>
      <c s="162"/>
    </row>
    <row r="456" spans="1:99" ht="26.25" customHeight="1">
      <c r="A45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6" s="181" t="str">
        <f t="shared" si="266" ref="BJ456:BJ507">G456</f>
        <v/>
      </c>
      <c s="160" t="str">
        <f t="shared" si="267" ref="BK456:BK507">IF(AND(L456="",M456="",N456="",O456=""),"",SUM(L456,M456,N456,O456))</f>
        <v/>
      </c>
      <c s="160" t="str">
        <f t="shared" si="254"/>
        <v/>
      </c>
      <c s="160" t="str">
        <f>IFERROR(IF(AND(VLOOKUP(G456,अंक,5,0)=""),"",IF($BM$6=3,IF(AND(VLOOKUP(G456,अंक,5,0)&gt;=86),3,IF(AND(VLOOKUP(G456,अंक,5,0)&gt;=81),2,IF(AND(VLOOKUP(G456,Mark,5,0)&gt;=75),1,0))),IF(AND(VLOOKUP(G456,अंक,5,0)&gt;=86),1.5,IF(AND(VLOOKUP(G456,अंक,5,0)&gt;=81),1,IF(AND(VLOOKUP(G456,अंक,5,0)&gt;=75),0.5,0))))),"")</f>
        <v/>
      </c>
      <c s="160">
        <f t="shared" si="229"/>
        <v>0</v>
      </c>
      <c s="160">
        <f t="shared" si="230"/>
        <v>0</v>
      </c>
      <c s="160">
        <f t="shared" si="255"/>
        <v>0</v>
      </c>
      <c s="157" t="str">
        <f t="shared" si="268" ref="BQ456:BQ507">IF(AND(R456="",S456="",T456="",U456=""),"",SUM(R456,S456,T456,U456))</f>
        <v/>
      </c>
      <c s="160" t="str">
        <f t="shared" si="256"/>
        <v/>
      </c>
      <c s="160" t="str">
        <f>IFERROR(IF(AND(VLOOKUP(G456,अंक,5,0)=""),"",IF($BS$6=3,IF(AND(VLOOKUP(G456,अंक,5,0)&gt;=86),3,IF(AND(VLOOKUP(G456,अंक,5,0)&gt;=81),2,IF(AND(VLOOKUP(G456,अंक,5,0)&gt;=75),1,0))),IF(AND(VLOOKUP(G456,अंक,5,0)&gt;=86),1.5,IF(AND(VLOOKUP(G456,अंक,5,0)&gt;=81),1,IF(AND(VLOOKUP(G456,अंक,5,0)&gt;=75),0.5,0))))),"")</f>
        <v/>
      </c>
      <c s="160">
        <f t="shared" si="232"/>
        <v>0</v>
      </c>
      <c s="160">
        <f t="shared" si="233"/>
        <v>0</v>
      </c>
      <c s="160">
        <f t="shared" si="257"/>
        <v>0</v>
      </c>
      <c s="157" t="str">
        <f t="shared" si="269" ref="BW456:BW507">IF(AND(X456="",Y456="",Z456="",AA456=""),"",SUM(X456,Y456,Z456,AA456))</f>
        <v/>
      </c>
      <c s="160" t="str">
        <f t="shared" si="258"/>
        <v/>
      </c>
      <c s="160" t="str">
        <f>IFERROR(IF(AND(VLOOKUP(G456,अंक,5,0)=""),"",IF($BY$6=3,IF(AND(VLOOKUP(G456,अंक,5,0)&gt;=86),3,IF(AND(VLOOKUP(G456,अंक,5,0)&gt;=81),2,IF(AND(VLOOKUP(G456,अंक,5,0)&gt;=75),1,0))),IF(AND(VLOOKUP(G456,अंक,5,0)&gt;=86),1.5,IF(AND(VLOOKUP(G456,अंक,5,0)&gt;=81),1,IF(AND(VLOOKUP(G456,अंक,5,0)&gt;=75),0.5,0))))),"")</f>
        <v/>
      </c>
      <c s="160">
        <f t="shared" si="235"/>
        <v>0</v>
      </c>
      <c s="160">
        <f t="shared" si="236"/>
        <v>0</v>
      </c>
      <c s="160">
        <f t="shared" si="259"/>
        <v>0</v>
      </c>
      <c s="157" t="str">
        <f t="shared" si="270" ref="CC456:CC507">IF(AND(AE456="",AF456="",AG456="",AH456=""),"",SUM(AE456,AF456,AG456,AH456))</f>
        <v/>
      </c>
      <c s="160" t="str">
        <f t="shared" si="260"/>
        <v/>
      </c>
      <c s="160" t="str">
        <f>IFERROR(IF(AND(VLOOKUP(G456,अंक,5,0)=""),"",IF($CE$6=3,IF(AND(VLOOKUP(G456,अंक,5,0)&gt;=86),3,IF(AND(VLOOKUP(G456,अंक,5,0)&gt;=81),2,IF(AND(VLOOKUP(G456,अंक,5,0)&gt;=75),1,0))),IF(AND(VLOOKUP(G456,अंक,5,0)&gt;=86),1.5,IF(AND(VLOOKUP(G456,अंक,5,0)&gt;=81),1,IF(AND(VLOOKUP(G456,अंक,5,0)&gt;=75),0.5,0))))),"")</f>
        <v/>
      </c>
      <c s="160">
        <f t="shared" si="238"/>
        <v>0</v>
      </c>
      <c s="160">
        <f t="shared" si="239"/>
        <v>0</v>
      </c>
      <c s="160">
        <f t="shared" si="261"/>
        <v>0</v>
      </c>
      <c s="157" t="str">
        <f t="shared" si="271" ref="CI456:CI507">IF(AND(AL456="",AM456="",AN456="",AO456=""),"",SUM(AL456,AM456,AN456,AO456))</f>
        <v/>
      </c>
      <c s="160" t="str">
        <f t="shared" si="262"/>
        <v/>
      </c>
      <c s="160" t="str">
        <f>IFERROR(IF(AND(VLOOKUP(G456,अंक,5,0)=""),"",IF($CK$6=3,IF(AND(VLOOKUP(G456,अंक,5,0)&gt;=86),3,IF(AND(VLOOKUP(G456,अंक,5,0)&gt;=81),2,IF(AND(VLOOKUP(G456,अंक,5,0)&gt;=75),1,0))),IF(AND(VLOOKUP(G456,अंक,5,0)&gt;86),1.5,IF(AND(VLOOKUP(G456,अंक,5,0)&gt;=81),1,IF(AND(VLOOKUP(G456,अंक,5,0)&gt;=75),0.5,0))))),"")</f>
        <v/>
      </c>
      <c s="160">
        <f t="shared" si="241"/>
        <v>0</v>
      </c>
      <c s="160">
        <f t="shared" si="242"/>
        <v>0</v>
      </c>
      <c s="160">
        <f t="shared" si="263"/>
        <v>0</v>
      </c>
      <c s="157" t="str">
        <f t="shared" si="272" ref="CO456:CO507">IF(AND(AS456="",AT456="",AU456="",AV456=""),"",SUM(AS456,AT456,AU456,AV456))</f>
        <v/>
      </c>
      <c s="160" t="str">
        <f t="shared" si="264"/>
        <v/>
      </c>
      <c s="160" t="str">
        <f>IFERROR(IF(AND(VLOOKUP(G456,अंक,5,0)=""),"",IF($CQ$6=3,IF(AND(VLOOKUP(G456,अंक,5,0)&gt;=86),3,IF(AND(VLOOKUP(G456,अंक,5,0)&gt;=81),2,IF(AND(VLOOKUP(G456,अंक,5,0)&gt;=75),1,0))),IF(AND(VLOOKUP(G456,अंक,5,0)&gt;=86),1.5,IF(AND(VLOOKUP(G456,अंक,5,0)&gt;=81),1,IF(AND(VLOOKUP(G456,अंक,5,0)&gt;=75),0.5,0))))),"")</f>
        <v/>
      </c>
      <c s="160">
        <f t="shared" si="244"/>
        <v>0</v>
      </c>
      <c s="160">
        <f t="shared" si="245"/>
        <v>0</v>
      </c>
      <c s="161">
        <f t="shared" si="265"/>
        <v>0</v>
      </c>
      <c s="162"/>
    </row>
    <row r="457" spans="1:99" ht="26.25" customHeight="1">
      <c r="A45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7" s="181" t="str">
        <f t="shared" si="266"/>
        <v/>
      </c>
      <c s="160" t="str">
        <f t="shared" si="267"/>
        <v/>
      </c>
      <c s="160" t="str">
        <f t="shared" si="254"/>
        <v/>
      </c>
      <c s="160" t="str">
        <f>IFERROR(IF(AND(VLOOKUP(G457,अंक,5,0)=""),"",IF($BM$6=3,IF(AND(VLOOKUP(G457,अंक,5,0)&gt;=86),3,IF(AND(VLOOKUP(G457,अंक,5,0)&gt;=81),2,IF(AND(VLOOKUP(G457,Mark,5,0)&gt;=75),1,0))),IF(AND(VLOOKUP(G457,अंक,5,0)&gt;=86),1.5,IF(AND(VLOOKUP(G457,अंक,5,0)&gt;=81),1,IF(AND(VLOOKUP(G457,अंक,5,0)&gt;=75),0.5,0))))),"")</f>
        <v/>
      </c>
      <c s="160">
        <f t="shared" si="229"/>
        <v>0</v>
      </c>
      <c s="160">
        <f t="shared" si="230"/>
        <v>0</v>
      </c>
      <c s="160">
        <f t="shared" si="255"/>
        <v>0</v>
      </c>
      <c s="157" t="str">
        <f t="shared" si="268"/>
        <v/>
      </c>
      <c s="160" t="str">
        <f t="shared" si="256"/>
        <v/>
      </c>
      <c s="160" t="str">
        <f>IFERROR(IF(AND(VLOOKUP(G457,अंक,5,0)=""),"",IF($BS$6=3,IF(AND(VLOOKUP(G457,अंक,5,0)&gt;=86),3,IF(AND(VLOOKUP(G457,अंक,5,0)&gt;=81),2,IF(AND(VLOOKUP(G457,अंक,5,0)&gt;=75),1,0))),IF(AND(VLOOKUP(G457,अंक,5,0)&gt;=86),1.5,IF(AND(VLOOKUP(G457,अंक,5,0)&gt;=81),1,IF(AND(VLOOKUP(G457,अंक,5,0)&gt;=75),0.5,0))))),"")</f>
        <v/>
      </c>
      <c s="160">
        <f t="shared" si="232"/>
        <v>0</v>
      </c>
      <c s="160">
        <f t="shared" si="233"/>
        <v>0</v>
      </c>
      <c s="160">
        <f t="shared" si="257"/>
        <v>0</v>
      </c>
      <c s="157" t="str">
        <f t="shared" si="269"/>
        <v/>
      </c>
      <c s="160" t="str">
        <f t="shared" si="258"/>
        <v/>
      </c>
      <c s="160" t="str">
        <f>IFERROR(IF(AND(VLOOKUP(G457,अंक,5,0)=""),"",IF($BY$6=3,IF(AND(VLOOKUP(G457,अंक,5,0)&gt;=86),3,IF(AND(VLOOKUP(G457,अंक,5,0)&gt;=81),2,IF(AND(VLOOKUP(G457,अंक,5,0)&gt;=75),1,0))),IF(AND(VLOOKUP(G457,अंक,5,0)&gt;=86),1.5,IF(AND(VLOOKUP(G457,अंक,5,0)&gt;=81),1,IF(AND(VLOOKUP(G457,अंक,5,0)&gt;=75),0.5,0))))),"")</f>
        <v/>
      </c>
      <c s="160">
        <f t="shared" si="235"/>
        <v>0</v>
      </c>
      <c s="160">
        <f t="shared" si="236"/>
        <v>0</v>
      </c>
      <c s="160">
        <f t="shared" si="259"/>
        <v>0</v>
      </c>
      <c s="157" t="str">
        <f t="shared" si="270"/>
        <v/>
      </c>
      <c s="160" t="str">
        <f t="shared" si="260"/>
        <v/>
      </c>
      <c s="160" t="str">
        <f>IFERROR(IF(AND(VLOOKUP(G457,अंक,5,0)=""),"",IF($CE$6=3,IF(AND(VLOOKUP(G457,अंक,5,0)&gt;=86),3,IF(AND(VLOOKUP(G457,अंक,5,0)&gt;=81),2,IF(AND(VLOOKUP(G457,अंक,5,0)&gt;=75),1,0))),IF(AND(VLOOKUP(G457,अंक,5,0)&gt;=86),1.5,IF(AND(VLOOKUP(G457,अंक,5,0)&gt;=81),1,IF(AND(VLOOKUP(G457,अंक,5,0)&gt;=75),0.5,0))))),"")</f>
        <v/>
      </c>
      <c s="160">
        <f t="shared" si="238"/>
        <v>0</v>
      </c>
      <c s="160">
        <f t="shared" si="239"/>
        <v>0</v>
      </c>
      <c s="160">
        <f t="shared" si="261"/>
        <v>0</v>
      </c>
      <c s="157" t="str">
        <f t="shared" si="271"/>
        <v/>
      </c>
      <c s="160" t="str">
        <f t="shared" si="262"/>
        <v/>
      </c>
      <c s="160" t="str">
        <f>IFERROR(IF(AND(VLOOKUP(G457,अंक,5,0)=""),"",IF($CK$6=3,IF(AND(VLOOKUP(G457,अंक,5,0)&gt;=86),3,IF(AND(VLOOKUP(G457,अंक,5,0)&gt;=81),2,IF(AND(VLOOKUP(G457,अंक,5,0)&gt;=75),1,0))),IF(AND(VLOOKUP(G457,अंक,5,0)&gt;86),1.5,IF(AND(VLOOKUP(G457,अंक,5,0)&gt;=81),1,IF(AND(VLOOKUP(G457,अंक,5,0)&gt;=75),0.5,0))))),"")</f>
        <v/>
      </c>
      <c s="160">
        <f t="shared" si="241"/>
        <v>0</v>
      </c>
      <c s="160">
        <f t="shared" si="242"/>
        <v>0</v>
      </c>
      <c s="160">
        <f t="shared" si="263"/>
        <v>0</v>
      </c>
      <c s="157" t="str">
        <f t="shared" si="272"/>
        <v/>
      </c>
      <c s="160" t="str">
        <f t="shared" si="264"/>
        <v/>
      </c>
      <c s="160" t="str">
        <f>IFERROR(IF(AND(VLOOKUP(G457,अंक,5,0)=""),"",IF($CQ$6=3,IF(AND(VLOOKUP(G457,अंक,5,0)&gt;=86),3,IF(AND(VLOOKUP(G457,अंक,5,0)&gt;=81),2,IF(AND(VLOOKUP(G457,अंक,5,0)&gt;=75),1,0))),IF(AND(VLOOKUP(G457,अंक,5,0)&gt;=86),1.5,IF(AND(VLOOKUP(G457,अंक,5,0)&gt;=81),1,IF(AND(VLOOKUP(G457,अंक,5,0)&gt;=75),0.5,0))))),"")</f>
        <v/>
      </c>
      <c s="160">
        <f t="shared" si="244"/>
        <v>0</v>
      </c>
      <c s="160">
        <f t="shared" si="245"/>
        <v>0</v>
      </c>
      <c s="161">
        <f t="shared" si="265"/>
        <v>0</v>
      </c>
      <c s="162"/>
    </row>
    <row r="458" spans="1:99" ht="26.25" customHeight="1">
      <c r="A45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8" s="181" t="str">
        <f t="shared" si="266"/>
        <v/>
      </c>
      <c s="160" t="str">
        <f t="shared" si="267"/>
        <v/>
      </c>
      <c s="160" t="str">
        <f t="shared" si="254"/>
        <v/>
      </c>
      <c s="160" t="str">
        <f>IFERROR(IF(AND(VLOOKUP(G458,अंक,5,0)=""),"",IF($BM$6=3,IF(AND(VLOOKUP(G458,अंक,5,0)&gt;=86),3,IF(AND(VLOOKUP(G458,अंक,5,0)&gt;=81),2,IF(AND(VLOOKUP(G458,Mark,5,0)&gt;=75),1,0))),IF(AND(VLOOKUP(G458,अंक,5,0)&gt;=86),1.5,IF(AND(VLOOKUP(G458,अंक,5,0)&gt;=81),1,IF(AND(VLOOKUP(G458,अंक,5,0)&gt;=75),0.5,0))))),"")</f>
        <v/>
      </c>
      <c s="160">
        <f t="shared" si="229"/>
        <v>0</v>
      </c>
      <c s="160">
        <f t="shared" si="230"/>
        <v>0</v>
      </c>
      <c s="160">
        <f t="shared" si="255"/>
        <v>0</v>
      </c>
      <c s="157" t="str">
        <f t="shared" si="268"/>
        <v/>
      </c>
      <c s="160" t="str">
        <f t="shared" si="256"/>
        <v/>
      </c>
      <c s="160" t="str">
        <f>IFERROR(IF(AND(VLOOKUP(G458,अंक,5,0)=""),"",IF($BS$6=3,IF(AND(VLOOKUP(G458,अंक,5,0)&gt;=86),3,IF(AND(VLOOKUP(G458,अंक,5,0)&gt;=81),2,IF(AND(VLOOKUP(G458,अंक,5,0)&gt;=75),1,0))),IF(AND(VLOOKUP(G458,अंक,5,0)&gt;=86),1.5,IF(AND(VLOOKUP(G458,अंक,5,0)&gt;=81),1,IF(AND(VLOOKUP(G458,अंक,5,0)&gt;=75),0.5,0))))),"")</f>
        <v/>
      </c>
      <c s="160">
        <f t="shared" si="232"/>
        <v>0</v>
      </c>
      <c s="160">
        <f t="shared" si="233"/>
        <v>0</v>
      </c>
      <c s="160">
        <f t="shared" si="257"/>
        <v>0</v>
      </c>
      <c s="157" t="str">
        <f t="shared" si="269"/>
        <v/>
      </c>
      <c s="160" t="str">
        <f t="shared" si="258"/>
        <v/>
      </c>
      <c s="160" t="str">
        <f>IFERROR(IF(AND(VLOOKUP(G458,अंक,5,0)=""),"",IF($BY$6=3,IF(AND(VLOOKUP(G458,अंक,5,0)&gt;=86),3,IF(AND(VLOOKUP(G458,अंक,5,0)&gt;=81),2,IF(AND(VLOOKUP(G458,अंक,5,0)&gt;=75),1,0))),IF(AND(VLOOKUP(G458,अंक,5,0)&gt;=86),1.5,IF(AND(VLOOKUP(G458,अंक,5,0)&gt;=81),1,IF(AND(VLOOKUP(G458,अंक,5,0)&gt;=75),0.5,0))))),"")</f>
        <v/>
      </c>
      <c s="160">
        <f t="shared" si="235"/>
        <v>0</v>
      </c>
      <c s="160">
        <f t="shared" si="236"/>
        <v>0</v>
      </c>
      <c s="160">
        <f t="shared" si="259"/>
        <v>0</v>
      </c>
      <c s="157" t="str">
        <f t="shared" si="270"/>
        <v/>
      </c>
      <c s="160" t="str">
        <f t="shared" si="260"/>
        <v/>
      </c>
      <c s="160" t="str">
        <f>IFERROR(IF(AND(VLOOKUP(G458,अंक,5,0)=""),"",IF($CE$6=3,IF(AND(VLOOKUP(G458,अंक,5,0)&gt;=86),3,IF(AND(VLOOKUP(G458,अंक,5,0)&gt;=81),2,IF(AND(VLOOKUP(G458,अंक,5,0)&gt;=75),1,0))),IF(AND(VLOOKUP(G458,अंक,5,0)&gt;=86),1.5,IF(AND(VLOOKUP(G458,अंक,5,0)&gt;=81),1,IF(AND(VLOOKUP(G458,अंक,5,0)&gt;=75),0.5,0))))),"")</f>
        <v/>
      </c>
      <c s="160">
        <f t="shared" si="238"/>
        <v>0</v>
      </c>
      <c s="160">
        <f t="shared" si="239"/>
        <v>0</v>
      </c>
      <c s="160">
        <f t="shared" si="261"/>
        <v>0</v>
      </c>
      <c s="157" t="str">
        <f t="shared" si="271"/>
        <v/>
      </c>
      <c s="160" t="str">
        <f t="shared" si="262"/>
        <v/>
      </c>
      <c s="160" t="str">
        <f>IFERROR(IF(AND(VLOOKUP(G458,अंक,5,0)=""),"",IF($CK$6=3,IF(AND(VLOOKUP(G458,अंक,5,0)&gt;=86),3,IF(AND(VLOOKUP(G458,अंक,5,0)&gt;=81),2,IF(AND(VLOOKUP(G458,अंक,5,0)&gt;=75),1,0))),IF(AND(VLOOKUP(G458,अंक,5,0)&gt;86),1.5,IF(AND(VLOOKUP(G458,अंक,5,0)&gt;=81),1,IF(AND(VLOOKUP(G458,अंक,5,0)&gt;=75),0.5,0))))),"")</f>
        <v/>
      </c>
      <c s="160">
        <f t="shared" si="241"/>
        <v>0</v>
      </c>
      <c s="160">
        <f t="shared" si="242"/>
        <v>0</v>
      </c>
      <c s="160">
        <f t="shared" si="263"/>
        <v>0</v>
      </c>
      <c s="157" t="str">
        <f t="shared" si="272"/>
        <v/>
      </c>
      <c s="160" t="str">
        <f t="shared" si="264"/>
        <v/>
      </c>
      <c s="160" t="str">
        <f>IFERROR(IF(AND(VLOOKUP(G458,अंक,5,0)=""),"",IF($CQ$6=3,IF(AND(VLOOKUP(G458,अंक,5,0)&gt;=86),3,IF(AND(VLOOKUP(G458,अंक,5,0)&gt;=81),2,IF(AND(VLOOKUP(G458,अंक,5,0)&gt;=75),1,0))),IF(AND(VLOOKUP(G458,अंक,5,0)&gt;=86),1.5,IF(AND(VLOOKUP(G458,अंक,5,0)&gt;=81),1,IF(AND(VLOOKUP(G458,अंक,5,0)&gt;=75),0.5,0))))),"")</f>
        <v/>
      </c>
      <c s="160">
        <f t="shared" si="244"/>
        <v>0</v>
      </c>
      <c s="160">
        <f t="shared" si="245"/>
        <v>0</v>
      </c>
      <c s="161">
        <f t="shared" si="265"/>
        <v>0</v>
      </c>
      <c s="162"/>
    </row>
    <row r="459" spans="1:99" ht="26.25" customHeight="1">
      <c r="A45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59" s="181" t="str">
        <f t="shared" si="266"/>
        <v/>
      </c>
      <c s="160" t="str">
        <f t="shared" si="267"/>
        <v/>
      </c>
      <c s="160" t="str">
        <f t="shared" si="254"/>
        <v/>
      </c>
      <c s="160" t="str">
        <f>IFERROR(IF(AND(VLOOKUP(G459,अंक,5,0)=""),"",IF($BM$6=3,IF(AND(VLOOKUP(G459,अंक,5,0)&gt;=86),3,IF(AND(VLOOKUP(G459,अंक,5,0)&gt;=81),2,IF(AND(VLOOKUP(G459,Mark,5,0)&gt;=75),1,0))),IF(AND(VLOOKUP(G459,अंक,5,0)&gt;=86),1.5,IF(AND(VLOOKUP(G459,अंक,5,0)&gt;=81),1,IF(AND(VLOOKUP(G459,अंक,5,0)&gt;=75),0.5,0))))),"")</f>
        <v/>
      </c>
      <c s="160">
        <f t="shared" si="273" ref="BN459:BN507">VLOOKUP(G459,अंक,10,0)</f>
        <v>0</v>
      </c>
      <c s="160">
        <f t="shared" si="274" ref="BO459:BO507">VLOOKUP(G459,अंक,11,0)</f>
        <v>0</v>
      </c>
      <c s="160">
        <f t="shared" si="255"/>
        <v>0</v>
      </c>
      <c s="157" t="str">
        <f t="shared" si="268"/>
        <v/>
      </c>
      <c s="160" t="str">
        <f t="shared" si="256"/>
        <v/>
      </c>
      <c s="160" t="str">
        <f>IFERROR(IF(AND(VLOOKUP(G459,अंक,5,0)=""),"",IF($BS$6=3,IF(AND(VLOOKUP(G459,अंक,5,0)&gt;=86),3,IF(AND(VLOOKUP(G459,अंक,5,0)&gt;=81),2,IF(AND(VLOOKUP(G459,अंक,5,0)&gt;=75),1,0))),IF(AND(VLOOKUP(G459,अंक,5,0)&gt;=86),1.5,IF(AND(VLOOKUP(G459,अंक,5,0)&gt;=81),1,IF(AND(VLOOKUP(G459,अंक,5,0)&gt;=75),0.5,0))))),"")</f>
        <v/>
      </c>
      <c s="160">
        <f t="shared" si="275" ref="BT459:BT507">VLOOKUP(G459,अंक,16,0)</f>
        <v>0</v>
      </c>
      <c s="160">
        <f t="shared" si="276" ref="BU459:BU507">VLOOKUP(G459,अंक,17,0)</f>
        <v>0</v>
      </c>
      <c s="160">
        <f t="shared" si="257"/>
        <v>0</v>
      </c>
      <c s="157" t="str">
        <f t="shared" si="269"/>
        <v/>
      </c>
      <c s="160" t="str">
        <f t="shared" si="258"/>
        <v/>
      </c>
      <c s="160" t="str">
        <f>IFERROR(IF(AND(VLOOKUP(G459,अंक,5,0)=""),"",IF($BY$6=3,IF(AND(VLOOKUP(G459,अंक,5,0)&gt;=86),3,IF(AND(VLOOKUP(G459,अंक,5,0)&gt;=81),2,IF(AND(VLOOKUP(G459,अंक,5,0)&gt;=75),1,0))),IF(AND(VLOOKUP(G459,अंक,5,0)&gt;=86),1.5,IF(AND(VLOOKUP(G459,अंक,5,0)&gt;=81),1,IF(AND(VLOOKUP(G459,अंक,5,0)&gt;=75),0.5,0))))),"")</f>
        <v/>
      </c>
      <c s="160">
        <f t="shared" si="277" ref="BZ459:BZ507">VLOOKUP(G459,अंक,23,0)</f>
        <v>0</v>
      </c>
      <c s="160">
        <f t="shared" si="278" ref="CA459:CA507">VLOOKUP(G459,अंक,24,0)</f>
        <v>0</v>
      </c>
      <c s="160">
        <f t="shared" si="259"/>
        <v>0</v>
      </c>
      <c s="157" t="str">
        <f t="shared" si="270"/>
        <v/>
      </c>
      <c s="160" t="str">
        <f t="shared" si="260"/>
        <v/>
      </c>
      <c s="160" t="str">
        <f>IFERROR(IF(AND(VLOOKUP(G459,अंक,5,0)=""),"",IF($CE$6=3,IF(AND(VLOOKUP(G459,अंक,5,0)&gt;=86),3,IF(AND(VLOOKUP(G459,अंक,5,0)&gt;=81),2,IF(AND(VLOOKUP(G459,अंक,5,0)&gt;=75),1,0))),IF(AND(VLOOKUP(G459,अंक,5,0)&gt;=86),1.5,IF(AND(VLOOKUP(G459,अंक,5,0)&gt;=81),1,IF(AND(VLOOKUP(G459,अंक,5,0)&gt;=75),0.5,0))))),"")</f>
        <v/>
      </c>
      <c s="160">
        <f t="shared" si="279" ref="CF459:CF507">VLOOKUP(G459,अंक,30,0)</f>
        <v>0</v>
      </c>
      <c s="160">
        <f t="shared" si="280" ref="CG459:CG507">VLOOKUP(G459,अंक,31,0)</f>
        <v>0</v>
      </c>
      <c s="160">
        <f t="shared" si="261"/>
        <v>0</v>
      </c>
      <c s="157" t="str">
        <f t="shared" si="271"/>
        <v/>
      </c>
      <c s="160" t="str">
        <f t="shared" si="262"/>
        <v/>
      </c>
      <c s="160" t="str">
        <f>IFERROR(IF(AND(VLOOKUP(G459,अंक,5,0)=""),"",IF($CK$6=3,IF(AND(VLOOKUP(G459,अंक,5,0)&gt;=86),3,IF(AND(VLOOKUP(G459,अंक,5,0)&gt;=81),2,IF(AND(VLOOKUP(G459,अंक,5,0)&gt;=75),1,0))),IF(AND(VLOOKUP(G459,अंक,5,0)&gt;86),1.5,IF(AND(VLOOKUP(G459,अंक,5,0)&gt;=81),1,IF(AND(VLOOKUP(G459,अंक,5,0)&gt;=75),0.5,0))))),"")</f>
        <v/>
      </c>
      <c s="160">
        <f t="shared" si="281" ref="CL459:CL507">VLOOKUP(G459,अंक,37,0)</f>
        <v>0</v>
      </c>
      <c s="160">
        <f t="shared" si="282" ref="CM459:CM507">VLOOKUP(G459,अंक,38,0)</f>
        <v>0</v>
      </c>
      <c s="160">
        <f t="shared" si="263"/>
        <v>0</v>
      </c>
      <c s="157" t="str">
        <f t="shared" si="272"/>
        <v/>
      </c>
      <c s="160" t="str">
        <f t="shared" si="264"/>
        <v/>
      </c>
      <c s="160" t="str">
        <f>IFERROR(IF(AND(VLOOKUP(G459,अंक,5,0)=""),"",IF($CQ$6=3,IF(AND(VLOOKUP(G459,अंक,5,0)&gt;=86),3,IF(AND(VLOOKUP(G459,अंक,5,0)&gt;=81),2,IF(AND(VLOOKUP(G459,अंक,5,0)&gt;=75),1,0))),IF(AND(VLOOKUP(G459,अंक,5,0)&gt;=86),1.5,IF(AND(VLOOKUP(G459,अंक,5,0)&gt;=81),1,IF(AND(VLOOKUP(G459,अंक,5,0)&gt;=75),0.5,0))))),"")</f>
        <v/>
      </c>
      <c s="160">
        <f t="shared" si="283" ref="CR459:CR507">VLOOKUP(G459,अंक,44,0)</f>
        <v>0</v>
      </c>
      <c s="160">
        <f t="shared" si="284" ref="CS459:CS507">VLOOKUP(G459,अंक,45,0)</f>
        <v>0</v>
      </c>
      <c s="161">
        <f t="shared" si="265"/>
        <v>0</v>
      </c>
      <c s="162"/>
    </row>
    <row r="460" spans="1:99" ht="26.25" customHeight="1">
      <c r="A46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0" s="181" t="str">
        <f t="shared" si="266"/>
        <v/>
      </c>
      <c s="160" t="str">
        <f t="shared" si="267"/>
        <v/>
      </c>
      <c s="160" t="str">
        <f t="shared" si="254"/>
        <v/>
      </c>
      <c s="160" t="str">
        <f>IFERROR(IF(AND(VLOOKUP(G460,अंक,5,0)=""),"",IF($BM$6=3,IF(AND(VLOOKUP(G460,अंक,5,0)&gt;=86),3,IF(AND(VLOOKUP(G460,अंक,5,0)&gt;=81),2,IF(AND(VLOOKUP(G460,Mark,5,0)&gt;=75),1,0))),IF(AND(VLOOKUP(G460,अंक,5,0)&gt;=86),1.5,IF(AND(VLOOKUP(G460,अंक,5,0)&gt;=81),1,IF(AND(VLOOKUP(G460,अंक,5,0)&gt;=75),0.5,0))))),"")</f>
        <v/>
      </c>
      <c s="160">
        <f t="shared" si="273"/>
        <v>0</v>
      </c>
      <c s="160">
        <f t="shared" si="274"/>
        <v>0</v>
      </c>
      <c s="160">
        <f t="shared" si="255"/>
        <v>0</v>
      </c>
      <c s="157" t="str">
        <f t="shared" si="268"/>
        <v/>
      </c>
      <c s="160" t="str">
        <f t="shared" si="256"/>
        <v/>
      </c>
      <c s="160" t="str">
        <f>IFERROR(IF(AND(VLOOKUP(G460,अंक,5,0)=""),"",IF($BS$6=3,IF(AND(VLOOKUP(G460,अंक,5,0)&gt;=86),3,IF(AND(VLOOKUP(G460,अंक,5,0)&gt;=81),2,IF(AND(VLOOKUP(G460,अंक,5,0)&gt;=75),1,0))),IF(AND(VLOOKUP(G460,अंक,5,0)&gt;=86),1.5,IF(AND(VLOOKUP(G460,अंक,5,0)&gt;=81),1,IF(AND(VLOOKUP(G460,अंक,5,0)&gt;=75),0.5,0))))),"")</f>
        <v/>
      </c>
      <c s="160">
        <f t="shared" si="275"/>
        <v>0</v>
      </c>
      <c s="160">
        <f t="shared" si="276"/>
        <v>0</v>
      </c>
      <c s="160">
        <f t="shared" si="257"/>
        <v>0</v>
      </c>
      <c s="157" t="str">
        <f t="shared" si="269"/>
        <v/>
      </c>
      <c s="160" t="str">
        <f t="shared" si="258"/>
        <v/>
      </c>
      <c s="160" t="str">
        <f>IFERROR(IF(AND(VLOOKUP(G460,अंक,5,0)=""),"",IF($BY$6=3,IF(AND(VLOOKUP(G460,अंक,5,0)&gt;=86),3,IF(AND(VLOOKUP(G460,अंक,5,0)&gt;=81),2,IF(AND(VLOOKUP(G460,अंक,5,0)&gt;=75),1,0))),IF(AND(VLOOKUP(G460,अंक,5,0)&gt;=86),1.5,IF(AND(VLOOKUP(G460,अंक,5,0)&gt;=81),1,IF(AND(VLOOKUP(G460,अंक,5,0)&gt;=75),0.5,0))))),"")</f>
        <v/>
      </c>
      <c s="160">
        <f t="shared" si="277"/>
        <v>0</v>
      </c>
      <c s="160">
        <f t="shared" si="278"/>
        <v>0</v>
      </c>
      <c s="160">
        <f t="shared" si="259"/>
        <v>0</v>
      </c>
      <c s="157" t="str">
        <f t="shared" si="270"/>
        <v/>
      </c>
      <c s="160" t="str">
        <f t="shared" si="260"/>
        <v/>
      </c>
      <c s="160" t="str">
        <f>IFERROR(IF(AND(VLOOKUP(G460,अंक,5,0)=""),"",IF($CE$6=3,IF(AND(VLOOKUP(G460,अंक,5,0)&gt;=86),3,IF(AND(VLOOKUP(G460,अंक,5,0)&gt;=81),2,IF(AND(VLOOKUP(G460,अंक,5,0)&gt;=75),1,0))),IF(AND(VLOOKUP(G460,अंक,5,0)&gt;=86),1.5,IF(AND(VLOOKUP(G460,अंक,5,0)&gt;=81),1,IF(AND(VLOOKUP(G460,अंक,5,0)&gt;=75),0.5,0))))),"")</f>
        <v/>
      </c>
      <c s="160">
        <f t="shared" si="279"/>
        <v>0</v>
      </c>
      <c s="160">
        <f t="shared" si="280"/>
        <v>0</v>
      </c>
      <c s="160">
        <f t="shared" si="261"/>
        <v>0</v>
      </c>
      <c s="157" t="str">
        <f t="shared" si="271"/>
        <v/>
      </c>
      <c s="160" t="str">
        <f t="shared" si="262"/>
        <v/>
      </c>
      <c s="160" t="str">
        <f>IFERROR(IF(AND(VLOOKUP(G460,अंक,5,0)=""),"",IF($CK$6=3,IF(AND(VLOOKUP(G460,अंक,5,0)&gt;=86),3,IF(AND(VLOOKUP(G460,अंक,5,0)&gt;=81),2,IF(AND(VLOOKUP(G460,अंक,5,0)&gt;=75),1,0))),IF(AND(VLOOKUP(G460,अंक,5,0)&gt;86),1.5,IF(AND(VLOOKUP(G460,अंक,5,0)&gt;=81),1,IF(AND(VLOOKUP(G460,अंक,5,0)&gt;=75),0.5,0))))),"")</f>
        <v/>
      </c>
      <c s="160">
        <f t="shared" si="281"/>
        <v>0</v>
      </c>
      <c s="160">
        <f t="shared" si="282"/>
        <v>0</v>
      </c>
      <c s="160">
        <f t="shared" si="263"/>
        <v>0</v>
      </c>
      <c s="157" t="str">
        <f t="shared" si="272"/>
        <v/>
      </c>
      <c s="160" t="str">
        <f t="shared" si="264"/>
        <v/>
      </c>
      <c s="160" t="str">
        <f>IFERROR(IF(AND(VLOOKUP(G460,अंक,5,0)=""),"",IF($CQ$6=3,IF(AND(VLOOKUP(G460,अंक,5,0)&gt;=86),3,IF(AND(VLOOKUP(G460,अंक,5,0)&gt;=81),2,IF(AND(VLOOKUP(G460,अंक,5,0)&gt;=75),1,0))),IF(AND(VLOOKUP(G460,अंक,5,0)&gt;=86),1.5,IF(AND(VLOOKUP(G460,अंक,5,0)&gt;=81),1,IF(AND(VLOOKUP(G460,अंक,5,0)&gt;=75),0.5,0))))),"")</f>
        <v/>
      </c>
      <c s="160">
        <f t="shared" si="283"/>
        <v>0</v>
      </c>
      <c s="160">
        <f t="shared" si="284"/>
        <v>0</v>
      </c>
      <c s="161">
        <f t="shared" si="265"/>
        <v>0</v>
      </c>
      <c s="162"/>
    </row>
    <row r="461" spans="1:99" ht="26.25" customHeight="1">
      <c r="A461"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1" s="181" t="str">
        <f t="shared" si="266"/>
        <v/>
      </c>
      <c s="160" t="str">
        <f t="shared" si="267"/>
        <v/>
      </c>
      <c s="160" t="str">
        <f t="shared" si="254"/>
        <v/>
      </c>
      <c s="160" t="str">
        <f>IFERROR(IF(AND(VLOOKUP(G461,अंक,5,0)=""),"",IF($BM$6=3,IF(AND(VLOOKUP(G461,अंक,5,0)&gt;=86),3,IF(AND(VLOOKUP(G461,अंक,5,0)&gt;=81),2,IF(AND(VLOOKUP(G461,Mark,5,0)&gt;=75),1,0))),IF(AND(VLOOKUP(G461,अंक,5,0)&gt;=86),1.5,IF(AND(VLOOKUP(G461,अंक,5,0)&gt;=81),1,IF(AND(VLOOKUP(G461,अंक,5,0)&gt;=75),0.5,0))))),"")</f>
        <v/>
      </c>
      <c s="160">
        <f t="shared" si="273"/>
        <v>0</v>
      </c>
      <c s="160">
        <f t="shared" si="274"/>
        <v>0</v>
      </c>
      <c s="160">
        <f t="shared" si="255"/>
        <v>0</v>
      </c>
      <c s="157" t="str">
        <f t="shared" si="268"/>
        <v/>
      </c>
      <c s="160" t="str">
        <f t="shared" si="256"/>
        <v/>
      </c>
      <c s="160" t="str">
        <f>IFERROR(IF(AND(VLOOKUP(G461,अंक,5,0)=""),"",IF($BS$6=3,IF(AND(VLOOKUP(G461,अंक,5,0)&gt;=86),3,IF(AND(VLOOKUP(G461,अंक,5,0)&gt;=81),2,IF(AND(VLOOKUP(G461,अंक,5,0)&gt;=75),1,0))),IF(AND(VLOOKUP(G461,अंक,5,0)&gt;=86),1.5,IF(AND(VLOOKUP(G461,अंक,5,0)&gt;=81),1,IF(AND(VLOOKUP(G461,अंक,5,0)&gt;=75),0.5,0))))),"")</f>
        <v/>
      </c>
      <c s="160">
        <f t="shared" si="275"/>
        <v>0</v>
      </c>
      <c s="160">
        <f t="shared" si="276"/>
        <v>0</v>
      </c>
      <c s="160">
        <f t="shared" si="257"/>
        <v>0</v>
      </c>
      <c s="157" t="str">
        <f t="shared" si="269"/>
        <v/>
      </c>
      <c s="160" t="str">
        <f t="shared" si="258"/>
        <v/>
      </c>
      <c s="160" t="str">
        <f>IFERROR(IF(AND(VLOOKUP(G461,अंक,5,0)=""),"",IF($BY$6=3,IF(AND(VLOOKUP(G461,अंक,5,0)&gt;=86),3,IF(AND(VLOOKUP(G461,अंक,5,0)&gt;=81),2,IF(AND(VLOOKUP(G461,अंक,5,0)&gt;=75),1,0))),IF(AND(VLOOKUP(G461,अंक,5,0)&gt;=86),1.5,IF(AND(VLOOKUP(G461,अंक,5,0)&gt;=81),1,IF(AND(VLOOKUP(G461,अंक,5,0)&gt;=75),0.5,0))))),"")</f>
        <v/>
      </c>
      <c s="160">
        <f t="shared" si="277"/>
        <v>0</v>
      </c>
      <c s="160">
        <f t="shared" si="278"/>
        <v>0</v>
      </c>
      <c s="160">
        <f t="shared" si="259"/>
        <v>0</v>
      </c>
      <c s="157" t="str">
        <f t="shared" si="270"/>
        <v/>
      </c>
      <c s="160" t="str">
        <f t="shared" si="260"/>
        <v/>
      </c>
      <c s="160" t="str">
        <f>IFERROR(IF(AND(VLOOKUP(G461,अंक,5,0)=""),"",IF($CE$6=3,IF(AND(VLOOKUP(G461,अंक,5,0)&gt;=86),3,IF(AND(VLOOKUP(G461,अंक,5,0)&gt;=81),2,IF(AND(VLOOKUP(G461,अंक,5,0)&gt;=75),1,0))),IF(AND(VLOOKUP(G461,अंक,5,0)&gt;=86),1.5,IF(AND(VLOOKUP(G461,अंक,5,0)&gt;=81),1,IF(AND(VLOOKUP(G461,अंक,5,0)&gt;=75),0.5,0))))),"")</f>
        <v/>
      </c>
      <c s="160">
        <f t="shared" si="279"/>
        <v>0</v>
      </c>
      <c s="160">
        <f t="shared" si="280"/>
        <v>0</v>
      </c>
      <c s="160">
        <f t="shared" si="261"/>
        <v>0</v>
      </c>
      <c s="157" t="str">
        <f t="shared" si="271"/>
        <v/>
      </c>
      <c s="160" t="str">
        <f t="shared" si="262"/>
        <v/>
      </c>
      <c s="160" t="str">
        <f>IFERROR(IF(AND(VLOOKUP(G461,अंक,5,0)=""),"",IF($CK$6=3,IF(AND(VLOOKUP(G461,अंक,5,0)&gt;=86),3,IF(AND(VLOOKUP(G461,अंक,5,0)&gt;=81),2,IF(AND(VLOOKUP(G461,अंक,5,0)&gt;=75),1,0))),IF(AND(VLOOKUP(G461,अंक,5,0)&gt;86),1.5,IF(AND(VLOOKUP(G461,अंक,5,0)&gt;=81),1,IF(AND(VLOOKUP(G461,अंक,5,0)&gt;=75),0.5,0))))),"")</f>
        <v/>
      </c>
      <c s="160">
        <f t="shared" si="281"/>
        <v>0</v>
      </c>
      <c s="160">
        <f t="shared" si="282"/>
        <v>0</v>
      </c>
      <c s="160">
        <f t="shared" si="263"/>
        <v>0</v>
      </c>
      <c s="157" t="str">
        <f t="shared" si="272"/>
        <v/>
      </c>
      <c s="160" t="str">
        <f t="shared" si="264"/>
        <v/>
      </c>
      <c s="160" t="str">
        <f>IFERROR(IF(AND(VLOOKUP(G461,अंक,5,0)=""),"",IF($CQ$6=3,IF(AND(VLOOKUP(G461,अंक,5,0)&gt;=86),3,IF(AND(VLOOKUP(G461,अंक,5,0)&gt;=81),2,IF(AND(VLOOKUP(G461,अंक,5,0)&gt;=75),1,0))),IF(AND(VLOOKUP(G461,अंक,5,0)&gt;=86),1.5,IF(AND(VLOOKUP(G461,अंक,5,0)&gt;=81),1,IF(AND(VLOOKUP(G461,अंक,5,0)&gt;=75),0.5,0))))),"")</f>
        <v/>
      </c>
      <c s="160">
        <f t="shared" si="283"/>
        <v>0</v>
      </c>
      <c s="160">
        <f t="shared" si="284"/>
        <v>0</v>
      </c>
      <c s="161">
        <f t="shared" si="265"/>
        <v>0</v>
      </c>
      <c s="162"/>
    </row>
    <row r="462" spans="1:99" ht="26.25" customHeight="1">
      <c r="A462"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2" s="181" t="str">
        <f t="shared" si="266"/>
        <v/>
      </c>
      <c s="160" t="str">
        <f t="shared" si="267"/>
        <v/>
      </c>
      <c s="160" t="str">
        <f t="shared" si="254"/>
        <v/>
      </c>
      <c s="160" t="str">
        <f>IFERROR(IF(AND(VLOOKUP(G462,अंक,5,0)=""),"",IF($BM$6=3,IF(AND(VLOOKUP(G462,अंक,5,0)&gt;=86),3,IF(AND(VLOOKUP(G462,अंक,5,0)&gt;=81),2,IF(AND(VLOOKUP(G462,Mark,5,0)&gt;=75),1,0))),IF(AND(VLOOKUP(G462,अंक,5,0)&gt;=86),1.5,IF(AND(VLOOKUP(G462,अंक,5,0)&gt;=81),1,IF(AND(VLOOKUP(G462,अंक,5,0)&gt;=75),0.5,0))))),"")</f>
        <v/>
      </c>
      <c s="160">
        <f t="shared" si="273"/>
        <v>0</v>
      </c>
      <c s="160">
        <f t="shared" si="274"/>
        <v>0</v>
      </c>
      <c s="160">
        <f t="shared" si="255"/>
        <v>0</v>
      </c>
      <c s="157" t="str">
        <f t="shared" si="268"/>
        <v/>
      </c>
      <c s="160" t="str">
        <f t="shared" si="256"/>
        <v/>
      </c>
      <c s="160" t="str">
        <f>IFERROR(IF(AND(VLOOKUP(G462,अंक,5,0)=""),"",IF($BS$6=3,IF(AND(VLOOKUP(G462,अंक,5,0)&gt;=86),3,IF(AND(VLOOKUP(G462,अंक,5,0)&gt;=81),2,IF(AND(VLOOKUP(G462,अंक,5,0)&gt;=75),1,0))),IF(AND(VLOOKUP(G462,अंक,5,0)&gt;=86),1.5,IF(AND(VLOOKUP(G462,अंक,5,0)&gt;=81),1,IF(AND(VLOOKUP(G462,अंक,5,0)&gt;=75),0.5,0))))),"")</f>
        <v/>
      </c>
      <c s="160">
        <f t="shared" si="275"/>
        <v>0</v>
      </c>
      <c s="160">
        <f t="shared" si="276"/>
        <v>0</v>
      </c>
      <c s="160">
        <f t="shared" si="257"/>
        <v>0</v>
      </c>
      <c s="157" t="str">
        <f t="shared" si="269"/>
        <v/>
      </c>
      <c s="160" t="str">
        <f t="shared" si="258"/>
        <v/>
      </c>
      <c s="160" t="str">
        <f>IFERROR(IF(AND(VLOOKUP(G462,अंक,5,0)=""),"",IF($BY$6=3,IF(AND(VLOOKUP(G462,अंक,5,0)&gt;=86),3,IF(AND(VLOOKUP(G462,अंक,5,0)&gt;=81),2,IF(AND(VLOOKUP(G462,अंक,5,0)&gt;=75),1,0))),IF(AND(VLOOKUP(G462,अंक,5,0)&gt;=86),1.5,IF(AND(VLOOKUP(G462,अंक,5,0)&gt;=81),1,IF(AND(VLOOKUP(G462,अंक,5,0)&gt;=75),0.5,0))))),"")</f>
        <v/>
      </c>
      <c s="160">
        <f t="shared" si="277"/>
        <v>0</v>
      </c>
      <c s="160">
        <f t="shared" si="278"/>
        <v>0</v>
      </c>
      <c s="160">
        <f t="shared" si="259"/>
        <v>0</v>
      </c>
      <c s="157" t="str">
        <f t="shared" si="270"/>
        <v/>
      </c>
      <c s="160" t="str">
        <f t="shared" si="260"/>
        <v/>
      </c>
      <c s="160" t="str">
        <f>IFERROR(IF(AND(VLOOKUP(G462,अंक,5,0)=""),"",IF($CE$6=3,IF(AND(VLOOKUP(G462,अंक,5,0)&gt;=86),3,IF(AND(VLOOKUP(G462,अंक,5,0)&gt;=81),2,IF(AND(VLOOKUP(G462,अंक,5,0)&gt;=75),1,0))),IF(AND(VLOOKUP(G462,अंक,5,0)&gt;=86),1.5,IF(AND(VLOOKUP(G462,अंक,5,0)&gt;=81),1,IF(AND(VLOOKUP(G462,अंक,5,0)&gt;=75),0.5,0))))),"")</f>
        <v/>
      </c>
      <c s="160">
        <f t="shared" si="279"/>
        <v>0</v>
      </c>
      <c s="160">
        <f t="shared" si="280"/>
        <v>0</v>
      </c>
      <c s="160">
        <f t="shared" si="261"/>
        <v>0</v>
      </c>
      <c s="157" t="str">
        <f t="shared" si="271"/>
        <v/>
      </c>
      <c s="160" t="str">
        <f t="shared" si="262"/>
        <v/>
      </c>
      <c s="160" t="str">
        <f>IFERROR(IF(AND(VLOOKUP(G462,अंक,5,0)=""),"",IF($CK$6=3,IF(AND(VLOOKUP(G462,अंक,5,0)&gt;=86),3,IF(AND(VLOOKUP(G462,अंक,5,0)&gt;=81),2,IF(AND(VLOOKUP(G462,अंक,5,0)&gt;=75),1,0))),IF(AND(VLOOKUP(G462,अंक,5,0)&gt;86),1.5,IF(AND(VLOOKUP(G462,अंक,5,0)&gt;=81),1,IF(AND(VLOOKUP(G462,अंक,5,0)&gt;=75),0.5,0))))),"")</f>
        <v/>
      </c>
      <c s="160">
        <f t="shared" si="281"/>
        <v>0</v>
      </c>
      <c s="160">
        <f t="shared" si="282"/>
        <v>0</v>
      </c>
      <c s="160">
        <f t="shared" si="263"/>
        <v>0</v>
      </c>
      <c s="157" t="str">
        <f t="shared" si="272"/>
        <v/>
      </c>
      <c s="160" t="str">
        <f t="shared" si="264"/>
        <v/>
      </c>
      <c s="160" t="str">
        <f>IFERROR(IF(AND(VLOOKUP(G462,अंक,5,0)=""),"",IF($CQ$6=3,IF(AND(VLOOKUP(G462,अंक,5,0)&gt;=86),3,IF(AND(VLOOKUP(G462,अंक,5,0)&gt;=81),2,IF(AND(VLOOKUP(G462,अंक,5,0)&gt;=75),1,0))),IF(AND(VLOOKUP(G462,अंक,5,0)&gt;=86),1.5,IF(AND(VLOOKUP(G462,अंक,5,0)&gt;=81),1,IF(AND(VLOOKUP(G462,अंक,5,0)&gt;=75),0.5,0))))),"")</f>
        <v/>
      </c>
      <c s="160">
        <f t="shared" si="283"/>
        <v>0</v>
      </c>
      <c s="160">
        <f t="shared" si="284"/>
        <v>0</v>
      </c>
      <c s="161">
        <f t="shared" si="265"/>
        <v>0</v>
      </c>
      <c s="162"/>
    </row>
    <row r="463" spans="1:99" ht="26.25" customHeight="1">
      <c r="A463"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3" s="181" t="str">
        <f t="shared" si="266"/>
        <v/>
      </c>
      <c s="160" t="str">
        <f t="shared" si="267"/>
        <v/>
      </c>
      <c s="160" t="str">
        <f t="shared" si="254"/>
        <v/>
      </c>
      <c s="160" t="str">
        <f>IFERROR(IF(AND(VLOOKUP(G463,अंक,5,0)=""),"",IF($BM$6=3,IF(AND(VLOOKUP(G463,अंक,5,0)&gt;=86),3,IF(AND(VLOOKUP(G463,अंक,5,0)&gt;=81),2,IF(AND(VLOOKUP(G463,Mark,5,0)&gt;=75),1,0))),IF(AND(VLOOKUP(G463,अंक,5,0)&gt;=86),1.5,IF(AND(VLOOKUP(G463,अंक,5,0)&gt;=81),1,IF(AND(VLOOKUP(G463,अंक,5,0)&gt;=75),0.5,0))))),"")</f>
        <v/>
      </c>
      <c s="160">
        <f t="shared" si="273"/>
        <v>0</v>
      </c>
      <c s="160">
        <f t="shared" si="274"/>
        <v>0</v>
      </c>
      <c s="160">
        <f t="shared" si="255"/>
        <v>0</v>
      </c>
      <c s="157" t="str">
        <f t="shared" si="268"/>
        <v/>
      </c>
      <c s="160" t="str">
        <f t="shared" si="256"/>
        <v/>
      </c>
      <c s="160" t="str">
        <f>IFERROR(IF(AND(VLOOKUP(G463,अंक,5,0)=""),"",IF($BS$6=3,IF(AND(VLOOKUP(G463,अंक,5,0)&gt;=86),3,IF(AND(VLOOKUP(G463,अंक,5,0)&gt;=81),2,IF(AND(VLOOKUP(G463,अंक,5,0)&gt;=75),1,0))),IF(AND(VLOOKUP(G463,अंक,5,0)&gt;=86),1.5,IF(AND(VLOOKUP(G463,अंक,5,0)&gt;=81),1,IF(AND(VLOOKUP(G463,अंक,5,0)&gt;=75),0.5,0))))),"")</f>
        <v/>
      </c>
      <c s="160">
        <f t="shared" si="275"/>
        <v>0</v>
      </c>
      <c s="160">
        <f t="shared" si="276"/>
        <v>0</v>
      </c>
      <c s="160">
        <f t="shared" si="257"/>
        <v>0</v>
      </c>
      <c s="157" t="str">
        <f t="shared" si="269"/>
        <v/>
      </c>
      <c s="160" t="str">
        <f t="shared" si="258"/>
        <v/>
      </c>
      <c s="160" t="str">
        <f>IFERROR(IF(AND(VLOOKUP(G463,अंक,5,0)=""),"",IF($BY$6=3,IF(AND(VLOOKUP(G463,अंक,5,0)&gt;=86),3,IF(AND(VLOOKUP(G463,अंक,5,0)&gt;=81),2,IF(AND(VLOOKUP(G463,अंक,5,0)&gt;=75),1,0))),IF(AND(VLOOKUP(G463,अंक,5,0)&gt;=86),1.5,IF(AND(VLOOKUP(G463,अंक,5,0)&gt;=81),1,IF(AND(VLOOKUP(G463,अंक,5,0)&gt;=75),0.5,0))))),"")</f>
        <v/>
      </c>
      <c s="160">
        <f t="shared" si="277"/>
        <v>0</v>
      </c>
      <c s="160">
        <f t="shared" si="278"/>
        <v>0</v>
      </c>
      <c s="160">
        <f t="shared" si="259"/>
        <v>0</v>
      </c>
      <c s="157" t="str">
        <f t="shared" si="270"/>
        <v/>
      </c>
      <c s="160" t="str">
        <f t="shared" si="260"/>
        <v/>
      </c>
      <c s="160" t="str">
        <f>IFERROR(IF(AND(VLOOKUP(G463,अंक,5,0)=""),"",IF($CE$6=3,IF(AND(VLOOKUP(G463,अंक,5,0)&gt;=86),3,IF(AND(VLOOKUP(G463,अंक,5,0)&gt;=81),2,IF(AND(VLOOKUP(G463,अंक,5,0)&gt;=75),1,0))),IF(AND(VLOOKUP(G463,अंक,5,0)&gt;=86),1.5,IF(AND(VLOOKUP(G463,अंक,5,0)&gt;=81),1,IF(AND(VLOOKUP(G463,अंक,5,0)&gt;=75),0.5,0))))),"")</f>
        <v/>
      </c>
      <c s="160">
        <f t="shared" si="279"/>
        <v>0</v>
      </c>
      <c s="160">
        <f t="shared" si="280"/>
        <v>0</v>
      </c>
      <c s="160">
        <f t="shared" si="261"/>
        <v>0</v>
      </c>
      <c s="157" t="str">
        <f t="shared" si="271"/>
        <v/>
      </c>
      <c s="160" t="str">
        <f t="shared" si="262"/>
        <v/>
      </c>
      <c s="160" t="str">
        <f>IFERROR(IF(AND(VLOOKUP(G463,अंक,5,0)=""),"",IF($CK$6=3,IF(AND(VLOOKUP(G463,अंक,5,0)&gt;=86),3,IF(AND(VLOOKUP(G463,अंक,5,0)&gt;=81),2,IF(AND(VLOOKUP(G463,अंक,5,0)&gt;=75),1,0))),IF(AND(VLOOKUP(G463,अंक,5,0)&gt;86),1.5,IF(AND(VLOOKUP(G463,अंक,5,0)&gt;=81),1,IF(AND(VLOOKUP(G463,अंक,5,0)&gt;=75),0.5,0))))),"")</f>
        <v/>
      </c>
      <c s="160">
        <f t="shared" si="281"/>
        <v>0</v>
      </c>
      <c s="160">
        <f t="shared" si="282"/>
        <v>0</v>
      </c>
      <c s="160">
        <f t="shared" si="263"/>
        <v>0</v>
      </c>
      <c s="157" t="str">
        <f t="shared" si="272"/>
        <v/>
      </c>
      <c s="160" t="str">
        <f t="shared" si="264"/>
        <v/>
      </c>
      <c s="160" t="str">
        <f>IFERROR(IF(AND(VLOOKUP(G463,अंक,5,0)=""),"",IF($CQ$6=3,IF(AND(VLOOKUP(G463,अंक,5,0)&gt;=86),3,IF(AND(VLOOKUP(G463,अंक,5,0)&gt;=81),2,IF(AND(VLOOKUP(G463,अंक,5,0)&gt;=75),1,0))),IF(AND(VLOOKUP(G463,अंक,5,0)&gt;=86),1.5,IF(AND(VLOOKUP(G463,अंक,5,0)&gt;=81),1,IF(AND(VLOOKUP(G463,अंक,5,0)&gt;=75),0.5,0))))),"")</f>
        <v/>
      </c>
      <c s="160">
        <f t="shared" si="283"/>
        <v>0</v>
      </c>
      <c s="160">
        <f t="shared" si="284"/>
        <v>0</v>
      </c>
      <c s="161">
        <f t="shared" si="265"/>
        <v>0</v>
      </c>
      <c s="162"/>
    </row>
    <row r="464" spans="1:99" ht="26.25" customHeight="1">
      <c r="A464"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4" s="181" t="str">
        <f t="shared" si="266"/>
        <v/>
      </c>
      <c s="160" t="str">
        <f t="shared" si="267"/>
        <v/>
      </c>
      <c s="160" t="str">
        <f t="shared" si="254"/>
        <v/>
      </c>
      <c s="160" t="str">
        <f>IFERROR(IF(AND(VLOOKUP(G464,अंक,5,0)=""),"",IF($BM$6=3,IF(AND(VLOOKUP(G464,अंक,5,0)&gt;=86),3,IF(AND(VLOOKUP(G464,अंक,5,0)&gt;=81),2,IF(AND(VLOOKUP(G464,Mark,5,0)&gt;=75),1,0))),IF(AND(VLOOKUP(G464,अंक,5,0)&gt;=86),1.5,IF(AND(VLOOKUP(G464,अंक,5,0)&gt;=81),1,IF(AND(VLOOKUP(G464,अंक,5,0)&gt;=75),0.5,0))))),"")</f>
        <v/>
      </c>
      <c s="160">
        <f t="shared" si="273"/>
        <v>0</v>
      </c>
      <c s="160">
        <f t="shared" si="274"/>
        <v>0</v>
      </c>
      <c s="160">
        <f t="shared" si="255"/>
        <v>0</v>
      </c>
      <c s="157" t="str">
        <f t="shared" si="268"/>
        <v/>
      </c>
      <c s="160" t="str">
        <f t="shared" si="256"/>
        <v/>
      </c>
      <c s="160" t="str">
        <f>IFERROR(IF(AND(VLOOKUP(G464,अंक,5,0)=""),"",IF($BS$6=3,IF(AND(VLOOKUP(G464,अंक,5,0)&gt;=86),3,IF(AND(VLOOKUP(G464,अंक,5,0)&gt;=81),2,IF(AND(VLOOKUP(G464,अंक,5,0)&gt;=75),1,0))),IF(AND(VLOOKUP(G464,अंक,5,0)&gt;=86),1.5,IF(AND(VLOOKUP(G464,अंक,5,0)&gt;=81),1,IF(AND(VLOOKUP(G464,अंक,5,0)&gt;=75),0.5,0))))),"")</f>
        <v/>
      </c>
      <c s="160">
        <f t="shared" si="275"/>
        <v>0</v>
      </c>
      <c s="160">
        <f t="shared" si="276"/>
        <v>0</v>
      </c>
      <c s="160">
        <f t="shared" si="257"/>
        <v>0</v>
      </c>
      <c s="157" t="str">
        <f t="shared" si="269"/>
        <v/>
      </c>
      <c s="160" t="str">
        <f t="shared" si="258"/>
        <v/>
      </c>
      <c s="160" t="str">
        <f>IFERROR(IF(AND(VLOOKUP(G464,अंक,5,0)=""),"",IF($BY$6=3,IF(AND(VLOOKUP(G464,अंक,5,0)&gt;=86),3,IF(AND(VLOOKUP(G464,अंक,5,0)&gt;=81),2,IF(AND(VLOOKUP(G464,अंक,5,0)&gt;=75),1,0))),IF(AND(VLOOKUP(G464,अंक,5,0)&gt;=86),1.5,IF(AND(VLOOKUP(G464,अंक,5,0)&gt;=81),1,IF(AND(VLOOKUP(G464,अंक,5,0)&gt;=75),0.5,0))))),"")</f>
        <v/>
      </c>
      <c s="160">
        <f t="shared" si="277"/>
        <v>0</v>
      </c>
      <c s="160">
        <f t="shared" si="278"/>
        <v>0</v>
      </c>
      <c s="160">
        <f t="shared" si="259"/>
        <v>0</v>
      </c>
      <c s="157" t="str">
        <f t="shared" si="270"/>
        <v/>
      </c>
      <c s="160" t="str">
        <f t="shared" si="260"/>
        <v/>
      </c>
      <c s="160" t="str">
        <f>IFERROR(IF(AND(VLOOKUP(G464,अंक,5,0)=""),"",IF($CE$6=3,IF(AND(VLOOKUP(G464,अंक,5,0)&gt;=86),3,IF(AND(VLOOKUP(G464,अंक,5,0)&gt;=81),2,IF(AND(VLOOKUP(G464,अंक,5,0)&gt;=75),1,0))),IF(AND(VLOOKUP(G464,अंक,5,0)&gt;=86),1.5,IF(AND(VLOOKUP(G464,अंक,5,0)&gt;=81),1,IF(AND(VLOOKUP(G464,अंक,5,0)&gt;=75),0.5,0))))),"")</f>
        <v/>
      </c>
      <c s="160">
        <f t="shared" si="279"/>
        <v>0</v>
      </c>
      <c s="160">
        <f t="shared" si="280"/>
        <v>0</v>
      </c>
      <c s="160">
        <f t="shared" si="261"/>
        <v>0</v>
      </c>
      <c s="157" t="str">
        <f t="shared" si="271"/>
        <v/>
      </c>
      <c s="160" t="str">
        <f t="shared" si="262"/>
        <v/>
      </c>
      <c s="160" t="str">
        <f>IFERROR(IF(AND(VLOOKUP(G464,अंक,5,0)=""),"",IF($CK$6=3,IF(AND(VLOOKUP(G464,अंक,5,0)&gt;=86),3,IF(AND(VLOOKUP(G464,अंक,5,0)&gt;=81),2,IF(AND(VLOOKUP(G464,अंक,5,0)&gt;=75),1,0))),IF(AND(VLOOKUP(G464,अंक,5,0)&gt;86),1.5,IF(AND(VLOOKUP(G464,अंक,5,0)&gt;=81),1,IF(AND(VLOOKUP(G464,अंक,5,0)&gt;=75),0.5,0))))),"")</f>
        <v/>
      </c>
      <c s="160">
        <f t="shared" si="281"/>
        <v>0</v>
      </c>
      <c s="160">
        <f t="shared" si="282"/>
        <v>0</v>
      </c>
      <c s="160">
        <f t="shared" si="263"/>
        <v>0</v>
      </c>
      <c s="157" t="str">
        <f t="shared" si="272"/>
        <v/>
      </c>
      <c s="160" t="str">
        <f t="shared" si="264"/>
        <v/>
      </c>
      <c s="160" t="str">
        <f>IFERROR(IF(AND(VLOOKUP(G464,अंक,5,0)=""),"",IF($CQ$6=3,IF(AND(VLOOKUP(G464,अंक,5,0)&gt;=86),3,IF(AND(VLOOKUP(G464,अंक,5,0)&gt;=81),2,IF(AND(VLOOKUP(G464,अंक,5,0)&gt;=75),1,0))),IF(AND(VLOOKUP(G464,अंक,5,0)&gt;=86),1.5,IF(AND(VLOOKUP(G464,अंक,5,0)&gt;=81),1,IF(AND(VLOOKUP(G464,अंक,5,0)&gt;=75),0.5,0))))),"")</f>
        <v/>
      </c>
      <c s="160">
        <f t="shared" si="283"/>
        <v>0</v>
      </c>
      <c s="160">
        <f t="shared" si="284"/>
        <v>0</v>
      </c>
      <c s="161">
        <f t="shared" si="265"/>
        <v>0</v>
      </c>
      <c s="162"/>
    </row>
    <row r="465" spans="1:99" ht="26.25" customHeight="1">
      <c r="A465"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5" s="181" t="str">
        <f t="shared" si="266"/>
        <v/>
      </c>
      <c s="160" t="str">
        <f t="shared" si="267"/>
        <v/>
      </c>
      <c s="160" t="str">
        <f t="shared" si="254"/>
        <v/>
      </c>
      <c s="160" t="str">
        <f>IFERROR(IF(AND(VLOOKUP(G465,अंक,5,0)=""),"",IF($BM$6=3,IF(AND(VLOOKUP(G465,अंक,5,0)&gt;=86),3,IF(AND(VLOOKUP(G465,अंक,5,0)&gt;=81),2,IF(AND(VLOOKUP(G465,Mark,5,0)&gt;=75),1,0))),IF(AND(VLOOKUP(G465,अंक,5,0)&gt;=86),1.5,IF(AND(VLOOKUP(G465,अंक,5,0)&gt;=81),1,IF(AND(VLOOKUP(G465,अंक,5,0)&gt;=75),0.5,0))))),"")</f>
        <v/>
      </c>
      <c s="160">
        <f t="shared" si="273"/>
        <v>0</v>
      </c>
      <c s="160">
        <f t="shared" si="274"/>
        <v>0</v>
      </c>
      <c s="160">
        <f t="shared" si="255"/>
        <v>0</v>
      </c>
      <c s="157" t="str">
        <f t="shared" si="268"/>
        <v/>
      </c>
      <c s="160" t="str">
        <f t="shared" si="256"/>
        <v/>
      </c>
      <c s="160" t="str">
        <f>IFERROR(IF(AND(VLOOKUP(G465,अंक,5,0)=""),"",IF($BS$6=3,IF(AND(VLOOKUP(G465,अंक,5,0)&gt;=86),3,IF(AND(VLOOKUP(G465,अंक,5,0)&gt;=81),2,IF(AND(VLOOKUP(G465,अंक,5,0)&gt;=75),1,0))),IF(AND(VLOOKUP(G465,अंक,5,0)&gt;=86),1.5,IF(AND(VLOOKUP(G465,अंक,5,0)&gt;=81),1,IF(AND(VLOOKUP(G465,अंक,5,0)&gt;=75),0.5,0))))),"")</f>
        <v/>
      </c>
      <c s="160">
        <f t="shared" si="275"/>
        <v>0</v>
      </c>
      <c s="160">
        <f t="shared" si="276"/>
        <v>0</v>
      </c>
      <c s="160">
        <f t="shared" si="257"/>
        <v>0</v>
      </c>
      <c s="157" t="str">
        <f t="shared" si="269"/>
        <v/>
      </c>
      <c s="160" t="str">
        <f t="shared" si="258"/>
        <v/>
      </c>
      <c s="160" t="str">
        <f>IFERROR(IF(AND(VLOOKUP(G465,अंक,5,0)=""),"",IF($BY$6=3,IF(AND(VLOOKUP(G465,अंक,5,0)&gt;=86),3,IF(AND(VLOOKUP(G465,अंक,5,0)&gt;=81),2,IF(AND(VLOOKUP(G465,अंक,5,0)&gt;=75),1,0))),IF(AND(VLOOKUP(G465,अंक,5,0)&gt;=86),1.5,IF(AND(VLOOKUP(G465,अंक,5,0)&gt;=81),1,IF(AND(VLOOKUP(G465,अंक,5,0)&gt;=75),0.5,0))))),"")</f>
        <v/>
      </c>
      <c s="160">
        <f t="shared" si="277"/>
        <v>0</v>
      </c>
      <c s="160">
        <f t="shared" si="278"/>
        <v>0</v>
      </c>
      <c s="160">
        <f t="shared" si="259"/>
        <v>0</v>
      </c>
      <c s="157" t="str">
        <f t="shared" si="270"/>
        <v/>
      </c>
      <c s="160" t="str">
        <f t="shared" si="260"/>
        <v/>
      </c>
      <c s="160" t="str">
        <f>IFERROR(IF(AND(VLOOKUP(G465,अंक,5,0)=""),"",IF($CE$6=3,IF(AND(VLOOKUP(G465,अंक,5,0)&gt;=86),3,IF(AND(VLOOKUP(G465,अंक,5,0)&gt;=81),2,IF(AND(VLOOKUP(G465,अंक,5,0)&gt;=75),1,0))),IF(AND(VLOOKUP(G465,अंक,5,0)&gt;=86),1.5,IF(AND(VLOOKUP(G465,अंक,5,0)&gt;=81),1,IF(AND(VLOOKUP(G465,अंक,5,0)&gt;=75),0.5,0))))),"")</f>
        <v/>
      </c>
      <c s="160">
        <f t="shared" si="279"/>
        <v>0</v>
      </c>
      <c s="160">
        <f t="shared" si="280"/>
        <v>0</v>
      </c>
      <c s="160">
        <f t="shared" si="261"/>
        <v>0</v>
      </c>
      <c s="157" t="str">
        <f t="shared" si="271"/>
        <v/>
      </c>
      <c s="160" t="str">
        <f t="shared" si="262"/>
        <v/>
      </c>
      <c s="160" t="str">
        <f>IFERROR(IF(AND(VLOOKUP(G465,अंक,5,0)=""),"",IF($CK$6=3,IF(AND(VLOOKUP(G465,अंक,5,0)&gt;=86),3,IF(AND(VLOOKUP(G465,अंक,5,0)&gt;=81),2,IF(AND(VLOOKUP(G465,अंक,5,0)&gt;=75),1,0))),IF(AND(VLOOKUP(G465,अंक,5,0)&gt;86),1.5,IF(AND(VLOOKUP(G465,अंक,5,0)&gt;=81),1,IF(AND(VLOOKUP(G465,अंक,5,0)&gt;=75),0.5,0))))),"")</f>
        <v/>
      </c>
      <c s="160">
        <f t="shared" si="281"/>
        <v>0</v>
      </c>
      <c s="160">
        <f t="shared" si="282"/>
        <v>0</v>
      </c>
      <c s="160">
        <f t="shared" si="263"/>
        <v>0</v>
      </c>
      <c s="157" t="str">
        <f t="shared" si="272"/>
        <v/>
      </c>
      <c s="160" t="str">
        <f t="shared" si="264"/>
        <v/>
      </c>
      <c s="160" t="str">
        <f>IFERROR(IF(AND(VLOOKUP(G465,अंक,5,0)=""),"",IF($CQ$6=3,IF(AND(VLOOKUP(G465,अंक,5,0)&gt;=86),3,IF(AND(VLOOKUP(G465,अंक,5,0)&gt;=81),2,IF(AND(VLOOKUP(G465,अंक,5,0)&gt;=75),1,0))),IF(AND(VLOOKUP(G465,अंक,5,0)&gt;=86),1.5,IF(AND(VLOOKUP(G465,अंक,5,0)&gt;=81),1,IF(AND(VLOOKUP(G465,अंक,5,0)&gt;=75),0.5,0))))),"")</f>
        <v/>
      </c>
      <c s="160">
        <f t="shared" si="283"/>
        <v>0</v>
      </c>
      <c s="160">
        <f t="shared" si="284"/>
        <v>0</v>
      </c>
      <c s="161">
        <f t="shared" si="265"/>
        <v>0</v>
      </c>
      <c s="162"/>
    </row>
    <row r="466" spans="1:99" ht="26.25" customHeight="1">
      <c r="A466"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6" s="181" t="str">
        <f t="shared" si="266"/>
        <v/>
      </c>
      <c s="160" t="str">
        <f t="shared" si="267"/>
        <v/>
      </c>
      <c s="160" t="str">
        <f t="shared" si="254"/>
        <v/>
      </c>
      <c s="160" t="str">
        <f>IFERROR(IF(AND(VLOOKUP(G466,अंक,5,0)=""),"",IF($BM$6=3,IF(AND(VLOOKUP(G466,अंक,5,0)&gt;=86),3,IF(AND(VLOOKUP(G466,अंक,5,0)&gt;=81),2,IF(AND(VLOOKUP(G466,Mark,5,0)&gt;=75),1,0))),IF(AND(VLOOKUP(G466,अंक,5,0)&gt;=86),1.5,IF(AND(VLOOKUP(G466,अंक,5,0)&gt;=81),1,IF(AND(VLOOKUP(G466,अंक,5,0)&gt;=75),0.5,0))))),"")</f>
        <v/>
      </c>
      <c s="160">
        <f t="shared" si="273"/>
        <v>0</v>
      </c>
      <c s="160">
        <f t="shared" si="274"/>
        <v>0</v>
      </c>
      <c s="160">
        <f t="shared" si="255"/>
        <v>0</v>
      </c>
      <c s="157" t="str">
        <f t="shared" si="268"/>
        <v/>
      </c>
      <c s="160" t="str">
        <f t="shared" si="256"/>
        <v/>
      </c>
      <c s="160" t="str">
        <f>IFERROR(IF(AND(VLOOKUP(G466,अंक,5,0)=""),"",IF($BS$6=3,IF(AND(VLOOKUP(G466,अंक,5,0)&gt;=86),3,IF(AND(VLOOKUP(G466,अंक,5,0)&gt;=81),2,IF(AND(VLOOKUP(G466,अंक,5,0)&gt;=75),1,0))),IF(AND(VLOOKUP(G466,अंक,5,0)&gt;=86),1.5,IF(AND(VLOOKUP(G466,अंक,5,0)&gt;=81),1,IF(AND(VLOOKUP(G466,अंक,5,0)&gt;=75),0.5,0))))),"")</f>
        <v/>
      </c>
      <c s="160">
        <f t="shared" si="275"/>
        <v>0</v>
      </c>
      <c s="160">
        <f t="shared" si="276"/>
        <v>0</v>
      </c>
      <c s="160">
        <f t="shared" si="257"/>
        <v>0</v>
      </c>
      <c s="157" t="str">
        <f t="shared" si="269"/>
        <v/>
      </c>
      <c s="160" t="str">
        <f t="shared" si="258"/>
        <v/>
      </c>
      <c s="160" t="str">
        <f>IFERROR(IF(AND(VLOOKUP(G466,अंक,5,0)=""),"",IF($BY$6=3,IF(AND(VLOOKUP(G466,अंक,5,0)&gt;=86),3,IF(AND(VLOOKUP(G466,अंक,5,0)&gt;=81),2,IF(AND(VLOOKUP(G466,अंक,5,0)&gt;=75),1,0))),IF(AND(VLOOKUP(G466,अंक,5,0)&gt;=86),1.5,IF(AND(VLOOKUP(G466,अंक,5,0)&gt;=81),1,IF(AND(VLOOKUP(G466,अंक,5,0)&gt;=75),0.5,0))))),"")</f>
        <v/>
      </c>
      <c s="160">
        <f t="shared" si="277"/>
        <v>0</v>
      </c>
      <c s="160">
        <f t="shared" si="278"/>
        <v>0</v>
      </c>
      <c s="160">
        <f t="shared" si="259"/>
        <v>0</v>
      </c>
      <c s="157" t="str">
        <f t="shared" si="270"/>
        <v/>
      </c>
      <c s="160" t="str">
        <f t="shared" si="260"/>
        <v/>
      </c>
      <c s="160" t="str">
        <f>IFERROR(IF(AND(VLOOKUP(G466,अंक,5,0)=""),"",IF($CE$6=3,IF(AND(VLOOKUP(G466,अंक,5,0)&gt;=86),3,IF(AND(VLOOKUP(G466,अंक,5,0)&gt;=81),2,IF(AND(VLOOKUP(G466,अंक,5,0)&gt;=75),1,0))),IF(AND(VLOOKUP(G466,अंक,5,0)&gt;=86),1.5,IF(AND(VLOOKUP(G466,अंक,5,0)&gt;=81),1,IF(AND(VLOOKUP(G466,अंक,5,0)&gt;=75),0.5,0))))),"")</f>
        <v/>
      </c>
      <c s="160">
        <f t="shared" si="279"/>
        <v>0</v>
      </c>
      <c s="160">
        <f t="shared" si="280"/>
        <v>0</v>
      </c>
      <c s="160">
        <f t="shared" si="261"/>
        <v>0</v>
      </c>
      <c s="157" t="str">
        <f t="shared" si="271"/>
        <v/>
      </c>
      <c s="160" t="str">
        <f t="shared" si="262"/>
        <v/>
      </c>
      <c s="160" t="str">
        <f>IFERROR(IF(AND(VLOOKUP(G466,अंक,5,0)=""),"",IF($CK$6=3,IF(AND(VLOOKUP(G466,अंक,5,0)&gt;=86),3,IF(AND(VLOOKUP(G466,अंक,5,0)&gt;=81),2,IF(AND(VLOOKUP(G466,अंक,5,0)&gt;=75),1,0))),IF(AND(VLOOKUP(G466,अंक,5,0)&gt;86),1.5,IF(AND(VLOOKUP(G466,अंक,5,0)&gt;=81),1,IF(AND(VLOOKUP(G466,अंक,5,0)&gt;=75),0.5,0))))),"")</f>
        <v/>
      </c>
      <c s="160">
        <f t="shared" si="281"/>
        <v>0</v>
      </c>
      <c s="160">
        <f t="shared" si="282"/>
        <v>0</v>
      </c>
      <c s="160">
        <f t="shared" si="263"/>
        <v>0</v>
      </c>
      <c s="157" t="str">
        <f t="shared" si="272"/>
        <v/>
      </c>
      <c s="160" t="str">
        <f t="shared" si="264"/>
        <v/>
      </c>
      <c s="160" t="str">
        <f>IFERROR(IF(AND(VLOOKUP(G466,अंक,5,0)=""),"",IF($CQ$6=3,IF(AND(VLOOKUP(G466,अंक,5,0)&gt;=86),3,IF(AND(VLOOKUP(G466,अंक,5,0)&gt;=81),2,IF(AND(VLOOKUP(G466,अंक,5,0)&gt;=75),1,0))),IF(AND(VLOOKUP(G466,अंक,5,0)&gt;=86),1.5,IF(AND(VLOOKUP(G466,अंक,5,0)&gt;=81),1,IF(AND(VLOOKUP(G466,अंक,5,0)&gt;=75),0.5,0))))),"")</f>
        <v/>
      </c>
      <c s="160">
        <f t="shared" si="283"/>
        <v>0</v>
      </c>
      <c s="160">
        <f t="shared" si="284"/>
        <v>0</v>
      </c>
      <c s="161">
        <f t="shared" si="265"/>
        <v>0</v>
      </c>
      <c s="162"/>
    </row>
    <row r="467" spans="1:99" ht="26.25" customHeight="1">
      <c r="A467"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7" s="181" t="str">
        <f t="shared" si="266"/>
        <v/>
      </c>
      <c s="160" t="str">
        <f t="shared" si="267"/>
        <v/>
      </c>
      <c s="160" t="str">
        <f t="shared" si="254"/>
        <v/>
      </c>
      <c s="160" t="str">
        <f>IFERROR(IF(AND(VLOOKUP(G467,अंक,5,0)=""),"",IF($BM$6=3,IF(AND(VLOOKUP(G467,अंक,5,0)&gt;=86),3,IF(AND(VLOOKUP(G467,अंक,5,0)&gt;=81),2,IF(AND(VLOOKUP(G467,Mark,5,0)&gt;=75),1,0))),IF(AND(VLOOKUP(G467,अंक,5,0)&gt;=86),1.5,IF(AND(VLOOKUP(G467,अंक,5,0)&gt;=81),1,IF(AND(VLOOKUP(G467,अंक,5,0)&gt;=75),0.5,0))))),"")</f>
        <v/>
      </c>
      <c s="160">
        <f t="shared" si="273"/>
        <v>0</v>
      </c>
      <c s="160">
        <f t="shared" si="274"/>
        <v>0</v>
      </c>
      <c s="160">
        <f t="shared" si="255"/>
        <v>0</v>
      </c>
      <c s="157" t="str">
        <f t="shared" si="268"/>
        <v/>
      </c>
      <c s="160" t="str">
        <f t="shared" si="256"/>
        <v/>
      </c>
      <c s="160" t="str">
        <f>IFERROR(IF(AND(VLOOKUP(G467,अंक,5,0)=""),"",IF($BS$6=3,IF(AND(VLOOKUP(G467,अंक,5,0)&gt;=86),3,IF(AND(VLOOKUP(G467,अंक,5,0)&gt;=81),2,IF(AND(VLOOKUP(G467,अंक,5,0)&gt;=75),1,0))),IF(AND(VLOOKUP(G467,अंक,5,0)&gt;=86),1.5,IF(AND(VLOOKUP(G467,अंक,5,0)&gt;=81),1,IF(AND(VLOOKUP(G467,अंक,5,0)&gt;=75),0.5,0))))),"")</f>
        <v/>
      </c>
      <c s="160">
        <f t="shared" si="275"/>
        <v>0</v>
      </c>
      <c s="160">
        <f t="shared" si="276"/>
        <v>0</v>
      </c>
      <c s="160">
        <f t="shared" si="257"/>
        <v>0</v>
      </c>
      <c s="157" t="str">
        <f t="shared" si="269"/>
        <v/>
      </c>
      <c s="160" t="str">
        <f t="shared" si="258"/>
        <v/>
      </c>
      <c s="160" t="str">
        <f>IFERROR(IF(AND(VLOOKUP(G467,अंक,5,0)=""),"",IF($BY$6=3,IF(AND(VLOOKUP(G467,अंक,5,0)&gt;=86),3,IF(AND(VLOOKUP(G467,अंक,5,0)&gt;=81),2,IF(AND(VLOOKUP(G467,अंक,5,0)&gt;=75),1,0))),IF(AND(VLOOKUP(G467,अंक,5,0)&gt;=86),1.5,IF(AND(VLOOKUP(G467,अंक,5,0)&gt;=81),1,IF(AND(VLOOKUP(G467,अंक,5,0)&gt;=75),0.5,0))))),"")</f>
        <v/>
      </c>
      <c s="160">
        <f t="shared" si="277"/>
        <v>0</v>
      </c>
      <c s="160">
        <f t="shared" si="278"/>
        <v>0</v>
      </c>
      <c s="160">
        <f t="shared" si="259"/>
        <v>0</v>
      </c>
      <c s="157" t="str">
        <f t="shared" si="270"/>
        <v/>
      </c>
      <c s="160" t="str">
        <f t="shared" si="260"/>
        <v/>
      </c>
      <c s="160" t="str">
        <f>IFERROR(IF(AND(VLOOKUP(G467,अंक,5,0)=""),"",IF($CE$6=3,IF(AND(VLOOKUP(G467,अंक,5,0)&gt;=86),3,IF(AND(VLOOKUP(G467,अंक,5,0)&gt;=81),2,IF(AND(VLOOKUP(G467,अंक,5,0)&gt;=75),1,0))),IF(AND(VLOOKUP(G467,अंक,5,0)&gt;=86),1.5,IF(AND(VLOOKUP(G467,अंक,5,0)&gt;=81),1,IF(AND(VLOOKUP(G467,अंक,5,0)&gt;=75),0.5,0))))),"")</f>
        <v/>
      </c>
      <c s="160">
        <f t="shared" si="279"/>
        <v>0</v>
      </c>
      <c s="160">
        <f t="shared" si="280"/>
        <v>0</v>
      </c>
      <c s="160">
        <f t="shared" si="261"/>
        <v>0</v>
      </c>
      <c s="157" t="str">
        <f t="shared" si="271"/>
        <v/>
      </c>
      <c s="160" t="str">
        <f t="shared" si="262"/>
        <v/>
      </c>
      <c s="160" t="str">
        <f>IFERROR(IF(AND(VLOOKUP(G467,अंक,5,0)=""),"",IF($CK$6=3,IF(AND(VLOOKUP(G467,अंक,5,0)&gt;=86),3,IF(AND(VLOOKUP(G467,अंक,5,0)&gt;=81),2,IF(AND(VLOOKUP(G467,अंक,5,0)&gt;=75),1,0))),IF(AND(VLOOKUP(G467,अंक,5,0)&gt;86),1.5,IF(AND(VLOOKUP(G467,अंक,5,0)&gt;=81),1,IF(AND(VLOOKUP(G467,अंक,5,0)&gt;=75),0.5,0))))),"")</f>
        <v/>
      </c>
      <c s="160">
        <f t="shared" si="281"/>
        <v>0</v>
      </c>
      <c s="160">
        <f t="shared" si="282"/>
        <v>0</v>
      </c>
      <c s="160">
        <f t="shared" si="263"/>
        <v>0</v>
      </c>
      <c s="157" t="str">
        <f t="shared" si="272"/>
        <v/>
      </c>
      <c s="160" t="str">
        <f t="shared" si="264"/>
        <v/>
      </c>
      <c s="160" t="str">
        <f>IFERROR(IF(AND(VLOOKUP(G467,अंक,5,0)=""),"",IF($CQ$6=3,IF(AND(VLOOKUP(G467,अंक,5,0)&gt;=86),3,IF(AND(VLOOKUP(G467,अंक,5,0)&gt;=81),2,IF(AND(VLOOKUP(G467,अंक,5,0)&gt;=75),1,0))),IF(AND(VLOOKUP(G467,अंक,5,0)&gt;=86),1.5,IF(AND(VLOOKUP(G467,अंक,5,0)&gt;=81),1,IF(AND(VLOOKUP(G467,अंक,5,0)&gt;=75),0.5,0))))),"")</f>
        <v/>
      </c>
      <c s="160">
        <f t="shared" si="283"/>
        <v>0</v>
      </c>
      <c s="160">
        <f t="shared" si="284"/>
        <v>0</v>
      </c>
      <c s="161">
        <f t="shared" si="265"/>
        <v>0</v>
      </c>
      <c s="162"/>
    </row>
    <row r="468" spans="1:99" ht="26.25" customHeight="1">
      <c r="A468"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8" s="181" t="str">
        <f t="shared" si="266"/>
        <v/>
      </c>
      <c s="160" t="str">
        <f t="shared" si="267"/>
        <v/>
      </c>
      <c s="160" t="str">
        <f t="shared" si="254"/>
        <v/>
      </c>
      <c s="160" t="str">
        <f>IFERROR(IF(AND(VLOOKUP(G468,अंक,5,0)=""),"",IF($BM$6=3,IF(AND(VLOOKUP(G468,अंक,5,0)&gt;=86),3,IF(AND(VLOOKUP(G468,अंक,5,0)&gt;=81),2,IF(AND(VLOOKUP(G468,Mark,5,0)&gt;=75),1,0))),IF(AND(VLOOKUP(G468,अंक,5,0)&gt;=86),1.5,IF(AND(VLOOKUP(G468,अंक,5,0)&gt;=81),1,IF(AND(VLOOKUP(G468,अंक,5,0)&gt;=75),0.5,0))))),"")</f>
        <v/>
      </c>
      <c s="160">
        <f t="shared" si="273"/>
        <v>0</v>
      </c>
      <c s="160">
        <f t="shared" si="274"/>
        <v>0</v>
      </c>
      <c s="160">
        <f t="shared" si="255"/>
        <v>0</v>
      </c>
      <c s="157" t="str">
        <f t="shared" si="268"/>
        <v/>
      </c>
      <c s="160" t="str">
        <f t="shared" si="256"/>
        <v/>
      </c>
      <c s="160" t="str">
        <f>IFERROR(IF(AND(VLOOKUP(G468,अंक,5,0)=""),"",IF($BS$6=3,IF(AND(VLOOKUP(G468,अंक,5,0)&gt;=86),3,IF(AND(VLOOKUP(G468,अंक,5,0)&gt;=81),2,IF(AND(VLOOKUP(G468,अंक,5,0)&gt;=75),1,0))),IF(AND(VLOOKUP(G468,अंक,5,0)&gt;=86),1.5,IF(AND(VLOOKUP(G468,अंक,5,0)&gt;=81),1,IF(AND(VLOOKUP(G468,अंक,5,0)&gt;=75),0.5,0))))),"")</f>
        <v/>
      </c>
      <c s="160">
        <f t="shared" si="275"/>
        <v>0</v>
      </c>
      <c s="160">
        <f t="shared" si="276"/>
        <v>0</v>
      </c>
      <c s="160">
        <f t="shared" si="257"/>
        <v>0</v>
      </c>
      <c s="157" t="str">
        <f t="shared" si="269"/>
        <v/>
      </c>
      <c s="160" t="str">
        <f t="shared" si="258"/>
        <v/>
      </c>
      <c s="160" t="str">
        <f>IFERROR(IF(AND(VLOOKUP(G468,अंक,5,0)=""),"",IF($BY$6=3,IF(AND(VLOOKUP(G468,अंक,5,0)&gt;=86),3,IF(AND(VLOOKUP(G468,अंक,5,0)&gt;=81),2,IF(AND(VLOOKUP(G468,अंक,5,0)&gt;=75),1,0))),IF(AND(VLOOKUP(G468,अंक,5,0)&gt;=86),1.5,IF(AND(VLOOKUP(G468,अंक,5,0)&gt;=81),1,IF(AND(VLOOKUP(G468,अंक,5,0)&gt;=75),0.5,0))))),"")</f>
        <v/>
      </c>
      <c s="160">
        <f t="shared" si="277"/>
        <v>0</v>
      </c>
      <c s="160">
        <f t="shared" si="278"/>
        <v>0</v>
      </c>
      <c s="160">
        <f t="shared" si="259"/>
        <v>0</v>
      </c>
      <c s="157" t="str">
        <f t="shared" si="270"/>
        <v/>
      </c>
      <c s="160" t="str">
        <f t="shared" si="260"/>
        <v/>
      </c>
      <c s="160" t="str">
        <f>IFERROR(IF(AND(VLOOKUP(G468,अंक,5,0)=""),"",IF($CE$6=3,IF(AND(VLOOKUP(G468,अंक,5,0)&gt;=86),3,IF(AND(VLOOKUP(G468,अंक,5,0)&gt;=81),2,IF(AND(VLOOKUP(G468,अंक,5,0)&gt;=75),1,0))),IF(AND(VLOOKUP(G468,अंक,5,0)&gt;=86),1.5,IF(AND(VLOOKUP(G468,अंक,5,0)&gt;=81),1,IF(AND(VLOOKUP(G468,अंक,5,0)&gt;=75),0.5,0))))),"")</f>
        <v/>
      </c>
      <c s="160">
        <f t="shared" si="279"/>
        <v>0</v>
      </c>
      <c s="160">
        <f t="shared" si="280"/>
        <v>0</v>
      </c>
      <c s="160">
        <f t="shared" si="261"/>
        <v>0</v>
      </c>
      <c s="157" t="str">
        <f t="shared" si="271"/>
        <v/>
      </c>
      <c s="160" t="str">
        <f t="shared" si="262"/>
        <v/>
      </c>
      <c s="160" t="str">
        <f>IFERROR(IF(AND(VLOOKUP(G468,अंक,5,0)=""),"",IF($CK$6=3,IF(AND(VLOOKUP(G468,अंक,5,0)&gt;=86),3,IF(AND(VLOOKUP(G468,अंक,5,0)&gt;=81),2,IF(AND(VLOOKUP(G468,अंक,5,0)&gt;=75),1,0))),IF(AND(VLOOKUP(G468,अंक,5,0)&gt;86),1.5,IF(AND(VLOOKUP(G468,अंक,5,0)&gt;=81),1,IF(AND(VLOOKUP(G468,अंक,5,0)&gt;=75),0.5,0))))),"")</f>
        <v/>
      </c>
      <c s="160">
        <f t="shared" si="281"/>
        <v>0</v>
      </c>
      <c s="160">
        <f t="shared" si="282"/>
        <v>0</v>
      </c>
      <c s="160">
        <f t="shared" si="263"/>
        <v>0</v>
      </c>
      <c s="157" t="str">
        <f t="shared" si="272"/>
        <v/>
      </c>
      <c s="160" t="str">
        <f t="shared" si="264"/>
        <v/>
      </c>
      <c s="160" t="str">
        <f>IFERROR(IF(AND(VLOOKUP(G468,अंक,5,0)=""),"",IF($CQ$6=3,IF(AND(VLOOKUP(G468,अंक,5,0)&gt;=86),3,IF(AND(VLOOKUP(G468,अंक,5,0)&gt;=81),2,IF(AND(VLOOKUP(G468,अंक,5,0)&gt;=75),1,0))),IF(AND(VLOOKUP(G468,अंक,5,0)&gt;=86),1.5,IF(AND(VLOOKUP(G468,अंक,5,0)&gt;=81),1,IF(AND(VLOOKUP(G468,अंक,5,0)&gt;=75),0.5,0))))),"")</f>
        <v/>
      </c>
      <c s="160">
        <f t="shared" si="283"/>
        <v>0</v>
      </c>
      <c s="160">
        <f t="shared" si="284"/>
        <v>0</v>
      </c>
      <c s="161">
        <f t="shared" si="265"/>
        <v>0</v>
      </c>
      <c s="162"/>
    </row>
    <row r="469" spans="1:99" ht="26.25" customHeight="1">
      <c r="A469"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69" s="181" t="str">
        <f t="shared" si="266"/>
        <v/>
      </c>
      <c s="160" t="str">
        <f t="shared" si="267"/>
        <v/>
      </c>
      <c s="160" t="str">
        <f t="shared" si="254"/>
        <v/>
      </c>
      <c s="160" t="str">
        <f>IFERROR(IF(AND(VLOOKUP(G469,अंक,5,0)=""),"",IF($BM$6=3,IF(AND(VLOOKUP(G469,अंक,5,0)&gt;=86),3,IF(AND(VLOOKUP(G469,अंक,5,0)&gt;=81),2,IF(AND(VLOOKUP(G469,Mark,5,0)&gt;=75),1,0))),IF(AND(VLOOKUP(G469,अंक,5,0)&gt;=86),1.5,IF(AND(VLOOKUP(G469,अंक,5,0)&gt;=81),1,IF(AND(VLOOKUP(G469,अंक,5,0)&gt;=75),0.5,0))))),"")</f>
        <v/>
      </c>
      <c s="160">
        <f t="shared" si="273"/>
        <v>0</v>
      </c>
      <c s="160">
        <f t="shared" si="274"/>
        <v>0</v>
      </c>
      <c s="160">
        <f t="shared" si="255"/>
        <v>0</v>
      </c>
      <c s="157" t="str">
        <f t="shared" si="268"/>
        <v/>
      </c>
      <c s="160" t="str">
        <f t="shared" si="256"/>
        <v/>
      </c>
      <c s="160" t="str">
        <f>IFERROR(IF(AND(VLOOKUP(G469,अंक,5,0)=""),"",IF($BS$6=3,IF(AND(VLOOKUP(G469,अंक,5,0)&gt;=86),3,IF(AND(VLOOKUP(G469,अंक,5,0)&gt;=81),2,IF(AND(VLOOKUP(G469,अंक,5,0)&gt;=75),1,0))),IF(AND(VLOOKUP(G469,अंक,5,0)&gt;=86),1.5,IF(AND(VLOOKUP(G469,अंक,5,0)&gt;=81),1,IF(AND(VLOOKUP(G469,अंक,5,0)&gt;=75),0.5,0))))),"")</f>
        <v/>
      </c>
      <c s="160">
        <f t="shared" si="275"/>
        <v>0</v>
      </c>
      <c s="160">
        <f t="shared" si="276"/>
        <v>0</v>
      </c>
      <c s="160">
        <f t="shared" si="257"/>
        <v>0</v>
      </c>
      <c s="157" t="str">
        <f t="shared" si="269"/>
        <v/>
      </c>
      <c s="160" t="str">
        <f t="shared" si="258"/>
        <v/>
      </c>
      <c s="160" t="str">
        <f>IFERROR(IF(AND(VLOOKUP(G469,अंक,5,0)=""),"",IF($BY$6=3,IF(AND(VLOOKUP(G469,अंक,5,0)&gt;=86),3,IF(AND(VLOOKUP(G469,अंक,5,0)&gt;=81),2,IF(AND(VLOOKUP(G469,अंक,5,0)&gt;=75),1,0))),IF(AND(VLOOKUP(G469,अंक,5,0)&gt;=86),1.5,IF(AND(VLOOKUP(G469,अंक,5,0)&gt;=81),1,IF(AND(VLOOKUP(G469,अंक,5,0)&gt;=75),0.5,0))))),"")</f>
        <v/>
      </c>
      <c s="160">
        <f t="shared" si="277"/>
        <v>0</v>
      </c>
      <c s="160">
        <f t="shared" si="278"/>
        <v>0</v>
      </c>
      <c s="160">
        <f t="shared" si="259"/>
        <v>0</v>
      </c>
      <c s="157" t="str">
        <f t="shared" si="270"/>
        <v/>
      </c>
      <c s="160" t="str">
        <f t="shared" si="260"/>
        <v/>
      </c>
      <c s="160" t="str">
        <f>IFERROR(IF(AND(VLOOKUP(G469,अंक,5,0)=""),"",IF($CE$6=3,IF(AND(VLOOKUP(G469,अंक,5,0)&gt;=86),3,IF(AND(VLOOKUP(G469,अंक,5,0)&gt;=81),2,IF(AND(VLOOKUP(G469,अंक,5,0)&gt;=75),1,0))),IF(AND(VLOOKUP(G469,अंक,5,0)&gt;=86),1.5,IF(AND(VLOOKUP(G469,अंक,5,0)&gt;=81),1,IF(AND(VLOOKUP(G469,अंक,5,0)&gt;=75),0.5,0))))),"")</f>
        <v/>
      </c>
      <c s="160">
        <f t="shared" si="279"/>
        <v>0</v>
      </c>
      <c s="160">
        <f t="shared" si="280"/>
        <v>0</v>
      </c>
      <c s="160">
        <f t="shared" si="261"/>
        <v>0</v>
      </c>
      <c s="157" t="str">
        <f t="shared" si="271"/>
        <v/>
      </c>
      <c s="160" t="str">
        <f t="shared" si="262"/>
        <v/>
      </c>
      <c s="160" t="str">
        <f>IFERROR(IF(AND(VLOOKUP(G469,अंक,5,0)=""),"",IF($CK$6=3,IF(AND(VLOOKUP(G469,अंक,5,0)&gt;=86),3,IF(AND(VLOOKUP(G469,अंक,5,0)&gt;=81),2,IF(AND(VLOOKUP(G469,अंक,5,0)&gt;=75),1,0))),IF(AND(VLOOKUP(G469,अंक,5,0)&gt;86),1.5,IF(AND(VLOOKUP(G469,अंक,5,0)&gt;=81),1,IF(AND(VLOOKUP(G469,अंक,5,0)&gt;=75),0.5,0))))),"")</f>
        <v/>
      </c>
      <c s="160">
        <f t="shared" si="281"/>
        <v>0</v>
      </c>
      <c s="160">
        <f t="shared" si="282"/>
        <v>0</v>
      </c>
      <c s="160">
        <f t="shared" si="263"/>
        <v>0</v>
      </c>
      <c s="157" t="str">
        <f t="shared" si="272"/>
        <v/>
      </c>
      <c s="160" t="str">
        <f t="shared" si="264"/>
        <v/>
      </c>
      <c s="160" t="str">
        <f>IFERROR(IF(AND(VLOOKUP(G469,अंक,5,0)=""),"",IF($CQ$6=3,IF(AND(VLOOKUP(G469,अंक,5,0)&gt;=86),3,IF(AND(VLOOKUP(G469,अंक,5,0)&gt;=81),2,IF(AND(VLOOKUP(G469,अंक,5,0)&gt;=75),1,0))),IF(AND(VLOOKUP(G469,अंक,5,0)&gt;=86),1.5,IF(AND(VLOOKUP(G469,अंक,5,0)&gt;=81),1,IF(AND(VLOOKUP(G469,अंक,5,0)&gt;=75),0.5,0))))),"")</f>
        <v/>
      </c>
      <c s="160">
        <f t="shared" si="283"/>
        <v>0</v>
      </c>
      <c s="160">
        <f t="shared" si="284"/>
        <v>0</v>
      </c>
      <c s="161">
        <f t="shared" si="265"/>
        <v>0</v>
      </c>
      <c s="162"/>
    </row>
    <row r="470" spans="1:99" ht="26.25" customHeight="1">
      <c r="A470" s="43" t="str">
        <f t="shared" si="246"/>
        <v/>
      </c>
      <c s="44" t="str">
        <f t="shared" si="247"/>
        <v/>
      </c>
      <c s="45" t="str">
        <f t="shared" si="248"/>
        <v/>
      </c>
      <c s="46" t="str">
        <f t="shared" si="249"/>
        <v/>
      </c>
      <c s="47" t="str">
        <f t="shared" si="250"/>
        <v/>
      </c>
      <c s="47" t="str">
        <f t="shared" si="251"/>
        <v/>
      </c>
      <c s="48" t="str">
        <f t="shared" si="252"/>
        <v/>
      </c>
      <c s="49" t="str">
        <f t="shared" si="253"/>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0" s="181" t="str">
        <f t="shared" si="266"/>
        <v/>
      </c>
      <c s="160" t="str">
        <f t="shared" si="267"/>
        <v/>
      </c>
      <c s="160" t="str">
        <f t="shared" si="254"/>
        <v/>
      </c>
      <c s="160" t="str">
        <f>IFERROR(IF(AND(VLOOKUP(G470,अंक,5,0)=""),"",IF($BM$6=3,IF(AND(VLOOKUP(G470,अंक,5,0)&gt;=86),3,IF(AND(VLOOKUP(G470,अंक,5,0)&gt;=81),2,IF(AND(VLOOKUP(G470,Mark,5,0)&gt;=75),1,0))),IF(AND(VLOOKUP(G470,अंक,5,0)&gt;=86),1.5,IF(AND(VLOOKUP(G470,अंक,5,0)&gt;=81),1,IF(AND(VLOOKUP(G470,अंक,5,0)&gt;=75),0.5,0))))),"")</f>
        <v/>
      </c>
      <c s="160">
        <f t="shared" si="273"/>
        <v>0</v>
      </c>
      <c s="160">
        <f t="shared" si="274"/>
        <v>0</v>
      </c>
      <c s="160">
        <f t="shared" si="255"/>
        <v>0</v>
      </c>
      <c s="157" t="str">
        <f t="shared" si="268"/>
        <v/>
      </c>
      <c s="160" t="str">
        <f t="shared" si="256"/>
        <v/>
      </c>
      <c s="160" t="str">
        <f>IFERROR(IF(AND(VLOOKUP(G470,अंक,5,0)=""),"",IF($BS$6=3,IF(AND(VLOOKUP(G470,अंक,5,0)&gt;=86),3,IF(AND(VLOOKUP(G470,अंक,5,0)&gt;=81),2,IF(AND(VLOOKUP(G470,अंक,5,0)&gt;=75),1,0))),IF(AND(VLOOKUP(G470,अंक,5,0)&gt;=86),1.5,IF(AND(VLOOKUP(G470,अंक,5,0)&gt;=81),1,IF(AND(VLOOKUP(G470,अंक,5,0)&gt;=75),0.5,0))))),"")</f>
        <v/>
      </c>
      <c s="160">
        <f t="shared" si="275"/>
        <v>0</v>
      </c>
      <c s="160">
        <f t="shared" si="276"/>
        <v>0</v>
      </c>
      <c s="160">
        <f t="shared" si="257"/>
        <v>0</v>
      </c>
      <c s="157" t="str">
        <f t="shared" si="269"/>
        <v/>
      </c>
      <c s="160" t="str">
        <f t="shared" si="258"/>
        <v/>
      </c>
      <c s="160" t="str">
        <f>IFERROR(IF(AND(VLOOKUP(G470,अंक,5,0)=""),"",IF($BY$6=3,IF(AND(VLOOKUP(G470,अंक,5,0)&gt;=86),3,IF(AND(VLOOKUP(G470,अंक,5,0)&gt;=81),2,IF(AND(VLOOKUP(G470,अंक,5,0)&gt;=75),1,0))),IF(AND(VLOOKUP(G470,अंक,5,0)&gt;=86),1.5,IF(AND(VLOOKUP(G470,अंक,5,0)&gt;=81),1,IF(AND(VLOOKUP(G470,अंक,5,0)&gt;=75),0.5,0))))),"")</f>
        <v/>
      </c>
      <c s="160">
        <f t="shared" si="277"/>
        <v>0</v>
      </c>
      <c s="160">
        <f t="shared" si="278"/>
        <v>0</v>
      </c>
      <c s="160">
        <f t="shared" si="259"/>
        <v>0</v>
      </c>
      <c s="157" t="str">
        <f t="shared" si="270"/>
        <v/>
      </c>
      <c s="160" t="str">
        <f t="shared" si="260"/>
        <v/>
      </c>
      <c s="160" t="str">
        <f>IFERROR(IF(AND(VLOOKUP(G470,अंक,5,0)=""),"",IF($CE$6=3,IF(AND(VLOOKUP(G470,अंक,5,0)&gt;=86),3,IF(AND(VLOOKUP(G470,अंक,5,0)&gt;=81),2,IF(AND(VLOOKUP(G470,अंक,5,0)&gt;=75),1,0))),IF(AND(VLOOKUP(G470,अंक,5,0)&gt;=86),1.5,IF(AND(VLOOKUP(G470,अंक,5,0)&gt;=81),1,IF(AND(VLOOKUP(G470,अंक,5,0)&gt;=75),0.5,0))))),"")</f>
        <v/>
      </c>
      <c s="160">
        <f t="shared" si="279"/>
        <v>0</v>
      </c>
      <c s="160">
        <f t="shared" si="280"/>
        <v>0</v>
      </c>
      <c s="160">
        <f t="shared" si="261"/>
        <v>0</v>
      </c>
      <c s="157" t="str">
        <f t="shared" si="271"/>
        <v/>
      </c>
      <c s="160" t="str">
        <f t="shared" si="262"/>
        <v/>
      </c>
      <c s="160" t="str">
        <f>IFERROR(IF(AND(VLOOKUP(G470,अंक,5,0)=""),"",IF($CK$6=3,IF(AND(VLOOKUP(G470,अंक,5,0)&gt;=86),3,IF(AND(VLOOKUP(G470,अंक,5,0)&gt;=81),2,IF(AND(VLOOKUP(G470,अंक,5,0)&gt;=75),1,0))),IF(AND(VLOOKUP(G470,अंक,5,0)&gt;86),1.5,IF(AND(VLOOKUP(G470,अंक,5,0)&gt;=81),1,IF(AND(VLOOKUP(G470,अंक,5,0)&gt;=75),0.5,0))))),"")</f>
        <v/>
      </c>
      <c s="160">
        <f t="shared" si="281"/>
        <v>0</v>
      </c>
      <c s="160">
        <f t="shared" si="282"/>
        <v>0</v>
      </c>
      <c s="160">
        <f t="shared" si="263"/>
        <v>0</v>
      </c>
      <c s="157" t="str">
        <f t="shared" si="272"/>
        <v/>
      </c>
      <c s="160" t="str">
        <f t="shared" si="264"/>
        <v/>
      </c>
      <c s="160" t="str">
        <f>IFERROR(IF(AND(VLOOKUP(G470,अंक,5,0)=""),"",IF($CQ$6=3,IF(AND(VLOOKUP(G470,अंक,5,0)&gt;=86),3,IF(AND(VLOOKUP(G470,अंक,5,0)&gt;=81),2,IF(AND(VLOOKUP(G470,अंक,5,0)&gt;=75),1,0))),IF(AND(VLOOKUP(G470,अंक,5,0)&gt;=86),1.5,IF(AND(VLOOKUP(G470,अंक,5,0)&gt;=81),1,IF(AND(VLOOKUP(G470,अंक,5,0)&gt;=75),0.5,0))))),"")</f>
        <v/>
      </c>
      <c s="160">
        <f t="shared" si="283"/>
        <v>0</v>
      </c>
      <c s="160">
        <f t="shared" si="284"/>
        <v>0</v>
      </c>
      <c s="161">
        <f t="shared" si="265"/>
        <v>0</v>
      </c>
      <c s="162"/>
    </row>
    <row r="471" spans="1:99" ht="26.25" customHeight="1">
      <c r="A471" s="43" t="str">
        <f t="shared" si="285" ref="A471:A507">IF($A470="","",IF(B470="","",$A470+1))</f>
        <v/>
      </c>
      <c s="44" t="str">
        <f t="shared" si="286" ref="B471:B507">IFERROR(VLOOKUP(A471,नाम1,3,0),"")</f>
        <v/>
      </c>
      <c s="45" t="str">
        <f t="shared" si="287" ref="C471:C507">IFERROR(VLOOKUP(A471,नाम1,4,0),"")</f>
        <v/>
      </c>
      <c s="46" t="str">
        <f t="shared" si="288" ref="D471:D507">IFERROR(VLOOKUP(A471,नाम1,11,0),"")</f>
        <v/>
      </c>
      <c s="47" t="str">
        <f t="shared" si="289" ref="E471:E507">IFERROR(VLOOKUP(A471,नाम1,6,0),"")</f>
        <v/>
      </c>
      <c s="47" t="str">
        <f t="shared" si="290" ref="F471:F507">IFERROR(VLOOKUP(A471,नाम1,8,0),"")</f>
        <v/>
      </c>
      <c s="48" t="str">
        <f t="shared" si="291" ref="G471:G507">IFERROR(VLOOKUP(A471,नाम1,12,0),"")</f>
        <v/>
      </c>
      <c s="49" t="str">
        <f t="shared" si="292" ref="H471:H507">IFERROR(VLOOKUP(A471,नाम1,13,0),"")</f>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1" s="181" t="str">
        <f t="shared" si="266"/>
        <v/>
      </c>
      <c s="160" t="str">
        <f t="shared" si="267"/>
        <v/>
      </c>
      <c s="160" t="str">
        <f t="shared" si="254"/>
        <v/>
      </c>
      <c s="160" t="str">
        <f>IFERROR(IF(AND(VLOOKUP(G471,अंक,5,0)=""),"",IF($BM$6=3,IF(AND(VLOOKUP(G471,अंक,5,0)&gt;=86),3,IF(AND(VLOOKUP(G471,अंक,5,0)&gt;=81),2,IF(AND(VLOOKUP(G471,Mark,5,0)&gt;=75),1,0))),IF(AND(VLOOKUP(G471,अंक,5,0)&gt;=86),1.5,IF(AND(VLOOKUP(G471,अंक,5,0)&gt;=81),1,IF(AND(VLOOKUP(G471,अंक,5,0)&gt;=75),0.5,0))))),"")</f>
        <v/>
      </c>
      <c s="160">
        <f t="shared" si="273"/>
        <v>0</v>
      </c>
      <c s="160">
        <f t="shared" si="274"/>
        <v>0</v>
      </c>
      <c s="160">
        <f t="shared" si="255"/>
        <v>0</v>
      </c>
      <c s="157" t="str">
        <f t="shared" si="268"/>
        <v/>
      </c>
      <c s="160" t="str">
        <f t="shared" si="256"/>
        <v/>
      </c>
      <c s="160" t="str">
        <f>IFERROR(IF(AND(VLOOKUP(G471,अंक,5,0)=""),"",IF($BS$6=3,IF(AND(VLOOKUP(G471,अंक,5,0)&gt;=86),3,IF(AND(VLOOKUP(G471,अंक,5,0)&gt;=81),2,IF(AND(VLOOKUP(G471,अंक,5,0)&gt;=75),1,0))),IF(AND(VLOOKUP(G471,अंक,5,0)&gt;=86),1.5,IF(AND(VLOOKUP(G471,अंक,5,0)&gt;=81),1,IF(AND(VLOOKUP(G471,अंक,5,0)&gt;=75),0.5,0))))),"")</f>
        <v/>
      </c>
      <c s="160">
        <f t="shared" si="275"/>
        <v>0</v>
      </c>
      <c s="160">
        <f t="shared" si="276"/>
        <v>0</v>
      </c>
      <c s="160">
        <f t="shared" si="257"/>
        <v>0</v>
      </c>
      <c s="157" t="str">
        <f t="shared" si="269"/>
        <v/>
      </c>
      <c s="160" t="str">
        <f t="shared" si="258"/>
        <v/>
      </c>
      <c s="160" t="str">
        <f>IFERROR(IF(AND(VLOOKUP(G471,अंक,5,0)=""),"",IF($BY$6=3,IF(AND(VLOOKUP(G471,अंक,5,0)&gt;=86),3,IF(AND(VLOOKUP(G471,अंक,5,0)&gt;=81),2,IF(AND(VLOOKUP(G471,अंक,5,0)&gt;=75),1,0))),IF(AND(VLOOKUP(G471,अंक,5,0)&gt;=86),1.5,IF(AND(VLOOKUP(G471,अंक,5,0)&gt;=81),1,IF(AND(VLOOKUP(G471,अंक,5,0)&gt;=75),0.5,0))))),"")</f>
        <v/>
      </c>
      <c s="160">
        <f t="shared" si="277"/>
        <v>0</v>
      </c>
      <c s="160">
        <f t="shared" si="278"/>
        <v>0</v>
      </c>
      <c s="160">
        <f t="shared" si="259"/>
        <v>0</v>
      </c>
      <c s="157" t="str">
        <f t="shared" si="270"/>
        <v/>
      </c>
      <c s="160" t="str">
        <f t="shared" si="260"/>
        <v/>
      </c>
      <c s="160" t="str">
        <f>IFERROR(IF(AND(VLOOKUP(G471,अंक,5,0)=""),"",IF($CE$6=3,IF(AND(VLOOKUP(G471,अंक,5,0)&gt;=86),3,IF(AND(VLOOKUP(G471,अंक,5,0)&gt;=81),2,IF(AND(VLOOKUP(G471,अंक,5,0)&gt;=75),1,0))),IF(AND(VLOOKUP(G471,अंक,5,0)&gt;=86),1.5,IF(AND(VLOOKUP(G471,अंक,5,0)&gt;=81),1,IF(AND(VLOOKUP(G471,अंक,5,0)&gt;=75),0.5,0))))),"")</f>
        <v/>
      </c>
      <c s="160">
        <f t="shared" si="279"/>
        <v>0</v>
      </c>
      <c s="160">
        <f t="shared" si="280"/>
        <v>0</v>
      </c>
      <c s="160">
        <f t="shared" si="261"/>
        <v>0</v>
      </c>
      <c s="157" t="str">
        <f t="shared" si="271"/>
        <v/>
      </c>
      <c s="160" t="str">
        <f t="shared" si="262"/>
        <v/>
      </c>
      <c s="160" t="str">
        <f>IFERROR(IF(AND(VLOOKUP(G471,अंक,5,0)=""),"",IF($CK$6=3,IF(AND(VLOOKUP(G471,अंक,5,0)&gt;=86),3,IF(AND(VLOOKUP(G471,अंक,5,0)&gt;=81),2,IF(AND(VLOOKUP(G471,अंक,5,0)&gt;=75),1,0))),IF(AND(VLOOKUP(G471,अंक,5,0)&gt;86),1.5,IF(AND(VLOOKUP(G471,अंक,5,0)&gt;=81),1,IF(AND(VLOOKUP(G471,अंक,5,0)&gt;=75),0.5,0))))),"")</f>
        <v/>
      </c>
      <c s="160">
        <f t="shared" si="281"/>
        <v>0</v>
      </c>
      <c s="160">
        <f t="shared" si="282"/>
        <v>0</v>
      </c>
      <c s="160">
        <f t="shared" si="263"/>
        <v>0</v>
      </c>
      <c s="157" t="str">
        <f t="shared" si="272"/>
        <v/>
      </c>
      <c s="160" t="str">
        <f t="shared" si="264"/>
        <v/>
      </c>
      <c s="160" t="str">
        <f>IFERROR(IF(AND(VLOOKUP(G471,अंक,5,0)=""),"",IF($CQ$6=3,IF(AND(VLOOKUP(G471,अंक,5,0)&gt;=86),3,IF(AND(VLOOKUP(G471,अंक,5,0)&gt;=81),2,IF(AND(VLOOKUP(G471,अंक,5,0)&gt;=75),1,0))),IF(AND(VLOOKUP(G471,अंक,5,0)&gt;=86),1.5,IF(AND(VLOOKUP(G471,अंक,5,0)&gt;=81),1,IF(AND(VLOOKUP(G471,अंक,5,0)&gt;=75),0.5,0))))),"")</f>
        <v/>
      </c>
      <c s="160">
        <f t="shared" si="283"/>
        <v>0</v>
      </c>
      <c s="160">
        <f t="shared" si="284"/>
        <v>0</v>
      </c>
      <c s="161">
        <f t="shared" si="265"/>
        <v>0</v>
      </c>
      <c s="162"/>
    </row>
    <row r="472" spans="1:99" ht="26.25" customHeight="1">
      <c r="A472"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2" s="181" t="str">
        <f t="shared" si="266"/>
        <v/>
      </c>
      <c s="160" t="str">
        <f t="shared" si="267"/>
        <v/>
      </c>
      <c s="160" t="str">
        <f t="shared" si="254"/>
        <v/>
      </c>
      <c s="160" t="str">
        <f>IFERROR(IF(AND(VLOOKUP(G472,अंक,5,0)=""),"",IF($BM$6=3,IF(AND(VLOOKUP(G472,अंक,5,0)&gt;=86),3,IF(AND(VLOOKUP(G472,अंक,5,0)&gt;=81),2,IF(AND(VLOOKUP(G472,Mark,5,0)&gt;=75),1,0))),IF(AND(VLOOKUP(G472,अंक,5,0)&gt;=86),1.5,IF(AND(VLOOKUP(G472,अंक,5,0)&gt;=81),1,IF(AND(VLOOKUP(G472,अंक,5,0)&gt;=75),0.5,0))))),"")</f>
        <v/>
      </c>
      <c s="160">
        <f t="shared" si="273"/>
        <v>0</v>
      </c>
      <c s="160">
        <f t="shared" si="274"/>
        <v>0</v>
      </c>
      <c s="160">
        <f t="shared" si="255"/>
        <v>0</v>
      </c>
      <c s="157" t="str">
        <f t="shared" si="268"/>
        <v/>
      </c>
      <c s="160" t="str">
        <f t="shared" si="256"/>
        <v/>
      </c>
      <c s="160" t="str">
        <f>IFERROR(IF(AND(VLOOKUP(G472,अंक,5,0)=""),"",IF($BS$6=3,IF(AND(VLOOKUP(G472,अंक,5,0)&gt;=86),3,IF(AND(VLOOKUP(G472,अंक,5,0)&gt;=81),2,IF(AND(VLOOKUP(G472,अंक,5,0)&gt;=75),1,0))),IF(AND(VLOOKUP(G472,अंक,5,0)&gt;=86),1.5,IF(AND(VLOOKUP(G472,अंक,5,0)&gt;=81),1,IF(AND(VLOOKUP(G472,अंक,5,0)&gt;=75),0.5,0))))),"")</f>
        <v/>
      </c>
      <c s="160">
        <f t="shared" si="275"/>
        <v>0</v>
      </c>
      <c s="160">
        <f t="shared" si="276"/>
        <v>0</v>
      </c>
      <c s="160">
        <f t="shared" si="257"/>
        <v>0</v>
      </c>
      <c s="157" t="str">
        <f t="shared" si="269"/>
        <v/>
      </c>
      <c s="160" t="str">
        <f t="shared" si="258"/>
        <v/>
      </c>
      <c s="160" t="str">
        <f>IFERROR(IF(AND(VLOOKUP(G472,अंक,5,0)=""),"",IF($BY$6=3,IF(AND(VLOOKUP(G472,अंक,5,0)&gt;=86),3,IF(AND(VLOOKUP(G472,अंक,5,0)&gt;=81),2,IF(AND(VLOOKUP(G472,अंक,5,0)&gt;=75),1,0))),IF(AND(VLOOKUP(G472,अंक,5,0)&gt;=86),1.5,IF(AND(VLOOKUP(G472,अंक,5,0)&gt;=81),1,IF(AND(VLOOKUP(G472,अंक,5,0)&gt;=75),0.5,0))))),"")</f>
        <v/>
      </c>
      <c s="160">
        <f t="shared" si="277"/>
        <v>0</v>
      </c>
      <c s="160">
        <f t="shared" si="278"/>
        <v>0</v>
      </c>
      <c s="160">
        <f t="shared" si="259"/>
        <v>0</v>
      </c>
      <c s="157" t="str">
        <f t="shared" si="270"/>
        <v/>
      </c>
      <c s="160" t="str">
        <f t="shared" si="260"/>
        <v/>
      </c>
      <c s="160" t="str">
        <f>IFERROR(IF(AND(VLOOKUP(G472,अंक,5,0)=""),"",IF($CE$6=3,IF(AND(VLOOKUP(G472,अंक,5,0)&gt;=86),3,IF(AND(VLOOKUP(G472,अंक,5,0)&gt;=81),2,IF(AND(VLOOKUP(G472,अंक,5,0)&gt;=75),1,0))),IF(AND(VLOOKUP(G472,अंक,5,0)&gt;=86),1.5,IF(AND(VLOOKUP(G472,अंक,5,0)&gt;=81),1,IF(AND(VLOOKUP(G472,अंक,5,0)&gt;=75),0.5,0))))),"")</f>
        <v/>
      </c>
      <c s="160">
        <f t="shared" si="279"/>
        <v>0</v>
      </c>
      <c s="160">
        <f t="shared" si="280"/>
        <v>0</v>
      </c>
      <c s="160">
        <f t="shared" si="261"/>
        <v>0</v>
      </c>
      <c s="157" t="str">
        <f t="shared" si="271"/>
        <v/>
      </c>
      <c s="160" t="str">
        <f t="shared" si="262"/>
        <v/>
      </c>
      <c s="160" t="str">
        <f>IFERROR(IF(AND(VLOOKUP(G472,अंक,5,0)=""),"",IF($CK$6=3,IF(AND(VLOOKUP(G472,अंक,5,0)&gt;=86),3,IF(AND(VLOOKUP(G472,अंक,5,0)&gt;=81),2,IF(AND(VLOOKUP(G472,अंक,5,0)&gt;=75),1,0))),IF(AND(VLOOKUP(G472,अंक,5,0)&gt;86),1.5,IF(AND(VLOOKUP(G472,अंक,5,0)&gt;=81),1,IF(AND(VLOOKUP(G472,अंक,5,0)&gt;=75),0.5,0))))),"")</f>
        <v/>
      </c>
      <c s="160">
        <f t="shared" si="281"/>
        <v>0</v>
      </c>
      <c s="160">
        <f t="shared" si="282"/>
        <v>0</v>
      </c>
      <c s="160">
        <f t="shared" si="263"/>
        <v>0</v>
      </c>
      <c s="157" t="str">
        <f t="shared" si="272"/>
        <v/>
      </c>
      <c s="160" t="str">
        <f t="shared" si="264"/>
        <v/>
      </c>
      <c s="160" t="str">
        <f>IFERROR(IF(AND(VLOOKUP(G472,अंक,5,0)=""),"",IF($CQ$6=3,IF(AND(VLOOKUP(G472,अंक,5,0)&gt;=86),3,IF(AND(VLOOKUP(G472,अंक,5,0)&gt;=81),2,IF(AND(VLOOKUP(G472,अंक,5,0)&gt;=75),1,0))),IF(AND(VLOOKUP(G472,अंक,5,0)&gt;=86),1.5,IF(AND(VLOOKUP(G472,अंक,5,0)&gt;=81),1,IF(AND(VLOOKUP(G472,अंक,5,0)&gt;=75),0.5,0))))),"")</f>
        <v/>
      </c>
      <c s="160">
        <f t="shared" si="283"/>
        <v>0</v>
      </c>
      <c s="160">
        <f t="shared" si="284"/>
        <v>0</v>
      </c>
      <c s="161">
        <f t="shared" si="265"/>
        <v>0</v>
      </c>
      <c s="162"/>
    </row>
    <row r="473" spans="1:99" ht="26.25" customHeight="1">
      <c r="A473"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3" s="181" t="str">
        <f t="shared" si="266"/>
        <v/>
      </c>
      <c s="160" t="str">
        <f t="shared" si="267"/>
        <v/>
      </c>
      <c s="160" t="str">
        <f t="shared" si="254"/>
        <v/>
      </c>
      <c s="160" t="str">
        <f>IFERROR(IF(AND(VLOOKUP(G473,अंक,5,0)=""),"",IF($BM$6=3,IF(AND(VLOOKUP(G473,अंक,5,0)&gt;=86),3,IF(AND(VLOOKUP(G473,अंक,5,0)&gt;=81),2,IF(AND(VLOOKUP(G473,Mark,5,0)&gt;=75),1,0))),IF(AND(VLOOKUP(G473,अंक,5,0)&gt;=86),1.5,IF(AND(VLOOKUP(G473,अंक,5,0)&gt;=81),1,IF(AND(VLOOKUP(G473,अंक,5,0)&gt;=75),0.5,0))))),"")</f>
        <v/>
      </c>
      <c s="160">
        <f t="shared" si="273"/>
        <v>0</v>
      </c>
      <c s="160">
        <f t="shared" si="274"/>
        <v>0</v>
      </c>
      <c s="160">
        <f t="shared" si="255"/>
        <v>0</v>
      </c>
      <c s="157" t="str">
        <f t="shared" si="268"/>
        <v/>
      </c>
      <c s="160" t="str">
        <f t="shared" si="256"/>
        <v/>
      </c>
      <c s="160" t="str">
        <f>IFERROR(IF(AND(VLOOKUP(G473,अंक,5,0)=""),"",IF($BS$6=3,IF(AND(VLOOKUP(G473,अंक,5,0)&gt;=86),3,IF(AND(VLOOKUP(G473,अंक,5,0)&gt;=81),2,IF(AND(VLOOKUP(G473,अंक,5,0)&gt;=75),1,0))),IF(AND(VLOOKUP(G473,अंक,5,0)&gt;=86),1.5,IF(AND(VLOOKUP(G473,अंक,5,0)&gt;=81),1,IF(AND(VLOOKUP(G473,अंक,5,0)&gt;=75),0.5,0))))),"")</f>
        <v/>
      </c>
      <c s="160">
        <f t="shared" si="275"/>
        <v>0</v>
      </c>
      <c s="160">
        <f t="shared" si="276"/>
        <v>0</v>
      </c>
      <c s="160">
        <f t="shared" si="257"/>
        <v>0</v>
      </c>
      <c s="157" t="str">
        <f t="shared" si="269"/>
        <v/>
      </c>
      <c s="160" t="str">
        <f t="shared" si="258"/>
        <v/>
      </c>
      <c s="160" t="str">
        <f>IFERROR(IF(AND(VLOOKUP(G473,अंक,5,0)=""),"",IF($BY$6=3,IF(AND(VLOOKUP(G473,अंक,5,0)&gt;=86),3,IF(AND(VLOOKUP(G473,अंक,5,0)&gt;=81),2,IF(AND(VLOOKUP(G473,अंक,5,0)&gt;=75),1,0))),IF(AND(VLOOKUP(G473,अंक,5,0)&gt;=86),1.5,IF(AND(VLOOKUP(G473,अंक,5,0)&gt;=81),1,IF(AND(VLOOKUP(G473,अंक,5,0)&gt;=75),0.5,0))))),"")</f>
        <v/>
      </c>
      <c s="160">
        <f t="shared" si="277"/>
        <v>0</v>
      </c>
      <c s="160">
        <f t="shared" si="278"/>
        <v>0</v>
      </c>
      <c s="160">
        <f t="shared" si="259"/>
        <v>0</v>
      </c>
      <c s="157" t="str">
        <f t="shared" si="270"/>
        <v/>
      </c>
      <c s="160" t="str">
        <f t="shared" si="260"/>
        <v/>
      </c>
      <c s="160" t="str">
        <f>IFERROR(IF(AND(VLOOKUP(G473,अंक,5,0)=""),"",IF($CE$6=3,IF(AND(VLOOKUP(G473,अंक,5,0)&gt;=86),3,IF(AND(VLOOKUP(G473,अंक,5,0)&gt;=81),2,IF(AND(VLOOKUP(G473,अंक,5,0)&gt;=75),1,0))),IF(AND(VLOOKUP(G473,अंक,5,0)&gt;=86),1.5,IF(AND(VLOOKUP(G473,अंक,5,0)&gt;=81),1,IF(AND(VLOOKUP(G473,अंक,5,0)&gt;=75),0.5,0))))),"")</f>
        <v/>
      </c>
      <c s="160">
        <f t="shared" si="279"/>
        <v>0</v>
      </c>
      <c s="160">
        <f t="shared" si="280"/>
        <v>0</v>
      </c>
      <c s="160">
        <f t="shared" si="261"/>
        <v>0</v>
      </c>
      <c s="157" t="str">
        <f t="shared" si="271"/>
        <v/>
      </c>
      <c s="160" t="str">
        <f t="shared" si="262"/>
        <v/>
      </c>
      <c s="160" t="str">
        <f>IFERROR(IF(AND(VLOOKUP(G473,अंक,5,0)=""),"",IF($CK$6=3,IF(AND(VLOOKUP(G473,अंक,5,0)&gt;=86),3,IF(AND(VLOOKUP(G473,अंक,5,0)&gt;=81),2,IF(AND(VLOOKUP(G473,अंक,5,0)&gt;=75),1,0))),IF(AND(VLOOKUP(G473,अंक,5,0)&gt;86),1.5,IF(AND(VLOOKUP(G473,अंक,5,0)&gt;=81),1,IF(AND(VLOOKUP(G473,अंक,5,0)&gt;=75),0.5,0))))),"")</f>
        <v/>
      </c>
      <c s="160">
        <f t="shared" si="281"/>
        <v>0</v>
      </c>
      <c s="160">
        <f t="shared" si="282"/>
        <v>0</v>
      </c>
      <c s="160">
        <f t="shared" si="263"/>
        <v>0</v>
      </c>
      <c s="157" t="str">
        <f t="shared" si="272"/>
        <v/>
      </c>
      <c s="160" t="str">
        <f t="shared" si="264"/>
        <v/>
      </c>
      <c s="160" t="str">
        <f>IFERROR(IF(AND(VLOOKUP(G473,अंक,5,0)=""),"",IF($CQ$6=3,IF(AND(VLOOKUP(G473,अंक,5,0)&gt;=86),3,IF(AND(VLOOKUP(G473,अंक,5,0)&gt;=81),2,IF(AND(VLOOKUP(G473,अंक,5,0)&gt;=75),1,0))),IF(AND(VLOOKUP(G473,अंक,5,0)&gt;=86),1.5,IF(AND(VLOOKUP(G473,अंक,5,0)&gt;=81),1,IF(AND(VLOOKUP(G473,अंक,5,0)&gt;=75),0.5,0))))),"")</f>
        <v/>
      </c>
      <c s="160">
        <f t="shared" si="283"/>
        <v>0</v>
      </c>
      <c s="160">
        <f t="shared" si="284"/>
        <v>0</v>
      </c>
      <c s="161">
        <f t="shared" si="265"/>
        <v>0</v>
      </c>
      <c s="162"/>
    </row>
    <row r="474" spans="1:99" ht="26.25" customHeight="1">
      <c r="A474"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4" s="181" t="str">
        <f t="shared" si="266"/>
        <v/>
      </c>
      <c s="160" t="str">
        <f t="shared" si="267"/>
        <v/>
      </c>
      <c s="160" t="str">
        <f t="shared" si="254"/>
        <v/>
      </c>
      <c s="160" t="str">
        <f>IFERROR(IF(AND(VLOOKUP(G474,अंक,5,0)=""),"",IF($BM$6=3,IF(AND(VLOOKUP(G474,अंक,5,0)&gt;=86),3,IF(AND(VLOOKUP(G474,अंक,5,0)&gt;=81),2,IF(AND(VLOOKUP(G474,Mark,5,0)&gt;=75),1,0))),IF(AND(VLOOKUP(G474,अंक,5,0)&gt;=86),1.5,IF(AND(VLOOKUP(G474,अंक,5,0)&gt;=81),1,IF(AND(VLOOKUP(G474,अंक,5,0)&gt;=75),0.5,0))))),"")</f>
        <v/>
      </c>
      <c s="160">
        <f t="shared" si="273"/>
        <v>0</v>
      </c>
      <c s="160">
        <f t="shared" si="274"/>
        <v>0</v>
      </c>
      <c s="160">
        <f t="shared" si="255"/>
        <v>0</v>
      </c>
      <c s="157" t="str">
        <f t="shared" si="268"/>
        <v/>
      </c>
      <c s="160" t="str">
        <f t="shared" si="256"/>
        <v/>
      </c>
      <c s="160" t="str">
        <f>IFERROR(IF(AND(VLOOKUP(G474,अंक,5,0)=""),"",IF($BS$6=3,IF(AND(VLOOKUP(G474,अंक,5,0)&gt;=86),3,IF(AND(VLOOKUP(G474,अंक,5,0)&gt;=81),2,IF(AND(VLOOKUP(G474,अंक,5,0)&gt;=75),1,0))),IF(AND(VLOOKUP(G474,अंक,5,0)&gt;=86),1.5,IF(AND(VLOOKUP(G474,अंक,5,0)&gt;=81),1,IF(AND(VLOOKUP(G474,अंक,5,0)&gt;=75),0.5,0))))),"")</f>
        <v/>
      </c>
      <c s="160">
        <f t="shared" si="275"/>
        <v>0</v>
      </c>
      <c s="160">
        <f t="shared" si="276"/>
        <v>0</v>
      </c>
      <c s="160">
        <f t="shared" si="257"/>
        <v>0</v>
      </c>
      <c s="157" t="str">
        <f t="shared" si="269"/>
        <v/>
      </c>
      <c s="160" t="str">
        <f t="shared" si="258"/>
        <v/>
      </c>
      <c s="160" t="str">
        <f>IFERROR(IF(AND(VLOOKUP(G474,अंक,5,0)=""),"",IF($BY$6=3,IF(AND(VLOOKUP(G474,अंक,5,0)&gt;=86),3,IF(AND(VLOOKUP(G474,अंक,5,0)&gt;=81),2,IF(AND(VLOOKUP(G474,अंक,5,0)&gt;=75),1,0))),IF(AND(VLOOKUP(G474,अंक,5,0)&gt;=86),1.5,IF(AND(VLOOKUP(G474,अंक,5,0)&gt;=81),1,IF(AND(VLOOKUP(G474,अंक,5,0)&gt;=75),0.5,0))))),"")</f>
        <v/>
      </c>
      <c s="160">
        <f t="shared" si="277"/>
        <v>0</v>
      </c>
      <c s="160">
        <f t="shared" si="278"/>
        <v>0</v>
      </c>
      <c s="160">
        <f t="shared" si="259"/>
        <v>0</v>
      </c>
      <c s="157" t="str">
        <f t="shared" si="270"/>
        <v/>
      </c>
      <c s="160" t="str">
        <f t="shared" si="260"/>
        <v/>
      </c>
      <c s="160" t="str">
        <f>IFERROR(IF(AND(VLOOKUP(G474,अंक,5,0)=""),"",IF($CE$6=3,IF(AND(VLOOKUP(G474,अंक,5,0)&gt;=86),3,IF(AND(VLOOKUP(G474,अंक,5,0)&gt;=81),2,IF(AND(VLOOKUP(G474,अंक,5,0)&gt;=75),1,0))),IF(AND(VLOOKUP(G474,अंक,5,0)&gt;=86),1.5,IF(AND(VLOOKUP(G474,अंक,5,0)&gt;=81),1,IF(AND(VLOOKUP(G474,अंक,5,0)&gt;=75),0.5,0))))),"")</f>
        <v/>
      </c>
      <c s="160">
        <f t="shared" si="279"/>
        <v>0</v>
      </c>
      <c s="160">
        <f t="shared" si="280"/>
        <v>0</v>
      </c>
      <c s="160">
        <f t="shared" si="261"/>
        <v>0</v>
      </c>
      <c s="157" t="str">
        <f t="shared" si="271"/>
        <v/>
      </c>
      <c s="160" t="str">
        <f t="shared" si="262"/>
        <v/>
      </c>
      <c s="160" t="str">
        <f>IFERROR(IF(AND(VLOOKUP(G474,अंक,5,0)=""),"",IF($CK$6=3,IF(AND(VLOOKUP(G474,अंक,5,0)&gt;=86),3,IF(AND(VLOOKUP(G474,अंक,5,0)&gt;=81),2,IF(AND(VLOOKUP(G474,अंक,5,0)&gt;=75),1,0))),IF(AND(VLOOKUP(G474,अंक,5,0)&gt;86),1.5,IF(AND(VLOOKUP(G474,अंक,5,0)&gt;=81),1,IF(AND(VLOOKUP(G474,अंक,5,0)&gt;=75),0.5,0))))),"")</f>
        <v/>
      </c>
      <c s="160">
        <f t="shared" si="281"/>
        <v>0</v>
      </c>
      <c s="160">
        <f t="shared" si="282"/>
        <v>0</v>
      </c>
      <c s="160">
        <f t="shared" si="263"/>
        <v>0</v>
      </c>
      <c s="157" t="str">
        <f t="shared" si="272"/>
        <v/>
      </c>
      <c s="160" t="str">
        <f t="shared" si="264"/>
        <v/>
      </c>
      <c s="160" t="str">
        <f>IFERROR(IF(AND(VLOOKUP(G474,अंक,5,0)=""),"",IF($CQ$6=3,IF(AND(VLOOKUP(G474,अंक,5,0)&gt;=86),3,IF(AND(VLOOKUP(G474,अंक,5,0)&gt;=81),2,IF(AND(VLOOKUP(G474,अंक,5,0)&gt;=75),1,0))),IF(AND(VLOOKUP(G474,अंक,5,0)&gt;=86),1.5,IF(AND(VLOOKUP(G474,अंक,5,0)&gt;=81),1,IF(AND(VLOOKUP(G474,अंक,5,0)&gt;=75),0.5,0))))),"")</f>
        <v/>
      </c>
      <c s="160">
        <f t="shared" si="283"/>
        <v>0</v>
      </c>
      <c s="160">
        <f t="shared" si="284"/>
        <v>0</v>
      </c>
      <c s="161">
        <f t="shared" si="265"/>
        <v>0</v>
      </c>
      <c s="162"/>
    </row>
    <row r="475" spans="1:99" ht="26.25" customHeight="1">
      <c r="A475"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5" s="181" t="str">
        <f t="shared" si="266"/>
        <v/>
      </c>
      <c s="160" t="str">
        <f t="shared" si="267"/>
        <v/>
      </c>
      <c s="160" t="str">
        <f t="shared" si="254"/>
        <v/>
      </c>
      <c s="160" t="str">
        <f>IFERROR(IF(AND(VLOOKUP(G475,अंक,5,0)=""),"",IF($BM$6=3,IF(AND(VLOOKUP(G475,अंक,5,0)&gt;=86),3,IF(AND(VLOOKUP(G475,अंक,5,0)&gt;=81),2,IF(AND(VLOOKUP(G475,Mark,5,0)&gt;=75),1,0))),IF(AND(VLOOKUP(G475,अंक,5,0)&gt;=86),1.5,IF(AND(VLOOKUP(G475,अंक,5,0)&gt;=81),1,IF(AND(VLOOKUP(G475,अंक,5,0)&gt;=75),0.5,0))))),"")</f>
        <v/>
      </c>
      <c s="160">
        <f t="shared" si="273"/>
        <v>0</v>
      </c>
      <c s="160">
        <f t="shared" si="274"/>
        <v>0</v>
      </c>
      <c s="160">
        <f t="shared" si="255"/>
        <v>0</v>
      </c>
      <c s="157" t="str">
        <f t="shared" si="268"/>
        <v/>
      </c>
      <c s="160" t="str">
        <f t="shared" si="256"/>
        <v/>
      </c>
      <c s="160" t="str">
        <f>IFERROR(IF(AND(VLOOKUP(G475,अंक,5,0)=""),"",IF($BS$6=3,IF(AND(VLOOKUP(G475,अंक,5,0)&gt;=86),3,IF(AND(VLOOKUP(G475,अंक,5,0)&gt;=81),2,IF(AND(VLOOKUP(G475,अंक,5,0)&gt;=75),1,0))),IF(AND(VLOOKUP(G475,अंक,5,0)&gt;=86),1.5,IF(AND(VLOOKUP(G475,अंक,5,0)&gt;=81),1,IF(AND(VLOOKUP(G475,अंक,5,0)&gt;=75),0.5,0))))),"")</f>
        <v/>
      </c>
      <c s="160">
        <f t="shared" si="275"/>
        <v>0</v>
      </c>
      <c s="160">
        <f t="shared" si="276"/>
        <v>0</v>
      </c>
      <c s="160">
        <f t="shared" si="257"/>
        <v>0</v>
      </c>
      <c s="157" t="str">
        <f t="shared" si="269"/>
        <v/>
      </c>
      <c s="160" t="str">
        <f t="shared" si="258"/>
        <v/>
      </c>
      <c s="160" t="str">
        <f>IFERROR(IF(AND(VLOOKUP(G475,अंक,5,0)=""),"",IF($BY$6=3,IF(AND(VLOOKUP(G475,अंक,5,0)&gt;=86),3,IF(AND(VLOOKUP(G475,अंक,5,0)&gt;=81),2,IF(AND(VLOOKUP(G475,अंक,5,0)&gt;=75),1,0))),IF(AND(VLOOKUP(G475,अंक,5,0)&gt;=86),1.5,IF(AND(VLOOKUP(G475,अंक,5,0)&gt;=81),1,IF(AND(VLOOKUP(G475,अंक,5,0)&gt;=75),0.5,0))))),"")</f>
        <v/>
      </c>
      <c s="160">
        <f t="shared" si="277"/>
        <v>0</v>
      </c>
      <c s="160">
        <f t="shared" si="278"/>
        <v>0</v>
      </c>
      <c s="160">
        <f t="shared" si="259"/>
        <v>0</v>
      </c>
      <c s="157" t="str">
        <f t="shared" si="270"/>
        <v/>
      </c>
      <c s="160" t="str">
        <f t="shared" si="260"/>
        <v/>
      </c>
      <c s="160" t="str">
        <f>IFERROR(IF(AND(VLOOKUP(G475,अंक,5,0)=""),"",IF($CE$6=3,IF(AND(VLOOKUP(G475,अंक,5,0)&gt;=86),3,IF(AND(VLOOKUP(G475,अंक,5,0)&gt;=81),2,IF(AND(VLOOKUP(G475,अंक,5,0)&gt;=75),1,0))),IF(AND(VLOOKUP(G475,अंक,5,0)&gt;=86),1.5,IF(AND(VLOOKUP(G475,अंक,5,0)&gt;=81),1,IF(AND(VLOOKUP(G475,अंक,5,0)&gt;=75),0.5,0))))),"")</f>
        <v/>
      </c>
      <c s="160">
        <f t="shared" si="279"/>
        <v>0</v>
      </c>
      <c s="160">
        <f t="shared" si="280"/>
        <v>0</v>
      </c>
      <c s="160">
        <f t="shared" si="261"/>
        <v>0</v>
      </c>
      <c s="157" t="str">
        <f t="shared" si="271"/>
        <v/>
      </c>
      <c s="160" t="str">
        <f t="shared" si="262"/>
        <v/>
      </c>
      <c s="160" t="str">
        <f>IFERROR(IF(AND(VLOOKUP(G475,अंक,5,0)=""),"",IF($CK$6=3,IF(AND(VLOOKUP(G475,अंक,5,0)&gt;=86),3,IF(AND(VLOOKUP(G475,अंक,5,0)&gt;=81),2,IF(AND(VLOOKUP(G475,अंक,5,0)&gt;=75),1,0))),IF(AND(VLOOKUP(G475,अंक,5,0)&gt;86),1.5,IF(AND(VLOOKUP(G475,अंक,5,0)&gt;=81),1,IF(AND(VLOOKUP(G475,अंक,5,0)&gt;=75),0.5,0))))),"")</f>
        <v/>
      </c>
      <c s="160">
        <f t="shared" si="281"/>
        <v>0</v>
      </c>
      <c s="160">
        <f t="shared" si="282"/>
        <v>0</v>
      </c>
      <c s="160">
        <f t="shared" si="263"/>
        <v>0</v>
      </c>
      <c s="157" t="str">
        <f t="shared" si="272"/>
        <v/>
      </c>
      <c s="160" t="str">
        <f t="shared" si="264"/>
        <v/>
      </c>
      <c s="160" t="str">
        <f>IFERROR(IF(AND(VLOOKUP(G475,अंक,5,0)=""),"",IF($CQ$6=3,IF(AND(VLOOKUP(G475,अंक,5,0)&gt;=86),3,IF(AND(VLOOKUP(G475,अंक,5,0)&gt;=81),2,IF(AND(VLOOKUP(G475,अंक,5,0)&gt;=75),1,0))),IF(AND(VLOOKUP(G475,अंक,5,0)&gt;=86),1.5,IF(AND(VLOOKUP(G475,अंक,5,0)&gt;=81),1,IF(AND(VLOOKUP(G475,अंक,5,0)&gt;=75),0.5,0))))),"")</f>
        <v/>
      </c>
      <c s="160">
        <f t="shared" si="283"/>
        <v>0</v>
      </c>
      <c s="160">
        <f t="shared" si="284"/>
        <v>0</v>
      </c>
      <c s="161">
        <f t="shared" si="265"/>
        <v>0</v>
      </c>
      <c s="162"/>
    </row>
    <row r="476" spans="1:99" ht="26.25" customHeight="1">
      <c r="A476"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6" s="181" t="str">
        <f t="shared" si="266"/>
        <v/>
      </c>
      <c s="160" t="str">
        <f t="shared" si="267"/>
        <v/>
      </c>
      <c s="160" t="str">
        <f t="shared" si="254"/>
        <v/>
      </c>
      <c s="160" t="str">
        <f>IFERROR(IF(AND(VLOOKUP(G476,अंक,5,0)=""),"",IF($BM$6=3,IF(AND(VLOOKUP(G476,अंक,5,0)&gt;=86),3,IF(AND(VLOOKUP(G476,अंक,5,0)&gt;=81),2,IF(AND(VLOOKUP(G476,Mark,5,0)&gt;=75),1,0))),IF(AND(VLOOKUP(G476,अंक,5,0)&gt;=86),1.5,IF(AND(VLOOKUP(G476,अंक,5,0)&gt;=81),1,IF(AND(VLOOKUP(G476,अंक,5,0)&gt;=75),0.5,0))))),"")</f>
        <v/>
      </c>
      <c s="160">
        <f t="shared" si="273"/>
        <v>0</v>
      </c>
      <c s="160">
        <f t="shared" si="274"/>
        <v>0</v>
      </c>
      <c s="160">
        <f t="shared" si="255"/>
        <v>0</v>
      </c>
      <c s="157" t="str">
        <f t="shared" si="268"/>
        <v/>
      </c>
      <c s="160" t="str">
        <f t="shared" si="256"/>
        <v/>
      </c>
      <c s="160" t="str">
        <f>IFERROR(IF(AND(VLOOKUP(G476,अंक,5,0)=""),"",IF($BS$6=3,IF(AND(VLOOKUP(G476,अंक,5,0)&gt;=86),3,IF(AND(VLOOKUP(G476,अंक,5,0)&gt;=81),2,IF(AND(VLOOKUP(G476,अंक,5,0)&gt;=75),1,0))),IF(AND(VLOOKUP(G476,अंक,5,0)&gt;=86),1.5,IF(AND(VLOOKUP(G476,अंक,5,0)&gt;=81),1,IF(AND(VLOOKUP(G476,अंक,5,0)&gt;=75),0.5,0))))),"")</f>
        <v/>
      </c>
      <c s="160">
        <f t="shared" si="275"/>
        <v>0</v>
      </c>
      <c s="160">
        <f t="shared" si="276"/>
        <v>0</v>
      </c>
      <c s="160">
        <f t="shared" si="257"/>
        <v>0</v>
      </c>
      <c s="157" t="str">
        <f t="shared" si="269"/>
        <v/>
      </c>
      <c s="160" t="str">
        <f t="shared" si="258"/>
        <v/>
      </c>
      <c s="160" t="str">
        <f>IFERROR(IF(AND(VLOOKUP(G476,अंक,5,0)=""),"",IF($BY$6=3,IF(AND(VLOOKUP(G476,अंक,5,0)&gt;=86),3,IF(AND(VLOOKUP(G476,अंक,5,0)&gt;=81),2,IF(AND(VLOOKUP(G476,अंक,5,0)&gt;=75),1,0))),IF(AND(VLOOKUP(G476,अंक,5,0)&gt;=86),1.5,IF(AND(VLOOKUP(G476,अंक,5,0)&gt;=81),1,IF(AND(VLOOKUP(G476,अंक,5,0)&gt;=75),0.5,0))))),"")</f>
        <v/>
      </c>
      <c s="160">
        <f t="shared" si="277"/>
        <v>0</v>
      </c>
      <c s="160">
        <f t="shared" si="278"/>
        <v>0</v>
      </c>
      <c s="160">
        <f t="shared" si="259"/>
        <v>0</v>
      </c>
      <c s="157" t="str">
        <f t="shared" si="270"/>
        <v/>
      </c>
      <c s="160" t="str">
        <f t="shared" si="260"/>
        <v/>
      </c>
      <c s="160" t="str">
        <f>IFERROR(IF(AND(VLOOKUP(G476,अंक,5,0)=""),"",IF($CE$6=3,IF(AND(VLOOKUP(G476,अंक,5,0)&gt;=86),3,IF(AND(VLOOKUP(G476,अंक,5,0)&gt;=81),2,IF(AND(VLOOKUP(G476,अंक,5,0)&gt;=75),1,0))),IF(AND(VLOOKUP(G476,अंक,5,0)&gt;=86),1.5,IF(AND(VLOOKUP(G476,अंक,5,0)&gt;=81),1,IF(AND(VLOOKUP(G476,अंक,5,0)&gt;=75),0.5,0))))),"")</f>
        <v/>
      </c>
      <c s="160">
        <f t="shared" si="279"/>
        <v>0</v>
      </c>
      <c s="160">
        <f t="shared" si="280"/>
        <v>0</v>
      </c>
      <c s="160">
        <f t="shared" si="261"/>
        <v>0</v>
      </c>
      <c s="157" t="str">
        <f t="shared" si="271"/>
        <v/>
      </c>
      <c s="160" t="str">
        <f t="shared" si="262"/>
        <v/>
      </c>
      <c s="160" t="str">
        <f>IFERROR(IF(AND(VLOOKUP(G476,अंक,5,0)=""),"",IF($CK$6=3,IF(AND(VLOOKUP(G476,अंक,5,0)&gt;=86),3,IF(AND(VLOOKUP(G476,अंक,5,0)&gt;=81),2,IF(AND(VLOOKUP(G476,अंक,5,0)&gt;=75),1,0))),IF(AND(VLOOKUP(G476,अंक,5,0)&gt;86),1.5,IF(AND(VLOOKUP(G476,अंक,5,0)&gt;=81),1,IF(AND(VLOOKUP(G476,अंक,5,0)&gt;=75),0.5,0))))),"")</f>
        <v/>
      </c>
      <c s="160">
        <f t="shared" si="281"/>
        <v>0</v>
      </c>
      <c s="160">
        <f t="shared" si="282"/>
        <v>0</v>
      </c>
      <c s="160">
        <f t="shared" si="263"/>
        <v>0</v>
      </c>
      <c s="157" t="str">
        <f t="shared" si="272"/>
        <v/>
      </c>
      <c s="160" t="str">
        <f t="shared" si="264"/>
        <v/>
      </c>
      <c s="160" t="str">
        <f>IFERROR(IF(AND(VLOOKUP(G476,अंक,5,0)=""),"",IF($CQ$6=3,IF(AND(VLOOKUP(G476,अंक,5,0)&gt;=86),3,IF(AND(VLOOKUP(G476,अंक,5,0)&gt;=81),2,IF(AND(VLOOKUP(G476,अंक,5,0)&gt;=75),1,0))),IF(AND(VLOOKUP(G476,अंक,5,0)&gt;=86),1.5,IF(AND(VLOOKUP(G476,अंक,5,0)&gt;=81),1,IF(AND(VLOOKUP(G476,अंक,5,0)&gt;=75),0.5,0))))),"")</f>
        <v/>
      </c>
      <c s="160">
        <f t="shared" si="283"/>
        <v>0</v>
      </c>
      <c s="160">
        <f t="shared" si="284"/>
        <v>0</v>
      </c>
      <c s="161">
        <f t="shared" si="265"/>
        <v>0</v>
      </c>
      <c s="162"/>
    </row>
    <row r="477" spans="1:99" ht="26.25" customHeight="1">
      <c r="A477"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7" s="181" t="str">
        <f t="shared" si="266"/>
        <v/>
      </c>
      <c s="160" t="str">
        <f t="shared" si="267"/>
        <v/>
      </c>
      <c s="160" t="str">
        <f t="shared" si="254"/>
        <v/>
      </c>
      <c s="160" t="str">
        <f>IFERROR(IF(AND(VLOOKUP(G477,अंक,5,0)=""),"",IF($BM$6=3,IF(AND(VLOOKUP(G477,अंक,5,0)&gt;=86),3,IF(AND(VLOOKUP(G477,अंक,5,0)&gt;=81),2,IF(AND(VLOOKUP(G477,Mark,5,0)&gt;=75),1,0))),IF(AND(VLOOKUP(G477,अंक,5,0)&gt;=86),1.5,IF(AND(VLOOKUP(G477,अंक,5,0)&gt;=81),1,IF(AND(VLOOKUP(G477,अंक,5,0)&gt;=75),0.5,0))))),"")</f>
        <v/>
      </c>
      <c s="160">
        <f t="shared" si="273"/>
        <v>0</v>
      </c>
      <c s="160">
        <f t="shared" si="274"/>
        <v>0</v>
      </c>
      <c s="160">
        <f t="shared" si="255"/>
        <v>0</v>
      </c>
      <c s="157" t="str">
        <f t="shared" si="268"/>
        <v/>
      </c>
      <c s="160" t="str">
        <f t="shared" si="256"/>
        <v/>
      </c>
      <c s="160" t="str">
        <f>IFERROR(IF(AND(VLOOKUP(G477,अंक,5,0)=""),"",IF($BS$6=3,IF(AND(VLOOKUP(G477,अंक,5,0)&gt;=86),3,IF(AND(VLOOKUP(G477,अंक,5,0)&gt;=81),2,IF(AND(VLOOKUP(G477,अंक,5,0)&gt;=75),1,0))),IF(AND(VLOOKUP(G477,अंक,5,0)&gt;=86),1.5,IF(AND(VLOOKUP(G477,अंक,5,0)&gt;=81),1,IF(AND(VLOOKUP(G477,अंक,5,0)&gt;=75),0.5,0))))),"")</f>
        <v/>
      </c>
      <c s="160">
        <f t="shared" si="275"/>
        <v>0</v>
      </c>
      <c s="160">
        <f t="shared" si="276"/>
        <v>0</v>
      </c>
      <c s="160">
        <f t="shared" si="257"/>
        <v>0</v>
      </c>
      <c s="157" t="str">
        <f t="shared" si="269"/>
        <v/>
      </c>
      <c s="160" t="str">
        <f t="shared" si="258"/>
        <v/>
      </c>
      <c s="160" t="str">
        <f>IFERROR(IF(AND(VLOOKUP(G477,अंक,5,0)=""),"",IF($BY$6=3,IF(AND(VLOOKUP(G477,अंक,5,0)&gt;=86),3,IF(AND(VLOOKUP(G477,अंक,5,0)&gt;=81),2,IF(AND(VLOOKUP(G477,अंक,5,0)&gt;=75),1,0))),IF(AND(VLOOKUP(G477,अंक,5,0)&gt;=86),1.5,IF(AND(VLOOKUP(G477,अंक,5,0)&gt;=81),1,IF(AND(VLOOKUP(G477,अंक,5,0)&gt;=75),0.5,0))))),"")</f>
        <v/>
      </c>
      <c s="160">
        <f t="shared" si="277"/>
        <v>0</v>
      </c>
      <c s="160">
        <f t="shared" si="278"/>
        <v>0</v>
      </c>
      <c s="160">
        <f t="shared" si="259"/>
        <v>0</v>
      </c>
      <c s="157" t="str">
        <f t="shared" si="270"/>
        <v/>
      </c>
      <c s="160" t="str">
        <f t="shared" si="260"/>
        <v/>
      </c>
      <c s="160" t="str">
        <f>IFERROR(IF(AND(VLOOKUP(G477,अंक,5,0)=""),"",IF($CE$6=3,IF(AND(VLOOKUP(G477,अंक,5,0)&gt;=86),3,IF(AND(VLOOKUP(G477,अंक,5,0)&gt;=81),2,IF(AND(VLOOKUP(G477,अंक,5,0)&gt;=75),1,0))),IF(AND(VLOOKUP(G477,अंक,5,0)&gt;=86),1.5,IF(AND(VLOOKUP(G477,अंक,5,0)&gt;=81),1,IF(AND(VLOOKUP(G477,अंक,5,0)&gt;=75),0.5,0))))),"")</f>
        <v/>
      </c>
      <c s="160">
        <f t="shared" si="279"/>
        <v>0</v>
      </c>
      <c s="160">
        <f t="shared" si="280"/>
        <v>0</v>
      </c>
      <c s="160">
        <f t="shared" si="261"/>
        <v>0</v>
      </c>
      <c s="157" t="str">
        <f t="shared" si="271"/>
        <v/>
      </c>
      <c s="160" t="str">
        <f t="shared" si="262"/>
        <v/>
      </c>
      <c s="160" t="str">
        <f>IFERROR(IF(AND(VLOOKUP(G477,अंक,5,0)=""),"",IF($CK$6=3,IF(AND(VLOOKUP(G477,अंक,5,0)&gt;=86),3,IF(AND(VLOOKUP(G477,अंक,5,0)&gt;=81),2,IF(AND(VLOOKUP(G477,अंक,5,0)&gt;=75),1,0))),IF(AND(VLOOKUP(G477,अंक,5,0)&gt;86),1.5,IF(AND(VLOOKUP(G477,अंक,5,0)&gt;=81),1,IF(AND(VLOOKUP(G477,अंक,5,0)&gt;=75),0.5,0))))),"")</f>
        <v/>
      </c>
      <c s="160">
        <f t="shared" si="281"/>
        <v>0</v>
      </c>
      <c s="160">
        <f t="shared" si="282"/>
        <v>0</v>
      </c>
      <c s="160">
        <f t="shared" si="263"/>
        <v>0</v>
      </c>
      <c s="157" t="str">
        <f t="shared" si="272"/>
        <v/>
      </c>
      <c s="160" t="str">
        <f t="shared" si="264"/>
        <v/>
      </c>
      <c s="160" t="str">
        <f>IFERROR(IF(AND(VLOOKUP(G477,अंक,5,0)=""),"",IF($CQ$6=3,IF(AND(VLOOKUP(G477,अंक,5,0)&gt;=86),3,IF(AND(VLOOKUP(G477,अंक,5,0)&gt;=81),2,IF(AND(VLOOKUP(G477,अंक,5,0)&gt;=75),1,0))),IF(AND(VLOOKUP(G477,अंक,5,0)&gt;=86),1.5,IF(AND(VLOOKUP(G477,अंक,5,0)&gt;=81),1,IF(AND(VLOOKUP(G477,अंक,5,0)&gt;=75),0.5,0))))),"")</f>
        <v/>
      </c>
      <c s="160">
        <f t="shared" si="283"/>
        <v>0</v>
      </c>
      <c s="160">
        <f t="shared" si="284"/>
        <v>0</v>
      </c>
      <c s="161">
        <f t="shared" si="265"/>
        <v>0</v>
      </c>
      <c s="162"/>
    </row>
    <row r="478" spans="1:99" ht="26.25" customHeight="1">
      <c r="A478"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8" s="181" t="str">
        <f t="shared" si="266"/>
        <v/>
      </c>
      <c s="160" t="str">
        <f t="shared" si="267"/>
        <v/>
      </c>
      <c s="160" t="str">
        <f t="shared" si="254"/>
        <v/>
      </c>
      <c s="160" t="str">
        <f>IFERROR(IF(AND(VLOOKUP(G478,अंक,5,0)=""),"",IF($BM$6=3,IF(AND(VLOOKUP(G478,अंक,5,0)&gt;=86),3,IF(AND(VLOOKUP(G478,अंक,5,0)&gt;=81),2,IF(AND(VLOOKUP(G478,Mark,5,0)&gt;=75),1,0))),IF(AND(VLOOKUP(G478,अंक,5,0)&gt;=86),1.5,IF(AND(VLOOKUP(G478,अंक,5,0)&gt;=81),1,IF(AND(VLOOKUP(G478,अंक,5,0)&gt;=75),0.5,0))))),"")</f>
        <v/>
      </c>
      <c s="160">
        <f t="shared" si="273"/>
        <v>0</v>
      </c>
      <c s="160">
        <f t="shared" si="274"/>
        <v>0</v>
      </c>
      <c s="160">
        <f t="shared" si="255"/>
        <v>0</v>
      </c>
      <c s="157" t="str">
        <f t="shared" si="268"/>
        <v/>
      </c>
      <c s="160" t="str">
        <f t="shared" si="256"/>
        <v/>
      </c>
      <c s="160" t="str">
        <f>IFERROR(IF(AND(VLOOKUP(G478,अंक,5,0)=""),"",IF($BS$6=3,IF(AND(VLOOKUP(G478,अंक,5,0)&gt;=86),3,IF(AND(VLOOKUP(G478,अंक,5,0)&gt;=81),2,IF(AND(VLOOKUP(G478,अंक,5,0)&gt;=75),1,0))),IF(AND(VLOOKUP(G478,अंक,5,0)&gt;=86),1.5,IF(AND(VLOOKUP(G478,अंक,5,0)&gt;=81),1,IF(AND(VLOOKUP(G478,अंक,5,0)&gt;=75),0.5,0))))),"")</f>
        <v/>
      </c>
      <c s="160">
        <f t="shared" si="275"/>
        <v>0</v>
      </c>
      <c s="160">
        <f t="shared" si="276"/>
        <v>0</v>
      </c>
      <c s="160">
        <f t="shared" si="257"/>
        <v>0</v>
      </c>
      <c s="157" t="str">
        <f t="shared" si="269"/>
        <v/>
      </c>
      <c s="160" t="str">
        <f t="shared" si="258"/>
        <v/>
      </c>
      <c s="160" t="str">
        <f>IFERROR(IF(AND(VLOOKUP(G478,अंक,5,0)=""),"",IF($BY$6=3,IF(AND(VLOOKUP(G478,अंक,5,0)&gt;=86),3,IF(AND(VLOOKUP(G478,अंक,5,0)&gt;=81),2,IF(AND(VLOOKUP(G478,अंक,5,0)&gt;=75),1,0))),IF(AND(VLOOKUP(G478,अंक,5,0)&gt;=86),1.5,IF(AND(VLOOKUP(G478,अंक,5,0)&gt;=81),1,IF(AND(VLOOKUP(G478,अंक,5,0)&gt;=75),0.5,0))))),"")</f>
        <v/>
      </c>
      <c s="160">
        <f t="shared" si="277"/>
        <v>0</v>
      </c>
      <c s="160">
        <f t="shared" si="278"/>
        <v>0</v>
      </c>
      <c s="160">
        <f t="shared" si="259"/>
        <v>0</v>
      </c>
      <c s="157" t="str">
        <f t="shared" si="270"/>
        <v/>
      </c>
      <c s="160" t="str">
        <f t="shared" si="260"/>
        <v/>
      </c>
      <c s="160" t="str">
        <f>IFERROR(IF(AND(VLOOKUP(G478,अंक,5,0)=""),"",IF($CE$6=3,IF(AND(VLOOKUP(G478,अंक,5,0)&gt;=86),3,IF(AND(VLOOKUP(G478,अंक,5,0)&gt;=81),2,IF(AND(VLOOKUP(G478,अंक,5,0)&gt;=75),1,0))),IF(AND(VLOOKUP(G478,अंक,5,0)&gt;=86),1.5,IF(AND(VLOOKUP(G478,अंक,5,0)&gt;=81),1,IF(AND(VLOOKUP(G478,अंक,5,0)&gt;=75),0.5,0))))),"")</f>
        <v/>
      </c>
      <c s="160">
        <f t="shared" si="279"/>
        <v>0</v>
      </c>
      <c s="160">
        <f t="shared" si="280"/>
        <v>0</v>
      </c>
      <c s="160">
        <f t="shared" si="261"/>
        <v>0</v>
      </c>
      <c s="157" t="str">
        <f t="shared" si="271"/>
        <v/>
      </c>
      <c s="160" t="str">
        <f t="shared" si="262"/>
        <v/>
      </c>
      <c s="160" t="str">
        <f>IFERROR(IF(AND(VLOOKUP(G478,अंक,5,0)=""),"",IF($CK$6=3,IF(AND(VLOOKUP(G478,अंक,5,0)&gt;=86),3,IF(AND(VLOOKUP(G478,अंक,5,0)&gt;=81),2,IF(AND(VLOOKUP(G478,अंक,5,0)&gt;=75),1,0))),IF(AND(VLOOKUP(G478,अंक,5,0)&gt;86),1.5,IF(AND(VLOOKUP(G478,अंक,5,0)&gt;=81),1,IF(AND(VLOOKUP(G478,अंक,5,0)&gt;=75),0.5,0))))),"")</f>
        <v/>
      </c>
      <c s="160">
        <f t="shared" si="281"/>
        <v>0</v>
      </c>
      <c s="160">
        <f t="shared" si="282"/>
        <v>0</v>
      </c>
      <c s="160">
        <f t="shared" si="263"/>
        <v>0</v>
      </c>
      <c s="157" t="str">
        <f t="shared" si="272"/>
        <v/>
      </c>
      <c s="160" t="str">
        <f t="shared" si="264"/>
        <v/>
      </c>
      <c s="160" t="str">
        <f>IFERROR(IF(AND(VLOOKUP(G478,अंक,5,0)=""),"",IF($CQ$6=3,IF(AND(VLOOKUP(G478,अंक,5,0)&gt;=86),3,IF(AND(VLOOKUP(G478,अंक,5,0)&gt;=81),2,IF(AND(VLOOKUP(G478,अंक,5,0)&gt;=75),1,0))),IF(AND(VLOOKUP(G478,अंक,5,0)&gt;=86),1.5,IF(AND(VLOOKUP(G478,अंक,5,0)&gt;=81),1,IF(AND(VLOOKUP(G478,अंक,5,0)&gt;=75),0.5,0))))),"")</f>
        <v/>
      </c>
      <c s="160">
        <f t="shared" si="283"/>
        <v>0</v>
      </c>
      <c s="160">
        <f t="shared" si="284"/>
        <v>0</v>
      </c>
      <c s="161">
        <f t="shared" si="265"/>
        <v>0</v>
      </c>
      <c s="162"/>
    </row>
    <row r="479" spans="1:99" ht="26.25" customHeight="1">
      <c r="A479"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79" s="181" t="str">
        <f t="shared" si="266"/>
        <v/>
      </c>
      <c s="160" t="str">
        <f t="shared" si="267"/>
        <v/>
      </c>
      <c s="160" t="str">
        <f t="shared" si="254"/>
        <v/>
      </c>
      <c s="160" t="str">
        <f>IFERROR(IF(AND(VLOOKUP(G479,अंक,5,0)=""),"",IF($BM$6=3,IF(AND(VLOOKUP(G479,अंक,5,0)&gt;=86),3,IF(AND(VLOOKUP(G479,अंक,5,0)&gt;=81),2,IF(AND(VLOOKUP(G479,Mark,5,0)&gt;=75),1,0))),IF(AND(VLOOKUP(G479,अंक,5,0)&gt;=86),1.5,IF(AND(VLOOKUP(G479,अंक,5,0)&gt;=81),1,IF(AND(VLOOKUP(G479,अंक,5,0)&gt;=75),0.5,0))))),"")</f>
        <v/>
      </c>
      <c s="160">
        <f t="shared" si="273"/>
        <v>0</v>
      </c>
      <c s="160">
        <f t="shared" si="274"/>
        <v>0</v>
      </c>
      <c s="160">
        <f t="shared" si="255"/>
        <v>0</v>
      </c>
      <c s="157" t="str">
        <f t="shared" si="268"/>
        <v/>
      </c>
      <c s="160" t="str">
        <f t="shared" si="256"/>
        <v/>
      </c>
      <c s="160" t="str">
        <f>IFERROR(IF(AND(VLOOKUP(G479,अंक,5,0)=""),"",IF($BS$6=3,IF(AND(VLOOKUP(G479,अंक,5,0)&gt;=86),3,IF(AND(VLOOKUP(G479,अंक,5,0)&gt;=81),2,IF(AND(VLOOKUP(G479,अंक,5,0)&gt;=75),1,0))),IF(AND(VLOOKUP(G479,अंक,5,0)&gt;=86),1.5,IF(AND(VLOOKUP(G479,अंक,5,0)&gt;=81),1,IF(AND(VLOOKUP(G479,अंक,5,0)&gt;=75),0.5,0))))),"")</f>
        <v/>
      </c>
      <c s="160">
        <f t="shared" si="275"/>
        <v>0</v>
      </c>
      <c s="160">
        <f t="shared" si="276"/>
        <v>0</v>
      </c>
      <c s="160">
        <f t="shared" si="257"/>
        <v>0</v>
      </c>
      <c s="157" t="str">
        <f t="shared" si="269"/>
        <v/>
      </c>
      <c s="160" t="str">
        <f t="shared" si="258"/>
        <v/>
      </c>
      <c s="160" t="str">
        <f>IFERROR(IF(AND(VLOOKUP(G479,अंक,5,0)=""),"",IF($BY$6=3,IF(AND(VLOOKUP(G479,अंक,5,0)&gt;=86),3,IF(AND(VLOOKUP(G479,अंक,5,0)&gt;=81),2,IF(AND(VLOOKUP(G479,अंक,5,0)&gt;=75),1,0))),IF(AND(VLOOKUP(G479,अंक,5,0)&gt;=86),1.5,IF(AND(VLOOKUP(G479,अंक,5,0)&gt;=81),1,IF(AND(VLOOKUP(G479,अंक,5,0)&gt;=75),0.5,0))))),"")</f>
        <v/>
      </c>
      <c s="160">
        <f t="shared" si="277"/>
        <v>0</v>
      </c>
      <c s="160">
        <f t="shared" si="278"/>
        <v>0</v>
      </c>
      <c s="160">
        <f t="shared" si="259"/>
        <v>0</v>
      </c>
      <c s="157" t="str">
        <f t="shared" si="270"/>
        <v/>
      </c>
      <c s="160" t="str">
        <f t="shared" si="260"/>
        <v/>
      </c>
      <c s="160" t="str">
        <f>IFERROR(IF(AND(VLOOKUP(G479,अंक,5,0)=""),"",IF($CE$6=3,IF(AND(VLOOKUP(G479,अंक,5,0)&gt;=86),3,IF(AND(VLOOKUP(G479,अंक,5,0)&gt;=81),2,IF(AND(VLOOKUP(G479,अंक,5,0)&gt;=75),1,0))),IF(AND(VLOOKUP(G479,अंक,5,0)&gt;=86),1.5,IF(AND(VLOOKUP(G479,अंक,5,0)&gt;=81),1,IF(AND(VLOOKUP(G479,अंक,5,0)&gt;=75),0.5,0))))),"")</f>
        <v/>
      </c>
      <c s="160">
        <f t="shared" si="279"/>
        <v>0</v>
      </c>
      <c s="160">
        <f t="shared" si="280"/>
        <v>0</v>
      </c>
      <c s="160">
        <f t="shared" si="261"/>
        <v>0</v>
      </c>
      <c s="157" t="str">
        <f t="shared" si="271"/>
        <v/>
      </c>
      <c s="160" t="str">
        <f t="shared" si="262"/>
        <v/>
      </c>
      <c s="160" t="str">
        <f>IFERROR(IF(AND(VLOOKUP(G479,अंक,5,0)=""),"",IF($CK$6=3,IF(AND(VLOOKUP(G479,अंक,5,0)&gt;=86),3,IF(AND(VLOOKUP(G479,अंक,5,0)&gt;=81),2,IF(AND(VLOOKUP(G479,अंक,5,0)&gt;=75),1,0))),IF(AND(VLOOKUP(G479,अंक,5,0)&gt;86),1.5,IF(AND(VLOOKUP(G479,अंक,5,0)&gt;=81),1,IF(AND(VLOOKUP(G479,अंक,5,0)&gt;=75),0.5,0))))),"")</f>
        <v/>
      </c>
      <c s="160">
        <f t="shared" si="281"/>
        <v>0</v>
      </c>
      <c s="160">
        <f t="shared" si="282"/>
        <v>0</v>
      </c>
      <c s="160">
        <f t="shared" si="263"/>
        <v>0</v>
      </c>
      <c s="157" t="str">
        <f t="shared" si="272"/>
        <v/>
      </c>
      <c s="160" t="str">
        <f t="shared" si="264"/>
        <v/>
      </c>
      <c s="160" t="str">
        <f>IFERROR(IF(AND(VLOOKUP(G479,अंक,5,0)=""),"",IF($CQ$6=3,IF(AND(VLOOKUP(G479,अंक,5,0)&gt;=86),3,IF(AND(VLOOKUP(G479,अंक,5,0)&gt;=81),2,IF(AND(VLOOKUP(G479,अंक,5,0)&gt;=75),1,0))),IF(AND(VLOOKUP(G479,अंक,5,0)&gt;=86),1.5,IF(AND(VLOOKUP(G479,अंक,5,0)&gt;=81),1,IF(AND(VLOOKUP(G479,अंक,5,0)&gt;=75),0.5,0))))),"")</f>
        <v/>
      </c>
      <c s="160">
        <f t="shared" si="283"/>
        <v>0</v>
      </c>
      <c s="160">
        <f t="shared" si="284"/>
        <v>0</v>
      </c>
      <c s="161">
        <f t="shared" si="265"/>
        <v>0</v>
      </c>
      <c s="162"/>
    </row>
    <row r="480" spans="1:99" ht="26.25" customHeight="1">
      <c r="A480"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0" s="181" t="str">
        <f t="shared" si="266"/>
        <v/>
      </c>
      <c s="160" t="str">
        <f t="shared" si="267"/>
        <v/>
      </c>
      <c s="160" t="str">
        <f t="shared" si="254"/>
        <v/>
      </c>
      <c s="160" t="str">
        <f>IFERROR(IF(AND(VLOOKUP(G480,अंक,5,0)=""),"",IF($BM$6=3,IF(AND(VLOOKUP(G480,अंक,5,0)&gt;=86),3,IF(AND(VLOOKUP(G480,अंक,5,0)&gt;=81),2,IF(AND(VLOOKUP(G480,Mark,5,0)&gt;=75),1,0))),IF(AND(VLOOKUP(G480,अंक,5,0)&gt;=86),1.5,IF(AND(VLOOKUP(G480,अंक,5,0)&gt;=81),1,IF(AND(VLOOKUP(G480,अंक,5,0)&gt;=75),0.5,0))))),"")</f>
        <v/>
      </c>
      <c s="160">
        <f t="shared" si="273"/>
        <v>0</v>
      </c>
      <c s="160">
        <f t="shared" si="274"/>
        <v>0</v>
      </c>
      <c s="160">
        <f t="shared" si="255"/>
        <v>0</v>
      </c>
      <c s="157" t="str">
        <f t="shared" si="268"/>
        <v/>
      </c>
      <c s="160" t="str">
        <f t="shared" si="256"/>
        <v/>
      </c>
      <c s="160" t="str">
        <f>IFERROR(IF(AND(VLOOKUP(G480,अंक,5,0)=""),"",IF($BS$6=3,IF(AND(VLOOKUP(G480,अंक,5,0)&gt;=86),3,IF(AND(VLOOKUP(G480,अंक,5,0)&gt;=81),2,IF(AND(VLOOKUP(G480,अंक,5,0)&gt;=75),1,0))),IF(AND(VLOOKUP(G480,अंक,5,0)&gt;=86),1.5,IF(AND(VLOOKUP(G480,अंक,5,0)&gt;=81),1,IF(AND(VLOOKUP(G480,अंक,5,0)&gt;=75),0.5,0))))),"")</f>
        <v/>
      </c>
      <c s="160">
        <f t="shared" si="275"/>
        <v>0</v>
      </c>
      <c s="160">
        <f t="shared" si="276"/>
        <v>0</v>
      </c>
      <c s="160">
        <f t="shared" si="257"/>
        <v>0</v>
      </c>
      <c s="157" t="str">
        <f t="shared" si="269"/>
        <v/>
      </c>
      <c s="160" t="str">
        <f t="shared" si="258"/>
        <v/>
      </c>
      <c s="160" t="str">
        <f>IFERROR(IF(AND(VLOOKUP(G480,अंक,5,0)=""),"",IF($BY$6=3,IF(AND(VLOOKUP(G480,अंक,5,0)&gt;=86),3,IF(AND(VLOOKUP(G480,अंक,5,0)&gt;=81),2,IF(AND(VLOOKUP(G480,अंक,5,0)&gt;=75),1,0))),IF(AND(VLOOKUP(G480,अंक,5,0)&gt;=86),1.5,IF(AND(VLOOKUP(G480,अंक,5,0)&gt;=81),1,IF(AND(VLOOKUP(G480,अंक,5,0)&gt;=75),0.5,0))))),"")</f>
        <v/>
      </c>
      <c s="160">
        <f t="shared" si="277"/>
        <v>0</v>
      </c>
      <c s="160">
        <f t="shared" si="278"/>
        <v>0</v>
      </c>
      <c s="160">
        <f t="shared" si="259"/>
        <v>0</v>
      </c>
      <c s="157" t="str">
        <f t="shared" si="270"/>
        <v/>
      </c>
      <c s="160" t="str">
        <f t="shared" si="260"/>
        <v/>
      </c>
      <c s="160" t="str">
        <f>IFERROR(IF(AND(VLOOKUP(G480,अंक,5,0)=""),"",IF($CE$6=3,IF(AND(VLOOKUP(G480,अंक,5,0)&gt;=86),3,IF(AND(VLOOKUP(G480,अंक,5,0)&gt;=81),2,IF(AND(VLOOKUP(G480,अंक,5,0)&gt;=75),1,0))),IF(AND(VLOOKUP(G480,अंक,5,0)&gt;=86),1.5,IF(AND(VLOOKUP(G480,अंक,5,0)&gt;=81),1,IF(AND(VLOOKUP(G480,अंक,5,0)&gt;=75),0.5,0))))),"")</f>
        <v/>
      </c>
      <c s="160">
        <f t="shared" si="279"/>
        <v>0</v>
      </c>
      <c s="160">
        <f t="shared" si="280"/>
        <v>0</v>
      </c>
      <c s="160">
        <f t="shared" si="261"/>
        <v>0</v>
      </c>
      <c s="157" t="str">
        <f t="shared" si="271"/>
        <v/>
      </c>
      <c s="160" t="str">
        <f t="shared" si="262"/>
        <v/>
      </c>
      <c s="160" t="str">
        <f>IFERROR(IF(AND(VLOOKUP(G480,अंक,5,0)=""),"",IF($CK$6=3,IF(AND(VLOOKUP(G480,अंक,5,0)&gt;=86),3,IF(AND(VLOOKUP(G480,अंक,5,0)&gt;=81),2,IF(AND(VLOOKUP(G480,अंक,5,0)&gt;=75),1,0))),IF(AND(VLOOKUP(G480,अंक,5,0)&gt;86),1.5,IF(AND(VLOOKUP(G480,अंक,5,0)&gt;=81),1,IF(AND(VLOOKUP(G480,अंक,5,0)&gt;=75),0.5,0))))),"")</f>
        <v/>
      </c>
      <c s="160">
        <f t="shared" si="281"/>
        <v>0</v>
      </c>
      <c s="160">
        <f t="shared" si="282"/>
        <v>0</v>
      </c>
      <c s="160">
        <f t="shared" si="263"/>
        <v>0</v>
      </c>
      <c s="157" t="str">
        <f t="shared" si="272"/>
        <v/>
      </c>
      <c s="160" t="str">
        <f t="shared" si="264"/>
        <v/>
      </c>
      <c s="160" t="str">
        <f>IFERROR(IF(AND(VLOOKUP(G480,अंक,5,0)=""),"",IF($CQ$6=3,IF(AND(VLOOKUP(G480,अंक,5,0)&gt;=86),3,IF(AND(VLOOKUP(G480,अंक,5,0)&gt;=81),2,IF(AND(VLOOKUP(G480,अंक,5,0)&gt;=75),1,0))),IF(AND(VLOOKUP(G480,अंक,5,0)&gt;=86),1.5,IF(AND(VLOOKUP(G480,अंक,5,0)&gt;=81),1,IF(AND(VLOOKUP(G480,अंक,5,0)&gt;=75),0.5,0))))),"")</f>
        <v/>
      </c>
      <c s="160">
        <f t="shared" si="283"/>
        <v>0</v>
      </c>
      <c s="160">
        <f t="shared" si="284"/>
        <v>0</v>
      </c>
      <c s="161">
        <f t="shared" si="265"/>
        <v>0</v>
      </c>
      <c s="162"/>
    </row>
    <row r="481" spans="1:99" ht="26.25" customHeight="1">
      <c r="A481"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1" s="181" t="str">
        <f t="shared" si="266"/>
        <v/>
      </c>
      <c s="160" t="str">
        <f t="shared" si="267"/>
        <v/>
      </c>
      <c s="160" t="str">
        <f t="shared" si="254"/>
        <v/>
      </c>
      <c s="160" t="str">
        <f>IFERROR(IF(AND(VLOOKUP(G481,अंक,5,0)=""),"",IF($BM$6=3,IF(AND(VLOOKUP(G481,अंक,5,0)&gt;=86),3,IF(AND(VLOOKUP(G481,अंक,5,0)&gt;=81),2,IF(AND(VLOOKUP(G481,Mark,5,0)&gt;=75),1,0))),IF(AND(VLOOKUP(G481,अंक,5,0)&gt;=86),1.5,IF(AND(VLOOKUP(G481,अंक,5,0)&gt;=81),1,IF(AND(VLOOKUP(G481,अंक,5,0)&gt;=75),0.5,0))))),"")</f>
        <v/>
      </c>
      <c s="160">
        <f t="shared" si="273"/>
        <v>0</v>
      </c>
      <c s="160">
        <f t="shared" si="274"/>
        <v>0</v>
      </c>
      <c s="160">
        <f t="shared" si="255"/>
        <v>0</v>
      </c>
      <c s="157" t="str">
        <f t="shared" si="268"/>
        <v/>
      </c>
      <c s="160" t="str">
        <f t="shared" si="256"/>
        <v/>
      </c>
      <c s="160" t="str">
        <f>IFERROR(IF(AND(VLOOKUP(G481,अंक,5,0)=""),"",IF($BS$6=3,IF(AND(VLOOKUP(G481,अंक,5,0)&gt;=86),3,IF(AND(VLOOKUP(G481,अंक,5,0)&gt;=81),2,IF(AND(VLOOKUP(G481,अंक,5,0)&gt;=75),1,0))),IF(AND(VLOOKUP(G481,अंक,5,0)&gt;=86),1.5,IF(AND(VLOOKUP(G481,अंक,5,0)&gt;=81),1,IF(AND(VLOOKUP(G481,अंक,5,0)&gt;=75),0.5,0))))),"")</f>
        <v/>
      </c>
      <c s="160">
        <f t="shared" si="275"/>
        <v>0</v>
      </c>
      <c s="160">
        <f t="shared" si="276"/>
        <v>0</v>
      </c>
      <c s="160">
        <f t="shared" si="257"/>
        <v>0</v>
      </c>
      <c s="157" t="str">
        <f t="shared" si="269"/>
        <v/>
      </c>
      <c s="160" t="str">
        <f t="shared" si="258"/>
        <v/>
      </c>
      <c s="160" t="str">
        <f>IFERROR(IF(AND(VLOOKUP(G481,अंक,5,0)=""),"",IF($BY$6=3,IF(AND(VLOOKUP(G481,अंक,5,0)&gt;=86),3,IF(AND(VLOOKUP(G481,अंक,5,0)&gt;=81),2,IF(AND(VLOOKUP(G481,अंक,5,0)&gt;=75),1,0))),IF(AND(VLOOKUP(G481,अंक,5,0)&gt;=86),1.5,IF(AND(VLOOKUP(G481,अंक,5,0)&gt;=81),1,IF(AND(VLOOKUP(G481,अंक,5,0)&gt;=75),0.5,0))))),"")</f>
        <v/>
      </c>
      <c s="160">
        <f t="shared" si="277"/>
        <v>0</v>
      </c>
      <c s="160">
        <f t="shared" si="278"/>
        <v>0</v>
      </c>
      <c s="160">
        <f t="shared" si="259"/>
        <v>0</v>
      </c>
      <c s="157" t="str">
        <f t="shared" si="270"/>
        <v/>
      </c>
      <c s="160" t="str">
        <f t="shared" si="260"/>
        <v/>
      </c>
      <c s="160" t="str">
        <f>IFERROR(IF(AND(VLOOKUP(G481,अंक,5,0)=""),"",IF($CE$6=3,IF(AND(VLOOKUP(G481,अंक,5,0)&gt;=86),3,IF(AND(VLOOKUP(G481,अंक,5,0)&gt;=81),2,IF(AND(VLOOKUP(G481,अंक,5,0)&gt;=75),1,0))),IF(AND(VLOOKUP(G481,अंक,5,0)&gt;=86),1.5,IF(AND(VLOOKUP(G481,अंक,5,0)&gt;=81),1,IF(AND(VLOOKUP(G481,अंक,5,0)&gt;=75),0.5,0))))),"")</f>
        <v/>
      </c>
      <c s="160">
        <f t="shared" si="279"/>
        <v>0</v>
      </c>
      <c s="160">
        <f t="shared" si="280"/>
        <v>0</v>
      </c>
      <c s="160">
        <f t="shared" si="261"/>
        <v>0</v>
      </c>
      <c s="157" t="str">
        <f t="shared" si="271"/>
        <v/>
      </c>
      <c s="160" t="str">
        <f t="shared" si="262"/>
        <v/>
      </c>
      <c s="160" t="str">
        <f>IFERROR(IF(AND(VLOOKUP(G481,अंक,5,0)=""),"",IF($CK$6=3,IF(AND(VLOOKUP(G481,अंक,5,0)&gt;=86),3,IF(AND(VLOOKUP(G481,अंक,5,0)&gt;=81),2,IF(AND(VLOOKUP(G481,अंक,5,0)&gt;=75),1,0))),IF(AND(VLOOKUP(G481,अंक,5,0)&gt;86),1.5,IF(AND(VLOOKUP(G481,अंक,5,0)&gt;=81),1,IF(AND(VLOOKUP(G481,अंक,5,0)&gt;=75),0.5,0))))),"")</f>
        <v/>
      </c>
      <c s="160">
        <f t="shared" si="281"/>
        <v>0</v>
      </c>
      <c s="160">
        <f t="shared" si="282"/>
        <v>0</v>
      </c>
      <c s="160">
        <f t="shared" si="263"/>
        <v>0</v>
      </c>
      <c s="157" t="str">
        <f t="shared" si="272"/>
        <v/>
      </c>
      <c s="160" t="str">
        <f t="shared" si="264"/>
        <v/>
      </c>
      <c s="160" t="str">
        <f>IFERROR(IF(AND(VLOOKUP(G481,अंक,5,0)=""),"",IF($CQ$6=3,IF(AND(VLOOKUP(G481,अंक,5,0)&gt;=86),3,IF(AND(VLOOKUP(G481,अंक,5,0)&gt;=81),2,IF(AND(VLOOKUP(G481,अंक,5,0)&gt;=75),1,0))),IF(AND(VLOOKUP(G481,अंक,5,0)&gt;=86),1.5,IF(AND(VLOOKUP(G481,अंक,5,0)&gt;=81),1,IF(AND(VLOOKUP(G481,अंक,5,0)&gt;=75),0.5,0))))),"")</f>
        <v/>
      </c>
      <c s="160">
        <f t="shared" si="283"/>
        <v>0</v>
      </c>
      <c s="160">
        <f t="shared" si="284"/>
        <v>0</v>
      </c>
      <c s="161">
        <f t="shared" si="265"/>
        <v>0</v>
      </c>
      <c s="162"/>
    </row>
    <row r="482" spans="1:99" ht="26.25" customHeight="1">
      <c r="A482"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2" s="181" t="str">
        <f t="shared" si="266"/>
        <v/>
      </c>
      <c s="160" t="str">
        <f t="shared" si="267"/>
        <v/>
      </c>
      <c s="160" t="str">
        <f t="shared" si="254"/>
        <v/>
      </c>
      <c s="160" t="str">
        <f>IFERROR(IF(AND(VLOOKUP(G482,अंक,5,0)=""),"",IF($BM$6=3,IF(AND(VLOOKUP(G482,अंक,5,0)&gt;=86),3,IF(AND(VLOOKUP(G482,अंक,5,0)&gt;=81),2,IF(AND(VLOOKUP(G482,Mark,5,0)&gt;=75),1,0))),IF(AND(VLOOKUP(G482,अंक,5,0)&gt;=86),1.5,IF(AND(VLOOKUP(G482,अंक,5,0)&gt;=81),1,IF(AND(VLOOKUP(G482,अंक,5,0)&gt;=75),0.5,0))))),"")</f>
        <v/>
      </c>
      <c s="160">
        <f t="shared" si="273"/>
        <v>0</v>
      </c>
      <c s="160">
        <f t="shared" si="274"/>
        <v>0</v>
      </c>
      <c s="160">
        <f t="shared" si="255"/>
        <v>0</v>
      </c>
      <c s="157" t="str">
        <f t="shared" si="268"/>
        <v/>
      </c>
      <c s="160" t="str">
        <f t="shared" si="256"/>
        <v/>
      </c>
      <c s="160" t="str">
        <f>IFERROR(IF(AND(VLOOKUP(G482,अंक,5,0)=""),"",IF($BS$6=3,IF(AND(VLOOKUP(G482,अंक,5,0)&gt;=86),3,IF(AND(VLOOKUP(G482,अंक,5,0)&gt;=81),2,IF(AND(VLOOKUP(G482,अंक,5,0)&gt;=75),1,0))),IF(AND(VLOOKUP(G482,अंक,5,0)&gt;=86),1.5,IF(AND(VLOOKUP(G482,अंक,5,0)&gt;=81),1,IF(AND(VLOOKUP(G482,अंक,5,0)&gt;=75),0.5,0))))),"")</f>
        <v/>
      </c>
      <c s="160">
        <f t="shared" si="275"/>
        <v>0</v>
      </c>
      <c s="160">
        <f t="shared" si="276"/>
        <v>0</v>
      </c>
      <c s="160">
        <f t="shared" si="257"/>
        <v>0</v>
      </c>
      <c s="157" t="str">
        <f t="shared" si="269"/>
        <v/>
      </c>
      <c s="160" t="str">
        <f t="shared" si="258"/>
        <v/>
      </c>
      <c s="160" t="str">
        <f>IFERROR(IF(AND(VLOOKUP(G482,अंक,5,0)=""),"",IF($BY$6=3,IF(AND(VLOOKUP(G482,अंक,5,0)&gt;=86),3,IF(AND(VLOOKUP(G482,अंक,5,0)&gt;=81),2,IF(AND(VLOOKUP(G482,अंक,5,0)&gt;=75),1,0))),IF(AND(VLOOKUP(G482,अंक,5,0)&gt;=86),1.5,IF(AND(VLOOKUP(G482,अंक,5,0)&gt;=81),1,IF(AND(VLOOKUP(G482,अंक,5,0)&gt;=75),0.5,0))))),"")</f>
        <v/>
      </c>
      <c s="160">
        <f t="shared" si="277"/>
        <v>0</v>
      </c>
      <c s="160">
        <f t="shared" si="278"/>
        <v>0</v>
      </c>
      <c s="160">
        <f t="shared" si="259"/>
        <v>0</v>
      </c>
      <c s="157" t="str">
        <f t="shared" si="270"/>
        <v/>
      </c>
      <c s="160" t="str">
        <f t="shared" si="260"/>
        <v/>
      </c>
      <c s="160" t="str">
        <f>IFERROR(IF(AND(VLOOKUP(G482,अंक,5,0)=""),"",IF($CE$6=3,IF(AND(VLOOKUP(G482,अंक,5,0)&gt;=86),3,IF(AND(VLOOKUP(G482,अंक,5,0)&gt;=81),2,IF(AND(VLOOKUP(G482,अंक,5,0)&gt;=75),1,0))),IF(AND(VLOOKUP(G482,अंक,5,0)&gt;=86),1.5,IF(AND(VLOOKUP(G482,अंक,5,0)&gt;=81),1,IF(AND(VLOOKUP(G482,अंक,5,0)&gt;=75),0.5,0))))),"")</f>
        <v/>
      </c>
      <c s="160">
        <f t="shared" si="279"/>
        <v>0</v>
      </c>
      <c s="160">
        <f t="shared" si="280"/>
        <v>0</v>
      </c>
      <c s="160">
        <f t="shared" si="261"/>
        <v>0</v>
      </c>
      <c s="157" t="str">
        <f t="shared" si="271"/>
        <v/>
      </c>
      <c s="160" t="str">
        <f t="shared" si="262"/>
        <v/>
      </c>
      <c s="160" t="str">
        <f>IFERROR(IF(AND(VLOOKUP(G482,अंक,5,0)=""),"",IF($CK$6=3,IF(AND(VLOOKUP(G482,अंक,5,0)&gt;=86),3,IF(AND(VLOOKUP(G482,अंक,5,0)&gt;=81),2,IF(AND(VLOOKUP(G482,अंक,5,0)&gt;=75),1,0))),IF(AND(VLOOKUP(G482,अंक,5,0)&gt;86),1.5,IF(AND(VLOOKUP(G482,अंक,5,0)&gt;=81),1,IF(AND(VLOOKUP(G482,अंक,5,0)&gt;=75),0.5,0))))),"")</f>
        <v/>
      </c>
      <c s="160">
        <f t="shared" si="281"/>
        <v>0</v>
      </c>
      <c s="160">
        <f t="shared" si="282"/>
        <v>0</v>
      </c>
      <c s="160">
        <f t="shared" si="263"/>
        <v>0</v>
      </c>
      <c s="157" t="str">
        <f t="shared" si="272"/>
        <v/>
      </c>
      <c s="160" t="str">
        <f t="shared" si="264"/>
        <v/>
      </c>
      <c s="160" t="str">
        <f>IFERROR(IF(AND(VLOOKUP(G482,अंक,5,0)=""),"",IF($CQ$6=3,IF(AND(VLOOKUP(G482,अंक,5,0)&gt;=86),3,IF(AND(VLOOKUP(G482,अंक,5,0)&gt;=81),2,IF(AND(VLOOKUP(G482,अंक,5,0)&gt;=75),1,0))),IF(AND(VLOOKUP(G482,अंक,5,0)&gt;=86),1.5,IF(AND(VLOOKUP(G482,अंक,5,0)&gt;=81),1,IF(AND(VLOOKUP(G482,अंक,5,0)&gt;=75),0.5,0))))),"")</f>
        <v/>
      </c>
      <c s="160">
        <f t="shared" si="283"/>
        <v>0</v>
      </c>
      <c s="160">
        <f t="shared" si="284"/>
        <v>0</v>
      </c>
      <c s="161">
        <f t="shared" si="265"/>
        <v>0</v>
      </c>
      <c s="162"/>
    </row>
    <row r="483" spans="1:99" ht="26.25" customHeight="1">
      <c r="A483"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3" s="181" t="str">
        <f t="shared" si="266"/>
        <v/>
      </c>
      <c s="160" t="str">
        <f t="shared" si="267"/>
        <v/>
      </c>
      <c s="160" t="str">
        <f t="shared" si="254"/>
        <v/>
      </c>
      <c s="160" t="str">
        <f>IFERROR(IF(AND(VLOOKUP(G483,अंक,5,0)=""),"",IF($BM$6=3,IF(AND(VLOOKUP(G483,अंक,5,0)&gt;=86),3,IF(AND(VLOOKUP(G483,अंक,5,0)&gt;=81),2,IF(AND(VLOOKUP(G483,Mark,5,0)&gt;=75),1,0))),IF(AND(VLOOKUP(G483,अंक,5,0)&gt;=86),1.5,IF(AND(VLOOKUP(G483,अंक,5,0)&gt;=81),1,IF(AND(VLOOKUP(G483,अंक,5,0)&gt;=75),0.5,0))))),"")</f>
        <v/>
      </c>
      <c s="160">
        <f t="shared" si="273"/>
        <v>0</v>
      </c>
      <c s="160">
        <f t="shared" si="274"/>
        <v>0</v>
      </c>
      <c s="160">
        <f t="shared" si="255"/>
        <v>0</v>
      </c>
      <c s="157" t="str">
        <f t="shared" si="268"/>
        <v/>
      </c>
      <c s="160" t="str">
        <f t="shared" si="256"/>
        <v/>
      </c>
      <c s="160" t="str">
        <f>IFERROR(IF(AND(VLOOKUP(G483,अंक,5,0)=""),"",IF($BS$6=3,IF(AND(VLOOKUP(G483,अंक,5,0)&gt;=86),3,IF(AND(VLOOKUP(G483,अंक,5,0)&gt;=81),2,IF(AND(VLOOKUP(G483,अंक,5,0)&gt;=75),1,0))),IF(AND(VLOOKUP(G483,अंक,5,0)&gt;=86),1.5,IF(AND(VLOOKUP(G483,अंक,5,0)&gt;=81),1,IF(AND(VLOOKUP(G483,अंक,5,0)&gt;=75),0.5,0))))),"")</f>
        <v/>
      </c>
      <c s="160">
        <f t="shared" si="275"/>
        <v>0</v>
      </c>
      <c s="160">
        <f t="shared" si="276"/>
        <v>0</v>
      </c>
      <c s="160">
        <f t="shared" si="257"/>
        <v>0</v>
      </c>
      <c s="157" t="str">
        <f t="shared" si="269"/>
        <v/>
      </c>
      <c s="160" t="str">
        <f t="shared" si="258"/>
        <v/>
      </c>
      <c s="160" t="str">
        <f>IFERROR(IF(AND(VLOOKUP(G483,अंक,5,0)=""),"",IF($BY$6=3,IF(AND(VLOOKUP(G483,अंक,5,0)&gt;=86),3,IF(AND(VLOOKUP(G483,अंक,5,0)&gt;=81),2,IF(AND(VLOOKUP(G483,अंक,5,0)&gt;=75),1,0))),IF(AND(VLOOKUP(G483,अंक,5,0)&gt;=86),1.5,IF(AND(VLOOKUP(G483,अंक,5,0)&gt;=81),1,IF(AND(VLOOKUP(G483,अंक,5,0)&gt;=75),0.5,0))))),"")</f>
        <v/>
      </c>
      <c s="160">
        <f t="shared" si="277"/>
        <v>0</v>
      </c>
      <c s="160">
        <f t="shared" si="278"/>
        <v>0</v>
      </c>
      <c s="160">
        <f t="shared" si="259"/>
        <v>0</v>
      </c>
      <c s="157" t="str">
        <f t="shared" si="270"/>
        <v/>
      </c>
      <c s="160" t="str">
        <f t="shared" si="260"/>
        <v/>
      </c>
      <c s="160" t="str">
        <f>IFERROR(IF(AND(VLOOKUP(G483,अंक,5,0)=""),"",IF($CE$6=3,IF(AND(VLOOKUP(G483,अंक,5,0)&gt;=86),3,IF(AND(VLOOKUP(G483,अंक,5,0)&gt;=81),2,IF(AND(VLOOKUP(G483,अंक,5,0)&gt;=75),1,0))),IF(AND(VLOOKUP(G483,अंक,5,0)&gt;=86),1.5,IF(AND(VLOOKUP(G483,अंक,5,0)&gt;=81),1,IF(AND(VLOOKUP(G483,अंक,5,0)&gt;=75),0.5,0))))),"")</f>
        <v/>
      </c>
      <c s="160">
        <f t="shared" si="279"/>
        <v>0</v>
      </c>
      <c s="160">
        <f t="shared" si="280"/>
        <v>0</v>
      </c>
      <c s="160">
        <f t="shared" si="261"/>
        <v>0</v>
      </c>
      <c s="157" t="str">
        <f t="shared" si="271"/>
        <v/>
      </c>
      <c s="160" t="str">
        <f t="shared" si="262"/>
        <v/>
      </c>
      <c s="160" t="str">
        <f>IFERROR(IF(AND(VLOOKUP(G483,अंक,5,0)=""),"",IF($CK$6=3,IF(AND(VLOOKUP(G483,अंक,5,0)&gt;=86),3,IF(AND(VLOOKUP(G483,अंक,5,0)&gt;=81),2,IF(AND(VLOOKUP(G483,अंक,5,0)&gt;=75),1,0))),IF(AND(VLOOKUP(G483,अंक,5,0)&gt;86),1.5,IF(AND(VLOOKUP(G483,अंक,5,0)&gt;=81),1,IF(AND(VLOOKUP(G483,अंक,5,0)&gt;=75),0.5,0))))),"")</f>
        <v/>
      </c>
      <c s="160">
        <f t="shared" si="281"/>
        <v>0</v>
      </c>
      <c s="160">
        <f t="shared" si="282"/>
        <v>0</v>
      </c>
      <c s="160">
        <f t="shared" si="263"/>
        <v>0</v>
      </c>
      <c s="157" t="str">
        <f t="shared" si="272"/>
        <v/>
      </c>
      <c s="160" t="str">
        <f t="shared" si="264"/>
        <v/>
      </c>
      <c s="160" t="str">
        <f>IFERROR(IF(AND(VLOOKUP(G483,अंक,5,0)=""),"",IF($CQ$6=3,IF(AND(VLOOKUP(G483,अंक,5,0)&gt;=86),3,IF(AND(VLOOKUP(G483,अंक,5,0)&gt;=81),2,IF(AND(VLOOKUP(G483,अंक,5,0)&gt;=75),1,0))),IF(AND(VLOOKUP(G483,अंक,5,0)&gt;=86),1.5,IF(AND(VLOOKUP(G483,अंक,5,0)&gt;=81),1,IF(AND(VLOOKUP(G483,अंक,5,0)&gt;=75),0.5,0))))),"")</f>
        <v/>
      </c>
      <c s="160">
        <f t="shared" si="283"/>
        <v>0</v>
      </c>
      <c s="160">
        <f t="shared" si="284"/>
        <v>0</v>
      </c>
      <c s="161">
        <f t="shared" si="265"/>
        <v>0</v>
      </c>
      <c s="162"/>
    </row>
    <row r="484" spans="1:99" ht="26.25" customHeight="1">
      <c r="A484"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4" s="181" t="str">
        <f t="shared" si="266"/>
        <v/>
      </c>
      <c s="160" t="str">
        <f t="shared" si="267"/>
        <v/>
      </c>
      <c s="160" t="str">
        <f t="shared" si="254"/>
        <v/>
      </c>
      <c s="160" t="str">
        <f>IFERROR(IF(AND(VLOOKUP(G484,अंक,5,0)=""),"",IF($BM$6=3,IF(AND(VLOOKUP(G484,अंक,5,0)&gt;=86),3,IF(AND(VLOOKUP(G484,अंक,5,0)&gt;=81),2,IF(AND(VLOOKUP(G484,Mark,5,0)&gt;=75),1,0))),IF(AND(VLOOKUP(G484,अंक,5,0)&gt;=86),1.5,IF(AND(VLOOKUP(G484,अंक,5,0)&gt;=81),1,IF(AND(VLOOKUP(G484,अंक,5,0)&gt;=75),0.5,0))))),"")</f>
        <v/>
      </c>
      <c s="160">
        <f t="shared" si="273"/>
        <v>0</v>
      </c>
      <c s="160">
        <f t="shared" si="274"/>
        <v>0</v>
      </c>
      <c s="160">
        <f t="shared" si="255"/>
        <v>0</v>
      </c>
      <c s="157" t="str">
        <f t="shared" si="268"/>
        <v/>
      </c>
      <c s="160" t="str">
        <f t="shared" si="256"/>
        <v/>
      </c>
      <c s="160" t="str">
        <f>IFERROR(IF(AND(VLOOKUP(G484,अंक,5,0)=""),"",IF($BS$6=3,IF(AND(VLOOKUP(G484,अंक,5,0)&gt;=86),3,IF(AND(VLOOKUP(G484,अंक,5,0)&gt;=81),2,IF(AND(VLOOKUP(G484,अंक,5,0)&gt;=75),1,0))),IF(AND(VLOOKUP(G484,अंक,5,0)&gt;=86),1.5,IF(AND(VLOOKUP(G484,अंक,5,0)&gt;=81),1,IF(AND(VLOOKUP(G484,अंक,5,0)&gt;=75),0.5,0))))),"")</f>
        <v/>
      </c>
      <c s="160">
        <f t="shared" si="275"/>
        <v>0</v>
      </c>
      <c s="160">
        <f t="shared" si="276"/>
        <v>0</v>
      </c>
      <c s="160">
        <f t="shared" si="257"/>
        <v>0</v>
      </c>
      <c s="157" t="str">
        <f t="shared" si="269"/>
        <v/>
      </c>
      <c s="160" t="str">
        <f t="shared" si="258"/>
        <v/>
      </c>
      <c s="160" t="str">
        <f>IFERROR(IF(AND(VLOOKUP(G484,अंक,5,0)=""),"",IF($BY$6=3,IF(AND(VLOOKUP(G484,अंक,5,0)&gt;=86),3,IF(AND(VLOOKUP(G484,अंक,5,0)&gt;=81),2,IF(AND(VLOOKUP(G484,अंक,5,0)&gt;=75),1,0))),IF(AND(VLOOKUP(G484,अंक,5,0)&gt;=86),1.5,IF(AND(VLOOKUP(G484,अंक,5,0)&gt;=81),1,IF(AND(VLOOKUP(G484,अंक,5,0)&gt;=75),0.5,0))))),"")</f>
        <v/>
      </c>
      <c s="160">
        <f t="shared" si="277"/>
        <v>0</v>
      </c>
      <c s="160">
        <f t="shared" si="278"/>
        <v>0</v>
      </c>
      <c s="160">
        <f t="shared" si="259"/>
        <v>0</v>
      </c>
      <c s="157" t="str">
        <f t="shared" si="270"/>
        <v/>
      </c>
      <c s="160" t="str">
        <f t="shared" si="260"/>
        <v/>
      </c>
      <c s="160" t="str">
        <f>IFERROR(IF(AND(VLOOKUP(G484,अंक,5,0)=""),"",IF($CE$6=3,IF(AND(VLOOKUP(G484,अंक,5,0)&gt;=86),3,IF(AND(VLOOKUP(G484,अंक,5,0)&gt;=81),2,IF(AND(VLOOKUP(G484,अंक,5,0)&gt;=75),1,0))),IF(AND(VLOOKUP(G484,अंक,5,0)&gt;=86),1.5,IF(AND(VLOOKUP(G484,अंक,5,0)&gt;=81),1,IF(AND(VLOOKUP(G484,अंक,5,0)&gt;=75),0.5,0))))),"")</f>
        <v/>
      </c>
      <c s="160">
        <f t="shared" si="279"/>
        <v>0</v>
      </c>
      <c s="160">
        <f t="shared" si="280"/>
        <v>0</v>
      </c>
      <c s="160">
        <f t="shared" si="261"/>
        <v>0</v>
      </c>
      <c s="157" t="str">
        <f t="shared" si="271"/>
        <v/>
      </c>
      <c s="160" t="str">
        <f t="shared" si="262"/>
        <v/>
      </c>
      <c s="160" t="str">
        <f>IFERROR(IF(AND(VLOOKUP(G484,अंक,5,0)=""),"",IF($CK$6=3,IF(AND(VLOOKUP(G484,अंक,5,0)&gt;=86),3,IF(AND(VLOOKUP(G484,अंक,5,0)&gt;=81),2,IF(AND(VLOOKUP(G484,अंक,5,0)&gt;=75),1,0))),IF(AND(VLOOKUP(G484,अंक,5,0)&gt;86),1.5,IF(AND(VLOOKUP(G484,अंक,5,0)&gt;=81),1,IF(AND(VLOOKUP(G484,अंक,5,0)&gt;=75),0.5,0))))),"")</f>
        <v/>
      </c>
      <c s="160">
        <f t="shared" si="281"/>
        <v>0</v>
      </c>
      <c s="160">
        <f t="shared" si="282"/>
        <v>0</v>
      </c>
      <c s="160">
        <f t="shared" si="263"/>
        <v>0</v>
      </c>
      <c s="157" t="str">
        <f t="shared" si="272"/>
        <v/>
      </c>
      <c s="160" t="str">
        <f t="shared" si="264"/>
        <v/>
      </c>
      <c s="160" t="str">
        <f>IFERROR(IF(AND(VLOOKUP(G484,अंक,5,0)=""),"",IF($CQ$6=3,IF(AND(VLOOKUP(G484,अंक,5,0)&gt;=86),3,IF(AND(VLOOKUP(G484,अंक,5,0)&gt;=81),2,IF(AND(VLOOKUP(G484,अंक,5,0)&gt;=75),1,0))),IF(AND(VLOOKUP(G484,अंक,5,0)&gt;=86),1.5,IF(AND(VLOOKUP(G484,अंक,5,0)&gt;=81),1,IF(AND(VLOOKUP(G484,अंक,5,0)&gt;=75),0.5,0))))),"")</f>
        <v/>
      </c>
      <c s="160">
        <f t="shared" si="283"/>
        <v>0</v>
      </c>
      <c s="160">
        <f t="shared" si="284"/>
        <v>0</v>
      </c>
      <c s="161">
        <f t="shared" si="265"/>
        <v>0</v>
      </c>
      <c s="162"/>
    </row>
    <row r="485" spans="1:99" ht="26.25" customHeight="1">
      <c r="A485"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5" s="181" t="str">
        <f t="shared" si="266"/>
        <v/>
      </c>
      <c s="160" t="str">
        <f t="shared" si="267"/>
        <v/>
      </c>
      <c s="160" t="str">
        <f t="shared" si="254"/>
        <v/>
      </c>
      <c s="160" t="str">
        <f>IFERROR(IF(AND(VLOOKUP(G485,अंक,5,0)=""),"",IF($BM$6=3,IF(AND(VLOOKUP(G485,अंक,5,0)&gt;=86),3,IF(AND(VLOOKUP(G485,अंक,5,0)&gt;=81),2,IF(AND(VLOOKUP(G485,Mark,5,0)&gt;=75),1,0))),IF(AND(VLOOKUP(G485,अंक,5,0)&gt;=86),1.5,IF(AND(VLOOKUP(G485,अंक,5,0)&gt;=81),1,IF(AND(VLOOKUP(G485,अंक,5,0)&gt;=75),0.5,0))))),"")</f>
        <v/>
      </c>
      <c s="160">
        <f t="shared" si="273"/>
        <v>0</v>
      </c>
      <c s="160">
        <f t="shared" si="274"/>
        <v>0</v>
      </c>
      <c s="160">
        <f t="shared" si="255"/>
        <v>0</v>
      </c>
      <c s="157" t="str">
        <f t="shared" si="268"/>
        <v/>
      </c>
      <c s="160" t="str">
        <f t="shared" si="256"/>
        <v/>
      </c>
      <c s="160" t="str">
        <f>IFERROR(IF(AND(VLOOKUP(G485,अंक,5,0)=""),"",IF($BS$6=3,IF(AND(VLOOKUP(G485,अंक,5,0)&gt;=86),3,IF(AND(VLOOKUP(G485,अंक,5,0)&gt;=81),2,IF(AND(VLOOKUP(G485,अंक,5,0)&gt;=75),1,0))),IF(AND(VLOOKUP(G485,अंक,5,0)&gt;=86),1.5,IF(AND(VLOOKUP(G485,अंक,5,0)&gt;=81),1,IF(AND(VLOOKUP(G485,अंक,5,0)&gt;=75),0.5,0))))),"")</f>
        <v/>
      </c>
      <c s="160">
        <f t="shared" si="275"/>
        <v>0</v>
      </c>
      <c s="160">
        <f t="shared" si="276"/>
        <v>0</v>
      </c>
      <c s="160">
        <f t="shared" si="257"/>
        <v>0</v>
      </c>
      <c s="157" t="str">
        <f t="shared" si="269"/>
        <v/>
      </c>
      <c s="160" t="str">
        <f t="shared" si="258"/>
        <v/>
      </c>
      <c s="160" t="str">
        <f>IFERROR(IF(AND(VLOOKUP(G485,अंक,5,0)=""),"",IF($BY$6=3,IF(AND(VLOOKUP(G485,अंक,5,0)&gt;=86),3,IF(AND(VLOOKUP(G485,अंक,5,0)&gt;=81),2,IF(AND(VLOOKUP(G485,अंक,5,0)&gt;=75),1,0))),IF(AND(VLOOKUP(G485,अंक,5,0)&gt;=86),1.5,IF(AND(VLOOKUP(G485,अंक,5,0)&gt;=81),1,IF(AND(VLOOKUP(G485,अंक,5,0)&gt;=75),0.5,0))))),"")</f>
        <v/>
      </c>
      <c s="160">
        <f t="shared" si="277"/>
        <v>0</v>
      </c>
      <c s="160">
        <f t="shared" si="278"/>
        <v>0</v>
      </c>
      <c s="160">
        <f t="shared" si="259"/>
        <v>0</v>
      </c>
      <c s="157" t="str">
        <f t="shared" si="270"/>
        <v/>
      </c>
      <c s="160" t="str">
        <f t="shared" si="260"/>
        <v/>
      </c>
      <c s="160" t="str">
        <f>IFERROR(IF(AND(VLOOKUP(G485,अंक,5,0)=""),"",IF($CE$6=3,IF(AND(VLOOKUP(G485,अंक,5,0)&gt;=86),3,IF(AND(VLOOKUP(G485,अंक,5,0)&gt;=81),2,IF(AND(VLOOKUP(G485,अंक,5,0)&gt;=75),1,0))),IF(AND(VLOOKUP(G485,अंक,5,0)&gt;=86),1.5,IF(AND(VLOOKUP(G485,अंक,5,0)&gt;=81),1,IF(AND(VLOOKUP(G485,अंक,5,0)&gt;=75),0.5,0))))),"")</f>
        <v/>
      </c>
      <c s="160">
        <f t="shared" si="279"/>
        <v>0</v>
      </c>
      <c s="160">
        <f t="shared" si="280"/>
        <v>0</v>
      </c>
      <c s="160">
        <f t="shared" si="261"/>
        <v>0</v>
      </c>
      <c s="157" t="str">
        <f t="shared" si="271"/>
        <v/>
      </c>
      <c s="160" t="str">
        <f t="shared" si="262"/>
        <v/>
      </c>
      <c s="160" t="str">
        <f>IFERROR(IF(AND(VLOOKUP(G485,अंक,5,0)=""),"",IF($CK$6=3,IF(AND(VLOOKUP(G485,अंक,5,0)&gt;=86),3,IF(AND(VLOOKUP(G485,अंक,5,0)&gt;=81),2,IF(AND(VLOOKUP(G485,अंक,5,0)&gt;=75),1,0))),IF(AND(VLOOKUP(G485,अंक,5,0)&gt;86),1.5,IF(AND(VLOOKUP(G485,अंक,5,0)&gt;=81),1,IF(AND(VLOOKUP(G485,अंक,5,0)&gt;=75),0.5,0))))),"")</f>
        <v/>
      </c>
      <c s="160">
        <f t="shared" si="281"/>
        <v>0</v>
      </c>
      <c s="160">
        <f t="shared" si="282"/>
        <v>0</v>
      </c>
      <c s="160">
        <f t="shared" si="263"/>
        <v>0</v>
      </c>
      <c s="157" t="str">
        <f t="shared" si="272"/>
        <v/>
      </c>
      <c s="160" t="str">
        <f t="shared" si="264"/>
        <v/>
      </c>
      <c s="160" t="str">
        <f>IFERROR(IF(AND(VLOOKUP(G485,अंक,5,0)=""),"",IF($CQ$6=3,IF(AND(VLOOKUP(G485,अंक,5,0)&gt;=86),3,IF(AND(VLOOKUP(G485,अंक,5,0)&gt;=81),2,IF(AND(VLOOKUP(G485,अंक,5,0)&gt;=75),1,0))),IF(AND(VLOOKUP(G485,अंक,5,0)&gt;=86),1.5,IF(AND(VLOOKUP(G485,अंक,5,0)&gt;=81),1,IF(AND(VLOOKUP(G485,अंक,5,0)&gt;=75),0.5,0))))),"")</f>
        <v/>
      </c>
      <c s="160">
        <f t="shared" si="283"/>
        <v>0</v>
      </c>
      <c s="160">
        <f t="shared" si="284"/>
        <v>0</v>
      </c>
      <c s="161">
        <f t="shared" si="265"/>
        <v>0</v>
      </c>
      <c s="162"/>
    </row>
    <row r="486" spans="1:99" ht="26.25" customHeight="1">
      <c r="A486"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6" s="181" t="str">
        <f t="shared" si="266"/>
        <v/>
      </c>
      <c s="160" t="str">
        <f t="shared" si="267"/>
        <v/>
      </c>
      <c s="160" t="str">
        <f t="shared" si="254"/>
        <v/>
      </c>
      <c s="160" t="str">
        <f>IFERROR(IF(AND(VLOOKUP(G486,अंक,5,0)=""),"",IF($BM$6=3,IF(AND(VLOOKUP(G486,अंक,5,0)&gt;=86),3,IF(AND(VLOOKUP(G486,अंक,5,0)&gt;=81),2,IF(AND(VLOOKUP(G486,Mark,5,0)&gt;=75),1,0))),IF(AND(VLOOKUP(G486,अंक,5,0)&gt;=86),1.5,IF(AND(VLOOKUP(G486,अंक,5,0)&gt;=81),1,IF(AND(VLOOKUP(G486,अंक,5,0)&gt;=75),0.5,0))))),"")</f>
        <v/>
      </c>
      <c s="160">
        <f t="shared" si="273"/>
        <v>0</v>
      </c>
      <c s="160">
        <f t="shared" si="274"/>
        <v>0</v>
      </c>
      <c s="160">
        <f t="shared" si="255"/>
        <v>0</v>
      </c>
      <c s="157" t="str">
        <f t="shared" si="268"/>
        <v/>
      </c>
      <c s="160" t="str">
        <f t="shared" si="256"/>
        <v/>
      </c>
      <c s="160" t="str">
        <f>IFERROR(IF(AND(VLOOKUP(G486,अंक,5,0)=""),"",IF($BS$6=3,IF(AND(VLOOKUP(G486,अंक,5,0)&gt;=86),3,IF(AND(VLOOKUP(G486,अंक,5,0)&gt;=81),2,IF(AND(VLOOKUP(G486,अंक,5,0)&gt;=75),1,0))),IF(AND(VLOOKUP(G486,अंक,5,0)&gt;=86),1.5,IF(AND(VLOOKUP(G486,अंक,5,0)&gt;=81),1,IF(AND(VLOOKUP(G486,अंक,5,0)&gt;=75),0.5,0))))),"")</f>
        <v/>
      </c>
      <c s="160">
        <f t="shared" si="275"/>
        <v>0</v>
      </c>
      <c s="160">
        <f t="shared" si="276"/>
        <v>0</v>
      </c>
      <c s="160">
        <f t="shared" si="257"/>
        <v>0</v>
      </c>
      <c s="157" t="str">
        <f t="shared" si="269"/>
        <v/>
      </c>
      <c s="160" t="str">
        <f t="shared" si="258"/>
        <v/>
      </c>
      <c s="160" t="str">
        <f>IFERROR(IF(AND(VLOOKUP(G486,अंक,5,0)=""),"",IF($BY$6=3,IF(AND(VLOOKUP(G486,अंक,5,0)&gt;=86),3,IF(AND(VLOOKUP(G486,अंक,5,0)&gt;=81),2,IF(AND(VLOOKUP(G486,अंक,5,0)&gt;=75),1,0))),IF(AND(VLOOKUP(G486,अंक,5,0)&gt;=86),1.5,IF(AND(VLOOKUP(G486,अंक,5,0)&gt;=81),1,IF(AND(VLOOKUP(G486,अंक,5,0)&gt;=75),0.5,0))))),"")</f>
        <v/>
      </c>
      <c s="160">
        <f t="shared" si="277"/>
        <v>0</v>
      </c>
      <c s="160">
        <f t="shared" si="278"/>
        <v>0</v>
      </c>
      <c s="160">
        <f t="shared" si="259"/>
        <v>0</v>
      </c>
      <c s="157" t="str">
        <f t="shared" si="270"/>
        <v/>
      </c>
      <c s="160" t="str">
        <f t="shared" si="260"/>
        <v/>
      </c>
      <c s="160" t="str">
        <f>IFERROR(IF(AND(VLOOKUP(G486,अंक,5,0)=""),"",IF($CE$6=3,IF(AND(VLOOKUP(G486,अंक,5,0)&gt;=86),3,IF(AND(VLOOKUP(G486,अंक,5,0)&gt;=81),2,IF(AND(VLOOKUP(G486,अंक,5,0)&gt;=75),1,0))),IF(AND(VLOOKUP(G486,अंक,5,0)&gt;=86),1.5,IF(AND(VLOOKUP(G486,अंक,5,0)&gt;=81),1,IF(AND(VLOOKUP(G486,अंक,5,0)&gt;=75),0.5,0))))),"")</f>
        <v/>
      </c>
      <c s="160">
        <f t="shared" si="279"/>
        <v>0</v>
      </c>
      <c s="160">
        <f t="shared" si="280"/>
        <v>0</v>
      </c>
      <c s="160">
        <f t="shared" si="261"/>
        <v>0</v>
      </c>
      <c s="157" t="str">
        <f t="shared" si="271"/>
        <v/>
      </c>
      <c s="160" t="str">
        <f t="shared" si="262"/>
        <v/>
      </c>
      <c s="160" t="str">
        <f>IFERROR(IF(AND(VLOOKUP(G486,अंक,5,0)=""),"",IF($CK$6=3,IF(AND(VLOOKUP(G486,अंक,5,0)&gt;=86),3,IF(AND(VLOOKUP(G486,अंक,5,0)&gt;=81),2,IF(AND(VLOOKUP(G486,अंक,5,0)&gt;=75),1,0))),IF(AND(VLOOKUP(G486,अंक,5,0)&gt;86),1.5,IF(AND(VLOOKUP(G486,अंक,5,0)&gt;=81),1,IF(AND(VLOOKUP(G486,अंक,5,0)&gt;=75),0.5,0))))),"")</f>
        <v/>
      </c>
      <c s="160">
        <f t="shared" si="281"/>
        <v>0</v>
      </c>
      <c s="160">
        <f t="shared" si="282"/>
        <v>0</v>
      </c>
      <c s="160">
        <f t="shared" si="263"/>
        <v>0</v>
      </c>
      <c s="157" t="str">
        <f t="shared" si="272"/>
        <v/>
      </c>
      <c s="160" t="str">
        <f t="shared" si="264"/>
        <v/>
      </c>
      <c s="160" t="str">
        <f>IFERROR(IF(AND(VLOOKUP(G486,अंक,5,0)=""),"",IF($CQ$6=3,IF(AND(VLOOKUP(G486,अंक,5,0)&gt;=86),3,IF(AND(VLOOKUP(G486,अंक,5,0)&gt;=81),2,IF(AND(VLOOKUP(G486,अंक,5,0)&gt;=75),1,0))),IF(AND(VLOOKUP(G486,अंक,5,0)&gt;=86),1.5,IF(AND(VLOOKUP(G486,अंक,5,0)&gt;=81),1,IF(AND(VLOOKUP(G486,अंक,5,0)&gt;=75),0.5,0))))),"")</f>
        <v/>
      </c>
      <c s="160">
        <f t="shared" si="283"/>
        <v>0</v>
      </c>
      <c s="160">
        <f t="shared" si="284"/>
        <v>0</v>
      </c>
      <c s="161">
        <f t="shared" si="265"/>
        <v>0</v>
      </c>
      <c s="162"/>
    </row>
    <row r="487" spans="1:99" ht="26.25" customHeight="1">
      <c r="A487"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7" s="181" t="str">
        <f t="shared" si="266"/>
        <v/>
      </c>
      <c s="160" t="str">
        <f t="shared" si="267"/>
        <v/>
      </c>
      <c s="160" t="str">
        <f t="shared" si="254"/>
        <v/>
      </c>
      <c s="160" t="str">
        <f>IFERROR(IF(AND(VLOOKUP(G487,अंक,5,0)=""),"",IF($BM$6=3,IF(AND(VLOOKUP(G487,अंक,5,0)&gt;=86),3,IF(AND(VLOOKUP(G487,अंक,5,0)&gt;=81),2,IF(AND(VLOOKUP(G487,Mark,5,0)&gt;=75),1,0))),IF(AND(VLOOKUP(G487,अंक,5,0)&gt;=86),1.5,IF(AND(VLOOKUP(G487,अंक,5,0)&gt;=81),1,IF(AND(VLOOKUP(G487,अंक,5,0)&gt;=75),0.5,0))))),"")</f>
        <v/>
      </c>
      <c s="160">
        <f t="shared" si="273"/>
        <v>0</v>
      </c>
      <c s="160">
        <f t="shared" si="274"/>
        <v>0</v>
      </c>
      <c s="160">
        <f t="shared" si="255"/>
        <v>0</v>
      </c>
      <c s="157" t="str">
        <f t="shared" si="268"/>
        <v/>
      </c>
      <c s="160" t="str">
        <f t="shared" si="256"/>
        <v/>
      </c>
      <c s="160" t="str">
        <f>IFERROR(IF(AND(VLOOKUP(G487,अंक,5,0)=""),"",IF($BS$6=3,IF(AND(VLOOKUP(G487,अंक,5,0)&gt;=86),3,IF(AND(VLOOKUP(G487,अंक,5,0)&gt;=81),2,IF(AND(VLOOKUP(G487,अंक,5,0)&gt;=75),1,0))),IF(AND(VLOOKUP(G487,अंक,5,0)&gt;=86),1.5,IF(AND(VLOOKUP(G487,अंक,5,0)&gt;=81),1,IF(AND(VLOOKUP(G487,अंक,5,0)&gt;=75),0.5,0))))),"")</f>
        <v/>
      </c>
      <c s="160">
        <f t="shared" si="275"/>
        <v>0</v>
      </c>
      <c s="160">
        <f t="shared" si="276"/>
        <v>0</v>
      </c>
      <c s="160">
        <f t="shared" si="257"/>
        <v>0</v>
      </c>
      <c s="157" t="str">
        <f t="shared" si="269"/>
        <v/>
      </c>
      <c s="160" t="str">
        <f t="shared" si="258"/>
        <v/>
      </c>
      <c s="160" t="str">
        <f>IFERROR(IF(AND(VLOOKUP(G487,अंक,5,0)=""),"",IF($BY$6=3,IF(AND(VLOOKUP(G487,अंक,5,0)&gt;=86),3,IF(AND(VLOOKUP(G487,अंक,5,0)&gt;=81),2,IF(AND(VLOOKUP(G487,अंक,5,0)&gt;=75),1,0))),IF(AND(VLOOKUP(G487,अंक,5,0)&gt;=86),1.5,IF(AND(VLOOKUP(G487,अंक,5,0)&gt;=81),1,IF(AND(VLOOKUP(G487,अंक,5,0)&gt;=75),0.5,0))))),"")</f>
        <v/>
      </c>
      <c s="160">
        <f t="shared" si="277"/>
        <v>0</v>
      </c>
      <c s="160">
        <f t="shared" si="278"/>
        <v>0</v>
      </c>
      <c s="160">
        <f t="shared" si="259"/>
        <v>0</v>
      </c>
      <c s="157" t="str">
        <f t="shared" si="270"/>
        <v/>
      </c>
      <c s="160" t="str">
        <f t="shared" si="260"/>
        <v/>
      </c>
      <c s="160" t="str">
        <f>IFERROR(IF(AND(VLOOKUP(G487,अंक,5,0)=""),"",IF($CE$6=3,IF(AND(VLOOKUP(G487,अंक,5,0)&gt;=86),3,IF(AND(VLOOKUP(G487,अंक,5,0)&gt;=81),2,IF(AND(VLOOKUP(G487,अंक,5,0)&gt;=75),1,0))),IF(AND(VLOOKUP(G487,अंक,5,0)&gt;=86),1.5,IF(AND(VLOOKUP(G487,अंक,5,0)&gt;=81),1,IF(AND(VLOOKUP(G487,अंक,5,0)&gt;=75),0.5,0))))),"")</f>
        <v/>
      </c>
      <c s="160">
        <f t="shared" si="279"/>
        <v>0</v>
      </c>
      <c s="160">
        <f t="shared" si="280"/>
        <v>0</v>
      </c>
      <c s="160">
        <f t="shared" si="261"/>
        <v>0</v>
      </c>
      <c s="157" t="str">
        <f t="shared" si="271"/>
        <v/>
      </c>
      <c s="160" t="str">
        <f t="shared" si="262"/>
        <v/>
      </c>
      <c s="160" t="str">
        <f>IFERROR(IF(AND(VLOOKUP(G487,अंक,5,0)=""),"",IF($CK$6=3,IF(AND(VLOOKUP(G487,अंक,5,0)&gt;=86),3,IF(AND(VLOOKUP(G487,अंक,5,0)&gt;=81),2,IF(AND(VLOOKUP(G487,अंक,5,0)&gt;=75),1,0))),IF(AND(VLOOKUP(G487,अंक,5,0)&gt;86),1.5,IF(AND(VLOOKUP(G487,अंक,5,0)&gt;=81),1,IF(AND(VLOOKUP(G487,अंक,5,0)&gt;=75),0.5,0))))),"")</f>
        <v/>
      </c>
      <c s="160">
        <f t="shared" si="281"/>
        <v>0</v>
      </c>
      <c s="160">
        <f t="shared" si="282"/>
        <v>0</v>
      </c>
      <c s="160">
        <f t="shared" si="263"/>
        <v>0</v>
      </c>
      <c s="157" t="str">
        <f t="shared" si="272"/>
        <v/>
      </c>
      <c s="160" t="str">
        <f t="shared" si="264"/>
        <v/>
      </c>
      <c s="160" t="str">
        <f>IFERROR(IF(AND(VLOOKUP(G487,अंक,5,0)=""),"",IF($CQ$6=3,IF(AND(VLOOKUP(G487,अंक,5,0)&gt;=86),3,IF(AND(VLOOKUP(G487,अंक,5,0)&gt;=81),2,IF(AND(VLOOKUP(G487,अंक,5,0)&gt;=75),1,0))),IF(AND(VLOOKUP(G487,अंक,5,0)&gt;=86),1.5,IF(AND(VLOOKUP(G487,अंक,5,0)&gt;=81),1,IF(AND(VLOOKUP(G487,अंक,5,0)&gt;=75),0.5,0))))),"")</f>
        <v/>
      </c>
      <c s="160">
        <f t="shared" si="283"/>
        <v>0</v>
      </c>
      <c s="160">
        <f t="shared" si="284"/>
        <v>0</v>
      </c>
      <c s="161">
        <f t="shared" si="265"/>
        <v>0</v>
      </c>
      <c s="162"/>
    </row>
    <row r="488" spans="1:99" ht="26.25" customHeight="1">
      <c r="A488"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8" s="181" t="str">
        <f t="shared" si="266"/>
        <v/>
      </c>
      <c s="160" t="str">
        <f t="shared" si="267"/>
        <v/>
      </c>
      <c s="160" t="str">
        <f t="shared" si="254"/>
        <v/>
      </c>
      <c s="160" t="str">
        <f>IFERROR(IF(AND(VLOOKUP(G488,अंक,5,0)=""),"",IF($BM$6=3,IF(AND(VLOOKUP(G488,अंक,5,0)&gt;=86),3,IF(AND(VLOOKUP(G488,अंक,5,0)&gt;=81),2,IF(AND(VLOOKUP(G488,Mark,5,0)&gt;=75),1,0))),IF(AND(VLOOKUP(G488,अंक,5,0)&gt;=86),1.5,IF(AND(VLOOKUP(G488,अंक,5,0)&gt;=81),1,IF(AND(VLOOKUP(G488,अंक,5,0)&gt;=75),0.5,0))))),"")</f>
        <v/>
      </c>
      <c s="160">
        <f t="shared" si="273"/>
        <v>0</v>
      </c>
      <c s="160">
        <f t="shared" si="274"/>
        <v>0</v>
      </c>
      <c s="160">
        <f t="shared" si="255"/>
        <v>0</v>
      </c>
      <c s="157" t="str">
        <f t="shared" si="268"/>
        <v/>
      </c>
      <c s="160" t="str">
        <f t="shared" si="256"/>
        <v/>
      </c>
      <c s="160" t="str">
        <f>IFERROR(IF(AND(VLOOKUP(G488,अंक,5,0)=""),"",IF($BS$6=3,IF(AND(VLOOKUP(G488,अंक,5,0)&gt;=86),3,IF(AND(VLOOKUP(G488,अंक,5,0)&gt;=81),2,IF(AND(VLOOKUP(G488,अंक,5,0)&gt;=75),1,0))),IF(AND(VLOOKUP(G488,अंक,5,0)&gt;=86),1.5,IF(AND(VLOOKUP(G488,अंक,5,0)&gt;=81),1,IF(AND(VLOOKUP(G488,अंक,5,0)&gt;=75),0.5,0))))),"")</f>
        <v/>
      </c>
      <c s="160">
        <f t="shared" si="275"/>
        <v>0</v>
      </c>
      <c s="160">
        <f t="shared" si="276"/>
        <v>0</v>
      </c>
      <c s="160">
        <f t="shared" si="257"/>
        <v>0</v>
      </c>
      <c s="157" t="str">
        <f t="shared" si="269"/>
        <v/>
      </c>
      <c s="160" t="str">
        <f t="shared" si="258"/>
        <v/>
      </c>
      <c s="160" t="str">
        <f>IFERROR(IF(AND(VLOOKUP(G488,अंक,5,0)=""),"",IF($BY$6=3,IF(AND(VLOOKUP(G488,अंक,5,0)&gt;=86),3,IF(AND(VLOOKUP(G488,अंक,5,0)&gt;=81),2,IF(AND(VLOOKUP(G488,अंक,5,0)&gt;=75),1,0))),IF(AND(VLOOKUP(G488,अंक,5,0)&gt;=86),1.5,IF(AND(VLOOKUP(G488,अंक,5,0)&gt;=81),1,IF(AND(VLOOKUP(G488,अंक,5,0)&gt;=75),0.5,0))))),"")</f>
        <v/>
      </c>
      <c s="160">
        <f t="shared" si="277"/>
        <v>0</v>
      </c>
      <c s="160">
        <f t="shared" si="278"/>
        <v>0</v>
      </c>
      <c s="160">
        <f t="shared" si="259"/>
        <v>0</v>
      </c>
      <c s="157" t="str">
        <f t="shared" si="270"/>
        <v/>
      </c>
      <c s="160" t="str">
        <f t="shared" si="260"/>
        <v/>
      </c>
      <c s="160" t="str">
        <f>IFERROR(IF(AND(VLOOKUP(G488,अंक,5,0)=""),"",IF($CE$6=3,IF(AND(VLOOKUP(G488,अंक,5,0)&gt;=86),3,IF(AND(VLOOKUP(G488,अंक,5,0)&gt;=81),2,IF(AND(VLOOKUP(G488,अंक,5,0)&gt;=75),1,0))),IF(AND(VLOOKUP(G488,अंक,5,0)&gt;=86),1.5,IF(AND(VLOOKUP(G488,अंक,5,0)&gt;=81),1,IF(AND(VLOOKUP(G488,अंक,5,0)&gt;=75),0.5,0))))),"")</f>
        <v/>
      </c>
      <c s="160">
        <f t="shared" si="279"/>
        <v>0</v>
      </c>
      <c s="160">
        <f t="shared" si="280"/>
        <v>0</v>
      </c>
      <c s="160">
        <f t="shared" si="261"/>
        <v>0</v>
      </c>
      <c s="157" t="str">
        <f t="shared" si="271"/>
        <v/>
      </c>
      <c s="160" t="str">
        <f t="shared" si="262"/>
        <v/>
      </c>
      <c s="160" t="str">
        <f>IFERROR(IF(AND(VLOOKUP(G488,अंक,5,0)=""),"",IF($CK$6=3,IF(AND(VLOOKUP(G488,अंक,5,0)&gt;=86),3,IF(AND(VLOOKUP(G488,अंक,5,0)&gt;=81),2,IF(AND(VLOOKUP(G488,अंक,5,0)&gt;=75),1,0))),IF(AND(VLOOKUP(G488,अंक,5,0)&gt;86),1.5,IF(AND(VLOOKUP(G488,अंक,5,0)&gt;=81),1,IF(AND(VLOOKUP(G488,अंक,5,0)&gt;=75),0.5,0))))),"")</f>
        <v/>
      </c>
      <c s="160">
        <f t="shared" si="281"/>
        <v>0</v>
      </c>
      <c s="160">
        <f t="shared" si="282"/>
        <v>0</v>
      </c>
      <c s="160">
        <f t="shared" si="263"/>
        <v>0</v>
      </c>
      <c s="157" t="str">
        <f t="shared" si="272"/>
        <v/>
      </c>
      <c s="160" t="str">
        <f t="shared" si="264"/>
        <v/>
      </c>
      <c s="160" t="str">
        <f>IFERROR(IF(AND(VLOOKUP(G488,अंक,5,0)=""),"",IF($CQ$6=3,IF(AND(VLOOKUP(G488,अंक,5,0)&gt;=86),3,IF(AND(VLOOKUP(G488,अंक,5,0)&gt;=81),2,IF(AND(VLOOKUP(G488,अंक,5,0)&gt;=75),1,0))),IF(AND(VLOOKUP(G488,अंक,5,0)&gt;=86),1.5,IF(AND(VLOOKUP(G488,अंक,5,0)&gt;=81),1,IF(AND(VLOOKUP(G488,अंक,5,0)&gt;=75),0.5,0))))),"")</f>
        <v/>
      </c>
      <c s="160">
        <f t="shared" si="283"/>
        <v>0</v>
      </c>
      <c s="160">
        <f t="shared" si="284"/>
        <v>0</v>
      </c>
      <c s="161">
        <f t="shared" si="265"/>
        <v>0</v>
      </c>
      <c s="162"/>
    </row>
    <row r="489" spans="1:99" ht="26.25" customHeight="1">
      <c r="A489"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89" s="181" t="str">
        <f t="shared" si="266"/>
        <v/>
      </c>
      <c s="160" t="str">
        <f t="shared" si="267"/>
        <v/>
      </c>
      <c s="160" t="str">
        <f t="shared" si="254"/>
        <v/>
      </c>
      <c s="160" t="str">
        <f>IFERROR(IF(AND(VLOOKUP(G489,अंक,5,0)=""),"",IF($BM$6=3,IF(AND(VLOOKUP(G489,अंक,5,0)&gt;=86),3,IF(AND(VLOOKUP(G489,अंक,5,0)&gt;=81),2,IF(AND(VLOOKUP(G489,Mark,5,0)&gt;=75),1,0))),IF(AND(VLOOKUP(G489,अंक,5,0)&gt;=86),1.5,IF(AND(VLOOKUP(G489,अंक,5,0)&gt;=81),1,IF(AND(VLOOKUP(G489,अंक,5,0)&gt;=75),0.5,0))))),"")</f>
        <v/>
      </c>
      <c s="160">
        <f t="shared" si="273"/>
        <v>0</v>
      </c>
      <c s="160">
        <f t="shared" si="274"/>
        <v>0</v>
      </c>
      <c s="160">
        <f t="shared" si="255"/>
        <v>0</v>
      </c>
      <c s="157" t="str">
        <f t="shared" si="268"/>
        <v/>
      </c>
      <c s="160" t="str">
        <f t="shared" si="256"/>
        <v/>
      </c>
      <c s="160" t="str">
        <f>IFERROR(IF(AND(VLOOKUP(G489,अंक,5,0)=""),"",IF($BS$6=3,IF(AND(VLOOKUP(G489,अंक,5,0)&gt;=86),3,IF(AND(VLOOKUP(G489,अंक,5,0)&gt;=81),2,IF(AND(VLOOKUP(G489,अंक,5,0)&gt;=75),1,0))),IF(AND(VLOOKUP(G489,अंक,5,0)&gt;=86),1.5,IF(AND(VLOOKUP(G489,अंक,5,0)&gt;=81),1,IF(AND(VLOOKUP(G489,अंक,5,0)&gt;=75),0.5,0))))),"")</f>
        <v/>
      </c>
      <c s="160">
        <f t="shared" si="275"/>
        <v>0</v>
      </c>
      <c s="160">
        <f t="shared" si="276"/>
        <v>0</v>
      </c>
      <c s="160">
        <f t="shared" si="257"/>
        <v>0</v>
      </c>
      <c s="157" t="str">
        <f t="shared" si="269"/>
        <v/>
      </c>
      <c s="160" t="str">
        <f t="shared" si="258"/>
        <v/>
      </c>
      <c s="160" t="str">
        <f>IFERROR(IF(AND(VLOOKUP(G489,अंक,5,0)=""),"",IF($BY$6=3,IF(AND(VLOOKUP(G489,अंक,5,0)&gt;=86),3,IF(AND(VLOOKUP(G489,अंक,5,0)&gt;=81),2,IF(AND(VLOOKUP(G489,अंक,5,0)&gt;=75),1,0))),IF(AND(VLOOKUP(G489,अंक,5,0)&gt;=86),1.5,IF(AND(VLOOKUP(G489,अंक,5,0)&gt;=81),1,IF(AND(VLOOKUP(G489,अंक,5,0)&gt;=75),0.5,0))))),"")</f>
        <v/>
      </c>
      <c s="160">
        <f t="shared" si="277"/>
        <v>0</v>
      </c>
      <c s="160">
        <f t="shared" si="278"/>
        <v>0</v>
      </c>
      <c s="160">
        <f t="shared" si="259"/>
        <v>0</v>
      </c>
      <c s="157" t="str">
        <f t="shared" si="270"/>
        <v/>
      </c>
      <c s="160" t="str">
        <f t="shared" si="260"/>
        <v/>
      </c>
      <c s="160" t="str">
        <f>IFERROR(IF(AND(VLOOKUP(G489,अंक,5,0)=""),"",IF($CE$6=3,IF(AND(VLOOKUP(G489,अंक,5,0)&gt;=86),3,IF(AND(VLOOKUP(G489,अंक,5,0)&gt;=81),2,IF(AND(VLOOKUP(G489,अंक,5,0)&gt;=75),1,0))),IF(AND(VLOOKUP(G489,अंक,5,0)&gt;=86),1.5,IF(AND(VLOOKUP(G489,अंक,5,0)&gt;=81),1,IF(AND(VLOOKUP(G489,अंक,5,0)&gt;=75),0.5,0))))),"")</f>
        <v/>
      </c>
      <c s="160">
        <f t="shared" si="279"/>
        <v>0</v>
      </c>
      <c s="160">
        <f t="shared" si="280"/>
        <v>0</v>
      </c>
      <c s="160">
        <f t="shared" si="261"/>
        <v>0</v>
      </c>
      <c s="157" t="str">
        <f t="shared" si="271"/>
        <v/>
      </c>
      <c s="160" t="str">
        <f t="shared" si="262"/>
        <v/>
      </c>
      <c s="160" t="str">
        <f>IFERROR(IF(AND(VLOOKUP(G489,अंक,5,0)=""),"",IF($CK$6=3,IF(AND(VLOOKUP(G489,अंक,5,0)&gt;=86),3,IF(AND(VLOOKUP(G489,अंक,5,0)&gt;=81),2,IF(AND(VLOOKUP(G489,अंक,5,0)&gt;=75),1,0))),IF(AND(VLOOKUP(G489,अंक,5,0)&gt;86),1.5,IF(AND(VLOOKUP(G489,अंक,5,0)&gt;=81),1,IF(AND(VLOOKUP(G489,अंक,5,0)&gt;=75),0.5,0))))),"")</f>
        <v/>
      </c>
      <c s="160">
        <f t="shared" si="281"/>
        <v>0</v>
      </c>
      <c s="160">
        <f t="shared" si="282"/>
        <v>0</v>
      </c>
      <c s="160">
        <f t="shared" si="263"/>
        <v>0</v>
      </c>
      <c s="157" t="str">
        <f t="shared" si="272"/>
        <v/>
      </c>
      <c s="160" t="str">
        <f t="shared" si="264"/>
        <v/>
      </c>
      <c s="160" t="str">
        <f>IFERROR(IF(AND(VLOOKUP(G489,अंक,5,0)=""),"",IF($CQ$6=3,IF(AND(VLOOKUP(G489,अंक,5,0)&gt;=86),3,IF(AND(VLOOKUP(G489,अंक,5,0)&gt;=81),2,IF(AND(VLOOKUP(G489,अंक,5,0)&gt;=75),1,0))),IF(AND(VLOOKUP(G489,अंक,5,0)&gt;=86),1.5,IF(AND(VLOOKUP(G489,अंक,5,0)&gt;=81),1,IF(AND(VLOOKUP(G489,अंक,5,0)&gt;=75),0.5,0))))),"")</f>
        <v/>
      </c>
      <c s="160">
        <f t="shared" si="283"/>
        <v>0</v>
      </c>
      <c s="160">
        <f t="shared" si="284"/>
        <v>0</v>
      </c>
      <c s="161">
        <f t="shared" si="265"/>
        <v>0</v>
      </c>
      <c s="162"/>
    </row>
    <row r="490" spans="1:99" ht="26.25" customHeight="1">
      <c r="A490"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0" s="181" t="str">
        <f t="shared" si="266"/>
        <v/>
      </c>
      <c s="160" t="str">
        <f t="shared" si="267"/>
        <v/>
      </c>
      <c s="160" t="str">
        <f t="shared" si="254"/>
        <v/>
      </c>
      <c s="160" t="str">
        <f>IFERROR(IF(AND(VLOOKUP(G490,अंक,5,0)=""),"",IF($BM$6=3,IF(AND(VLOOKUP(G490,अंक,5,0)&gt;=86),3,IF(AND(VLOOKUP(G490,अंक,5,0)&gt;=81),2,IF(AND(VLOOKUP(G490,Mark,5,0)&gt;=75),1,0))),IF(AND(VLOOKUP(G490,अंक,5,0)&gt;=86),1.5,IF(AND(VLOOKUP(G490,अंक,5,0)&gt;=81),1,IF(AND(VLOOKUP(G490,अंक,5,0)&gt;=75),0.5,0))))),"")</f>
        <v/>
      </c>
      <c s="160">
        <f t="shared" si="273"/>
        <v>0</v>
      </c>
      <c s="160">
        <f t="shared" si="274"/>
        <v>0</v>
      </c>
      <c s="160">
        <f t="shared" si="255"/>
        <v>0</v>
      </c>
      <c s="157" t="str">
        <f t="shared" si="268"/>
        <v/>
      </c>
      <c s="160" t="str">
        <f t="shared" si="256"/>
        <v/>
      </c>
      <c s="160" t="str">
        <f>IFERROR(IF(AND(VLOOKUP(G490,अंक,5,0)=""),"",IF($BS$6=3,IF(AND(VLOOKUP(G490,अंक,5,0)&gt;=86),3,IF(AND(VLOOKUP(G490,अंक,5,0)&gt;=81),2,IF(AND(VLOOKUP(G490,अंक,5,0)&gt;=75),1,0))),IF(AND(VLOOKUP(G490,अंक,5,0)&gt;=86),1.5,IF(AND(VLOOKUP(G490,अंक,5,0)&gt;=81),1,IF(AND(VLOOKUP(G490,अंक,5,0)&gt;=75),0.5,0))))),"")</f>
        <v/>
      </c>
      <c s="160">
        <f t="shared" si="275"/>
        <v>0</v>
      </c>
      <c s="160">
        <f t="shared" si="276"/>
        <v>0</v>
      </c>
      <c s="160">
        <f t="shared" si="257"/>
        <v>0</v>
      </c>
      <c s="157" t="str">
        <f t="shared" si="269"/>
        <v/>
      </c>
      <c s="160" t="str">
        <f t="shared" si="258"/>
        <v/>
      </c>
      <c s="160" t="str">
        <f>IFERROR(IF(AND(VLOOKUP(G490,अंक,5,0)=""),"",IF($BY$6=3,IF(AND(VLOOKUP(G490,अंक,5,0)&gt;=86),3,IF(AND(VLOOKUP(G490,अंक,5,0)&gt;=81),2,IF(AND(VLOOKUP(G490,अंक,5,0)&gt;=75),1,0))),IF(AND(VLOOKUP(G490,अंक,5,0)&gt;=86),1.5,IF(AND(VLOOKUP(G490,अंक,5,0)&gt;=81),1,IF(AND(VLOOKUP(G490,अंक,5,0)&gt;=75),0.5,0))))),"")</f>
        <v/>
      </c>
      <c s="160">
        <f t="shared" si="277"/>
        <v>0</v>
      </c>
      <c s="160">
        <f t="shared" si="278"/>
        <v>0</v>
      </c>
      <c s="160">
        <f t="shared" si="259"/>
        <v>0</v>
      </c>
      <c s="157" t="str">
        <f t="shared" si="270"/>
        <v/>
      </c>
      <c s="160" t="str">
        <f t="shared" si="260"/>
        <v/>
      </c>
      <c s="160" t="str">
        <f>IFERROR(IF(AND(VLOOKUP(G490,अंक,5,0)=""),"",IF($CE$6=3,IF(AND(VLOOKUP(G490,अंक,5,0)&gt;=86),3,IF(AND(VLOOKUP(G490,अंक,5,0)&gt;=81),2,IF(AND(VLOOKUP(G490,अंक,5,0)&gt;=75),1,0))),IF(AND(VLOOKUP(G490,अंक,5,0)&gt;=86),1.5,IF(AND(VLOOKUP(G490,अंक,5,0)&gt;=81),1,IF(AND(VLOOKUP(G490,अंक,5,0)&gt;=75),0.5,0))))),"")</f>
        <v/>
      </c>
      <c s="160">
        <f t="shared" si="279"/>
        <v>0</v>
      </c>
      <c s="160">
        <f t="shared" si="280"/>
        <v>0</v>
      </c>
      <c s="160">
        <f t="shared" si="261"/>
        <v>0</v>
      </c>
      <c s="157" t="str">
        <f t="shared" si="271"/>
        <v/>
      </c>
      <c s="160" t="str">
        <f t="shared" si="262"/>
        <v/>
      </c>
      <c s="160" t="str">
        <f>IFERROR(IF(AND(VLOOKUP(G490,अंक,5,0)=""),"",IF($CK$6=3,IF(AND(VLOOKUP(G490,अंक,5,0)&gt;=86),3,IF(AND(VLOOKUP(G490,अंक,5,0)&gt;=81),2,IF(AND(VLOOKUP(G490,अंक,5,0)&gt;=75),1,0))),IF(AND(VLOOKUP(G490,अंक,5,0)&gt;86),1.5,IF(AND(VLOOKUP(G490,अंक,5,0)&gt;=81),1,IF(AND(VLOOKUP(G490,अंक,5,0)&gt;=75),0.5,0))))),"")</f>
        <v/>
      </c>
      <c s="160">
        <f t="shared" si="281"/>
        <v>0</v>
      </c>
      <c s="160">
        <f t="shared" si="282"/>
        <v>0</v>
      </c>
      <c s="160">
        <f t="shared" si="263"/>
        <v>0</v>
      </c>
      <c s="157" t="str">
        <f t="shared" si="272"/>
        <v/>
      </c>
      <c s="160" t="str">
        <f t="shared" si="264"/>
        <v/>
      </c>
      <c s="160" t="str">
        <f>IFERROR(IF(AND(VLOOKUP(G490,अंक,5,0)=""),"",IF($CQ$6=3,IF(AND(VLOOKUP(G490,अंक,5,0)&gt;=86),3,IF(AND(VLOOKUP(G490,अंक,5,0)&gt;=81),2,IF(AND(VLOOKUP(G490,अंक,5,0)&gt;=75),1,0))),IF(AND(VLOOKUP(G490,अंक,5,0)&gt;=86),1.5,IF(AND(VLOOKUP(G490,अंक,5,0)&gt;=81),1,IF(AND(VLOOKUP(G490,अंक,5,0)&gt;=75),0.5,0))))),"")</f>
        <v/>
      </c>
      <c s="160">
        <f t="shared" si="283"/>
        <v>0</v>
      </c>
      <c s="160">
        <f t="shared" si="284"/>
        <v>0</v>
      </c>
      <c s="161">
        <f t="shared" si="265"/>
        <v>0</v>
      </c>
      <c s="162"/>
    </row>
    <row r="491" spans="1:99" ht="26.25" customHeight="1">
      <c r="A491"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1" s="181" t="str">
        <f t="shared" si="266"/>
        <v/>
      </c>
      <c s="160" t="str">
        <f t="shared" si="267"/>
        <v/>
      </c>
      <c s="160" t="str">
        <f t="shared" si="254"/>
        <v/>
      </c>
      <c s="160" t="str">
        <f>IFERROR(IF(AND(VLOOKUP(G491,अंक,5,0)=""),"",IF($BM$6=3,IF(AND(VLOOKUP(G491,अंक,5,0)&gt;=86),3,IF(AND(VLOOKUP(G491,अंक,5,0)&gt;=81),2,IF(AND(VLOOKUP(G491,Mark,5,0)&gt;=75),1,0))),IF(AND(VLOOKUP(G491,अंक,5,0)&gt;=86),1.5,IF(AND(VLOOKUP(G491,अंक,5,0)&gt;=81),1,IF(AND(VLOOKUP(G491,अंक,5,0)&gt;=75),0.5,0))))),"")</f>
        <v/>
      </c>
      <c s="160">
        <f t="shared" si="273"/>
        <v>0</v>
      </c>
      <c s="160">
        <f t="shared" si="274"/>
        <v>0</v>
      </c>
      <c s="160">
        <f t="shared" si="255"/>
        <v>0</v>
      </c>
      <c s="157" t="str">
        <f t="shared" si="268"/>
        <v/>
      </c>
      <c s="160" t="str">
        <f t="shared" si="256"/>
        <v/>
      </c>
      <c s="160" t="str">
        <f>IFERROR(IF(AND(VLOOKUP(G491,अंक,5,0)=""),"",IF($BS$6=3,IF(AND(VLOOKUP(G491,अंक,5,0)&gt;=86),3,IF(AND(VLOOKUP(G491,अंक,5,0)&gt;=81),2,IF(AND(VLOOKUP(G491,अंक,5,0)&gt;=75),1,0))),IF(AND(VLOOKUP(G491,अंक,5,0)&gt;=86),1.5,IF(AND(VLOOKUP(G491,अंक,5,0)&gt;=81),1,IF(AND(VLOOKUP(G491,अंक,5,0)&gt;=75),0.5,0))))),"")</f>
        <v/>
      </c>
      <c s="160">
        <f t="shared" si="275"/>
        <v>0</v>
      </c>
      <c s="160">
        <f t="shared" si="276"/>
        <v>0</v>
      </c>
      <c s="160">
        <f t="shared" si="257"/>
        <v>0</v>
      </c>
      <c s="157" t="str">
        <f t="shared" si="269"/>
        <v/>
      </c>
      <c s="160" t="str">
        <f t="shared" si="258"/>
        <v/>
      </c>
      <c s="160" t="str">
        <f>IFERROR(IF(AND(VLOOKUP(G491,अंक,5,0)=""),"",IF($BY$6=3,IF(AND(VLOOKUP(G491,अंक,5,0)&gt;=86),3,IF(AND(VLOOKUP(G491,अंक,5,0)&gt;=81),2,IF(AND(VLOOKUP(G491,अंक,5,0)&gt;=75),1,0))),IF(AND(VLOOKUP(G491,अंक,5,0)&gt;=86),1.5,IF(AND(VLOOKUP(G491,अंक,5,0)&gt;=81),1,IF(AND(VLOOKUP(G491,अंक,5,0)&gt;=75),0.5,0))))),"")</f>
        <v/>
      </c>
      <c s="160">
        <f t="shared" si="277"/>
        <v>0</v>
      </c>
      <c s="160">
        <f t="shared" si="278"/>
        <v>0</v>
      </c>
      <c s="160">
        <f t="shared" si="259"/>
        <v>0</v>
      </c>
      <c s="157" t="str">
        <f t="shared" si="270"/>
        <v/>
      </c>
      <c s="160" t="str">
        <f t="shared" si="260"/>
        <v/>
      </c>
      <c s="160" t="str">
        <f>IFERROR(IF(AND(VLOOKUP(G491,अंक,5,0)=""),"",IF($CE$6=3,IF(AND(VLOOKUP(G491,अंक,5,0)&gt;=86),3,IF(AND(VLOOKUP(G491,अंक,5,0)&gt;=81),2,IF(AND(VLOOKUP(G491,अंक,5,0)&gt;=75),1,0))),IF(AND(VLOOKUP(G491,अंक,5,0)&gt;=86),1.5,IF(AND(VLOOKUP(G491,अंक,5,0)&gt;=81),1,IF(AND(VLOOKUP(G491,अंक,5,0)&gt;=75),0.5,0))))),"")</f>
        <v/>
      </c>
      <c s="160">
        <f t="shared" si="279"/>
        <v>0</v>
      </c>
      <c s="160">
        <f t="shared" si="280"/>
        <v>0</v>
      </c>
      <c s="160">
        <f t="shared" si="261"/>
        <v>0</v>
      </c>
      <c s="157" t="str">
        <f t="shared" si="271"/>
        <v/>
      </c>
      <c s="160" t="str">
        <f t="shared" si="262"/>
        <v/>
      </c>
      <c s="160" t="str">
        <f>IFERROR(IF(AND(VLOOKUP(G491,अंक,5,0)=""),"",IF($CK$6=3,IF(AND(VLOOKUP(G491,अंक,5,0)&gt;=86),3,IF(AND(VLOOKUP(G491,अंक,5,0)&gt;=81),2,IF(AND(VLOOKUP(G491,अंक,5,0)&gt;=75),1,0))),IF(AND(VLOOKUP(G491,अंक,5,0)&gt;86),1.5,IF(AND(VLOOKUP(G491,अंक,5,0)&gt;=81),1,IF(AND(VLOOKUP(G491,अंक,5,0)&gt;=75),0.5,0))))),"")</f>
        <v/>
      </c>
      <c s="160">
        <f t="shared" si="281"/>
        <v>0</v>
      </c>
      <c s="160">
        <f t="shared" si="282"/>
        <v>0</v>
      </c>
      <c s="160">
        <f t="shared" si="263"/>
        <v>0</v>
      </c>
      <c s="157" t="str">
        <f t="shared" si="272"/>
        <v/>
      </c>
      <c s="160" t="str">
        <f t="shared" si="264"/>
        <v/>
      </c>
      <c s="160" t="str">
        <f>IFERROR(IF(AND(VLOOKUP(G491,अंक,5,0)=""),"",IF($CQ$6=3,IF(AND(VLOOKUP(G491,अंक,5,0)&gt;=86),3,IF(AND(VLOOKUP(G491,अंक,5,0)&gt;=81),2,IF(AND(VLOOKUP(G491,अंक,5,0)&gt;=75),1,0))),IF(AND(VLOOKUP(G491,अंक,5,0)&gt;=86),1.5,IF(AND(VLOOKUP(G491,अंक,5,0)&gt;=81),1,IF(AND(VLOOKUP(G491,अंक,5,0)&gt;=75),0.5,0))))),"")</f>
        <v/>
      </c>
      <c s="160">
        <f t="shared" si="283"/>
        <v>0</v>
      </c>
      <c s="160">
        <f t="shared" si="284"/>
        <v>0</v>
      </c>
      <c s="161">
        <f t="shared" si="265"/>
        <v>0</v>
      </c>
      <c s="162"/>
    </row>
    <row r="492" spans="1:99" ht="26.25" customHeight="1">
      <c r="A492"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2" s="181" t="str">
        <f t="shared" si="266"/>
        <v/>
      </c>
      <c s="160" t="str">
        <f t="shared" si="267"/>
        <v/>
      </c>
      <c s="160" t="str">
        <f t="shared" si="254"/>
        <v/>
      </c>
      <c s="160" t="str">
        <f>IFERROR(IF(AND(VLOOKUP(G492,अंक,5,0)=""),"",IF($BM$6=3,IF(AND(VLOOKUP(G492,अंक,5,0)&gt;=86),3,IF(AND(VLOOKUP(G492,अंक,5,0)&gt;=81),2,IF(AND(VLOOKUP(G492,Mark,5,0)&gt;=75),1,0))),IF(AND(VLOOKUP(G492,अंक,5,0)&gt;=86),1.5,IF(AND(VLOOKUP(G492,अंक,5,0)&gt;=81),1,IF(AND(VLOOKUP(G492,अंक,5,0)&gt;=75),0.5,0))))),"")</f>
        <v/>
      </c>
      <c s="160">
        <f t="shared" si="273"/>
        <v>0</v>
      </c>
      <c s="160">
        <f t="shared" si="274"/>
        <v>0</v>
      </c>
      <c s="160">
        <f t="shared" si="255"/>
        <v>0</v>
      </c>
      <c s="157" t="str">
        <f t="shared" si="268"/>
        <v/>
      </c>
      <c s="160" t="str">
        <f t="shared" si="256"/>
        <v/>
      </c>
      <c s="160" t="str">
        <f>IFERROR(IF(AND(VLOOKUP(G492,अंक,5,0)=""),"",IF($BS$6=3,IF(AND(VLOOKUP(G492,अंक,5,0)&gt;=86),3,IF(AND(VLOOKUP(G492,अंक,5,0)&gt;=81),2,IF(AND(VLOOKUP(G492,अंक,5,0)&gt;=75),1,0))),IF(AND(VLOOKUP(G492,अंक,5,0)&gt;=86),1.5,IF(AND(VLOOKUP(G492,अंक,5,0)&gt;=81),1,IF(AND(VLOOKUP(G492,अंक,5,0)&gt;=75),0.5,0))))),"")</f>
        <v/>
      </c>
      <c s="160">
        <f t="shared" si="275"/>
        <v>0</v>
      </c>
      <c s="160">
        <f t="shared" si="276"/>
        <v>0</v>
      </c>
      <c s="160">
        <f t="shared" si="257"/>
        <v>0</v>
      </c>
      <c s="157" t="str">
        <f t="shared" si="269"/>
        <v/>
      </c>
      <c s="160" t="str">
        <f t="shared" si="258"/>
        <v/>
      </c>
      <c s="160" t="str">
        <f>IFERROR(IF(AND(VLOOKUP(G492,अंक,5,0)=""),"",IF($BY$6=3,IF(AND(VLOOKUP(G492,अंक,5,0)&gt;=86),3,IF(AND(VLOOKUP(G492,अंक,5,0)&gt;=81),2,IF(AND(VLOOKUP(G492,अंक,5,0)&gt;=75),1,0))),IF(AND(VLOOKUP(G492,अंक,5,0)&gt;=86),1.5,IF(AND(VLOOKUP(G492,अंक,5,0)&gt;=81),1,IF(AND(VLOOKUP(G492,अंक,5,0)&gt;=75),0.5,0))))),"")</f>
        <v/>
      </c>
      <c s="160">
        <f t="shared" si="277"/>
        <v>0</v>
      </c>
      <c s="160">
        <f t="shared" si="278"/>
        <v>0</v>
      </c>
      <c s="160">
        <f t="shared" si="259"/>
        <v>0</v>
      </c>
      <c s="157" t="str">
        <f t="shared" si="270"/>
        <v/>
      </c>
      <c s="160" t="str">
        <f t="shared" si="260"/>
        <v/>
      </c>
      <c s="160" t="str">
        <f>IFERROR(IF(AND(VLOOKUP(G492,अंक,5,0)=""),"",IF($CE$6=3,IF(AND(VLOOKUP(G492,अंक,5,0)&gt;=86),3,IF(AND(VLOOKUP(G492,अंक,5,0)&gt;=81),2,IF(AND(VLOOKUP(G492,अंक,5,0)&gt;=75),1,0))),IF(AND(VLOOKUP(G492,अंक,5,0)&gt;=86),1.5,IF(AND(VLOOKUP(G492,अंक,5,0)&gt;=81),1,IF(AND(VLOOKUP(G492,अंक,5,0)&gt;=75),0.5,0))))),"")</f>
        <v/>
      </c>
      <c s="160">
        <f t="shared" si="279"/>
        <v>0</v>
      </c>
      <c s="160">
        <f t="shared" si="280"/>
        <v>0</v>
      </c>
      <c s="160">
        <f t="shared" si="261"/>
        <v>0</v>
      </c>
      <c s="157" t="str">
        <f t="shared" si="271"/>
        <v/>
      </c>
      <c s="160" t="str">
        <f t="shared" si="262"/>
        <v/>
      </c>
      <c s="160" t="str">
        <f>IFERROR(IF(AND(VLOOKUP(G492,अंक,5,0)=""),"",IF($CK$6=3,IF(AND(VLOOKUP(G492,अंक,5,0)&gt;=86),3,IF(AND(VLOOKUP(G492,अंक,5,0)&gt;=81),2,IF(AND(VLOOKUP(G492,अंक,5,0)&gt;=75),1,0))),IF(AND(VLOOKUP(G492,अंक,5,0)&gt;86),1.5,IF(AND(VLOOKUP(G492,अंक,5,0)&gt;=81),1,IF(AND(VLOOKUP(G492,अंक,5,0)&gt;=75),0.5,0))))),"")</f>
        <v/>
      </c>
      <c s="160">
        <f t="shared" si="281"/>
        <v>0</v>
      </c>
      <c s="160">
        <f t="shared" si="282"/>
        <v>0</v>
      </c>
      <c s="160">
        <f t="shared" si="263"/>
        <v>0</v>
      </c>
      <c s="157" t="str">
        <f t="shared" si="272"/>
        <v/>
      </c>
      <c s="160" t="str">
        <f t="shared" si="264"/>
        <v/>
      </c>
      <c s="160" t="str">
        <f>IFERROR(IF(AND(VLOOKUP(G492,अंक,5,0)=""),"",IF($CQ$6=3,IF(AND(VLOOKUP(G492,अंक,5,0)&gt;=86),3,IF(AND(VLOOKUP(G492,अंक,5,0)&gt;=81),2,IF(AND(VLOOKUP(G492,अंक,5,0)&gt;=75),1,0))),IF(AND(VLOOKUP(G492,अंक,5,0)&gt;=86),1.5,IF(AND(VLOOKUP(G492,अंक,5,0)&gt;=81),1,IF(AND(VLOOKUP(G492,अंक,5,0)&gt;=75),0.5,0))))),"")</f>
        <v/>
      </c>
      <c s="160">
        <f t="shared" si="283"/>
        <v>0</v>
      </c>
      <c s="160">
        <f t="shared" si="284"/>
        <v>0</v>
      </c>
      <c s="161">
        <f t="shared" si="265"/>
        <v>0</v>
      </c>
      <c s="162"/>
    </row>
    <row r="493" spans="1:99" ht="26.25" customHeight="1">
      <c r="A493"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3" s="181" t="str">
        <f t="shared" si="266"/>
        <v/>
      </c>
      <c s="160" t="str">
        <f t="shared" si="267"/>
        <v/>
      </c>
      <c s="160" t="str">
        <f t="shared" si="254"/>
        <v/>
      </c>
      <c s="160" t="str">
        <f>IFERROR(IF(AND(VLOOKUP(G493,अंक,5,0)=""),"",IF($BM$6=3,IF(AND(VLOOKUP(G493,अंक,5,0)&gt;=86),3,IF(AND(VLOOKUP(G493,अंक,5,0)&gt;=81),2,IF(AND(VLOOKUP(G493,Mark,5,0)&gt;=75),1,0))),IF(AND(VLOOKUP(G493,अंक,5,0)&gt;=86),1.5,IF(AND(VLOOKUP(G493,अंक,5,0)&gt;=81),1,IF(AND(VLOOKUP(G493,अंक,5,0)&gt;=75),0.5,0))))),"")</f>
        <v/>
      </c>
      <c s="160">
        <f t="shared" si="273"/>
        <v>0</v>
      </c>
      <c s="160">
        <f t="shared" si="274"/>
        <v>0</v>
      </c>
      <c s="160">
        <f t="shared" si="255"/>
        <v>0</v>
      </c>
      <c s="157" t="str">
        <f t="shared" si="268"/>
        <v/>
      </c>
      <c s="160" t="str">
        <f t="shared" si="256"/>
        <v/>
      </c>
      <c s="160" t="str">
        <f>IFERROR(IF(AND(VLOOKUP(G493,अंक,5,0)=""),"",IF($BS$6=3,IF(AND(VLOOKUP(G493,अंक,5,0)&gt;=86),3,IF(AND(VLOOKUP(G493,अंक,5,0)&gt;=81),2,IF(AND(VLOOKUP(G493,अंक,5,0)&gt;=75),1,0))),IF(AND(VLOOKUP(G493,अंक,5,0)&gt;=86),1.5,IF(AND(VLOOKUP(G493,अंक,5,0)&gt;=81),1,IF(AND(VLOOKUP(G493,अंक,5,0)&gt;=75),0.5,0))))),"")</f>
        <v/>
      </c>
      <c s="160">
        <f t="shared" si="275"/>
        <v>0</v>
      </c>
      <c s="160">
        <f t="shared" si="276"/>
        <v>0</v>
      </c>
      <c s="160">
        <f t="shared" si="257"/>
        <v>0</v>
      </c>
      <c s="157" t="str">
        <f t="shared" si="269"/>
        <v/>
      </c>
      <c s="160" t="str">
        <f t="shared" si="258"/>
        <v/>
      </c>
      <c s="160" t="str">
        <f>IFERROR(IF(AND(VLOOKUP(G493,अंक,5,0)=""),"",IF($BY$6=3,IF(AND(VLOOKUP(G493,अंक,5,0)&gt;=86),3,IF(AND(VLOOKUP(G493,अंक,5,0)&gt;=81),2,IF(AND(VLOOKUP(G493,अंक,5,0)&gt;=75),1,0))),IF(AND(VLOOKUP(G493,अंक,5,0)&gt;=86),1.5,IF(AND(VLOOKUP(G493,अंक,5,0)&gt;=81),1,IF(AND(VLOOKUP(G493,अंक,5,0)&gt;=75),0.5,0))))),"")</f>
        <v/>
      </c>
      <c s="160">
        <f t="shared" si="277"/>
        <v>0</v>
      </c>
      <c s="160">
        <f t="shared" si="278"/>
        <v>0</v>
      </c>
      <c s="160">
        <f t="shared" si="259"/>
        <v>0</v>
      </c>
      <c s="157" t="str">
        <f t="shared" si="270"/>
        <v/>
      </c>
      <c s="160" t="str">
        <f t="shared" si="260"/>
        <v/>
      </c>
      <c s="160" t="str">
        <f>IFERROR(IF(AND(VLOOKUP(G493,अंक,5,0)=""),"",IF($CE$6=3,IF(AND(VLOOKUP(G493,अंक,5,0)&gt;=86),3,IF(AND(VLOOKUP(G493,अंक,5,0)&gt;=81),2,IF(AND(VLOOKUP(G493,अंक,5,0)&gt;=75),1,0))),IF(AND(VLOOKUP(G493,अंक,5,0)&gt;=86),1.5,IF(AND(VLOOKUP(G493,अंक,5,0)&gt;=81),1,IF(AND(VLOOKUP(G493,अंक,5,0)&gt;=75),0.5,0))))),"")</f>
        <v/>
      </c>
      <c s="160">
        <f t="shared" si="279"/>
        <v>0</v>
      </c>
      <c s="160">
        <f t="shared" si="280"/>
        <v>0</v>
      </c>
      <c s="160">
        <f t="shared" si="261"/>
        <v>0</v>
      </c>
      <c s="157" t="str">
        <f t="shared" si="271"/>
        <v/>
      </c>
      <c s="160" t="str">
        <f t="shared" si="262"/>
        <v/>
      </c>
      <c s="160" t="str">
        <f>IFERROR(IF(AND(VLOOKUP(G493,अंक,5,0)=""),"",IF($CK$6=3,IF(AND(VLOOKUP(G493,अंक,5,0)&gt;=86),3,IF(AND(VLOOKUP(G493,अंक,5,0)&gt;=81),2,IF(AND(VLOOKUP(G493,अंक,5,0)&gt;=75),1,0))),IF(AND(VLOOKUP(G493,अंक,5,0)&gt;86),1.5,IF(AND(VLOOKUP(G493,अंक,5,0)&gt;=81),1,IF(AND(VLOOKUP(G493,अंक,5,0)&gt;=75),0.5,0))))),"")</f>
        <v/>
      </c>
      <c s="160">
        <f t="shared" si="281"/>
        <v>0</v>
      </c>
      <c s="160">
        <f t="shared" si="282"/>
        <v>0</v>
      </c>
      <c s="160">
        <f t="shared" si="263"/>
        <v>0</v>
      </c>
      <c s="157" t="str">
        <f t="shared" si="272"/>
        <v/>
      </c>
      <c s="160" t="str">
        <f t="shared" si="264"/>
        <v/>
      </c>
      <c s="160" t="str">
        <f>IFERROR(IF(AND(VLOOKUP(G493,अंक,5,0)=""),"",IF($CQ$6=3,IF(AND(VLOOKUP(G493,अंक,5,0)&gt;=86),3,IF(AND(VLOOKUP(G493,अंक,5,0)&gt;=81),2,IF(AND(VLOOKUP(G493,अंक,5,0)&gt;=75),1,0))),IF(AND(VLOOKUP(G493,अंक,5,0)&gt;=86),1.5,IF(AND(VLOOKUP(G493,अंक,5,0)&gt;=81),1,IF(AND(VLOOKUP(G493,अंक,5,0)&gt;=75),0.5,0))))),"")</f>
        <v/>
      </c>
      <c s="160">
        <f t="shared" si="283"/>
        <v>0</v>
      </c>
      <c s="160">
        <f t="shared" si="284"/>
        <v>0</v>
      </c>
      <c s="161">
        <f t="shared" si="265"/>
        <v>0</v>
      </c>
      <c s="162"/>
    </row>
    <row r="494" spans="1:99" ht="26.25" customHeight="1">
      <c r="A494"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4" s="181" t="str">
        <f t="shared" si="266"/>
        <v/>
      </c>
      <c s="160" t="str">
        <f t="shared" si="267"/>
        <v/>
      </c>
      <c s="160" t="str">
        <f t="shared" si="254"/>
        <v/>
      </c>
      <c s="160" t="str">
        <f>IFERROR(IF(AND(VLOOKUP(G494,अंक,5,0)=""),"",IF($BM$6=3,IF(AND(VLOOKUP(G494,अंक,5,0)&gt;=86),3,IF(AND(VLOOKUP(G494,अंक,5,0)&gt;=81),2,IF(AND(VLOOKUP(G494,Mark,5,0)&gt;=75),1,0))),IF(AND(VLOOKUP(G494,अंक,5,0)&gt;=86),1.5,IF(AND(VLOOKUP(G494,अंक,5,0)&gt;=81),1,IF(AND(VLOOKUP(G494,अंक,5,0)&gt;=75),0.5,0))))),"")</f>
        <v/>
      </c>
      <c s="160">
        <f t="shared" si="273"/>
        <v>0</v>
      </c>
      <c s="160">
        <f t="shared" si="274"/>
        <v>0</v>
      </c>
      <c s="160">
        <f t="shared" si="255"/>
        <v>0</v>
      </c>
      <c s="157" t="str">
        <f t="shared" si="268"/>
        <v/>
      </c>
      <c s="160" t="str">
        <f t="shared" si="256"/>
        <v/>
      </c>
      <c s="160" t="str">
        <f>IFERROR(IF(AND(VLOOKUP(G494,अंक,5,0)=""),"",IF($BS$6=3,IF(AND(VLOOKUP(G494,अंक,5,0)&gt;=86),3,IF(AND(VLOOKUP(G494,अंक,5,0)&gt;=81),2,IF(AND(VLOOKUP(G494,अंक,5,0)&gt;=75),1,0))),IF(AND(VLOOKUP(G494,अंक,5,0)&gt;=86),1.5,IF(AND(VLOOKUP(G494,अंक,5,0)&gt;=81),1,IF(AND(VLOOKUP(G494,अंक,5,0)&gt;=75),0.5,0))))),"")</f>
        <v/>
      </c>
      <c s="160">
        <f t="shared" si="275"/>
        <v>0</v>
      </c>
      <c s="160">
        <f t="shared" si="276"/>
        <v>0</v>
      </c>
      <c s="160">
        <f t="shared" si="257"/>
        <v>0</v>
      </c>
      <c s="157" t="str">
        <f t="shared" si="269"/>
        <v/>
      </c>
      <c s="160" t="str">
        <f t="shared" si="258"/>
        <v/>
      </c>
      <c s="160" t="str">
        <f>IFERROR(IF(AND(VLOOKUP(G494,अंक,5,0)=""),"",IF($BY$6=3,IF(AND(VLOOKUP(G494,अंक,5,0)&gt;=86),3,IF(AND(VLOOKUP(G494,अंक,5,0)&gt;=81),2,IF(AND(VLOOKUP(G494,अंक,5,0)&gt;=75),1,0))),IF(AND(VLOOKUP(G494,अंक,5,0)&gt;=86),1.5,IF(AND(VLOOKUP(G494,अंक,5,0)&gt;=81),1,IF(AND(VLOOKUP(G494,अंक,5,0)&gt;=75),0.5,0))))),"")</f>
        <v/>
      </c>
      <c s="160">
        <f t="shared" si="277"/>
        <v>0</v>
      </c>
      <c s="160">
        <f t="shared" si="278"/>
        <v>0</v>
      </c>
      <c s="160">
        <f t="shared" si="259"/>
        <v>0</v>
      </c>
      <c s="157" t="str">
        <f t="shared" si="270"/>
        <v/>
      </c>
      <c s="160" t="str">
        <f t="shared" si="260"/>
        <v/>
      </c>
      <c s="160" t="str">
        <f>IFERROR(IF(AND(VLOOKUP(G494,अंक,5,0)=""),"",IF($CE$6=3,IF(AND(VLOOKUP(G494,अंक,5,0)&gt;=86),3,IF(AND(VLOOKUP(G494,अंक,5,0)&gt;=81),2,IF(AND(VLOOKUP(G494,अंक,5,0)&gt;=75),1,0))),IF(AND(VLOOKUP(G494,अंक,5,0)&gt;=86),1.5,IF(AND(VLOOKUP(G494,अंक,5,0)&gt;=81),1,IF(AND(VLOOKUP(G494,अंक,5,0)&gt;=75),0.5,0))))),"")</f>
        <v/>
      </c>
      <c s="160">
        <f t="shared" si="279"/>
        <v>0</v>
      </c>
      <c s="160">
        <f t="shared" si="280"/>
        <v>0</v>
      </c>
      <c s="160">
        <f t="shared" si="261"/>
        <v>0</v>
      </c>
      <c s="157" t="str">
        <f t="shared" si="271"/>
        <v/>
      </c>
      <c s="160" t="str">
        <f t="shared" si="262"/>
        <v/>
      </c>
      <c s="160" t="str">
        <f>IFERROR(IF(AND(VLOOKUP(G494,अंक,5,0)=""),"",IF($CK$6=3,IF(AND(VLOOKUP(G494,अंक,5,0)&gt;=86),3,IF(AND(VLOOKUP(G494,अंक,5,0)&gt;=81),2,IF(AND(VLOOKUP(G494,अंक,5,0)&gt;=75),1,0))),IF(AND(VLOOKUP(G494,अंक,5,0)&gt;86),1.5,IF(AND(VLOOKUP(G494,अंक,5,0)&gt;=81),1,IF(AND(VLOOKUP(G494,अंक,5,0)&gt;=75),0.5,0))))),"")</f>
        <v/>
      </c>
      <c s="160">
        <f t="shared" si="281"/>
        <v>0</v>
      </c>
      <c s="160">
        <f t="shared" si="282"/>
        <v>0</v>
      </c>
      <c s="160">
        <f t="shared" si="263"/>
        <v>0</v>
      </c>
      <c s="157" t="str">
        <f t="shared" si="272"/>
        <v/>
      </c>
      <c s="160" t="str">
        <f t="shared" si="264"/>
        <v/>
      </c>
      <c s="160" t="str">
        <f>IFERROR(IF(AND(VLOOKUP(G494,अंक,5,0)=""),"",IF($CQ$6=3,IF(AND(VLOOKUP(G494,अंक,5,0)&gt;=86),3,IF(AND(VLOOKUP(G494,अंक,5,0)&gt;=81),2,IF(AND(VLOOKUP(G494,अंक,5,0)&gt;=75),1,0))),IF(AND(VLOOKUP(G494,अंक,5,0)&gt;=86),1.5,IF(AND(VLOOKUP(G494,अंक,5,0)&gt;=81),1,IF(AND(VLOOKUP(G494,अंक,5,0)&gt;=75),0.5,0))))),"")</f>
        <v/>
      </c>
      <c s="160">
        <f t="shared" si="283"/>
        <v>0</v>
      </c>
      <c s="160">
        <f t="shared" si="284"/>
        <v>0</v>
      </c>
      <c s="161">
        <f t="shared" si="265"/>
        <v>0</v>
      </c>
      <c s="162"/>
    </row>
    <row r="495" spans="1:99" ht="26.25" customHeight="1">
      <c r="A495"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5" s="181" t="str">
        <f t="shared" si="266"/>
        <v/>
      </c>
      <c s="160" t="str">
        <f t="shared" si="267"/>
        <v/>
      </c>
      <c s="160" t="str">
        <f t="shared" si="254"/>
        <v/>
      </c>
      <c s="160" t="str">
        <f>IFERROR(IF(AND(VLOOKUP(G495,अंक,5,0)=""),"",IF($BM$6=3,IF(AND(VLOOKUP(G495,अंक,5,0)&gt;=86),3,IF(AND(VLOOKUP(G495,अंक,5,0)&gt;=81),2,IF(AND(VLOOKUP(G495,Mark,5,0)&gt;=75),1,0))),IF(AND(VLOOKUP(G495,अंक,5,0)&gt;=86),1.5,IF(AND(VLOOKUP(G495,अंक,5,0)&gt;=81),1,IF(AND(VLOOKUP(G495,अंक,5,0)&gt;=75),0.5,0))))),"")</f>
        <v/>
      </c>
      <c s="160">
        <f t="shared" si="273"/>
        <v>0</v>
      </c>
      <c s="160">
        <f t="shared" si="274"/>
        <v>0</v>
      </c>
      <c s="160">
        <f t="shared" si="255"/>
        <v>0</v>
      </c>
      <c s="157" t="str">
        <f t="shared" si="268"/>
        <v/>
      </c>
      <c s="160" t="str">
        <f t="shared" si="256"/>
        <v/>
      </c>
      <c s="160" t="str">
        <f>IFERROR(IF(AND(VLOOKUP(G495,अंक,5,0)=""),"",IF($BS$6=3,IF(AND(VLOOKUP(G495,अंक,5,0)&gt;=86),3,IF(AND(VLOOKUP(G495,अंक,5,0)&gt;=81),2,IF(AND(VLOOKUP(G495,अंक,5,0)&gt;=75),1,0))),IF(AND(VLOOKUP(G495,अंक,5,0)&gt;=86),1.5,IF(AND(VLOOKUP(G495,अंक,5,0)&gt;=81),1,IF(AND(VLOOKUP(G495,अंक,5,0)&gt;=75),0.5,0))))),"")</f>
        <v/>
      </c>
      <c s="160">
        <f t="shared" si="275"/>
        <v>0</v>
      </c>
      <c s="160">
        <f t="shared" si="276"/>
        <v>0</v>
      </c>
      <c s="160">
        <f t="shared" si="257"/>
        <v>0</v>
      </c>
      <c s="157" t="str">
        <f t="shared" si="269"/>
        <v/>
      </c>
      <c s="160" t="str">
        <f t="shared" si="258"/>
        <v/>
      </c>
      <c s="160" t="str">
        <f>IFERROR(IF(AND(VLOOKUP(G495,अंक,5,0)=""),"",IF($BY$6=3,IF(AND(VLOOKUP(G495,अंक,5,0)&gt;=86),3,IF(AND(VLOOKUP(G495,अंक,5,0)&gt;=81),2,IF(AND(VLOOKUP(G495,अंक,5,0)&gt;=75),1,0))),IF(AND(VLOOKUP(G495,अंक,5,0)&gt;=86),1.5,IF(AND(VLOOKUP(G495,अंक,5,0)&gt;=81),1,IF(AND(VLOOKUP(G495,अंक,5,0)&gt;=75),0.5,0))))),"")</f>
        <v/>
      </c>
      <c s="160">
        <f t="shared" si="277"/>
        <v>0</v>
      </c>
      <c s="160">
        <f t="shared" si="278"/>
        <v>0</v>
      </c>
      <c s="160">
        <f t="shared" si="259"/>
        <v>0</v>
      </c>
      <c s="157" t="str">
        <f t="shared" si="270"/>
        <v/>
      </c>
      <c s="160" t="str">
        <f t="shared" si="260"/>
        <v/>
      </c>
      <c s="160" t="str">
        <f>IFERROR(IF(AND(VLOOKUP(G495,अंक,5,0)=""),"",IF($CE$6=3,IF(AND(VLOOKUP(G495,अंक,5,0)&gt;=86),3,IF(AND(VLOOKUP(G495,अंक,5,0)&gt;=81),2,IF(AND(VLOOKUP(G495,अंक,5,0)&gt;=75),1,0))),IF(AND(VLOOKUP(G495,अंक,5,0)&gt;=86),1.5,IF(AND(VLOOKUP(G495,अंक,5,0)&gt;=81),1,IF(AND(VLOOKUP(G495,अंक,5,0)&gt;=75),0.5,0))))),"")</f>
        <v/>
      </c>
      <c s="160">
        <f t="shared" si="279"/>
        <v>0</v>
      </c>
      <c s="160">
        <f t="shared" si="280"/>
        <v>0</v>
      </c>
      <c s="160">
        <f t="shared" si="261"/>
        <v>0</v>
      </c>
      <c s="157" t="str">
        <f t="shared" si="271"/>
        <v/>
      </c>
      <c s="160" t="str">
        <f t="shared" si="262"/>
        <v/>
      </c>
      <c s="160" t="str">
        <f>IFERROR(IF(AND(VLOOKUP(G495,अंक,5,0)=""),"",IF($CK$6=3,IF(AND(VLOOKUP(G495,अंक,5,0)&gt;=86),3,IF(AND(VLOOKUP(G495,अंक,5,0)&gt;=81),2,IF(AND(VLOOKUP(G495,अंक,5,0)&gt;=75),1,0))),IF(AND(VLOOKUP(G495,अंक,5,0)&gt;86),1.5,IF(AND(VLOOKUP(G495,अंक,5,0)&gt;=81),1,IF(AND(VLOOKUP(G495,अंक,5,0)&gt;=75),0.5,0))))),"")</f>
        <v/>
      </c>
      <c s="160">
        <f t="shared" si="281"/>
        <v>0</v>
      </c>
      <c s="160">
        <f t="shared" si="282"/>
        <v>0</v>
      </c>
      <c s="160">
        <f t="shared" si="263"/>
        <v>0</v>
      </c>
      <c s="157" t="str">
        <f t="shared" si="272"/>
        <v/>
      </c>
      <c s="160" t="str">
        <f t="shared" si="264"/>
        <v/>
      </c>
      <c s="160" t="str">
        <f>IFERROR(IF(AND(VLOOKUP(G495,अंक,5,0)=""),"",IF($CQ$6=3,IF(AND(VLOOKUP(G495,अंक,5,0)&gt;=86),3,IF(AND(VLOOKUP(G495,अंक,5,0)&gt;=81),2,IF(AND(VLOOKUP(G495,अंक,5,0)&gt;=75),1,0))),IF(AND(VLOOKUP(G495,अंक,5,0)&gt;=86),1.5,IF(AND(VLOOKUP(G495,अंक,5,0)&gt;=81),1,IF(AND(VLOOKUP(G495,अंक,5,0)&gt;=75),0.5,0))))),"")</f>
        <v/>
      </c>
      <c s="160">
        <f t="shared" si="283"/>
        <v>0</v>
      </c>
      <c s="160">
        <f t="shared" si="284"/>
        <v>0</v>
      </c>
      <c s="161">
        <f t="shared" si="265"/>
        <v>0</v>
      </c>
      <c s="162"/>
    </row>
    <row r="496" spans="1:99" ht="26.25" customHeight="1">
      <c r="A496"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6" s="181" t="str">
        <f t="shared" si="266"/>
        <v/>
      </c>
      <c s="160" t="str">
        <f t="shared" si="267"/>
        <v/>
      </c>
      <c s="160" t="str">
        <f t="shared" si="254"/>
        <v/>
      </c>
      <c s="160" t="str">
        <f>IFERROR(IF(AND(VLOOKUP(G496,अंक,5,0)=""),"",IF($BM$6=3,IF(AND(VLOOKUP(G496,अंक,5,0)&gt;=86),3,IF(AND(VLOOKUP(G496,अंक,5,0)&gt;=81),2,IF(AND(VLOOKUP(G496,Mark,5,0)&gt;=75),1,0))),IF(AND(VLOOKUP(G496,अंक,5,0)&gt;=86),1.5,IF(AND(VLOOKUP(G496,अंक,5,0)&gt;=81),1,IF(AND(VLOOKUP(G496,अंक,5,0)&gt;=75),0.5,0))))),"")</f>
        <v/>
      </c>
      <c s="160">
        <f t="shared" si="273"/>
        <v>0</v>
      </c>
      <c s="160">
        <f t="shared" si="274"/>
        <v>0</v>
      </c>
      <c s="160">
        <f t="shared" si="255"/>
        <v>0</v>
      </c>
      <c s="157" t="str">
        <f t="shared" si="268"/>
        <v/>
      </c>
      <c s="160" t="str">
        <f t="shared" si="256"/>
        <v/>
      </c>
      <c s="160" t="str">
        <f>IFERROR(IF(AND(VLOOKUP(G496,अंक,5,0)=""),"",IF($BS$6=3,IF(AND(VLOOKUP(G496,अंक,5,0)&gt;=86),3,IF(AND(VLOOKUP(G496,अंक,5,0)&gt;=81),2,IF(AND(VLOOKUP(G496,अंक,5,0)&gt;=75),1,0))),IF(AND(VLOOKUP(G496,अंक,5,0)&gt;=86),1.5,IF(AND(VLOOKUP(G496,अंक,5,0)&gt;=81),1,IF(AND(VLOOKUP(G496,अंक,5,0)&gt;=75),0.5,0))))),"")</f>
        <v/>
      </c>
      <c s="160">
        <f t="shared" si="275"/>
        <v>0</v>
      </c>
      <c s="160">
        <f t="shared" si="276"/>
        <v>0</v>
      </c>
      <c s="160">
        <f t="shared" si="257"/>
        <v>0</v>
      </c>
      <c s="157" t="str">
        <f t="shared" si="269"/>
        <v/>
      </c>
      <c s="160" t="str">
        <f t="shared" si="258"/>
        <v/>
      </c>
      <c s="160" t="str">
        <f>IFERROR(IF(AND(VLOOKUP(G496,अंक,5,0)=""),"",IF($BY$6=3,IF(AND(VLOOKUP(G496,अंक,5,0)&gt;=86),3,IF(AND(VLOOKUP(G496,अंक,5,0)&gt;=81),2,IF(AND(VLOOKUP(G496,अंक,5,0)&gt;=75),1,0))),IF(AND(VLOOKUP(G496,अंक,5,0)&gt;=86),1.5,IF(AND(VLOOKUP(G496,अंक,5,0)&gt;=81),1,IF(AND(VLOOKUP(G496,अंक,5,0)&gt;=75),0.5,0))))),"")</f>
        <v/>
      </c>
      <c s="160">
        <f t="shared" si="277"/>
        <v>0</v>
      </c>
      <c s="160">
        <f t="shared" si="278"/>
        <v>0</v>
      </c>
      <c s="160">
        <f t="shared" si="259"/>
        <v>0</v>
      </c>
      <c s="157" t="str">
        <f t="shared" si="270"/>
        <v/>
      </c>
      <c s="160" t="str">
        <f t="shared" si="260"/>
        <v/>
      </c>
      <c s="160" t="str">
        <f>IFERROR(IF(AND(VLOOKUP(G496,अंक,5,0)=""),"",IF($CE$6=3,IF(AND(VLOOKUP(G496,अंक,5,0)&gt;=86),3,IF(AND(VLOOKUP(G496,अंक,5,0)&gt;=81),2,IF(AND(VLOOKUP(G496,अंक,5,0)&gt;=75),1,0))),IF(AND(VLOOKUP(G496,अंक,5,0)&gt;=86),1.5,IF(AND(VLOOKUP(G496,अंक,5,0)&gt;=81),1,IF(AND(VLOOKUP(G496,अंक,5,0)&gt;=75),0.5,0))))),"")</f>
        <v/>
      </c>
      <c s="160">
        <f t="shared" si="279"/>
        <v>0</v>
      </c>
      <c s="160">
        <f t="shared" si="280"/>
        <v>0</v>
      </c>
      <c s="160">
        <f t="shared" si="261"/>
        <v>0</v>
      </c>
      <c s="157" t="str">
        <f t="shared" si="271"/>
        <v/>
      </c>
      <c s="160" t="str">
        <f t="shared" si="262"/>
        <v/>
      </c>
      <c s="160" t="str">
        <f>IFERROR(IF(AND(VLOOKUP(G496,अंक,5,0)=""),"",IF($CK$6=3,IF(AND(VLOOKUP(G496,अंक,5,0)&gt;=86),3,IF(AND(VLOOKUP(G496,अंक,5,0)&gt;=81),2,IF(AND(VLOOKUP(G496,अंक,5,0)&gt;=75),1,0))),IF(AND(VLOOKUP(G496,अंक,5,0)&gt;86),1.5,IF(AND(VLOOKUP(G496,अंक,5,0)&gt;=81),1,IF(AND(VLOOKUP(G496,अंक,5,0)&gt;=75),0.5,0))))),"")</f>
        <v/>
      </c>
      <c s="160">
        <f t="shared" si="281"/>
        <v>0</v>
      </c>
      <c s="160">
        <f t="shared" si="282"/>
        <v>0</v>
      </c>
      <c s="160">
        <f t="shared" si="263"/>
        <v>0</v>
      </c>
      <c s="157" t="str">
        <f t="shared" si="272"/>
        <v/>
      </c>
      <c s="160" t="str">
        <f t="shared" si="264"/>
        <v/>
      </c>
      <c s="160" t="str">
        <f>IFERROR(IF(AND(VLOOKUP(G496,अंक,5,0)=""),"",IF($CQ$6=3,IF(AND(VLOOKUP(G496,अंक,5,0)&gt;=86),3,IF(AND(VLOOKUP(G496,अंक,5,0)&gt;=81),2,IF(AND(VLOOKUP(G496,अंक,5,0)&gt;=75),1,0))),IF(AND(VLOOKUP(G496,अंक,5,0)&gt;=86),1.5,IF(AND(VLOOKUP(G496,अंक,5,0)&gt;=81),1,IF(AND(VLOOKUP(G496,अंक,5,0)&gt;=75),0.5,0))))),"")</f>
        <v/>
      </c>
      <c s="160">
        <f t="shared" si="283"/>
        <v>0</v>
      </c>
      <c s="160">
        <f t="shared" si="284"/>
        <v>0</v>
      </c>
      <c s="161">
        <f t="shared" si="265"/>
        <v>0</v>
      </c>
      <c s="162"/>
    </row>
    <row r="497" spans="1:99" ht="26.25" customHeight="1">
      <c r="A497"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7" s="181" t="str">
        <f t="shared" si="266"/>
        <v/>
      </c>
      <c s="160" t="str">
        <f t="shared" si="267"/>
        <v/>
      </c>
      <c s="160" t="str">
        <f t="shared" si="254"/>
        <v/>
      </c>
      <c s="160" t="str">
        <f>IFERROR(IF(AND(VLOOKUP(G497,अंक,5,0)=""),"",IF($BM$6=3,IF(AND(VLOOKUP(G497,अंक,5,0)&gt;=86),3,IF(AND(VLOOKUP(G497,अंक,5,0)&gt;=81),2,IF(AND(VLOOKUP(G497,Mark,5,0)&gt;=75),1,0))),IF(AND(VLOOKUP(G497,अंक,5,0)&gt;=86),1.5,IF(AND(VLOOKUP(G497,अंक,5,0)&gt;=81),1,IF(AND(VLOOKUP(G497,अंक,5,0)&gt;=75),0.5,0))))),"")</f>
        <v/>
      </c>
      <c s="160">
        <f t="shared" si="273"/>
        <v>0</v>
      </c>
      <c s="160">
        <f t="shared" si="274"/>
        <v>0</v>
      </c>
      <c s="160">
        <f t="shared" si="255"/>
        <v>0</v>
      </c>
      <c s="157" t="str">
        <f t="shared" si="268"/>
        <v/>
      </c>
      <c s="160" t="str">
        <f t="shared" si="256"/>
        <v/>
      </c>
      <c s="160" t="str">
        <f>IFERROR(IF(AND(VLOOKUP(G497,अंक,5,0)=""),"",IF($BS$6=3,IF(AND(VLOOKUP(G497,अंक,5,0)&gt;=86),3,IF(AND(VLOOKUP(G497,अंक,5,0)&gt;=81),2,IF(AND(VLOOKUP(G497,अंक,5,0)&gt;=75),1,0))),IF(AND(VLOOKUP(G497,अंक,5,0)&gt;=86),1.5,IF(AND(VLOOKUP(G497,अंक,5,0)&gt;=81),1,IF(AND(VLOOKUP(G497,अंक,5,0)&gt;=75),0.5,0))))),"")</f>
        <v/>
      </c>
      <c s="160">
        <f t="shared" si="275"/>
        <v>0</v>
      </c>
      <c s="160">
        <f t="shared" si="276"/>
        <v>0</v>
      </c>
      <c s="160">
        <f t="shared" si="257"/>
        <v>0</v>
      </c>
      <c s="157" t="str">
        <f t="shared" si="269"/>
        <v/>
      </c>
      <c s="160" t="str">
        <f t="shared" si="258"/>
        <v/>
      </c>
      <c s="160" t="str">
        <f>IFERROR(IF(AND(VLOOKUP(G497,अंक,5,0)=""),"",IF($BY$6=3,IF(AND(VLOOKUP(G497,अंक,5,0)&gt;=86),3,IF(AND(VLOOKUP(G497,अंक,5,0)&gt;=81),2,IF(AND(VLOOKUP(G497,अंक,5,0)&gt;=75),1,0))),IF(AND(VLOOKUP(G497,अंक,5,0)&gt;=86),1.5,IF(AND(VLOOKUP(G497,अंक,5,0)&gt;=81),1,IF(AND(VLOOKUP(G497,अंक,5,0)&gt;=75),0.5,0))))),"")</f>
        <v/>
      </c>
      <c s="160">
        <f t="shared" si="277"/>
        <v>0</v>
      </c>
      <c s="160">
        <f t="shared" si="278"/>
        <v>0</v>
      </c>
      <c s="160">
        <f t="shared" si="259"/>
        <v>0</v>
      </c>
      <c s="157" t="str">
        <f t="shared" si="270"/>
        <v/>
      </c>
      <c s="160" t="str">
        <f t="shared" si="260"/>
        <v/>
      </c>
      <c s="160" t="str">
        <f>IFERROR(IF(AND(VLOOKUP(G497,अंक,5,0)=""),"",IF($CE$6=3,IF(AND(VLOOKUP(G497,अंक,5,0)&gt;=86),3,IF(AND(VLOOKUP(G497,अंक,5,0)&gt;=81),2,IF(AND(VLOOKUP(G497,अंक,5,0)&gt;=75),1,0))),IF(AND(VLOOKUP(G497,अंक,5,0)&gt;=86),1.5,IF(AND(VLOOKUP(G497,अंक,5,0)&gt;=81),1,IF(AND(VLOOKUP(G497,अंक,5,0)&gt;=75),0.5,0))))),"")</f>
        <v/>
      </c>
      <c s="160">
        <f t="shared" si="279"/>
        <v>0</v>
      </c>
      <c s="160">
        <f t="shared" si="280"/>
        <v>0</v>
      </c>
      <c s="160">
        <f t="shared" si="261"/>
        <v>0</v>
      </c>
      <c s="157" t="str">
        <f t="shared" si="271"/>
        <v/>
      </c>
      <c s="160" t="str">
        <f t="shared" si="262"/>
        <v/>
      </c>
      <c s="160" t="str">
        <f>IFERROR(IF(AND(VLOOKUP(G497,अंक,5,0)=""),"",IF($CK$6=3,IF(AND(VLOOKUP(G497,अंक,5,0)&gt;=86),3,IF(AND(VLOOKUP(G497,अंक,5,0)&gt;=81),2,IF(AND(VLOOKUP(G497,अंक,5,0)&gt;=75),1,0))),IF(AND(VLOOKUP(G497,अंक,5,0)&gt;86),1.5,IF(AND(VLOOKUP(G497,अंक,5,0)&gt;=81),1,IF(AND(VLOOKUP(G497,अंक,5,0)&gt;=75),0.5,0))))),"")</f>
        <v/>
      </c>
      <c s="160">
        <f t="shared" si="281"/>
        <v>0</v>
      </c>
      <c s="160">
        <f t="shared" si="282"/>
        <v>0</v>
      </c>
      <c s="160">
        <f t="shared" si="263"/>
        <v>0</v>
      </c>
      <c s="157" t="str">
        <f t="shared" si="272"/>
        <v/>
      </c>
      <c s="160" t="str">
        <f t="shared" si="264"/>
        <v/>
      </c>
      <c s="160" t="str">
        <f>IFERROR(IF(AND(VLOOKUP(G497,अंक,5,0)=""),"",IF($CQ$6=3,IF(AND(VLOOKUP(G497,अंक,5,0)&gt;=86),3,IF(AND(VLOOKUP(G497,अंक,5,0)&gt;=81),2,IF(AND(VLOOKUP(G497,अंक,5,0)&gt;=75),1,0))),IF(AND(VLOOKUP(G497,अंक,5,0)&gt;=86),1.5,IF(AND(VLOOKUP(G497,अंक,5,0)&gt;=81),1,IF(AND(VLOOKUP(G497,अंक,5,0)&gt;=75),0.5,0))))),"")</f>
        <v/>
      </c>
      <c s="160">
        <f t="shared" si="283"/>
        <v>0</v>
      </c>
      <c s="160">
        <f t="shared" si="284"/>
        <v>0</v>
      </c>
      <c s="161">
        <f t="shared" si="265"/>
        <v>0</v>
      </c>
      <c s="162"/>
    </row>
    <row r="498" spans="1:99" ht="26.25" customHeight="1">
      <c r="A498"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8" s="181" t="str">
        <f t="shared" si="266"/>
        <v/>
      </c>
      <c s="160" t="str">
        <f t="shared" si="267"/>
        <v/>
      </c>
      <c s="160" t="str">
        <f t="shared" si="254"/>
        <v/>
      </c>
      <c s="160" t="str">
        <f>IFERROR(IF(AND(VLOOKUP(G498,अंक,5,0)=""),"",IF($BM$6=3,IF(AND(VLOOKUP(G498,अंक,5,0)&gt;=86),3,IF(AND(VLOOKUP(G498,अंक,5,0)&gt;=81),2,IF(AND(VLOOKUP(G498,Mark,5,0)&gt;=75),1,0))),IF(AND(VLOOKUP(G498,अंक,5,0)&gt;=86),1.5,IF(AND(VLOOKUP(G498,अंक,5,0)&gt;=81),1,IF(AND(VLOOKUP(G498,अंक,5,0)&gt;=75),0.5,0))))),"")</f>
        <v/>
      </c>
      <c s="160">
        <f t="shared" si="273"/>
        <v>0</v>
      </c>
      <c s="160">
        <f t="shared" si="274"/>
        <v>0</v>
      </c>
      <c s="160">
        <f t="shared" si="255"/>
        <v>0</v>
      </c>
      <c s="157" t="str">
        <f t="shared" si="268"/>
        <v/>
      </c>
      <c s="160" t="str">
        <f t="shared" si="256"/>
        <v/>
      </c>
      <c s="160" t="str">
        <f>IFERROR(IF(AND(VLOOKUP(G498,अंक,5,0)=""),"",IF($BS$6=3,IF(AND(VLOOKUP(G498,अंक,5,0)&gt;=86),3,IF(AND(VLOOKUP(G498,अंक,5,0)&gt;=81),2,IF(AND(VLOOKUP(G498,अंक,5,0)&gt;=75),1,0))),IF(AND(VLOOKUP(G498,अंक,5,0)&gt;=86),1.5,IF(AND(VLOOKUP(G498,अंक,5,0)&gt;=81),1,IF(AND(VLOOKUP(G498,अंक,5,0)&gt;=75),0.5,0))))),"")</f>
        <v/>
      </c>
      <c s="160">
        <f t="shared" si="275"/>
        <v>0</v>
      </c>
      <c s="160">
        <f t="shared" si="276"/>
        <v>0</v>
      </c>
      <c s="160">
        <f t="shared" si="257"/>
        <v>0</v>
      </c>
      <c s="157" t="str">
        <f t="shared" si="269"/>
        <v/>
      </c>
      <c s="160" t="str">
        <f t="shared" si="258"/>
        <v/>
      </c>
      <c s="160" t="str">
        <f>IFERROR(IF(AND(VLOOKUP(G498,अंक,5,0)=""),"",IF($BY$6=3,IF(AND(VLOOKUP(G498,अंक,5,0)&gt;=86),3,IF(AND(VLOOKUP(G498,अंक,5,0)&gt;=81),2,IF(AND(VLOOKUP(G498,अंक,5,0)&gt;=75),1,0))),IF(AND(VLOOKUP(G498,अंक,5,0)&gt;=86),1.5,IF(AND(VLOOKUP(G498,अंक,5,0)&gt;=81),1,IF(AND(VLOOKUP(G498,अंक,5,0)&gt;=75),0.5,0))))),"")</f>
        <v/>
      </c>
      <c s="160">
        <f t="shared" si="277"/>
        <v>0</v>
      </c>
      <c s="160">
        <f t="shared" si="278"/>
        <v>0</v>
      </c>
      <c s="160">
        <f t="shared" si="259"/>
        <v>0</v>
      </c>
      <c s="157" t="str">
        <f t="shared" si="270"/>
        <v/>
      </c>
      <c s="160" t="str">
        <f t="shared" si="260"/>
        <v/>
      </c>
      <c s="160" t="str">
        <f>IFERROR(IF(AND(VLOOKUP(G498,अंक,5,0)=""),"",IF($CE$6=3,IF(AND(VLOOKUP(G498,अंक,5,0)&gt;=86),3,IF(AND(VLOOKUP(G498,अंक,5,0)&gt;=81),2,IF(AND(VLOOKUP(G498,अंक,5,0)&gt;=75),1,0))),IF(AND(VLOOKUP(G498,अंक,5,0)&gt;=86),1.5,IF(AND(VLOOKUP(G498,अंक,5,0)&gt;=81),1,IF(AND(VLOOKUP(G498,अंक,5,0)&gt;=75),0.5,0))))),"")</f>
        <v/>
      </c>
      <c s="160">
        <f t="shared" si="279"/>
        <v>0</v>
      </c>
      <c s="160">
        <f t="shared" si="280"/>
        <v>0</v>
      </c>
      <c s="160">
        <f t="shared" si="261"/>
        <v>0</v>
      </c>
      <c s="157" t="str">
        <f t="shared" si="271"/>
        <v/>
      </c>
      <c s="160" t="str">
        <f t="shared" si="262"/>
        <v/>
      </c>
      <c s="160" t="str">
        <f>IFERROR(IF(AND(VLOOKUP(G498,अंक,5,0)=""),"",IF($CK$6=3,IF(AND(VLOOKUP(G498,अंक,5,0)&gt;=86),3,IF(AND(VLOOKUP(G498,अंक,5,0)&gt;=81),2,IF(AND(VLOOKUP(G498,अंक,5,0)&gt;=75),1,0))),IF(AND(VLOOKUP(G498,अंक,5,0)&gt;86),1.5,IF(AND(VLOOKUP(G498,अंक,5,0)&gt;=81),1,IF(AND(VLOOKUP(G498,अंक,5,0)&gt;=75),0.5,0))))),"")</f>
        <v/>
      </c>
      <c s="160">
        <f t="shared" si="281"/>
        <v>0</v>
      </c>
      <c s="160">
        <f t="shared" si="282"/>
        <v>0</v>
      </c>
      <c s="160">
        <f t="shared" si="263"/>
        <v>0</v>
      </c>
      <c s="157" t="str">
        <f t="shared" si="272"/>
        <v/>
      </c>
      <c s="160" t="str">
        <f t="shared" si="264"/>
        <v/>
      </c>
      <c s="160" t="str">
        <f>IFERROR(IF(AND(VLOOKUP(G498,अंक,5,0)=""),"",IF($CQ$6=3,IF(AND(VLOOKUP(G498,अंक,5,0)&gt;=86),3,IF(AND(VLOOKUP(G498,अंक,5,0)&gt;=81),2,IF(AND(VLOOKUP(G498,अंक,5,0)&gt;=75),1,0))),IF(AND(VLOOKUP(G498,अंक,5,0)&gt;=86),1.5,IF(AND(VLOOKUP(G498,अंक,5,0)&gt;=81),1,IF(AND(VLOOKUP(G498,अंक,5,0)&gt;=75),0.5,0))))),"")</f>
        <v/>
      </c>
      <c s="160">
        <f t="shared" si="283"/>
        <v>0</v>
      </c>
      <c s="160">
        <f t="shared" si="284"/>
        <v>0</v>
      </c>
      <c s="161">
        <f t="shared" si="265"/>
        <v>0</v>
      </c>
      <c s="162"/>
    </row>
    <row r="499" spans="1:99" ht="26.25" customHeight="1">
      <c r="A499"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499" s="181" t="str">
        <f t="shared" si="266"/>
        <v/>
      </c>
      <c s="160" t="str">
        <f t="shared" si="267"/>
        <v/>
      </c>
      <c s="160" t="str">
        <f t="shared" si="254"/>
        <v/>
      </c>
      <c s="160" t="str">
        <f>IFERROR(IF(AND(VLOOKUP(G499,अंक,5,0)=""),"",IF($BM$6=3,IF(AND(VLOOKUP(G499,अंक,5,0)&gt;=86),3,IF(AND(VLOOKUP(G499,अंक,5,0)&gt;=81),2,IF(AND(VLOOKUP(G499,Mark,5,0)&gt;=75),1,0))),IF(AND(VLOOKUP(G499,अंक,5,0)&gt;=86),1.5,IF(AND(VLOOKUP(G499,अंक,5,0)&gt;=81),1,IF(AND(VLOOKUP(G499,अंक,5,0)&gt;=75),0.5,0))))),"")</f>
        <v/>
      </c>
      <c s="160">
        <f t="shared" si="273"/>
        <v>0</v>
      </c>
      <c s="160">
        <f t="shared" si="274"/>
        <v>0</v>
      </c>
      <c s="160">
        <f t="shared" si="255"/>
        <v>0</v>
      </c>
      <c s="157" t="str">
        <f t="shared" si="268"/>
        <v/>
      </c>
      <c s="160" t="str">
        <f t="shared" si="256"/>
        <v/>
      </c>
      <c s="160" t="str">
        <f>IFERROR(IF(AND(VLOOKUP(G499,अंक,5,0)=""),"",IF($BS$6=3,IF(AND(VLOOKUP(G499,अंक,5,0)&gt;=86),3,IF(AND(VLOOKUP(G499,अंक,5,0)&gt;=81),2,IF(AND(VLOOKUP(G499,अंक,5,0)&gt;=75),1,0))),IF(AND(VLOOKUP(G499,अंक,5,0)&gt;=86),1.5,IF(AND(VLOOKUP(G499,अंक,5,0)&gt;=81),1,IF(AND(VLOOKUP(G499,अंक,5,0)&gt;=75),0.5,0))))),"")</f>
        <v/>
      </c>
      <c s="160">
        <f t="shared" si="275"/>
        <v>0</v>
      </c>
      <c s="160">
        <f t="shared" si="276"/>
        <v>0</v>
      </c>
      <c s="160">
        <f t="shared" si="257"/>
        <v>0</v>
      </c>
      <c s="157" t="str">
        <f t="shared" si="269"/>
        <v/>
      </c>
      <c s="160" t="str">
        <f t="shared" si="258"/>
        <v/>
      </c>
      <c s="160" t="str">
        <f>IFERROR(IF(AND(VLOOKUP(G499,अंक,5,0)=""),"",IF($BY$6=3,IF(AND(VLOOKUP(G499,अंक,5,0)&gt;=86),3,IF(AND(VLOOKUP(G499,अंक,5,0)&gt;=81),2,IF(AND(VLOOKUP(G499,अंक,5,0)&gt;=75),1,0))),IF(AND(VLOOKUP(G499,अंक,5,0)&gt;=86),1.5,IF(AND(VLOOKUP(G499,अंक,5,0)&gt;=81),1,IF(AND(VLOOKUP(G499,अंक,5,0)&gt;=75),0.5,0))))),"")</f>
        <v/>
      </c>
      <c s="160">
        <f t="shared" si="277"/>
        <v>0</v>
      </c>
      <c s="160">
        <f t="shared" si="278"/>
        <v>0</v>
      </c>
      <c s="160">
        <f t="shared" si="259"/>
        <v>0</v>
      </c>
      <c s="157" t="str">
        <f t="shared" si="270"/>
        <v/>
      </c>
      <c s="160" t="str">
        <f t="shared" si="260"/>
        <v/>
      </c>
      <c s="160" t="str">
        <f>IFERROR(IF(AND(VLOOKUP(G499,अंक,5,0)=""),"",IF($CE$6=3,IF(AND(VLOOKUP(G499,अंक,5,0)&gt;=86),3,IF(AND(VLOOKUP(G499,अंक,5,0)&gt;=81),2,IF(AND(VLOOKUP(G499,अंक,5,0)&gt;=75),1,0))),IF(AND(VLOOKUP(G499,अंक,5,0)&gt;=86),1.5,IF(AND(VLOOKUP(G499,अंक,5,0)&gt;=81),1,IF(AND(VLOOKUP(G499,अंक,5,0)&gt;=75),0.5,0))))),"")</f>
        <v/>
      </c>
      <c s="160">
        <f t="shared" si="279"/>
        <v>0</v>
      </c>
      <c s="160">
        <f t="shared" si="280"/>
        <v>0</v>
      </c>
      <c s="160">
        <f t="shared" si="261"/>
        <v>0</v>
      </c>
      <c s="157" t="str">
        <f t="shared" si="271"/>
        <v/>
      </c>
      <c s="160" t="str">
        <f t="shared" si="262"/>
        <v/>
      </c>
      <c s="160" t="str">
        <f>IFERROR(IF(AND(VLOOKUP(G499,अंक,5,0)=""),"",IF($CK$6=3,IF(AND(VLOOKUP(G499,अंक,5,0)&gt;=86),3,IF(AND(VLOOKUP(G499,अंक,5,0)&gt;=81),2,IF(AND(VLOOKUP(G499,अंक,5,0)&gt;=75),1,0))),IF(AND(VLOOKUP(G499,अंक,5,0)&gt;86),1.5,IF(AND(VLOOKUP(G499,अंक,5,0)&gt;=81),1,IF(AND(VLOOKUP(G499,अंक,5,0)&gt;=75),0.5,0))))),"")</f>
        <v/>
      </c>
      <c s="160">
        <f t="shared" si="281"/>
        <v>0</v>
      </c>
      <c s="160">
        <f t="shared" si="282"/>
        <v>0</v>
      </c>
      <c s="160">
        <f t="shared" si="263"/>
        <v>0</v>
      </c>
      <c s="157" t="str">
        <f t="shared" si="272"/>
        <v/>
      </c>
      <c s="160" t="str">
        <f t="shared" si="264"/>
        <v/>
      </c>
      <c s="160" t="str">
        <f>IFERROR(IF(AND(VLOOKUP(G499,अंक,5,0)=""),"",IF($CQ$6=3,IF(AND(VLOOKUP(G499,अंक,5,0)&gt;=86),3,IF(AND(VLOOKUP(G499,अंक,5,0)&gt;=81),2,IF(AND(VLOOKUP(G499,अंक,5,0)&gt;=75),1,0))),IF(AND(VLOOKUP(G499,अंक,5,0)&gt;=86),1.5,IF(AND(VLOOKUP(G499,अंक,5,0)&gt;=81),1,IF(AND(VLOOKUP(G499,अंक,5,0)&gt;=75),0.5,0))))),"")</f>
        <v/>
      </c>
      <c s="160">
        <f t="shared" si="283"/>
        <v>0</v>
      </c>
      <c s="160">
        <f t="shared" si="284"/>
        <v>0</v>
      </c>
      <c s="161">
        <f t="shared" si="265"/>
        <v>0</v>
      </c>
      <c s="162"/>
    </row>
    <row r="500" spans="1:99" ht="26.25" customHeight="1">
      <c r="A500"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0" s="181" t="str">
        <f t="shared" si="266"/>
        <v/>
      </c>
      <c s="160" t="str">
        <f t="shared" si="267"/>
        <v/>
      </c>
      <c s="160" t="str">
        <f t="shared" si="254"/>
        <v/>
      </c>
      <c s="160" t="str">
        <f>IFERROR(IF(AND(VLOOKUP(G500,अंक,5,0)=""),"",IF($BM$6=3,IF(AND(VLOOKUP(G500,अंक,5,0)&gt;=86),3,IF(AND(VLOOKUP(G500,अंक,5,0)&gt;=81),2,IF(AND(VLOOKUP(G500,Mark,5,0)&gt;=75),1,0))),IF(AND(VLOOKUP(G500,अंक,5,0)&gt;=86),1.5,IF(AND(VLOOKUP(G500,अंक,5,0)&gt;=81),1,IF(AND(VLOOKUP(G500,अंक,5,0)&gt;=75),0.5,0))))),"")</f>
        <v/>
      </c>
      <c s="160">
        <f t="shared" si="273"/>
        <v>0</v>
      </c>
      <c s="160">
        <f t="shared" si="274"/>
        <v>0</v>
      </c>
      <c s="160">
        <f t="shared" si="255"/>
        <v>0</v>
      </c>
      <c s="157" t="str">
        <f t="shared" si="268"/>
        <v/>
      </c>
      <c s="160" t="str">
        <f t="shared" si="256"/>
        <v/>
      </c>
      <c s="160" t="str">
        <f>IFERROR(IF(AND(VLOOKUP(G500,अंक,5,0)=""),"",IF($BS$6=3,IF(AND(VLOOKUP(G500,अंक,5,0)&gt;=86),3,IF(AND(VLOOKUP(G500,अंक,5,0)&gt;=81),2,IF(AND(VLOOKUP(G500,अंक,5,0)&gt;=75),1,0))),IF(AND(VLOOKUP(G500,अंक,5,0)&gt;=86),1.5,IF(AND(VLOOKUP(G500,अंक,5,0)&gt;=81),1,IF(AND(VLOOKUP(G500,अंक,5,0)&gt;=75),0.5,0))))),"")</f>
        <v/>
      </c>
      <c s="160">
        <f t="shared" si="275"/>
        <v>0</v>
      </c>
      <c s="160">
        <f t="shared" si="276"/>
        <v>0</v>
      </c>
      <c s="160">
        <f t="shared" si="257"/>
        <v>0</v>
      </c>
      <c s="157" t="str">
        <f t="shared" si="269"/>
        <v/>
      </c>
      <c s="160" t="str">
        <f t="shared" si="258"/>
        <v/>
      </c>
      <c s="160" t="str">
        <f>IFERROR(IF(AND(VLOOKUP(G500,अंक,5,0)=""),"",IF($BY$6=3,IF(AND(VLOOKUP(G500,अंक,5,0)&gt;=86),3,IF(AND(VLOOKUP(G500,अंक,5,0)&gt;=81),2,IF(AND(VLOOKUP(G500,अंक,5,0)&gt;=75),1,0))),IF(AND(VLOOKUP(G500,अंक,5,0)&gt;=86),1.5,IF(AND(VLOOKUP(G500,अंक,5,0)&gt;=81),1,IF(AND(VLOOKUP(G500,अंक,5,0)&gt;=75),0.5,0))))),"")</f>
        <v/>
      </c>
      <c s="160">
        <f t="shared" si="277"/>
        <v>0</v>
      </c>
      <c s="160">
        <f t="shared" si="278"/>
        <v>0</v>
      </c>
      <c s="160">
        <f t="shared" si="259"/>
        <v>0</v>
      </c>
      <c s="157" t="str">
        <f t="shared" si="270"/>
        <v/>
      </c>
      <c s="160" t="str">
        <f t="shared" si="260"/>
        <v/>
      </c>
      <c s="160" t="str">
        <f>IFERROR(IF(AND(VLOOKUP(G500,अंक,5,0)=""),"",IF($CE$6=3,IF(AND(VLOOKUP(G500,अंक,5,0)&gt;=86),3,IF(AND(VLOOKUP(G500,अंक,5,0)&gt;=81),2,IF(AND(VLOOKUP(G500,अंक,5,0)&gt;=75),1,0))),IF(AND(VLOOKUP(G500,अंक,5,0)&gt;=86),1.5,IF(AND(VLOOKUP(G500,अंक,5,0)&gt;=81),1,IF(AND(VLOOKUP(G500,अंक,5,0)&gt;=75),0.5,0))))),"")</f>
        <v/>
      </c>
      <c s="160">
        <f t="shared" si="279"/>
        <v>0</v>
      </c>
      <c s="160">
        <f t="shared" si="280"/>
        <v>0</v>
      </c>
      <c s="160">
        <f t="shared" si="261"/>
        <v>0</v>
      </c>
      <c s="157" t="str">
        <f t="shared" si="271"/>
        <v/>
      </c>
      <c s="160" t="str">
        <f t="shared" si="262"/>
        <v/>
      </c>
      <c s="160" t="str">
        <f>IFERROR(IF(AND(VLOOKUP(G500,अंक,5,0)=""),"",IF($CK$6=3,IF(AND(VLOOKUP(G500,अंक,5,0)&gt;=86),3,IF(AND(VLOOKUP(G500,अंक,5,0)&gt;=81),2,IF(AND(VLOOKUP(G500,अंक,5,0)&gt;=75),1,0))),IF(AND(VLOOKUP(G500,अंक,5,0)&gt;86),1.5,IF(AND(VLOOKUP(G500,अंक,5,0)&gt;=81),1,IF(AND(VLOOKUP(G500,अंक,5,0)&gt;=75),0.5,0))))),"")</f>
        <v/>
      </c>
      <c s="160">
        <f t="shared" si="281"/>
        <v>0</v>
      </c>
      <c s="160">
        <f t="shared" si="282"/>
        <v>0</v>
      </c>
      <c s="160">
        <f t="shared" si="263"/>
        <v>0</v>
      </c>
      <c s="157" t="str">
        <f t="shared" si="272"/>
        <v/>
      </c>
      <c s="160" t="str">
        <f t="shared" si="264"/>
        <v/>
      </c>
      <c s="160" t="str">
        <f>IFERROR(IF(AND(VLOOKUP(G500,अंक,5,0)=""),"",IF($CQ$6=3,IF(AND(VLOOKUP(G500,अंक,5,0)&gt;=86),3,IF(AND(VLOOKUP(G500,अंक,5,0)&gt;=81),2,IF(AND(VLOOKUP(G500,अंक,5,0)&gt;=75),1,0))),IF(AND(VLOOKUP(G500,अंक,5,0)&gt;=86),1.5,IF(AND(VLOOKUP(G500,अंक,5,0)&gt;=81),1,IF(AND(VLOOKUP(G500,अंक,5,0)&gt;=75),0.5,0))))),"")</f>
        <v/>
      </c>
      <c s="160">
        <f t="shared" si="283"/>
        <v>0</v>
      </c>
      <c s="160">
        <f t="shared" si="284"/>
        <v>0</v>
      </c>
      <c s="161">
        <f t="shared" si="265"/>
        <v>0</v>
      </c>
      <c s="162"/>
    </row>
    <row r="501" spans="1:99" ht="26.25" customHeight="1">
      <c r="A501"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1" s="181" t="str">
        <f t="shared" si="266"/>
        <v/>
      </c>
      <c s="160" t="str">
        <f t="shared" si="267"/>
        <v/>
      </c>
      <c s="160" t="str">
        <f t="shared" si="254"/>
        <v/>
      </c>
      <c s="160" t="str">
        <f>IFERROR(IF(AND(VLOOKUP(G501,अंक,5,0)=""),"",IF($BM$6=3,IF(AND(VLOOKUP(G501,अंक,5,0)&gt;=86),3,IF(AND(VLOOKUP(G501,अंक,5,0)&gt;=81),2,IF(AND(VLOOKUP(G501,Mark,5,0)&gt;=75),1,0))),IF(AND(VLOOKUP(G501,अंक,5,0)&gt;=86),1.5,IF(AND(VLOOKUP(G501,अंक,5,0)&gt;=81),1,IF(AND(VLOOKUP(G501,अंक,5,0)&gt;=75),0.5,0))))),"")</f>
        <v/>
      </c>
      <c s="160">
        <f t="shared" si="273"/>
        <v>0</v>
      </c>
      <c s="160">
        <f t="shared" si="274"/>
        <v>0</v>
      </c>
      <c s="160">
        <f t="shared" si="255"/>
        <v>0</v>
      </c>
      <c s="157" t="str">
        <f t="shared" si="268"/>
        <v/>
      </c>
      <c s="160" t="str">
        <f t="shared" si="256"/>
        <v/>
      </c>
      <c s="160" t="str">
        <f>IFERROR(IF(AND(VLOOKUP(G501,अंक,5,0)=""),"",IF($BS$6=3,IF(AND(VLOOKUP(G501,अंक,5,0)&gt;=86),3,IF(AND(VLOOKUP(G501,अंक,5,0)&gt;=81),2,IF(AND(VLOOKUP(G501,अंक,5,0)&gt;=75),1,0))),IF(AND(VLOOKUP(G501,अंक,5,0)&gt;=86),1.5,IF(AND(VLOOKUP(G501,अंक,5,0)&gt;=81),1,IF(AND(VLOOKUP(G501,अंक,5,0)&gt;=75),0.5,0))))),"")</f>
        <v/>
      </c>
      <c s="160">
        <f t="shared" si="275"/>
        <v>0</v>
      </c>
      <c s="160">
        <f t="shared" si="276"/>
        <v>0</v>
      </c>
      <c s="160">
        <f t="shared" si="257"/>
        <v>0</v>
      </c>
      <c s="157" t="str">
        <f t="shared" si="269"/>
        <v/>
      </c>
      <c s="160" t="str">
        <f t="shared" si="258"/>
        <v/>
      </c>
      <c s="160" t="str">
        <f>IFERROR(IF(AND(VLOOKUP(G501,अंक,5,0)=""),"",IF($BY$6=3,IF(AND(VLOOKUP(G501,अंक,5,0)&gt;=86),3,IF(AND(VLOOKUP(G501,अंक,5,0)&gt;=81),2,IF(AND(VLOOKUP(G501,अंक,5,0)&gt;=75),1,0))),IF(AND(VLOOKUP(G501,अंक,5,0)&gt;=86),1.5,IF(AND(VLOOKUP(G501,अंक,5,0)&gt;=81),1,IF(AND(VLOOKUP(G501,अंक,5,0)&gt;=75),0.5,0))))),"")</f>
        <v/>
      </c>
      <c s="160">
        <f t="shared" si="277"/>
        <v>0</v>
      </c>
      <c s="160">
        <f t="shared" si="278"/>
        <v>0</v>
      </c>
      <c s="160">
        <f t="shared" si="259"/>
        <v>0</v>
      </c>
      <c s="157" t="str">
        <f t="shared" si="270"/>
        <v/>
      </c>
      <c s="160" t="str">
        <f t="shared" si="260"/>
        <v/>
      </c>
      <c s="160" t="str">
        <f>IFERROR(IF(AND(VLOOKUP(G501,अंक,5,0)=""),"",IF($CE$6=3,IF(AND(VLOOKUP(G501,अंक,5,0)&gt;=86),3,IF(AND(VLOOKUP(G501,अंक,5,0)&gt;=81),2,IF(AND(VLOOKUP(G501,अंक,5,0)&gt;=75),1,0))),IF(AND(VLOOKUP(G501,अंक,5,0)&gt;=86),1.5,IF(AND(VLOOKUP(G501,अंक,5,0)&gt;=81),1,IF(AND(VLOOKUP(G501,अंक,5,0)&gt;=75),0.5,0))))),"")</f>
        <v/>
      </c>
      <c s="160">
        <f t="shared" si="279"/>
        <v>0</v>
      </c>
      <c s="160">
        <f t="shared" si="280"/>
        <v>0</v>
      </c>
      <c s="160">
        <f t="shared" si="261"/>
        <v>0</v>
      </c>
      <c s="157" t="str">
        <f t="shared" si="271"/>
        <v/>
      </c>
      <c s="160" t="str">
        <f t="shared" si="262"/>
        <v/>
      </c>
      <c s="160" t="str">
        <f>IFERROR(IF(AND(VLOOKUP(G501,अंक,5,0)=""),"",IF($CK$6=3,IF(AND(VLOOKUP(G501,अंक,5,0)&gt;=86),3,IF(AND(VLOOKUP(G501,अंक,5,0)&gt;=81),2,IF(AND(VLOOKUP(G501,अंक,5,0)&gt;=75),1,0))),IF(AND(VLOOKUP(G501,अंक,5,0)&gt;86),1.5,IF(AND(VLOOKUP(G501,अंक,5,0)&gt;=81),1,IF(AND(VLOOKUP(G501,अंक,5,0)&gt;=75),0.5,0))))),"")</f>
        <v/>
      </c>
      <c s="160">
        <f t="shared" si="281"/>
        <v>0</v>
      </c>
      <c s="160">
        <f t="shared" si="282"/>
        <v>0</v>
      </c>
      <c s="160">
        <f t="shared" si="263"/>
        <v>0</v>
      </c>
      <c s="157" t="str">
        <f t="shared" si="272"/>
        <v/>
      </c>
      <c s="160" t="str">
        <f t="shared" si="264"/>
        <v/>
      </c>
      <c s="160" t="str">
        <f>IFERROR(IF(AND(VLOOKUP(G501,अंक,5,0)=""),"",IF($CQ$6=3,IF(AND(VLOOKUP(G501,अंक,5,0)&gt;=86),3,IF(AND(VLOOKUP(G501,अंक,5,0)&gt;=81),2,IF(AND(VLOOKUP(G501,अंक,5,0)&gt;=75),1,0))),IF(AND(VLOOKUP(G501,अंक,5,0)&gt;=86),1.5,IF(AND(VLOOKUP(G501,अंक,5,0)&gt;=81),1,IF(AND(VLOOKUP(G501,अंक,5,0)&gt;=75),0.5,0))))),"")</f>
        <v/>
      </c>
      <c s="160">
        <f t="shared" si="283"/>
        <v>0</v>
      </c>
      <c s="160">
        <f t="shared" si="284"/>
        <v>0</v>
      </c>
      <c s="161">
        <f t="shared" si="265"/>
        <v>0</v>
      </c>
      <c s="162"/>
    </row>
    <row r="502" spans="1:99" ht="26.25" customHeight="1">
      <c r="A502"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2" s="181" t="str">
        <f t="shared" si="266"/>
        <v/>
      </c>
      <c s="160" t="str">
        <f t="shared" si="267"/>
        <v/>
      </c>
      <c s="160" t="str">
        <f t="shared" si="254"/>
        <v/>
      </c>
      <c s="160" t="str">
        <f>IFERROR(IF(AND(VLOOKUP(G502,अंक,5,0)=""),"",IF($BM$6=3,IF(AND(VLOOKUP(G502,अंक,5,0)&gt;=86),3,IF(AND(VLOOKUP(G502,अंक,5,0)&gt;=81),2,IF(AND(VLOOKUP(G502,Mark,5,0)&gt;=75),1,0))),IF(AND(VLOOKUP(G502,अंक,5,0)&gt;=86),1.5,IF(AND(VLOOKUP(G502,अंक,5,0)&gt;=81),1,IF(AND(VLOOKUP(G502,अंक,5,0)&gt;=75),0.5,0))))),"")</f>
        <v/>
      </c>
      <c s="160">
        <f t="shared" si="273"/>
        <v>0</v>
      </c>
      <c s="160">
        <f t="shared" si="274"/>
        <v>0</v>
      </c>
      <c s="160">
        <f t="shared" si="255"/>
        <v>0</v>
      </c>
      <c s="157" t="str">
        <f t="shared" si="268"/>
        <v/>
      </c>
      <c s="160" t="str">
        <f t="shared" si="256"/>
        <v/>
      </c>
      <c s="160" t="str">
        <f>IFERROR(IF(AND(VLOOKUP(G502,अंक,5,0)=""),"",IF($BS$6=3,IF(AND(VLOOKUP(G502,अंक,5,0)&gt;=86),3,IF(AND(VLOOKUP(G502,अंक,5,0)&gt;=81),2,IF(AND(VLOOKUP(G502,अंक,5,0)&gt;=75),1,0))),IF(AND(VLOOKUP(G502,अंक,5,0)&gt;=86),1.5,IF(AND(VLOOKUP(G502,अंक,5,0)&gt;=81),1,IF(AND(VLOOKUP(G502,अंक,5,0)&gt;=75),0.5,0))))),"")</f>
        <v/>
      </c>
      <c s="160">
        <f t="shared" si="275"/>
        <v>0</v>
      </c>
      <c s="160">
        <f t="shared" si="276"/>
        <v>0</v>
      </c>
      <c s="160">
        <f t="shared" si="257"/>
        <v>0</v>
      </c>
      <c s="157" t="str">
        <f t="shared" si="269"/>
        <v/>
      </c>
      <c s="160" t="str">
        <f t="shared" si="258"/>
        <v/>
      </c>
      <c s="160" t="str">
        <f>IFERROR(IF(AND(VLOOKUP(G502,अंक,5,0)=""),"",IF($BY$6=3,IF(AND(VLOOKUP(G502,अंक,5,0)&gt;=86),3,IF(AND(VLOOKUP(G502,अंक,5,0)&gt;=81),2,IF(AND(VLOOKUP(G502,अंक,5,0)&gt;=75),1,0))),IF(AND(VLOOKUP(G502,अंक,5,0)&gt;=86),1.5,IF(AND(VLOOKUP(G502,अंक,5,0)&gt;=81),1,IF(AND(VLOOKUP(G502,अंक,5,0)&gt;=75),0.5,0))))),"")</f>
        <v/>
      </c>
      <c s="160">
        <f t="shared" si="277"/>
        <v>0</v>
      </c>
      <c s="160">
        <f t="shared" si="278"/>
        <v>0</v>
      </c>
      <c s="160">
        <f t="shared" si="259"/>
        <v>0</v>
      </c>
      <c s="157" t="str">
        <f t="shared" si="270"/>
        <v/>
      </c>
      <c s="160" t="str">
        <f t="shared" si="260"/>
        <v/>
      </c>
      <c s="160" t="str">
        <f>IFERROR(IF(AND(VLOOKUP(G502,अंक,5,0)=""),"",IF($CE$6=3,IF(AND(VLOOKUP(G502,अंक,5,0)&gt;=86),3,IF(AND(VLOOKUP(G502,अंक,5,0)&gt;=81),2,IF(AND(VLOOKUP(G502,अंक,5,0)&gt;=75),1,0))),IF(AND(VLOOKUP(G502,अंक,5,0)&gt;=86),1.5,IF(AND(VLOOKUP(G502,अंक,5,0)&gt;=81),1,IF(AND(VLOOKUP(G502,अंक,5,0)&gt;=75),0.5,0))))),"")</f>
        <v/>
      </c>
      <c s="160">
        <f t="shared" si="279"/>
        <v>0</v>
      </c>
      <c s="160">
        <f t="shared" si="280"/>
        <v>0</v>
      </c>
      <c s="160">
        <f t="shared" si="261"/>
        <v>0</v>
      </c>
      <c s="157" t="str">
        <f t="shared" si="271"/>
        <v/>
      </c>
      <c s="160" t="str">
        <f t="shared" si="262"/>
        <v/>
      </c>
      <c s="160" t="str">
        <f>IFERROR(IF(AND(VLOOKUP(G502,अंक,5,0)=""),"",IF($CK$6=3,IF(AND(VLOOKUP(G502,अंक,5,0)&gt;=86),3,IF(AND(VLOOKUP(G502,अंक,5,0)&gt;=81),2,IF(AND(VLOOKUP(G502,अंक,5,0)&gt;=75),1,0))),IF(AND(VLOOKUP(G502,अंक,5,0)&gt;86),1.5,IF(AND(VLOOKUP(G502,अंक,5,0)&gt;=81),1,IF(AND(VLOOKUP(G502,अंक,5,0)&gt;=75),0.5,0))))),"")</f>
        <v/>
      </c>
      <c s="160">
        <f t="shared" si="281"/>
        <v>0</v>
      </c>
      <c s="160">
        <f t="shared" si="282"/>
        <v>0</v>
      </c>
      <c s="160">
        <f t="shared" si="263"/>
        <v>0</v>
      </c>
      <c s="157" t="str">
        <f t="shared" si="272"/>
        <v/>
      </c>
      <c s="160" t="str">
        <f t="shared" si="264"/>
        <v/>
      </c>
      <c s="160" t="str">
        <f>IFERROR(IF(AND(VLOOKUP(G502,अंक,5,0)=""),"",IF($CQ$6=3,IF(AND(VLOOKUP(G502,अंक,5,0)&gt;=86),3,IF(AND(VLOOKUP(G502,अंक,5,0)&gt;=81),2,IF(AND(VLOOKUP(G502,अंक,5,0)&gt;=75),1,0))),IF(AND(VLOOKUP(G502,अंक,5,0)&gt;=86),1.5,IF(AND(VLOOKUP(G502,अंक,5,0)&gt;=81),1,IF(AND(VLOOKUP(G502,अंक,5,0)&gt;=75),0.5,0))))),"")</f>
        <v/>
      </c>
      <c s="160">
        <f t="shared" si="283"/>
        <v>0</v>
      </c>
      <c s="160">
        <f t="shared" si="284"/>
        <v>0</v>
      </c>
      <c s="161">
        <f t="shared" si="265"/>
        <v>0</v>
      </c>
      <c s="162"/>
    </row>
    <row r="503" spans="1:99" ht="26.25" customHeight="1">
      <c r="A503"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3" s="181" t="str">
        <f t="shared" si="266"/>
        <v/>
      </c>
      <c s="160" t="str">
        <f t="shared" si="267"/>
        <v/>
      </c>
      <c s="160" t="str">
        <f t="shared" si="254"/>
        <v/>
      </c>
      <c s="160" t="str">
        <f>IFERROR(IF(AND(VLOOKUP(G503,अंक,5,0)=""),"",IF($BM$6=3,IF(AND(VLOOKUP(G503,अंक,5,0)&gt;=86),3,IF(AND(VLOOKUP(G503,अंक,5,0)&gt;=81),2,IF(AND(VLOOKUP(G503,Mark,5,0)&gt;=75),1,0))),IF(AND(VLOOKUP(G503,अंक,5,0)&gt;=86),1.5,IF(AND(VLOOKUP(G503,अंक,5,0)&gt;=81),1,IF(AND(VLOOKUP(G503,अंक,5,0)&gt;=75),0.5,0))))),"")</f>
        <v/>
      </c>
      <c s="160">
        <f t="shared" si="273"/>
        <v>0</v>
      </c>
      <c s="160">
        <f t="shared" si="274"/>
        <v>0</v>
      </c>
      <c s="160">
        <f t="shared" si="255"/>
        <v>0</v>
      </c>
      <c s="157" t="str">
        <f t="shared" si="268"/>
        <v/>
      </c>
      <c s="160" t="str">
        <f t="shared" si="256"/>
        <v/>
      </c>
      <c s="160" t="str">
        <f>IFERROR(IF(AND(VLOOKUP(G503,अंक,5,0)=""),"",IF($BS$6=3,IF(AND(VLOOKUP(G503,अंक,5,0)&gt;=86),3,IF(AND(VLOOKUP(G503,अंक,5,0)&gt;=81),2,IF(AND(VLOOKUP(G503,अंक,5,0)&gt;=75),1,0))),IF(AND(VLOOKUP(G503,अंक,5,0)&gt;=86),1.5,IF(AND(VLOOKUP(G503,अंक,5,0)&gt;=81),1,IF(AND(VLOOKUP(G503,अंक,5,0)&gt;=75),0.5,0))))),"")</f>
        <v/>
      </c>
      <c s="160">
        <f t="shared" si="275"/>
        <v>0</v>
      </c>
      <c s="160">
        <f t="shared" si="276"/>
        <v>0</v>
      </c>
      <c s="160">
        <f t="shared" si="257"/>
        <v>0</v>
      </c>
      <c s="157" t="str">
        <f t="shared" si="269"/>
        <v/>
      </c>
      <c s="160" t="str">
        <f t="shared" si="258"/>
        <v/>
      </c>
      <c s="160" t="str">
        <f>IFERROR(IF(AND(VLOOKUP(G503,अंक,5,0)=""),"",IF($BY$6=3,IF(AND(VLOOKUP(G503,अंक,5,0)&gt;=86),3,IF(AND(VLOOKUP(G503,अंक,5,0)&gt;=81),2,IF(AND(VLOOKUP(G503,अंक,5,0)&gt;=75),1,0))),IF(AND(VLOOKUP(G503,अंक,5,0)&gt;=86),1.5,IF(AND(VLOOKUP(G503,अंक,5,0)&gt;=81),1,IF(AND(VLOOKUP(G503,अंक,5,0)&gt;=75),0.5,0))))),"")</f>
        <v/>
      </c>
      <c s="160">
        <f t="shared" si="277"/>
        <v>0</v>
      </c>
      <c s="160">
        <f t="shared" si="278"/>
        <v>0</v>
      </c>
      <c s="160">
        <f t="shared" si="259"/>
        <v>0</v>
      </c>
      <c s="157" t="str">
        <f t="shared" si="270"/>
        <v/>
      </c>
      <c s="160" t="str">
        <f t="shared" si="260"/>
        <v/>
      </c>
      <c s="160" t="str">
        <f>IFERROR(IF(AND(VLOOKUP(G503,अंक,5,0)=""),"",IF($CE$6=3,IF(AND(VLOOKUP(G503,अंक,5,0)&gt;=86),3,IF(AND(VLOOKUP(G503,अंक,5,0)&gt;=81),2,IF(AND(VLOOKUP(G503,अंक,5,0)&gt;=75),1,0))),IF(AND(VLOOKUP(G503,अंक,5,0)&gt;=86),1.5,IF(AND(VLOOKUP(G503,अंक,5,0)&gt;=81),1,IF(AND(VLOOKUP(G503,अंक,5,0)&gt;=75),0.5,0))))),"")</f>
        <v/>
      </c>
      <c s="160">
        <f t="shared" si="279"/>
        <v>0</v>
      </c>
      <c s="160">
        <f t="shared" si="280"/>
        <v>0</v>
      </c>
      <c s="160">
        <f t="shared" si="261"/>
        <v>0</v>
      </c>
      <c s="157" t="str">
        <f t="shared" si="271"/>
        <v/>
      </c>
      <c s="160" t="str">
        <f t="shared" si="262"/>
        <v/>
      </c>
      <c s="160" t="str">
        <f>IFERROR(IF(AND(VLOOKUP(G503,अंक,5,0)=""),"",IF($CK$6=3,IF(AND(VLOOKUP(G503,अंक,5,0)&gt;=86),3,IF(AND(VLOOKUP(G503,अंक,5,0)&gt;=81),2,IF(AND(VLOOKUP(G503,अंक,5,0)&gt;=75),1,0))),IF(AND(VLOOKUP(G503,अंक,5,0)&gt;86),1.5,IF(AND(VLOOKUP(G503,अंक,5,0)&gt;=81),1,IF(AND(VLOOKUP(G503,अंक,5,0)&gt;=75),0.5,0))))),"")</f>
        <v/>
      </c>
      <c s="160">
        <f t="shared" si="281"/>
        <v>0</v>
      </c>
      <c s="160">
        <f t="shared" si="282"/>
        <v>0</v>
      </c>
      <c s="160">
        <f t="shared" si="263"/>
        <v>0</v>
      </c>
      <c s="157" t="str">
        <f t="shared" si="272"/>
        <v/>
      </c>
      <c s="160" t="str">
        <f t="shared" si="264"/>
        <v/>
      </c>
      <c s="160" t="str">
        <f>IFERROR(IF(AND(VLOOKUP(G503,अंक,5,0)=""),"",IF($CQ$6=3,IF(AND(VLOOKUP(G503,अंक,5,0)&gt;=86),3,IF(AND(VLOOKUP(G503,अंक,5,0)&gt;=81),2,IF(AND(VLOOKUP(G503,अंक,5,0)&gt;=75),1,0))),IF(AND(VLOOKUP(G503,अंक,5,0)&gt;=86),1.5,IF(AND(VLOOKUP(G503,अंक,5,0)&gt;=81),1,IF(AND(VLOOKUP(G503,अंक,5,0)&gt;=75),0.5,0))))),"")</f>
        <v/>
      </c>
      <c s="160">
        <f t="shared" si="283"/>
        <v>0</v>
      </c>
      <c s="160">
        <f t="shared" si="284"/>
        <v>0</v>
      </c>
      <c s="161">
        <f t="shared" si="265"/>
        <v>0</v>
      </c>
      <c s="162"/>
    </row>
    <row r="504" spans="1:99" ht="26.25" customHeight="1">
      <c r="A504"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4" s="181" t="str">
        <f t="shared" si="266"/>
        <v/>
      </c>
      <c s="160" t="str">
        <f t="shared" si="267"/>
        <v/>
      </c>
      <c s="160" t="str">
        <f t="shared" si="254"/>
        <v/>
      </c>
      <c s="160" t="str">
        <f>IFERROR(IF(AND(VLOOKUP(G504,अंक,5,0)=""),"",IF($BM$6=3,IF(AND(VLOOKUP(G504,अंक,5,0)&gt;=86),3,IF(AND(VLOOKUP(G504,अंक,5,0)&gt;=81),2,IF(AND(VLOOKUP(G504,Mark,5,0)&gt;=75),1,0))),IF(AND(VLOOKUP(G504,अंक,5,0)&gt;=86),1.5,IF(AND(VLOOKUP(G504,अंक,5,0)&gt;=81),1,IF(AND(VLOOKUP(G504,अंक,5,0)&gt;=75),0.5,0))))),"")</f>
        <v/>
      </c>
      <c s="160">
        <f t="shared" si="273"/>
        <v>0</v>
      </c>
      <c s="160">
        <f t="shared" si="274"/>
        <v>0</v>
      </c>
      <c s="160">
        <f t="shared" si="255"/>
        <v>0</v>
      </c>
      <c s="157" t="str">
        <f t="shared" si="268"/>
        <v/>
      </c>
      <c s="160" t="str">
        <f t="shared" si="256"/>
        <v/>
      </c>
      <c s="160" t="str">
        <f>IFERROR(IF(AND(VLOOKUP(G504,अंक,5,0)=""),"",IF($BS$6=3,IF(AND(VLOOKUP(G504,अंक,5,0)&gt;=86),3,IF(AND(VLOOKUP(G504,अंक,5,0)&gt;=81),2,IF(AND(VLOOKUP(G504,अंक,5,0)&gt;=75),1,0))),IF(AND(VLOOKUP(G504,अंक,5,0)&gt;=86),1.5,IF(AND(VLOOKUP(G504,अंक,5,0)&gt;=81),1,IF(AND(VLOOKUP(G504,अंक,5,0)&gt;=75),0.5,0))))),"")</f>
        <v/>
      </c>
      <c s="160">
        <f t="shared" si="275"/>
        <v>0</v>
      </c>
      <c s="160">
        <f t="shared" si="276"/>
        <v>0</v>
      </c>
      <c s="160">
        <f t="shared" si="257"/>
        <v>0</v>
      </c>
      <c s="157" t="str">
        <f t="shared" si="269"/>
        <v/>
      </c>
      <c s="160" t="str">
        <f t="shared" si="258"/>
        <v/>
      </c>
      <c s="160" t="str">
        <f>IFERROR(IF(AND(VLOOKUP(G504,अंक,5,0)=""),"",IF($BY$6=3,IF(AND(VLOOKUP(G504,अंक,5,0)&gt;=86),3,IF(AND(VLOOKUP(G504,अंक,5,0)&gt;=81),2,IF(AND(VLOOKUP(G504,अंक,5,0)&gt;=75),1,0))),IF(AND(VLOOKUP(G504,अंक,5,0)&gt;=86),1.5,IF(AND(VLOOKUP(G504,अंक,5,0)&gt;=81),1,IF(AND(VLOOKUP(G504,अंक,5,0)&gt;=75),0.5,0))))),"")</f>
        <v/>
      </c>
      <c s="160">
        <f t="shared" si="277"/>
        <v>0</v>
      </c>
      <c s="160">
        <f t="shared" si="278"/>
        <v>0</v>
      </c>
      <c s="160">
        <f t="shared" si="259"/>
        <v>0</v>
      </c>
      <c s="157" t="str">
        <f t="shared" si="270"/>
        <v/>
      </c>
      <c s="160" t="str">
        <f t="shared" si="260"/>
        <v/>
      </c>
      <c s="160" t="str">
        <f>IFERROR(IF(AND(VLOOKUP(G504,अंक,5,0)=""),"",IF($CE$6=3,IF(AND(VLOOKUP(G504,अंक,5,0)&gt;=86),3,IF(AND(VLOOKUP(G504,अंक,5,0)&gt;=81),2,IF(AND(VLOOKUP(G504,अंक,5,0)&gt;=75),1,0))),IF(AND(VLOOKUP(G504,अंक,5,0)&gt;=86),1.5,IF(AND(VLOOKUP(G504,अंक,5,0)&gt;=81),1,IF(AND(VLOOKUP(G504,अंक,5,0)&gt;=75),0.5,0))))),"")</f>
        <v/>
      </c>
      <c s="160">
        <f t="shared" si="279"/>
        <v>0</v>
      </c>
      <c s="160">
        <f t="shared" si="280"/>
        <v>0</v>
      </c>
      <c s="160">
        <f t="shared" si="261"/>
        <v>0</v>
      </c>
      <c s="157" t="str">
        <f t="shared" si="271"/>
        <v/>
      </c>
      <c s="160" t="str">
        <f t="shared" si="262"/>
        <v/>
      </c>
      <c s="160" t="str">
        <f>IFERROR(IF(AND(VLOOKUP(G504,अंक,5,0)=""),"",IF($CK$6=3,IF(AND(VLOOKUP(G504,अंक,5,0)&gt;=86),3,IF(AND(VLOOKUP(G504,अंक,5,0)&gt;=81),2,IF(AND(VLOOKUP(G504,अंक,5,0)&gt;=75),1,0))),IF(AND(VLOOKUP(G504,अंक,5,0)&gt;86),1.5,IF(AND(VLOOKUP(G504,अंक,5,0)&gt;=81),1,IF(AND(VLOOKUP(G504,अंक,5,0)&gt;=75),0.5,0))))),"")</f>
        <v/>
      </c>
      <c s="160">
        <f t="shared" si="281"/>
        <v>0</v>
      </c>
      <c s="160">
        <f t="shared" si="282"/>
        <v>0</v>
      </c>
      <c s="160">
        <f t="shared" si="263"/>
        <v>0</v>
      </c>
      <c s="157" t="str">
        <f t="shared" si="272"/>
        <v/>
      </c>
      <c s="160" t="str">
        <f t="shared" si="264"/>
        <v/>
      </c>
      <c s="160" t="str">
        <f>IFERROR(IF(AND(VLOOKUP(G504,अंक,5,0)=""),"",IF($CQ$6=3,IF(AND(VLOOKUP(G504,अंक,5,0)&gt;=86),3,IF(AND(VLOOKUP(G504,अंक,5,0)&gt;=81),2,IF(AND(VLOOKUP(G504,अंक,5,0)&gt;=75),1,0))),IF(AND(VLOOKUP(G504,अंक,5,0)&gt;=86),1.5,IF(AND(VLOOKUP(G504,अंक,5,0)&gt;=81),1,IF(AND(VLOOKUP(G504,अंक,5,0)&gt;=75),0.5,0))))),"")</f>
        <v/>
      </c>
      <c s="160">
        <f t="shared" si="283"/>
        <v>0</v>
      </c>
      <c s="160">
        <f t="shared" si="284"/>
        <v>0</v>
      </c>
      <c s="161">
        <f t="shared" si="265"/>
        <v>0</v>
      </c>
      <c s="162"/>
    </row>
    <row r="505" spans="1:99" ht="26.25" customHeight="1">
      <c r="A505"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5" s="181" t="str">
        <f t="shared" si="266"/>
        <v/>
      </c>
      <c s="160" t="str">
        <f t="shared" si="267"/>
        <v/>
      </c>
      <c s="160" t="str">
        <f t="shared" si="254"/>
        <v/>
      </c>
      <c s="160" t="str">
        <f>IFERROR(IF(AND(VLOOKUP(G505,अंक,5,0)=""),"",IF($BM$6=3,IF(AND(VLOOKUP(G505,अंक,5,0)&gt;=86),3,IF(AND(VLOOKUP(G505,अंक,5,0)&gt;=81),2,IF(AND(VLOOKUP(G505,Mark,5,0)&gt;=75),1,0))),IF(AND(VLOOKUP(G505,अंक,5,0)&gt;=86),1.5,IF(AND(VLOOKUP(G505,अंक,5,0)&gt;=81),1,IF(AND(VLOOKUP(G505,अंक,5,0)&gt;=75),0.5,0))))),"")</f>
        <v/>
      </c>
      <c s="160">
        <f t="shared" si="273"/>
        <v>0</v>
      </c>
      <c s="160">
        <f t="shared" si="274"/>
        <v>0</v>
      </c>
      <c s="160">
        <f t="shared" si="255"/>
        <v>0</v>
      </c>
      <c s="157" t="str">
        <f t="shared" si="268"/>
        <v/>
      </c>
      <c s="160" t="str">
        <f t="shared" si="256"/>
        <v/>
      </c>
      <c s="160" t="str">
        <f>IFERROR(IF(AND(VLOOKUP(G505,अंक,5,0)=""),"",IF($BS$6=3,IF(AND(VLOOKUP(G505,अंक,5,0)&gt;=86),3,IF(AND(VLOOKUP(G505,अंक,5,0)&gt;=81),2,IF(AND(VLOOKUP(G505,अंक,5,0)&gt;=75),1,0))),IF(AND(VLOOKUP(G505,अंक,5,0)&gt;=86),1.5,IF(AND(VLOOKUP(G505,अंक,5,0)&gt;=81),1,IF(AND(VLOOKUP(G505,अंक,5,0)&gt;=75),0.5,0))))),"")</f>
        <v/>
      </c>
      <c s="160">
        <f t="shared" si="275"/>
        <v>0</v>
      </c>
      <c s="160">
        <f t="shared" si="276"/>
        <v>0</v>
      </c>
      <c s="160">
        <f t="shared" si="257"/>
        <v>0</v>
      </c>
      <c s="157" t="str">
        <f t="shared" si="269"/>
        <v/>
      </c>
      <c s="160" t="str">
        <f t="shared" si="258"/>
        <v/>
      </c>
      <c s="160" t="str">
        <f>IFERROR(IF(AND(VLOOKUP(G505,अंक,5,0)=""),"",IF($BY$6=3,IF(AND(VLOOKUP(G505,अंक,5,0)&gt;=86),3,IF(AND(VLOOKUP(G505,अंक,5,0)&gt;=81),2,IF(AND(VLOOKUP(G505,अंक,5,0)&gt;=75),1,0))),IF(AND(VLOOKUP(G505,अंक,5,0)&gt;=86),1.5,IF(AND(VLOOKUP(G505,अंक,5,0)&gt;=81),1,IF(AND(VLOOKUP(G505,अंक,5,0)&gt;=75),0.5,0))))),"")</f>
        <v/>
      </c>
      <c s="160">
        <f t="shared" si="277"/>
        <v>0</v>
      </c>
      <c s="160">
        <f t="shared" si="278"/>
        <v>0</v>
      </c>
      <c s="160">
        <f t="shared" si="259"/>
        <v>0</v>
      </c>
      <c s="157" t="str">
        <f t="shared" si="270"/>
        <v/>
      </c>
      <c s="160" t="str">
        <f t="shared" si="260"/>
        <v/>
      </c>
      <c s="160" t="str">
        <f>IFERROR(IF(AND(VLOOKUP(G505,अंक,5,0)=""),"",IF($CE$6=3,IF(AND(VLOOKUP(G505,अंक,5,0)&gt;=86),3,IF(AND(VLOOKUP(G505,अंक,5,0)&gt;=81),2,IF(AND(VLOOKUP(G505,अंक,5,0)&gt;=75),1,0))),IF(AND(VLOOKUP(G505,अंक,5,0)&gt;=86),1.5,IF(AND(VLOOKUP(G505,अंक,5,0)&gt;=81),1,IF(AND(VLOOKUP(G505,अंक,5,0)&gt;=75),0.5,0))))),"")</f>
        <v/>
      </c>
      <c s="160">
        <f t="shared" si="279"/>
        <v>0</v>
      </c>
      <c s="160">
        <f t="shared" si="280"/>
        <v>0</v>
      </c>
      <c s="160">
        <f t="shared" si="261"/>
        <v>0</v>
      </c>
      <c s="157" t="str">
        <f t="shared" si="271"/>
        <v/>
      </c>
      <c s="160" t="str">
        <f t="shared" si="262"/>
        <v/>
      </c>
      <c s="160" t="str">
        <f>IFERROR(IF(AND(VLOOKUP(G505,अंक,5,0)=""),"",IF($CK$6=3,IF(AND(VLOOKUP(G505,अंक,5,0)&gt;=86),3,IF(AND(VLOOKUP(G505,अंक,5,0)&gt;=81),2,IF(AND(VLOOKUP(G505,अंक,5,0)&gt;=75),1,0))),IF(AND(VLOOKUP(G505,अंक,5,0)&gt;86),1.5,IF(AND(VLOOKUP(G505,अंक,5,0)&gt;=81),1,IF(AND(VLOOKUP(G505,अंक,5,0)&gt;=75),0.5,0))))),"")</f>
        <v/>
      </c>
      <c s="160">
        <f t="shared" si="281"/>
        <v>0</v>
      </c>
      <c s="160">
        <f t="shared" si="282"/>
        <v>0</v>
      </c>
      <c s="160">
        <f t="shared" si="263"/>
        <v>0</v>
      </c>
      <c s="157" t="str">
        <f t="shared" si="272"/>
        <v/>
      </c>
      <c s="160" t="str">
        <f t="shared" si="264"/>
        <v/>
      </c>
      <c s="160" t="str">
        <f>IFERROR(IF(AND(VLOOKUP(G505,अंक,5,0)=""),"",IF($CQ$6=3,IF(AND(VLOOKUP(G505,अंक,5,0)&gt;=86),3,IF(AND(VLOOKUP(G505,अंक,5,0)&gt;=81),2,IF(AND(VLOOKUP(G505,अंक,5,0)&gt;=75),1,0))),IF(AND(VLOOKUP(G505,अंक,5,0)&gt;=86),1.5,IF(AND(VLOOKUP(G505,अंक,5,0)&gt;=81),1,IF(AND(VLOOKUP(G505,अंक,5,0)&gt;=75),0.5,0))))),"")</f>
        <v/>
      </c>
      <c s="160">
        <f t="shared" si="283"/>
        <v>0</v>
      </c>
      <c s="160">
        <f t="shared" si="284"/>
        <v>0</v>
      </c>
      <c s="161">
        <f t="shared" si="265"/>
        <v>0</v>
      </c>
      <c s="162"/>
    </row>
    <row r="506" spans="1:99" ht="26.25" customHeight="1">
      <c r="A506"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6" s="181" t="str">
        <f t="shared" si="266"/>
        <v/>
      </c>
      <c s="160" t="str">
        <f t="shared" si="267"/>
        <v/>
      </c>
      <c s="160" t="str">
        <f t="shared" si="254"/>
        <v/>
      </c>
      <c s="160" t="str">
        <f>IFERROR(IF(AND(VLOOKUP(G506,अंक,5,0)=""),"",IF($BM$6=3,IF(AND(VLOOKUP(G506,अंक,5,0)&gt;=86),3,IF(AND(VLOOKUP(G506,अंक,5,0)&gt;=81),2,IF(AND(VLOOKUP(G506,Mark,5,0)&gt;=75),1,0))),IF(AND(VLOOKUP(G506,अंक,5,0)&gt;=86),1.5,IF(AND(VLOOKUP(G506,अंक,5,0)&gt;=81),1,IF(AND(VLOOKUP(G506,अंक,5,0)&gt;=75),0.5,0))))),"")</f>
        <v/>
      </c>
      <c s="160">
        <f t="shared" si="273"/>
        <v>0</v>
      </c>
      <c s="160">
        <f t="shared" si="274"/>
        <v>0</v>
      </c>
      <c s="160">
        <f t="shared" si="255"/>
        <v>0</v>
      </c>
      <c s="157" t="str">
        <f t="shared" si="268"/>
        <v/>
      </c>
      <c s="160" t="str">
        <f t="shared" si="256"/>
        <v/>
      </c>
      <c s="160" t="str">
        <f>IFERROR(IF(AND(VLOOKUP(G506,अंक,5,0)=""),"",IF($BS$6=3,IF(AND(VLOOKUP(G506,अंक,5,0)&gt;=86),3,IF(AND(VLOOKUP(G506,अंक,5,0)&gt;=81),2,IF(AND(VLOOKUP(G506,अंक,5,0)&gt;=75),1,0))),IF(AND(VLOOKUP(G506,अंक,5,0)&gt;=86),1.5,IF(AND(VLOOKUP(G506,अंक,5,0)&gt;=81),1,IF(AND(VLOOKUP(G506,अंक,5,0)&gt;=75),0.5,0))))),"")</f>
        <v/>
      </c>
      <c s="160">
        <f t="shared" si="275"/>
        <v>0</v>
      </c>
      <c s="160">
        <f t="shared" si="276"/>
        <v>0</v>
      </c>
      <c s="160">
        <f t="shared" si="257"/>
        <v>0</v>
      </c>
      <c s="157" t="str">
        <f t="shared" si="269"/>
        <v/>
      </c>
      <c s="160" t="str">
        <f t="shared" si="258"/>
        <v/>
      </c>
      <c s="160" t="str">
        <f>IFERROR(IF(AND(VLOOKUP(G506,अंक,5,0)=""),"",IF($BY$6=3,IF(AND(VLOOKUP(G506,अंक,5,0)&gt;=86),3,IF(AND(VLOOKUP(G506,अंक,5,0)&gt;=81),2,IF(AND(VLOOKUP(G506,अंक,5,0)&gt;=75),1,0))),IF(AND(VLOOKUP(G506,अंक,5,0)&gt;=86),1.5,IF(AND(VLOOKUP(G506,अंक,5,0)&gt;=81),1,IF(AND(VLOOKUP(G506,अंक,5,0)&gt;=75),0.5,0))))),"")</f>
        <v/>
      </c>
      <c s="160">
        <f t="shared" si="277"/>
        <v>0</v>
      </c>
      <c s="160">
        <f t="shared" si="278"/>
        <v>0</v>
      </c>
      <c s="160">
        <f t="shared" si="259"/>
        <v>0</v>
      </c>
      <c s="157" t="str">
        <f t="shared" si="270"/>
        <v/>
      </c>
      <c s="160" t="str">
        <f t="shared" si="260"/>
        <v/>
      </c>
      <c s="160" t="str">
        <f>IFERROR(IF(AND(VLOOKUP(G506,अंक,5,0)=""),"",IF($CE$6=3,IF(AND(VLOOKUP(G506,अंक,5,0)&gt;=86),3,IF(AND(VLOOKUP(G506,अंक,5,0)&gt;=81),2,IF(AND(VLOOKUP(G506,अंक,5,0)&gt;=75),1,0))),IF(AND(VLOOKUP(G506,अंक,5,0)&gt;=86),1.5,IF(AND(VLOOKUP(G506,अंक,5,0)&gt;=81),1,IF(AND(VLOOKUP(G506,अंक,5,0)&gt;=75),0.5,0))))),"")</f>
        <v/>
      </c>
      <c s="160">
        <f t="shared" si="279"/>
        <v>0</v>
      </c>
      <c s="160">
        <f t="shared" si="280"/>
        <v>0</v>
      </c>
      <c s="160">
        <f t="shared" si="261"/>
        <v>0</v>
      </c>
      <c s="157" t="str">
        <f t="shared" si="271"/>
        <v/>
      </c>
      <c s="160" t="str">
        <f t="shared" si="262"/>
        <v/>
      </c>
      <c s="160" t="str">
        <f>IFERROR(IF(AND(VLOOKUP(G506,अंक,5,0)=""),"",IF($CK$6=3,IF(AND(VLOOKUP(G506,अंक,5,0)&gt;=86),3,IF(AND(VLOOKUP(G506,अंक,5,0)&gt;=81),2,IF(AND(VLOOKUP(G506,अंक,5,0)&gt;=75),1,0))),IF(AND(VLOOKUP(G506,अंक,5,0)&gt;86),1.5,IF(AND(VLOOKUP(G506,अंक,5,0)&gt;=81),1,IF(AND(VLOOKUP(G506,अंक,5,0)&gt;=75),0.5,0))))),"")</f>
        <v/>
      </c>
      <c s="160">
        <f t="shared" si="281"/>
        <v>0</v>
      </c>
      <c s="160">
        <f t="shared" si="282"/>
        <v>0</v>
      </c>
      <c s="160">
        <f t="shared" si="263"/>
        <v>0</v>
      </c>
      <c s="157" t="str">
        <f t="shared" si="272"/>
        <v/>
      </c>
      <c s="160" t="str">
        <f t="shared" si="264"/>
        <v/>
      </c>
      <c s="160" t="str">
        <f>IFERROR(IF(AND(VLOOKUP(G506,अंक,5,0)=""),"",IF($CQ$6=3,IF(AND(VLOOKUP(G506,अंक,5,0)&gt;=86),3,IF(AND(VLOOKUP(G506,अंक,5,0)&gt;=81),2,IF(AND(VLOOKUP(G506,अंक,5,0)&gt;=75),1,0))),IF(AND(VLOOKUP(G506,अंक,5,0)&gt;=86),1.5,IF(AND(VLOOKUP(G506,अंक,5,0)&gt;=81),1,IF(AND(VLOOKUP(G506,अंक,5,0)&gt;=75),0.5,0))))),"")</f>
        <v/>
      </c>
      <c s="160">
        <f t="shared" si="283"/>
        <v>0</v>
      </c>
      <c s="160">
        <f t="shared" si="284"/>
        <v>0</v>
      </c>
      <c s="161">
        <f t="shared" si="265"/>
        <v>0</v>
      </c>
      <c s="162"/>
    </row>
    <row r="507" spans="1:99" ht="26.25" customHeight="1">
      <c r="A507" s="43" t="str">
        <f t="shared" si="285"/>
        <v/>
      </c>
      <c s="44" t="str">
        <f t="shared" si="286"/>
        <v/>
      </c>
      <c s="45" t="str">
        <f t="shared" si="287"/>
        <v/>
      </c>
      <c s="46" t="str">
        <f t="shared" si="288"/>
        <v/>
      </c>
      <c s="47" t="str">
        <f t="shared" si="289"/>
        <v/>
      </c>
      <c s="47" t="str">
        <f t="shared" si="290"/>
        <v/>
      </c>
      <c s="48" t="str">
        <f t="shared" si="291"/>
        <v/>
      </c>
      <c s="49" t="str">
        <f t="shared" si="292"/>
        <v/>
      </c>
      <c s="60"/>
      <c s="151"/>
      <c s="32"/>
      <c s="234"/>
      <c s="234"/>
      <c s="234"/>
      <c s="236"/>
      <c s="237"/>
      <c s="238"/>
      <c s="238"/>
      <c s="238"/>
      <c s="238"/>
      <c s="238"/>
      <c s="238"/>
      <c s="238"/>
      <c s="238"/>
      <c s="234"/>
      <c s="239"/>
      <c s="239"/>
      <c s="239"/>
      <c s="239"/>
      <c s="239"/>
      <c s="239"/>
      <c s="239"/>
      <c s="239"/>
      <c s="239"/>
      <c s="239"/>
      <c s="239"/>
      <c s="239"/>
      <c s="239"/>
      <c s="234"/>
      <c s="234"/>
      <c s="234"/>
      <c s="236"/>
      <c s="237"/>
      <c s="238"/>
      <c s="238"/>
      <c s="238"/>
      <c s="233"/>
      <c s="238"/>
      <c s="238"/>
      <c s="238"/>
      <c s="238"/>
      <c s="234"/>
      <c s="239"/>
      <c s="239"/>
      <c s="240"/>
      <c r="BJ507" s="181" t="str">
        <f t="shared" si="266"/>
        <v/>
      </c>
      <c s="160" t="str">
        <f t="shared" si="267"/>
        <v/>
      </c>
      <c s="160" t="str">
        <f t="shared" si="254"/>
        <v/>
      </c>
      <c s="160" t="str">
        <f>IFERROR(IF(AND(VLOOKUP(G507,अंक,5,0)=""),"",IF($BM$6=3,IF(AND(VLOOKUP(G507,अंक,5,0)&gt;=86),3,IF(AND(VLOOKUP(G507,अंक,5,0)&gt;=81),2,IF(AND(VLOOKUP(G507,Mark,5,0)&gt;=75),1,0))),IF(AND(VLOOKUP(G507,अंक,5,0)&gt;=86),1.5,IF(AND(VLOOKUP(G507,अंक,5,0)&gt;=81),1,IF(AND(VLOOKUP(G507,अंक,5,0)&gt;=75),0.5,0))))),"")</f>
        <v/>
      </c>
      <c s="160">
        <f t="shared" si="273"/>
        <v>0</v>
      </c>
      <c s="160">
        <f t="shared" si="274"/>
        <v>0</v>
      </c>
      <c s="160">
        <f t="shared" si="255"/>
        <v>0</v>
      </c>
      <c s="157" t="str">
        <f t="shared" si="268"/>
        <v/>
      </c>
      <c s="160" t="str">
        <f t="shared" si="256"/>
        <v/>
      </c>
      <c s="160" t="str">
        <f>IFERROR(IF(AND(VLOOKUP(G507,अंक,5,0)=""),"",IF($BS$6=3,IF(AND(VLOOKUP(G507,अंक,5,0)&gt;=86),3,IF(AND(VLOOKUP(G507,अंक,5,0)&gt;=81),2,IF(AND(VLOOKUP(G507,अंक,5,0)&gt;=75),1,0))),IF(AND(VLOOKUP(G507,अंक,5,0)&gt;=86),1.5,IF(AND(VLOOKUP(G507,अंक,5,0)&gt;=81),1,IF(AND(VLOOKUP(G507,अंक,5,0)&gt;=75),0.5,0))))),"")</f>
        <v/>
      </c>
      <c s="160">
        <f t="shared" si="275"/>
        <v>0</v>
      </c>
      <c s="160">
        <f t="shared" si="276"/>
        <v>0</v>
      </c>
      <c s="160">
        <f t="shared" si="257"/>
        <v>0</v>
      </c>
      <c s="157" t="str">
        <f t="shared" si="269"/>
        <v/>
      </c>
      <c s="160" t="str">
        <f t="shared" si="258"/>
        <v/>
      </c>
      <c s="160" t="str">
        <f>IFERROR(IF(AND(VLOOKUP(G507,अंक,5,0)=""),"",IF($BY$6=3,IF(AND(VLOOKUP(G507,अंक,5,0)&gt;=86),3,IF(AND(VLOOKUP(G507,अंक,5,0)&gt;=81),2,IF(AND(VLOOKUP(G507,अंक,5,0)&gt;=75),1,0))),IF(AND(VLOOKUP(G507,अंक,5,0)&gt;=86),1.5,IF(AND(VLOOKUP(G507,अंक,5,0)&gt;=81),1,IF(AND(VLOOKUP(G507,अंक,5,0)&gt;=75),0.5,0))))),"")</f>
        <v/>
      </c>
      <c s="160">
        <f t="shared" si="277"/>
        <v>0</v>
      </c>
      <c s="160">
        <f t="shared" si="278"/>
        <v>0</v>
      </c>
      <c s="160">
        <f t="shared" si="259"/>
        <v>0</v>
      </c>
      <c s="157" t="str">
        <f t="shared" si="270"/>
        <v/>
      </c>
      <c s="160" t="str">
        <f t="shared" si="260"/>
        <v/>
      </c>
      <c s="160" t="str">
        <f>IFERROR(IF(AND(VLOOKUP(G507,अंक,5,0)=""),"",IF($CE$6=3,IF(AND(VLOOKUP(G507,अंक,5,0)&gt;=86),3,IF(AND(VLOOKUP(G507,अंक,5,0)&gt;=81),2,IF(AND(VLOOKUP(G507,अंक,5,0)&gt;=75),1,0))),IF(AND(VLOOKUP(G507,अंक,5,0)&gt;=86),1.5,IF(AND(VLOOKUP(G507,अंक,5,0)&gt;=81),1,IF(AND(VLOOKUP(G507,अंक,5,0)&gt;=75),0.5,0))))),"")</f>
        <v/>
      </c>
      <c s="160">
        <f t="shared" si="279"/>
        <v>0</v>
      </c>
      <c s="160">
        <f t="shared" si="280"/>
        <v>0</v>
      </c>
      <c s="160">
        <f t="shared" si="261"/>
        <v>0</v>
      </c>
      <c s="157" t="str">
        <f t="shared" si="271"/>
        <v/>
      </c>
      <c s="160" t="str">
        <f t="shared" si="262"/>
        <v/>
      </c>
      <c s="160" t="str">
        <f>IFERROR(IF(AND(VLOOKUP(G507,अंक,5,0)=""),"",IF($CK$6=3,IF(AND(VLOOKUP(G507,अंक,5,0)&gt;=86),3,IF(AND(VLOOKUP(G507,अंक,5,0)&gt;=81),2,IF(AND(VLOOKUP(G507,अंक,5,0)&gt;=75),1,0))),IF(AND(VLOOKUP(G507,अंक,5,0)&gt;86),1.5,IF(AND(VLOOKUP(G507,अंक,5,0)&gt;=81),1,IF(AND(VLOOKUP(G507,अंक,5,0)&gt;=75),0.5,0))))),"")</f>
        <v/>
      </c>
      <c s="160">
        <f t="shared" si="281"/>
        <v>0</v>
      </c>
      <c s="160">
        <f t="shared" si="282"/>
        <v>0</v>
      </c>
      <c s="160">
        <f t="shared" si="263"/>
        <v>0</v>
      </c>
      <c s="157" t="str">
        <f t="shared" si="272"/>
        <v/>
      </c>
      <c s="160" t="str">
        <f t="shared" si="264"/>
        <v/>
      </c>
      <c s="160" t="str">
        <f>IFERROR(IF(AND(VLOOKUP(G507,अंक,5,0)=""),"",IF($CQ$6=3,IF(AND(VLOOKUP(G507,अंक,5,0)&gt;=86),3,IF(AND(VLOOKUP(G507,अंक,5,0)&gt;=81),2,IF(AND(VLOOKUP(G507,अंक,5,0)&gt;=75),1,0))),IF(AND(VLOOKUP(G507,अंक,5,0)&gt;=86),1.5,IF(AND(VLOOKUP(G507,अंक,5,0)&gt;=81),1,IF(AND(VLOOKUP(G507,अंक,5,0)&gt;=75),0.5,0))))),"")</f>
        <v/>
      </c>
      <c s="160">
        <f t="shared" si="283"/>
        <v>0</v>
      </c>
      <c s="160">
        <f t="shared" si="284"/>
        <v>0</v>
      </c>
      <c s="161">
        <f t="shared" si="265"/>
        <v>0</v>
      </c>
      <c s="162"/>
    </row>
    <row r="508" spans="1:86" ht="57.75" customHeight="1">
      <c r="A508" s="227"/>
      <c s="228"/>
      <c s="228"/>
      <c s="229"/>
      <c s="228"/>
      <c s="228"/>
      <c s="228"/>
      <c s="228"/>
      <c s="225"/>
      <c s="226"/>
      <c s="226"/>
      <c s="241"/>
      <c s="241"/>
      <c s="241"/>
      <c s="242"/>
      <c s="243"/>
      <c s="243"/>
      <c s="243"/>
      <c s="243"/>
      <c s="243"/>
      <c s="243"/>
      <c s="243"/>
      <c s="243"/>
      <c s="243"/>
      <c s="243"/>
      <c s="243"/>
      <c s="243"/>
      <c s="243"/>
      <c s="243"/>
      <c s="243"/>
      <c s="243"/>
      <c s="243"/>
      <c s="243"/>
      <c s="243"/>
      <c s="243"/>
      <c s="243"/>
      <c s="243"/>
      <c s="243"/>
      <c s="243"/>
      <c s="243"/>
      <c s="243"/>
      <c s="243"/>
      <c s="243"/>
      <c s="243"/>
      <c s="243"/>
      <c s="243"/>
      <c s="243"/>
      <c s="243"/>
      <c s="243"/>
      <c s="243"/>
      <c s="243"/>
      <c s="243"/>
      <c s="243"/>
      <c s="243"/>
      <c s="244"/>
      <c r="BJ508" s="179"/>
      <c s="54"/>
      <c s="54"/>
      <c s="54"/>
      <c s="54"/>
      <c s="54"/>
      <c s="54"/>
      <c s="54"/>
      <c s="54"/>
      <c s="54"/>
      <c s="54"/>
      <c s="54"/>
      <c s="54"/>
      <c s="54"/>
      <c s="54"/>
      <c s="54"/>
      <c s="54"/>
      <c s="54"/>
      <c s="54"/>
      <c s="54"/>
      <c s="54"/>
      <c s="54"/>
      <c s="54"/>
      <c s="54"/>
      <c s="54"/>
    </row>
    <row r="509" spans="62:86" ht="15.75" hidden="1">
      <c r="BJ509" s="179"/>
      <c s="54"/>
      <c s="54"/>
      <c s="54"/>
      <c s="54"/>
      <c s="54"/>
      <c s="54"/>
      <c s="54"/>
      <c s="54"/>
      <c s="54"/>
      <c s="54"/>
      <c s="54"/>
      <c s="54"/>
      <c s="54"/>
      <c s="54"/>
      <c s="54"/>
      <c s="54"/>
      <c s="54"/>
      <c s="54"/>
      <c s="54"/>
      <c s="54"/>
      <c s="54"/>
      <c s="54"/>
      <c s="54"/>
      <c s="54"/>
    </row>
    <row r="510" spans="62:86" ht="15.75" hidden="1">
      <c r="BJ510" s="179"/>
      <c s="54"/>
      <c s="54"/>
      <c s="54"/>
      <c s="54"/>
      <c s="54"/>
      <c s="54"/>
      <c s="54"/>
      <c s="54"/>
      <c s="54"/>
      <c s="54"/>
      <c s="54"/>
      <c s="54"/>
      <c s="54"/>
      <c s="54"/>
      <c s="54"/>
      <c s="54"/>
      <c s="54"/>
      <c s="54"/>
      <c s="54"/>
      <c s="54"/>
      <c s="54"/>
      <c s="54"/>
      <c s="54"/>
      <c s="54"/>
    </row>
    <row r="511" spans="62:86" ht="15.75" hidden="1">
      <c r="BJ511" s="179"/>
      <c s="54"/>
      <c s="54"/>
      <c s="54"/>
      <c s="54"/>
      <c s="54"/>
      <c s="54"/>
      <c s="54"/>
      <c s="54"/>
      <c s="54"/>
      <c s="54"/>
      <c s="54"/>
      <c s="54"/>
      <c s="54"/>
      <c s="54"/>
      <c s="54"/>
      <c s="54"/>
      <c s="54"/>
      <c s="54"/>
      <c s="54"/>
      <c s="54"/>
      <c s="54"/>
      <c s="54"/>
      <c s="54"/>
      <c s="54"/>
    </row>
    <row r="512" spans="62:86" ht="15.75" hidden="1">
      <c r="BJ512" s="179"/>
      <c s="54"/>
      <c s="54"/>
      <c s="54"/>
      <c s="54"/>
      <c s="54"/>
      <c s="54"/>
      <c s="54"/>
      <c s="54"/>
      <c s="54"/>
      <c s="54"/>
      <c s="54"/>
      <c s="54"/>
      <c s="54"/>
      <c s="54"/>
      <c s="54"/>
      <c s="54"/>
      <c s="54"/>
      <c s="54"/>
      <c s="54"/>
      <c s="54"/>
      <c s="54"/>
      <c s="54"/>
      <c s="54"/>
      <c s="54"/>
    </row>
    <row r="513" spans="62:86" ht="15.75" hidden="1">
      <c r="BJ513" s="179"/>
      <c s="54"/>
      <c s="54"/>
      <c s="54"/>
      <c s="54"/>
      <c s="54"/>
      <c s="54"/>
      <c s="54"/>
      <c s="54"/>
      <c s="54"/>
      <c s="54"/>
      <c s="54"/>
      <c s="54"/>
      <c s="54"/>
      <c s="54"/>
      <c s="54"/>
      <c s="54"/>
      <c s="54"/>
      <c s="54"/>
      <c s="54"/>
      <c s="54"/>
      <c s="54"/>
      <c s="54"/>
      <c s="54"/>
      <c s="54"/>
    </row>
    <row r="514" spans="62:86" ht="15.75" hidden="1">
      <c r="BJ514" s="179"/>
      <c s="54"/>
      <c s="54"/>
      <c s="54"/>
      <c s="54"/>
      <c s="54"/>
      <c s="54"/>
      <c s="54"/>
      <c s="54"/>
      <c s="54"/>
      <c s="54"/>
      <c s="54"/>
      <c s="54"/>
      <c s="54"/>
      <c s="54"/>
      <c s="54"/>
      <c s="54"/>
      <c s="54"/>
      <c s="54"/>
      <c s="54"/>
      <c s="54"/>
      <c s="54"/>
      <c s="54"/>
      <c s="54"/>
      <c s="54"/>
    </row>
    <row r="515" spans="62:86" ht="15.75" hidden="1">
      <c r="BJ515" s="179"/>
      <c s="54"/>
      <c s="54"/>
      <c s="54"/>
      <c s="54"/>
      <c s="54"/>
      <c s="54"/>
      <c s="54"/>
      <c s="54"/>
      <c s="54"/>
      <c s="54"/>
      <c s="54"/>
      <c s="54"/>
      <c s="54"/>
      <c s="54"/>
      <c s="54"/>
      <c s="54"/>
      <c s="54"/>
      <c s="54"/>
      <c s="54"/>
      <c s="54"/>
      <c s="54"/>
      <c s="54"/>
      <c s="54"/>
      <c s="54"/>
    </row>
    <row r="516" spans="62:86" ht="15.75" hidden="1">
      <c r="BJ516" s="179"/>
      <c s="54"/>
      <c s="54"/>
      <c s="54"/>
      <c s="54"/>
      <c s="54"/>
      <c s="54"/>
      <c s="54"/>
      <c s="54"/>
      <c s="54"/>
      <c s="54"/>
      <c s="54"/>
      <c s="54"/>
      <c s="54"/>
      <c s="54"/>
      <c s="54"/>
      <c s="54"/>
      <c s="54"/>
      <c s="54"/>
      <c s="54"/>
      <c s="54"/>
      <c s="54"/>
      <c s="54"/>
      <c s="54"/>
      <c s="54"/>
    </row>
    <row r="517" spans="62:86" ht="15.75" hidden="1">
      <c r="BJ517" s="179"/>
      <c s="54"/>
      <c s="54"/>
      <c s="54"/>
      <c s="54"/>
      <c s="54"/>
      <c s="54"/>
      <c s="54"/>
      <c s="54"/>
      <c s="54"/>
      <c s="54"/>
      <c s="54"/>
      <c s="54"/>
      <c s="54"/>
      <c s="54"/>
      <c s="54"/>
      <c s="54"/>
      <c s="54"/>
      <c s="54"/>
      <c s="54"/>
      <c s="54"/>
      <c s="54"/>
      <c s="54"/>
      <c s="54"/>
      <c s="54"/>
    </row>
    <row r="518" spans="62:86" ht="15.75" hidden="1">
      <c r="BJ518" s="179"/>
      <c s="54"/>
      <c s="54"/>
      <c s="54"/>
      <c s="54"/>
      <c s="54"/>
      <c s="54"/>
      <c s="54"/>
      <c s="54"/>
      <c s="54"/>
      <c s="54"/>
      <c s="54"/>
      <c s="54"/>
      <c s="54"/>
      <c s="54"/>
      <c s="54"/>
      <c s="54"/>
      <c s="54"/>
      <c s="54"/>
      <c s="54"/>
      <c s="54"/>
      <c s="54"/>
      <c s="54"/>
      <c s="54"/>
      <c s="54"/>
    </row>
    <row r="519" spans="62:86" ht="15.75" hidden="1">
      <c r="BJ519" s="179"/>
      <c s="54"/>
      <c s="54"/>
      <c s="54"/>
      <c s="54"/>
      <c s="54"/>
      <c s="54"/>
      <c s="54"/>
      <c s="54"/>
      <c s="54"/>
      <c s="54"/>
      <c s="54"/>
      <c s="54"/>
      <c s="54"/>
      <c s="54"/>
      <c s="54"/>
      <c s="54"/>
      <c s="54"/>
      <c s="54"/>
      <c s="54"/>
      <c s="54"/>
      <c s="54"/>
      <c s="54"/>
      <c s="54"/>
      <c s="54"/>
    </row>
    <row r="520" spans="62:86" ht="15.75" hidden="1">
      <c r="BJ520" s="179"/>
      <c s="54"/>
      <c s="54"/>
      <c s="54"/>
      <c s="54"/>
      <c s="54"/>
      <c s="54"/>
      <c s="54"/>
      <c s="54"/>
      <c s="54"/>
      <c s="54"/>
      <c s="54"/>
      <c s="54"/>
      <c s="54"/>
      <c s="54"/>
      <c s="54"/>
      <c s="54"/>
      <c s="54"/>
      <c s="54"/>
      <c s="54"/>
      <c s="54"/>
      <c s="54"/>
      <c s="54"/>
      <c s="54"/>
      <c s="54"/>
    </row>
    <row r="521" spans="62:86" ht="15.75" hidden="1">
      <c r="BJ521" s="179"/>
      <c s="54"/>
      <c s="54"/>
      <c s="54"/>
      <c s="54"/>
      <c s="54"/>
      <c s="54"/>
      <c s="54"/>
      <c s="54"/>
      <c s="54"/>
      <c s="54"/>
      <c s="54"/>
      <c s="54"/>
      <c s="54"/>
      <c s="54"/>
      <c s="54"/>
      <c s="54"/>
      <c s="54"/>
      <c s="54"/>
      <c s="54"/>
      <c s="54"/>
      <c s="54"/>
      <c s="54"/>
      <c s="54"/>
      <c s="54"/>
    </row>
    <row r="522" spans="62:86" ht="15.75" hidden="1">
      <c r="BJ522" s="179"/>
      <c s="54"/>
      <c s="54"/>
      <c s="54"/>
      <c s="54"/>
      <c s="54"/>
      <c s="54"/>
      <c s="54"/>
      <c s="54"/>
      <c s="54"/>
      <c s="54"/>
      <c s="54"/>
      <c s="54"/>
      <c s="54"/>
      <c s="54"/>
      <c s="54"/>
      <c s="54"/>
      <c s="54"/>
      <c s="54"/>
      <c s="54"/>
      <c s="54"/>
      <c s="54"/>
      <c s="54"/>
      <c s="54"/>
      <c s="54"/>
    </row>
    <row r="523" spans="62:86" ht="15.75" hidden="1">
      <c r="BJ523" s="179"/>
      <c s="54"/>
      <c s="54"/>
      <c s="54"/>
      <c s="54"/>
      <c s="54"/>
      <c s="54"/>
      <c s="54"/>
      <c s="54"/>
      <c s="54"/>
      <c s="54"/>
      <c s="54"/>
      <c s="54"/>
      <c s="54"/>
      <c s="54"/>
      <c s="54"/>
      <c s="54"/>
      <c s="54"/>
      <c s="54"/>
      <c s="54"/>
      <c s="54"/>
      <c s="54"/>
      <c s="54"/>
      <c s="54"/>
      <c s="54"/>
    </row>
    <row r="524" spans="62:86" ht="15.75" hidden="1">
      <c r="BJ524" s="179"/>
      <c s="54"/>
      <c s="54"/>
      <c s="54"/>
      <c s="54"/>
      <c s="54"/>
      <c s="54"/>
      <c s="54"/>
      <c s="54"/>
      <c s="54"/>
      <c s="54"/>
      <c s="54"/>
      <c s="54"/>
      <c s="54"/>
      <c s="54"/>
      <c s="54"/>
      <c s="54"/>
      <c s="54"/>
      <c s="54"/>
      <c s="54"/>
      <c s="54"/>
      <c s="54"/>
      <c s="54"/>
      <c s="54"/>
      <c s="54"/>
    </row>
    <row r="525" spans="62:86" ht="15.75" hidden="1">
      <c r="BJ525" s="179"/>
      <c s="54"/>
      <c s="54"/>
      <c s="54"/>
      <c s="54"/>
      <c s="54"/>
      <c s="54"/>
      <c s="54"/>
      <c s="54"/>
      <c s="54"/>
      <c s="54"/>
      <c s="54"/>
      <c s="54"/>
      <c s="54"/>
      <c s="54"/>
      <c s="54"/>
      <c s="54"/>
      <c s="54"/>
      <c s="54"/>
      <c s="54"/>
      <c s="54"/>
      <c s="54"/>
      <c s="54"/>
      <c s="54"/>
      <c s="54"/>
    </row>
    <row r="526" spans="62:86" ht="15.75" hidden="1">
      <c r="BJ526" s="179"/>
      <c s="54"/>
      <c s="54"/>
      <c s="54"/>
      <c s="54"/>
      <c s="54"/>
      <c s="54"/>
      <c s="54"/>
      <c s="54"/>
      <c s="54"/>
      <c s="54"/>
      <c s="54"/>
      <c s="54"/>
      <c s="54"/>
      <c s="54"/>
      <c s="54"/>
      <c s="54"/>
      <c s="54"/>
      <c s="54"/>
      <c s="54"/>
      <c s="54"/>
      <c s="54"/>
      <c s="54"/>
      <c s="54"/>
      <c s="54"/>
    </row>
    <row r="527" spans="62:86" ht="15.75" hidden="1">
      <c r="BJ527" s="179"/>
      <c s="54"/>
      <c s="54"/>
      <c s="54"/>
      <c s="54"/>
      <c s="54"/>
      <c s="54"/>
      <c s="54"/>
      <c s="54"/>
      <c s="54"/>
      <c s="54"/>
      <c s="54"/>
      <c s="54"/>
      <c s="54"/>
      <c s="54"/>
      <c s="54"/>
      <c s="54"/>
      <c s="54"/>
      <c s="54"/>
      <c s="54"/>
      <c s="54"/>
      <c s="54"/>
      <c s="54"/>
      <c s="54"/>
      <c s="54"/>
    </row>
    <row r="528" spans="62:86" ht="15.75" hidden="1">
      <c r="BJ528" s="179"/>
      <c s="54"/>
      <c s="54"/>
      <c s="54"/>
      <c s="54"/>
      <c s="54"/>
      <c s="54"/>
      <c s="54"/>
      <c s="54"/>
      <c s="54"/>
      <c s="54"/>
      <c s="54"/>
      <c s="54"/>
      <c s="54"/>
      <c s="54"/>
      <c s="54"/>
      <c s="54"/>
      <c s="54"/>
      <c s="54"/>
      <c s="54"/>
      <c s="54"/>
      <c s="54"/>
      <c s="54"/>
      <c s="54"/>
      <c s="54"/>
    </row>
    <row r="529" spans="62:86" ht="15.75" hidden="1">
      <c r="BJ529" s="179"/>
      <c s="54"/>
      <c s="54"/>
      <c s="54"/>
      <c s="54"/>
      <c s="54"/>
      <c s="54"/>
      <c s="54"/>
      <c s="54"/>
      <c s="54"/>
      <c s="54"/>
      <c s="54"/>
      <c s="54"/>
      <c s="54"/>
      <c s="54"/>
      <c s="54"/>
      <c s="54"/>
      <c s="54"/>
      <c s="54"/>
      <c s="54"/>
      <c s="54"/>
      <c s="54"/>
      <c s="54"/>
      <c s="54"/>
      <c s="54"/>
    </row>
    <row r="530" spans="62:86" ht="15.75" hidden="1">
      <c r="BJ530" s="179"/>
      <c s="54"/>
      <c s="54"/>
      <c s="54"/>
      <c s="54"/>
      <c s="54"/>
      <c s="54"/>
      <c s="54"/>
      <c s="54"/>
      <c s="54"/>
      <c s="54"/>
      <c s="54"/>
      <c s="54"/>
      <c s="54"/>
      <c s="54"/>
      <c s="54"/>
      <c s="54"/>
      <c s="54"/>
      <c s="54"/>
      <c s="54"/>
      <c s="54"/>
      <c s="54"/>
      <c s="54"/>
      <c s="54"/>
      <c s="54"/>
    </row>
    <row r="531" spans="62:86" ht="15.75" hidden="1">
      <c r="BJ531" s="179"/>
      <c s="54"/>
      <c s="54"/>
      <c s="54"/>
      <c s="54"/>
      <c s="54"/>
      <c s="54"/>
      <c s="54"/>
      <c s="54"/>
      <c s="54"/>
      <c s="54"/>
      <c s="54"/>
      <c s="54"/>
      <c s="54"/>
      <c s="54"/>
      <c s="54"/>
      <c s="54"/>
      <c s="54"/>
      <c s="54"/>
      <c s="54"/>
      <c s="54"/>
      <c s="54"/>
      <c s="54"/>
      <c s="54"/>
      <c s="54"/>
    </row>
    <row r="532" spans="62:86" ht="15.75" hidden="1">
      <c r="BJ532" s="179"/>
      <c s="54"/>
      <c s="54"/>
      <c s="54"/>
      <c s="54"/>
      <c s="54"/>
      <c s="54"/>
      <c s="54"/>
      <c s="54"/>
      <c s="54"/>
      <c s="54"/>
      <c s="54"/>
      <c s="54"/>
      <c s="54"/>
      <c s="54"/>
      <c s="54"/>
      <c s="54"/>
      <c s="54"/>
      <c s="54"/>
      <c s="54"/>
      <c s="54"/>
      <c s="54"/>
      <c s="54"/>
      <c s="54"/>
      <c s="54"/>
    </row>
    <row r="533" spans="62:86" ht="15.75" hidden="1">
      <c r="BJ533" s="179"/>
      <c s="54"/>
      <c s="54"/>
      <c s="54"/>
      <c s="54"/>
      <c s="54"/>
      <c s="54"/>
      <c s="54"/>
      <c s="54"/>
      <c s="54"/>
      <c s="54"/>
      <c s="54"/>
      <c s="54"/>
      <c s="54"/>
      <c s="54"/>
      <c s="54"/>
      <c s="54"/>
      <c s="54"/>
      <c s="54"/>
      <c s="54"/>
      <c s="54"/>
      <c s="54"/>
      <c s="54"/>
      <c s="54"/>
      <c s="54"/>
    </row>
    <row r="534" spans="62:86" ht="15.75" hidden="1">
      <c r="BJ534" s="179"/>
      <c s="54"/>
      <c s="54"/>
      <c s="54"/>
      <c s="54"/>
      <c s="54"/>
      <c s="54"/>
      <c s="54"/>
      <c s="54"/>
      <c s="54"/>
      <c s="54"/>
      <c s="54"/>
      <c s="54"/>
      <c s="54"/>
      <c s="54"/>
      <c s="54"/>
      <c s="54"/>
      <c s="54"/>
      <c s="54"/>
      <c s="54"/>
      <c s="54"/>
      <c s="54"/>
      <c s="54"/>
      <c s="54"/>
      <c s="54"/>
    </row>
    <row r="535" spans="62:86" ht="15.75" hidden="1">
      <c r="BJ535" s="179"/>
      <c s="54"/>
      <c s="54"/>
      <c s="54"/>
      <c s="54"/>
      <c s="54"/>
      <c s="54"/>
      <c s="54"/>
      <c s="54"/>
      <c s="54"/>
      <c s="54"/>
      <c s="54"/>
      <c s="54"/>
      <c s="54"/>
      <c s="54"/>
      <c s="54"/>
      <c s="54"/>
      <c s="54"/>
      <c s="54"/>
      <c s="54"/>
      <c s="54"/>
      <c s="54"/>
      <c s="54"/>
      <c s="54"/>
      <c s="54"/>
    </row>
    <row r="536" spans="62:86" ht="15.75" hidden="1">
      <c r="BJ536" s="179"/>
      <c s="54"/>
      <c s="54"/>
      <c s="54"/>
      <c s="54"/>
      <c s="54"/>
      <c s="54"/>
      <c s="54"/>
      <c s="54"/>
      <c s="54"/>
      <c s="54"/>
      <c s="54"/>
      <c s="54"/>
      <c s="54"/>
      <c s="54"/>
      <c s="54"/>
      <c s="54"/>
      <c s="54"/>
      <c s="54"/>
      <c s="54"/>
      <c s="54"/>
      <c s="54"/>
      <c s="54"/>
      <c s="54"/>
      <c s="54"/>
    </row>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spans="1:8" ht="15">
      <c r="A612" s="230"/>
      <c s="230"/>
      <c s="230"/>
      <c s="231"/>
      <c s="230"/>
      <c s="230"/>
      <c s="230"/>
      <c s="230"/>
    </row>
    <row r="613" ht="15" hidden="1"/>
  </sheetData>
  <sheetProtection password="CDA0" sheet="1" objects="1" scenarios="1" formatRows="0"/>
  <protectedRanges>
    <protectedRange password="CFF9" sqref="A1:BC1" name="MYNAME4"/>
    <protectedRange password="CFF9" sqref="A1:BC1" name="MYNAME"/>
  </protectedRanges>
  <mergeCells count="77">
    <mergeCell ref="BB2:BC3"/>
    <mergeCell ref="O2:R3"/>
    <mergeCell ref="S2:W3"/>
    <mergeCell ref="AE4:AF4"/>
    <mergeCell ref="AE2:AK3"/>
    <mergeCell ref="AL2:AR3"/>
    <mergeCell ref="AS2:AY3"/>
    <mergeCell ref="AZ2:BA3"/>
    <mergeCell ref="BB4:BC4"/>
    <mergeCell ref="AG4:AK4"/>
    <mergeCell ref="AZ4:BA4"/>
    <mergeCell ref="AU4:AY4"/>
    <mergeCell ref="D5:D7"/>
    <mergeCell ref="R4:W4"/>
    <mergeCell ref="V5:V6"/>
    <mergeCell ref="W5:W6"/>
    <mergeCell ref="R5:R6"/>
    <mergeCell ref="S5:S6"/>
    <mergeCell ref="T5:T6"/>
    <mergeCell ref="U5:U6"/>
    <mergeCell ref="M5:M6"/>
    <mergeCell ref="N5:N6"/>
    <mergeCell ref="A2:K2"/>
    <mergeCell ref="A3:K3"/>
    <mergeCell ref="X4:Y4"/>
    <mergeCell ref="AL4:AM4"/>
    <mergeCell ref="AS4:AT4"/>
    <mergeCell ref="AN4:AR4"/>
    <mergeCell ref="Z4:AD4"/>
    <mergeCell ref="L3:N3"/>
    <mergeCell ref="L2:N2"/>
    <mergeCell ref="X2:AD3"/>
    <mergeCell ref="A5:A7"/>
    <mergeCell ref="L4:Q4"/>
    <mergeCell ref="B5:B7"/>
    <mergeCell ref="I4:K4"/>
    <mergeCell ref="A4:F4"/>
    <mergeCell ref="H5:H7"/>
    <mergeCell ref="K5:K7"/>
    <mergeCell ref="G5:G7"/>
    <mergeCell ref="J5:J7"/>
    <mergeCell ref="E5:E7"/>
    <mergeCell ref="F5:F7"/>
    <mergeCell ref="C5:C7"/>
    <mergeCell ref="Q5:Q6"/>
    <mergeCell ref="L5:L6"/>
    <mergeCell ref="O5:O6"/>
    <mergeCell ref="P5:P6"/>
    <mergeCell ref="AK5:AK6"/>
    <mergeCell ref="AL5:AL6"/>
    <mergeCell ref="AM5:AM6"/>
    <mergeCell ref="AA5:AB5"/>
    <mergeCell ref="AH5:AI5"/>
    <mergeCell ref="AE5:AE6"/>
    <mergeCell ref="AF5:AF6"/>
    <mergeCell ref="AG5:AG6"/>
    <mergeCell ref="Y5:Y6"/>
    <mergeCell ref="Z5:Z6"/>
    <mergeCell ref="AC5:AC6"/>
    <mergeCell ref="AD5:AD6"/>
    <mergeCell ref="AJ5:AJ6"/>
    <mergeCell ref="A1:BC1"/>
    <mergeCell ref="BB5:BB6"/>
    <mergeCell ref="BC5:BC6"/>
    <mergeCell ref="AU5:AU6"/>
    <mergeCell ref="AX5:AX6"/>
    <mergeCell ref="AY5:AY6"/>
    <mergeCell ref="AZ5:AZ6"/>
    <mergeCell ref="BA5:BA6"/>
    <mergeCell ref="AV5:AW5"/>
    <mergeCell ref="AN5:AN6"/>
    <mergeCell ref="AQ5:AQ6"/>
    <mergeCell ref="AR5:AR6"/>
    <mergeCell ref="AS5:AS6"/>
    <mergeCell ref="AT5:AT6"/>
    <mergeCell ref="AO5:AP5"/>
    <mergeCell ref="X5:X6"/>
  </mergeCells>
  <conditionalFormatting sqref="I20:AT20 A20:H507 AC8:AT19 AV8:BC20 A8:AA19">
    <cfRule type="expression" priority="34" dxfId="3">
      <formula>$B8=""</formula>
    </cfRule>
  </conditionalFormatting>
  <conditionalFormatting sqref="AB8:AB19">
    <cfRule type="expression" priority="5" dxfId="3">
      <formula>$B8=""</formula>
    </cfRule>
  </conditionalFormatting>
  <conditionalFormatting sqref="AU9:AU507">
    <cfRule type="expression" priority="4" dxfId="3">
      <formula>$B9=""</formula>
    </cfRule>
  </conditionalFormatting>
  <conditionalFormatting sqref="AU8">
    <cfRule type="expression" priority="1" dxfId="3">
      <formula>$B8=""</formula>
    </cfRule>
  </conditionalFormatting>
  <dataValidations count="3">
    <dataValidation type="list" allowBlank="1" showErrorMessage="1" sqref="L3">
      <formula1>"HINDI,ENGLISH"</formula1>
    </dataValidation>
    <dataValidation type="list" allowBlank="1" showErrorMessage="1" sqref="H4">
      <formula1>"12"</formula1>
    </dataValidation>
    <dataValidation type="list" allowBlank="1" showInputMessage="1" showErrorMessage="1" sqref="S2">
      <formula1>"कला वर्ग, विज्ञान वर्ग,वाणिज्य वर्ग,कृषि वर्ग"</formula1>
    </dataValidation>
  </dataValidations>
  <printOptions horizontalCentered="1"/>
  <pageMargins left="0.196850393700787" right="0.196850393700787" top="0.196850393700787" bottom="0.196850393700787" header="0.118110236220472" footer="0.118110236220472"/>
  <pageSetup fitToHeight="0" orientation="landscape" paperSize="9" scale="47"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4"/>
  <dimension ref="A1:FA2501"/>
  <sheetViews>
    <sheetView zoomScale="97" zoomScaleNormal="97" workbookViewId="0" topLeftCell="AX1">
      <selection pane="topLeft" activeCell="AX1" sqref="A1:XFD1048576"/>
    </sheetView>
  </sheetViews>
  <sheetFormatPr defaultColWidth="0" defaultRowHeight="15" zeroHeight="1"/>
  <cols>
    <col min="1" max="1" width="5.42857142857143" style="62" customWidth="1"/>
    <col min="2" max="2" width="3.28571428571429" style="62" customWidth="1"/>
    <col min="3" max="3" width="5.28571428571429" style="62" customWidth="1"/>
    <col min="4" max="4" width="10" style="63" customWidth="1"/>
    <col min="5" max="5" width="19" style="62" customWidth="1"/>
    <col min="6" max="6" width="4.85714285714286" style="62" customWidth="1"/>
    <col min="7" max="7" width="18.7142857142857" style="62" customWidth="1"/>
    <col min="8" max="8" width="19" style="62" customWidth="1"/>
    <col min="9" max="9" width="5.85714285714286" style="62" customWidth="1"/>
    <col min="10" max="10" width="10" style="63" customWidth="1"/>
    <col min="11" max="11" width="6.85714285714286" style="62" customWidth="1"/>
    <col min="12" max="14" width="8.14285714285714" style="62" customWidth="1"/>
    <col min="15" max="15" width="7.71428571428571" style="62" customWidth="1"/>
    <col min="16" max="16" width="7.28571428571429" style="62" customWidth="1"/>
    <col min="17" max="17" width="7.57142857142857" style="62" customWidth="1"/>
    <col min="18" max="18" width="36" style="62" customWidth="1"/>
    <col min="19" max="22" width="12.4285714285714" style="62" customWidth="1"/>
    <col min="23" max="23" width="36" style="62" customWidth="1"/>
    <col min="24" max="30" width="6.71428571428571" style="62" customWidth="1"/>
    <col min="31" max="35" width="17.5714285714286" style="64" customWidth="1"/>
    <col min="36" max="36" width="13.8571428571429" style="73" customWidth="1"/>
    <col min="37" max="41" width="17.5714285714286" style="64" customWidth="1"/>
    <col min="42" max="42" width="10.4285714285714" style="73" customWidth="1"/>
    <col min="43" max="48" width="17.5714285714286" style="64" customWidth="1"/>
    <col min="49" max="50" width="9" style="64" customWidth="1"/>
    <col min="51" max="52" width="9" style="65" customWidth="1"/>
    <col min="53" max="53" width="9" style="64" customWidth="1"/>
    <col min="54" max="54" width="10.5714285714286" style="73" customWidth="1"/>
    <col min="55" max="59" width="9" style="64" customWidth="1"/>
    <col min="60" max="60" width="10.5714285714286" style="73" customWidth="1"/>
    <col min="61" max="66" width="9" style="64" customWidth="1"/>
    <col min="67" max="67" width="5.57142857142857" style="64" customWidth="1"/>
    <col min="68" max="68" width="14.4285714285714" style="64" customWidth="1"/>
    <col min="69" max="16383" width="14" style="64" hidden="1"/>
    <col min="16384" max="16384" width="3.14285714285714" style="64" hidden="1"/>
  </cols>
  <sheetData>
    <row r="1" spans="1:157" ht="63.75">
      <c r="A1" s="66" t="s">
        <v>0</v>
      </c>
      <c s="66" t="s">
        <v>1</v>
      </c>
      <c s="66" t="s">
        <v>2</v>
      </c>
      <c s="67" t="s">
        <v>3</v>
      </c>
      <c s="66" t="s">
        <v>4</v>
      </c>
      <c s="66" t="s">
        <v>5</v>
      </c>
      <c s="66" t="s">
        <v>6</v>
      </c>
      <c s="66" t="s">
        <v>7</v>
      </c>
      <c s="66" t="s">
        <v>8</v>
      </c>
      <c s="67" t="s">
        <v>9</v>
      </c>
      <c s="66" t="s">
        <v>10</v>
      </c>
      <c s="66" t="s">
        <v>11</v>
      </c>
      <c s="66" t="s">
        <v>12</v>
      </c>
      <c s="66" t="s">
        <v>13</v>
      </c>
      <c s="66" t="s">
        <v>14</v>
      </c>
      <c s="66" t="s">
        <v>15</v>
      </c>
      <c s="66" t="s">
        <v>16</v>
      </c>
      <c s="66" t="s">
        <v>17</v>
      </c>
      <c s="66" t="s">
        <v>18</v>
      </c>
      <c s="66" t="s">
        <v>19</v>
      </c>
      <c s="66" t="s">
        <v>20</v>
      </c>
      <c s="66" t="s">
        <v>21</v>
      </c>
      <c s="66" t="s">
        <v>22</v>
      </c>
      <c s="66" t="s">
        <v>23</v>
      </c>
      <c s="66" t="s">
        <v>24</v>
      </c>
      <c s="66" t="s">
        <v>25</v>
      </c>
      <c s="66" t="s">
        <v>26</v>
      </c>
      <c s="66" t="s">
        <v>27</v>
      </c>
      <c s="66" t="s">
        <v>28</v>
      </c>
      <c s="66" t="s">
        <v>29</v>
      </c>
      <c s="68"/>
      <c s="68"/>
      <c s="68"/>
      <c s="68"/>
      <c s="68"/>
      <c s="144">
        <f>IF('DATA ENTRY'!H4="","",'DATA ENTRY'!H4)</f>
        <v>12</v>
      </c>
      <c s="69"/>
      <c s="68"/>
      <c s="68"/>
      <c s="68"/>
      <c s="68"/>
      <c s="144"/>
      <c s="68"/>
      <c s="68"/>
      <c s="68"/>
      <c s="68"/>
      <c s="68"/>
      <c s="68"/>
      <c s="70"/>
      <c s="70"/>
      <c s="71"/>
      <c s="71"/>
      <c s="70"/>
      <c s="149">
        <f>IF('DATA ENTRY'!$H$4="","",'DATA ENTRY'!$H$4)</f>
        <v>12</v>
      </c>
      <c s="150" t="str">
        <f>IF('विषयवार सत्रांक रिपोर्ट'!C4="","",'विषयवार सत्रांक रिपोर्ट'!C4)</f>
        <v>A</v>
      </c>
      <c s="70"/>
      <c s="70"/>
      <c s="70"/>
      <c s="70"/>
      <c s="146"/>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 spans="1:157" ht="25.5">
      <c r="A2" s="72">
        <f>IF('S.D.PASTE SHEET'!A2="","",'S.D.PASTE SHEET'!A2)</f>
        <v>1</v>
      </c>
      <c s="72" t="str">
        <f>IF('S.D.PASTE SHEET'!B2="","",'S.D.PASTE SHEET'!B2)</f>
        <v>A</v>
      </c>
      <c s="72">
        <f>IF('S.D.PASTE SHEET'!C2="","",'S.D.PASTE SHEET'!C2)</f>
        <v>655</v>
      </c>
      <c s="73">
        <f>IF('S.D.PASTE SHEET'!D2="","",'S.D.PASTE SHEET'!D2)</f>
        <v>45117</v>
      </c>
      <c s="72" t="str">
        <f>IF('S.D.PASTE SHEET'!E2="","",UPPER('S.D.PASTE SHEET'!E2))</f>
        <v>DEEPENDRA</v>
      </c>
      <c s="72" t="str">
        <f>IF('S.D.PASTE SHEET'!F2="","",'S.D.PASTE SHEET'!F2)</f>
        <v/>
      </c>
      <c s="72" t="str">
        <f>IF('S.D.PASTE SHEET'!G2="","",UPPER('S.D.PASTE SHEET'!G2))</f>
        <v>BALDEVA RAM</v>
      </c>
      <c s="72" t="str">
        <f>IF('S.D.PASTE SHEET'!H2="","",UPPER('S.D.PASTE SHEET'!H2))</f>
        <v>SUNITA</v>
      </c>
      <c s="72" t="str">
        <f>IF('S.D.PASTE SHEET'!I2="","",'S.D.PASTE SHEET'!I2)</f>
        <v>M</v>
      </c>
      <c s="73">
        <f>IF('S.D.PASTE SHEET'!J2="","",'S.D.PASTE SHEET'!J2)</f>
        <v>43203</v>
      </c>
      <c s="72">
        <f>IF('S.D.PASTE SHEET'!K2="","",'S.D.PASTE SHEET'!K2)</f>
        <v>147</v>
      </c>
      <c s="72" t="str">
        <f>IF('S.D.PASTE SHEET'!L2="","",'S.D.PASTE SHEET'!L2)</f>
        <v/>
      </c>
      <c s="72">
        <f>IF('S.D.PASTE SHEET'!M2="","",'S.D.PASTE SHEET'!M2)</f>
        <v>138</v>
      </c>
      <c s="72">
        <f>IF('S.D.PASTE SHEET'!N2="","",'S.D.PASTE SHEET'!N2)</f>
        <v>117</v>
      </c>
      <c s="72" t="str">
        <f>IF('S.D.PASTE SHEET'!O2="","",'S.D.PASTE SHEET'!O2)</f>
        <v>OBC</v>
      </c>
      <c s="72" t="str">
        <f>IF('S.D.PASTE SHEET'!P2="","",'S.D.PASTE SHEET'!P2)</f>
        <v>Hindu</v>
      </c>
      <c s="72" t="str">
        <f>IF('S.D.PASTE SHEET'!Q2="","",'S.D.PASTE SHEET'!Q2)</f>
        <v/>
      </c>
      <c s="72" t="str">
        <f>IF('S.D.PASTE SHEET'!R2="","",'S.D.PASTE SHEET'!R2)</f>
        <v>GOVT. SENIOR SECONDARY SCHOOL DASANA KHURD (219769)</v>
      </c>
      <c s="72">
        <f>IF('S.D.PASTE SHEET'!S2="","",'S.D.PASTE SHEET'!S2)</f>
        <v>8141302602</v>
      </c>
      <c s="72" t="str">
        <f>IF('S.D.PASTE SHEET'!T2="","",'S.D.PASTE SHEET'!T2)</f>
        <v>XXXX7684</v>
      </c>
      <c s="72" t="str">
        <f>IF('S.D.PASTE SHEET'!U2="","",'S.D.PASTE SHEET'!U2)</f>
        <v/>
      </c>
      <c s="72">
        <f>IF('S.D.PASTE SHEET'!V2="","",'S.D.PASTE SHEET'!V2)</f>
        <v>9660615837</v>
      </c>
      <c s="72" t="str">
        <f>IF('S.D.PASTE SHEET'!W2="","",'S.D.PASTE SHEET'!W2)</f>
        <v>DASANA KHURD,MAULASAR, DASANA KHURD,341506</v>
      </c>
      <c s="72">
        <f>IF('S.D.PASTE SHEET'!X2="","",'S.D.PASTE SHEET'!X2)</f>
        <v>60000</v>
      </c>
      <c s="72" t="str">
        <f>IF('S.D.PASTE SHEET'!Y2="","",'S.D.PASTE SHEET'!Y2)</f>
        <v>N</v>
      </c>
      <c s="72" t="str">
        <f>IF('S.D.PASTE SHEET'!Z2="","",'S.D.PASTE SHEET'!Z2)</f>
        <v>N</v>
      </c>
      <c s="72" t="str">
        <f>IF('S.D.PASTE SHEET'!AA2="","",'S.D.PASTE SHEET'!AA2)</f>
        <v>No</v>
      </c>
      <c s="72">
        <f>IF('S.D.PASTE SHEET'!AB2="","",'S.D.PASTE SHEET'!AB2)</f>
        <v>6</v>
      </c>
      <c s="72" t="str">
        <f>IF('S.D.PASTE SHEET'!AC2="","",'S.D.PASTE SHEET'!AC2)</f>
        <v>None</v>
      </c>
      <c s="72">
        <f>IF('S.D.PASTE SHEET'!AD2="","",'S.D.PASTE SHEET'!AD2)</f>
        <v>3</v>
      </c>
      <c s="74"/>
      <c s="70" t="str">
        <f>IF(AK2="","",IF(AK2&gt;0,COUNT($AG$2:AG2),""))</f>
        <v/>
      </c>
      <c s="75" t="str">
        <f>IF(AND($AJ$1=12,$A2=12),$A2,"")</f>
        <v/>
      </c>
      <c s="75" t="str">
        <f>IF(AND($AJ$1=12,$A2=12),$B2,"")</f>
        <v/>
      </c>
      <c s="75" t="str">
        <f>IF(AND($AJ$1=12,$A2=12),C2,"")</f>
        <v/>
      </c>
      <c s="73" t="str">
        <f>IF(AND($AJ$1=12,$A2=12),$D2,"")</f>
        <v/>
      </c>
      <c s="75" t="str">
        <f>IF(AND($AJ$1=12,$A2=12),$E2,"")</f>
        <v/>
      </c>
      <c s="75" t="str">
        <f>IF(AND($AJ$1=12,$A2=12),$F2,"")</f>
        <v/>
      </c>
      <c s="75" t="str">
        <f>IF(AND($AJ$1=12,$A2=12),$G2,"")</f>
        <v/>
      </c>
      <c s="75" t="str">
        <f>IF(AND($AJ$1=12,$A2=12),$H2,"")</f>
        <v/>
      </c>
      <c s="75" t="str">
        <f>IF(AND($AJ$1=12,$A2=12),$I2,"")</f>
        <v/>
      </c>
      <c s="73" t="str">
        <f>IF(AND($AJ$1=12,$A2=12),$J2,"")</f>
        <v/>
      </c>
      <c s="75" t="str">
        <f>IF(AND($AJ$1=12,$A2=12),$K2,"")</f>
        <v/>
      </c>
      <c s="75" t="str">
        <f>IF(AND($AJ$1=12,$A2=12),$L2,"")</f>
        <v/>
      </c>
      <c s="75" t="str">
        <f>IF(AND($AJ$1=12,$A2=12),$M2,"")</f>
        <v/>
      </c>
      <c s="75" t="str">
        <f>IF(AND($AJ$1=12,$A2=12),$N2,"")</f>
        <v/>
      </c>
      <c s="75" t="str">
        <f>IF(AND($AJ$1=12,$A2=12),$O2,"")</f>
        <v/>
      </c>
      <c s="75" t="str">
        <f>IF(AND($AJ$1=12,$A2=12),$P2,"")</f>
        <v/>
      </c>
      <c s="70"/>
      <c s="70" t="str">
        <f>IF(BC2="","",IF(BC2&gt;0,COUNT($AY$2:AY2),""))</f>
        <v/>
      </c>
      <c s="76" t="str">
        <f>IF(AND($BB$1=12,$A2=12,$BC$1=$B2),$A2,"")</f>
        <v/>
      </c>
      <c s="76" t="str">
        <f>IF(AND($BB$1=12,$A2=12,$BC$1=$B2),$B2,"")</f>
        <v/>
      </c>
      <c s="76" t="str">
        <f>IF(AND($BB$1=12,$A2=12,$BC$1=$B2),$C2,"")</f>
        <v/>
      </c>
      <c s="145" t="str">
        <f>IF(AND($BB$1=12,$A2=12,$BC$1=$B2),$D2,"")</f>
        <v/>
      </c>
      <c s="148" t="str">
        <f>IF(AND($BB$1=12,$A2=12,$BC$1=$B2),$E2,"")</f>
        <v/>
      </c>
      <c s="76" t="str">
        <f>IF(AND($BB$1=12,$A2=12,$BC$1=$B2),$F2,"")</f>
        <v/>
      </c>
      <c s="76" t="str">
        <f>IF(AND($BB$1=12,$A2=12,$BC$1=$B2),$G2,"")</f>
        <v/>
      </c>
      <c s="76" t="str">
        <f>IF(AND($BB$1=12,$A2=12,$BC$1=$B2),$H2,"")</f>
        <v/>
      </c>
      <c s="76" t="str">
        <f>IF(AND($BB$1=12,$A2=12,$BC$1=$B2),$I2,"")</f>
        <v/>
      </c>
      <c s="147" t="str">
        <f>IF(AND($BB$1=12,$A2=12,$BC$1=$B2),$J2,"")</f>
        <v/>
      </c>
      <c s="76" t="str">
        <f>IF(AND($BB$1=12,$A2=12,$BC$1=$B2),$K2,"")</f>
        <v/>
      </c>
      <c s="76" t="str">
        <f>IF(AND($BB$1=12,$A2=12,$BC$1=$B2),$L2,"")</f>
        <v/>
      </c>
      <c s="76" t="str">
        <f>IF(AND($BB$1=12,$A2=12,$BC$1=$B2),$M2,"")</f>
        <v/>
      </c>
      <c s="76" t="str">
        <f>IF(AND($BB$1=12,$A2=12,$BC$1=$B2),$N2,"")</f>
        <v/>
      </c>
      <c s="76" t="str">
        <f>IF(AND($BB$1=12,$A2=12,$BC$1=$B2),$O2,"")</f>
        <v/>
      </c>
      <c s="76" t="str">
        <f>IF(AND($BB$1=12,$A2=12,$BC$1=$B2),$P2,"")</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 spans="1:157" ht="25.5">
      <c r="A3" s="72">
        <f>IF('S.D.PASTE SHEET'!A3="","",'S.D.PASTE SHEET'!A3)</f>
        <v>1</v>
      </c>
      <c s="72" t="str">
        <f>IF('S.D.PASTE SHEET'!B3="","",'S.D.PASTE SHEET'!B3)</f>
        <v>A</v>
      </c>
      <c s="72">
        <f>IF('S.D.PASTE SHEET'!C3="","",'S.D.PASTE SHEET'!C3)</f>
        <v>667</v>
      </c>
      <c s="73">
        <f>IF('S.D.PASTE SHEET'!D3="","",'S.D.PASTE SHEET'!D3)</f>
        <v>45129</v>
      </c>
      <c s="72" t="str">
        <f>IF('S.D.PASTE SHEET'!E3="","",UPPER('S.D.PASTE SHEET'!E3))</f>
        <v>DHANPRIYA</v>
      </c>
      <c s="72" t="str">
        <f>IF('S.D.PASTE SHEET'!F3="","",'S.D.PASTE SHEET'!F3)</f>
        <v/>
      </c>
      <c s="72" t="str">
        <f>IF('S.D.PASTE SHEET'!G3="","",UPPER('S.D.PASTE SHEET'!G3))</f>
        <v>JITENDRA SINGH</v>
      </c>
      <c s="72" t="str">
        <f>IF('S.D.PASTE SHEET'!H3="","",UPPER('S.D.PASTE SHEET'!H3))</f>
        <v>OM KANWAR</v>
      </c>
      <c s="72" t="str">
        <f>IF('S.D.PASTE SHEET'!I3="","",'S.D.PASTE SHEET'!I3)</f>
        <v>F</v>
      </c>
      <c s="73">
        <f>IF('S.D.PASTE SHEET'!J3="","",'S.D.PASTE SHEET'!J3)</f>
        <v>43170</v>
      </c>
      <c s="72">
        <f>IF('S.D.PASTE SHEET'!K3="","",'S.D.PASTE SHEET'!K3)</f>
        <v>148</v>
      </c>
      <c s="72" t="str">
        <f>IF('S.D.PASTE SHEET'!L3="","",'S.D.PASTE SHEET'!L3)</f>
        <v/>
      </c>
      <c s="72">
        <f>IF('S.D.PASTE SHEET'!M3="","",'S.D.PASTE SHEET'!M3)</f>
        <v>138</v>
      </c>
      <c s="72">
        <f>IF('S.D.PASTE SHEET'!N3="","",'S.D.PASTE SHEET'!N3)</f>
        <v>107</v>
      </c>
      <c s="72" t="str">
        <f>IF('S.D.PASTE SHEET'!O3="","",'S.D.PASTE SHEET'!O3)</f>
        <v>GEN</v>
      </c>
      <c s="72" t="str">
        <f>IF('S.D.PASTE SHEET'!P3="","",'S.D.PASTE SHEET'!P3)</f>
        <v>Hindu</v>
      </c>
      <c s="72" t="str">
        <f>IF('S.D.PASTE SHEET'!Q3="","",'S.D.PASTE SHEET'!Q3)</f>
        <v/>
      </c>
      <c s="72" t="str">
        <f>IF('S.D.PASTE SHEET'!R3="","",'S.D.PASTE SHEET'!R3)</f>
        <v>GOVT. SENIOR SECONDARY SCHOOL DASANA KHURD (219769)</v>
      </c>
      <c s="72">
        <f>IF('S.D.PASTE SHEET'!S3="","",'S.D.PASTE SHEET'!S3)</f>
        <v>8141302602</v>
      </c>
      <c s="72" t="str">
        <f>IF('S.D.PASTE SHEET'!T3="","",'S.D.PASTE SHEET'!T3)</f>
        <v/>
      </c>
      <c s="72" t="str">
        <f>IF('S.D.PASTE SHEET'!U3="","",'S.D.PASTE SHEET'!U3)</f>
        <v/>
      </c>
      <c s="72">
        <f>IF('S.D.PASTE SHEET'!V3="","",'S.D.PASTE SHEET'!V3)</f>
        <v>9588082972</v>
      </c>
      <c s="72" t="str">
        <f>IF('S.D.PASTE SHEET'!W3="","",'S.D.PASTE SHEET'!W3)</f>
        <v>DASANA KHURD,maulasar, DASANA KHURD,341506</v>
      </c>
      <c s="72">
        <f>IF('S.D.PASTE SHEET'!X3="","",'S.D.PASTE SHEET'!X3)</f>
        <v>60000</v>
      </c>
      <c s="72" t="str">
        <f>IF('S.D.PASTE SHEET'!Y3="","",'S.D.PASTE SHEET'!Y3)</f>
        <v>N</v>
      </c>
      <c s="72" t="str">
        <f>IF('S.D.PASTE SHEET'!Z3="","",'S.D.PASTE SHEET'!Z3)</f>
        <v>N</v>
      </c>
      <c s="72" t="str">
        <f>IF('S.D.PASTE SHEET'!AA3="","",'S.D.PASTE SHEET'!AA3)</f>
        <v>No</v>
      </c>
      <c s="72">
        <f>IF('S.D.PASTE SHEET'!AB3="","",'S.D.PASTE SHEET'!AB3)</f>
        <v>6</v>
      </c>
      <c s="72" t="str">
        <f>IF('S.D.PASTE SHEET'!AC3="","",'S.D.PASTE SHEET'!AC3)</f>
        <v>None</v>
      </c>
      <c s="72">
        <f>IF('S.D.PASTE SHEET'!AD3="","",'S.D.PASTE SHEET'!AD3)</f>
        <v>3</v>
      </c>
      <c s="74"/>
      <c s="70" t="str">
        <f>IF(AK3="","",IF(AK3&gt;0,COUNT($AG$2:AG3),""))</f>
        <v/>
      </c>
      <c s="75" t="str">
        <f t="shared" si="0" ref="AG3:AG66">IF(AND($AJ$1=12,$A3=12),$A3,"")</f>
        <v/>
      </c>
      <c s="75" t="str">
        <f t="shared" si="1" ref="AH3:AH66">IF(AND($AJ$1=12,$A3=12),$B3,"")</f>
        <v/>
      </c>
      <c s="75" t="str">
        <f t="shared" si="2" ref="AI3:AI66">IF(AND($AJ$1=12,$A3=12),C3,"")</f>
        <v/>
      </c>
      <c s="73" t="str">
        <f t="shared" si="3" ref="AJ3:AJ66">IF(AND($AJ$1=12,$A3=12),$D3,"")</f>
        <v/>
      </c>
      <c s="75" t="str">
        <f t="shared" si="4" ref="AK3:AK66">IF(AND($AJ$1=12,$A3=12),$E3,"")</f>
        <v/>
      </c>
      <c s="75" t="str">
        <f t="shared" si="5" ref="AL3:AL66">IF(AND($AJ$1=12,$A3=12),$F3,"")</f>
        <v/>
      </c>
      <c s="75" t="str">
        <f t="shared" si="6" ref="AM3:AM66">IF(AND($AJ$1=12,$A3=12),$G3,"")</f>
        <v/>
      </c>
      <c s="75" t="str">
        <f t="shared" si="7" ref="AN3:AN66">IF(AND($AJ$1=12,$A3=12),$H3,"")</f>
        <v/>
      </c>
      <c s="75" t="str">
        <f t="shared" si="8" ref="AO3:AO66">IF(AND($AJ$1=12,$A3=12),$I3,"")</f>
        <v/>
      </c>
      <c s="73" t="str">
        <f t="shared" si="9" ref="AP3:AP66">IF(AND($AJ$1=12,$A3=12),$J3,"")</f>
        <v/>
      </c>
      <c s="75" t="str">
        <f t="shared" si="10" ref="AQ3:AQ66">IF(AND($AJ$1=12,$A3=12),$K3,"")</f>
        <v/>
      </c>
      <c s="75" t="str">
        <f t="shared" si="11" ref="AR3:AR66">IF(AND($AJ$1=12,$A3=12),$L3,"")</f>
        <v/>
      </c>
      <c s="75" t="str">
        <f t="shared" si="12" ref="AS3:AS66">IF(AND($AJ$1=12,$A3=12),$M3,"")</f>
        <v/>
      </c>
      <c s="75" t="str">
        <f t="shared" si="13" ref="AT3:AT66">IF(AND($AJ$1=12,$A3=12),$N3,"")</f>
        <v/>
      </c>
      <c s="75" t="str">
        <f t="shared" si="14" ref="AU3:AU66">IF(AND($AJ$1=12,$A3=12),$O3,"")</f>
        <v/>
      </c>
      <c s="75" t="str">
        <f t="shared" si="15" ref="AV3:AV66">IF(AND($AJ$1=12,$A3=12),$P3,"")</f>
        <v/>
      </c>
      <c s="70"/>
      <c s="70" t="str">
        <f>IF(BC3="","",IF(BC3&gt;0,COUNT($AY$2:AY3),""))</f>
        <v/>
      </c>
      <c s="76" t="str">
        <f t="shared" si="16" ref="AY3:AY66">IF(AND($BB$1=12,$A3=12,$BC$1=$B3),$A3,"")</f>
        <v/>
      </c>
      <c s="76" t="str">
        <f t="shared" si="17" ref="AZ3:AZ66">IF(AND($BB$1=12,$A3=12,$BC$1=$B3),$B3,"")</f>
        <v/>
      </c>
      <c s="76" t="str">
        <f t="shared" si="18" ref="BA3:BA66">IF(AND($BB$1=12,$A3=12,$BC$1=$B3),$C3,"")</f>
        <v/>
      </c>
      <c s="73" t="str">
        <f t="shared" si="19" ref="BB3:BB66">IF(AND($BB$1=12,$A3=12,$BC$1=$B3),$D3,"")</f>
        <v/>
      </c>
      <c s="76" t="str">
        <f t="shared" si="20" ref="BC3:BC66">IF(AND($BB$1=12,$A3=12,$BC$1=$B3),$E3,"")</f>
        <v/>
      </c>
      <c s="76" t="str">
        <f t="shared" si="21" ref="BD3:BD66">IF(AND($BB$1=12,$A3=12,$BC$1=$B3),$F3,"")</f>
        <v/>
      </c>
      <c s="76" t="str">
        <f t="shared" si="22" ref="BE3:BE66">IF(AND($BB$1=12,$A3=12,$BC$1=$B3),$G3,"")</f>
        <v/>
      </c>
      <c s="76" t="str">
        <f t="shared" si="23" ref="BF3:BF66">IF(AND($BB$1=12,$A3=12,$BC$1=$B3),$H3,"")</f>
        <v/>
      </c>
      <c s="76" t="str">
        <f t="shared" si="24" ref="BG3:BG66">IF(AND($BB$1=12,$A3=12,$BC$1=$B3),$I3,"")</f>
        <v/>
      </c>
      <c s="73" t="str">
        <f t="shared" si="25" ref="BH3:BH66">IF(AND($BB$1=12,$A3=12,$BC$1=$B3),$J3,"")</f>
        <v/>
      </c>
      <c s="76" t="str">
        <f t="shared" si="26" ref="BI3:BI66">IF(AND($BB$1=12,$A3=12,$BC$1=$B3),$K3,"")</f>
        <v/>
      </c>
      <c s="76" t="str">
        <f t="shared" si="27" ref="BJ3:BJ66">IF(AND($BB$1=12,$A3=12,$BC$1=$B3),$L3,"")</f>
        <v/>
      </c>
      <c s="76" t="str">
        <f t="shared" si="28" ref="BK3:BK66">IF(AND($BB$1=12,$A3=12,$BC$1=$B3),$M3,"")</f>
        <v/>
      </c>
      <c s="76" t="str">
        <f t="shared" si="29" ref="BL3:BL66">IF(AND($BB$1=12,$A3=12,$BC$1=$B3),$N3,"")</f>
        <v/>
      </c>
      <c s="76" t="str">
        <f t="shared" si="30" ref="BM3:BM66">IF(AND($BB$1=12,$A3=12,$BC$1=$B3),$O3,"")</f>
        <v/>
      </c>
      <c s="76" t="str">
        <f t="shared" si="31" ref="BN3:BN66">IF(AND($BB$1=12,$A3=12,$BC$1=$B3),$P3,"")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 spans="1:157" ht="25.5">
      <c r="A4" s="72">
        <f>IF('S.D.PASTE SHEET'!A4="","",'S.D.PASTE SHEET'!A4)</f>
        <v>1</v>
      </c>
      <c s="72" t="str">
        <f>IF('S.D.PASTE SHEET'!B4="","",'S.D.PASTE SHEET'!B4)</f>
        <v>A</v>
      </c>
      <c s="72">
        <f>IF('S.D.PASTE SHEET'!C4="","",'S.D.PASTE SHEET'!C4)</f>
        <v>660</v>
      </c>
      <c s="73">
        <f>IF('S.D.PASTE SHEET'!D4="","",'S.D.PASTE SHEET'!D4)</f>
        <v>45121</v>
      </c>
      <c s="72" t="str">
        <f>IF('S.D.PASTE SHEET'!E4="","",UPPER('S.D.PASTE SHEET'!E4))</f>
        <v>DINESH</v>
      </c>
      <c s="72" t="str">
        <f>IF('S.D.PASTE SHEET'!F4="","",'S.D.PASTE SHEET'!F4)</f>
        <v/>
      </c>
      <c s="72" t="str">
        <f>IF('S.D.PASTE SHEET'!G4="","",UPPER('S.D.PASTE SHEET'!G4))</f>
        <v>NEMA RAM</v>
      </c>
      <c s="72" t="str">
        <f>IF('S.D.PASTE SHEET'!H4="","",UPPER('S.D.PASTE SHEET'!H4))</f>
        <v>SUNITA</v>
      </c>
      <c s="72" t="str">
        <f>IF('S.D.PASTE SHEET'!I4="","",'S.D.PASTE SHEET'!I4)</f>
        <v>M</v>
      </c>
      <c s="73">
        <f>IF('S.D.PASTE SHEET'!J4="","",'S.D.PASTE SHEET'!J4)</f>
        <v>43132</v>
      </c>
      <c s="72">
        <f>IF('S.D.PASTE SHEET'!K4="","",'S.D.PASTE SHEET'!K4)</f>
        <v>149</v>
      </c>
      <c s="72" t="str">
        <f>IF('S.D.PASTE SHEET'!L4="","",'S.D.PASTE SHEET'!L4)</f>
        <v/>
      </c>
      <c s="72">
        <f>IF('S.D.PASTE SHEET'!M4="","",'S.D.PASTE SHEET'!M4)</f>
        <v>138</v>
      </c>
      <c s="72">
        <f>IF('S.D.PASTE SHEET'!N4="","",'S.D.PASTE SHEET'!N4)</f>
        <v>104</v>
      </c>
      <c s="72" t="str">
        <f>IF('S.D.PASTE SHEET'!O4="","",'S.D.PASTE SHEET'!O4)</f>
        <v>SC</v>
      </c>
      <c s="72" t="str">
        <f>IF('S.D.PASTE SHEET'!P4="","",'S.D.PASTE SHEET'!P4)</f>
        <v>Hindu</v>
      </c>
      <c s="72" t="str">
        <f>IF('S.D.PASTE SHEET'!Q4="","",'S.D.PASTE SHEET'!Q4)</f>
        <v/>
      </c>
      <c s="72" t="str">
        <f>IF('S.D.PASTE SHEET'!R4="","",'S.D.PASTE SHEET'!R4)</f>
        <v>GOVT. SENIOR SECONDARY SCHOOL DASANA KHURD (219769)</v>
      </c>
      <c s="72">
        <f>IF('S.D.PASTE SHEET'!S4="","",'S.D.PASTE SHEET'!S4)</f>
        <v>8141302602</v>
      </c>
      <c s="72" t="str">
        <f>IF('S.D.PASTE SHEET'!T4="","",'S.D.PASTE SHEET'!T4)</f>
        <v/>
      </c>
      <c s="72" t="str">
        <f>IF('S.D.PASTE SHEET'!U4="","",'S.D.PASTE SHEET'!U4)</f>
        <v/>
      </c>
      <c s="72">
        <f>IF('S.D.PASTE SHEET'!V4="","",'S.D.PASTE SHEET'!V4)</f>
        <v>9352281968</v>
      </c>
      <c s="72" t="str">
        <f>IF('S.D.PASTE SHEET'!W4="","",'S.D.PASTE SHEET'!W4)</f>
        <v>DASANA KHURD,maulasar, DASANA KHURD,341506</v>
      </c>
      <c s="72">
        <f>IF('S.D.PASTE SHEET'!X4="","",'S.D.PASTE SHEET'!X4)</f>
        <v>40000</v>
      </c>
      <c s="72" t="str">
        <f>IF('S.D.PASTE SHEET'!Y4="","",'S.D.PASTE SHEET'!Y4)</f>
        <v>N</v>
      </c>
      <c s="72" t="str">
        <f>IF('S.D.PASTE SHEET'!Z4="","",'S.D.PASTE SHEET'!Z4)</f>
        <v>N</v>
      </c>
      <c s="72" t="str">
        <f>IF('S.D.PASTE SHEET'!AA4="","",'S.D.PASTE SHEET'!AA4)</f>
        <v>No</v>
      </c>
      <c s="72">
        <f>IF('S.D.PASTE SHEET'!AB4="","",'S.D.PASTE SHEET'!AB4)</f>
        <v>6</v>
      </c>
      <c s="72" t="str">
        <f>IF('S.D.PASTE SHEET'!AC4="","",'S.D.PASTE SHEET'!AC4)</f>
        <v>None</v>
      </c>
      <c s="72">
        <f>IF('S.D.PASTE SHEET'!AD4="","",'S.D.PASTE SHEET'!AD4)</f>
        <v>3</v>
      </c>
      <c s="74"/>
      <c s="70" t="str">
        <f>IF(AK4="","",IF(AK4&gt;0,COUNT($AG$2:AG4),""))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IF(BC4="","",IF(BC4&gt;0,COUNT($AY$2:AY4),""))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 spans="1:157" ht="25.5">
      <c r="A5" s="72">
        <f>IF('S.D.PASTE SHEET'!A5="","",'S.D.PASTE SHEET'!A5)</f>
        <v>1</v>
      </c>
      <c s="72" t="str">
        <f>IF('S.D.PASTE SHEET'!B5="","",'S.D.PASTE SHEET'!B5)</f>
        <v>A</v>
      </c>
      <c s="72">
        <f>IF('S.D.PASTE SHEET'!C5="","",'S.D.PASTE SHEET'!C5)</f>
        <v>656</v>
      </c>
      <c s="73">
        <f>IF('S.D.PASTE SHEET'!D5="","",'S.D.PASTE SHEET'!D5)</f>
        <v>45117</v>
      </c>
      <c s="72" t="str">
        <f>IF('S.D.PASTE SHEET'!E5="","",UPPER('S.D.PASTE SHEET'!E5))</f>
        <v>HIMESH</v>
      </c>
      <c s="72" t="str">
        <f>IF('S.D.PASTE SHEET'!F5="","",'S.D.PASTE SHEET'!F5)</f>
        <v/>
      </c>
      <c s="72" t="str">
        <f>IF('S.D.PASTE SHEET'!G5="","",UPPER('S.D.PASTE SHEET'!G5))</f>
        <v>MANGLA RAM</v>
      </c>
      <c s="72" t="str">
        <f>IF('S.D.PASTE SHEET'!H5="","",UPPER('S.D.PASTE SHEET'!H5))</f>
        <v>MAYA DEVI</v>
      </c>
      <c s="72" t="str">
        <f>IF('S.D.PASTE SHEET'!I5="","",'S.D.PASTE SHEET'!I5)</f>
        <v>M</v>
      </c>
      <c s="73">
        <f>IF('S.D.PASTE SHEET'!J5="","",'S.D.PASTE SHEET'!J5)</f>
        <v>43239</v>
      </c>
      <c s="72">
        <f>IF('S.D.PASTE SHEET'!K5="","",'S.D.PASTE SHEET'!K5)</f>
        <v>150</v>
      </c>
      <c s="72" t="str">
        <f>IF('S.D.PASTE SHEET'!L5="","",'S.D.PASTE SHEET'!L5)</f>
        <v/>
      </c>
      <c s="72">
        <f>IF('S.D.PASTE SHEET'!M5="","",'S.D.PASTE SHEET'!M5)</f>
        <v>138</v>
      </c>
      <c s="72">
        <f>IF('S.D.PASTE SHEET'!N5="","",'S.D.PASTE SHEET'!N5)</f>
        <v>117</v>
      </c>
      <c s="72" t="str">
        <f>IF('S.D.PASTE SHEET'!O5="","",'S.D.PASTE SHEET'!O5)</f>
        <v>SC</v>
      </c>
      <c s="72" t="str">
        <f>IF('S.D.PASTE SHEET'!P5="","",'S.D.PASTE SHEET'!P5)</f>
        <v>Hindu</v>
      </c>
      <c s="72" t="str">
        <f>IF('S.D.PASTE SHEET'!Q5="","",'S.D.PASTE SHEET'!Q5)</f>
        <v/>
      </c>
      <c s="72" t="str">
        <f>IF('S.D.PASTE SHEET'!R5="","",'S.D.PASTE SHEET'!R5)</f>
        <v>GOVT. SENIOR SECONDARY SCHOOL DASANA KHURD (219769)</v>
      </c>
      <c s="72">
        <f>IF('S.D.PASTE SHEET'!S5="","",'S.D.PASTE SHEET'!S5)</f>
        <v>8141302602</v>
      </c>
      <c s="72" t="str">
        <f>IF('S.D.PASTE SHEET'!T5="","",'S.D.PASTE SHEET'!T5)</f>
        <v>XXXX1299</v>
      </c>
      <c s="72" t="str">
        <f>IF('S.D.PASTE SHEET'!U5="","",'S.D.PASTE SHEET'!U5)</f>
        <v/>
      </c>
      <c s="72">
        <f>IF('S.D.PASTE SHEET'!V5="","",'S.D.PASTE SHEET'!V5)</f>
        <v>9587763127</v>
      </c>
      <c s="72" t="str">
        <f>IF('S.D.PASTE SHEET'!W5="","",'S.D.PASTE SHEET'!W5)</f>
        <v>DASANA KHURD,MAULASAR, DASANA KHURD,341506</v>
      </c>
      <c s="72">
        <f>IF('S.D.PASTE SHEET'!X5="","",'S.D.PASTE SHEET'!X5)</f>
        <v>400000</v>
      </c>
      <c s="72" t="str">
        <f>IF('S.D.PASTE SHEET'!Y5="","",'S.D.PASTE SHEET'!Y5)</f>
        <v>N</v>
      </c>
      <c s="72" t="str">
        <f>IF('S.D.PASTE SHEET'!Z5="","",'S.D.PASTE SHEET'!Z5)</f>
        <v>N</v>
      </c>
      <c s="72" t="str">
        <f>IF('S.D.PASTE SHEET'!AA5="","",'S.D.PASTE SHEET'!AA5)</f>
        <v>No</v>
      </c>
      <c s="72">
        <f>IF('S.D.PASTE SHEET'!AB5="","",'S.D.PASTE SHEET'!AB5)</f>
        <v>6</v>
      </c>
      <c s="72" t="str">
        <f>IF('S.D.PASTE SHEET'!AC5="","",'S.D.PASTE SHEET'!AC5)</f>
        <v>None</v>
      </c>
      <c s="72">
        <f>IF('S.D.PASTE SHEET'!AD5="","",'S.D.PASTE SHEET'!AD5)</f>
        <v>1</v>
      </c>
      <c s="74"/>
      <c s="70" t="str">
        <f>IF(AK5="","",IF(AK5&gt;0,COUNT($AG$2:AG5),""))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IF(BC5="","",IF(BC5&gt;0,COUNT($AY$2:AY5),""))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 spans="1:157" ht="25.5">
      <c r="A6" s="72">
        <f>IF('S.D.PASTE SHEET'!A6="","",'S.D.PASTE SHEET'!A6)</f>
        <v>1</v>
      </c>
      <c s="72" t="str">
        <f>IF('S.D.PASTE SHEET'!B6="","",'S.D.PASTE SHEET'!B6)</f>
        <v>A</v>
      </c>
      <c s="72">
        <f>IF('S.D.PASTE SHEET'!C6="","",'S.D.PASTE SHEET'!C6)</f>
        <v>654</v>
      </c>
      <c s="73">
        <f>IF('S.D.PASTE SHEET'!D6="","",'S.D.PASTE SHEET'!D6)</f>
        <v>45117</v>
      </c>
      <c s="72" t="str">
        <f>IF('S.D.PASTE SHEET'!E6="","",UPPER('S.D.PASTE SHEET'!E6))</f>
        <v>KANISHKA</v>
      </c>
      <c s="72" t="str">
        <f>IF('S.D.PASTE SHEET'!F6="","",'S.D.PASTE SHEET'!F6)</f>
        <v/>
      </c>
      <c s="72" t="str">
        <f>IF('S.D.PASTE SHEET'!G6="","",UPPER('S.D.PASTE SHEET'!G6))</f>
        <v>KISANA RAM</v>
      </c>
      <c s="72" t="str">
        <f>IF('S.D.PASTE SHEET'!H6="","",UPPER('S.D.PASTE SHEET'!H6))</f>
        <v>USHA DEVI</v>
      </c>
      <c s="72" t="str">
        <f>IF('S.D.PASTE SHEET'!I6="","",'S.D.PASTE SHEET'!I6)</f>
        <v>F</v>
      </c>
      <c s="73">
        <f>IF('S.D.PASTE SHEET'!J6="","",'S.D.PASTE SHEET'!J6)</f>
        <v>43211</v>
      </c>
      <c s="72">
        <f>IF('S.D.PASTE SHEET'!K6="","",'S.D.PASTE SHEET'!K6)</f>
        <v>151</v>
      </c>
      <c s="72" t="str">
        <f>IF('S.D.PASTE SHEET'!L6="","",'S.D.PASTE SHEET'!L6)</f>
        <v/>
      </c>
      <c s="72">
        <f>IF('S.D.PASTE SHEET'!M6="","",'S.D.PASTE SHEET'!M6)</f>
        <v>138</v>
      </c>
      <c s="72">
        <f>IF('S.D.PASTE SHEET'!N6="","",'S.D.PASTE SHEET'!N6)</f>
        <v>117</v>
      </c>
      <c s="72" t="str">
        <f>IF('S.D.PASTE SHEET'!O6="","",'S.D.PASTE SHEET'!O6)</f>
        <v>OBC</v>
      </c>
      <c s="72" t="str">
        <f>IF('S.D.PASTE SHEET'!P6="","",'S.D.PASTE SHEET'!P6)</f>
        <v>Hindu</v>
      </c>
      <c s="72" t="str">
        <f>IF('S.D.PASTE SHEET'!Q6="","",'S.D.PASTE SHEET'!Q6)</f>
        <v/>
      </c>
      <c s="72" t="str">
        <f>IF('S.D.PASTE SHEET'!R6="","",'S.D.PASTE SHEET'!R6)</f>
        <v>GOVT. SENIOR SECONDARY SCHOOL DASANA KHURD (219769)</v>
      </c>
      <c s="72">
        <f>IF('S.D.PASTE SHEET'!S6="","",'S.D.PASTE SHEET'!S6)</f>
        <v>8141302602</v>
      </c>
      <c s="72" t="str">
        <f>IF('S.D.PASTE SHEET'!T6="","",'S.D.PASTE SHEET'!T6)</f>
        <v>XXXX6229</v>
      </c>
      <c s="72" t="str">
        <f>IF('S.D.PASTE SHEET'!U6="","",'S.D.PASTE SHEET'!U6)</f>
        <v/>
      </c>
      <c s="72">
        <f>IF('S.D.PASTE SHEET'!V6="","",'S.D.PASTE SHEET'!V6)</f>
        <v>9649970447</v>
      </c>
      <c s="72" t="str">
        <f>IF('S.D.PASTE SHEET'!W6="","",'S.D.PASTE SHEET'!W6)</f>
        <v>DASANA KHURD,MAULASAR, DASANA KHURD,341506</v>
      </c>
      <c s="72">
        <f>IF('S.D.PASTE SHEET'!X6="","",'S.D.PASTE SHEET'!X6)</f>
        <v>60000</v>
      </c>
      <c s="72" t="str">
        <f>IF('S.D.PASTE SHEET'!Y6="","",'S.D.PASTE SHEET'!Y6)</f>
        <v>N</v>
      </c>
      <c s="72" t="str">
        <f>IF('S.D.PASTE SHEET'!Z6="","",'S.D.PASTE SHEET'!Z6)</f>
        <v>N</v>
      </c>
      <c s="72" t="str">
        <f>IF('S.D.PASTE SHEET'!AA6="","",'S.D.PASTE SHEET'!AA6)</f>
        <v>No</v>
      </c>
      <c s="72">
        <f>IF('S.D.PASTE SHEET'!AB6="","",'S.D.PASTE SHEET'!AB6)</f>
        <v>6</v>
      </c>
      <c s="72" t="str">
        <f>IF('S.D.PASTE SHEET'!AC6="","",'S.D.PASTE SHEET'!AC6)</f>
        <v>None</v>
      </c>
      <c s="72">
        <f>IF('S.D.PASTE SHEET'!AD6="","",'S.D.PASTE SHEET'!AD6)</f>
        <v>3</v>
      </c>
      <c s="74"/>
      <c s="70" t="str">
        <f>IF(AK6="","",IF(AK6&gt;0,COUNT($AG$2:AG6),""))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IF(BC6="","",IF(BC6&gt;0,COUNT($AY$2:AY6),""))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 spans="1:157" ht="25.5">
      <c r="A7" s="72">
        <f>IF('S.D.PASTE SHEET'!A7="","",'S.D.PASTE SHEET'!A7)</f>
        <v>1</v>
      </c>
      <c s="72" t="str">
        <f>IF('S.D.PASTE SHEET'!B7="","",'S.D.PASTE SHEET'!B7)</f>
        <v>A</v>
      </c>
      <c s="72">
        <f>IF('S.D.PASTE SHEET'!C7="","",'S.D.PASTE SHEET'!C7)</f>
        <v>670</v>
      </c>
      <c s="73">
        <f>IF('S.D.PASTE SHEET'!D7="","",'S.D.PASTE SHEET'!D7)</f>
        <v>45131</v>
      </c>
      <c s="72" t="str">
        <f>IF('S.D.PASTE SHEET'!E7="","",UPPER('S.D.PASTE SHEET'!E7))</f>
        <v>LILESH RAYKA</v>
      </c>
      <c s="72" t="str">
        <f>IF('S.D.PASTE SHEET'!F7="","",'S.D.PASTE SHEET'!F7)</f>
        <v/>
      </c>
      <c s="72" t="str">
        <f>IF('S.D.PASTE SHEET'!G7="","",UPPER('S.D.PASTE SHEET'!G7))</f>
        <v>BHIMRAJ REBARI</v>
      </c>
      <c s="72" t="str">
        <f>IF('S.D.PASTE SHEET'!H7="","",UPPER('S.D.PASTE SHEET'!H7))</f>
        <v>SITA DEVI</v>
      </c>
      <c s="72" t="str">
        <f>IF('S.D.PASTE SHEET'!I7="","",'S.D.PASTE SHEET'!I7)</f>
        <v>M</v>
      </c>
      <c s="73">
        <f>IF('S.D.PASTE SHEET'!J7="","",'S.D.PASTE SHEET'!J7)</f>
        <v>43003</v>
      </c>
      <c s="72">
        <f>IF('S.D.PASTE SHEET'!K7="","",'S.D.PASTE SHEET'!K7)</f>
        <v>152</v>
      </c>
      <c s="72" t="str">
        <f>IF('S.D.PASTE SHEET'!L7="","",'S.D.PASTE SHEET'!L7)</f>
        <v/>
      </c>
      <c s="72">
        <f>IF('S.D.PASTE SHEET'!M7="","",'S.D.PASTE SHEET'!M7)</f>
        <v>138</v>
      </c>
      <c s="72">
        <f>IF('S.D.PASTE SHEET'!N7="","",'S.D.PASTE SHEET'!N7)</f>
        <v>102</v>
      </c>
      <c s="72" t="str">
        <f>IF('S.D.PASTE SHEET'!O7="","",'S.D.PASTE SHEET'!O7)</f>
        <v>SBC</v>
      </c>
      <c s="72" t="str">
        <f>IF('S.D.PASTE SHEET'!P7="","",'S.D.PASTE SHEET'!P7)</f>
        <v>Hindu</v>
      </c>
      <c s="72" t="str">
        <f>IF('S.D.PASTE SHEET'!Q7="","",'S.D.PASTE SHEET'!Q7)</f>
        <v/>
      </c>
      <c s="72" t="str">
        <f>IF('S.D.PASTE SHEET'!R7="","",'S.D.PASTE SHEET'!R7)</f>
        <v>GOVT. SENIOR SECONDARY SCHOOL DASANA KHURD (219769)</v>
      </c>
      <c s="72">
        <f>IF('S.D.PASTE SHEET'!S7="","",'S.D.PASTE SHEET'!S7)</f>
        <v>8141302602</v>
      </c>
      <c s="72" t="str">
        <f>IF('S.D.PASTE SHEET'!T7="","",'S.D.PASTE SHEET'!T7)</f>
        <v>XXXX2614</v>
      </c>
      <c s="72" t="str">
        <f>IF('S.D.PASTE SHEET'!U7="","",'S.D.PASTE SHEET'!U7)</f>
        <v/>
      </c>
      <c s="72">
        <f>IF('S.D.PASTE SHEET'!V7="","",'S.D.PASTE SHEET'!V7)</f>
        <v>9351563329</v>
      </c>
      <c s="72" t="str">
        <f>IF('S.D.PASTE SHEET'!W7="","",'S.D.PASTE SHEET'!W7)</f>
        <v>DASANA KHURD,maulasar, DASANA KHURD,341506</v>
      </c>
      <c s="72">
        <f>IF('S.D.PASTE SHEET'!X7="","",'S.D.PASTE SHEET'!X7)</f>
        <v>60000</v>
      </c>
      <c s="72" t="str">
        <f>IF('S.D.PASTE SHEET'!Y7="","",'S.D.PASTE SHEET'!Y7)</f>
        <v>N</v>
      </c>
      <c s="72" t="str">
        <f>IF('S.D.PASTE SHEET'!Z7="","",'S.D.PASTE SHEET'!Z7)</f>
        <v>N</v>
      </c>
      <c s="72" t="str">
        <f>IF('S.D.PASTE SHEET'!AA7="","",'S.D.PASTE SHEET'!AA7)</f>
        <v>No</v>
      </c>
      <c s="72">
        <f>IF('S.D.PASTE SHEET'!AB7="","",'S.D.PASTE SHEET'!AB7)</f>
        <v>7</v>
      </c>
      <c s="72" t="str">
        <f>IF('S.D.PASTE SHEET'!AC7="","",'S.D.PASTE SHEET'!AC7)</f>
        <v>None</v>
      </c>
      <c s="72">
        <f>IF('S.D.PASTE SHEET'!AD7="","",'S.D.PASTE SHEET'!AD7)</f>
        <v>3</v>
      </c>
      <c s="74"/>
      <c s="70" t="str">
        <f>IF(AK7="","",IF(AK7&gt;0,COUNT($AG$2:AG7),""))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IF(BC7="","",IF(BC7&gt;0,COUNT($AY$2:AY7),""))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 spans="1:157" ht="25.5">
      <c r="A8" s="72">
        <f>IF('S.D.PASTE SHEET'!A8="","",'S.D.PASTE SHEET'!A8)</f>
        <v>1</v>
      </c>
      <c s="72" t="str">
        <f>IF('S.D.PASTE SHEET'!B8="","",'S.D.PASTE SHEET'!B8)</f>
        <v>A</v>
      </c>
      <c s="72">
        <f>IF('S.D.PASTE SHEET'!C8="","",'S.D.PASTE SHEET'!C8)</f>
        <v>659</v>
      </c>
      <c s="73">
        <f>IF('S.D.PASTE SHEET'!D8="","",'S.D.PASTE SHEET'!D8)</f>
        <v>45120</v>
      </c>
      <c s="72" t="str">
        <f>IF('S.D.PASTE SHEET'!E8="","",UPPER('S.D.PASTE SHEET'!E8))</f>
        <v>MANJU</v>
      </c>
      <c s="72" t="str">
        <f>IF('S.D.PASTE SHEET'!F8="","",'S.D.PASTE SHEET'!F8)</f>
        <v/>
      </c>
      <c s="72" t="str">
        <f>IF('S.D.PASTE SHEET'!G8="","",UPPER('S.D.PASTE SHEET'!G8))</f>
        <v>OM PRAKASH</v>
      </c>
      <c s="72" t="str">
        <f>IF('S.D.PASTE SHEET'!H8="","",UPPER('S.D.PASTE SHEET'!H8))</f>
        <v>BIMLA</v>
      </c>
      <c s="72" t="str">
        <f>IF('S.D.PASTE SHEET'!I8="","",'S.D.PASTE SHEET'!I8)</f>
        <v>F</v>
      </c>
      <c s="73">
        <f>IF('S.D.PASTE SHEET'!J8="","",'S.D.PASTE SHEET'!J8)</f>
        <v>42641</v>
      </c>
      <c s="72">
        <f>IF('S.D.PASTE SHEET'!K8="","",'S.D.PASTE SHEET'!K8)</f>
        <v>153</v>
      </c>
      <c s="72" t="str">
        <f>IF('S.D.PASTE SHEET'!L8="","",'S.D.PASTE SHEET'!L8)</f>
        <v/>
      </c>
      <c s="72">
        <f>IF('S.D.PASTE SHEET'!M8="","",'S.D.PASTE SHEET'!M8)</f>
        <v>138</v>
      </c>
      <c s="72">
        <f>IF('S.D.PASTE SHEET'!N8="","",'S.D.PASTE SHEET'!N8)</f>
        <v>108</v>
      </c>
      <c s="72" t="str">
        <f>IF('S.D.PASTE SHEET'!O8="","",'S.D.PASTE SHEET'!O8)</f>
        <v>SC</v>
      </c>
      <c s="72" t="str">
        <f>IF('S.D.PASTE SHEET'!P8="","",'S.D.PASTE SHEET'!P8)</f>
        <v>Hindu</v>
      </c>
      <c s="72" t="str">
        <f>IF('S.D.PASTE SHEET'!Q8="","",'S.D.PASTE SHEET'!Q8)</f>
        <v/>
      </c>
      <c s="72" t="str">
        <f>IF('S.D.PASTE SHEET'!R8="","",'S.D.PASTE SHEET'!R8)</f>
        <v>GOVT. SENIOR SECONDARY SCHOOL DASANA KHURD (219769)</v>
      </c>
      <c s="72">
        <f>IF('S.D.PASTE SHEET'!S8="","",'S.D.PASTE SHEET'!S8)</f>
        <v>8141302602</v>
      </c>
      <c s="72" t="str">
        <f>IF('S.D.PASTE SHEET'!T8="","",'S.D.PASTE SHEET'!T8)</f>
        <v>XXXX4514</v>
      </c>
      <c s="72" t="str">
        <f>IF('S.D.PASTE SHEET'!U8="","",'S.D.PASTE SHEET'!U8)</f>
        <v/>
      </c>
      <c s="72">
        <f>IF('S.D.PASTE SHEET'!V8="","",'S.D.PASTE SHEET'!V8)</f>
        <v>8078673338</v>
      </c>
      <c s="72" t="str">
        <f>IF('S.D.PASTE SHEET'!W8="","",'S.D.PASTE SHEET'!W8)</f>
        <v>Omprakash,Molasar,Aakoda,341506</v>
      </c>
      <c s="72">
        <f>IF('S.D.PASTE SHEET'!X8="","",'S.D.PASTE SHEET'!X8)</f>
        <v>0</v>
      </c>
      <c s="72" t="str">
        <f>IF('S.D.PASTE SHEET'!Y8="","",'S.D.PASTE SHEET'!Y8)</f>
        <v>N</v>
      </c>
      <c s="72" t="str">
        <f>IF('S.D.PASTE SHEET'!Z8="","",'S.D.PASTE SHEET'!Z8)</f>
        <v>N</v>
      </c>
      <c s="72" t="str">
        <f>IF('S.D.PASTE SHEET'!AA8="","",'S.D.PASTE SHEET'!AA8)</f>
        <v>No</v>
      </c>
      <c s="72">
        <f>IF('S.D.PASTE SHEET'!AB8="","",'S.D.PASTE SHEET'!AB8)</f>
        <v>8</v>
      </c>
      <c s="72" t="str">
        <f>IF('S.D.PASTE SHEET'!AC8="","",'S.D.PASTE SHEET'!AC8)</f>
        <v>None</v>
      </c>
      <c s="72">
        <f>IF('S.D.PASTE SHEET'!AD8="","",'S.D.PASTE SHEET'!AD8)</f>
        <v>2</v>
      </c>
      <c s="74"/>
      <c s="70" t="str">
        <f>IF(AK8="","",IF(AK8&gt;0,COUNT($AG$2:AG8),""))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IF(BC8="","",IF(BC8&gt;0,COUNT($AY$2:AY8),""))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 spans="1:157" ht="25.5">
      <c r="A9" s="72">
        <f>IF('S.D.PASTE SHEET'!A9="","",'S.D.PASTE SHEET'!A9)</f>
        <v>1</v>
      </c>
      <c s="72" t="str">
        <f>IF('S.D.PASTE SHEET'!B9="","",'S.D.PASTE SHEET'!B9)</f>
        <v>A</v>
      </c>
      <c s="72">
        <f>IF('S.D.PASTE SHEET'!C9="","",'S.D.PASTE SHEET'!C9)</f>
        <v>674</v>
      </c>
      <c s="73">
        <f>IF('S.D.PASTE SHEET'!D9="","",'S.D.PASTE SHEET'!D9)</f>
        <v>45174</v>
      </c>
      <c s="72" t="str">
        <f>IF('S.D.PASTE SHEET'!E9="","",UPPER('S.D.PASTE SHEET'!E9))</f>
        <v>MINAKSHI JANGID</v>
      </c>
      <c s="72" t="str">
        <f>IF('S.D.PASTE SHEET'!F9="","",'S.D.PASTE SHEET'!F9)</f>
        <v/>
      </c>
      <c s="72" t="str">
        <f>IF('S.D.PASTE SHEET'!G9="","",UPPER('S.D.PASTE SHEET'!G9))</f>
        <v>PARMESHWAR JANGID</v>
      </c>
      <c s="72" t="str">
        <f>IF('S.D.PASTE SHEET'!H9="","",UPPER('S.D.PASTE SHEET'!H9))</f>
        <v>ANITA JANGIR</v>
      </c>
      <c s="72" t="str">
        <f>IF('S.D.PASTE SHEET'!I9="","",'S.D.PASTE SHEET'!I9)</f>
        <v>F</v>
      </c>
      <c s="73">
        <f>IF('S.D.PASTE SHEET'!J9="","",'S.D.PASTE SHEET'!J9)</f>
        <v>43297</v>
      </c>
      <c s="72">
        <f>IF('S.D.PASTE SHEET'!K9="","",'S.D.PASTE SHEET'!K9)</f>
        <v>154</v>
      </c>
      <c s="72" t="str">
        <f>IF('S.D.PASTE SHEET'!L9="","",'S.D.PASTE SHEET'!L9)</f>
        <v/>
      </c>
      <c s="72">
        <f>IF('S.D.PASTE SHEET'!M9="","",'S.D.PASTE SHEET'!M9)</f>
        <v>138</v>
      </c>
      <c s="72">
        <f>IF('S.D.PASTE SHEET'!N9="","",'S.D.PASTE SHEET'!N9)</f>
        <v>68</v>
      </c>
      <c s="72" t="str">
        <f>IF('S.D.PASTE SHEET'!O9="","",'S.D.PASTE SHEET'!O9)</f>
        <v>OBC</v>
      </c>
      <c s="72" t="str">
        <f>IF('S.D.PASTE SHEET'!P9="","",'S.D.PASTE SHEET'!P9)</f>
        <v>Hindu</v>
      </c>
      <c s="72" t="str">
        <f>IF('S.D.PASTE SHEET'!Q9="","",'S.D.PASTE SHEET'!Q9)</f>
        <v/>
      </c>
      <c s="72" t="str">
        <f>IF('S.D.PASTE SHEET'!R9="","",'S.D.PASTE SHEET'!R9)</f>
        <v>GOVT. SENIOR SECONDARY SCHOOL DASANA KHURD (219769)</v>
      </c>
      <c s="72">
        <f>IF('S.D.PASTE SHEET'!S9="","",'S.D.PASTE SHEET'!S9)</f>
        <v>8141302602</v>
      </c>
      <c s="72" t="str">
        <f>IF('S.D.PASTE SHEET'!T9="","",'S.D.PASTE SHEET'!T9)</f>
        <v>XXXX5700</v>
      </c>
      <c s="72" t="str">
        <f>IF('S.D.PASTE SHEET'!U9="","",'S.D.PASTE SHEET'!U9)</f>
        <v/>
      </c>
      <c s="72">
        <f>IF('S.D.PASTE SHEET'!V9="","",'S.D.PASTE SHEET'!V9)</f>
        <v>9649974884</v>
      </c>
      <c s="72" t="str">
        <f>IF('S.D.PASTE SHEET'!W9="","",'S.D.PASTE SHEET'!W9)</f>
        <v>DASANA KHURD,maulasar, DASANA KHURD,341506</v>
      </c>
      <c s="72">
        <f>IF('S.D.PASTE SHEET'!X9="","",'S.D.PASTE SHEET'!X9)</f>
        <v>300000</v>
      </c>
      <c s="72" t="str">
        <f>IF('S.D.PASTE SHEET'!Y9="","",'S.D.PASTE SHEET'!Y9)</f>
        <v>N</v>
      </c>
      <c s="72" t="str">
        <f>IF('S.D.PASTE SHEET'!Z9="","",'S.D.PASTE SHEET'!Z9)</f>
        <v>N</v>
      </c>
      <c s="72" t="str">
        <f>IF('S.D.PASTE SHEET'!AA9="","",'S.D.PASTE SHEET'!AA9)</f>
        <v>No</v>
      </c>
      <c s="72">
        <f>IF('S.D.PASTE SHEET'!AB9="","",'S.D.PASTE SHEET'!AB9)</f>
        <v>6</v>
      </c>
      <c s="72" t="str">
        <f>IF('S.D.PASTE SHEET'!AC9="","",'S.D.PASTE SHEET'!AC9)</f>
        <v>None</v>
      </c>
      <c s="72">
        <f>IF('S.D.PASTE SHEET'!AD9="","",'S.D.PASTE SHEET'!AD9)</f>
        <v>0</v>
      </c>
      <c s="74"/>
      <c s="70" t="str">
        <f>IF(AK9="","",IF(AK9&gt;0,COUNT($AG$2:AG9),""))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IF(BC9="","",IF(BC9&gt;0,COUNT($AY$2:AY9),""))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 spans="1:157" ht="25.5">
      <c r="A10" s="72">
        <f>IF('S.D.PASTE SHEET'!A10="","",'S.D.PASTE SHEET'!A10)</f>
        <v>1</v>
      </c>
      <c s="72" t="str">
        <f>IF('S.D.PASTE SHEET'!B10="","",'S.D.PASTE SHEET'!B10)</f>
        <v>A</v>
      </c>
      <c s="72">
        <f>IF('S.D.PASTE SHEET'!C10="","",'S.D.PASTE SHEET'!C10)</f>
        <v>653</v>
      </c>
      <c s="73">
        <f>IF('S.D.PASTE SHEET'!D10="","",'S.D.PASTE SHEET'!D10)</f>
        <v>45114</v>
      </c>
      <c s="72" t="str">
        <f>IF('S.D.PASTE SHEET'!E10="","",UPPER('S.D.PASTE SHEET'!E10))</f>
        <v>ROHIT</v>
      </c>
      <c s="72" t="str">
        <f>IF('S.D.PASTE SHEET'!F10="","",'S.D.PASTE SHEET'!F10)</f>
        <v/>
      </c>
      <c s="72" t="str">
        <f>IF('S.D.PASTE SHEET'!G10="","",UPPER('S.D.PASTE SHEET'!G10))</f>
        <v>RADHESHYAM</v>
      </c>
      <c s="72" t="str">
        <f>IF('S.D.PASTE SHEET'!H10="","",UPPER('S.D.PASTE SHEET'!H10))</f>
        <v>SUMAN</v>
      </c>
      <c s="72" t="str">
        <f>IF('S.D.PASTE SHEET'!I10="","",'S.D.PASTE SHEET'!I10)</f>
        <v>M</v>
      </c>
      <c s="73">
        <f>IF('S.D.PASTE SHEET'!J10="","",'S.D.PASTE SHEET'!J10)</f>
        <v>42782</v>
      </c>
      <c s="72">
        <f>IF('S.D.PASTE SHEET'!K10="","",'S.D.PASTE SHEET'!K10)</f>
        <v>155</v>
      </c>
      <c s="72" t="str">
        <f>IF('S.D.PASTE SHEET'!L10="","",'S.D.PASTE SHEET'!L10)</f>
        <v/>
      </c>
      <c s="72">
        <f>IF('S.D.PASTE SHEET'!M10="","",'S.D.PASTE SHEET'!M10)</f>
        <v>138</v>
      </c>
      <c s="72">
        <f>IF('S.D.PASTE SHEET'!N10="","",'S.D.PASTE SHEET'!N10)</f>
        <v>115</v>
      </c>
      <c s="72" t="str">
        <f>IF('S.D.PASTE SHEET'!O10="","",'S.D.PASTE SHEET'!O10)</f>
        <v>OBC</v>
      </c>
      <c s="72" t="str">
        <f>IF('S.D.PASTE SHEET'!P10="","",'S.D.PASTE SHEET'!P10)</f>
        <v>Hindu</v>
      </c>
      <c s="72" t="str">
        <f>IF('S.D.PASTE SHEET'!Q10="","",'S.D.PASTE SHEET'!Q10)</f>
        <v/>
      </c>
      <c s="72" t="str">
        <f>IF('S.D.PASTE SHEET'!R10="","",'S.D.PASTE SHEET'!R10)</f>
        <v>GOVT. SENIOR SECONDARY SCHOOL DASANA KHURD (219769)</v>
      </c>
      <c s="72">
        <f>IF('S.D.PASTE SHEET'!S10="","",'S.D.PASTE SHEET'!S10)</f>
        <v>8141302602</v>
      </c>
      <c s="72" t="str">
        <f>IF('S.D.PASTE SHEET'!T10="","",'S.D.PASTE SHEET'!T10)</f>
        <v/>
      </c>
      <c s="72" t="str">
        <f>IF('S.D.PASTE SHEET'!U10="","",'S.D.PASTE SHEET'!U10)</f>
        <v/>
      </c>
      <c s="72">
        <f>IF('S.D.PASTE SHEET'!V10="","",'S.D.PASTE SHEET'!V10)</f>
        <v>8306697438</v>
      </c>
      <c s="72" t="str">
        <f>IF('S.D.PASTE SHEET'!W10="","",'S.D.PASTE SHEET'!W10)</f>
        <v>DASANA KHURD,MAULASAR,DASANA KHURD,341506</v>
      </c>
      <c s="72">
        <f>IF('S.D.PASTE SHEET'!X10="","",'S.D.PASTE SHEET'!X10)</f>
        <v>40000</v>
      </c>
      <c s="72" t="str">
        <f>IF('S.D.PASTE SHEET'!Y10="","",'S.D.PASTE SHEET'!Y10)</f>
        <v>N</v>
      </c>
      <c s="72" t="str">
        <f>IF('S.D.PASTE SHEET'!Z10="","",'S.D.PASTE SHEET'!Z10)</f>
        <v>N</v>
      </c>
      <c s="72" t="str">
        <f>IF('S.D.PASTE SHEET'!AA10="","",'S.D.PASTE SHEET'!AA10)</f>
        <v>No</v>
      </c>
      <c s="72">
        <f>IF('S.D.PASTE SHEET'!AB10="","",'S.D.PASTE SHEET'!AB10)</f>
        <v>7</v>
      </c>
      <c s="72" t="str">
        <f>IF('S.D.PASTE SHEET'!AC10="","",'S.D.PASTE SHEET'!AC10)</f>
        <v>None</v>
      </c>
      <c s="72">
        <f>IF('S.D.PASTE SHEET'!AD10="","",'S.D.PASTE SHEET'!AD10)</f>
        <v>1</v>
      </c>
      <c s="74"/>
      <c s="70" t="str">
        <f>IF(AK10="","",IF(AK10&gt;0,COUNT($AG$2:AG10),""))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IF(BC10="","",IF(BC10&gt;0,COUNT($AY$2:AY10),""))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 spans="1:157" ht="25.5">
      <c r="A11" s="72">
        <f>IF('S.D.PASTE SHEET'!A11="","",'S.D.PASTE SHEET'!A11)</f>
        <v>1</v>
      </c>
      <c s="72" t="str">
        <f>IF('S.D.PASTE SHEET'!B11="","",'S.D.PASTE SHEET'!B11)</f>
        <v>A</v>
      </c>
      <c s="72">
        <f>IF('S.D.PASTE SHEET'!C11="","",'S.D.PASTE SHEET'!C11)</f>
        <v>657</v>
      </c>
      <c s="73">
        <f>IF('S.D.PASTE SHEET'!D11="","",'S.D.PASTE SHEET'!D11)</f>
        <v>45117</v>
      </c>
      <c s="72" t="str">
        <f>IF('S.D.PASTE SHEET'!E11="","",UPPER('S.D.PASTE SHEET'!E11))</f>
        <v>SONAKSHI</v>
      </c>
      <c s="72" t="str">
        <f>IF('S.D.PASTE SHEET'!F11="","",'S.D.PASTE SHEET'!F11)</f>
        <v/>
      </c>
      <c s="72" t="str">
        <f>IF('S.D.PASTE SHEET'!G11="","",UPPER('S.D.PASTE SHEET'!G11))</f>
        <v>GYANA RAM</v>
      </c>
      <c s="72" t="str">
        <f>IF('S.D.PASTE SHEET'!H11="","",UPPER('S.D.PASTE SHEET'!H11))</f>
        <v>GUDDI</v>
      </c>
      <c s="72" t="str">
        <f>IF('S.D.PASTE SHEET'!I11="","",'S.D.PASTE SHEET'!I11)</f>
        <v>F</v>
      </c>
      <c s="73">
        <f>IF('S.D.PASTE SHEET'!J11="","",'S.D.PASTE SHEET'!J11)</f>
        <v>43229</v>
      </c>
      <c s="72">
        <f>IF('S.D.PASTE SHEET'!K11="","",'S.D.PASTE SHEET'!K11)</f>
        <v>156</v>
      </c>
      <c s="72" t="str">
        <f>IF('S.D.PASTE SHEET'!L11="","",'S.D.PASTE SHEET'!L11)</f>
        <v/>
      </c>
      <c s="72">
        <f>IF('S.D.PASTE SHEET'!M11="","",'S.D.PASTE SHEET'!M11)</f>
        <v>138</v>
      </c>
      <c s="72">
        <f>IF('S.D.PASTE SHEET'!N11="","",'S.D.PASTE SHEET'!N11)</f>
        <v>116</v>
      </c>
      <c s="72" t="str">
        <f>IF('S.D.PASTE SHEET'!O11="","",'S.D.PASTE SHEET'!O11)</f>
        <v>OBC</v>
      </c>
      <c s="72" t="str">
        <f>IF('S.D.PASTE SHEET'!P11="","",'S.D.PASTE SHEET'!P11)</f>
        <v>Hindu</v>
      </c>
      <c s="72" t="str">
        <f>IF('S.D.PASTE SHEET'!Q11="","",'S.D.PASTE SHEET'!Q11)</f>
        <v/>
      </c>
      <c s="72" t="str">
        <f>IF('S.D.PASTE SHEET'!R11="","",'S.D.PASTE SHEET'!R11)</f>
        <v>GOVT. SENIOR SECONDARY SCHOOL DASANA KHURD (219769)</v>
      </c>
      <c s="72">
        <f>IF('S.D.PASTE SHEET'!S11="","",'S.D.PASTE SHEET'!S11)</f>
        <v>8141302602</v>
      </c>
      <c s="72" t="str">
        <f>IF('S.D.PASTE SHEET'!T11="","",'S.D.PASTE SHEET'!T11)</f>
        <v/>
      </c>
      <c s="72" t="str">
        <f>IF('S.D.PASTE SHEET'!U11="","",'S.D.PASTE SHEET'!U11)</f>
        <v/>
      </c>
      <c s="72">
        <f>IF('S.D.PASTE SHEET'!V11="","",'S.D.PASTE SHEET'!V11)</f>
        <v>9672325154</v>
      </c>
      <c s="72" t="str">
        <f>IF('S.D.PASTE SHEET'!W11="","",'S.D.PASTE SHEET'!W11)</f>
        <v>DASANA KHURD,maulasar, DASANA KHURD,341506</v>
      </c>
      <c s="72">
        <f>IF('S.D.PASTE SHEET'!X11="","",'S.D.PASTE SHEET'!X11)</f>
        <v>60000</v>
      </c>
      <c s="72" t="str">
        <f>IF('S.D.PASTE SHEET'!Y11="","",'S.D.PASTE SHEET'!Y11)</f>
        <v>N</v>
      </c>
      <c s="72" t="str">
        <f>IF('S.D.PASTE SHEET'!Z11="","",'S.D.PASTE SHEET'!Z11)</f>
        <v>N</v>
      </c>
      <c s="72" t="str">
        <f>IF('S.D.PASTE SHEET'!AA11="","",'S.D.PASTE SHEET'!AA11)</f>
        <v>No</v>
      </c>
      <c s="72">
        <f>IF('S.D.PASTE SHEET'!AB11="","",'S.D.PASTE SHEET'!AB11)</f>
        <v>6</v>
      </c>
      <c s="72" t="str">
        <f>IF('S.D.PASTE SHEET'!AC11="","",'S.D.PASTE SHEET'!AC11)</f>
        <v>None</v>
      </c>
      <c s="72">
        <f>IF('S.D.PASTE SHEET'!AD11="","",'S.D.PASTE SHEET'!AD11)</f>
        <v>0</v>
      </c>
      <c s="74"/>
      <c s="70" t="str">
        <f>IF(AK11="","",IF(AK11&gt;0,COUNT($AG$2:AG11),""))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IF(BC11="","",IF(BC11&gt;0,COUNT($AY$2:AY11),""))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 spans="1:157" ht="25.5">
      <c r="A12" s="72">
        <f>IF('S.D.PASTE SHEET'!A12="","",'S.D.PASTE SHEET'!A12)</f>
        <v>1</v>
      </c>
      <c s="72" t="str">
        <f>IF('S.D.PASTE SHEET'!B12="","",'S.D.PASTE SHEET'!B12)</f>
        <v>A</v>
      </c>
      <c s="72">
        <f>IF('S.D.PASTE SHEET'!C12="","",'S.D.PASTE SHEET'!C12)</f>
        <v>675</v>
      </c>
      <c s="73">
        <f>IF('S.D.PASTE SHEET'!D12="","",'S.D.PASTE SHEET'!D12)</f>
        <v>45174</v>
      </c>
      <c s="72" t="str">
        <f>IF('S.D.PASTE SHEET'!E12="","",UPPER('S.D.PASTE SHEET'!E12))</f>
        <v>SUNITA</v>
      </c>
      <c s="72" t="str">
        <f>IF('S.D.PASTE SHEET'!F12="","",'S.D.PASTE SHEET'!F12)</f>
        <v/>
      </c>
      <c s="72" t="str">
        <f>IF('S.D.PASTE SHEET'!G12="","",UPPER('S.D.PASTE SHEET'!G12))</f>
        <v>RAJU RAM</v>
      </c>
      <c s="72" t="str">
        <f>IF('S.D.PASTE SHEET'!H12="","",UPPER('S.D.PASTE SHEET'!H12))</f>
        <v>MUNNI</v>
      </c>
      <c s="72" t="str">
        <f>IF('S.D.PASTE SHEET'!I12="","",'S.D.PASTE SHEET'!I12)</f>
        <v>F</v>
      </c>
      <c s="73">
        <f>IF('S.D.PASTE SHEET'!J12="","",'S.D.PASTE SHEET'!J12)</f>
        <v>43267</v>
      </c>
      <c s="72">
        <f>IF('S.D.PASTE SHEET'!K12="","",'S.D.PASTE SHEET'!K12)</f>
        <v>157</v>
      </c>
      <c s="72" t="str">
        <f>IF('S.D.PASTE SHEET'!L12="","",'S.D.PASTE SHEET'!L12)</f>
        <v/>
      </c>
      <c s="72">
        <f>IF('S.D.PASTE SHEET'!M12="","",'S.D.PASTE SHEET'!M12)</f>
        <v>138</v>
      </c>
      <c s="72">
        <f>IF('S.D.PASTE SHEET'!N12="","",'S.D.PASTE SHEET'!N12)</f>
        <v>73</v>
      </c>
      <c s="72" t="str">
        <f>IF('S.D.PASTE SHEET'!O12="","",'S.D.PASTE SHEET'!O12)</f>
        <v>SC</v>
      </c>
      <c s="72" t="str">
        <f>IF('S.D.PASTE SHEET'!P12="","",'S.D.PASTE SHEET'!P12)</f>
        <v>Hindu</v>
      </c>
      <c s="72" t="str">
        <f>IF('S.D.PASTE SHEET'!Q12="","",'S.D.PASTE SHEET'!Q12)</f>
        <v/>
      </c>
      <c s="72" t="str">
        <f>IF('S.D.PASTE SHEET'!R12="","",'S.D.PASTE SHEET'!R12)</f>
        <v>GOVT. SENIOR SECONDARY SCHOOL DASANA KHURD (219769)</v>
      </c>
      <c s="72">
        <f>IF('S.D.PASTE SHEET'!S12="","",'S.D.PASTE SHEET'!S12)</f>
        <v>8141302602</v>
      </c>
      <c s="72" t="str">
        <f>IF('S.D.PASTE SHEET'!T12="","",'S.D.PASTE SHEET'!T12)</f>
        <v>XXXX3773</v>
      </c>
      <c s="72" t="str">
        <f>IF('S.D.PASTE SHEET'!U12="","",'S.D.PASTE SHEET'!U12)</f>
        <v/>
      </c>
      <c s="72">
        <f>IF('S.D.PASTE SHEET'!V12="","",'S.D.PASTE SHEET'!V12)</f>
        <v>9983611410</v>
      </c>
      <c s="72" t="str">
        <f>IF('S.D.PASTE SHEET'!W12="","",'S.D.PASTE SHEET'!W12)</f>
        <v>DASANA KHURD,maulasar, DASANA KHURD,341506</v>
      </c>
      <c s="72">
        <f>IF('S.D.PASTE SHEET'!X12="","",'S.D.PASTE SHEET'!X12)</f>
        <v>40000</v>
      </c>
      <c s="72" t="str">
        <f>IF('S.D.PASTE SHEET'!Y12="","",'S.D.PASTE SHEET'!Y12)</f>
        <v>N</v>
      </c>
      <c s="72" t="str">
        <f>IF('S.D.PASTE SHEET'!Z12="","",'S.D.PASTE SHEET'!Z12)</f>
        <v>N</v>
      </c>
      <c s="72" t="str">
        <f>IF('S.D.PASTE SHEET'!AA12="","",'S.D.PASTE SHEET'!AA12)</f>
        <v>No</v>
      </c>
      <c s="72">
        <f>IF('S.D.PASTE SHEET'!AB12="","",'S.D.PASTE SHEET'!AB12)</f>
        <v>6</v>
      </c>
      <c s="72" t="str">
        <f>IF('S.D.PASTE SHEET'!AC12="","",'S.D.PASTE SHEET'!AC12)</f>
        <v>None</v>
      </c>
      <c s="72">
        <f>IF('S.D.PASTE SHEET'!AD12="","",'S.D.PASTE SHEET'!AD12)</f>
        <v>0</v>
      </c>
      <c s="74"/>
      <c s="70" t="str">
        <f>IF(AK12="","",IF(AK12&gt;0,COUNT($AG$2:AG12),""))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IF(BC12="","",IF(BC12&gt;0,COUNT($AY$2:AY12),""))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 spans="1:157" ht="25.5">
      <c r="A13" s="72">
        <f>IF('S.D.PASTE SHEET'!A13="","",'S.D.PASTE SHEET'!A13)</f>
        <v>1</v>
      </c>
      <c s="72" t="str">
        <f>IF('S.D.PASTE SHEET'!B13="","",'S.D.PASTE SHEET'!B13)</f>
        <v>A</v>
      </c>
      <c s="72">
        <f>IF('S.D.PASTE SHEET'!C13="","",'S.D.PASTE SHEET'!C13)</f>
        <v>658</v>
      </c>
      <c s="73">
        <f>IF('S.D.PASTE SHEET'!D13="","",'S.D.PASTE SHEET'!D13)</f>
        <v>45118</v>
      </c>
      <c s="72" t="str">
        <f>IF('S.D.PASTE SHEET'!E13="","",UPPER('S.D.PASTE SHEET'!E13))</f>
        <v>VIRENDRA SINGH</v>
      </c>
      <c s="72" t="str">
        <f>IF('S.D.PASTE SHEET'!F13="","",'S.D.PASTE SHEET'!F13)</f>
        <v/>
      </c>
      <c s="72" t="str">
        <f>IF('S.D.PASTE SHEET'!G13="","",UPPER('S.D.PASTE SHEET'!G13))</f>
        <v>RAJU SINGH</v>
      </c>
      <c s="72" t="str">
        <f>IF('S.D.PASTE SHEET'!H13="","",UPPER('S.D.PASTE SHEET'!H13))</f>
        <v>SUNITA KANWAR</v>
      </c>
      <c s="72" t="str">
        <f>IF('S.D.PASTE SHEET'!I13="","",'S.D.PASTE SHEET'!I13)</f>
        <v>M</v>
      </c>
      <c s="73">
        <f>IF('S.D.PASTE SHEET'!J13="","",'S.D.PASTE SHEET'!J13)</f>
        <v>43292</v>
      </c>
      <c s="72">
        <f>IF('S.D.PASTE SHEET'!K13="","",'S.D.PASTE SHEET'!K13)</f>
        <v>158</v>
      </c>
      <c s="72" t="str">
        <f>IF('S.D.PASTE SHEET'!L13="","",'S.D.PASTE SHEET'!L13)</f>
        <v/>
      </c>
      <c s="72">
        <f>IF('S.D.PASTE SHEET'!M13="","",'S.D.PASTE SHEET'!M13)</f>
        <v>138</v>
      </c>
      <c s="72">
        <f>IF('S.D.PASTE SHEET'!N13="","",'S.D.PASTE SHEET'!N13)</f>
        <v>119</v>
      </c>
      <c s="72" t="str">
        <f>IF('S.D.PASTE SHEET'!O13="","",'S.D.PASTE SHEET'!O13)</f>
        <v>OBC</v>
      </c>
      <c s="72" t="str">
        <f>IF('S.D.PASTE SHEET'!P13="","",'S.D.PASTE SHEET'!P13)</f>
        <v>Hindu</v>
      </c>
      <c s="72" t="str">
        <f>IF('S.D.PASTE SHEET'!Q13="","",'S.D.PASTE SHEET'!Q13)</f>
        <v/>
      </c>
      <c s="72" t="str">
        <f>IF('S.D.PASTE SHEET'!R13="","",'S.D.PASTE SHEET'!R13)</f>
        <v>GOVT. SENIOR SECONDARY SCHOOL DASANA KHURD (219769)</v>
      </c>
      <c s="72">
        <f>IF('S.D.PASTE SHEET'!S13="","",'S.D.PASTE SHEET'!S13)</f>
        <v>8141302602</v>
      </c>
      <c s="72" t="str">
        <f>IF('S.D.PASTE SHEET'!T13="","",'S.D.PASTE SHEET'!T13)</f>
        <v>XXXX4676</v>
      </c>
      <c s="72" t="str">
        <f>IF('S.D.PASTE SHEET'!U13="","",'S.D.PASTE SHEET'!U13)</f>
        <v/>
      </c>
      <c s="72">
        <f>IF('S.D.PASTE SHEET'!V13="","",'S.D.PASTE SHEET'!V13)</f>
        <v>9057277701</v>
      </c>
      <c s="72" t="str">
        <f>IF('S.D.PASTE SHEET'!W13="","",'S.D.PASTE SHEET'!W13)</f>
        <v>DASANA KHURD,maulasar, DASANA KHURD,341506</v>
      </c>
      <c s="72">
        <f>IF('S.D.PASTE SHEET'!X13="","",'S.D.PASTE SHEET'!X13)</f>
        <v>40000</v>
      </c>
      <c s="72" t="str">
        <f>IF('S.D.PASTE SHEET'!Y13="","",'S.D.PASTE SHEET'!Y13)</f>
        <v>N</v>
      </c>
      <c s="72" t="str">
        <f>IF('S.D.PASTE SHEET'!Z13="","",'S.D.PASTE SHEET'!Z13)</f>
        <v>N</v>
      </c>
      <c s="72" t="str">
        <f>IF('S.D.PASTE SHEET'!AA13="","",'S.D.PASTE SHEET'!AA13)</f>
        <v>No</v>
      </c>
      <c s="72">
        <f>IF('S.D.PASTE SHEET'!AB13="","",'S.D.PASTE SHEET'!AB13)</f>
        <v>6</v>
      </c>
      <c s="72" t="str">
        <f>IF('S.D.PASTE SHEET'!AC13="","",'S.D.PASTE SHEET'!AC13)</f>
        <v>None</v>
      </c>
      <c s="72">
        <f>IF('S.D.PASTE SHEET'!AD13="","",'S.D.PASTE SHEET'!AD13)</f>
        <v>0</v>
      </c>
      <c s="74"/>
      <c s="70" t="str">
        <f>IF(AK13="","",IF(AK13&gt;0,COUNT($AG$2:AG13),""))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IF(BC13="","",IF(BC13&gt;0,COUNT($AY$2:AY13),""))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 spans="1:157" ht="25.5">
      <c r="A14" s="72">
        <f>IF('S.D.PASTE SHEET'!A14="","",'S.D.PASTE SHEET'!A14)</f>
        <v>2</v>
      </c>
      <c s="72" t="str">
        <f>IF('S.D.PASTE SHEET'!B14="","",'S.D.PASTE SHEET'!B14)</f>
        <v>A</v>
      </c>
      <c s="72">
        <f>IF('S.D.PASTE SHEET'!C14="","",'S.D.PASTE SHEET'!C14)</f>
        <v>640</v>
      </c>
      <c s="73" t="str">
        <f>IF('S.D.PASTE SHEET'!D14="","",'S.D.PASTE SHEET'!D14)</f>
        <v/>
      </c>
      <c s="72" t="str">
        <f>IF('S.D.PASTE SHEET'!E14="","",UPPER('S.D.PASTE SHEET'!E14))</f>
        <v>AKASH</v>
      </c>
      <c s="72" t="str">
        <f>IF('S.D.PASTE SHEET'!F14="","",'S.D.PASTE SHEET'!F14)</f>
        <v/>
      </c>
      <c s="72" t="str">
        <f>IF('S.D.PASTE SHEET'!G14="","",UPPER('S.D.PASTE SHEET'!G14))</f>
        <v>RENWTARAM NAYAK</v>
      </c>
      <c s="72" t="str">
        <f>IF('S.D.PASTE SHEET'!H14="","",UPPER('S.D.PASTE SHEET'!H14))</f>
        <v>ANJU</v>
      </c>
      <c s="72" t="str">
        <f>IF('S.D.PASTE SHEET'!I14="","",'S.D.PASTE SHEET'!I14)</f>
        <v>M</v>
      </c>
      <c s="73">
        <f>IF('S.D.PASTE SHEET'!J14="","",'S.D.PASTE SHEET'!J14)</f>
        <v>42679</v>
      </c>
      <c s="72">
        <f>IF('S.D.PASTE SHEET'!K14="","",'S.D.PASTE SHEET'!K14)</f>
        <v>246</v>
      </c>
      <c s="72" t="str">
        <f>IF('S.D.PASTE SHEET'!L14="","",'S.D.PASTE SHEET'!L14)</f>
        <v/>
      </c>
      <c s="72">
        <f>IF('S.D.PASTE SHEET'!M14="","",'S.D.PASTE SHEET'!M14)</f>
        <v>138</v>
      </c>
      <c s="72">
        <f>IF('S.D.PASTE SHEET'!N14="","",'S.D.PASTE SHEET'!N14)</f>
        <v>118</v>
      </c>
      <c s="72" t="str">
        <f>IF('S.D.PASTE SHEET'!O14="","",'S.D.PASTE SHEET'!O14)</f>
        <v>SC</v>
      </c>
      <c s="72" t="str">
        <f>IF('S.D.PASTE SHEET'!P14="","",'S.D.PASTE SHEET'!P14)</f>
        <v>Hindu</v>
      </c>
      <c s="72" t="str">
        <f>IF('S.D.PASTE SHEET'!Q14="","",'S.D.PASTE SHEET'!Q14)</f>
        <v/>
      </c>
      <c s="72" t="str">
        <f>IF('S.D.PASTE SHEET'!R14="","",'S.D.PASTE SHEET'!R14)</f>
        <v>GOVT. SENIOR SECONDARY SCHOOL DASANA KHURD (219769)</v>
      </c>
      <c s="72">
        <f>IF('S.D.PASTE SHEET'!S14="","",'S.D.PASTE SHEET'!S14)</f>
        <v>8141302602</v>
      </c>
      <c s="72" t="str">
        <f>IF('S.D.PASTE SHEET'!T14="","",'S.D.PASTE SHEET'!T14)</f>
        <v/>
      </c>
      <c s="72" t="str">
        <f>IF('S.D.PASTE SHEET'!U14="","",'S.D.PASTE SHEET'!U14)</f>
        <v/>
      </c>
      <c s="72">
        <f>IF('S.D.PASTE SHEET'!V14="","",'S.D.PASTE SHEET'!V14)</f>
        <v>8239254728</v>
      </c>
      <c s="72" t="str">
        <f>IF('S.D.PASTE SHEET'!W14="","",'S.D.PASTE SHEET'!W14)</f>
        <v>DASANA KHURD ,MOLASAR ,DASANA KHURD ,341506</v>
      </c>
      <c s="72">
        <f>IF('S.D.PASTE SHEET'!X14="","",'S.D.PASTE SHEET'!X14)</f>
        <v>60000</v>
      </c>
      <c s="72" t="str">
        <f>IF('S.D.PASTE SHEET'!Y14="","",'S.D.PASTE SHEET'!Y14)</f>
        <v>N</v>
      </c>
      <c s="72" t="str">
        <f>IF('S.D.PASTE SHEET'!Z14="","",'S.D.PASTE SHEET'!Z14)</f>
        <v>N</v>
      </c>
      <c s="72" t="str">
        <f>IF('S.D.PASTE SHEET'!AA14="","",'S.D.PASTE SHEET'!AA14)</f>
        <v>No</v>
      </c>
      <c s="72">
        <f>IF('S.D.PASTE SHEET'!AB14="","",'S.D.PASTE SHEET'!AB14)</f>
        <v>8</v>
      </c>
      <c s="72" t="str">
        <f>IF('S.D.PASTE SHEET'!AC14="","",'S.D.PASTE SHEET'!AC14)</f>
        <v>None</v>
      </c>
      <c s="72">
        <f>IF('S.D.PASTE SHEET'!AD14="","",'S.D.PASTE SHEET'!AD14)</f>
        <v>3</v>
      </c>
      <c s="74"/>
      <c s="70" t="str">
        <f>IF(AK14="","",IF(AK14&gt;0,COUNT($AG$2:AG14),""))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IF(BC14="","",IF(BC14&gt;0,COUNT($AY$2:AY14),""))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 spans="1:157" ht="25.5">
      <c r="A15" s="72">
        <f>IF('S.D.PASTE SHEET'!A15="","",'S.D.PASTE SHEET'!A15)</f>
        <v>2</v>
      </c>
      <c s="72" t="str">
        <f>IF('S.D.PASTE SHEET'!B15="","",'S.D.PASTE SHEET'!B15)</f>
        <v>A</v>
      </c>
      <c s="72">
        <f>IF('S.D.PASTE SHEET'!C15="","",'S.D.PASTE SHEET'!C15)</f>
        <v>668</v>
      </c>
      <c s="73">
        <f>IF('S.D.PASTE SHEET'!D15="","",'S.D.PASTE SHEET'!D15)</f>
        <v>45129</v>
      </c>
      <c s="72" t="str">
        <f>IF('S.D.PASTE SHEET'!E15="","",UPPER('S.D.PASTE SHEET'!E15))</f>
        <v>BAJRANG DERU</v>
      </c>
      <c s="72" t="str">
        <f>IF('S.D.PASTE SHEET'!F15="","",'S.D.PASTE SHEET'!F15)</f>
        <v/>
      </c>
      <c s="72" t="str">
        <f>IF('S.D.PASTE SHEET'!G15="","",UPPER('S.D.PASTE SHEET'!G15))</f>
        <v>SINJARA RAM</v>
      </c>
      <c s="72" t="str">
        <f>IF('S.D.PASTE SHEET'!H15="","",UPPER('S.D.PASTE SHEET'!H15))</f>
        <v>PARMESHVARI</v>
      </c>
      <c s="72" t="str">
        <f>IF('S.D.PASTE SHEET'!I15="","",'S.D.PASTE SHEET'!I15)</f>
        <v>M</v>
      </c>
      <c s="73">
        <f>IF('S.D.PASTE SHEET'!J15="","",'S.D.PASTE SHEET'!J15)</f>
        <v>42639</v>
      </c>
      <c s="72">
        <f>IF('S.D.PASTE SHEET'!K15="","",'S.D.PASTE SHEET'!K15)</f>
        <v>247</v>
      </c>
      <c s="72" t="str">
        <f>IF('S.D.PASTE SHEET'!L15="","",'S.D.PASTE SHEET'!L15)</f>
        <v/>
      </c>
      <c s="72">
        <f>IF('S.D.PASTE SHEET'!M15="","",'S.D.PASTE SHEET'!M15)</f>
        <v>138</v>
      </c>
      <c s="72">
        <f>IF('S.D.PASTE SHEET'!N15="","",'S.D.PASTE SHEET'!N15)</f>
        <v>103</v>
      </c>
      <c s="72" t="str">
        <f>IF('S.D.PASTE SHEET'!O15="","",'S.D.PASTE SHEET'!O15)</f>
        <v>OBC</v>
      </c>
      <c s="72" t="str">
        <f>IF('S.D.PASTE SHEET'!P15="","",'S.D.PASTE SHEET'!P15)</f>
        <v>Hindu</v>
      </c>
      <c s="72" t="str">
        <f>IF('S.D.PASTE SHEET'!Q15="","",'S.D.PASTE SHEET'!Q15)</f>
        <v/>
      </c>
      <c s="72" t="str">
        <f>IF('S.D.PASTE SHEET'!R15="","",'S.D.PASTE SHEET'!R15)</f>
        <v>GOVT. SENIOR SECONDARY SCHOOL DASANA KHURD (219769)</v>
      </c>
      <c s="72">
        <f>IF('S.D.PASTE SHEET'!S15="","",'S.D.PASTE SHEET'!S15)</f>
        <v>8141302602</v>
      </c>
      <c s="72" t="str">
        <f>IF('S.D.PASTE SHEET'!T15="","",'S.D.PASTE SHEET'!T15)</f>
        <v>XXXX3178</v>
      </c>
      <c s="72" t="str">
        <f>IF('S.D.PASTE SHEET'!U15="","",'S.D.PASTE SHEET'!U15)</f>
        <v/>
      </c>
      <c s="72">
        <f>IF('S.D.PASTE SHEET'!V15="","",'S.D.PASTE SHEET'!V15)</f>
        <v>7665408139</v>
      </c>
      <c s="72" t="str">
        <f>IF('S.D.PASTE SHEET'!W15="","",'S.D.PASTE SHEET'!W15)</f>
        <v>KESARPURA,MAULASAR,KESARPURA,341506</v>
      </c>
      <c s="72">
        <f>IF('S.D.PASTE SHEET'!X15="","",'S.D.PASTE SHEET'!X15)</f>
        <v>0</v>
      </c>
      <c s="72" t="str">
        <f>IF('S.D.PASTE SHEET'!Y15="","",'S.D.PASTE SHEET'!Y15)</f>
        <v>N</v>
      </c>
      <c s="72" t="str">
        <f>IF('S.D.PASTE SHEET'!Z15="","",'S.D.PASTE SHEET'!Z15)</f>
        <v>N</v>
      </c>
      <c s="72" t="str">
        <f>IF('S.D.PASTE SHEET'!AA15="","",'S.D.PASTE SHEET'!AA15)</f>
        <v>No</v>
      </c>
      <c s="72">
        <f>IF('S.D.PASTE SHEET'!AB15="","",'S.D.PASTE SHEET'!AB15)</f>
        <v>8</v>
      </c>
      <c s="72" t="str">
        <f>IF('S.D.PASTE SHEET'!AC15="","",'S.D.PASTE SHEET'!AC15)</f>
        <v>None</v>
      </c>
      <c s="72">
        <f>IF('S.D.PASTE SHEET'!AD15="","",'S.D.PASTE SHEET'!AD15)</f>
        <v>3</v>
      </c>
      <c s="74"/>
      <c s="70" t="str">
        <f>IF(AK15="","",IF(AK15&gt;0,COUNT($AG$2:AG15),""))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IF(BC15="","",IF(BC15&gt;0,COUNT($AY$2:AY15),""))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 spans="1:157" ht="25.5">
      <c r="A16" s="72">
        <f>IF('S.D.PASTE SHEET'!A16="","",'S.D.PASTE SHEET'!A16)</f>
        <v>2</v>
      </c>
      <c s="72" t="str">
        <f>IF('S.D.PASTE SHEET'!B16="","",'S.D.PASTE SHEET'!B16)</f>
        <v>A</v>
      </c>
      <c s="72">
        <f>IF('S.D.PASTE SHEET'!C16="","",'S.D.PASTE SHEET'!C16)</f>
        <v>624</v>
      </c>
      <c s="73" t="str">
        <f>IF('S.D.PASTE SHEET'!D16="","",'S.D.PASTE SHEET'!D16)</f>
        <v/>
      </c>
      <c s="72" t="str">
        <f>IF('S.D.PASTE SHEET'!E16="","",UPPER('S.D.PASTE SHEET'!E16))</f>
        <v>BHERU RAM</v>
      </c>
      <c s="72" t="str">
        <f>IF('S.D.PASTE SHEET'!F16="","",'S.D.PASTE SHEET'!F16)</f>
        <v/>
      </c>
      <c s="72" t="str">
        <f>IF('S.D.PASTE SHEET'!G16="","",UPPER('S.D.PASTE SHEET'!G16))</f>
        <v>HANSRAJ</v>
      </c>
      <c s="72" t="str">
        <f>IF('S.D.PASTE SHEET'!H16="","",UPPER('S.D.PASTE SHEET'!H16))</f>
        <v>SANJU DEVI</v>
      </c>
      <c s="72" t="str">
        <f>IF('S.D.PASTE SHEET'!I16="","",'S.D.PASTE SHEET'!I16)</f>
        <v>M</v>
      </c>
      <c s="73">
        <f>IF('S.D.PASTE SHEET'!J16="","",'S.D.PASTE SHEET'!J16)</f>
        <v>42879</v>
      </c>
      <c s="72">
        <f>IF('S.D.PASTE SHEET'!K16="","",'S.D.PASTE SHEET'!K16)</f>
        <v>248</v>
      </c>
      <c s="72" t="str">
        <f>IF('S.D.PASTE SHEET'!L16="","",'S.D.PASTE SHEET'!L16)</f>
        <v/>
      </c>
      <c s="72">
        <f>IF('S.D.PASTE SHEET'!M16="","",'S.D.PASTE SHEET'!M16)</f>
        <v>138</v>
      </c>
      <c s="72">
        <f>IF('S.D.PASTE SHEET'!N16="","",'S.D.PASTE SHEET'!N16)</f>
        <v>115</v>
      </c>
      <c s="72" t="str">
        <f>IF('S.D.PASTE SHEET'!O16="","",'S.D.PASTE SHEET'!O16)</f>
        <v>OBC</v>
      </c>
      <c s="72" t="str">
        <f>IF('S.D.PASTE SHEET'!P16="","",'S.D.PASTE SHEET'!P16)</f>
        <v>Hindu</v>
      </c>
      <c s="72" t="str">
        <f>IF('S.D.PASTE SHEET'!Q16="","",'S.D.PASTE SHEET'!Q16)</f>
        <v/>
      </c>
      <c s="72" t="str">
        <f>IF('S.D.PASTE SHEET'!R16="","",'S.D.PASTE SHEET'!R16)</f>
        <v>GOVT. SENIOR SECONDARY SCHOOL DASANA KHURD (219769)</v>
      </c>
      <c s="72">
        <f>IF('S.D.PASTE SHEET'!S16="","",'S.D.PASTE SHEET'!S16)</f>
        <v>8141302602</v>
      </c>
      <c s="72" t="str">
        <f>IF('S.D.PASTE SHEET'!T16="","",'S.D.PASTE SHEET'!T16)</f>
        <v>XXXX3815</v>
      </c>
      <c s="72" t="str">
        <f>IF('S.D.PASTE SHEET'!U16="","",'S.D.PASTE SHEET'!U16)</f>
        <v/>
      </c>
      <c s="72">
        <f>IF('S.D.PASTE SHEET'!V16="","",'S.D.PASTE SHEET'!V16)</f>
        <v>9549096610</v>
      </c>
      <c s="72" t="str">
        <f>IF('S.D.PASTE SHEET'!W16="","",'S.D.PASTE SHEET'!W16)</f>
        <v>DASANA KHURD ,MOLASAR,DASANA KHURD ,341506</v>
      </c>
      <c s="72">
        <f>IF('S.D.PASTE SHEET'!X16="","",'S.D.PASTE SHEET'!X16)</f>
        <v>50000</v>
      </c>
      <c s="72" t="str">
        <f>IF('S.D.PASTE SHEET'!Y16="","",'S.D.PASTE SHEET'!Y16)</f>
        <v>N</v>
      </c>
      <c s="72" t="str">
        <f>IF('S.D.PASTE SHEET'!Z16="","",'S.D.PASTE SHEET'!Z16)</f>
        <v>N</v>
      </c>
      <c s="72" t="str">
        <f>IF('S.D.PASTE SHEET'!AA16="","",'S.D.PASTE SHEET'!AA16)</f>
        <v>No</v>
      </c>
      <c s="72">
        <f>IF('S.D.PASTE SHEET'!AB16="","",'S.D.PASTE SHEET'!AB16)</f>
        <v>7</v>
      </c>
      <c s="72" t="str">
        <f>IF('S.D.PASTE SHEET'!AC16="","",'S.D.PASTE SHEET'!AC16)</f>
        <v>None</v>
      </c>
      <c s="72">
        <f>IF('S.D.PASTE SHEET'!AD16="","",'S.D.PASTE SHEET'!AD16)</f>
        <v>0</v>
      </c>
      <c s="74"/>
      <c s="70" t="str">
        <f>IF(AK16="","",IF(AK16&gt;0,COUNT($AG$2:AG16),""))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IF(BC16="","",IF(BC16&gt;0,COUNT($AY$2:AY16),""))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 spans="1:157" ht="25.5">
      <c r="A17" s="72">
        <f>IF('S.D.PASTE SHEET'!A17="","",'S.D.PASTE SHEET'!A17)</f>
        <v>2</v>
      </c>
      <c s="72" t="str">
        <f>IF('S.D.PASTE SHEET'!B17="","",'S.D.PASTE SHEET'!B17)</f>
        <v>A</v>
      </c>
      <c s="72">
        <f>IF('S.D.PASTE SHEET'!C17="","",'S.D.PASTE SHEET'!C17)</f>
        <v>673</v>
      </c>
      <c s="73">
        <f>IF('S.D.PASTE SHEET'!D17="","",'S.D.PASTE SHEET'!D17)</f>
        <v>45140</v>
      </c>
      <c s="72" t="str">
        <f>IF('S.D.PASTE SHEET'!E17="","",UPPER('S.D.PASTE SHEET'!E17))</f>
        <v>BHUPENDRA</v>
      </c>
      <c s="72" t="str">
        <f>IF('S.D.PASTE SHEET'!F17="","",'S.D.PASTE SHEET'!F17)</f>
        <v/>
      </c>
      <c s="72" t="str">
        <f>IF('S.D.PASTE SHEET'!G17="","",UPPER('S.D.PASTE SHEET'!G17))</f>
        <v>HARJI RAM MAHALA</v>
      </c>
      <c s="72" t="str">
        <f>IF('S.D.PASTE SHEET'!H17="","",UPPER('S.D.PASTE SHEET'!H17))</f>
        <v>DIMPAL KUMARI</v>
      </c>
      <c s="72" t="str">
        <f>IF('S.D.PASTE SHEET'!I17="","",'S.D.PASTE SHEET'!I17)</f>
        <v>M</v>
      </c>
      <c s="73">
        <f>IF('S.D.PASTE SHEET'!J17="","",'S.D.PASTE SHEET'!J17)</f>
        <v>42952</v>
      </c>
      <c s="72">
        <f>IF('S.D.PASTE SHEET'!K17="","",'S.D.PASTE SHEET'!K17)</f>
        <v>249</v>
      </c>
      <c s="72" t="str">
        <f>IF('S.D.PASTE SHEET'!L17="","",'S.D.PASTE SHEET'!L17)</f>
        <v/>
      </c>
      <c s="72">
        <f>IF('S.D.PASTE SHEET'!M17="","",'S.D.PASTE SHEET'!M17)</f>
        <v>138</v>
      </c>
      <c s="72">
        <f>IF('S.D.PASTE SHEET'!N17="","",'S.D.PASTE SHEET'!N17)</f>
        <v>73</v>
      </c>
      <c s="72" t="str">
        <f>IF('S.D.PASTE SHEET'!O17="","",'S.D.PASTE SHEET'!O17)</f>
        <v>OBC</v>
      </c>
      <c s="72" t="str">
        <f>IF('S.D.PASTE SHEET'!P17="","",'S.D.PASTE SHEET'!P17)</f>
        <v/>
      </c>
      <c s="72" t="str">
        <f>IF('S.D.PASTE SHEET'!Q17="","",'S.D.PASTE SHEET'!Q17)</f>
        <v/>
      </c>
      <c s="72" t="str">
        <f>IF('S.D.PASTE SHEET'!R17="","",'S.D.PASTE SHEET'!R17)</f>
        <v>GOVT. SENIOR SECONDARY SCHOOL DASANA KHURD (219769)</v>
      </c>
      <c s="72">
        <f>IF('S.D.PASTE SHEET'!S17="","",'S.D.PASTE SHEET'!S17)</f>
        <v>8141302602</v>
      </c>
      <c s="72" t="str">
        <f>IF('S.D.PASTE SHEET'!T17="","",'S.D.PASTE SHEET'!T17)</f>
        <v>XXXX5578</v>
      </c>
      <c s="72" t="str">
        <f>IF('S.D.PASTE SHEET'!U17="","",'S.D.PASTE SHEET'!U17)</f>
        <v/>
      </c>
      <c s="72">
        <f>IF('S.D.PASTE SHEET'!V17="","",'S.D.PASTE SHEET'!V17)</f>
        <v>9549988714</v>
      </c>
      <c s="72" t="str">
        <f>IF('S.D.PASTE SHEET'!W17="","",'S.D.PASTE SHEET'!W17)</f>
        <v>DASANA KHURD,MAULASAR,DASANA KHURD,341506</v>
      </c>
      <c s="72">
        <f>IF('S.D.PASTE SHEET'!X17="","",'S.D.PASTE SHEET'!X17)</f>
        <v>60000</v>
      </c>
      <c s="72" t="str">
        <f>IF('S.D.PASTE SHEET'!Y17="","",'S.D.PASTE SHEET'!Y17)</f>
        <v>N</v>
      </c>
      <c s="72" t="str">
        <f>IF('S.D.PASTE SHEET'!Z17="","",'S.D.PASTE SHEET'!Z17)</f>
        <v>N</v>
      </c>
      <c s="72" t="str">
        <f>IF('S.D.PASTE SHEET'!AA17="","",'S.D.PASTE SHEET'!AA17)</f>
        <v/>
      </c>
      <c s="72">
        <f>IF('S.D.PASTE SHEET'!AB17="","",'S.D.PASTE SHEET'!AB17)</f>
        <v>7</v>
      </c>
      <c s="72" t="str">
        <f>IF('S.D.PASTE SHEET'!AC17="","",'S.D.PASTE SHEET'!AC17)</f>
        <v>None</v>
      </c>
      <c s="72">
        <f>IF('S.D.PASTE SHEET'!AD17="","",'S.D.PASTE SHEET'!AD17)</f>
        <v>3</v>
      </c>
      <c s="74"/>
      <c s="70" t="str">
        <f>IF(AK17="","",IF(AK17&gt;0,COUNT($AG$2:AG17),""))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IF(BC17="","",IF(BC17&gt;0,COUNT($AY$2:AY17),""))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 spans="1:157" ht="25.5">
      <c r="A18" s="72">
        <f>IF('S.D.PASTE SHEET'!A18="","",'S.D.PASTE SHEET'!A18)</f>
        <v>2</v>
      </c>
      <c s="72" t="str">
        <f>IF('S.D.PASTE SHEET'!B18="","",'S.D.PASTE SHEET'!B18)</f>
        <v>A</v>
      </c>
      <c s="72">
        <f>IF('S.D.PASTE SHEET'!C18="","",'S.D.PASTE SHEET'!C18)</f>
        <v>631</v>
      </c>
      <c s="73" t="str">
        <f>IF('S.D.PASTE SHEET'!D18="","",'S.D.PASTE SHEET'!D18)</f>
        <v/>
      </c>
      <c s="72" t="str">
        <f>IF('S.D.PASTE SHEET'!E18="","",UPPER('S.D.PASTE SHEET'!E18))</f>
        <v>CHETNA</v>
      </c>
      <c s="72" t="str">
        <f>IF('S.D.PASTE SHEET'!F18="","",'S.D.PASTE SHEET'!F18)</f>
        <v/>
      </c>
      <c s="72" t="str">
        <f>IF('S.D.PASTE SHEET'!G18="","",UPPER('S.D.PASTE SHEET'!G18))</f>
        <v>HARJI RAM</v>
      </c>
      <c s="72" t="str">
        <f>IF('S.D.PASTE SHEET'!H18="","",UPPER('S.D.PASTE SHEET'!H18))</f>
        <v>BHAGOTI</v>
      </c>
      <c s="72" t="str">
        <f>IF('S.D.PASTE SHEET'!I18="","",'S.D.PASTE SHEET'!I18)</f>
        <v>F</v>
      </c>
      <c s="73">
        <f>IF('S.D.PASTE SHEET'!J18="","",'S.D.PASTE SHEET'!J18)</f>
        <v>42933</v>
      </c>
      <c s="72">
        <f>IF('S.D.PASTE SHEET'!K18="","",'S.D.PASTE SHEET'!K18)</f>
        <v>250</v>
      </c>
      <c s="72" t="str">
        <f>IF('S.D.PASTE SHEET'!L18="","",'S.D.PASTE SHEET'!L18)</f>
        <v/>
      </c>
      <c s="72">
        <f>IF('S.D.PASTE SHEET'!M18="","",'S.D.PASTE SHEET'!M18)</f>
        <v>138</v>
      </c>
      <c s="72">
        <f>IF('S.D.PASTE SHEET'!N18="","",'S.D.PASTE SHEET'!N18)</f>
        <v>132</v>
      </c>
      <c s="72" t="str">
        <f>IF('S.D.PASTE SHEET'!O18="","",'S.D.PASTE SHEET'!O18)</f>
        <v>OBC</v>
      </c>
      <c s="72" t="str">
        <f>IF('S.D.PASTE SHEET'!P18="","",'S.D.PASTE SHEET'!P18)</f>
        <v>Hindu</v>
      </c>
      <c s="72" t="str">
        <f>IF('S.D.PASTE SHEET'!Q18="","",'S.D.PASTE SHEET'!Q18)</f>
        <v/>
      </c>
      <c s="72" t="str">
        <f>IF('S.D.PASTE SHEET'!R18="","",'S.D.PASTE SHEET'!R18)</f>
        <v>GOVT. SENIOR SECONDARY SCHOOL DASANA KHURD (219769)</v>
      </c>
      <c s="72">
        <f>IF('S.D.PASTE SHEET'!S18="","",'S.D.PASTE SHEET'!S18)</f>
        <v>8141302602</v>
      </c>
      <c s="72" t="str">
        <f>IF('S.D.PASTE SHEET'!T18="","",'S.D.PASTE SHEET'!T18)</f>
        <v>XXXX0844</v>
      </c>
      <c s="72" t="str">
        <f>IF('S.D.PASTE SHEET'!U18="","",'S.D.PASTE SHEET'!U18)</f>
        <v/>
      </c>
      <c s="72">
        <f>IF('S.D.PASTE SHEET'!V18="","",'S.D.PASTE SHEET'!V18)</f>
        <v>9783954839</v>
      </c>
      <c s="72" t="str">
        <f>IF('S.D.PASTE SHEET'!W18="","",'S.D.PASTE SHEET'!W18)</f>
        <v>DASANA KHURD ,MOLASAR ,DASANA KHURD ,341506</v>
      </c>
      <c s="72">
        <f>IF('S.D.PASTE SHEET'!X18="","",'S.D.PASTE SHEET'!X18)</f>
        <v>60000</v>
      </c>
      <c s="72" t="str">
        <f>IF('S.D.PASTE SHEET'!Y18="","",'S.D.PASTE SHEET'!Y18)</f>
        <v>N</v>
      </c>
      <c s="72" t="str">
        <f>IF('S.D.PASTE SHEET'!Z18="","",'S.D.PASTE SHEET'!Z18)</f>
        <v>N</v>
      </c>
      <c s="72" t="str">
        <f>IF('S.D.PASTE SHEET'!AA18="","",'S.D.PASTE SHEET'!AA18)</f>
        <v>No</v>
      </c>
      <c s="72">
        <f>IF('S.D.PASTE SHEET'!AB18="","",'S.D.PASTE SHEET'!AB18)</f>
        <v>7</v>
      </c>
      <c s="72" t="str">
        <f>IF('S.D.PASTE SHEET'!AC18="","",'S.D.PASTE SHEET'!AC18)</f>
        <v>None</v>
      </c>
      <c s="72">
        <f>IF('S.D.PASTE SHEET'!AD18="","",'S.D.PASTE SHEET'!AD18)</f>
        <v>3</v>
      </c>
      <c s="74"/>
      <c s="70" t="str">
        <f>IF(AK18="","",IF(AK18&gt;0,COUNT($AG$2:AG18),""))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IF(BC18="","",IF(BC18&gt;0,COUNT($AY$2:AY18),""))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 spans="1:157" ht="25.5">
      <c r="A19" s="72">
        <f>IF('S.D.PASTE SHEET'!A19="","",'S.D.PASTE SHEET'!A19)</f>
        <v>2</v>
      </c>
      <c s="72" t="str">
        <f>IF('S.D.PASTE SHEET'!B19="","",'S.D.PASTE SHEET'!B19)</f>
        <v>A</v>
      </c>
      <c s="72">
        <f>IF('S.D.PASTE SHEET'!C19="","",'S.D.PASTE SHEET'!C19)</f>
        <v>619</v>
      </c>
      <c s="73" t="str">
        <f>IF('S.D.PASTE SHEET'!D19="","",'S.D.PASTE SHEET'!D19)</f>
        <v/>
      </c>
      <c s="72" t="str">
        <f>IF('S.D.PASTE SHEET'!E19="","",UPPER('S.D.PASTE SHEET'!E19))</f>
        <v>DEEPAK BHATI</v>
      </c>
      <c s="72" t="str">
        <f>IF('S.D.PASTE SHEET'!F19="","",'S.D.PASTE SHEET'!F19)</f>
        <v/>
      </c>
      <c s="72" t="str">
        <f>IF('S.D.PASTE SHEET'!G19="","",UPPER('S.D.PASTE SHEET'!G19))</f>
        <v>ASHOK</v>
      </c>
      <c s="72" t="str">
        <f>IF('S.D.PASTE SHEET'!H19="","",UPPER('S.D.PASTE SHEET'!H19))</f>
        <v>RAGANI DEVI</v>
      </c>
      <c s="72" t="str">
        <f>IF('S.D.PASTE SHEET'!I19="","",'S.D.PASTE SHEET'!I19)</f>
        <v>M</v>
      </c>
      <c s="73">
        <f>IF('S.D.PASTE SHEET'!J19="","",'S.D.PASTE SHEET'!J19)</f>
        <v>42790</v>
      </c>
      <c s="72">
        <f>IF('S.D.PASTE SHEET'!K19="","",'S.D.PASTE SHEET'!K19)</f>
        <v>251</v>
      </c>
      <c s="72" t="str">
        <f>IF('S.D.PASTE SHEET'!L19="","",'S.D.PASTE SHEET'!L19)</f>
        <v/>
      </c>
      <c s="72">
        <f>IF('S.D.PASTE SHEET'!M19="","",'S.D.PASTE SHEET'!M19)</f>
        <v>138</v>
      </c>
      <c s="72">
        <f>IF('S.D.PASTE SHEET'!N19="","",'S.D.PASTE SHEET'!N19)</f>
        <v>115</v>
      </c>
      <c s="72" t="str">
        <f>IF('S.D.PASTE SHEET'!O19="","",'S.D.PASTE SHEET'!O19)</f>
        <v>SC</v>
      </c>
      <c s="72" t="str">
        <f>IF('S.D.PASTE SHEET'!P19="","",'S.D.PASTE SHEET'!P19)</f>
        <v>Hindu</v>
      </c>
      <c s="72" t="str">
        <f>IF('S.D.PASTE SHEET'!Q19="","",'S.D.PASTE SHEET'!Q19)</f>
        <v/>
      </c>
      <c s="72" t="str">
        <f>IF('S.D.PASTE SHEET'!R19="","",'S.D.PASTE SHEET'!R19)</f>
        <v>GOVT. SENIOR SECONDARY SCHOOL DASANA KHURD (219769)</v>
      </c>
      <c s="72">
        <f>IF('S.D.PASTE SHEET'!S19="","",'S.D.PASTE SHEET'!S19)</f>
        <v>8141302602</v>
      </c>
      <c s="72" t="str">
        <f>IF('S.D.PASTE SHEET'!T19="","",'S.D.PASTE SHEET'!T19)</f>
        <v>XXXX5512</v>
      </c>
      <c s="72" t="str">
        <f>IF('S.D.PASTE SHEET'!U19="","",'S.D.PASTE SHEET'!U19)</f>
        <v/>
      </c>
      <c s="72">
        <f>IF('S.D.PASTE SHEET'!V19="","",'S.D.PASTE SHEET'!V19)</f>
        <v>9358093519</v>
      </c>
      <c s="72" t="str">
        <f>IF('S.D.PASTE SHEET'!W19="","",'S.D.PASTE SHEET'!W19)</f>
        <v>DASANA KHURD ,MOLASAR ,DASANA KHURD ,341506</v>
      </c>
      <c s="72">
        <f>IF('S.D.PASTE SHEET'!X19="","",'S.D.PASTE SHEET'!X19)</f>
        <v>50000</v>
      </c>
      <c s="72" t="str">
        <f>IF('S.D.PASTE SHEET'!Y19="","",'S.D.PASTE SHEET'!Y19)</f>
        <v>N</v>
      </c>
      <c s="72" t="str">
        <f>IF('S.D.PASTE SHEET'!Z19="","",'S.D.PASTE SHEET'!Z19)</f>
        <v>N</v>
      </c>
      <c s="72" t="str">
        <f>IF('S.D.PASTE SHEET'!AA19="","",'S.D.PASTE SHEET'!AA19)</f>
        <v>No</v>
      </c>
      <c s="72">
        <f>IF('S.D.PASTE SHEET'!AB19="","",'S.D.PASTE SHEET'!AB19)</f>
        <v>7</v>
      </c>
      <c s="72" t="str">
        <f>IF('S.D.PASTE SHEET'!AC19="","",'S.D.PASTE SHEET'!AC19)</f>
        <v>None</v>
      </c>
      <c s="72">
        <f>IF('S.D.PASTE SHEET'!AD19="","",'S.D.PASTE SHEET'!AD19)</f>
        <v>0</v>
      </c>
      <c s="74"/>
      <c s="70" t="str">
        <f>IF(AK19="","",IF(AK19&gt;0,COUNT($AG$2:AG19),""))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IF(BC19="","",IF(BC19&gt;0,COUNT($AY$2:AY19),""))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 spans="1:157" ht="25.5">
      <c r="A20" s="72">
        <f>IF('S.D.PASTE SHEET'!A20="","",'S.D.PASTE SHEET'!A20)</f>
        <v>2</v>
      </c>
      <c s="72" t="str">
        <f>IF('S.D.PASTE SHEET'!B20="","",'S.D.PASTE SHEET'!B20)</f>
        <v>A</v>
      </c>
      <c s="72">
        <f>IF('S.D.PASTE SHEET'!C20="","",'S.D.PASTE SHEET'!C20)</f>
        <v>620</v>
      </c>
      <c s="73" t="str">
        <f>IF('S.D.PASTE SHEET'!D20="","",'S.D.PASTE SHEET'!D20)</f>
        <v/>
      </c>
      <c s="72" t="str">
        <f>IF('S.D.PASTE SHEET'!E20="","",UPPER('S.D.PASTE SHEET'!E20))</f>
        <v>GAJENDRA</v>
      </c>
      <c s="72" t="str">
        <f>IF('S.D.PASTE SHEET'!F20="","",'S.D.PASTE SHEET'!F20)</f>
        <v/>
      </c>
      <c s="72" t="str">
        <f>IF('S.D.PASTE SHEET'!G20="","",UPPER('S.D.PASTE SHEET'!G20))</f>
        <v>PEMA RAM</v>
      </c>
      <c s="72" t="str">
        <f>IF('S.D.PASTE SHEET'!H20="","",UPPER('S.D.PASTE SHEET'!H20))</f>
        <v>SAYARI DEVI</v>
      </c>
      <c s="72" t="str">
        <f>IF('S.D.PASTE SHEET'!I20="","",'S.D.PASTE SHEET'!I20)</f>
        <v>M</v>
      </c>
      <c s="73">
        <f>IF('S.D.PASTE SHEET'!J20="","",'S.D.PASTE SHEET'!J20)</f>
        <v>42005</v>
      </c>
      <c s="72">
        <f>IF('S.D.PASTE SHEET'!K20="","",'S.D.PASTE SHEET'!K20)</f>
        <v>252</v>
      </c>
      <c s="72" t="str">
        <f>IF('S.D.PASTE SHEET'!L20="","",'S.D.PASTE SHEET'!L20)</f>
        <v/>
      </c>
      <c s="72">
        <f>IF('S.D.PASTE SHEET'!M20="","",'S.D.PASTE SHEET'!M20)</f>
        <v>138</v>
      </c>
      <c s="72">
        <f>IF('S.D.PASTE SHEET'!N20="","",'S.D.PASTE SHEET'!N20)</f>
        <v>125</v>
      </c>
      <c s="72" t="str">
        <f>IF('S.D.PASTE SHEET'!O20="","",'S.D.PASTE SHEET'!O20)</f>
        <v>SC</v>
      </c>
      <c s="72" t="str">
        <f>IF('S.D.PASTE SHEET'!P20="","",'S.D.PASTE SHEET'!P20)</f>
        <v>Hindu</v>
      </c>
      <c s="72" t="str">
        <f>IF('S.D.PASTE SHEET'!Q20="","",'S.D.PASTE SHEET'!Q20)</f>
        <v/>
      </c>
      <c s="72" t="str">
        <f>IF('S.D.PASTE SHEET'!R20="","",'S.D.PASTE SHEET'!R20)</f>
        <v>GOVT. SENIOR SECONDARY SCHOOL DASANA KHURD (219769)</v>
      </c>
      <c s="72">
        <f>IF('S.D.PASTE SHEET'!S20="","",'S.D.PASTE SHEET'!S20)</f>
        <v>8141302602</v>
      </c>
      <c s="72" t="str">
        <f>IF('S.D.PASTE SHEET'!T20="","",'S.D.PASTE SHEET'!T20)</f>
        <v>XXXX5521</v>
      </c>
      <c s="72" t="str">
        <f>IF('S.D.PASTE SHEET'!U20="","",'S.D.PASTE SHEET'!U20)</f>
        <v/>
      </c>
      <c s="72">
        <f>IF('S.D.PASTE SHEET'!V20="","",'S.D.PASTE SHEET'!V20)</f>
        <v>9587557276</v>
      </c>
      <c s="72" t="str">
        <f>IF('S.D.PASTE SHEET'!W20="","",'S.D.PASTE SHEET'!W20)</f>
        <v>DASANA KHURD ,MOLASAR ,DASANA KHURD ,341506</v>
      </c>
      <c s="72">
        <f>IF('S.D.PASTE SHEET'!X20="","",'S.D.PASTE SHEET'!X20)</f>
        <v>60000</v>
      </c>
      <c s="72" t="str">
        <f>IF('S.D.PASTE SHEET'!Y20="","",'S.D.PASTE SHEET'!Y20)</f>
        <v>N</v>
      </c>
      <c s="72" t="str">
        <f>IF('S.D.PASTE SHEET'!Z20="","",'S.D.PASTE SHEET'!Z20)</f>
        <v>N</v>
      </c>
      <c s="72" t="str">
        <f>IF('S.D.PASTE SHEET'!AA20="","",'S.D.PASTE SHEET'!AA20)</f>
        <v>No</v>
      </c>
      <c s="72">
        <f>IF('S.D.PASTE SHEET'!AB20="","",'S.D.PASTE SHEET'!AB20)</f>
        <v>9</v>
      </c>
      <c s="72" t="str">
        <f>IF('S.D.PASTE SHEET'!AC20="","",'S.D.PASTE SHEET'!AC20)</f>
        <v>None</v>
      </c>
      <c s="72">
        <f>IF('S.D.PASTE SHEET'!AD20="","",'S.D.PASTE SHEET'!AD20)</f>
        <v>3</v>
      </c>
      <c s="74"/>
      <c s="70" t="str">
        <f>IF(AK20="","",IF(AK20&gt;0,COUNT($AG$2:AG20),""))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IF(BC20="","",IF(BC20&gt;0,COUNT($AY$2:AY20),""))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 spans="1:157" ht="15.75" customHeight="1">
      <c r="A21" s="72">
        <f>IF('S.D.PASTE SHEET'!A21="","",'S.D.PASTE SHEET'!A21)</f>
        <v>2</v>
      </c>
      <c s="72" t="str">
        <f>IF('S.D.PASTE SHEET'!B21="","",'S.D.PASTE SHEET'!B21)</f>
        <v>A</v>
      </c>
      <c s="72">
        <f>IF('S.D.PASTE SHEET'!C21="","",'S.D.PASTE SHEET'!C21)</f>
        <v>648</v>
      </c>
      <c s="73">
        <f>IF('S.D.PASTE SHEET'!D21="","",'S.D.PASTE SHEET'!D21)</f>
        <v>44772</v>
      </c>
      <c s="72" t="str">
        <f>IF('S.D.PASTE SHEET'!E21="","",UPPER('S.D.PASTE SHEET'!E21))</f>
        <v>KAILASH</v>
      </c>
      <c s="72" t="str">
        <f>IF('S.D.PASTE SHEET'!F21="","",'S.D.PASTE SHEET'!F21)</f>
        <v/>
      </c>
      <c s="72" t="str">
        <f>IF('S.D.PASTE SHEET'!G21="","",UPPER('S.D.PASTE SHEET'!G21))</f>
        <v>RAMDEVA RAM</v>
      </c>
      <c s="72" t="str">
        <f>IF('S.D.PASTE SHEET'!H21="","",UPPER('S.D.PASTE SHEET'!H21))</f>
        <v>ANJU</v>
      </c>
      <c s="72" t="str">
        <f>IF('S.D.PASTE SHEET'!I21="","",'S.D.PASTE SHEET'!I21)</f>
        <v>M</v>
      </c>
      <c s="73">
        <f>IF('S.D.PASTE SHEET'!J21="","",'S.D.PASTE SHEET'!J21)</f>
        <v>42965</v>
      </c>
      <c s="72">
        <f>IF('S.D.PASTE SHEET'!K21="","",'S.D.PASTE SHEET'!K21)</f>
        <v>253</v>
      </c>
      <c s="72" t="str">
        <f>IF('S.D.PASTE SHEET'!L21="","",'S.D.PASTE SHEET'!L21)</f>
        <v/>
      </c>
      <c s="72">
        <f>IF('S.D.PASTE SHEET'!M21="","",'S.D.PASTE SHEET'!M21)</f>
        <v>138</v>
      </c>
      <c s="72">
        <f>IF('S.D.PASTE SHEET'!N21="","",'S.D.PASTE SHEET'!N21)</f>
        <v>75</v>
      </c>
      <c s="72" t="str">
        <f>IF('S.D.PASTE SHEET'!O21="","",'S.D.PASTE SHEET'!O21)</f>
        <v>SC</v>
      </c>
      <c s="72" t="str">
        <f>IF('S.D.PASTE SHEET'!P21="","",'S.D.PASTE SHEET'!P21)</f>
        <v/>
      </c>
      <c s="72" t="str">
        <f>IF('S.D.PASTE SHEET'!Q21="","",'S.D.PASTE SHEET'!Q21)</f>
        <v/>
      </c>
      <c s="72" t="str">
        <f>IF('S.D.PASTE SHEET'!R21="","",'S.D.PASTE SHEET'!R21)</f>
        <v>GOVT. SENIOR SECONDARY SCHOOL DASANA KHURD (219769)</v>
      </c>
      <c s="72">
        <f>IF('S.D.PASTE SHEET'!S21="","",'S.D.PASTE SHEET'!S21)</f>
        <v>8141302602</v>
      </c>
      <c s="72" t="str">
        <f>IF('S.D.PASTE SHEET'!T21="","",'S.D.PASTE SHEET'!T21)</f>
        <v>XXXX1272</v>
      </c>
      <c s="72" t="str">
        <f>IF('S.D.PASTE SHEET'!U21="","",'S.D.PASTE SHEET'!U21)</f>
        <v/>
      </c>
      <c s="72">
        <f>IF('S.D.PASTE SHEET'!V21="","",'S.D.PASTE SHEET'!V21)</f>
        <v>9587790855</v>
      </c>
      <c s="72" t="str">
        <f>IF('S.D.PASTE SHEET'!W21="","",'S.D.PASTE SHEET'!W21)</f>
        <v>DASANA KHURD ,MAULASAR,DASANA KHURD,341506</v>
      </c>
      <c s="72">
        <f>IF('S.D.PASTE SHEET'!X21="","",'S.D.PASTE SHEET'!X21)</f>
        <v>50000</v>
      </c>
      <c s="72" t="str">
        <f>IF('S.D.PASTE SHEET'!Y21="","",'S.D.PASTE SHEET'!Y21)</f>
        <v>N</v>
      </c>
      <c s="72" t="str">
        <f>IF('S.D.PASTE SHEET'!Z21="","",'S.D.PASTE SHEET'!Z21)</f>
        <v>N</v>
      </c>
      <c s="72" t="str">
        <f>IF('S.D.PASTE SHEET'!AA21="","",'S.D.PASTE SHEET'!AA21)</f>
        <v/>
      </c>
      <c s="72">
        <f>IF('S.D.PASTE SHEET'!AB21="","",'S.D.PASTE SHEET'!AB21)</f>
        <v>7</v>
      </c>
      <c s="72" t="str">
        <f>IF('S.D.PASTE SHEET'!AC21="","",'S.D.PASTE SHEET'!AC21)</f>
        <v>None</v>
      </c>
      <c s="72">
        <f>IF('S.D.PASTE SHEET'!AD21="","",'S.D.PASTE SHEET'!AD21)</f>
        <v>3</v>
      </c>
      <c s="74"/>
      <c s="70" t="str">
        <f>IF(AK21="","",IF(AK21&gt;0,COUNT($AG$2:AG21),""))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IF(BC21="","",IF(BC21&gt;0,COUNT($AY$2:AY21),""))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 spans="1:157" ht="15.75" customHeight="1">
      <c r="A22" s="72">
        <f>IF('S.D.PASTE SHEET'!A22="","",'S.D.PASTE SHEET'!A22)</f>
        <v>2</v>
      </c>
      <c s="72" t="str">
        <f>IF('S.D.PASTE SHEET'!B22="","",'S.D.PASTE SHEET'!B22)</f>
        <v>A</v>
      </c>
      <c s="72">
        <f>IF('S.D.PASTE SHEET'!C22="","",'S.D.PASTE SHEET'!C22)</f>
        <v>651</v>
      </c>
      <c s="73" t="str">
        <f>IF('S.D.PASTE SHEET'!D22="","",'S.D.PASTE SHEET'!D22)</f>
        <v/>
      </c>
      <c s="72" t="str">
        <f>IF('S.D.PASTE SHEET'!E22="","",UPPER('S.D.PASTE SHEET'!E22))</f>
        <v>KAVITA</v>
      </c>
      <c s="72" t="str">
        <f>IF('S.D.PASTE SHEET'!F22="","",'S.D.PASTE SHEET'!F22)</f>
        <v/>
      </c>
      <c s="72" t="str">
        <f>IF('S.D.PASTE SHEET'!G22="","",UPPER('S.D.PASTE SHEET'!G22))</f>
        <v>JETHA RAM</v>
      </c>
      <c s="72" t="str">
        <f>IF('S.D.PASTE SHEET'!H22="","",UPPER('S.D.PASTE SHEET'!H22))</f>
        <v>CHHOTI DEVI</v>
      </c>
      <c s="72" t="str">
        <f>IF('S.D.PASTE SHEET'!I22="","",'S.D.PASTE SHEET'!I22)</f>
        <v>F</v>
      </c>
      <c s="73">
        <f>IF('S.D.PASTE SHEET'!J22="","",'S.D.PASTE SHEET'!J22)</f>
        <v>42868</v>
      </c>
      <c s="72">
        <f>IF('S.D.PASTE SHEET'!K22="","",'S.D.PASTE SHEET'!K22)</f>
        <v>254</v>
      </c>
      <c s="72" t="str">
        <f>IF('S.D.PASTE SHEET'!L22="","",'S.D.PASTE SHEET'!L22)</f>
        <v/>
      </c>
      <c s="72">
        <f>IF('S.D.PASTE SHEET'!M22="","",'S.D.PASTE SHEET'!M22)</f>
        <v>138</v>
      </c>
      <c s="72">
        <f>IF('S.D.PASTE SHEET'!N22="","",'S.D.PASTE SHEET'!N22)</f>
        <v>116</v>
      </c>
      <c s="72" t="str">
        <f>IF('S.D.PASTE SHEET'!O22="","",'S.D.PASTE SHEET'!O22)</f>
        <v>SC</v>
      </c>
      <c s="72" t="str">
        <f>IF('S.D.PASTE SHEET'!P22="","",'S.D.PASTE SHEET'!P22)</f>
        <v>Hindu</v>
      </c>
      <c s="72" t="str">
        <f>IF('S.D.PASTE SHEET'!Q22="","",'S.D.PASTE SHEET'!Q22)</f>
        <v/>
      </c>
      <c s="72" t="str">
        <f>IF('S.D.PASTE SHEET'!R22="","",'S.D.PASTE SHEET'!R22)</f>
        <v>GOVT. SENIOR SECONDARY SCHOOL DASANA KHURD (219769)</v>
      </c>
      <c s="72">
        <f>IF('S.D.PASTE SHEET'!S22="","",'S.D.PASTE SHEET'!S22)</f>
        <v>8141302602</v>
      </c>
      <c s="72" t="str">
        <f>IF('S.D.PASTE SHEET'!T22="","",'S.D.PASTE SHEET'!T22)</f>
        <v>XXXX9908</v>
      </c>
      <c s="72" t="str">
        <f>IF('S.D.PASTE SHEET'!U22="","",'S.D.PASTE SHEET'!U22)</f>
        <v/>
      </c>
      <c s="72">
        <f>IF('S.D.PASTE SHEET'!V22="","",'S.D.PASTE SHEET'!V22)</f>
        <v>7878863629</v>
      </c>
      <c s="72" t="str">
        <f>IF('S.D.PASTE SHEET'!W22="","",'S.D.PASTE SHEET'!W22)</f>
        <v>VILLAGE DASANA KHURD,MOLASAR,DASANA KHURD,341506</v>
      </c>
      <c s="72">
        <f>IF('S.D.PASTE SHEET'!X22="","",'S.D.PASTE SHEET'!X22)</f>
        <v>40000</v>
      </c>
      <c s="72" t="str">
        <f>IF('S.D.PASTE SHEET'!Y22="","",'S.D.PASTE SHEET'!Y22)</f>
        <v>N</v>
      </c>
      <c s="72" t="str">
        <f>IF('S.D.PASTE SHEET'!Z22="","",'S.D.PASTE SHEET'!Z22)</f>
        <v>N</v>
      </c>
      <c s="72" t="str">
        <f>IF('S.D.PASTE SHEET'!AA22="","",'S.D.PASTE SHEET'!AA22)</f>
        <v>No</v>
      </c>
      <c s="72">
        <f>IF('S.D.PASTE SHEET'!AB22="","",'S.D.PASTE SHEET'!AB22)</f>
        <v>7</v>
      </c>
      <c s="72" t="str">
        <f>IF('S.D.PASTE SHEET'!AC22="","",'S.D.PASTE SHEET'!AC22)</f>
        <v>None</v>
      </c>
      <c s="72">
        <f>IF('S.D.PASTE SHEET'!AD22="","",'S.D.PASTE SHEET'!AD22)</f>
        <v>3</v>
      </c>
      <c s="74"/>
      <c s="70" t="str">
        <f>IF(AK22="","",IF(AK22&gt;0,COUNT($AG$2:AG22),""))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IF(BC22="","",IF(BC22&gt;0,COUNT($AY$2:AY22),""))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 spans="1:157" ht="15.75" customHeight="1">
      <c r="A23" s="72">
        <f>IF('S.D.PASTE SHEET'!A23="","",'S.D.PASTE SHEET'!A23)</f>
        <v>2</v>
      </c>
      <c s="72" t="str">
        <f>IF('S.D.PASTE SHEET'!B23="","",'S.D.PASTE SHEET'!B23)</f>
        <v>A</v>
      </c>
      <c s="72">
        <f>IF('S.D.PASTE SHEET'!C23="","",'S.D.PASTE SHEET'!C23)</f>
        <v>666</v>
      </c>
      <c s="73">
        <f>IF('S.D.PASTE SHEET'!D23="","",'S.D.PASTE SHEET'!D23)</f>
        <v>45129</v>
      </c>
      <c s="72" t="str">
        <f>IF('S.D.PASTE SHEET'!E23="","",UPPER('S.D.PASTE SHEET'!E23))</f>
        <v>MANISHA</v>
      </c>
      <c s="72" t="str">
        <f>IF('S.D.PASTE SHEET'!F23="","",'S.D.PASTE SHEET'!F23)</f>
        <v/>
      </c>
      <c s="72" t="str">
        <f>IF('S.D.PASTE SHEET'!G23="","",UPPER('S.D.PASTE SHEET'!G23))</f>
        <v>MULARAM</v>
      </c>
      <c s="72" t="str">
        <f>IF('S.D.PASTE SHEET'!H23="","",UPPER('S.D.PASTE SHEET'!H23))</f>
        <v>GANESHI</v>
      </c>
      <c s="72" t="str">
        <f>IF('S.D.PASTE SHEET'!I23="","",'S.D.PASTE SHEET'!I23)</f>
        <v>F</v>
      </c>
      <c s="73">
        <f>IF('S.D.PASTE SHEET'!J23="","",'S.D.PASTE SHEET'!J23)</f>
        <v>42751</v>
      </c>
      <c s="72">
        <f>IF('S.D.PASTE SHEET'!K23="","",'S.D.PASTE SHEET'!K23)</f>
        <v>255</v>
      </c>
      <c s="72" t="str">
        <f>IF('S.D.PASTE SHEET'!L23="","",'S.D.PASTE SHEET'!L23)</f>
        <v/>
      </c>
      <c s="72">
        <f>IF('S.D.PASTE SHEET'!M23="","",'S.D.PASTE SHEET'!M23)</f>
        <v>138</v>
      </c>
      <c s="72">
        <f>IF('S.D.PASTE SHEET'!N23="","",'S.D.PASTE SHEET'!N23)</f>
        <v>103</v>
      </c>
      <c s="72" t="str">
        <f>IF('S.D.PASTE SHEET'!O23="","",'S.D.PASTE SHEET'!O23)</f>
        <v>OBC</v>
      </c>
      <c s="72" t="str">
        <f>IF('S.D.PASTE SHEET'!P23="","",'S.D.PASTE SHEET'!P23)</f>
        <v>Hindu</v>
      </c>
      <c s="72" t="str">
        <f>IF('S.D.PASTE SHEET'!Q23="","",'S.D.PASTE SHEET'!Q23)</f>
        <v/>
      </c>
      <c s="72" t="str">
        <f>IF('S.D.PASTE SHEET'!R23="","",'S.D.PASTE SHEET'!R23)</f>
        <v>GOVT. SENIOR SECONDARY SCHOOL DASANA KHURD (219769)</v>
      </c>
      <c s="72">
        <f>IF('S.D.PASTE SHEET'!S23="","",'S.D.PASTE SHEET'!S23)</f>
        <v>8141302602</v>
      </c>
      <c s="72" t="str">
        <f>IF('S.D.PASTE SHEET'!T23="","",'S.D.PASTE SHEET'!T23)</f>
        <v>XXXX7178</v>
      </c>
      <c s="72" t="str">
        <f>IF('S.D.PASTE SHEET'!U23="","",'S.D.PASTE SHEET'!U23)</f>
        <v/>
      </c>
      <c s="72">
        <f>IF('S.D.PASTE SHEET'!V23="","",'S.D.PASTE SHEET'!V23)</f>
        <v>9672028968</v>
      </c>
      <c s="72" t="str">
        <f>IF('S.D.PASTE SHEET'!W23="","",'S.D.PASTE SHEET'!W23)</f>
        <v>VILL-DASANA KHURD,MAULASAR,KHOJAS,341506</v>
      </c>
      <c s="72">
        <f>IF('S.D.PASTE SHEET'!X23="","",'S.D.PASTE SHEET'!X23)</f>
        <v>70000</v>
      </c>
      <c s="72" t="str">
        <f>IF('S.D.PASTE SHEET'!Y23="","",'S.D.PASTE SHEET'!Y23)</f>
        <v>N</v>
      </c>
      <c s="72" t="str">
        <f>IF('S.D.PASTE SHEET'!Z23="","",'S.D.PASTE SHEET'!Z23)</f>
        <v>N</v>
      </c>
      <c s="72" t="str">
        <f>IF('S.D.PASTE SHEET'!AA23="","",'S.D.PASTE SHEET'!AA23)</f>
        <v>No</v>
      </c>
      <c s="72">
        <f>IF('S.D.PASTE SHEET'!AB23="","",'S.D.PASTE SHEET'!AB23)</f>
        <v>7</v>
      </c>
      <c s="72" t="str">
        <f>IF('S.D.PASTE SHEET'!AC23="","",'S.D.PASTE SHEET'!AC23)</f>
        <v>None</v>
      </c>
      <c s="72">
        <f>IF('S.D.PASTE SHEET'!AD23="","",'S.D.PASTE SHEET'!AD23)</f>
        <v>3</v>
      </c>
      <c s="74"/>
      <c s="70" t="str">
        <f>IF(AK23="","",IF(AK23&gt;0,COUNT($AG$2:AG23),""))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IF(BC23="","",IF(BC23&gt;0,COUNT($AY$2:AY23),""))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 spans="1:157" ht="15.75" customHeight="1">
      <c r="A24" s="72">
        <f>IF('S.D.PASTE SHEET'!A24="","",'S.D.PASTE SHEET'!A24)</f>
        <v>2</v>
      </c>
      <c s="72" t="str">
        <f>IF('S.D.PASTE SHEET'!B24="","",'S.D.PASTE SHEET'!B24)</f>
        <v>A</v>
      </c>
      <c s="72">
        <f>IF('S.D.PASTE SHEET'!C24="","",'S.D.PASTE SHEET'!C24)</f>
        <v>665</v>
      </c>
      <c s="73">
        <f>IF('S.D.PASTE SHEET'!D24="","",'S.D.PASTE SHEET'!D24)</f>
        <v>45122</v>
      </c>
      <c s="72" t="str">
        <f>IF('S.D.PASTE SHEET'!E24="","",UPPER('S.D.PASTE SHEET'!E24))</f>
        <v>NITESH</v>
      </c>
      <c s="72" t="str">
        <f>IF('S.D.PASTE SHEET'!F24="","",'S.D.PASTE SHEET'!F24)</f>
        <v/>
      </c>
      <c s="72" t="str">
        <f>IF('S.D.PASTE SHEET'!G24="","",UPPER('S.D.PASTE SHEET'!G24))</f>
        <v>NANDA RAM GURJAR</v>
      </c>
      <c s="72" t="str">
        <f>IF('S.D.PASTE SHEET'!H24="","",UPPER('S.D.PASTE SHEET'!H24))</f>
        <v>MUNNI DEVI</v>
      </c>
      <c s="72" t="str">
        <f>IF('S.D.PASTE SHEET'!I24="","",'S.D.PASTE SHEET'!I24)</f>
        <v>M</v>
      </c>
      <c s="73">
        <f>IF('S.D.PASTE SHEET'!J24="","",'S.D.PASTE SHEET'!J24)</f>
        <v>42644</v>
      </c>
      <c s="72">
        <f>IF('S.D.PASTE SHEET'!K24="","",'S.D.PASTE SHEET'!K24)</f>
        <v>256</v>
      </c>
      <c s="72" t="str">
        <f>IF('S.D.PASTE SHEET'!L24="","",'S.D.PASTE SHEET'!L24)</f>
        <v/>
      </c>
      <c s="72">
        <f>IF('S.D.PASTE SHEET'!M24="","",'S.D.PASTE SHEET'!M24)</f>
        <v>138</v>
      </c>
      <c s="72">
        <f>IF('S.D.PASTE SHEET'!N24="","",'S.D.PASTE SHEET'!N24)</f>
        <v>108</v>
      </c>
      <c s="72" t="str">
        <f>IF('S.D.PASTE SHEET'!O24="","",'S.D.PASTE SHEET'!O24)</f>
        <v>SBC</v>
      </c>
      <c s="72" t="str">
        <f>IF('S.D.PASTE SHEET'!P24="","",'S.D.PASTE SHEET'!P24)</f>
        <v/>
      </c>
      <c s="72" t="str">
        <f>IF('S.D.PASTE SHEET'!Q24="","",'S.D.PASTE SHEET'!Q24)</f>
        <v/>
      </c>
      <c s="72" t="str">
        <f>IF('S.D.PASTE SHEET'!R24="","",'S.D.PASTE SHEET'!R24)</f>
        <v>GOVT. SENIOR SECONDARY SCHOOL DASANA KHURD (219769)</v>
      </c>
      <c s="72">
        <f>IF('S.D.PASTE SHEET'!S24="","",'S.D.PASTE SHEET'!S24)</f>
        <v>8141302602</v>
      </c>
      <c s="72" t="str">
        <f>IF('S.D.PASTE SHEET'!T24="","",'S.D.PASTE SHEET'!T24)</f>
        <v>XXXX5623</v>
      </c>
      <c s="72" t="str">
        <f>IF('S.D.PASTE SHEET'!U24="","",'S.D.PASTE SHEET'!U24)</f>
        <v/>
      </c>
      <c s="72">
        <f>IF('S.D.PASTE SHEET'!V24="","",'S.D.PASTE SHEET'!V24)</f>
        <v>9928149215</v>
      </c>
      <c s="72" t="str">
        <f>IF('S.D.PASTE SHEET'!W24="","",'S.D.PASTE SHEET'!W24)</f>
        <v>DASANA KHURD,MAULASAR,DASANA KHURD,341506</v>
      </c>
      <c s="72">
        <f>IF('S.D.PASTE SHEET'!X24="","",'S.D.PASTE SHEET'!X24)</f>
        <v>50000</v>
      </c>
      <c s="72" t="str">
        <f>IF('S.D.PASTE SHEET'!Y24="","",'S.D.PASTE SHEET'!Y24)</f>
        <v>N</v>
      </c>
      <c s="72" t="str">
        <f>IF('S.D.PASTE SHEET'!Z24="","",'S.D.PASTE SHEET'!Z24)</f>
        <v>N</v>
      </c>
      <c s="72" t="str">
        <f>IF('S.D.PASTE SHEET'!AA24="","",'S.D.PASTE SHEET'!AA24)</f>
        <v/>
      </c>
      <c s="72">
        <f>IF('S.D.PASTE SHEET'!AB24="","",'S.D.PASTE SHEET'!AB24)</f>
        <v>8</v>
      </c>
      <c s="72" t="str">
        <f>IF('S.D.PASTE SHEET'!AC24="","",'S.D.PASTE SHEET'!AC24)</f>
        <v>None</v>
      </c>
      <c s="72">
        <f>IF('S.D.PASTE SHEET'!AD24="","",'S.D.PASTE SHEET'!AD24)</f>
        <v>3</v>
      </c>
      <c s="74"/>
      <c s="70" t="str">
        <f>IF(AK24="","",IF(AK24&gt;0,COUNT($AG$2:AG24),""))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IF(BC24="","",IF(BC24&gt;0,COUNT($AY$2:AY24),""))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 spans="1:157" ht="15.75" customHeight="1">
      <c r="A25" s="72">
        <f>IF('S.D.PASTE SHEET'!A25="","",'S.D.PASTE SHEET'!A25)</f>
        <v>2</v>
      </c>
      <c s="72" t="str">
        <f>IF('S.D.PASTE SHEET'!B25="","",'S.D.PASTE SHEET'!B25)</f>
        <v>A</v>
      </c>
      <c s="72">
        <f>IF('S.D.PASTE SHEET'!C25="","",'S.D.PASTE SHEET'!C25)</f>
        <v>639</v>
      </c>
      <c s="73" t="str">
        <f>IF('S.D.PASTE SHEET'!D25="","",'S.D.PASTE SHEET'!D25)</f>
        <v/>
      </c>
      <c s="72" t="str">
        <f>IF('S.D.PASTE SHEET'!E25="","",UPPER('S.D.PASTE SHEET'!E25))</f>
        <v>PALAK</v>
      </c>
      <c s="72" t="str">
        <f>IF('S.D.PASTE SHEET'!F25="","",'S.D.PASTE SHEET'!F25)</f>
        <v/>
      </c>
      <c s="72" t="str">
        <f>IF('S.D.PASTE SHEET'!G25="","",UPPER('S.D.PASTE SHEET'!G25))</f>
        <v>LICHHAMAN RAM</v>
      </c>
      <c s="72" t="str">
        <f>IF('S.D.PASTE SHEET'!H25="","",UPPER('S.D.PASTE SHEET'!H25))</f>
        <v>SITA DEVI</v>
      </c>
      <c s="72" t="str">
        <f>IF('S.D.PASTE SHEET'!I25="","",'S.D.PASTE SHEET'!I25)</f>
        <v>F</v>
      </c>
      <c s="73">
        <f>IF('S.D.PASTE SHEET'!J25="","",'S.D.PASTE SHEET'!J25)</f>
        <v>43012</v>
      </c>
      <c s="72">
        <f>IF('S.D.PASTE SHEET'!K25="","",'S.D.PASTE SHEET'!K25)</f>
        <v>257</v>
      </c>
      <c s="72" t="str">
        <f>IF('S.D.PASTE SHEET'!L25="","",'S.D.PASTE SHEET'!L25)</f>
        <v/>
      </c>
      <c s="72">
        <f>IF('S.D.PASTE SHEET'!M25="","",'S.D.PASTE SHEET'!M25)</f>
        <v>138</v>
      </c>
      <c s="72">
        <f>IF('S.D.PASTE SHEET'!N25="","",'S.D.PASTE SHEET'!N25)</f>
        <v>133</v>
      </c>
      <c s="72" t="str">
        <f>IF('S.D.PASTE SHEET'!O25="","",'S.D.PASTE SHEET'!O25)</f>
        <v>OBC</v>
      </c>
      <c s="72" t="str">
        <f>IF('S.D.PASTE SHEET'!P25="","",'S.D.PASTE SHEET'!P25)</f>
        <v>Hindu</v>
      </c>
      <c s="72" t="str">
        <f>IF('S.D.PASTE SHEET'!Q25="","",'S.D.PASTE SHEET'!Q25)</f>
        <v/>
      </c>
      <c s="72" t="str">
        <f>IF('S.D.PASTE SHEET'!R25="","",'S.D.PASTE SHEET'!R25)</f>
        <v>GOVT. SENIOR SECONDARY SCHOOL DASANA KHURD (219769)</v>
      </c>
      <c s="72">
        <f>IF('S.D.PASTE SHEET'!S25="","",'S.D.PASTE SHEET'!S25)</f>
        <v>8141302602</v>
      </c>
      <c s="72" t="str">
        <f>IF('S.D.PASTE SHEET'!T25="","",'S.D.PASTE SHEET'!T25)</f>
        <v>XXXX1518</v>
      </c>
      <c s="72" t="str">
        <f>IF('S.D.PASTE SHEET'!U25="","",'S.D.PASTE SHEET'!U25)</f>
        <v/>
      </c>
      <c s="72">
        <f>IF('S.D.PASTE SHEET'!V25="","",'S.D.PASTE SHEET'!V25)</f>
        <v>9828667793</v>
      </c>
      <c s="72" t="str">
        <f>IF('S.D.PASTE SHEET'!W25="","",'S.D.PASTE SHEET'!W25)</f>
        <v>DASANA KHURD ,MOLASAR ,DASANA KHURD ,341506</v>
      </c>
      <c s="72">
        <f>IF('S.D.PASTE SHEET'!X25="","",'S.D.PASTE SHEET'!X25)</f>
        <v>60000</v>
      </c>
      <c s="72" t="str">
        <f>IF('S.D.PASTE SHEET'!Y25="","",'S.D.PASTE SHEET'!Y25)</f>
        <v>N</v>
      </c>
      <c s="72" t="str">
        <f>IF('S.D.PASTE SHEET'!Z25="","",'S.D.PASTE SHEET'!Z25)</f>
        <v>N</v>
      </c>
      <c s="72" t="str">
        <f>IF('S.D.PASTE SHEET'!AA25="","",'S.D.PASTE SHEET'!AA25)</f>
        <v>No</v>
      </c>
      <c s="72">
        <f>IF('S.D.PASTE SHEET'!AB25="","",'S.D.PASTE SHEET'!AB25)</f>
        <v>7</v>
      </c>
      <c s="72" t="str">
        <f>IF('S.D.PASTE SHEET'!AC25="","",'S.D.PASTE SHEET'!AC25)</f>
        <v>None</v>
      </c>
      <c s="72">
        <f>IF('S.D.PASTE SHEET'!AD25="","",'S.D.PASTE SHEET'!AD25)</f>
        <v>0</v>
      </c>
      <c s="74"/>
      <c s="70" t="str">
        <f>IF(AK25="","",IF(AK25&gt;0,COUNT($AG$2:AG25),""))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IF(BC25="","",IF(BC25&gt;0,COUNT($AY$2:AY25),""))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 spans="1:157" ht="15.75" customHeight="1">
      <c r="A26" s="72">
        <f>IF('S.D.PASTE SHEET'!A26="","",'S.D.PASTE SHEET'!A26)</f>
        <v>2</v>
      </c>
      <c s="72" t="str">
        <f>IF('S.D.PASTE SHEET'!B26="","",'S.D.PASTE SHEET'!B26)</f>
        <v>A</v>
      </c>
      <c s="72">
        <f>IF('S.D.PASTE SHEET'!C26="","",'S.D.PASTE SHEET'!C26)</f>
        <v>632</v>
      </c>
      <c s="73" t="str">
        <f>IF('S.D.PASTE SHEET'!D26="","",'S.D.PASTE SHEET'!D26)</f>
        <v/>
      </c>
      <c s="72" t="str">
        <f>IF('S.D.PASTE SHEET'!E26="","",UPPER('S.D.PASTE SHEET'!E26))</f>
        <v>POONAM</v>
      </c>
      <c s="72" t="str">
        <f>IF('S.D.PASTE SHEET'!F26="","",'S.D.PASTE SHEET'!F26)</f>
        <v/>
      </c>
      <c s="72" t="str">
        <f>IF('S.D.PASTE SHEET'!G26="","",UPPER('S.D.PASTE SHEET'!G26))</f>
        <v>CHENA RAM</v>
      </c>
      <c s="72" t="str">
        <f>IF('S.D.PASTE SHEET'!H26="","",UPPER('S.D.PASTE SHEET'!H26))</f>
        <v>HIRA DEVI</v>
      </c>
      <c s="72" t="str">
        <f>IF('S.D.PASTE SHEET'!I26="","",'S.D.PASTE SHEET'!I26)</f>
        <v>F</v>
      </c>
      <c s="73">
        <f>IF('S.D.PASTE SHEET'!J26="","",'S.D.PASTE SHEET'!J26)</f>
        <v>43013</v>
      </c>
      <c s="72">
        <f>IF('S.D.PASTE SHEET'!K26="","",'S.D.PASTE SHEET'!K26)</f>
        <v>258</v>
      </c>
      <c s="72" t="str">
        <f>IF('S.D.PASTE SHEET'!L26="","",'S.D.PASTE SHEET'!L26)</f>
        <v/>
      </c>
      <c s="72">
        <f>IF('S.D.PASTE SHEET'!M26="","",'S.D.PASTE SHEET'!M26)</f>
        <v>138</v>
      </c>
      <c s="72">
        <f>IF('S.D.PASTE SHEET'!N26="","",'S.D.PASTE SHEET'!N26)</f>
        <v>135</v>
      </c>
      <c s="72" t="str">
        <f>IF('S.D.PASTE SHEET'!O26="","",'S.D.PASTE SHEET'!O26)</f>
        <v>OBC</v>
      </c>
      <c s="72" t="str">
        <f>IF('S.D.PASTE SHEET'!P26="","",'S.D.PASTE SHEET'!P26)</f>
        <v>Hindu</v>
      </c>
      <c s="72" t="str">
        <f>IF('S.D.PASTE SHEET'!Q26="","",'S.D.PASTE SHEET'!Q26)</f>
        <v/>
      </c>
      <c s="72" t="str">
        <f>IF('S.D.PASTE SHEET'!R26="","",'S.D.PASTE SHEET'!R26)</f>
        <v>GOVT. SENIOR SECONDARY SCHOOL DASANA KHURD (219769)</v>
      </c>
      <c s="72">
        <f>IF('S.D.PASTE SHEET'!S26="","",'S.D.PASTE SHEET'!S26)</f>
        <v>8141302602</v>
      </c>
      <c s="72" t="str">
        <f>IF('S.D.PASTE SHEET'!T26="","",'S.D.PASTE SHEET'!T26)</f>
        <v>XXXX7365</v>
      </c>
      <c s="72" t="str">
        <f>IF('S.D.PASTE SHEET'!U26="","",'S.D.PASTE SHEET'!U26)</f>
        <v/>
      </c>
      <c s="72">
        <f>IF('S.D.PASTE SHEET'!V26="","",'S.D.PASTE SHEET'!V26)</f>
        <v>9672939570</v>
      </c>
      <c s="72" t="str">
        <f>IF('S.D.PASTE SHEET'!W26="","",'S.D.PASTE SHEET'!W26)</f>
        <v>DASANA KHURD ,MOLASAR ,DASANA KHURD ,341506</v>
      </c>
      <c s="72">
        <f>IF('S.D.PASTE SHEET'!X26="","",'S.D.PASTE SHEET'!X26)</f>
        <v>60000</v>
      </c>
      <c s="72" t="str">
        <f>IF('S.D.PASTE SHEET'!Y26="","",'S.D.PASTE SHEET'!Y26)</f>
        <v>N</v>
      </c>
      <c s="72" t="str">
        <f>IF('S.D.PASTE SHEET'!Z26="","",'S.D.PASTE SHEET'!Z26)</f>
        <v>N</v>
      </c>
      <c s="72" t="str">
        <f>IF('S.D.PASTE SHEET'!AA26="","",'S.D.PASTE SHEET'!AA26)</f>
        <v>No</v>
      </c>
      <c s="72">
        <f>IF('S.D.PASTE SHEET'!AB26="","",'S.D.PASTE SHEET'!AB26)</f>
        <v>7</v>
      </c>
      <c s="72" t="str">
        <f>IF('S.D.PASTE SHEET'!AC26="","",'S.D.PASTE SHEET'!AC26)</f>
        <v>None</v>
      </c>
      <c s="72">
        <f>IF('S.D.PASTE SHEET'!AD26="","",'S.D.PASTE SHEET'!AD26)</f>
        <v>3</v>
      </c>
      <c s="74"/>
      <c s="70" t="str">
        <f>IF(AK26="","",IF(AK26&gt;0,COUNT($AG$2:AG26),""))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IF(BC26="","",IF(BC26&gt;0,COUNT($AY$2:AY26),""))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 spans="1:157" ht="15.75" customHeight="1">
      <c r="A27" s="72">
        <f>IF('S.D.PASTE SHEET'!A27="","",'S.D.PASTE SHEET'!A27)</f>
        <v>2</v>
      </c>
      <c s="72" t="str">
        <f>IF('S.D.PASTE SHEET'!B27="","",'S.D.PASTE SHEET'!B27)</f>
        <v>A</v>
      </c>
      <c s="72">
        <f>IF('S.D.PASTE SHEET'!C27="","",'S.D.PASTE SHEET'!C27)</f>
        <v>617</v>
      </c>
      <c s="73" t="str">
        <f>IF('S.D.PASTE SHEET'!D27="","",'S.D.PASTE SHEET'!D27)</f>
        <v/>
      </c>
      <c s="72" t="str">
        <f>IF('S.D.PASTE SHEET'!E27="","",UPPER('S.D.PASTE SHEET'!E27))</f>
        <v>PRIYAL SONI</v>
      </c>
      <c s="72" t="str">
        <f>IF('S.D.PASTE SHEET'!F27="","",'S.D.PASTE SHEET'!F27)</f>
        <v/>
      </c>
      <c s="72" t="str">
        <f>IF('S.D.PASTE SHEET'!G27="","",UPPER('S.D.PASTE SHEET'!G27))</f>
        <v>RAJ MOHAN SONI</v>
      </c>
      <c s="72" t="str">
        <f>IF('S.D.PASTE SHEET'!H27="","",UPPER('S.D.PASTE SHEET'!H27))</f>
        <v>DIMPAL</v>
      </c>
      <c s="72" t="str">
        <f>IF('S.D.PASTE SHEET'!I27="","",'S.D.PASTE SHEET'!I27)</f>
        <v>F</v>
      </c>
      <c s="73">
        <f>IF('S.D.PASTE SHEET'!J27="","",'S.D.PASTE SHEET'!J27)</f>
        <v>42651</v>
      </c>
      <c s="72">
        <f>IF('S.D.PASTE SHEET'!K27="","",'S.D.PASTE SHEET'!K27)</f>
        <v>259</v>
      </c>
      <c s="72" t="str">
        <f>IF('S.D.PASTE SHEET'!L27="","",'S.D.PASTE SHEET'!L27)</f>
        <v/>
      </c>
      <c s="72">
        <f>IF('S.D.PASTE SHEET'!M27="","",'S.D.PASTE SHEET'!M27)</f>
        <v>138</v>
      </c>
      <c s="72">
        <f>IF('S.D.PASTE SHEET'!N27="","",'S.D.PASTE SHEET'!N27)</f>
        <v>70</v>
      </c>
      <c s="72" t="str">
        <f>IF('S.D.PASTE SHEET'!O27="","",'S.D.PASTE SHEET'!O27)</f>
        <v>GEN</v>
      </c>
      <c s="72" t="str">
        <f>IF('S.D.PASTE SHEET'!P27="","",'S.D.PASTE SHEET'!P27)</f>
        <v>Hindu</v>
      </c>
      <c s="72" t="str">
        <f>IF('S.D.PASTE SHEET'!Q27="","",'S.D.PASTE SHEET'!Q27)</f>
        <v/>
      </c>
      <c s="72" t="str">
        <f>IF('S.D.PASTE SHEET'!R27="","",'S.D.PASTE SHEET'!R27)</f>
        <v>GOVT. SENIOR SECONDARY SCHOOL DASANA KHURD (219769)</v>
      </c>
      <c s="72">
        <f>IF('S.D.PASTE SHEET'!S27="","",'S.D.PASTE SHEET'!S27)</f>
        <v>8141302602</v>
      </c>
      <c s="72" t="str">
        <f>IF('S.D.PASTE SHEET'!T27="","",'S.D.PASTE SHEET'!T27)</f>
        <v>XXXX3860</v>
      </c>
      <c s="72" t="str">
        <f>IF('S.D.PASTE SHEET'!U27="","",'S.D.PASTE SHEET'!U27)</f>
        <v/>
      </c>
      <c s="72">
        <f>IF('S.D.PASTE SHEET'!V27="","",'S.D.PASTE SHEET'!V27)</f>
        <v>9784483541</v>
      </c>
      <c s="72" t="str">
        <f>IF('S.D.PASTE SHEET'!W27="","",'S.D.PASTE SHEET'!W27)</f>
        <v>PRIYAL SONI D/O RAJ MOHAN SONI,MOLASAR,DASANA KHURD,341506</v>
      </c>
      <c s="72">
        <f>IF('S.D.PASTE SHEET'!X27="","",'S.D.PASTE SHEET'!X27)</f>
        <v>60000</v>
      </c>
      <c s="72" t="str">
        <f>IF('S.D.PASTE SHEET'!Y27="","",'S.D.PASTE SHEET'!Y27)</f>
        <v>N</v>
      </c>
      <c s="72" t="str">
        <f>IF('S.D.PASTE SHEET'!Z27="","",'S.D.PASTE SHEET'!Z27)</f>
        <v>N</v>
      </c>
      <c s="72" t="str">
        <f>IF('S.D.PASTE SHEET'!AA27="","",'S.D.PASTE SHEET'!AA27)</f>
        <v>No</v>
      </c>
      <c s="72">
        <f>IF('S.D.PASTE SHEET'!AB27="","",'S.D.PASTE SHEET'!AB27)</f>
        <v>8</v>
      </c>
      <c s="72" t="str">
        <f>IF('S.D.PASTE SHEET'!AC27="","",'S.D.PASTE SHEET'!AC27)</f>
        <v>None</v>
      </c>
      <c s="72">
        <f>IF('S.D.PASTE SHEET'!AD27="","",'S.D.PASTE SHEET'!AD27)</f>
        <v>0</v>
      </c>
      <c s="74"/>
      <c s="70" t="str">
        <f>IF(AK27="","",IF(AK27&gt;0,COUNT($AG$2:AG27),""))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IF(BC27="","",IF(BC27&gt;0,COUNT($AY$2:AY27),""))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 spans="1:157" ht="15.75" customHeight="1">
      <c r="A28" s="72">
        <f>IF('S.D.PASTE SHEET'!A28="","",'S.D.PASTE SHEET'!A28)</f>
        <v>2</v>
      </c>
      <c s="72" t="str">
        <f>IF('S.D.PASTE SHEET'!B28="","",'S.D.PASTE SHEET'!B28)</f>
        <v>A</v>
      </c>
      <c s="72">
        <f>IF('S.D.PASTE SHEET'!C28="","",'S.D.PASTE SHEET'!C28)</f>
        <v>645</v>
      </c>
      <c s="73" t="str">
        <f>IF('S.D.PASTE SHEET'!D28="","",'S.D.PASTE SHEET'!D28)</f>
        <v/>
      </c>
      <c s="72" t="str">
        <f>IF('S.D.PASTE SHEET'!E28="","",UPPER('S.D.PASTE SHEET'!E28))</f>
        <v>PUNAM SWAMI</v>
      </c>
      <c s="72" t="str">
        <f>IF('S.D.PASTE SHEET'!F28="","",'S.D.PASTE SHEET'!F28)</f>
        <v/>
      </c>
      <c s="72" t="str">
        <f>IF('S.D.PASTE SHEET'!G28="","",UPPER('S.D.PASTE SHEET'!G28))</f>
        <v>MUKESH SWAMI</v>
      </c>
      <c s="72" t="str">
        <f>IF('S.D.PASTE SHEET'!H28="","",UPPER('S.D.PASTE SHEET'!H28))</f>
        <v>MANISHA</v>
      </c>
      <c s="72" t="str">
        <f>IF('S.D.PASTE SHEET'!I28="","",'S.D.PASTE SHEET'!I28)</f>
        <v>F</v>
      </c>
      <c s="73">
        <f>IF('S.D.PASTE SHEET'!J28="","",'S.D.PASTE SHEET'!J28)</f>
        <v>43072</v>
      </c>
      <c s="72">
        <f>IF('S.D.PASTE SHEET'!K28="","",'S.D.PASTE SHEET'!K28)</f>
        <v>260</v>
      </c>
      <c s="72" t="str">
        <f>IF('S.D.PASTE SHEET'!L28="","",'S.D.PASTE SHEET'!L28)</f>
        <v/>
      </c>
      <c s="72">
        <f>IF('S.D.PASTE SHEET'!M28="","",'S.D.PASTE SHEET'!M28)</f>
        <v>138</v>
      </c>
      <c s="72">
        <f>IF('S.D.PASTE SHEET'!N28="","",'S.D.PASTE SHEET'!N28)</f>
        <v>116</v>
      </c>
      <c s="72" t="str">
        <f>IF('S.D.PASTE SHEET'!O28="","",'S.D.PASTE SHEET'!O28)</f>
        <v>OBC</v>
      </c>
      <c s="72" t="str">
        <f>IF('S.D.PASTE SHEET'!P28="","",'S.D.PASTE SHEET'!P28)</f>
        <v>Hindu</v>
      </c>
      <c s="72" t="str">
        <f>IF('S.D.PASTE SHEET'!Q28="","",'S.D.PASTE SHEET'!Q28)</f>
        <v/>
      </c>
      <c s="72" t="str">
        <f>IF('S.D.PASTE SHEET'!R28="","",'S.D.PASTE SHEET'!R28)</f>
        <v>GOVT. SENIOR SECONDARY SCHOOL DASANA KHURD (219769)</v>
      </c>
      <c s="72">
        <f>IF('S.D.PASTE SHEET'!S28="","",'S.D.PASTE SHEET'!S28)</f>
        <v>8141302602</v>
      </c>
      <c s="72" t="str">
        <f>IF('S.D.PASTE SHEET'!T28="","",'S.D.PASTE SHEET'!T28)</f>
        <v>XXXX6618</v>
      </c>
      <c s="72" t="str">
        <f>IF('S.D.PASTE SHEET'!U28="","",'S.D.PASTE SHEET'!U28)</f>
        <v/>
      </c>
      <c s="72">
        <f>IF('S.D.PASTE SHEET'!V28="","",'S.D.PASTE SHEET'!V28)</f>
        <v>7427005382</v>
      </c>
      <c s="72" t="str">
        <f>IF('S.D.PASTE SHEET'!W28="","",'S.D.PASTE SHEET'!W28)</f>
        <v>DASANA KHURD ,MOLASAR ,DASANA HURD ,341506</v>
      </c>
      <c s="72">
        <f>IF('S.D.PASTE SHEET'!X28="","",'S.D.PASTE SHEET'!X28)</f>
        <v>30000</v>
      </c>
      <c s="72" t="str">
        <f>IF('S.D.PASTE SHEET'!Y28="","",'S.D.PASTE SHEET'!Y28)</f>
        <v>N</v>
      </c>
      <c s="72" t="str">
        <f>IF('S.D.PASTE SHEET'!Z28="","",'S.D.PASTE SHEET'!Z28)</f>
        <v>N</v>
      </c>
      <c s="72" t="str">
        <f>IF('S.D.PASTE SHEET'!AA28="","",'S.D.PASTE SHEET'!AA28)</f>
        <v>No</v>
      </c>
      <c s="72">
        <f>IF('S.D.PASTE SHEET'!AB28="","",'S.D.PASTE SHEET'!AB28)</f>
        <v>7</v>
      </c>
      <c s="72" t="str">
        <f>IF('S.D.PASTE SHEET'!AC28="","",'S.D.PASTE SHEET'!AC28)</f>
        <v>None</v>
      </c>
      <c s="72">
        <f>IF('S.D.PASTE SHEET'!AD28="","",'S.D.PASTE SHEET'!AD28)</f>
        <v>0</v>
      </c>
      <c s="74"/>
      <c s="70" t="str">
        <f>IF(AK28="","",IF(AK28&gt;0,COUNT($AG$2:AG28),""))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IF(BC28="","",IF(BC28&gt;0,COUNT($AY$2:AY28),""))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 spans="1:157" ht="15.75" customHeight="1">
      <c r="A29" s="72">
        <f>IF('S.D.PASTE SHEET'!A29="","",'S.D.PASTE SHEET'!A29)</f>
        <v>2</v>
      </c>
      <c s="72" t="str">
        <f>IF('S.D.PASTE SHEET'!B29="","",'S.D.PASTE SHEET'!B29)</f>
        <v>A</v>
      </c>
      <c s="72">
        <f>IF('S.D.PASTE SHEET'!C29="","",'S.D.PASTE SHEET'!C29)</f>
        <v>618</v>
      </c>
      <c s="73" t="str">
        <f>IF('S.D.PASTE SHEET'!D29="","",'S.D.PASTE SHEET'!D29)</f>
        <v/>
      </c>
      <c s="72" t="str">
        <f>IF('S.D.PASTE SHEET'!E29="","",UPPER('S.D.PASTE SHEET'!E29))</f>
        <v>RAJVEER</v>
      </c>
      <c s="72" t="str">
        <f>IF('S.D.PASTE SHEET'!F29="","",'S.D.PASTE SHEET'!F29)</f>
        <v/>
      </c>
      <c s="72" t="str">
        <f>IF('S.D.PASTE SHEET'!G29="","",UPPER('S.D.PASTE SHEET'!G29))</f>
        <v>GAJENDRA MEGHWAL</v>
      </c>
      <c s="72" t="str">
        <f>IF('S.D.PASTE SHEET'!H29="","",UPPER('S.D.PASTE SHEET'!H29))</f>
        <v>CHHOTU DEVI</v>
      </c>
      <c s="72" t="str">
        <f>IF('S.D.PASTE SHEET'!I29="","",'S.D.PASTE SHEET'!I29)</f>
        <v>M</v>
      </c>
      <c s="73">
        <f>IF('S.D.PASTE SHEET'!J29="","",'S.D.PASTE SHEET'!J29)</f>
        <v>42710</v>
      </c>
      <c s="72">
        <f>IF('S.D.PASTE SHEET'!K29="","",'S.D.PASTE SHEET'!K29)</f>
        <v>261</v>
      </c>
      <c s="72" t="str">
        <f>IF('S.D.PASTE SHEET'!L29="","",'S.D.PASTE SHEET'!L29)</f>
        <v/>
      </c>
      <c s="72">
        <f>IF('S.D.PASTE SHEET'!M29="","",'S.D.PASTE SHEET'!M29)</f>
        <v>138</v>
      </c>
      <c s="72">
        <f>IF('S.D.PASTE SHEET'!N29="","",'S.D.PASTE SHEET'!N29)</f>
        <v>135</v>
      </c>
      <c s="72" t="str">
        <f>IF('S.D.PASTE SHEET'!O29="","",'S.D.PASTE SHEET'!O29)</f>
        <v>SC</v>
      </c>
      <c s="72" t="str">
        <f>IF('S.D.PASTE SHEET'!P29="","",'S.D.PASTE SHEET'!P29)</f>
        <v>Hindu</v>
      </c>
      <c s="72" t="str">
        <f>IF('S.D.PASTE SHEET'!Q29="","",'S.D.PASTE SHEET'!Q29)</f>
        <v/>
      </c>
      <c s="72" t="str">
        <f>IF('S.D.PASTE SHEET'!R29="","",'S.D.PASTE SHEET'!R29)</f>
        <v>GOVT. SENIOR SECONDARY SCHOOL DASANA KHURD (219769)</v>
      </c>
      <c s="72">
        <f>IF('S.D.PASTE SHEET'!S29="","",'S.D.PASTE SHEET'!S29)</f>
        <v>8141302602</v>
      </c>
      <c s="72" t="str">
        <f>IF('S.D.PASTE SHEET'!T29="","",'S.D.PASTE SHEET'!T29)</f>
        <v>XXXX2610</v>
      </c>
      <c s="72" t="str">
        <f>IF('S.D.PASTE SHEET'!U29="","",'S.D.PASTE SHEET'!U29)</f>
        <v/>
      </c>
      <c s="72">
        <f>IF('S.D.PASTE SHEET'!V29="","",'S.D.PASTE SHEET'!V29)</f>
        <v>7297931734</v>
      </c>
      <c s="72" t="str">
        <f>IF('S.D.PASTE SHEET'!W29="","",'S.D.PASTE SHEET'!W29)</f>
        <v>RAJVEER S/O GAJENDRA,MOLASAR,DASANA KHURD,341506</v>
      </c>
      <c s="72">
        <f>IF('S.D.PASTE SHEET'!X29="","",'S.D.PASTE SHEET'!X29)</f>
        <v>60000</v>
      </c>
      <c s="72" t="str">
        <f>IF('S.D.PASTE SHEET'!Y29="","",'S.D.PASTE SHEET'!Y29)</f>
        <v>N</v>
      </c>
      <c s="72" t="str">
        <f>IF('S.D.PASTE SHEET'!Z29="","",'S.D.PASTE SHEET'!Z29)</f>
        <v>Y</v>
      </c>
      <c s="72" t="str">
        <f>IF('S.D.PASTE SHEET'!AA29="","",'S.D.PASTE SHEET'!AA29)</f>
        <v>No</v>
      </c>
      <c s="72">
        <f>IF('S.D.PASTE SHEET'!AB29="","",'S.D.PASTE SHEET'!AB29)</f>
        <v>8</v>
      </c>
      <c s="72" t="str">
        <f>IF('S.D.PASTE SHEET'!AC29="","",'S.D.PASTE SHEET'!AC29)</f>
        <v>None</v>
      </c>
      <c s="72">
        <f>IF('S.D.PASTE SHEET'!AD29="","",'S.D.PASTE SHEET'!AD29)</f>
        <v>0</v>
      </c>
      <c s="74"/>
      <c s="70" t="str">
        <f>IF(AK29="","",IF(AK29&gt;0,COUNT($AG$2:AG29),""))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IF(BC29="","",IF(BC29&gt;0,COUNT($AY$2:AY29),""))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 spans="1:157" ht="15.75" customHeight="1">
      <c r="A30" s="72">
        <f>IF('S.D.PASTE SHEET'!A30="","",'S.D.PASTE SHEET'!A30)</f>
        <v>2</v>
      </c>
      <c s="72" t="str">
        <f>IF('S.D.PASTE SHEET'!B30="","",'S.D.PASTE SHEET'!B30)</f>
        <v>A</v>
      </c>
      <c s="72">
        <f>IF('S.D.PASTE SHEET'!C30="","",'S.D.PASTE SHEET'!C30)</f>
        <v>638</v>
      </c>
      <c s="73" t="str">
        <f>IF('S.D.PASTE SHEET'!D30="","",'S.D.PASTE SHEET'!D30)</f>
        <v/>
      </c>
      <c s="72" t="str">
        <f>IF('S.D.PASTE SHEET'!E30="","",UPPER('S.D.PASTE SHEET'!E30))</f>
        <v>RANVEER</v>
      </c>
      <c s="72" t="str">
        <f>IF('S.D.PASTE SHEET'!F30="","",'S.D.PASTE SHEET'!F30)</f>
        <v/>
      </c>
      <c s="72" t="str">
        <f>IF('S.D.PASTE SHEET'!G30="","",UPPER('S.D.PASTE SHEET'!G30))</f>
        <v>SUKHA RAM</v>
      </c>
      <c s="72" t="str">
        <f>IF('S.D.PASTE SHEET'!H30="","",UPPER('S.D.PASTE SHEET'!H30))</f>
        <v>PREM DEVI</v>
      </c>
      <c s="72" t="str">
        <f>IF('S.D.PASTE SHEET'!I30="","",'S.D.PASTE SHEET'!I30)</f>
        <v>M</v>
      </c>
      <c s="73">
        <f>IF('S.D.PASTE SHEET'!J30="","",'S.D.PASTE SHEET'!J30)</f>
        <v>42926</v>
      </c>
      <c s="72">
        <f>IF('S.D.PASTE SHEET'!K30="","",'S.D.PASTE SHEET'!K30)</f>
        <v>262</v>
      </c>
      <c s="72" t="str">
        <f>IF('S.D.PASTE SHEET'!L30="","",'S.D.PASTE SHEET'!L30)</f>
        <v/>
      </c>
      <c s="72">
        <f>IF('S.D.PASTE SHEET'!M30="","",'S.D.PASTE SHEET'!M30)</f>
        <v>138</v>
      </c>
      <c s="72">
        <f>IF('S.D.PASTE SHEET'!N30="","",'S.D.PASTE SHEET'!N30)</f>
        <v>111</v>
      </c>
      <c s="72" t="str">
        <f>IF('S.D.PASTE SHEET'!O30="","",'S.D.PASTE SHEET'!O30)</f>
        <v>SC</v>
      </c>
      <c s="72" t="str">
        <f>IF('S.D.PASTE SHEET'!P30="","",'S.D.PASTE SHEET'!P30)</f>
        <v>Hindu</v>
      </c>
      <c s="72" t="str">
        <f>IF('S.D.PASTE SHEET'!Q30="","",'S.D.PASTE SHEET'!Q30)</f>
        <v/>
      </c>
      <c s="72" t="str">
        <f>IF('S.D.PASTE SHEET'!R30="","",'S.D.PASTE SHEET'!R30)</f>
        <v>GOVT. SENIOR SECONDARY SCHOOL DASANA KHURD (219769)</v>
      </c>
      <c s="72">
        <f>IF('S.D.PASTE SHEET'!S30="","",'S.D.PASTE SHEET'!S30)</f>
        <v>8141302602</v>
      </c>
      <c s="72" t="str">
        <f>IF('S.D.PASTE SHEET'!T30="","",'S.D.PASTE SHEET'!T30)</f>
        <v>XXXX0023</v>
      </c>
      <c s="72" t="str">
        <f>IF('S.D.PASTE SHEET'!U30="","",'S.D.PASTE SHEET'!U30)</f>
        <v/>
      </c>
      <c s="72">
        <f>IF('S.D.PASTE SHEET'!V30="","",'S.D.PASTE SHEET'!V30)</f>
        <v>9982671909</v>
      </c>
      <c s="72" t="str">
        <f>IF('S.D.PASTE SHEET'!W30="","",'S.D.PASTE SHEET'!W30)</f>
        <v>DASANA KHURD ,MOLASAR ,DASANA KHURD ,341506</v>
      </c>
      <c s="72">
        <f>IF('S.D.PASTE SHEET'!X30="","",'S.D.PASTE SHEET'!X30)</f>
        <v>60000</v>
      </c>
      <c s="72" t="str">
        <f>IF('S.D.PASTE SHEET'!Y30="","",'S.D.PASTE SHEET'!Y30)</f>
        <v>N</v>
      </c>
      <c s="72" t="str">
        <f>IF('S.D.PASTE SHEET'!Z30="","",'S.D.PASTE SHEET'!Z30)</f>
        <v>N</v>
      </c>
      <c s="72" t="str">
        <f>IF('S.D.PASTE SHEET'!AA30="","",'S.D.PASTE SHEET'!AA30)</f>
        <v>No</v>
      </c>
      <c s="72">
        <f>IF('S.D.PASTE SHEET'!AB30="","",'S.D.PASTE SHEET'!AB30)</f>
        <v>7</v>
      </c>
      <c s="72" t="str">
        <f>IF('S.D.PASTE SHEET'!AC30="","",'S.D.PASTE SHEET'!AC30)</f>
        <v>None</v>
      </c>
      <c s="72">
        <f>IF('S.D.PASTE SHEET'!AD30="","",'S.D.PASTE SHEET'!AD30)</f>
        <v>3</v>
      </c>
      <c s="74"/>
      <c s="70" t="str">
        <f>IF(AK30="","",IF(AK30&gt;0,COUNT($AG$2:AG30),""))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IF(BC30="","",IF(BC30&gt;0,COUNT($AY$2:AY30),""))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 spans="1:157" ht="15.75" customHeight="1">
      <c r="A31" s="72">
        <f>IF('S.D.PASTE SHEET'!A31="","",'S.D.PASTE SHEET'!A31)</f>
        <v>2</v>
      </c>
      <c s="72" t="str">
        <f>IF('S.D.PASTE SHEET'!B31="","",'S.D.PASTE SHEET'!B31)</f>
        <v>A</v>
      </c>
      <c s="72">
        <f>IF('S.D.PASTE SHEET'!C31="","",'S.D.PASTE SHEET'!C31)</f>
        <v>636</v>
      </c>
      <c s="73" t="str">
        <f>IF('S.D.PASTE SHEET'!D31="","",'S.D.PASTE SHEET'!D31)</f>
        <v/>
      </c>
      <c s="72" t="str">
        <f>IF('S.D.PASTE SHEET'!E31="","",UPPER('S.D.PASTE SHEET'!E31))</f>
        <v>RIDDHI KANWAR</v>
      </c>
      <c s="72" t="str">
        <f>IF('S.D.PASTE SHEET'!F31="","",'S.D.PASTE SHEET'!F31)</f>
        <v/>
      </c>
      <c s="72" t="str">
        <f>IF('S.D.PASTE SHEET'!G31="","",UPPER('S.D.PASTE SHEET'!G31))</f>
        <v>RAJU SINGH</v>
      </c>
      <c s="72" t="str">
        <f>IF('S.D.PASTE SHEET'!H31="","",UPPER('S.D.PASTE SHEET'!H31))</f>
        <v>SUNITA KANWAR</v>
      </c>
      <c s="72" t="str">
        <f>IF('S.D.PASTE SHEET'!I31="","",'S.D.PASTE SHEET'!I31)</f>
        <v>F</v>
      </c>
      <c s="73">
        <f>IF('S.D.PASTE SHEET'!J31="","",'S.D.PASTE SHEET'!J31)</f>
        <v>42868</v>
      </c>
      <c s="72">
        <f>IF('S.D.PASTE SHEET'!K31="","",'S.D.PASTE SHEET'!K31)</f>
        <v>263</v>
      </c>
      <c s="72" t="str">
        <f>IF('S.D.PASTE SHEET'!L31="","",'S.D.PASTE SHEET'!L31)</f>
        <v/>
      </c>
      <c s="72">
        <f>IF('S.D.PASTE SHEET'!M31="","",'S.D.PASTE SHEET'!M31)</f>
        <v>138</v>
      </c>
      <c s="72">
        <f>IF('S.D.PASTE SHEET'!N31="","",'S.D.PASTE SHEET'!N31)</f>
        <v>128</v>
      </c>
      <c s="72" t="str">
        <f>IF('S.D.PASTE SHEET'!O31="","",'S.D.PASTE SHEET'!O31)</f>
        <v>OBC</v>
      </c>
      <c s="72" t="str">
        <f>IF('S.D.PASTE SHEET'!P31="","",'S.D.PASTE SHEET'!P31)</f>
        <v>Hindu</v>
      </c>
      <c s="72" t="str">
        <f>IF('S.D.PASTE SHEET'!Q31="","",'S.D.PASTE SHEET'!Q31)</f>
        <v/>
      </c>
      <c s="72" t="str">
        <f>IF('S.D.PASTE SHEET'!R31="","",'S.D.PASTE SHEET'!R31)</f>
        <v>GOVT. SENIOR SECONDARY SCHOOL DASANA KHURD (219769)</v>
      </c>
      <c s="72">
        <f>IF('S.D.PASTE SHEET'!S31="","",'S.D.PASTE SHEET'!S31)</f>
        <v>8141302602</v>
      </c>
      <c s="72" t="str">
        <f>IF('S.D.PASTE SHEET'!T31="","",'S.D.PASTE SHEET'!T31)</f>
        <v>XXXX9620</v>
      </c>
      <c s="72" t="str">
        <f>IF('S.D.PASTE SHEET'!U31="","",'S.D.PASTE SHEET'!U31)</f>
        <v/>
      </c>
      <c s="72">
        <f>IF('S.D.PASTE SHEET'!V31="","",'S.D.PASTE SHEET'!V31)</f>
        <v>9783231353</v>
      </c>
      <c s="72" t="str">
        <f>IF('S.D.PASTE SHEET'!W31="","",'S.D.PASTE SHEET'!W31)</f>
        <v>DASANA KHURD ,MOLASAR ,DASANA KHURD ,341506</v>
      </c>
      <c s="72">
        <f>IF('S.D.PASTE SHEET'!X31="","",'S.D.PASTE SHEET'!X31)</f>
        <v>50000</v>
      </c>
      <c s="72" t="str">
        <f>IF('S.D.PASTE SHEET'!Y31="","",'S.D.PASTE SHEET'!Y31)</f>
        <v>N</v>
      </c>
      <c s="72" t="str">
        <f>IF('S.D.PASTE SHEET'!Z31="","",'S.D.PASTE SHEET'!Z31)</f>
        <v>N</v>
      </c>
      <c s="72" t="str">
        <f>IF('S.D.PASTE SHEET'!AA31="","",'S.D.PASTE SHEET'!AA31)</f>
        <v>No</v>
      </c>
      <c s="72">
        <f>IF('S.D.PASTE SHEET'!AB31="","",'S.D.PASTE SHEET'!AB31)</f>
        <v>7</v>
      </c>
      <c s="72" t="str">
        <f>IF('S.D.PASTE SHEET'!AC31="","",'S.D.PASTE SHEET'!AC31)</f>
        <v>None</v>
      </c>
      <c s="72">
        <f>IF('S.D.PASTE SHEET'!AD31="","",'S.D.PASTE SHEET'!AD31)</f>
        <v>0</v>
      </c>
      <c s="74"/>
      <c s="70" t="str">
        <f>IF(AK31="","",IF(AK31&gt;0,COUNT($AG$2:AG31),""))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IF(BC31="","",IF(BC31&gt;0,COUNT($AY$2:AY31),""))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 spans="1:157" ht="15.75" customHeight="1">
      <c r="A32" s="72">
        <f>IF('S.D.PASTE SHEET'!A32="","",'S.D.PASTE SHEET'!A32)</f>
        <v>2</v>
      </c>
      <c s="72" t="str">
        <f>IF('S.D.PASTE SHEET'!B32="","",'S.D.PASTE SHEET'!B32)</f>
        <v>A</v>
      </c>
      <c s="72">
        <f>IF('S.D.PASTE SHEET'!C32="","",'S.D.PASTE SHEET'!C32)</f>
        <v>646</v>
      </c>
      <c s="73" t="str">
        <f>IF('S.D.PASTE SHEET'!D32="","",'S.D.PASTE SHEET'!D32)</f>
        <v/>
      </c>
      <c s="72" t="str">
        <f>IF('S.D.PASTE SHEET'!E32="","",UPPER('S.D.PASTE SHEET'!E32))</f>
        <v>SANDHYA KANWAR</v>
      </c>
      <c s="72" t="str">
        <f>IF('S.D.PASTE SHEET'!F32="","",'S.D.PASTE SHEET'!F32)</f>
        <v/>
      </c>
      <c s="72" t="str">
        <f>IF('S.D.PASTE SHEET'!G32="","",UPPER('S.D.PASTE SHEET'!G32))</f>
        <v>SATU SINGH</v>
      </c>
      <c s="72" t="str">
        <f>IF('S.D.PASTE SHEET'!H32="","",UPPER('S.D.PASTE SHEET'!H32))</f>
        <v>SAJANA KANWAR</v>
      </c>
      <c s="72" t="str">
        <f>IF('S.D.PASTE SHEET'!I32="","",'S.D.PASTE SHEET'!I32)</f>
        <v>F</v>
      </c>
      <c s="73">
        <f>IF('S.D.PASTE SHEET'!J32="","",'S.D.PASTE SHEET'!J32)</f>
        <v>42652</v>
      </c>
      <c s="72">
        <f>IF('S.D.PASTE SHEET'!K32="","",'S.D.PASTE SHEET'!K32)</f>
        <v>264</v>
      </c>
      <c s="72" t="str">
        <f>IF('S.D.PASTE SHEET'!L32="","",'S.D.PASTE SHEET'!L32)</f>
        <v/>
      </c>
      <c s="72">
        <f>IF('S.D.PASTE SHEET'!M32="","",'S.D.PASTE SHEET'!M32)</f>
        <v>138</v>
      </c>
      <c s="72">
        <f>IF('S.D.PASTE SHEET'!N32="","",'S.D.PASTE SHEET'!N32)</f>
        <v>131</v>
      </c>
      <c s="72" t="str">
        <f>IF('S.D.PASTE SHEET'!O32="","",'S.D.PASTE SHEET'!O32)</f>
        <v>OBC</v>
      </c>
      <c s="72" t="str">
        <f>IF('S.D.PASTE SHEET'!P32="","",'S.D.PASTE SHEET'!P32)</f>
        <v>Hindu</v>
      </c>
      <c s="72" t="str">
        <f>IF('S.D.PASTE SHEET'!Q32="","",'S.D.PASTE SHEET'!Q32)</f>
        <v/>
      </c>
      <c s="72" t="str">
        <f>IF('S.D.PASTE SHEET'!R32="","",'S.D.PASTE SHEET'!R32)</f>
        <v>GOVT. SENIOR SECONDARY SCHOOL DASANA KHURD (219769)</v>
      </c>
      <c s="72">
        <f>IF('S.D.PASTE SHEET'!S32="","",'S.D.PASTE SHEET'!S32)</f>
        <v>8141302602</v>
      </c>
      <c s="72" t="str">
        <f>IF('S.D.PASTE SHEET'!T32="","",'S.D.PASTE SHEET'!T32)</f>
        <v>XXXX5008</v>
      </c>
      <c s="72" t="str">
        <f>IF('S.D.PASTE SHEET'!U32="","",'S.D.PASTE SHEET'!U32)</f>
        <v/>
      </c>
      <c s="72">
        <f>IF('S.D.PASTE SHEET'!V32="","",'S.D.PASTE SHEET'!V32)</f>
        <v>8094208233</v>
      </c>
      <c s="72" t="str">
        <f>IF('S.D.PASTE SHEET'!W32="","",'S.D.PASTE SHEET'!W32)</f>
        <v>DASANA KHURD ,MOLASAR ,DASANA KHURD ,341506</v>
      </c>
      <c s="72">
        <f>IF('S.D.PASTE SHEET'!X32="","",'S.D.PASTE SHEET'!X32)</f>
        <v>60000</v>
      </c>
      <c s="72" t="str">
        <f>IF('S.D.PASTE SHEET'!Y32="","",'S.D.PASTE SHEET'!Y32)</f>
        <v>N</v>
      </c>
      <c s="72" t="str">
        <f>IF('S.D.PASTE SHEET'!Z32="","",'S.D.PASTE SHEET'!Z32)</f>
        <v>N</v>
      </c>
      <c s="72" t="str">
        <f>IF('S.D.PASTE SHEET'!AA32="","",'S.D.PASTE SHEET'!AA32)</f>
        <v>No</v>
      </c>
      <c s="72">
        <f>IF('S.D.PASTE SHEET'!AB32="","",'S.D.PASTE SHEET'!AB32)</f>
        <v>8</v>
      </c>
      <c s="72" t="str">
        <f>IF('S.D.PASTE SHEET'!AC32="","",'S.D.PASTE SHEET'!AC32)</f>
        <v>None</v>
      </c>
      <c s="72">
        <f>IF('S.D.PASTE SHEET'!AD32="","",'S.D.PASTE SHEET'!AD32)</f>
        <v>0</v>
      </c>
      <c s="74"/>
      <c s="70" t="str">
        <f>IF(AK32="","",IF(AK32&gt;0,COUNT($AG$2:AG32),""))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IF(BC32="","",IF(BC32&gt;0,COUNT($AY$2:AY32),""))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 spans="1:157" ht="15.75" customHeight="1">
      <c r="A33" s="72">
        <f>IF('S.D.PASTE SHEET'!A33="","",'S.D.PASTE SHEET'!A33)</f>
        <v>2</v>
      </c>
      <c s="72" t="str">
        <f>IF('S.D.PASTE SHEET'!B33="","",'S.D.PASTE SHEET'!B33)</f>
        <v>A</v>
      </c>
      <c s="72">
        <f>IF('S.D.PASTE SHEET'!C33="","",'S.D.PASTE SHEET'!C33)</f>
        <v>642</v>
      </c>
      <c s="73" t="str">
        <f>IF('S.D.PASTE SHEET'!D33="","",'S.D.PASTE SHEET'!D33)</f>
        <v/>
      </c>
      <c s="72" t="str">
        <f>IF('S.D.PASTE SHEET'!E33="","",UPPER('S.D.PASTE SHEET'!E33))</f>
        <v>VANDANA</v>
      </c>
      <c s="72" t="str">
        <f>IF('S.D.PASTE SHEET'!F33="","",'S.D.PASTE SHEET'!F33)</f>
        <v/>
      </c>
      <c s="72" t="str">
        <f>IF('S.D.PASTE SHEET'!G33="","",UPPER('S.D.PASTE SHEET'!G33))</f>
        <v>JAGDISH NAYAK</v>
      </c>
      <c s="72" t="str">
        <f>IF('S.D.PASTE SHEET'!H33="","",UPPER('S.D.PASTE SHEET'!H33))</f>
        <v>SANJU DEVI</v>
      </c>
      <c s="72" t="str">
        <f>IF('S.D.PASTE SHEET'!I33="","",'S.D.PASTE SHEET'!I33)</f>
        <v>F</v>
      </c>
      <c s="73">
        <f>IF('S.D.PASTE SHEET'!J33="","",'S.D.PASTE SHEET'!J33)</f>
        <v>43100</v>
      </c>
      <c s="72">
        <f>IF('S.D.PASTE SHEET'!K33="","",'S.D.PASTE SHEET'!K33)</f>
        <v>265</v>
      </c>
      <c s="72" t="str">
        <f>IF('S.D.PASTE SHEET'!L33="","",'S.D.PASTE SHEET'!L33)</f>
        <v/>
      </c>
      <c s="72">
        <f>IF('S.D.PASTE SHEET'!M33="","",'S.D.PASTE SHEET'!M33)</f>
        <v>138</v>
      </c>
      <c s="72">
        <f>IF('S.D.PASTE SHEET'!N33="","",'S.D.PASTE SHEET'!N33)</f>
        <v>117</v>
      </c>
      <c s="72" t="str">
        <f>IF('S.D.PASTE SHEET'!O33="","",'S.D.PASTE SHEET'!O33)</f>
        <v>SC</v>
      </c>
      <c s="72" t="str">
        <f>IF('S.D.PASTE SHEET'!P33="","",'S.D.PASTE SHEET'!P33)</f>
        <v/>
      </c>
      <c s="72" t="str">
        <f>IF('S.D.PASTE SHEET'!Q33="","",'S.D.PASTE SHEET'!Q33)</f>
        <v/>
      </c>
      <c s="72" t="str">
        <f>IF('S.D.PASTE SHEET'!R33="","",'S.D.PASTE SHEET'!R33)</f>
        <v>GOVT. SENIOR SECONDARY SCHOOL DASANA KHURD (219769)</v>
      </c>
      <c s="72">
        <f>IF('S.D.PASTE SHEET'!S33="","",'S.D.PASTE SHEET'!S33)</f>
        <v>8141302602</v>
      </c>
      <c s="72" t="str">
        <f>IF('S.D.PASTE SHEET'!T33="","",'S.D.PASTE SHEET'!T33)</f>
        <v>XXXX1025</v>
      </c>
      <c s="72" t="str">
        <f>IF('S.D.PASTE SHEET'!U33="","",'S.D.PASTE SHEET'!U33)</f>
        <v/>
      </c>
      <c s="72">
        <f>IF('S.D.PASTE SHEET'!V33="","",'S.D.PASTE SHEET'!V33)</f>
        <v>9649380596</v>
      </c>
      <c s="72" t="str">
        <f>IF('S.D.PASTE SHEET'!W33="","",'S.D.PASTE SHEET'!W33)</f>
        <v>DASANA KHURD,Molasar,DASANA KHURD,341506</v>
      </c>
      <c s="72">
        <f>IF('S.D.PASTE SHEET'!X33="","",'S.D.PASTE SHEET'!X33)</f>
        <v>50000</v>
      </c>
      <c s="72" t="str">
        <f>IF('S.D.PASTE SHEET'!Y33="","",'S.D.PASTE SHEET'!Y33)</f>
        <v>N</v>
      </c>
      <c s="72" t="str">
        <f>IF('S.D.PASTE SHEET'!Z33="","",'S.D.PASTE SHEET'!Z33)</f>
        <v>N</v>
      </c>
      <c s="72" t="str">
        <f>IF('S.D.PASTE SHEET'!AA33="","",'S.D.PASTE SHEET'!AA33)</f>
        <v/>
      </c>
      <c s="72">
        <f>IF('S.D.PASTE SHEET'!AB33="","",'S.D.PASTE SHEET'!AB33)</f>
        <v>7</v>
      </c>
      <c s="72" t="str">
        <f>IF('S.D.PASTE SHEET'!AC33="","",'S.D.PASTE SHEET'!AC33)</f>
        <v>None</v>
      </c>
      <c s="72">
        <f>IF('S.D.PASTE SHEET'!AD33="","",'S.D.PASTE SHEET'!AD33)</f>
        <v>3</v>
      </c>
      <c s="74"/>
      <c s="70" t="str">
        <f>IF(AK33="","",IF(AK33&gt;0,COUNT($AG$2:AG33),""))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IF(BC33="","",IF(BC33&gt;0,COUNT($AY$2:AY33),""))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 spans="1:157" ht="15.75" customHeight="1">
      <c r="A34" s="72">
        <f>IF('S.D.PASTE SHEET'!A34="","",'S.D.PASTE SHEET'!A34)</f>
        <v>2</v>
      </c>
      <c s="72" t="str">
        <f>IF('S.D.PASTE SHEET'!B34="","",'S.D.PASTE SHEET'!B34)</f>
        <v>A</v>
      </c>
      <c s="72">
        <f>IF('S.D.PASTE SHEET'!C34="","",'S.D.PASTE SHEET'!C34)</f>
        <v>641</v>
      </c>
      <c s="73" t="str">
        <f>IF('S.D.PASTE SHEET'!D34="","",'S.D.PASTE SHEET'!D34)</f>
        <v/>
      </c>
      <c s="72" t="str">
        <f>IF('S.D.PASTE SHEET'!E34="","",UPPER('S.D.PASTE SHEET'!E34))</f>
        <v>YASHPAL</v>
      </c>
      <c s="72" t="str">
        <f>IF('S.D.PASTE SHEET'!F34="","",'S.D.PASTE SHEET'!F34)</f>
        <v/>
      </c>
      <c s="72" t="str">
        <f>IF('S.D.PASTE SHEET'!G34="","",UPPER('S.D.PASTE SHEET'!G34))</f>
        <v>GOPAL RAM</v>
      </c>
      <c s="72" t="str">
        <f>IF('S.D.PASTE SHEET'!H34="","",UPPER('S.D.PASTE SHEET'!H34))</f>
        <v>SHARDA</v>
      </c>
      <c s="72" t="str">
        <f>IF('S.D.PASTE SHEET'!I34="","",'S.D.PASTE SHEET'!I34)</f>
        <v>M</v>
      </c>
      <c s="73">
        <f>IF('S.D.PASTE SHEET'!J34="","",'S.D.PASTE SHEET'!J34)</f>
        <v>43059</v>
      </c>
      <c s="72">
        <f>IF('S.D.PASTE SHEET'!K34="","",'S.D.PASTE SHEET'!K34)</f>
        <v>266</v>
      </c>
      <c s="72" t="str">
        <f>IF('S.D.PASTE SHEET'!L34="","",'S.D.PASTE SHEET'!L34)</f>
        <v/>
      </c>
      <c s="72">
        <f>IF('S.D.PASTE SHEET'!M34="","",'S.D.PASTE SHEET'!M34)</f>
        <v>138</v>
      </c>
      <c s="72">
        <f>IF('S.D.PASTE SHEET'!N34="","",'S.D.PASTE SHEET'!N34)</f>
        <v>127</v>
      </c>
      <c s="72" t="str">
        <f>IF('S.D.PASTE SHEET'!O34="","",'S.D.PASTE SHEET'!O34)</f>
        <v>SC</v>
      </c>
      <c s="72" t="str">
        <f>IF('S.D.PASTE SHEET'!P34="","",'S.D.PASTE SHEET'!P34)</f>
        <v>Hindu</v>
      </c>
      <c s="72" t="str">
        <f>IF('S.D.PASTE SHEET'!Q34="","",'S.D.PASTE SHEET'!Q34)</f>
        <v/>
      </c>
      <c s="72" t="str">
        <f>IF('S.D.PASTE SHEET'!R34="","",'S.D.PASTE SHEET'!R34)</f>
        <v>GOVT. SENIOR SECONDARY SCHOOL DASANA KHURD (219769)</v>
      </c>
      <c s="72">
        <f>IF('S.D.PASTE SHEET'!S34="","",'S.D.PASTE SHEET'!S34)</f>
        <v>8141302602</v>
      </c>
      <c s="72" t="str">
        <f>IF('S.D.PASTE SHEET'!T34="","",'S.D.PASTE SHEET'!T34)</f>
        <v>XXXX8427</v>
      </c>
      <c s="72" t="str">
        <f>IF('S.D.PASTE SHEET'!U34="","",'S.D.PASTE SHEET'!U34)</f>
        <v/>
      </c>
      <c s="72">
        <f>IF('S.D.PASTE SHEET'!V34="","",'S.D.PASTE SHEET'!V34)</f>
        <v>9828783778</v>
      </c>
      <c s="72" t="str">
        <f>IF('S.D.PASTE SHEET'!W34="","",'S.D.PASTE SHEET'!W34)</f>
        <v>DASANA KHURD ,MOLASAR ,DASANA KHURD ,341506</v>
      </c>
      <c s="72">
        <f>IF('S.D.PASTE SHEET'!X34="","",'S.D.PASTE SHEET'!X34)</f>
        <v>50000</v>
      </c>
      <c s="72" t="str">
        <f>IF('S.D.PASTE SHEET'!Y34="","",'S.D.PASTE SHEET'!Y34)</f>
        <v>N</v>
      </c>
      <c s="72" t="str">
        <f>IF('S.D.PASTE SHEET'!Z34="","",'S.D.PASTE SHEET'!Z34)</f>
        <v>N</v>
      </c>
      <c s="72" t="str">
        <f>IF('S.D.PASTE SHEET'!AA34="","",'S.D.PASTE SHEET'!AA34)</f>
        <v>No</v>
      </c>
      <c s="72">
        <f>IF('S.D.PASTE SHEET'!AB34="","",'S.D.PASTE SHEET'!AB34)</f>
        <v>7</v>
      </c>
      <c s="72" t="str">
        <f>IF('S.D.PASTE SHEET'!AC34="","",'S.D.PASTE SHEET'!AC34)</f>
        <v>None</v>
      </c>
      <c s="72">
        <f>IF('S.D.PASTE SHEET'!AD34="","",'S.D.PASTE SHEET'!AD34)</f>
        <v>0</v>
      </c>
      <c s="74"/>
      <c s="70" t="str">
        <f>IF(AK34="","",IF(AK34&gt;0,COUNT($AG$2:AG34),""))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IF(BC34="","",IF(BC34&gt;0,COUNT($AY$2:AY34),""))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 spans="1:157" ht="15.75" customHeight="1">
      <c r="A35" s="72">
        <f>IF('S.D.PASTE SHEET'!A35="","",'S.D.PASTE SHEET'!A35)</f>
        <v>2</v>
      </c>
      <c s="72" t="str">
        <f>IF('S.D.PASTE SHEET'!B35="","",'S.D.PASTE SHEET'!B35)</f>
        <v>A</v>
      </c>
      <c s="72">
        <f>IF('S.D.PASTE SHEET'!C35="","",'S.D.PASTE SHEET'!C35)</f>
        <v>637</v>
      </c>
      <c s="73" t="str">
        <f>IF('S.D.PASTE SHEET'!D35="","",'S.D.PASTE SHEET'!D35)</f>
        <v/>
      </c>
      <c s="72" t="str">
        <f>IF('S.D.PASTE SHEET'!E35="","",UPPER('S.D.PASTE SHEET'!E35))</f>
        <v>YASHVEER SINGH</v>
      </c>
      <c s="72" t="str">
        <f>IF('S.D.PASTE SHEET'!F35="","",'S.D.PASTE SHEET'!F35)</f>
        <v/>
      </c>
      <c s="72" t="str">
        <f>IF('S.D.PASTE SHEET'!G35="","",UPPER('S.D.PASTE SHEET'!G35))</f>
        <v>JAGROOP SINGH</v>
      </c>
      <c s="72" t="str">
        <f>IF('S.D.PASTE SHEET'!H35="","",UPPER('S.D.PASTE SHEET'!H35))</f>
        <v>SUMAN KANWAR</v>
      </c>
      <c s="72" t="str">
        <f>IF('S.D.PASTE SHEET'!I35="","",'S.D.PASTE SHEET'!I35)</f>
        <v>M</v>
      </c>
      <c s="73">
        <f>IF('S.D.PASTE SHEET'!J35="","",'S.D.PASTE SHEET'!J35)</f>
        <v>42988</v>
      </c>
      <c s="72">
        <f>IF('S.D.PASTE SHEET'!K35="","",'S.D.PASTE SHEET'!K35)</f>
        <v>267</v>
      </c>
      <c s="72" t="str">
        <f>IF('S.D.PASTE SHEET'!L35="","",'S.D.PASTE SHEET'!L35)</f>
        <v/>
      </c>
      <c s="72">
        <f>IF('S.D.PASTE SHEET'!M35="","",'S.D.PASTE SHEET'!M35)</f>
        <v>138</v>
      </c>
      <c s="72">
        <f>IF('S.D.PASTE SHEET'!N35="","",'S.D.PASTE SHEET'!N35)</f>
        <v>120</v>
      </c>
      <c s="72" t="str">
        <f>IF('S.D.PASTE SHEET'!O35="","",'S.D.PASTE SHEET'!O35)</f>
        <v>GEN</v>
      </c>
      <c s="72" t="str">
        <f>IF('S.D.PASTE SHEET'!P35="","",'S.D.PASTE SHEET'!P35)</f>
        <v>Hindu</v>
      </c>
      <c s="72" t="str">
        <f>IF('S.D.PASTE SHEET'!Q35="","",'S.D.PASTE SHEET'!Q35)</f>
        <v/>
      </c>
      <c s="72" t="str">
        <f>IF('S.D.PASTE SHEET'!R35="","",'S.D.PASTE SHEET'!R35)</f>
        <v>GOVT. SENIOR SECONDARY SCHOOL DASANA KHURD (219769)</v>
      </c>
      <c s="72">
        <f>IF('S.D.PASTE SHEET'!S35="","",'S.D.PASTE SHEET'!S35)</f>
        <v>8141302602</v>
      </c>
      <c s="72" t="str">
        <f>IF('S.D.PASTE SHEET'!T35="","",'S.D.PASTE SHEET'!T35)</f>
        <v>XXXX9045</v>
      </c>
      <c s="72" t="str">
        <f>IF('S.D.PASTE SHEET'!U35="","",'S.D.PASTE SHEET'!U35)</f>
        <v/>
      </c>
      <c s="72">
        <f>IF('S.D.PASTE SHEET'!V35="","",'S.D.PASTE SHEET'!V35)</f>
        <v>9549307499</v>
      </c>
      <c s="72" t="str">
        <f>IF('S.D.PASTE SHEET'!W35="","",'S.D.PASTE SHEET'!W35)</f>
        <v>DASANA KHURD ,MOLASAR ,DASANA KHURD ,341506</v>
      </c>
      <c s="72">
        <f>IF('S.D.PASTE SHEET'!X35="","",'S.D.PASTE SHEET'!X35)</f>
        <v>40000</v>
      </c>
      <c s="72" t="str">
        <f>IF('S.D.PASTE SHEET'!Y35="","",'S.D.PASTE SHEET'!Y35)</f>
        <v>N</v>
      </c>
      <c s="72" t="str">
        <f>IF('S.D.PASTE SHEET'!Z35="","",'S.D.PASTE SHEET'!Z35)</f>
        <v>N</v>
      </c>
      <c s="72" t="str">
        <f>IF('S.D.PASTE SHEET'!AA35="","",'S.D.PASTE SHEET'!AA35)</f>
        <v>No</v>
      </c>
      <c s="72">
        <f>IF('S.D.PASTE SHEET'!AB35="","",'S.D.PASTE SHEET'!AB35)</f>
        <v>7</v>
      </c>
      <c s="72" t="str">
        <f>IF('S.D.PASTE SHEET'!AC35="","",'S.D.PASTE SHEET'!AC35)</f>
        <v>None</v>
      </c>
      <c s="72">
        <f>IF('S.D.PASTE SHEET'!AD35="","",'S.D.PASTE SHEET'!AD35)</f>
        <v>0</v>
      </c>
      <c s="74"/>
      <c s="70" t="str">
        <f>IF(AK35="","",IF(AK35&gt;0,COUNT($AG$2:AG35),""))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IF(BC35="","",IF(BC35&gt;0,COUNT($AY$2:AY35),""))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 spans="1:157" ht="15.75" customHeight="1">
      <c r="A36" s="72">
        <f>IF('S.D.PASTE SHEET'!A36="","",'S.D.PASTE SHEET'!A36)</f>
        <v>3</v>
      </c>
      <c s="72" t="str">
        <f>IF('S.D.PASTE SHEET'!B36="","",'S.D.PASTE SHEET'!B36)</f>
        <v>A</v>
      </c>
      <c s="72">
        <f>IF('S.D.PASTE SHEET'!C36="","",'S.D.PASTE SHEET'!C36)</f>
        <v>608</v>
      </c>
      <c s="73" t="str">
        <f>IF('S.D.PASTE SHEET'!D36="","",'S.D.PASTE SHEET'!D36)</f>
        <v/>
      </c>
      <c s="72" t="str">
        <f>IF('S.D.PASTE SHEET'!E36="","",UPPER('S.D.PASTE SHEET'!E36))</f>
        <v>AKSHITA</v>
      </c>
      <c s="72" t="str">
        <f>IF('S.D.PASTE SHEET'!F36="","",'S.D.PASTE SHEET'!F36)</f>
        <v/>
      </c>
      <c s="72" t="str">
        <f>IF('S.D.PASTE SHEET'!G36="","",UPPER('S.D.PASTE SHEET'!G36))</f>
        <v>MUKESH BIJARNIYA</v>
      </c>
      <c s="72" t="str">
        <f>IF('S.D.PASTE SHEET'!H36="","",UPPER('S.D.PASTE SHEET'!H36))</f>
        <v>MONIKA DEVI</v>
      </c>
      <c s="72" t="str">
        <f>IF('S.D.PASTE SHEET'!I36="","",'S.D.PASTE SHEET'!I36)</f>
        <v>F</v>
      </c>
      <c s="73">
        <f>IF('S.D.PASTE SHEET'!J36="","",'S.D.PASTE SHEET'!J36)</f>
        <v>42199</v>
      </c>
      <c s="72">
        <f>IF('S.D.PASTE SHEET'!K36="","",'S.D.PASTE SHEET'!K36)</f>
        <v>3058</v>
      </c>
      <c s="72" t="str">
        <f>IF('S.D.PASTE SHEET'!L36="","",'S.D.PASTE SHEET'!L36)</f>
        <v/>
      </c>
      <c s="72">
        <f>IF('S.D.PASTE SHEET'!M36="","",'S.D.PASTE SHEET'!M36)</f>
        <v>138</v>
      </c>
      <c s="72">
        <f>IF('S.D.PASTE SHEET'!N36="","",'S.D.PASTE SHEET'!N36)</f>
        <v>138</v>
      </c>
      <c s="72" t="str">
        <f>IF('S.D.PASTE SHEET'!O36="","",'S.D.PASTE SHEET'!O36)</f>
        <v>OBC</v>
      </c>
      <c s="72" t="str">
        <f>IF('S.D.PASTE SHEET'!P36="","",'S.D.PASTE SHEET'!P36)</f>
        <v>Hindu</v>
      </c>
      <c s="72" t="str">
        <f>IF('S.D.PASTE SHEET'!Q36="","",'S.D.PASTE SHEET'!Q36)</f>
        <v/>
      </c>
      <c s="72" t="str">
        <f>IF('S.D.PASTE SHEET'!R36="","",'S.D.PASTE SHEET'!R36)</f>
        <v>GOVT. SENIOR SECONDARY SCHOOL DASANA KHURD (219769)</v>
      </c>
      <c s="72">
        <f>IF('S.D.PASTE SHEET'!S36="","",'S.D.PASTE SHEET'!S36)</f>
        <v>8141302602</v>
      </c>
      <c s="72" t="str">
        <f>IF('S.D.PASTE SHEET'!T36="","",'S.D.PASTE SHEET'!T36)</f>
        <v>XXXX0959</v>
      </c>
      <c s="72" t="str">
        <f>IF('S.D.PASTE SHEET'!U36="","",'S.D.PASTE SHEET'!U36)</f>
        <v/>
      </c>
      <c s="72">
        <f>IF('S.D.PASTE SHEET'!V36="","",'S.D.PASTE SHEET'!V36)</f>
        <v>9983955690</v>
      </c>
      <c s="72" t="str">
        <f>IF('S.D.PASTE SHEET'!W36="","",'S.D.PASTE SHEET'!W36)</f>
        <v>VILLAGE TELIYA KUAA KI DHANI ,MOLASAR,MOLASAR,341506</v>
      </c>
      <c s="72">
        <f>IF('S.D.PASTE SHEET'!X36="","",'S.D.PASTE SHEET'!X36)</f>
        <v>60000</v>
      </c>
      <c s="72" t="str">
        <f>IF('S.D.PASTE SHEET'!Y36="","",'S.D.PASTE SHEET'!Y36)</f>
        <v>N</v>
      </c>
      <c s="72" t="str">
        <f>IF('S.D.PASTE SHEET'!Z36="","",'S.D.PASTE SHEET'!Z36)</f>
        <v>N</v>
      </c>
      <c s="72" t="str">
        <f>IF('S.D.PASTE SHEET'!AA36="","",'S.D.PASTE SHEET'!AA36)</f>
        <v>No</v>
      </c>
      <c s="72">
        <f>IF('S.D.PASTE SHEET'!AB36="","",'S.D.PASTE SHEET'!AB36)</f>
        <v>9</v>
      </c>
      <c s="72" t="str">
        <f>IF('S.D.PASTE SHEET'!AC36="","",'S.D.PASTE SHEET'!AC36)</f>
        <v>None</v>
      </c>
      <c s="72">
        <f>IF('S.D.PASTE SHEET'!AD36="","",'S.D.PASTE SHEET'!AD36)</f>
        <v>2</v>
      </c>
      <c s="74"/>
      <c s="70" t="str">
        <f>IF(AK36="","",IF(AK36&gt;0,COUNT($AG$2:AG36),""))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IF(BC36="","",IF(BC36&gt;0,COUNT($AY$2:AY36),""))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 spans="1:157" ht="15.75" customHeight="1">
      <c r="A37" s="72">
        <f>IF('S.D.PASTE SHEET'!A37="","",'S.D.PASTE SHEET'!A37)</f>
        <v>3</v>
      </c>
      <c s="72" t="str">
        <f>IF('S.D.PASTE SHEET'!B37="","",'S.D.PASTE SHEET'!B37)</f>
        <v>A</v>
      </c>
      <c s="72">
        <f>IF('S.D.PASTE SHEET'!C37="","",'S.D.PASTE SHEET'!C37)</f>
        <v>556</v>
      </c>
      <c s="73" t="str">
        <f>IF('S.D.PASTE SHEET'!D37="","",'S.D.PASTE SHEET'!D37)</f>
        <v/>
      </c>
      <c s="72" t="str">
        <f>IF('S.D.PASTE SHEET'!E37="","",UPPER('S.D.PASTE SHEET'!E37))</f>
        <v>ANJALI</v>
      </c>
      <c s="72" t="str">
        <f>IF('S.D.PASTE SHEET'!F37="","",'S.D.PASTE SHEET'!F37)</f>
        <v/>
      </c>
      <c s="72" t="str">
        <f>IF('S.D.PASTE SHEET'!G37="","",UPPER('S.D.PASTE SHEET'!G37))</f>
        <v>GOPAL RAM</v>
      </c>
      <c s="72" t="str">
        <f>IF('S.D.PASTE SHEET'!H37="","",UPPER('S.D.PASTE SHEET'!H37))</f>
        <v>SHARDA</v>
      </c>
      <c s="72" t="str">
        <f>IF('S.D.PASTE SHEET'!I37="","",'S.D.PASTE SHEET'!I37)</f>
        <v>F</v>
      </c>
      <c s="73">
        <f>IF('S.D.PASTE SHEET'!J37="","",'S.D.PASTE SHEET'!J37)</f>
        <v>42558</v>
      </c>
      <c s="72">
        <f>IF('S.D.PASTE SHEET'!K37="","",'S.D.PASTE SHEET'!K37)</f>
        <v>3059</v>
      </c>
      <c s="72" t="str">
        <f>IF('S.D.PASTE SHEET'!L37="","",'S.D.PASTE SHEET'!L37)</f>
        <v/>
      </c>
      <c s="72">
        <f>IF('S.D.PASTE SHEET'!M37="","",'S.D.PASTE SHEET'!M37)</f>
        <v>138</v>
      </c>
      <c s="72">
        <f>IF('S.D.PASTE SHEET'!N37="","",'S.D.PASTE SHEET'!N37)</f>
        <v>138</v>
      </c>
      <c s="72" t="str">
        <f>IF('S.D.PASTE SHEET'!O37="","",'S.D.PASTE SHEET'!O37)</f>
        <v>SC</v>
      </c>
      <c s="72" t="str">
        <f>IF('S.D.PASTE SHEET'!P37="","",'S.D.PASTE SHEET'!P37)</f>
        <v>Hindu</v>
      </c>
      <c s="72" t="str">
        <f>IF('S.D.PASTE SHEET'!Q37="","",'S.D.PASTE SHEET'!Q37)</f>
        <v/>
      </c>
      <c s="72" t="str">
        <f>IF('S.D.PASTE SHEET'!R37="","",'S.D.PASTE SHEET'!R37)</f>
        <v>GOVT. SENIOR SECONDARY SCHOOL DASANA KHURD (219769)</v>
      </c>
      <c s="72">
        <f>IF('S.D.PASTE SHEET'!S37="","",'S.D.PASTE SHEET'!S37)</f>
        <v>8141302602</v>
      </c>
      <c s="72" t="str">
        <f>IF('S.D.PASTE SHEET'!T37="","",'S.D.PASTE SHEET'!T37)</f>
        <v>XXXX1970</v>
      </c>
      <c s="72" t="str">
        <f>IF('S.D.PASTE SHEET'!U37="","",'S.D.PASTE SHEET'!U37)</f>
        <v>VVHCHPT</v>
      </c>
      <c s="72">
        <f>IF('S.D.PASTE SHEET'!V37="","",'S.D.PASTE SHEET'!V37)</f>
        <v>9828783775</v>
      </c>
      <c s="72" t="str">
        <f>IF('S.D.PASTE SHEET'!W37="","",'S.D.PASTE SHEET'!W37)</f>
        <v>DASANA KHURD POST DIKAWA,MOLASAR,DASANA KHURD,341506</v>
      </c>
      <c s="72">
        <f>IF('S.D.PASTE SHEET'!X37="","",'S.D.PASTE SHEET'!X37)</f>
        <v>55000</v>
      </c>
      <c s="72" t="str">
        <f>IF('S.D.PASTE SHEET'!Y37="","",'S.D.PASTE SHEET'!Y37)</f>
        <v>N</v>
      </c>
      <c s="72" t="str">
        <f>IF('S.D.PASTE SHEET'!Z37="","",'S.D.PASTE SHEET'!Z37)</f>
        <v>N</v>
      </c>
      <c s="72" t="str">
        <f>IF('S.D.PASTE SHEET'!AA37="","",'S.D.PASTE SHEET'!AA37)</f>
        <v>No</v>
      </c>
      <c s="72">
        <f>IF('S.D.PASTE SHEET'!AB37="","",'S.D.PASTE SHEET'!AB37)</f>
        <v>8</v>
      </c>
      <c s="72" t="str">
        <f>IF('S.D.PASTE SHEET'!AC37="","",'S.D.PASTE SHEET'!AC37)</f>
        <v>None</v>
      </c>
      <c s="72">
        <f>IF('S.D.PASTE SHEET'!AD37="","",'S.D.PASTE SHEET'!AD37)</f>
        <v>0</v>
      </c>
      <c s="74"/>
      <c s="70" t="str">
        <f>IF(AK37="","",IF(AK37&gt;0,COUNT($AG$2:AG37),""))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IF(BC37="","",IF(BC37&gt;0,COUNT($AY$2:AY37),""))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 spans="1:157" ht="15.75" customHeight="1">
      <c r="A38" s="72">
        <f>IF('S.D.PASTE SHEET'!A38="","",'S.D.PASTE SHEET'!A38)</f>
        <v>3</v>
      </c>
      <c s="72" t="str">
        <f>IF('S.D.PASTE SHEET'!B38="","",'S.D.PASTE SHEET'!B38)</f>
        <v>A</v>
      </c>
      <c s="72">
        <f>IF('S.D.PASTE SHEET'!C38="","",'S.D.PASTE SHEET'!C38)</f>
        <v>561</v>
      </c>
      <c s="73" t="str">
        <f>IF('S.D.PASTE SHEET'!D38="","",'S.D.PASTE SHEET'!D38)</f>
        <v/>
      </c>
      <c s="72" t="str">
        <f>IF('S.D.PASTE SHEET'!E38="","",UPPER('S.D.PASTE SHEET'!E38))</f>
        <v>ANKIT NETAR</v>
      </c>
      <c s="72" t="str">
        <f>IF('S.D.PASTE SHEET'!F38="","",'S.D.PASTE SHEET'!F38)</f>
        <v/>
      </c>
      <c s="72" t="str">
        <f>IF('S.D.PASTE SHEET'!G38="","",UPPER('S.D.PASTE SHEET'!G38))</f>
        <v>CHENARAM</v>
      </c>
      <c s="72" t="str">
        <f>IF('S.D.PASTE SHEET'!H38="","",UPPER('S.D.PASTE SHEET'!H38))</f>
        <v>SUSHILA</v>
      </c>
      <c s="72" t="str">
        <f>IF('S.D.PASTE SHEET'!I38="","",'S.D.PASTE SHEET'!I38)</f>
        <v>M</v>
      </c>
      <c s="73">
        <f>IF('S.D.PASTE SHEET'!J38="","",'S.D.PASTE SHEET'!J38)</f>
        <v>42010</v>
      </c>
      <c s="72">
        <f>IF('S.D.PASTE SHEET'!K38="","",'S.D.PASTE SHEET'!K38)</f>
        <v>3060</v>
      </c>
      <c s="72" t="str">
        <f>IF('S.D.PASTE SHEET'!L38="","",'S.D.PASTE SHEET'!L38)</f>
        <v/>
      </c>
      <c s="72">
        <f>IF('S.D.PASTE SHEET'!M38="","",'S.D.PASTE SHEET'!M38)</f>
        <v>138</v>
      </c>
      <c s="72">
        <f>IF('S.D.PASTE SHEET'!N38="","",'S.D.PASTE SHEET'!N38)</f>
        <v>137</v>
      </c>
      <c s="72" t="str">
        <f>IF('S.D.PASTE SHEET'!O38="","",'S.D.PASTE SHEET'!O38)</f>
        <v>OBC</v>
      </c>
      <c s="72" t="str">
        <f>IF('S.D.PASTE SHEET'!P38="","",'S.D.PASTE SHEET'!P38)</f>
        <v>Hindu</v>
      </c>
      <c s="72" t="str">
        <f>IF('S.D.PASTE SHEET'!Q38="","",'S.D.PASTE SHEET'!Q38)</f>
        <v/>
      </c>
      <c s="72" t="str">
        <f>IF('S.D.PASTE SHEET'!R38="","",'S.D.PASTE SHEET'!R38)</f>
        <v>GOVT. SENIOR SECONDARY SCHOOL DASANA KHURD (219769)</v>
      </c>
      <c s="72">
        <f>IF('S.D.PASTE SHEET'!S38="","",'S.D.PASTE SHEET'!S38)</f>
        <v>8141302602</v>
      </c>
      <c s="72" t="str">
        <f>IF('S.D.PASTE SHEET'!T38="","",'S.D.PASTE SHEET'!T38)</f>
        <v>XXXX0431</v>
      </c>
      <c s="72" t="str">
        <f>IF('S.D.PASTE SHEET'!U38="","",'S.D.PASTE SHEET'!U38)</f>
        <v/>
      </c>
      <c s="72">
        <f>IF('S.D.PASTE SHEET'!V38="","",'S.D.PASTE SHEET'!V38)</f>
        <v>9983388168</v>
      </c>
      <c s="72" t="str">
        <f>IF('S.D.PASTE SHEET'!W38="","",'S.D.PASTE SHEET'!W38)</f>
        <v>DASANA KHURD,MOLASAR,DASANA KHURD,341506</v>
      </c>
      <c s="72">
        <f>IF('S.D.PASTE SHEET'!X38="","",'S.D.PASTE SHEET'!X38)</f>
        <v>60000</v>
      </c>
      <c s="72" t="str">
        <f>IF('S.D.PASTE SHEET'!Y38="","",'S.D.PASTE SHEET'!Y38)</f>
        <v>N</v>
      </c>
      <c s="72" t="str">
        <f>IF('S.D.PASTE SHEET'!Z38="","",'S.D.PASTE SHEET'!Z38)</f>
        <v>N</v>
      </c>
      <c s="72" t="str">
        <f>IF('S.D.PASTE SHEET'!AA38="","",'S.D.PASTE SHEET'!AA38)</f>
        <v>No</v>
      </c>
      <c s="72">
        <f>IF('S.D.PASTE SHEET'!AB38="","",'S.D.PASTE SHEET'!AB38)</f>
        <v>9</v>
      </c>
      <c s="72" t="str">
        <f>IF('S.D.PASTE SHEET'!AC38="","",'S.D.PASTE SHEET'!AC38)</f>
        <v>None</v>
      </c>
      <c s="72">
        <f>IF('S.D.PASTE SHEET'!AD38="","",'S.D.PASTE SHEET'!AD38)</f>
        <v>3</v>
      </c>
      <c s="74"/>
      <c s="70" t="str">
        <f>IF(AK38="","",IF(AK38&gt;0,COUNT($AG$2:AG38),""))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IF(BC38="","",IF(BC38&gt;0,COUNT($AY$2:AY38),""))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 spans="1:157" ht="15.75" customHeight="1">
      <c r="A39" s="72">
        <f>IF('S.D.PASTE SHEET'!A39="","",'S.D.PASTE SHEET'!A39)</f>
        <v>3</v>
      </c>
      <c s="72" t="str">
        <f>IF('S.D.PASTE SHEET'!B39="","",'S.D.PASTE SHEET'!B39)</f>
        <v>A</v>
      </c>
      <c s="72">
        <f>IF('S.D.PASTE SHEET'!C39="","",'S.D.PASTE SHEET'!C39)</f>
        <v>607</v>
      </c>
      <c s="73" t="str">
        <f>IF('S.D.PASTE SHEET'!D39="","",'S.D.PASTE SHEET'!D39)</f>
        <v/>
      </c>
      <c s="72" t="str">
        <f>IF('S.D.PASTE SHEET'!E39="","",UPPER('S.D.PASTE SHEET'!E39))</f>
        <v>BHARAT</v>
      </c>
      <c s="72" t="str">
        <f>IF('S.D.PASTE SHEET'!F39="","",'S.D.PASTE SHEET'!F39)</f>
        <v/>
      </c>
      <c s="72" t="str">
        <f>IF('S.D.PASTE SHEET'!G39="","",UPPER('S.D.PASTE SHEET'!G39))</f>
        <v>AMARA RAM</v>
      </c>
      <c s="72" t="str">
        <f>IF('S.D.PASTE SHEET'!H39="","",UPPER('S.D.PASTE SHEET'!H39))</f>
        <v>PATASI DEVI</v>
      </c>
      <c s="72" t="str">
        <f>IF('S.D.PASTE SHEET'!I39="","",'S.D.PASTE SHEET'!I39)</f>
        <v>M</v>
      </c>
      <c s="73">
        <f>IF('S.D.PASTE SHEET'!J39="","",'S.D.PASTE SHEET'!J39)</f>
        <v>41766</v>
      </c>
      <c s="72">
        <f>IF('S.D.PASTE SHEET'!K39="","",'S.D.PASTE SHEET'!K39)</f>
        <v>3061</v>
      </c>
      <c s="72" t="str">
        <f>IF('S.D.PASTE SHEET'!L39="","",'S.D.PASTE SHEET'!L39)</f>
        <v/>
      </c>
      <c s="72">
        <f>IF('S.D.PASTE SHEET'!M39="","",'S.D.PASTE SHEET'!M39)</f>
        <v>138</v>
      </c>
      <c s="72">
        <f>IF('S.D.PASTE SHEET'!N39="","",'S.D.PASTE SHEET'!N39)</f>
        <v>135</v>
      </c>
      <c s="72" t="str">
        <f>IF('S.D.PASTE SHEET'!O39="","",'S.D.PASTE SHEET'!O39)</f>
        <v>OBC</v>
      </c>
      <c s="72" t="str">
        <f>IF('S.D.PASTE SHEET'!P39="","",'S.D.PASTE SHEET'!P39)</f>
        <v>Hindu</v>
      </c>
      <c s="72" t="str">
        <f>IF('S.D.PASTE SHEET'!Q39="","",'S.D.PASTE SHEET'!Q39)</f>
        <v/>
      </c>
      <c s="72" t="str">
        <f>IF('S.D.PASTE SHEET'!R39="","",'S.D.PASTE SHEET'!R39)</f>
        <v>GOVT. SENIOR SECONDARY SCHOOL DASANA KHURD (219769)</v>
      </c>
      <c s="72">
        <f>IF('S.D.PASTE SHEET'!S39="","",'S.D.PASTE SHEET'!S39)</f>
        <v>8141302602</v>
      </c>
      <c s="72" t="str">
        <f>IF('S.D.PASTE SHEET'!T39="","",'S.D.PASTE SHEET'!T39)</f>
        <v>XXXX3946</v>
      </c>
      <c s="72" t="str">
        <f>IF('S.D.PASTE SHEET'!U39="","",'S.D.PASTE SHEET'!U39)</f>
        <v/>
      </c>
      <c s="72">
        <f>IF('S.D.PASTE SHEET'!V39="","",'S.D.PASTE SHEET'!V39)</f>
        <v>8094385710</v>
      </c>
      <c s="72" t="str">
        <f>IF('S.D.PASTE SHEET'!W39="","",'S.D.PASTE SHEET'!W39)</f>
        <v>VILLAGE DASANA KHURD POST DIKAWA,MOLASAR,DASANA KHURD ,341506</v>
      </c>
      <c s="72">
        <f>IF('S.D.PASTE SHEET'!X39="","",'S.D.PASTE SHEET'!X39)</f>
        <v>50000</v>
      </c>
      <c s="72" t="str">
        <f>IF('S.D.PASTE SHEET'!Y39="","",'S.D.PASTE SHEET'!Y39)</f>
        <v>N</v>
      </c>
      <c s="72" t="str">
        <f>IF('S.D.PASTE SHEET'!Z39="","",'S.D.PASTE SHEET'!Z39)</f>
        <v>N</v>
      </c>
      <c s="72" t="str">
        <f>IF('S.D.PASTE SHEET'!AA39="","",'S.D.PASTE SHEET'!AA39)</f>
        <v>No</v>
      </c>
      <c s="72">
        <f>IF('S.D.PASTE SHEET'!AB39="","",'S.D.PASTE SHEET'!AB39)</f>
        <v>10</v>
      </c>
      <c s="72" t="str">
        <f>IF('S.D.PASTE SHEET'!AC39="","",'S.D.PASTE SHEET'!AC39)</f>
        <v>None</v>
      </c>
      <c s="72">
        <f>IF('S.D.PASTE SHEET'!AD39="","",'S.D.PASTE SHEET'!AD39)</f>
        <v>3</v>
      </c>
      <c s="74"/>
      <c s="70" t="str">
        <f>IF(AK39="","",IF(AK39&gt;0,COUNT($AG$2:AG39),""))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IF(BC39="","",IF(BC39&gt;0,COUNT($AY$2:AY39),""))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 spans="1:157" ht="15.75" customHeight="1">
      <c r="A40" s="72">
        <f>IF('S.D.PASTE SHEET'!A40="","",'S.D.PASTE SHEET'!A40)</f>
        <v>3</v>
      </c>
      <c s="72" t="str">
        <f>IF('S.D.PASTE SHEET'!B40="","",'S.D.PASTE SHEET'!B40)</f>
        <v>A</v>
      </c>
      <c s="72">
        <f>IF('S.D.PASTE SHEET'!C40="","",'S.D.PASTE SHEET'!C40)</f>
        <v>582</v>
      </c>
      <c s="73" t="str">
        <f>IF('S.D.PASTE SHEET'!D40="","",'S.D.PASTE SHEET'!D40)</f>
        <v/>
      </c>
      <c s="72" t="str">
        <f>IF('S.D.PASTE SHEET'!E40="","",UPPER('S.D.PASTE SHEET'!E40))</f>
        <v>BHARTI</v>
      </c>
      <c s="72" t="str">
        <f>IF('S.D.PASTE SHEET'!F40="","",'S.D.PASTE SHEET'!F40)</f>
        <v/>
      </c>
      <c s="72" t="str">
        <f>IF('S.D.PASTE SHEET'!G40="","",UPPER('S.D.PASTE SHEET'!G40))</f>
        <v>RAMDEVA RAM</v>
      </c>
      <c s="72" t="str">
        <f>IF('S.D.PASTE SHEET'!H40="","",UPPER('S.D.PASTE SHEET'!H40))</f>
        <v>ANJU</v>
      </c>
      <c s="72" t="str">
        <f>IF('S.D.PASTE SHEET'!I40="","",'S.D.PASTE SHEET'!I40)</f>
        <v>F</v>
      </c>
      <c s="73">
        <f>IF('S.D.PASTE SHEET'!J40="","",'S.D.PASTE SHEET'!J40)</f>
        <v>42333</v>
      </c>
      <c s="72">
        <f>IF('S.D.PASTE SHEET'!K40="","",'S.D.PASTE SHEET'!K40)</f>
        <v>3062</v>
      </c>
      <c s="72" t="str">
        <f>IF('S.D.PASTE SHEET'!L40="","",'S.D.PASTE SHEET'!L40)</f>
        <v/>
      </c>
      <c s="72">
        <f>IF('S.D.PASTE SHEET'!M40="","",'S.D.PASTE SHEET'!M40)</f>
        <v>138</v>
      </c>
      <c s="72">
        <f>IF('S.D.PASTE SHEET'!N40="","",'S.D.PASTE SHEET'!N40)</f>
        <v>95</v>
      </c>
      <c s="72" t="str">
        <f>IF('S.D.PASTE SHEET'!O40="","",'S.D.PASTE SHEET'!O40)</f>
        <v>SC</v>
      </c>
      <c s="72" t="str">
        <f>IF('S.D.PASTE SHEET'!P40="","",'S.D.PASTE SHEET'!P40)</f>
        <v/>
      </c>
      <c s="72" t="str">
        <f>IF('S.D.PASTE SHEET'!Q40="","",'S.D.PASTE SHEET'!Q40)</f>
        <v/>
      </c>
      <c s="72" t="str">
        <f>IF('S.D.PASTE SHEET'!R40="","",'S.D.PASTE SHEET'!R40)</f>
        <v>GOVT. SENIOR SECONDARY SCHOOL DASANA KHURD (219769)</v>
      </c>
      <c s="72">
        <f>IF('S.D.PASTE SHEET'!S40="","",'S.D.PASTE SHEET'!S40)</f>
        <v>8141302602</v>
      </c>
      <c s="72" t="str">
        <f>IF('S.D.PASTE SHEET'!T40="","",'S.D.PASTE SHEET'!T40)</f>
        <v>XXXX7247</v>
      </c>
      <c s="72" t="str">
        <f>IF('S.D.PASTE SHEET'!U40="","",'S.D.PASTE SHEET'!U40)</f>
        <v>VTOXPPJ</v>
      </c>
      <c s="72">
        <f>IF('S.D.PASTE SHEET'!V40="","",'S.D.PASTE SHEET'!V40)</f>
        <v>8696053790</v>
      </c>
      <c s="72" t="str">
        <f>IF('S.D.PASTE SHEET'!W40="","",'S.D.PASTE SHEET'!W40)</f>
        <v>VILLAGE DASANA KHURD,MOLASAR,DASANA KHURD,341506</v>
      </c>
      <c s="72">
        <f>IF('S.D.PASTE SHEET'!X40="","",'S.D.PASTE SHEET'!X40)</f>
        <v>45000</v>
      </c>
      <c s="72" t="str">
        <f>IF('S.D.PASTE SHEET'!Y40="","",'S.D.PASTE SHEET'!Y40)</f>
        <v>N</v>
      </c>
      <c s="72" t="str">
        <f>IF('S.D.PASTE SHEET'!Z40="","",'S.D.PASTE SHEET'!Z40)</f>
        <v>N</v>
      </c>
      <c s="72" t="str">
        <f>IF('S.D.PASTE SHEET'!AA40="","",'S.D.PASTE SHEET'!AA40)</f>
        <v/>
      </c>
      <c s="72">
        <f>IF('S.D.PASTE SHEET'!AB40="","",'S.D.PASTE SHEET'!AB40)</f>
        <v>9</v>
      </c>
      <c s="72" t="str">
        <f>IF('S.D.PASTE SHEET'!AC40="","",'S.D.PASTE SHEET'!AC40)</f>
        <v>None</v>
      </c>
      <c s="72">
        <f>IF('S.D.PASTE SHEET'!AD40="","",'S.D.PASTE SHEET'!AD40)</f>
        <v>3</v>
      </c>
      <c s="74"/>
      <c s="70" t="str">
        <f>IF(AK40="","",IF(AK40&gt;0,COUNT($AG$2:AG40),""))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IF(BC40="","",IF(BC40&gt;0,COUNT($AY$2:AY40),""))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 spans="1:157" ht="15.75" customHeight="1">
      <c r="A41" s="72">
        <f>IF('S.D.PASTE SHEET'!A41="","",'S.D.PASTE SHEET'!A41)</f>
        <v>3</v>
      </c>
      <c s="72" t="str">
        <f>IF('S.D.PASTE SHEET'!B41="","",'S.D.PASTE SHEET'!B41)</f>
        <v>A</v>
      </c>
      <c s="72">
        <f>IF('S.D.PASTE SHEET'!C41="","",'S.D.PASTE SHEET'!C41)</f>
        <v>575</v>
      </c>
      <c s="73" t="str">
        <f>IF('S.D.PASTE SHEET'!D41="","",'S.D.PASTE SHEET'!D41)</f>
        <v/>
      </c>
      <c s="72" t="str">
        <f>IF('S.D.PASTE SHEET'!E41="","",UPPER('S.D.PASTE SHEET'!E41))</f>
        <v>DANA RAM</v>
      </c>
      <c s="72" t="str">
        <f>IF('S.D.PASTE SHEET'!F41="","",'S.D.PASTE SHEET'!F41)</f>
        <v/>
      </c>
      <c s="72" t="str">
        <f>IF('S.D.PASTE SHEET'!G41="","",UPPER('S.D.PASTE SHEET'!G41))</f>
        <v>RAJU RAM</v>
      </c>
      <c s="72" t="str">
        <f>IF('S.D.PASTE SHEET'!H41="","",UPPER('S.D.PASTE SHEET'!H41))</f>
        <v>MUNNI</v>
      </c>
      <c s="72" t="str">
        <f>IF('S.D.PASTE SHEET'!I41="","",'S.D.PASTE SHEET'!I41)</f>
        <v>M</v>
      </c>
      <c s="73">
        <f>IF('S.D.PASTE SHEET'!J41="","",'S.D.PASTE SHEET'!J41)</f>
        <v>41878</v>
      </c>
      <c s="72">
        <f>IF('S.D.PASTE SHEET'!K41="","",'S.D.PASTE SHEET'!K41)</f>
        <v>3063</v>
      </c>
      <c s="72" t="str">
        <f>IF('S.D.PASTE SHEET'!L41="","",'S.D.PASTE SHEET'!L41)</f>
        <v/>
      </c>
      <c s="72">
        <f>IF('S.D.PASTE SHEET'!M41="","",'S.D.PASTE SHEET'!M41)</f>
        <v>138</v>
      </c>
      <c s="72">
        <f>IF('S.D.PASTE SHEET'!N41="","",'S.D.PASTE SHEET'!N41)</f>
        <v>134</v>
      </c>
      <c s="72" t="str">
        <f>IF('S.D.PASTE SHEET'!O41="","",'S.D.PASTE SHEET'!O41)</f>
        <v>SC</v>
      </c>
      <c s="72" t="str">
        <f>IF('S.D.PASTE SHEET'!P41="","",'S.D.PASTE SHEET'!P41)</f>
        <v>Hindu</v>
      </c>
      <c s="72" t="str">
        <f>IF('S.D.PASTE SHEET'!Q41="","",'S.D.PASTE SHEET'!Q41)</f>
        <v/>
      </c>
      <c s="72" t="str">
        <f>IF('S.D.PASTE SHEET'!R41="","",'S.D.PASTE SHEET'!R41)</f>
        <v>GOVT. SENIOR SECONDARY SCHOOL DASANA KHURD (219769)</v>
      </c>
      <c s="72">
        <f>IF('S.D.PASTE SHEET'!S41="","",'S.D.PASTE SHEET'!S41)</f>
        <v>8141302602</v>
      </c>
      <c s="72" t="str">
        <f>IF('S.D.PASTE SHEET'!T41="","",'S.D.PASTE SHEET'!T41)</f>
        <v>XXXX6207</v>
      </c>
      <c s="72" t="str">
        <f>IF('S.D.PASTE SHEET'!U41="","",'S.D.PASTE SHEET'!U41)</f>
        <v>VPHKXRH</v>
      </c>
      <c s="72">
        <f>IF('S.D.PASTE SHEET'!V41="","",'S.D.PASTE SHEET'!V41)</f>
        <v>9983611410</v>
      </c>
      <c s="72" t="str">
        <f>IF('S.D.PASTE SHEET'!W41="","",'S.D.PASTE SHEET'!W41)</f>
        <v>DASANA KHURD,MOLASAR,DASANA KHURD,341506</v>
      </c>
      <c s="72">
        <f>IF('S.D.PASTE SHEET'!X41="","",'S.D.PASTE SHEET'!X41)</f>
        <v>40000</v>
      </c>
      <c s="72" t="str">
        <f>IF('S.D.PASTE SHEET'!Y41="","",'S.D.PASTE SHEET'!Y41)</f>
        <v>N</v>
      </c>
      <c s="72" t="str">
        <f>IF('S.D.PASTE SHEET'!Z41="","",'S.D.PASTE SHEET'!Z41)</f>
        <v>N</v>
      </c>
      <c s="72" t="str">
        <f>IF('S.D.PASTE SHEET'!AA41="","",'S.D.PASTE SHEET'!AA41)</f>
        <v>No</v>
      </c>
      <c s="72">
        <f>IF('S.D.PASTE SHEET'!AB41="","",'S.D.PASTE SHEET'!AB41)</f>
        <v>10</v>
      </c>
      <c s="72" t="str">
        <f>IF('S.D.PASTE SHEET'!AC41="","",'S.D.PASTE SHEET'!AC41)</f>
        <v>None</v>
      </c>
      <c s="72">
        <f>IF('S.D.PASTE SHEET'!AD41="","",'S.D.PASTE SHEET'!AD41)</f>
        <v>0</v>
      </c>
      <c s="74"/>
      <c s="70" t="str">
        <f>IF(AK41="","",IF(AK41&gt;0,COUNT($AG$2:AG41),""))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IF(BC41="","",IF(BC41&gt;0,COUNT($AY$2:AY41),""))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 spans="1:157" ht="15.75" customHeight="1">
      <c r="A42" s="72">
        <f>IF('S.D.PASTE SHEET'!A42="","",'S.D.PASTE SHEET'!A42)</f>
        <v>3</v>
      </c>
      <c s="72" t="str">
        <f>IF('S.D.PASTE SHEET'!B42="","",'S.D.PASTE SHEET'!B42)</f>
        <v>A</v>
      </c>
      <c s="72">
        <f>IF('S.D.PASTE SHEET'!C42="","",'S.D.PASTE SHEET'!C42)</f>
        <v>635</v>
      </c>
      <c s="73" t="str">
        <f>IF('S.D.PASTE SHEET'!D42="","",'S.D.PASTE SHEET'!D42)</f>
        <v/>
      </c>
      <c s="72" t="str">
        <f>IF('S.D.PASTE SHEET'!E42="","",UPPER('S.D.PASTE SHEET'!E42))</f>
        <v>DEEPIKA</v>
      </c>
      <c s="72" t="str">
        <f>IF('S.D.PASTE SHEET'!F42="","",'S.D.PASTE SHEET'!F42)</f>
        <v/>
      </c>
      <c s="72" t="str">
        <f>IF('S.D.PASTE SHEET'!G42="","",UPPER('S.D.PASTE SHEET'!G42))</f>
        <v>PUSA RAM</v>
      </c>
      <c s="72" t="str">
        <f>IF('S.D.PASTE SHEET'!H42="","",UPPER('S.D.PASTE SHEET'!H42))</f>
        <v>SANTOSH</v>
      </c>
      <c s="72" t="str">
        <f>IF('S.D.PASTE SHEET'!I42="","",'S.D.PASTE SHEET'!I42)</f>
        <v>F</v>
      </c>
      <c s="73">
        <f>IF('S.D.PASTE SHEET'!J42="","",'S.D.PASTE SHEET'!J42)</f>
        <v>42192</v>
      </c>
      <c s="72">
        <f>IF('S.D.PASTE SHEET'!K42="","",'S.D.PASTE SHEET'!K42)</f>
        <v>3064</v>
      </c>
      <c s="72" t="str">
        <f>IF('S.D.PASTE SHEET'!L42="","",'S.D.PASTE SHEET'!L42)</f>
        <v/>
      </c>
      <c s="72">
        <f>IF('S.D.PASTE SHEET'!M42="","",'S.D.PASTE SHEET'!M42)</f>
        <v>138</v>
      </c>
      <c s="72">
        <f>IF('S.D.PASTE SHEET'!N42="","",'S.D.PASTE SHEET'!N42)</f>
        <v>129</v>
      </c>
      <c s="72" t="str">
        <f>IF('S.D.PASTE SHEET'!O42="","",'S.D.PASTE SHEET'!O42)</f>
        <v>OBC</v>
      </c>
      <c s="72" t="str">
        <f>IF('S.D.PASTE SHEET'!P42="","",'S.D.PASTE SHEET'!P42)</f>
        <v>Hindu</v>
      </c>
      <c s="72" t="str">
        <f>IF('S.D.PASTE SHEET'!Q42="","",'S.D.PASTE SHEET'!Q42)</f>
        <v/>
      </c>
      <c s="72" t="str">
        <f>IF('S.D.PASTE SHEET'!R42="","",'S.D.PASTE SHEET'!R42)</f>
        <v>GOVT. SENIOR SECONDARY SCHOOL DASANA KHURD (219769)</v>
      </c>
      <c s="72">
        <f>IF('S.D.PASTE SHEET'!S42="","",'S.D.PASTE SHEET'!S42)</f>
        <v>8141302602</v>
      </c>
      <c s="72" t="str">
        <f>IF('S.D.PASTE SHEET'!T42="","",'S.D.PASTE SHEET'!T42)</f>
        <v>XXXX4904</v>
      </c>
      <c s="72" t="str">
        <f>IF('S.D.PASTE SHEET'!U42="","",'S.D.PASTE SHEET'!U42)</f>
        <v/>
      </c>
      <c s="72">
        <f>IF('S.D.PASTE SHEET'!V42="","",'S.D.PASTE SHEET'!V42)</f>
        <v>8690594081</v>
      </c>
      <c s="72" t="str">
        <f>IF('S.D.PASTE SHEET'!W42="","",'S.D.PASTE SHEET'!W42)</f>
        <v>DASANA KHURD ,MOLASAR ,DASANA KHURD ,341506</v>
      </c>
      <c s="72">
        <f>IF('S.D.PASTE SHEET'!X42="","",'S.D.PASTE SHEET'!X42)</f>
        <v>40000</v>
      </c>
      <c s="72" t="str">
        <f>IF('S.D.PASTE SHEET'!Y42="","",'S.D.PASTE SHEET'!Y42)</f>
        <v>N</v>
      </c>
      <c s="72" t="str">
        <f>IF('S.D.PASTE SHEET'!Z42="","",'S.D.PASTE SHEET'!Z42)</f>
        <v>N</v>
      </c>
      <c s="72" t="str">
        <f>IF('S.D.PASTE SHEET'!AA42="","",'S.D.PASTE SHEET'!AA42)</f>
        <v>No</v>
      </c>
      <c s="72">
        <f>IF('S.D.PASTE SHEET'!AB42="","",'S.D.PASTE SHEET'!AB42)</f>
        <v>9</v>
      </c>
      <c s="72" t="str">
        <f>IF('S.D.PASTE SHEET'!AC42="","",'S.D.PASTE SHEET'!AC42)</f>
        <v>None</v>
      </c>
      <c s="72">
        <f>IF('S.D.PASTE SHEET'!AD42="","",'S.D.PASTE SHEET'!AD42)</f>
        <v>0</v>
      </c>
      <c s="74"/>
      <c s="70" t="str">
        <f>IF(AK42="","",IF(AK42&gt;0,COUNT($AG$2:AG42),""))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IF(BC42="","",IF(BC42&gt;0,COUNT($AY$2:AY42),""))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 spans="1:157" ht="15.75" customHeight="1">
      <c r="A43" s="72">
        <f>IF('S.D.PASTE SHEET'!A43="","",'S.D.PASTE SHEET'!A43)</f>
        <v>3</v>
      </c>
      <c s="72" t="str">
        <f>IF('S.D.PASTE SHEET'!B43="","",'S.D.PASTE SHEET'!B43)</f>
        <v>A</v>
      </c>
      <c s="72">
        <f>IF('S.D.PASTE SHEET'!C43="","",'S.D.PASTE SHEET'!C43)</f>
        <v>559</v>
      </c>
      <c s="73" t="str">
        <f>IF('S.D.PASTE SHEET'!D43="","",'S.D.PASTE SHEET'!D43)</f>
        <v/>
      </c>
      <c s="72" t="str">
        <f>IF('S.D.PASTE SHEET'!E43="","",UPPER('S.D.PASTE SHEET'!E43))</f>
        <v>DINESH</v>
      </c>
      <c s="72" t="str">
        <f>IF('S.D.PASTE SHEET'!F43="","",'S.D.PASTE SHEET'!F43)</f>
        <v/>
      </c>
      <c s="72" t="str">
        <f>IF('S.D.PASTE SHEET'!G43="","",UPPER('S.D.PASTE SHEET'!G43))</f>
        <v>JETHA RAM</v>
      </c>
      <c s="72" t="str">
        <f>IF('S.D.PASTE SHEET'!H43="","",UPPER('S.D.PASTE SHEET'!H43))</f>
        <v>CHHOTI DEVI</v>
      </c>
      <c s="72" t="str">
        <f>IF('S.D.PASTE SHEET'!I43="","",'S.D.PASTE SHEET'!I43)</f>
        <v>M</v>
      </c>
      <c s="73">
        <f>IF('S.D.PASTE SHEET'!J43="","",'S.D.PASTE SHEET'!J43)</f>
        <v>41648</v>
      </c>
      <c s="72">
        <f>IF('S.D.PASTE SHEET'!K43="","",'S.D.PASTE SHEET'!K43)</f>
        <v>3065</v>
      </c>
      <c s="72" t="str">
        <f>IF('S.D.PASTE SHEET'!L43="","",'S.D.PASTE SHEET'!L43)</f>
        <v/>
      </c>
      <c s="72">
        <f>IF('S.D.PASTE SHEET'!M43="","",'S.D.PASTE SHEET'!M43)</f>
        <v>138</v>
      </c>
      <c s="72">
        <f>IF('S.D.PASTE SHEET'!N43="","",'S.D.PASTE SHEET'!N43)</f>
        <v>134</v>
      </c>
      <c s="72" t="str">
        <f>IF('S.D.PASTE SHEET'!O43="","",'S.D.PASTE SHEET'!O43)</f>
        <v>SC</v>
      </c>
      <c s="72" t="str">
        <f>IF('S.D.PASTE SHEET'!P43="","",'S.D.PASTE SHEET'!P43)</f>
        <v>Hindu</v>
      </c>
      <c s="72" t="str">
        <f>IF('S.D.PASTE SHEET'!Q43="","",'S.D.PASTE SHEET'!Q43)</f>
        <v/>
      </c>
      <c s="72" t="str">
        <f>IF('S.D.PASTE SHEET'!R43="","",'S.D.PASTE SHEET'!R43)</f>
        <v>GOVT. SENIOR SECONDARY SCHOOL DASANA KHURD (219769)</v>
      </c>
      <c s="72">
        <f>IF('S.D.PASTE SHEET'!S43="","",'S.D.PASTE SHEET'!S43)</f>
        <v>8141302602</v>
      </c>
      <c s="72" t="str">
        <f>IF('S.D.PASTE SHEET'!T43="","",'S.D.PASTE SHEET'!T43)</f>
        <v>XXXX9995</v>
      </c>
      <c s="72" t="str">
        <f>IF('S.D.PASTE SHEET'!U43="","",'S.D.PASTE SHEET'!U43)</f>
        <v/>
      </c>
      <c s="72">
        <f>IF('S.D.PASTE SHEET'!V43="","",'S.D.PASTE SHEET'!V43)</f>
        <v>9509671985</v>
      </c>
      <c s="72" t="str">
        <f>IF('S.D.PASTE SHEET'!W43="","",'S.D.PASTE SHEET'!W43)</f>
        <v>DASANA KHURD,MOLASAR,DASANA KHURD,341506</v>
      </c>
      <c s="72">
        <f>IF('S.D.PASTE SHEET'!X43="","",'S.D.PASTE SHEET'!X43)</f>
        <v>45000</v>
      </c>
      <c s="72" t="str">
        <f>IF('S.D.PASTE SHEET'!Y43="","",'S.D.PASTE SHEET'!Y43)</f>
        <v>N</v>
      </c>
      <c s="72" t="str">
        <f>IF('S.D.PASTE SHEET'!Z43="","",'S.D.PASTE SHEET'!Z43)</f>
        <v>N</v>
      </c>
      <c s="72" t="str">
        <f>IF('S.D.PASTE SHEET'!AA43="","",'S.D.PASTE SHEET'!AA43)</f>
        <v>No</v>
      </c>
      <c s="72">
        <f>IF('S.D.PASTE SHEET'!AB43="","",'S.D.PASTE SHEET'!AB43)</f>
        <v>10</v>
      </c>
      <c s="72" t="str">
        <f>IF('S.D.PASTE SHEET'!AC43="","",'S.D.PASTE SHEET'!AC43)</f>
        <v>None</v>
      </c>
      <c s="72">
        <f>IF('S.D.PASTE SHEET'!AD43="","",'S.D.PASTE SHEET'!AD43)</f>
        <v>3</v>
      </c>
      <c s="74"/>
      <c s="70" t="str">
        <f>IF(AK43="","",IF(AK43&gt;0,COUNT($AG$2:AG43),""))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IF(BC43="","",IF(BC43&gt;0,COUNT($AY$2:AY43),""))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 spans="1:157" ht="15.75" customHeight="1">
      <c r="A44" s="72">
        <f>IF('S.D.PASTE SHEET'!A44="","",'S.D.PASTE SHEET'!A44)</f>
        <v>3</v>
      </c>
      <c s="72" t="str">
        <f>IF('S.D.PASTE SHEET'!B44="","",'S.D.PASTE SHEET'!B44)</f>
        <v>A</v>
      </c>
      <c s="72">
        <f>IF('S.D.PASTE SHEET'!C44="","",'S.D.PASTE SHEET'!C44)</f>
        <v>558</v>
      </c>
      <c s="73" t="str">
        <f>IF('S.D.PASTE SHEET'!D44="","",'S.D.PASTE SHEET'!D44)</f>
        <v/>
      </c>
      <c s="72" t="str">
        <f>IF('S.D.PASTE SHEET'!E44="","",UPPER('S.D.PASTE SHEET'!E44))</f>
        <v>GUNJAN BHATI</v>
      </c>
      <c s="72" t="str">
        <f>IF('S.D.PASTE SHEET'!F44="","",'S.D.PASTE SHEET'!F44)</f>
        <v/>
      </c>
      <c s="72" t="str">
        <f>IF('S.D.PASTE SHEET'!G44="","",UPPER('S.D.PASTE SHEET'!G44))</f>
        <v>ASHOK</v>
      </c>
      <c s="72" t="str">
        <f>IF('S.D.PASTE SHEET'!H44="","",UPPER('S.D.PASTE SHEET'!H44))</f>
        <v>RAGANI DEVI</v>
      </c>
      <c s="72" t="str">
        <f>IF('S.D.PASTE SHEET'!I44="","",'S.D.PASTE SHEET'!I44)</f>
        <v>F</v>
      </c>
      <c s="73">
        <f>IF('S.D.PASTE SHEET'!J44="","",'S.D.PASTE SHEET'!J44)</f>
        <v>42276</v>
      </c>
      <c s="72">
        <f>IF('S.D.PASTE SHEET'!K44="","",'S.D.PASTE SHEET'!K44)</f>
        <v>3066</v>
      </c>
      <c s="72" t="str">
        <f>IF('S.D.PASTE SHEET'!L44="","",'S.D.PASTE SHEET'!L44)</f>
        <v/>
      </c>
      <c s="72">
        <f>IF('S.D.PASTE SHEET'!M44="","",'S.D.PASTE SHEET'!M44)</f>
        <v>138</v>
      </c>
      <c s="72">
        <f>IF('S.D.PASTE SHEET'!N44="","",'S.D.PASTE SHEET'!N44)</f>
        <v>136</v>
      </c>
      <c s="72" t="str">
        <f>IF('S.D.PASTE SHEET'!O44="","",'S.D.PASTE SHEET'!O44)</f>
        <v>SC</v>
      </c>
      <c s="72" t="str">
        <f>IF('S.D.PASTE SHEET'!P44="","",'S.D.PASTE SHEET'!P44)</f>
        <v>Hindu</v>
      </c>
      <c s="72" t="str">
        <f>IF('S.D.PASTE SHEET'!Q44="","",'S.D.PASTE SHEET'!Q44)</f>
        <v/>
      </c>
      <c s="72" t="str">
        <f>IF('S.D.PASTE SHEET'!R44="","",'S.D.PASTE SHEET'!R44)</f>
        <v>GOVT. SENIOR SECONDARY SCHOOL DASANA KHURD (219769)</v>
      </c>
      <c s="72">
        <f>IF('S.D.PASTE SHEET'!S44="","",'S.D.PASTE SHEET'!S44)</f>
        <v>8141302602</v>
      </c>
      <c s="72" t="str">
        <f>IF('S.D.PASTE SHEET'!T44="","",'S.D.PASTE SHEET'!T44)</f>
        <v>XXXX2594</v>
      </c>
      <c s="72" t="str">
        <f>IF('S.D.PASTE SHEET'!U44="","",'S.D.PASTE SHEET'!U44)</f>
        <v>BASBUQC</v>
      </c>
      <c s="72">
        <f>IF('S.D.PASTE SHEET'!V44="","",'S.D.PASTE SHEET'!V44)</f>
        <v>8696382855</v>
      </c>
      <c s="72" t="str">
        <f>IF('S.D.PASTE SHEET'!W44="","",'S.D.PASTE SHEET'!W44)</f>
        <v>DASANA KHURD DIDWANA DIST NAGAUR,MOULASAR,DASANA KHURD,341506</v>
      </c>
      <c s="72">
        <f>IF('S.D.PASTE SHEET'!X44="","",'S.D.PASTE SHEET'!X44)</f>
        <v>50000</v>
      </c>
      <c s="72" t="str">
        <f>IF('S.D.PASTE SHEET'!Y44="","",'S.D.PASTE SHEET'!Y44)</f>
        <v>N</v>
      </c>
      <c s="72" t="str">
        <f>IF('S.D.PASTE SHEET'!Z44="","",'S.D.PASTE SHEET'!Z44)</f>
        <v>N</v>
      </c>
      <c s="72" t="str">
        <f>IF('S.D.PASTE SHEET'!AA44="","",'S.D.PASTE SHEET'!AA44)</f>
        <v>No</v>
      </c>
      <c s="72">
        <f>IF('S.D.PASTE SHEET'!AB44="","",'S.D.PASTE SHEET'!AB44)</f>
        <v>9</v>
      </c>
      <c s="72" t="str">
        <f>IF('S.D.PASTE SHEET'!AC44="","",'S.D.PASTE SHEET'!AC44)</f>
        <v>None</v>
      </c>
      <c s="72">
        <f>IF('S.D.PASTE SHEET'!AD44="","",'S.D.PASTE SHEET'!AD44)</f>
        <v>0</v>
      </c>
      <c s="74"/>
      <c s="70" t="str">
        <f>IF(AK44="","",IF(AK44&gt;0,COUNT($AG$2:AG44),""))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IF(BC44="","",IF(BC44&gt;0,COUNT($AY$2:AY44),""))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 spans="1:157" ht="15.75" customHeight="1">
      <c r="A45" s="72">
        <f>IF('S.D.PASTE SHEET'!A45="","",'S.D.PASTE SHEET'!A45)</f>
        <v>3</v>
      </c>
      <c s="72" t="str">
        <f>IF('S.D.PASTE SHEET'!B45="","",'S.D.PASTE SHEET'!B45)</f>
        <v>A</v>
      </c>
      <c s="72">
        <f>IF('S.D.PASTE SHEET'!C45="","",'S.D.PASTE SHEET'!C45)</f>
        <v>571</v>
      </c>
      <c s="73" t="str">
        <f>IF('S.D.PASTE SHEET'!D45="","",'S.D.PASTE SHEET'!D45)</f>
        <v/>
      </c>
      <c s="72" t="str">
        <f>IF('S.D.PASTE SHEET'!E45="","",UPPER('S.D.PASTE SHEET'!E45))</f>
        <v>KAAVYA</v>
      </c>
      <c s="72" t="str">
        <f>IF('S.D.PASTE SHEET'!F45="","",'S.D.PASTE SHEET'!F45)</f>
        <v/>
      </c>
      <c s="72" t="str">
        <f>IF('S.D.PASTE SHEET'!G45="","",UPPER('S.D.PASTE SHEET'!G45))</f>
        <v>LALA RAM</v>
      </c>
      <c s="72" t="str">
        <f>IF('S.D.PASTE SHEET'!H45="","",UPPER('S.D.PASTE SHEET'!H45))</f>
        <v>SUMITRA</v>
      </c>
      <c s="72" t="str">
        <f>IF('S.D.PASTE SHEET'!I45="","",'S.D.PASTE SHEET'!I45)</f>
        <v>F</v>
      </c>
      <c s="73">
        <f>IF('S.D.PASTE SHEET'!J45="","",'S.D.PASTE SHEET'!J45)</f>
        <v>42545</v>
      </c>
      <c s="72">
        <f>IF('S.D.PASTE SHEET'!K45="","",'S.D.PASTE SHEET'!K45)</f>
        <v>3067</v>
      </c>
      <c s="72" t="str">
        <f>IF('S.D.PASTE SHEET'!L45="","",'S.D.PASTE SHEET'!L45)</f>
        <v/>
      </c>
      <c s="72">
        <f>IF('S.D.PASTE SHEET'!M45="","",'S.D.PASTE SHEET'!M45)</f>
        <v>138</v>
      </c>
      <c s="72">
        <f>IF('S.D.PASTE SHEET'!N45="","",'S.D.PASTE SHEET'!N45)</f>
        <v>137</v>
      </c>
      <c s="72" t="str">
        <f>IF('S.D.PASTE SHEET'!O45="","",'S.D.PASTE SHEET'!O45)</f>
        <v>OBC</v>
      </c>
      <c s="72" t="str">
        <f>IF('S.D.PASTE SHEET'!P45="","",'S.D.PASTE SHEET'!P45)</f>
        <v/>
      </c>
      <c s="72" t="str">
        <f>IF('S.D.PASTE SHEET'!Q45="","",'S.D.PASTE SHEET'!Q45)</f>
        <v/>
      </c>
      <c s="72" t="str">
        <f>IF('S.D.PASTE SHEET'!R45="","",'S.D.PASTE SHEET'!R45)</f>
        <v>GOVT. SENIOR SECONDARY SCHOOL DASANA KHURD (219769)</v>
      </c>
      <c s="72">
        <f>IF('S.D.PASTE SHEET'!S45="","",'S.D.PASTE SHEET'!S45)</f>
        <v>8141302602</v>
      </c>
      <c s="72" t="str">
        <f>IF('S.D.PASTE SHEET'!T45="","",'S.D.PASTE SHEET'!T45)</f>
        <v>XXXX4387</v>
      </c>
      <c s="72" t="str">
        <f>IF('S.D.PASTE SHEET'!U45="","",'S.D.PASTE SHEET'!U45)</f>
        <v>YKFMFQK</v>
      </c>
      <c s="72">
        <f>IF('S.D.PASTE SHEET'!V45="","",'S.D.PASTE SHEET'!V45)</f>
        <v>9828012561</v>
      </c>
      <c s="72" t="str">
        <f>IF('S.D.PASTE SHEET'!W45="","",'S.D.PASTE SHEET'!W45)</f>
        <v>KHATIYO KA BAS,MOLASAR,DASANA KHURD,341506</v>
      </c>
      <c s="72">
        <f>IF('S.D.PASTE SHEET'!X45="","",'S.D.PASTE SHEET'!X45)</f>
        <v>45000</v>
      </c>
      <c s="72" t="str">
        <f>IF('S.D.PASTE SHEET'!Y45="","",'S.D.PASTE SHEET'!Y45)</f>
        <v>N</v>
      </c>
      <c s="72" t="str">
        <f>IF('S.D.PASTE SHEET'!Z45="","",'S.D.PASTE SHEET'!Z45)</f>
        <v>N</v>
      </c>
      <c s="72" t="str">
        <f>IF('S.D.PASTE SHEET'!AA45="","",'S.D.PASTE SHEET'!AA45)</f>
        <v/>
      </c>
      <c s="72">
        <f>IF('S.D.PASTE SHEET'!AB45="","",'S.D.PASTE SHEET'!AB45)</f>
        <v>8</v>
      </c>
      <c s="72" t="str">
        <f>IF('S.D.PASTE SHEET'!AC45="","",'S.D.PASTE SHEET'!AC45)</f>
        <v>None</v>
      </c>
      <c s="72">
        <f>IF('S.D.PASTE SHEET'!AD45="","",'S.D.PASTE SHEET'!AD45)</f>
        <v>0</v>
      </c>
      <c s="74"/>
      <c s="70" t="str">
        <f>IF(AK45="","",IF(AK45&gt;0,COUNT($AG$2:AG45),""))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IF(BC45="","",IF(BC45&gt;0,COUNT($AY$2:AY45),""))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 spans="1:157" ht="15.75" customHeight="1">
      <c r="A46" s="72">
        <f>IF('S.D.PASTE SHEET'!A46="","",'S.D.PASTE SHEET'!A46)</f>
        <v>3</v>
      </c>
      <c s="72" t="str">
        <f>IF('S.D.PASTE SHEET'!B46="","",'S.D.PASTE SHEET'!B46)</f>
        <v>A</v>
      </c>
      <c s="72">
        <f>IF('S.D.PASTE SHEET'!C46="","",'S.D.PASTE SHEET'!C46)</f>
        <v>615</v>
      </c>
      <c s="73" t="str">
        <f>IF('S.D.PASTE SHEET'!D46="","",'S.D.PASTE SHEET'!D46)</f>
        <v/>
      </c>
      <c s="72" t="str">
        <f>IF('S.D.PASTE SHEET'!E46="","",UPPER('S.D.PASTE SHEET'!E46))</f>
        <v>KRISH</v>
      </c>
      <c s="72" t="str">
        <f>IF('S.D.PASTE SHEET'!F46="","",'S.D.PASTE SHEET'!F46)</f>
        <v/>
      </c>
      <c s="72" t="str">
        <f>IF('S.D.PASTE SHEET'!G46="","",UPPER('S.D.PASTE SHEET'!G46))</f>
        <v>RAJU RAM</v>
      </c>
      <c s="72" t="str">
        <f>IF('S.D.PASTE SHEET'!H46="","",UPPER('S.D.PASTE SHEET'!H46))</f>
        <v>ANITA DEVI</v>
      </c>
      <c s="72" t="str">
        <f>IF('S.D.PASTE SHEET'!I46="","",'S.D.PASTE SHEET'!I46)</f>
        <v>M</v>
      </c>
      <c s="73">
        <f>IF('S.D.PASTE SHEET'!J46="","",'S.D.PASTE SHEET'!J46)</f>
        <v>42009</v>
      </c>
      <c s="72">
        <f>IF('S.D.PASTE SHEET'!K46="","",'S.D.PASTE SHEET'!K46)</f>
        <v>3068</v>
      </c>
      <c s="72" t="str">
        <f>IF('S.D.PASTE SHEET'!L46="","",'S.D.PASTE SHEET'!L46)</f>
        <v/>
      </c>
      <c s="72">
        <f>IF('S.D.PASTE SHEET'!M46="","",'S.D.PASTE SHEET'!M46)</f>
        <v>138</v>
      </c>
      <c s="72">
        <f>IF('S.D.PASTE SHEET'!N46="","",'S.D.PASTE SHEET'!N46)</f>
        <v>138</v>
      </c>
      <c s="72" t="str">
        <f>IF('S.D.PASTE SHEET'!O46="","",'S.D.PASTE SHEET'!O46)</f>
        <v>OBC</v>
      </c>
      <c s="72" t="str">
        <f>IF('S.D.PASTE SHEET'!P46="","",'S.D.PASTE SHEET'!P46)</f>
        <v>Hindu</v>
      </c>
      <c s="72" t="str">
        <f>IF('S.D.PASTE SHEET'!Q46="","",'S.D.PASTE SHEET'!Q46)</f>
        <v/>
      </c>
      <c s="72" t="str">
        <f>IF('S.D.PASTE SHEET'!R46="","",'S.D.PASTE SHEET'!R46)</f>
        <v>GOVT. SENIOR SECONDARY SCHOOL DASANA KHURD (219769)</v>
      </c>
      <c s="72">
        <f>IF('S.D.PASTE SHEET'!S46="","",'S.D.PASTE SHEET'!S46)</f>
        <v>8141302602</v>
      </c>
      <c s="72" t="str">
        <f>IF('S.D.PASTE SHEET'!T46="","",'S.D.PASTE SHEET'!T46)</f>
        <v>XXXX9242</v>
      </c>
      <c s="72" t="str">
        <f>IF('S.D.PASTE SHEET'!U46="","",'S.D.PASTE SHEET'!U46)</f>
        <v>YKBUQYS</v>
      </c>
      <c s="72">
        <f>IF('S.D.PASTE SHEET'!V46="","",'S.D.PASTE SHEET'!V46)</f>
        <v>6350174597</v>
      </c>
      <c s="72" t="str">
        <f>IF('S.D.PASTE SHEET'!W46="","",'S.D.PASTE SHEET'!W46)</f>
        <v>VILLAGE DASANA KHURD ,MOLASAR,DASANA KHURD ,341506</v>
      </c>
      <c s="72">
        <f>IF('S.D.PASTE SHEET'!X46="","",'S.D.PASTE SHEET'!X46)</f>
        <v>60000</v>
      </c>
      <c s="72" t="str">
        <f>IF('S.D.PASTE SHEET'!Y46="","",'S.D.PASTE SHEET'!Y46)</f>
        <v>N</v>
      </c>
      <c s="72" t="str">
        <f>IF('S.D.PASTE SHEET'!Z46="","",'S.D.PASTE SHEET'!Z46)</f>
        <v>N</v>
      </c>
      <c s="72" t="str">
        <f>IF('S.D.PASTE SHEET'!AA46="","",'S.D.PASTE SHEET'!AA46)</f>
        <v>No</v>
      </c>
      <c s="72">
        <f>IF('S.D.PASTE SHEET'!AB46="","",'S.D.PASTE SHEET'!AB46)</f>
        <v>9</v>
      </c>
      <c s="72" t="str">
        <f>IF('S.D.PASTE SHEET'!AC46="","",'S.D.PASTE SHEET'!AC46)</f>
        <v>None</v>
      </c>
      <c s="72">
        <f>IF('S.D.PASTE SHEET'!AD46="","",'S.D.PASTE SHEET'!AD46)</f>
        <v>0</v>
      </c>
      <c s="74"/>
      <c s="70" t="str">
        <f>IF(AK46="","",IF(AK46&gt;0,COUNT($AG$2:AG46),""))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IF(BC46="","",IF(BC46&gt;0,COUNT($AY$2:AY46),""))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 spans="1:157" ht="15.75" customHeight="1">
      <c r="A47" s="72">
        <f>IF('S.D.PASTE SHEET'!A47="","",'S.D.PASTE SHEET'!A47)</f>
        <v>3</v>
      </c>
      <c s="72" t="str">
        <f>IF('S.D.PASTE SHEET'!B47="","",'S.D.PASTE SHEET'!B47)</f>
        <v>A</v>
      </c>
      <c s="72">
        <f>IF('S.D.PASTE SHEET'!C47="","",'S.D.PASTE SHEET'!C47)</f>
        <v>585</v>
      </c>
      <c s="73" t="str">
        <f>IF('S.D.PASTE SHEET'!D47="","",'S.D.PASTE SHEET'!D47)</f>
        <v/>
      </c>
      <c s="72" t="str">
        <f>IF('S.D.PASTE SHEET'!E47="","",UPPER('S.D.PASTE SHEET'!E47))</f>
        <v>MOHIT</v>
      </c>
      <c s="72" t="str">
        <f>IF('S.D.PASTE SHEET'!F47="","",'S.D.PASTE SHEET'!F47)</f>
        <v/>
      </c>
      <c s="72" t="str">
        <f>IF('S.D.PASTE SHEET'!G47="","",UPPER('S.D.PASTE SHEET'!G47))</f>
        <v>AWATAR RAM</v>
      </c>
      <c s="72" t="str">
        <f>IF('S.D.PASTE SHEET'!H47="","",UPPER('S.D.PASTE SHEET'!H47))</f>
        <v>KIRAN DEVI</v>
      </c>
      <c s="72" t="str">
        <f>IF('S.D.PASTE SHEET'!I47="","",'S.D.PASTE SHEET'!I47)</f>
        <v>M</v>
      </c>
      <c s="73">
        <f>IF('S.D.PASTE SHEET'!J47="","",'S.D.PASTE SHEET'!J47)</f>
        <v>42378</v>
      </c>
      <c s="72">
        <f>IF('S.D.PASTE SHEET'!K47="","",'S.D.PASTE SHEET'!K47)</f>
        <v>3069</v>
      </c>
      <c s="72" t="str">
        <f>IF('S.D.PASTE SHEET'!L47="","",'S.D.PASTE SHEET'!L47)</f>
        <v/>
      </c>
      <c s="72">
        <f>IF('S.D.PASTE SHEET'!M47="","",'S.D.PASTE SHEET'!M47)</f>
        <v>138</v>
      </c>
      <c s="72">
        <f>IF('S.D.PASTE SHEET'!N47="","",'S.D.PASTE SHEET'!N47)</f>
        <v>117</v>
      </c>
      <c s="72" t="str">
        <f>IF('S.D.PASTE SHEET'!O47="","",'S.D.PASTE SHEET'!O47)</f>
        <v>SC</v>
      </c>
      <c s="72" t="str">
        <f>IF('S.D.PASTE SHEET'!P47="","",'S.D.PASTE SHEET'!P47)</f>
        <v>Hindu</v>
      </c>
      <c s="72" t="str">
        <f>IF('S.D.PASTE SHEET'!Q47="","",'S.D.PASTE SHEET'!Q47)</f>
        <v/>
      </c>
      <c s="72" t="str">
        <f>IF('S.D.PASTE SHEET'!R47="","",'S.D.PASTE SHEET'!R47)</f>
        <v>GOVT. SENIOR SECONDARY SCHOOL DASANA KHURD (219769)</v>
      </c>
      <c s="72">
        <f>IF('S.D.PASTE SHEET'!S47="","",'S.D.PASTE SHEET'!S47)</f>
        <v>8141302602</v>
      </c>
      <c s="72" t="str">
        <f>IF('S.D.PASTE SHEET'!T47="","",'S.D.PASTE SHEET'!T47)</f>
        <v>XXXX1919</v>
      </c>
      <c s="72" t="str">
        <f>IF('S.D.PASTE SHEET'!U47="","",'S.D.PASTE SHEET'!U47)</f>
        <v/>
      </c>
      <c s="72">
        <f>IF('S.D.PASTE SHEET'!V47="","",'S.D.PASTE SHEET'!V47)</f>
        <v>9983800626</v>
      </c>
      <c s="72" t="str">
        <f>IF('S.D.PASTE SHEET'!W47="","",'S.D.PASTE SHEET'!W47)</f>
        <v>DASANA KHURD,MOLASAR,DASANA KHURD,341506</v>
      </c>
      <c s="72">
        <f>IF('S.D.PASTE SHEET'!X47="","",'S.D.PASTE SHEET'!X47)</f>
        <v>300000</v>
      </c>
      <c s="72" t="str">
        <f>IF('S.D.PASTE SHEET'!Y47="","",'S.D.PASTE SHEET'!Y47)</f>
        <v>N</v>
      </c>
      <c s="72" t="str">
        <f>IF('S.D.PASTE SHEET'!Z47="","",'S.D.PASTE SHEET'!Z47)</f>
        <v>N</v>
      </c>
      <c s="72" t="str">
        <f>IF('S.D.PASTE SHEET'!AA47="","",'S.D.PASTE SHEET'!AA47)</f>
        <v>No</v>
      </c>
      <c s="72">
        <f>IF('S.D.PASTE SHEET'!AB47="","",'S.D.PASTE SHEET'!AB47)</f>
        <v>8</v>
      </c>
      <c s="72" t="str">
        <f>IF('S.D.PASTE SHEET'!AC47="","",'S.D.PASTE SHEET'!AC47)</f>
        <v>None</v>
      </c>
      <c s="72">
        <f>IF('S.D.PASTE SHEET'!AD47="","",'S.D.PASTE SHEET'!AD47)</f>
        <v>3</v>
      </c>
      <c s="74"/>
      <c s="70" t="str">
        <f>IF(AK47="","",IF(AK47&gt;0,COUNT($AG$2:AG47),""))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IF(BC47="","",IF(BC47&gt;0,COUNT($AY$2:AY47),""))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 spans="1:157" ht="15.75" customHeight="1">
      <c r="A48" s="72">
        <f>IF('S.D.PASTE SHEET'!A48="","",'S.D.PASTE SHEET'!A48)</f>
        <v>3</v>
      </c>
      <c s="72" t="str">
        <f>IF('S.D.PASTE SHEET'!B48="","",'S.D.PASTE SHEET'!B48)</f>
        <v>A</v>
      </c>
      <c s="72">
        <f>IF('S.D.PASTE SHEET'!C48="","",'S.D.PASTE SHEET'!C48)</f>
        <v>583</v>
      </c>
      <c s="73" t="str">
        <f>IF('S.D.PASTE SHEET'!D48="","",'S.D.PASTE SHEET'!D48)</f>
        <v/>
      </c>
      <c s="72" t="str">
        <f>IF('S.D.PASTE SHEET'!E48="","",UPPER('S.D.PASTE SHEET'!E48))</f>
        <v>NORTA RAM</v>
      </c>
      <c s="72" t="str">
        <f>IF('S.D.PASTE SHEET'!F48="","",'S.D.PASTE SHEET'!F48)</f>
        <v/>
      </c>
      <c s="72" t="str">
        <f>IF('S.D.PASTE SHEET'!G48="","",UPPER('S.D.PASTE SHEET'!G48))</f>
        <v>RAMDEVA RAM</v>
      </c>
      <c s="72" t="str">
        <f>IF('S.D.PASTE SHEET'!H48="","",UPPER('S.D.PASTE SHEET'!H48))</f>
        <v>ANJU</v>
      </c>
      <c s="72" t="str">
        <f>IF('S.D.PASTE SHEET'!I48="","",'S.D.PASTE SHEET'!I48)</f>
        <v>M</v>
      </c>
      <c s="73">
        <f>IF('S.D.PASTE SHEET'!J48="","",'S.D.PASTE SHEET'!J48)</f>
        <v>41557</v>
      </c>
      <c s="72">
        <f>IF('S.D.PASTE SHEET'!K48="","",'S.D.PASTE SHEET'!K48)</f>
        <v>3070</v>
      </c>
      <c s="72" t="str">
        <f>IF('S.D.PASTE SHEET'!L48="","",'S.D.PASTE SHEET'!L48)</f>
        <v/>
      </c>
      <c s="72">
        <f>IF('S.D.PASTE SHEET'!M48="","",'S.D.PASTE SHEET'!M48)</f>
        <v>138</v>
      </c>
      <c s="72">
        <f>IF('S.D.PASTE SHEET'!N48="","",'S.D.PASTE SHEET'!N48)</f>
        <v>136</v>
      </c>
      <c s="72" t="str">
        <f>IF('S.D.PASTE SHEET'!O48="","",'S.D.PASTE SHEET'!O48)</f>
        <v>SC</v>
      </c>
      <c s="72" t="str">
        <f>IF('S.D.PASTE SHEET'!P48="","",'S.D.PASTE SHEET'!P48)</f>
        <v>Hindu</v>
      </c>
      <c s="72" t="str">
        <f>IF('S.D.PASTE SHEET'!Q48="","",'S.D.PASTE SHEET'!Q48)</f>
        <v/>
      </c>
      <c s="72" t="str">
        <f>IF('S.D.PASTE SHEET'!R48="","",'S.D.PASTE SHEET'!R48)</f>
        <v>GOVT. SENIOR SECONDARY SCHOOL DASANA KHURD (219769)</v>
      </c>
      <c s="72">
        <f>IF('S.D.PASTE SHEET'!S48="","",'S.D.PASTE SHEET'!S48)</f>
        <v>8141302602</v>
      </c>
      <c s="72" t="str">
        <f>IF('S.D.PASTE SHEET'!T48="","",'S.D.PASTE SHEET'!T48)</f>
        <v>XXXX5682</v>
      </c>
      <c s="72" t="str">
        <f>IF('S.D.PASTE SHEET'!U48="","",'S.D.PASTE SHEET'!U48)</f>
        <v>VTOXPPJ</v>
      </c>
      <c s="72">
        <f>IF('S.D.PASTE SHEET'!V48="","",'S.D.PASTE SHEET'!V48)</f>
        <v>8696053790</v>
      </c>
      <c s="72" t="str">
        <f>IF('S.D.PASTE SHEET'!W48="","",'S.D.PASTE SHEET'!W48)</f>
        <v>VILLAGE DASNA KHURD ,MOLASAR,DASANA KHURD,341506</v>
      </c>
      <c s="72">
        <f>IF('S.D.PASTE SHEET'!X48="","",'S.D.PASTE SHEET'!X48)</f>
        <v>45000</v>
      </c>
      <c s="72" t="str">
        <f>IF('S.D.PASTE SHEET'!Y48="","",'S.D.PASTE SHEET'!Y48)</f>
        <v>N</v>
      </c>
      <c s="72" t="str">
        <f>IF('S.D.PASTE SHEET'!Z48="","",'S.D.PASTE SHEET'!Z48)</f>
        <v>N</v>
      </c>
      <c s="72" t="str">
        <f>IF('S.D.PASTE SHEET'!AA48="","",'S.D.PASTE SHEET'!AA48)</f>
        <v>No</v>
      </c>
      <c s="72">
        <f>IF('S.D.PASTE SHEET'!AB48="","",'S.D.PASTE SHEET'!AB48)</f>
        <v>11</v>
      </c>
      <c s="72" t="str">
        <f>IF('S.D.PASTE SHEET'!AC48="","",'S.D.PASTE SHEET'!AC48)</f>
        <v>None</v>
      </c>
      <c s="72">
        <f>IF('S.D.PASTE SHEET'!AD48="","",'S.D.PASTE SHEET'!AD48)</f>
        <v>3</v>
      </c>
      <c s="74"/>
      <c s="70" t="str">
        <f>IF(AK48="","",IF(AK48&gt;0,COUNT($AG$2:AG48),""))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IF(BC48="","",IF(BC48&gt;0,COUNT($AY$2:AY48),""))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 spans="1:157" ht="15.75" customHeight="1">
      <c r="A49" s="72">
        <f>IF('S.D.PASTE SHEET'!A49="","",'S.D.PASTE SHEET'!A49)</f>
        <v>3</v>
      </c>
      <c s="72" t="str">
        <f>IF('S.D.PASTE SHEET'!B49="","",'S.D.PASTE SHEET'!B49)</f>
        <v>A</v>
      </c>
      <c s="72">
        <f>IF('S.D.PASTE SHEET'!C49="","",'S.D.PASTE SHEET'!C49)</f>
        <v>576</v>
      </c>
      <c s="73" t="str">
        <f>IF('S.D.PASTE SHEET'!D49="","",'S.D.PASTE SHEET'!D49)</f>
        <v/>
      </c>
      <c s="72" t="str">
        <f>IF('S.D.PASTE SHEET'!E49="","",UPPER('S.D.PASTE SHEET'!E49))</f>
        <v>PREMA RAM</v>
      </c>
      <c s="72" t="str">
        <f>IF('S.D.PASTE SHEET'!F49="","",'S.D.PASTE SHEET'!F49)</f>
        <v/>
      </c>
      <c s="72" t="str">
        <f>IF('S.D.PASTE SHEET'!G49="","",UPPER('S.D.PASTE SHEET'!G49))</f>
        <v>JAGU RAM</v>
      </c>
      <c s="72" t="str">
        <f>IF('S.D.PASTE SHEET'!H49="","",UPPER('S.D.PASTE SHEET'!H49))</f>
        <v>BAJU DEVI</v>
      </c>
      <c s="72" t="str">
        <f>IF('S.D.PASTE SHEET'!I49="","",'S.D.PASTE SHEET'!I49)</f>
        <v>M</v>
      </c>
      <c s="73">
        <f>IF('S.D.PASTE SHEET'!J49="","",'S.D.PASTE SHEET'!J49)</f>
        <v>42209</v>
      </c>
      <c s="72">
        <f>IF('S.D.PASTE SHEET'!K49="","",'S.D.PASTE SHEET'!K49)</f>
        <v>3071</v>
      </c>
      <c s="72" t="str">
        <f>IF('S.D.PASTE SHEET'!L49="","",'S.D.PASTE SHEET'!L49)</f>
        <v/>
      </c>
      <c s="72">
        <f>IF('S.D.PASTE SHEET'!M49="","",'S.D.PASTE SHEET'!M49)</f>
        <v>138</v>
      </c>
      <c s="72">
        <f>IF('S.D.PASTE SHEET'!N49="","",'S.D.PASTE SHEET'!N49)</f>
        <v>137</v>
      </c>
      <c s="72" t="str">
        <f>IF('S.D.PASTE SHEET'!O49="","",'S.D.PASTE SHEET'!O49)</f>
        <v>OBC</v>
      </c>
      <c s="72" t="str">
        <f>IF('S.D.PASTE SHEET'!P49="","",'S.D.PASTE SHEET'!P49)</f>
        <v>Hindu</v>
      </c>
      <c s="72" t="str">
        <f>IF('S.D.PASTE SHEET'!Q49="","",'S.D.PASTE SHEET'!Q49)</f>
        <v/>
      </c>
      <c s="72" t="str">
        <f>IF('S.D.PASTE SHEET'!R49="","",'S.D.PASTE SHEET'!R49)</f>
        <v>GOVT. SENIOR SECONDARY SCHOOL DASANA KHURD (219769)</v>
      </c>
      <c s="72">
        <f>IF('S.D.PASTE SHEET'!S49="","",'S.D.PASTE SHEET'!S49)</f>
        <v>8141302602</v>
      </c>
      <c s="72" t="str">
        <f>IF('S.D.PASTE SHEET'!T49="","",'S.D.PASTE SHEET'!T49)</f>
        <v>XXXX6377</v>
      </c>
      <c s="72" t="str">
        <f>IF('S.D.PASTE SHEET'!U49="","",'S.D.PASTE SHEET'!U49)</f>
        <v/>
      </c>
      <c s="72">
        <f>IF('S.D.PASTE SHEET'!V49="","",'S.D.PASTE SHEET'!V49)</f>
        <v>7878384665</v>
      </c>
      <c s="72" t="str">
        <f>IF('S.D.PASTE SHEET'!W49="","",'S.D.PASTE SHEET'!W49)</f>
        <v>DASANA KHURD,MOLASAR,DASANA KHURD,341506</v>
      </c>
      <c s="72">
        <f>IF('S.D.PASTE SHEET'!X49="","",'S.D.PASTE SHEET'!X49)</f>
        <v>55000</v>
      </c>
      <c s="72" t="str">
        <f>IF('S.D.PASTE SHEET'!Y49="","",'S.D.PASTE SHEET'!Y49)</f>
        <v>N</v>
      </c>
      <c s="72" t="str">
        <f>IF('S.D.PASTE SHEET'!Z49="","",'S.D.PASTE SHEET'!Z49)</f>
        <v>N</v>
      </c>
      <c s="72" t="str">
        <f>IF('S.D.PASTE SHEET'!AA49="","",'S.D.PASTE SHEET'!AA49)</f>
        <v>No</v>
      </c>
      <c s="72">
        <f>IF('S.D.PASTE SHEET'!AB49="","",'S.D.PASTE SHEET'!AB49)</f>
        <v>9</v>
      </c>
      <c s="72" t="str">
        <f>IF('S.D.PASTE SHEET'!AC49="","",'S.D.PASTE SHEET'!AC49)</f>
        <v>None</v>
      </c>
      <c s="72">
        <f>IF('S.D.PASTE SHEET'!AD49="","",'S.D.PASTE SHEET'!AD49)</f>
        <v>3</v>
      </c>
      <c s="74"/>
      <c s="70" t="str">
        <f>IF(AK49="","",IF(AK49&gt;0,COUNT($AG$2:AG49),""))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IF(BC49="","",IF(BC49&gt;0,COUNT($AY$2:AY49),""))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 spans="1:157" ht="15.75" customHeight="1">
      <c r="A50" s="72">
        <f>IF('S.D.PASTE SHEET'!A50="","",'S.D.PASTE SHEET'!A50)</f>
        <v>3</v>
      </c>
      <c s="72" t="str">
        <f>IF('S.D.PASTE SHEET'!B50="","",'S.D.PASTE SHEET'!B50)</f>
        <v>A</v>
      </c>
      <c s="72">
        <f>IF('S.D.PASTE SHEET'!C50="","",'S.D.PASTE SHEET'!C50)</f>
        <v>570</v>
      </c>
      <c s="73" t="str">
        <f>IF('S.D.PASTE SHEET'!D50="","",'S.D.PASTE SHEET'!D50)</f>
        <v/>
      </c>
      <c s="72" t="str">
        <f>IF('S.D.PASTE SHEET'!E50="","",UPPER('S.D.PASTE SHEET'!E50))</f>
        <v>RAMPYARI</v>
      </c>
      <c s="72" t="str">
        <f>IF('S.D.PASTE SHEET'!F50="","",'S.D.PASTE SHEET'!F50)</f>
        <v/>
      </c>
      <c s="72" t="str">
        <f>IF('S.D.PASTE SHEET'!G50="","",UPPER('S.D.PASTE SHEET'!G50))</f>
        <v>RADHYESHYAM</v>
      </c>
      <c s="72" t="str">
        <f>IF('S.D.PASTE SHEET'!H50="","",UPPER('S.D.PASTE SHEET'!H50))</f>
        <v>SUMAN</v>
      </c>
      <c s="72" t="str">
        <f>IF('S.D.PASTE SHEET'!I50="","",'S.D.PASTE SHEET'!I50)</f>
        <v>F</v>
      </c>
      <c s="73">
        <f>IF('S.D.PASTE SHEET'!J50="","",'S.D.PASTE SHEET'!J50)</f>
        <v>42277</v>
      </c>
      <c s="72">
        <f>IF('S.D.PASTE SHEET'!K50="","",'S.D.PASTE SHEET'!K50)</f>
        <v>3072</v>
      </c>
      <c s="72" t="str">
        <f>IF('S.D.PASTE SHEET'!L50="","",'S.D.PASTE SHEET'!L50)</f>
        <v/>
      </c>
      <c s="72">
        <f>IF('S.D.PASTE SHEET'!M50="","",'S.D.PASTE SHEET'!M50)</f>
        <v>138</v>
      </c>
      <c s="72">
        <f>IF('S.D.PASTE SHEET'!N50="","",'S.D.PASTE SHEET'!N50)</f>
        <v>137</v>
      </c>
      <c s="72" t="str">
        <f>IF('S.D.PASTE SHEET'!O50="","",'S.D.PASTE SHEET'!O50)</f>
        <v>SBC</v>
      </c>
      <c s="72" t="str">
        <f>IF('S.D.PASTE SHEET'!P50="","",'S.D.PASTE SHEET'!P50)</f>
        <v>Hindu</v>
      </c>
      <c s="72" t="str">
        <f>IF('S.D.PASTE SHEET'!Q50="","",'S.D.PASTE SHEET'!Q50)</f>
        <v/>
      </c>
      <c s="72" t="str">
        <f>IF('S.D.PASTE SHEET'!R50="","",'S.D.PASTE SHEET'!R50)</f>
        <v>GOVT. SENIOR SECONDARY SCHOOL DASANA KHURD (219769)</v>
      </c>
      <c s="72">
        <f>IF('S.D.PASTE SHEET'!S50="","",'S.D.PASTE SHEET'!S50)</f>
        <v>8141302602</v>
      </c>
      <c s="72" t="str">
        <f>IF('S.D.PASTE SHEET'!T50="","",'S.D.PASTE SHEET'!T50)</f>
        <v>XXXX7368</v>
      </c>
      <c s="72" t="str">
        <f>IF('S.D.PASTE SHEET'!U50="","",'S.D.PASTE SHEET'!U50)</f>
        <v/>
      </c>
      <c s="72">
        <f>IF('S.D.PASTE SHEET'!V50="","",'S.D.PASTE SHEET'!V50)</f>
        <v>8306697438</v>
      </c>
      <c s="72" t="str">
        <f>IF('S.D.PASTE SHEET'!W50="","",'S.D.PASTE SHEET'!W50)</f>
        <v>DASANA KHURD,MOLASAR,DASANA KHURD,341506</v>
      </c>
      <c s="72">
        <f>IF('S.D.PASTE SHEET'!X50="","",'S.D.PASTE SHEET'!X50)</f>
        <v>40000</v>
      </c>
      <c s="72" t="str">
        <f>IF('S.D.PASTE SHEET'!Y50="","",'S.D.PASTE SHEET'!Y50)</f>
        <v>N</v>
      </c>
      <c s="72" t="str">
        <f>IF('S.D.PASTE SHEET'!Z50="","",'S.D.PASTE SHEET'!Z50)</f>
        <v>N</v>
      </c>
      <c s="72" t="str">
        <f>IF('S.D.PASTE SHEET'!AA50="","",'S.D.PASTE SHEET'!AA50)</f>
        <v>No</v>
      </c>
      <c s="72">
        <f>IF('S.D.PASTE SHEET'!AB50="","",'S.D.PASTE SHEET'!AB50)</f>
        <v>9</v>
      </c>
      <c s="72" t="str">
        <f>IF('S.D.PASTE SHEET'!AC50="","",'S.D.PASTE SHEET'!AC50)</f>
        <v>None</v>
      </c>
      <c s="72">
        <f>IF('S.D.PASTE SHEET'!AD50="","",'S.D.PASTE SHEET'!AD50)</f>
        <v>1</v>
      </c>
      <c s="74"/>
      <c s="70" t="str">
        <f>IF(AK50="","",IF(AK50&gt;0,COUNT($AG$2:AG50),""))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IF(BC50="","",IF(BC50&gt;0,COUNT($AY$2:AY50),""))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 spans="1:157" ht="15.75" customHeight="1">
      <c r="A51" s="72">
        <f>IF('S.D.PASTE SHEET'!A51="","",'S.D.PASTE SHEET'!A51)</f>
        <v>3</v>
      </c>
      <c s="72" t="str">
        <f>IF('S.D.PASTE SHEET'!B51="","",'S.D.PASTE SHEET'!B51)</f>
        <v>A</v>
      </c>
      <c s="72">
        <f>IF('S.D.PASTE SHEET'!C51="","",'S.D.PASTE SHEET'!C51)</f>
        <v>586</v>
      </c>
      <c s="73" t="str">
        <f>IF('S.D.PASTE SHEET'!D51="","",'S.D.PASTE SHEET'!D51)</f>
        <v/>
      </c>
      <c s="72" t="str">
        <f>IF('S.D.PASTE SHEET'!E51="","",UPPER('S.D.PASTE SHEET'!E51))</f>
        <v>RISHABH CHAUDHARY</v>
      </c>
      <c s="72" t="str">
        <f>IF('S.D.PASTE SHEET'!F51="","",'S.D.PASTE SHEET'!F51)</f>
        <v/>
      </c>
      <c s="72" t="str">
        <f>IF('S.D.PASTE SHEET'!G51="","",UPPER('S.D.PASTE SHEET'!G51))</f>
        <v>NARENDRA BHAKAR</v>
      </c>
      <c s="72" t="str">
        <f>IF('S.D.PASTE SHEET'!H51="","",UPPER('S.D.PASTE SHEET'!H51))</f>
        <v>SAROJ</v>
      </c>
      <c s="72" t="str">
        <f>IF('S.D.PASTE SHEET'!I51="","",'S.D.PASTE SHEET'!I51)</f>
        <v>M</v>
      </c>
      <c s="73">
        <f>IF('S.D.PASTE SHEET'!J51="","",'S.D.PASTE SHEET'!J51)</f>
        <v>42590</v>
      </c>
      <c s="72">
        <f>IF('S.D.PASTE SHEET'!K51="","",'S.D.PASTE SHEET'!K51)</f>
        <v>3073</v>
      </c>
      <c s="72" t="str">
        <f>IF('S.D.PASTE SHEET'!L51="","",'S.D.PASTE SHEET'!L51)</f>
        <v/>
      </c>
      <c s="72">
        <f>IF('S.D.PASTE SHEET'!M51="","",'S.D.PASTE SHEET'!M51)</f>
        <v>138</v>
      </c>
      <c s="72">
        <f>IF('S.D.PASTE SHEET'!N51="","",'S.D.PASTE SHEET'!N51)</f>
        <v>138</v>
      </c>
      <c s="72" t="str">
        <f>IF('S.D.PASTE SHEET'!O51="","",'S.D.PASTE SHEET'!O51)</f>
        <v>OBC</v>
      </c>
      <c s="72" t="str">
        <f>IF('S.D.PASTE SHEET'!P51="","",'S.D.PASTE SHEET'!P51)</f>
        <v>Hindu</v>
      </c>
      <c s="72" t="str">
        <f>IF('S.D.PASTE SHEET'!Q51="","",'S.D.PASTE SHEET'!Q51)</f>
        <v/>
      </c>
      <c s="72" t="str">
        <f>IF('S.D.PASTE SHEET'!R51="","",'S.D.PASTE SHEET'!R51)</f>
        <v>GOVT. SENIOR SECONDARY SCHOOL DASANA KHURD (219769)</v>
      </c>
      <c s="72">
        <f>IF('S.D.PASTE SHEET'!S51="","",'S.D.PASTE SHEET'!S51)</f>
        <v>8141302602</v>
      </c>
      <c s="72" t="str">
        <f>IF('S.D.PASTE SHEET'!T51="","",'S.D.PASTE SHEET'!T51)</f>
        <v>XXXX9290</v>
      </c>
      <c s="72" t="str">
        <f>IF('S.D.PASTE SHEET'!U51="","",'S.D.PASTE SHEET'!U51)</f>
        <v/>
      </c>
      <c s="72">
        <f>IF('S.D.PASTE SHEET'!V51="","",'S.D.PASTE SHEET'!V51)</f>
        <v>9772947761</v>
      </c>
      <c s="72" t="str">
        <f>IF('S.D.PASTE SHEET'!W51="","",'S.D.PASTE SHEET'!W51)</f>
        <v>DASANA KHURD ,MOLASAR,DASANA KHURD,341506</v>
      </c>
      <c s="72">
        <f>IF('S.D.PASTE SHEET'!X51="","",'S.D.PASTE SHEET'!X51)</f>
        <v>300000</v>
      </c>
      <c s="72" t="str">
        <f>IF('S.D.PASTE SHEET'!Y51="","",'S.D.PASTE SHEET'!Y51)</f>
        <v>N</v>
      </c>
      <c s="72" t="str">
        <f>IF('S.D.PASTE SHEET'!Z51="","",'S.D.PASTE SHEET'!Z51)</f>
        <v>N</v>
      </c>
      <c s="72" t="str">
        <f>IF('S.D.PASTE SHEET'!AA51="","",'S.D.PASTE SHEET'!AA51)</f>
        <v>No</v>
      </c>
      <c s="72">
        <f>IF('S.D.PASTE SHEET'!AB51="","",'S.D.PASTE SHEET'!AB51)</f>
        <v>8</v>
      </c>
      <c s="72" t="str">
        <f>IF('S.D.PASTE SHEET'!AC51="","",'S.D.PASTE SHEET'!AC51)</f>
        <v>None</v>
      </c>
      <c s="72">
        <f>IF('S.D.PASTE SHEET'!AD51="","",'S.D.PASTE SHEET'!AD51)</f>
        <v>3</v>
      </c>
      <c s="74"/>
      <c s="70" t="str">
        <f>IF(AK51="","",IF(AK51&gt;0,COUNT($AG$2:AG51),""))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IF(BC51="","",IF(BC51&gt;0,COUNT($AY$2:AY51),""))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 spans="1:157" ht="15.75" customHeight="1">
      <c r="A52" s="72">
        <f>IF('S.D.PASTE SHEET'!A52="","",'S.D.PASTE SHEET'!A52)</f>
        <v>3</v>
      </c>
      <c s="72" t="str">
        <f>IF('S.D.PASTE SHEET'!B52="","",'S.D.PASTE SHEET'!B52)</f>
        <v>A</v>
      </c>
      <c s="72">
        <f>IF('S.D.PASTE SHEET'!C52="","",'S.D.PASTE SHEET'!C52)</f>
        <v>606</v>
      </c>
      <c s="73" t="str">
        <f>IF('S.D.PASTE SHEET'!D52="","",'S.D.PASTE SHEET'!D52)</f>
        <v/>
      </c>
      <c s="72" t="str">
        <f>IF('S.D.PASTE SHEET'!E52="","",UPPER('S.D.PASTE SHEET'!E52))</f>
        <v>SIYA KANWAR</v>
      </c>
      <c s="72" t="str">
        <f>IF('S.D.PASTE SHEET'!F52="","",'S.D.PASTE SHEET'!F52)</f>
        <v/>
      </c>
      <c s="72" t="str">
        <f>IF('S.D.PASTE SHEET'!G52="","",UPPER('S.D.PASTE SHEET'!G52))</f>
        <v>JAGROOP SINGH</v>
      </c>
      <c s="72" t="str">
        <f>IF('S.D.PASTE SHEET'!H52="","",UPPER('S.D.PASTE SHEET'!H52))</f>
        <v>SUMAN KANWAR</v>
      </c>
      <c s="72" t="str">
        <f>IF('S.D.PASTE SHEET'!I52="","",'S.D.PASTE SHEET'!I52)</f>
        <v>F</v>
      </c>
      <c s="73">
        <f>IF('S.D.PASTE SHEET'!J52="","",'S.D.PASTE SHEET'!J52)</f>
        <v>42078</v>
      </c>
      <c s="72">
        <f>IF('S.D.PASTE SHEET'!K52="","",'S.D.PASTE SHEET'!K52)</f>
        <v>3074</v>
      </c>
      <c s="72" t="str">
        <f>IF('S.D.PASTE SHEET'!L52="","",'S.D.PASTE SHEET'!L52)</f>
        <v/>
      </c>
      <c s="72">
        <f>IF('S.D.PASTE SHEET'!M52="","",'S.D.PASTE SHEET'!M52)</f>
        <v>138</v>
      </c>
      <c s="72">
        <f>IF('S.D.PASTE SHEET'!N52="","",'S.D.PASTE SHEET'!N52)</f>
        <v>136</v>
      </c>
      <c s="72" t="str">
        <f>IF('S.D.PASTE SHEET'!O52="","",'S.D.PASTE SHEET'!O52)</f>
        <v>GEN</v>
      </c>
      <c s="72" t="str">
        <f>IF('S.D.PASTE SHEET'!P52="","",'S.D.PASTE SHEET'!P52)</f>
        <v>Hindu</v>
      </c>
      <c s="72" t="str">
        <f>IF('S.D.PASTE SHEET'!Q52="","",'S.D.PASTE SHEET'!Q52)</f>
        <v/>
      </c>
      <c s="72" t="str">
        <f>IF('S.D.PASTE SHEET'!R52="","",'S.D.PASTE SHEET'!R52)</f>
        <v>GOVT. SENIOR SECONDARY SCHOOL DASANA KHURD (219769)</v>
      </c>
      <c s="72">
        <f>IF('S.D.PASTE SHEET'!S52="","",'S.D.PASTE SHEET'!S52)</f>
        <v>8141302602</v>
      </c>
      <c s="72" t="str">
        <f>IF('S.D.PASTE SHEET'!T52="","",'S.D.PASTE SHEET'!T52)</f>
        <v>XXXX9380</v>
      </c>
      <c s="72" t="str">
        <f>IF('S.D.PASTE SHEET'!U52="","",'S.D.PASTE SHEET'!U52)</f>
        <v/>
      </c>
      <c s="72">
        <f>IF('S.D.PASTE SHEET'!V52="","",'S.D.PASTE SHEET'!V52)</f>
        <v>9549307499</v>
      </c>
      <c s="72" t="str">
        <f>IF('S.D.PASTE SHEET'!W52="","",'S.D.PASTE SHEET'!W52)</f>
        <v>DASANA KHURD ,MOLASAR,DASANA KHURD ,341506</v>
      </c>
      <c s="72">
        <f>IF('S.D.PASTE SHEET'!X52="","",'S.D.PASTE SHEET'!X52)</f>
        <v>50000</v>
      </c>
      <c s="72" t="str">
        <f>IF('S.D.PASTE SHEET'!Y52="","",'S.D.PASTE SHEET'!Y52)</f>
        <v>N</v>
      </c>
      <c s="72" t="str">
        <f>IF('S.D.PASTE SHEET'!Z52="","",'S.D.PASTE SHEET'!Z52)</f>
        <v>N</v>
      </c>
      <c s="72" t="str">
        <f>IF('S.D.PASTE SHEET'!AA52="","",'S.D.PASTE SHEET'!AA52)</f>
        <v>No</v>
      </c>
      <c s="72">
        <f>IF('S.D.PASTE SHEET'!AB52="","",'S.D.PASTE SHEET'!AB52)</f>
        <v>9</v>
      </c>
      <c s="72" t="str">
        <f>IF('S.D.PASTE SHEET'!AC52="","",'S.D.PASTE SHEET'!AC52)</f>
        <v>None</v>
      </c>
      <c s="72">
        <f>IF('S.D.PASTE SHEET'!AD52="","",'S.D.PASTE SHEET'!AD52)</f>
        <v>0</v>
      </c>
      <c s="74"/>
      <c s="70" t="str">
        <f>IF(AK52="","",IF(AK52&gt;0,COUNT($AG$2:AG52),""))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IF(BC52="","",IF(BC52&gt;0,COUNT($AY$2:AY52),""))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 spans="1:157" ht="15.75" customHeight="1">
      <c r="A53" s="72">
        <f>IF('S.D.PASTE SHEET'!A53="","",'S.D.PASTE SHEET'!A53)</f>
        <v>3</v>
      </c>
      <c s="72" t="str">
        <f>IF('S.D.PASTE SHEET'!B53="","",'S.D.PASTE SHEET'!B53)</f>
        <v>A</v>
      </c>
      <c s="72">
        <f>IF('S.D.PASTE SHEET'!C53="","",'S.D.PASTE SHEET'!C53)</f>
        <v>560</v>
      </c>
      <c s="73" t="str">
        <f>IF('S.D.PASTE SHEET'!D53="","",'S.D.PASTE SHEET'!D53)</f>
        <v/>
      </c>
      <c s="72" t="str">
        <f>IF('S.D.PASTE SHEET'!E53="","",UPPER('S.D.PASTE SHEET'!E53))</f>
        <v>SUBHASH</v>
      </c>
      <c s="72" t="str">
        <f>IF('S.D.PASTE SHEET'!F53="","",'S.D.PASTE SHEET'!F53)</f>
        <v/>
      </c>
      <c s="72" t="str">
        <f>IF('S.D.PASTE SHEET'!G53="","",UPPER('S.D.PASTE SHEET'!G53))</f>
        <v>JETHA RAM</v>
      </c>
      <c s="72" t="str">
        <f>IF('S.D.PASTE SHEET'!H53="","",UPPER('S.D.PASTE SHEET'!H53))</f>
        <v>CHHOTI DEVI</v>
      </c>
      <c s="72" t="str">
        <f>IF('S.D.PASTE SHEET'!I53="","",'S.D.PASTE SHEET'!I53)</f>
        <v>M</v>
      </c>
      <c s="73">
        <f>IF('S.D.PASTE SHEET'!J53="","",'S.D.PASTE SHEET'!J53)</f>
        <v>42244</v>
      </c>
      <c s="72">
        <f>IF('S.D.PASTE SHEET'!K53="","",'S.D.PASTE SHEET'!K53)</f>
        <v>3075</v>
      </c>
      <c s="72" t="str">
        <f>IF('S.D.PASTE SHEET'!L53="","",'S.D.PASTE SHEET'!L53)</f>
        <v/>
      </c>
      <c s="72">
        <f>IF('S.D.PASTE SHEET'!M53="","",'S.D.PASTE SHEET'!M53)</f>
        <v>138</v>
      </c>
      <c s="72">
        <f>IF('S.D.PASTE SHEET'!N53="","",'S.D.PASTE SHEET'!N53)</f>
        <v>132</v>
      </c>
      <c s="72" t="str">
        <f>IF('S.D.PASTE SHEET'!O53="","",'S.D.PASTE SHEET'!O53)</f>
        <v>SC</v>
      </c>
      <c s="72" t="str">
        <f>IF('S.D.PASTE SHEET'!P53="","",'S.D.PASTE SHEET'!P53)</f>
        <v>Hindu</v>
      </c>
      <c s="72" t="str">
        <f>IF('S.D.PASTE SHEET'!Q53="","",'S.D.PASTE SHEET'!Q53)</f>
        <v/>
      </c>
      <c s="72" t="str">
        <f>IF('S.D.PASTE SHEET'!R53="","",'S.D.PASTE SHEET'!R53)</f>
        <v>GOVT. SENIOR SECONDARY SCHOOL DASANA KHURD (219769)</v>
      </c>
      <c s="72">
        <f>IF('S.D.PASTE SHEET'!S53="","",'S.D.PASTE SHEET'!S53)</f>
        <v>8141302602</v>
      </c>
      <c s="72" t="str">
        <f>IF('S.D.PASTE SHEET'!T53="","",'S.D.PASTE SHEET'!T53)</f>
        <v>XXXX3471</v>
      </c>
      <c s="72" t="str">
        <f>IF('S.D.PASTE SHEET'!U53="","",'S.D.PASTE SHEET'!U53)</f>
        <v/>
      </c>
      <c s="72">
        <f>IF('S.D.PASTE SHEET'!V53="","",'S.D.PASTE SHEET'!V53)</f>
        <v>9509671985</v>
      </c>
      <c s="72" t="str">
        <f>IF('S.D.PASTE SHEET'!W53="","",'S.D.PASTE SHEET'!W53)</f>
        <v>DASANA KHURD MOLASAR,MOLASAR,DASANA KHURD,341506</v>
      </c>
      <c s="72">
        <f>IF('S.D.PASTE SHEET'!X53="","",'S.D.PASTE SHEET'!X53)</f>
        <v>45000</v>
      </c>
      <c s="72" t="str">
        <f>IF('S.D.PASTE SHEET'!Y53="","",'S.D.PASTE SHEET'!Y53)</f>
        <v>N</v>
      </c>
      <c s="72" t="str">
        <f>IF('S.D.PASTE SHEET'!Z53="","",'S.D.PASTE SHEET'!Z53)</f>
        <v>N</v>
      </c>
      <c s="72" t="str">
        <f>IF('S.D.PASTE SHEET'!AA53="","",'S.D.PASTE SHEET'!AA53)</f>
        <v>No</v>
      </c>
      <c s="72">
        <f>IF('S.D.PASTE SHEET'!AB53="","",'S.D.PASTE SHEET'!AB53)</f>
        <v>9</v>
      </c>
      <c s="72" t="str">
        <f>IF('S.D.PASTE SHEET'!AC53="","",'S.D.PASTE SHEET'!AC53)</f>
        <v>None</v>
      </c>
      <c s="72">
        <f>IF('S.D.PASTE SHEET'!AD53="","",'S.D.PASTE SHEET'!AD53)</f>
        <v>3</v>
      </c>
      <c s="74"/>
      <c s="70" t="str">
        <f>IF(AK53="","",IF(AK53&gt;0,COUNT($AG$2:AG53),""))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IF(BC53="","",IF(BC53&gt;0,COUNT($AY$2:AY53),""))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 spans="1:157" ht="15.75" customHeight="1">
      <c r="A54" s="72">
        <f>IF('S.D.PASTE SHEET'!A54="","",'S.D.PASTE SHEET'!A54)</f>
        <v>4</v>
      </c>
      <c s="72" t="str">
        <f>IF('S.D.PASTE SHEET'!B54="","",'S.D.PASTE SHEET'!B54)</f>
        <v>A</v>
      </c>
      <c s="72">
        <f>IF('S.D.PASTE SHEET'!C54="","",'S.D.PASTE SHEET'!C54)</f>
        <v>510</v>
      </c>
      <c s="73" t="str">
        <f>IF('S.D.PASTE SHEET'!D54="","",'S.D.PASTE SHEET'!D54)</f>
        <v/>
      </c>
      <c s="72" t="str">
        <f>IF('S.D.PASTE SHEET'!E54="","",UPPER('S.D.PASTE SHEET'!E54))</f>
        <v>BHANU KANWAR</v>
      </c>
      <c s="72" t="str">
        <f>IF('S.D.PASTE SHEET'!F54="","",'S.D.PASTE SHEET'!F54)</f>
        <v/>
      </c>
      <c s="72" t="str">
        <f>IF('S.D.PASTE SHEET'!G54="","",UPPER('S.D.PASTE SHEET'!G54))</f>
        <v>PAPPU SINGH</v>
      </c>
      <c s="72" t="str">
        <f>IF('S.D.PASTE SHEET'!H54="","",UPPER('S.D.PASTE SHEET'!H54))</f>
        <v>SAROJ KANWAR</v>
      </c>
      <c s="72" t="str">
        <f>IF('S.D.PASTE SHEET'!I54="","",'S.D.PASTE SHEET'!I54)</f>
        <v>F</v>
      </c>
      <c s="73">
        <f>IF('S.D.PASTE SHEET'!J54="","",'S.D.PASTE SHEET'!J54)</f>
        <v>41646</v>
      </c>
      <c s="72">
        <f>IF('S.D.PASTE SHEET'!K54="","",'S.D.PASTE SHEET'!K54)</f>
        <v>4058</v>
      </c>
      <c s="72" t="str">
        <f>IF('S.D.PASTE SHEET'!L54="","",'S.D.PASTE SHEET'!L54)</f>
        <v/>
      </c>
      <c s="72">
        <f>IF('S.D.PASTE SHEET'!M54="","",'S.D.PASTE SHEET'!M54)</f>
        <v>138</v>
      </c>
      <c s="72">
        <f>IF('S.D.PASTE SHEET'!N54="","",'S.D.PASTE SHEET'!N54)</f>
        <v>130</v>
      </c>
      <c s="72" t="str">
        <f>IF('S.D.PASTE SHEET'!O54="","",'S.D.PASTE SHEET'!O54)</f>
        <v>GEN</v>
      </c>
      <c s="72" t="str">
        <f>IF('S.D.PASTE SHEET'!P54="","",'S.D.PASTE SHEET'!P54)</f>
        <v>Hindu</v>
      </c>
      <c s="72" t="str">
        <f>IF('S.D.PASTE SHEET'!Q54="","",'S.D.PASTE SHEET'!Q54)</f>
        <v/>
      </c>
      <c s="72" t="str">
        <f>IF('S.D.PASTE SHEET'!R54="","",'S.D.PASTE SHEET'!R54)</f>
        <v>GOVT. SENIOR SECONDARY SCHOOL DASANA KHURD (219769)</v>
      </c>
      <c s="72">
        <f>IF('S.D.PASTE SHEET'!S54="","",'S.D.PASTE SHEET'!S54)</f>
        <v>8141302602</v>
      </c>
      <c s="72" t="str">
        <f>IF('S.D.PASTE SHEET'!T54="","",'S.D.PASTE SHEET'!T54)</f>
        <v>XXXX0106</v>
      </c>
      <c s="72" t="str">
        <f>IF('S.D.PASTE SHEET'!U54="","",'S.D.PASTE SHEET'!U54)</f>
        <v>VSCBJPH</v>
      </c>
      <c s="72">
        <f>IF('S.D.PASTE SHEET'!V54="","",'S.D.PASTE SHEET'!V54)</f>
        <v>9783748734</v>
      </c>
      <c s="72" t="str">
        <f>IF('S.D.PASTE SHEET'!W54="","",'S.D.PASTE SHEET'!W54)</f>
        <v>VILL DASANA KHURD POST DIKAWA TEH DEEDWANA,MAULASAR,DASANA KHURD ,341506</v>
      </c>
      <c s="72">
        <f>IF('S.D.PASTE SHEET'!X54="","",'S.D.PASTE SHEET'!X54)</f>
        <v>0</v>
      </c>
      <c s="72" t="str">
        <f>IF('S.D.PASTE SHEET'!Y54="","",'S.D.PASTE SHEET'!Y54)</f>
        <v>N</v>
      </c>
      <c s="72" t="str">
        <f>IF('S.D.PASTE SHEET'!Z54="","",'S.D.PASTE SHEET'!Z54)</f>
        <v>N</v>
      </c>
      <c s="72" t="str">
        <f>IF('S.D.PASTE SHEET'!AA54="","",'S.D.PASTE SHEET'!AA54)</f>
        <v>No</v>
      </c>
      <c s="72">
        <f>IF('S.D.PASTE SHEET'!AB54="","",'S.D.PASTE SHEET'!AB54)</f>
        <v>10</v>
      </c>
      <c s="72" t="str">
        <f>IF('S.D.PASTE SHEET'!AC54="","",'S.D.PASTE SHEET'!AC54)</f>
        <v>None</v>
      </c>
      <c s="72">
        <f>IF('S.D.PASTE SHEET'!AD54="","",'S.D.PASTE SHEET'!AD54)</f>
        <v>0</v>
      </c>
      <c s="74"/>
      <c s="70" t="str">
        <f>IF(AK54="","",IF(AK54&gt;0,COUNT($AG$2:AG54),""))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IF(BC54="","",IF(BC54&gt;0,COUNT($AY$2:AY54),""))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 spans="1:157" ht="15.75" customHeight="1">
      <c r="A55" s="72">
        <f>IF('S.D.PASTE SHEET'!A55="","",'S.D.PASTE SHEET'!A55)</f>
        <v>4</v>
      </c>
      <c s="72" t="str">
        <f>IF('S.D.PASTE SHEET'!B55="","",'S.D.PASTE SHEET'!B55)</f>
        <v>A</v>
      </c>
      <c s="72">
        <f>IF('S.D.PASTE SHEET'!C55="","",'S.D.PASTE SHEET'!C55)</f>
        <v>518</v>
      </c>
      <c s="73" t="str">
        <f>IF('S.D.PASTE SHEET'!D55="","",'S.D.PASTE SHEET'!D55)</f>
        <v/>
      </c>
      <c s="72" t="str">
        <f>IF('S.D.PASTE SHEET'!E55="","",UPPER('S.D.PASTE SHEET'!E55))</f>
        <v>DITYA CHOUDHARY</v>
      </c>
      <c s="72" t="str">
        <f>IF('S.D.PASTE SHEET'!F55="","",'S.D.PASTE SHEET'!F55)</f>
        <v/>
      </c>
      <c s="72" t="str">
        <f>IF('S.D.PASTE SHEET'!G55="","",UPPER('S.D.PASTE SHEET'!G55))</f>
        <v>MULA RAM</v>
      </c>
      <c s="72" t="str">
        <f>IF('S.D.PASTE SHEET'!H55="","",UPPER('S.D.PASTE SHEET'!H55))</f>
        <v>MANOHARI</v>
      </c>
      <c s="72" t="str">
        <f>IF('S.D.PASTE SHEET'!I55="","",'S.D.PASTE SHEET'!I55)</f>
        <v>F</v>
      </c>
      <c s="73">
        <f>IF('S.D.PASTE SHEET'!J55="","",'S.D.PASTE SHEET'!J55)</f>
        <v>42038</v>
      </c>
      <c s="72">
        <f>IF('S.D.PASTE SHEET'!K55="","",'S.D.PASTE SHEET'!K55)</f>
        <v>4059</v>
      </c>
      <c s="72" t="str">
        <f>IF('S.D.PASTE SHEET'!L55="","",'S.D.PASTE SHEET'!L55)</f>
        <v/>
      </c>
      <c s="72">
        <f>IF('S.D.PASTE SHEET'!M55="","",'S.D.PASTE SHEET'!M55)</f>
        <v>138</v>
      </c>
      <c s="72">
        <f>IF('S.D.PASTE SHEET'!N55="","",'S.D.PASTE SHEET'!N55)</f>
        <v>138</v>
      </c>
      <c s="72" t="str">
        <f>IF('S.D.PASTE SHEET'!O55="","",'S.D.PASTE SHEET'!O55)</f>
        <v>OBC</v>
      </c>
      <c s="72" t="str">
        <f>IF('S.D.PASTE SHEET'!P55="","",'S.D.PASTE SHEET'!P55)</f>
        <v>Hindu</v>
      </c>
      <c s="72" t="str">
        <f>IF('S.D.PASTE SHEET'!Q55="","",'S.D.PASTE SHEET'!Q55)</f>
        <v/>
      </c>
      <c s="72" t="str">
        <f>IF('S.D.PASTE SHEET'!R55="","",'S.D.PASTE SHEET'!R55)</f>
        <v>GOVT. SENIOR SECONDARY SCHOOL DASANA KHURD (219769)</v>
      </c>
      <c s="72">
        <f>IF('S.D.PASTE SHEET'!S55="","",'S.D.PASTE SHEET'!S55)</f>
        <v>8141302602</v>
      </c>
      <c s="72" t="str">
        <f>IF('S.D.PASTE SHEET'!T55="","",'S.D.PASTE SHEET'!T55)</f>
        <v>XXXX9122</v>
      </c>
      <c s="72" t="str">
        <f>IF('S.D.PASTE SHEET'!U55="","",'S.D.PASTE SHEET'!U55)</f>
        <v>YUYCKKB</v>
      </c>
      <c s="72">
        <f>IF('S.D.PASTE SHEET'!V55="","",'S.D.PASTE SHEET'!V55)</f>
        <v>9783366577</v>
      </c>
      <c s="72" t="str">
        <f>IF('S.D.PASTE SHEET'!W55="","",'S.D.PASTE SHEET'!W55)</f>
        <v>DASANA KHURD POST DIKAWA,MAULASAR,DASANA KHURD,341506</v>
      </c>
      <c s="72">
        <f>IF('S.D.PASTE SHEET'!X55="","",'S.D.PASTE SHEET'!X55)</f>
        <v>36000</v>
      </c>
      <c s="72" t="str">
        <f>IF('S.D.PASTE SHEET'!Y55="","",'S.D.PASTE SHEET'!Y55)</f>
        <v>N</v>
      </c>
      <c s="72" t="str">
        <f>IF('S.D.PASTE SHEET'!Z55="","",'S.D.PASTE SHEET'!Z55)</f>
        <v>N</v>
      </c>
      <c s="72" t="str">
        <f>IF('S.D.PASTE SHEET'!AA55="","",'S.D.PASTE SHEET'!AA55)</f>
        <v>No</v>
      </c>
      <c s="72">
        <f>IF('S.D.PASTE SHEET'!AB55="","",'S.D.PASTE SHEET'!AB55)</f>
        <v>9</v>
      </c>
      <c s="72" t="str">
        <f>IF('S.D.PASTE SHEET'!AC55="","",'S.D.PASTE SHEET'!AC55)</f>
        <v>None</v>
      </c>
      <c s="72">
        <f>IF('S.D.PASTE SHEET'!AD55="","",'S.D.PASTE SHEET'!AD55)</f>
        <v>3</v>
      </c>
      <c s="74"/>
      <c s="70" t="str">
        <f>IF(AK55="","",IF(AK55&gt;0,COUNT($AG$2:AG55),""))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IF(BC55="","",IF(BC55&gt;0,COUNT($AY$2:AY55),""))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 spans="1:157" ht="15.75" customHeight="1">
      <c r="A56" s="72">
        <f>IF('S.D.PASTE SHEET'!A56="","",'S.D.PASTE SHEET'!A56)</f>
        <v>4</v>
      </c>
      <c s="72" t="str">
        <f>IF('S.D.PASTE SHEET'!B56="","",'S.D.PASTE SHEET'!B56)</f>
        <v>A</v>
      </c>
      <c s="72">
        <f>IF('S.D.PASTE SHEET'!C56="","",'S.D.PASTE SHEET'!C56)</f>
        <v>536</v>
      </c>
      <c s="73" t="str">
        <f>IF('S.D.PASTE SHEET'!D56="","",'S.D.PASTE SHEET'!D56)</f>
        <v/>
      </c>
      <c s="72" t="str">
        <f>IF('S.D.PASTE SHEET'!E56="","",UPPER('S.D.PASTE SHEET'!E56))</f>
        <v>GUNJAN</v>
      </c>
      <c s="72" t="str">
        <f>IF('S.D.PASTE SHEET'!F56="","",'S.D.PASTE SHEET'!F56)</f>
        <v/>
      </c>
      <c s="72" t="str">
        <f>IF('S.D.PASTE SHEET'!G56="","",UPPER('S.D.PASTE SHEET'!G56))</f>
        <v>BUDHA RAM</v>
      </c>
      <c s="72" t="str">
        <f>IF('S.D.PASTE SHEET'!H56="","",UPPER('S.D.PASTE SHEET'!H56))</f>
        <v>BHANWARI DEVI</v>
      </c>
      <c s="72" t="str">
        <f>IF('S.D.PASTE SHEET'!I56="","",'S.D.PASTE SHEET'!I56)</f>
        <v>F</v>
      </c>
      <c s="73">
        <f>IF('S.D.PASTE SHEET'!J56="","",'S.D.PASTE SHEET'!J56)</f>
        <v>41699</v>
      </c>
      <c s="72">
        <f>IF('S.D.PASTE SHEET'!K56="","",'S.D.PASTE SHEET'!K56)</f>
        <v>4060</v>
      </c>
      <c s="72" t="str">
        <f>IF('S.D.PASTE SHEET'!L56="","",'S.D.PASTE SHEET'!L56)</f>
        <v/>
      </c>
      <c s="72">
        <f>IF('S.D.PASTE SHEET'!M56="","",'S.D.PASTE SHEET'!M56)</f>
        <v>138</v>
      </c>
      <c s="72">
        <f>IF('S.D.PASTE SHEET'!N56="","",'S.D.PASTE SHEET'!N56)</f>
        <v>135</v>
      </c>
      <c s="72" t="str">
        <f>IF('S.D.PASTE SHEET'!O56="","",'S.D.PASTE SHEET'!O56)</f>
        <v>SBC</v>
      </c>
      <c s="72" t="str">
        <f>IF('S.D.PASTE SHEET'!P56="","",'S.D.PASTE SHEET'!P56)</f>
        <v>Hindu</v>
      </c>
      <c s="72" t="str">
        <f>IF('S.D.PASTE SHEET'!Q56="","",'S.D.PASTE SHEET'!Q56)</f>
        <v/>
      </c>
      <c s="72" t="str">
        <f>IF('S.D.PASTE SHEET'!R56="","",'S.D.PASTE SHEET'!R56)</f>
        <v>GOVT. SENIOR SECONDARY SCHOOL DASANA KHURD (219769)</v>
      </c>
      <c s="72">
        <f>IF('S.D.PASTE SHEET'!S56="","",'S.D.PASTE SHEET'!S56)</f>
        <v>8141302602</v>
      </c>
      <c s="72" t="str">
        <f>IF('S.D.PASTE SHEET'!T56="","",'S.D.PASTE SHEET'!T56)</f>
        <v>XXXX9407</v>
      </c>
      <c s="72" t="str">
        <f>IF('S.D.PASTE SHEET'!U56="","",'S.D.PASTE SHEET'!U56)</f>
        <v>YUSFUKF</v>
      </c>
      <c s="72">
        <f>IF('S.D.PASTE SHEET'!V56="","",'S.D.PASTE SHEET'!V56)</f>
        <v>9983087312</v>
      </c>
      <c s="72" t="str">
        <f>IF('S.D.PASTE SHEET'!W56="","",'S.D.PASTE SHEET'!W56)</f>
        <v>VILL. DASANA KHURD POST DIKAWA,MAULASAR,DASANA KHURD,341506</v>
      </c>
      <c s="72">
        <f>IF('S.D.PASTE SHEET'!X56="","",'S.D.PASTE SHEET'!X56)</f>
        <v>42000</v>
      </c>
      <c s="72" t="str">
        <f>IF('S.D.PASTE SHEET'!Y56="","",'S.D.PASTE SHEET'!Y56)</f>
        <v>N</v>
      </c>
      <c s="72" t="str">
        <f>IF('S.D.PASTE SHEET'!Z56="","",'S.D.PASTE SHEET'!Z56)</f>
        <v>N</v>
      </c>
      <c s="72" t="str">
        <f>IF('S.D.PASTE SHEET'!AA56="","",'S.D.PASTE SHEET'!AA56)</f>
        <v>No</v>
      </c>
      <c s="72">
        <f>IF('S.D.PASTE SHEET'!AB56="","",'S.D.PASTE SHEET'!AB56)</f>
        <v>10</v>
      </c>
      <c s="72" t="str">
        <f>IF('S.D.PASTE SHEET'!AC56="","",'S.D.PASTE SHEET'!AC56)</f>
        <v>None</v>
      </c>
      <c s="72">
        <f>IF('S.D.PASTE SHEET'!AD56="","",'S.D.PASTE SHEET'!AD56)</f>
        <v>3</v>
      </c>
      <c s="74"/>
      <c s="70" t="str">
        <f>IF(AK56="","",IF(AK56&gt;0,COUNT($AG$2:AG56),""))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IF(BC56="","",IF(BC56&gt;0,COUNT($AY$2:AY56),""))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 spans="1:157" ht="15.75" customHeight="1">
      <c r="A57" s="72">
        <f>IF('S.D.PASTE SHEET'!A57="","",'S.D.PASTE SHEET'!A57)</f>
        <v>4</v>
      </c>
      <c s="72" t="str">
        <f>IF('S.D.PASTE SHEET'!B57="","",'S.D.PASTE SHEET'!B57)</f>
        <v>A</v>
      </c>
      <c s="72">
        <f>IF('S.D.PASTE SHEET'!C57="","",'S.D.PASTE SHEET'!C57)</f>
        <v>595</v>
      </c>
      <c s="73" t="str">
        <f>IF('S.D.PASTE SHEET'!D57="","",'S.D.PASTE SHEET'!D57)</f>
        <v/>
      </c>
      <c s="72" t="str">
        <f>IF('S.D.PASTE SHEET'!E57="","",UPPER('S.D.PASTE SHEET'!E57))</f>
        <v>HARISH</v>
      </c>
      <c s="72" t="str">
        <f>IF('S.D.PASTE SHEET'!F57="","",'S.D.PASTE SHEET'!F57)</f>
        <v/>
      </c>
      <c s="72" t="str">
        <f>IF('S.D.PASTE SHEET'!G57="","",UPPER('S.D.PASTE SHEET'!G57))</f>
        <v>BALDEVA RAM</v>
      </c>
      <c s="72" t="str">
        <f>IF('S.D.PASTE SHEET'!H57="","",UPPER('S.D.PASTE SHEET'!H57))</f>
        <v>SUNITA</v>
      </c>
      <c s="72" t="str">
        <f>IF('S.D.PASTE SHEET'!I57="","",'S.D.PASTE SHEET'!I57)</f>
        <v>M</v>
      </c>
      <c s="73">
        <f>IF('S.D.PASTE SHEET'!J57="","",'S.D.PASTE SHEET'!J57)</f>
        <v>42229</v>
      </c>
      <c s="72">
        <f>IF('S.D.PASTE SHEET'!K57="","",'S.D.PASTE SHEET'!K57)</f>
        <v>4061</v>
      </c>
      <c s="72" t="str">
        <f>IF('S.D.PASTE SHEET'!L57="","",'S.D.PASTE SHEET'!L57)</f>
        <v/>
      </c>
      <c s="72">
        <f>IF('S.D.PASTE SHEET'!M57="","",'S.D.PASTE SHEET'!M57)</f>
        <v>138</v>
      </c>
      <c s="72">
        <f>IF('S.D.PASTE SHEET'!N57="","",'S.D.PASTE SHEET'!N57)</f>
        <v>135</v>
      </c>
      <c s="72" t="str">
        <f>IF('S.D.PASTE SHEET'!O57="","",'S.D.PASTE SHEET'!O57)</f>
        <v>OBC</v>
      </c>
      <c s="72" t="str">
        <f>IF('S.D.PASTE SHEET'!P57="","",'S.D.PASTE SHEET'!P57)</f>
        <v>Hindu</v>
      </c>
      <c s="72" t="str">
        <f>IF('S.D.PASTE SHEET'!Q57="","",'S.D.PASTE SHEET'!Q57)</f>
        <v/>
      </c>
      <c s="72" t="str">
        <f>IF('S.D.PASTE SHEET'!R57="","",'S.D.PASTE SHEET'!R57)</f>
        <v>GOVT. SENIOR SECONDARY SCHOOL DASANA KHURD (219769)</v>
      </c>
      <c s="72">
        <f>IF('S.D.PASTE SHEET'!S57="","",'S.D.PASTE SHEET'!S57)</f>
        <v>8141302602</v>
      </c>
      <c s="72" t="str">
        <f>IF('S.D.PASTE SHEET'!T57="","",'S.D.PASTE SHEET'!T57)</f>
        <v>XXXX5803</v>
      </c>
      <c s="72" t="str">
        <f>IF('S.D.PASTE SHEET'!U57="","",'S.D.PASTE SHEET'!U57)</f>
        <v/>
      </c>
      <c s="72">
        <f>IF('S.D.PASTE SHEET'!V57="","",'S.D.PASTE SHEET'!V57)</f>
        <v>8279243889</v>
      </c>
      <c s="72" t="str">
        <f>IF('S.D.PASTE SHEET'!W57="","",'S.D.PASTE SHEET'!W57)</f>
        <v>S/O BALDEVA RAM,MOLASAR,DASANA KHURD POST - DIKAWA,341506</v>
      </c>
      <c s="72">
        <f>IF('S.D.PASTE SHEET'!X57="","",'S.D.PASTE SHEET'!X57)</f>
        <v>50000</v>
      </c>
      <c s="72" t="str">
        <f>IF('S.D.PASTE SHEET'!Y57="","",'S.D.PASTE SHEET'!Y57)</f>
        <v>N</v>
      </c>
      <c s="72" t="str">
        <f>IF('S.D.PASTE SHEET'!Z57="","",'S.D.PASTE SHEET'!Z57)</f>
        <v>N</v>
      </c>
      <c s="72" t="str">
        <f>IF('S.D.PASTE SHEET'!AA57="","",'S.D.PASTE SHEET'!AA57)</f>
        <v>No</v>
      </c>
      <c s="72">
        <f>IF('S.D.PASTE SHEET'!AB57="","",'S.D.PASTE SHEET'!AB57)</f>
        <v>9</v>
      </c>
      <c s="72" t="str">
        <f>IF('S.D.PASTE SHEET'!AC57="","",'S.D.PASTE SHEET'!AC57)</f>
        <v>None</v>
      </c>
      <c s="72">
        <f>IF('S.D.PASTE SHEET'!AD57="","",'S.D.PASTE SHEET'!AD57)</f>
        <v>3</v>
      </c>
      <c s="74"/>
      <c s="70" t="str">
        <f>IF(AK57="","",IF(AK57&gt;0,COUNT($AG$2:AG57),""))</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IF(BC57="","",IF(BC57&gt;0,COUNT($AY$2:AY57),""))</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 spans="1:157" ht="15.75" customHeight="1">
      <c r="A58" s="72">
        <f>IF('S.D.PASTE SHEET'!A58="","",'S.D.PASTE SHEET'!A58)</f>
        <v>4</v>
      </c>
      <c s="72" t="str">
        <f>IF('S.D.PASTE SHEET'!B58="","",'S.D.PASTE SHEET'!B58)</f>
        <v>A</v>
      </c>
      <c s="72">
        <f>IF('S.D.PASTE SHEET'!C58="","",'S.D.PASTE SHEET'!C58)</f>
        <v>630</v>
      </c>
      <c s="73" t="str">
        <f>IF('S.D.PASTE SHEET'!D58="","",'S.D.PASTE SHEET'!D58)</f>
        <v/>
      </c>
      <c s="72" t="str">
        <f>IF('S.D.PASTE SHEET'!E58="","",UPPER('S.D.PASTE SHEET'!E58))</f>
        <v>HARSHITA</v>
      </c>
      <c s="72" t="str">
        <f>IF('S.D.PASTE SHEET'!F58="","",'S.D.PASTE SHEET'!F58)</f>
        <v/>
      </c>
      <c s="72" t="str">
        <f>IF('S.D.PASTE SHEET'!G58="","",UPPER('S.D.PASTE SHEET'!G58))</f>
        <v>RAJU RAM</v>
      </c>
      <c s="72" t="str">
        <f>IF('S.D.PASTE SHEET'!H58="","",UPPER('S.D.PASTE SHEET'!H58))</f>
        <v>KAMLA DEVI</v>
      </c>
      <c s="72" t="str">
        <f>IF('S.D.PASTE SHEET'!I58="","",'S.D.PASTE SHEET'!I58)</f>
        <v>F</v>
      </c>
      <c s="73">
        <f>IF('S.D.PASTE SHEET'!J58="","",'S.D.PASTE SHEET'!J58)</f>
        <v>41709</v>
      </c>
      <c s="72">
        <f>IF('S.D.PASTE SHEET'!K58="","",'S.D.PASTE SHEET'!K58)</f>
        <v>4062</v>
      </c>
      <c s="72" t="str">
        <f>IF('S.D.PASTE SHEET'!L58="","",'S.D.PASTE SHEET'!L58)</f>
        <v/>
      </c>
      <c s="72">
        <f>IF('S.D.PASTE SHEET'!M58="","",'S.D.PASTE SHEET'!M58)</f>
        <v>138</v>
      </c>
      <c s="72">
        <f>IF('S.D.PASTE SHEET'!N58="","",'S.D.PASTE SHEET'!N58)</f>
        <v>137</v>
      </c>
      <c s="72" t="str">
        <f>IF('S.D.PASTE SHEET'!O58="","",'S.D.PASTE SHEET'!O58)</f>
        <v>OBC</v>
      </c>
      <c s="72" t="str">
        <f>IF('S.D.PASTE SHEET'!P58="","",'S.D.PASTE SHEET'!P58)</f>
        <v>Hindu</v>
      </c>
      <c s="72" t="str">
        <f>IF('S.D.PASTE SHEET'!Q58="","",'S.D.PASTE SHEET'!Q58)</f>
        <v/>
      </c>
      <c s="72" t="str">
        <f>IF('S.D.PASTE SHEET'!R58="","",'S.D.PASTE SHEET'!R58)</f>
        <v>GOVT. SENIOR SECONDARY SCHOOL DASANA KHURD (219769)</v>
      </c>
      <c s="72">
        <f>IF('S.D.PASTE SHEET'!S58="","",'S.D.PASTE SHEET'!S58)</f>
        <v>8141302602</v>
      </c>
      <c s="72" t="str">
        <f>IF('S.D.PASTE SHEET'!T58="","",'S.D.PASTE SHEET'!T58)</f>
        <v>XXXX4163</v>
      </c>
      <c s="72" t="str">
        <f>IF('S.D.PASTE SHEET'!U58="","",'S.D.PASTE SHEET'!U58)</f>
        <v/>
      </c>
      <c s="72">
        <f>IF('S.D.PASTE SHEET'!V58="","",'S.D.PASTE SHEET'!V58)</f>
        <v>9772857491</v>
      </c>
      <c s="72" t="str">
        <f>IF('S.D.PASTE SHEET'!W58="","",'S.D.PASTE SHEET'!W58)</f>
        <v>DASANA KHURD ,MOLASAR ,DASANA KHURD ,341506</v>
      </c>
      <c s="72">
        <f>IF('S.D.PASTE SHEET'!X58="","",'S.D.PASTE SHEET'!X58)</f>
        <v>60000</v>
      </c>
      <c s="72" t="str">
        <f>IF('S.D.PASTE SHEET'!Y58="","",'S.D.PASTE SHEET'!Y58)</f>
        <v>N</v>
      </c>
      <c s="72" t="str">
        <f>IF('S.D.PASTE SHEET'!Z58="","",'S.D.PASTE SHEET'!Z58)</f>
        <v>N</v>
      </c>
      <c s="72" t="str">
        <f>IF('S.D.PASTE SHEET'!AA58="","",'S.D.PASTE SHEET'!AA58)</f>
        <v>No</v>
      </c>
      <c s="72">
        <f>IF('S.D.PASTE SHEET'!AB58="","",'S.D.PASTE SHEET'!AB58)</f>
        <v>10</v>
      </c>
      <c s="72" t="str">
        <f>IF('S.D.PASTE SHEET'!AC58="","",'S.D.PASTE SHEET'!AC58)</f>
        <v>None</v>
      </c>
      <c s="72">
        <f>IF('S.D.PASTE SHEET'!AD58="","",'S.D.PASTE SHEET'!AD58)</f>
        <v>3</v>
      </c>
      <c s="74"/>
      <c s="70" t="str">
        <f>IF(AK58="","",IF(AK58&gt;0,COUNT($AG$2:AG58),""))</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IF(BC58="","",IF(BC58&gt;0,COUNT($AY$2:AY58),""))</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 spans="1:157" ht="15.75" customHeight="1">
      <c r="A59" s="72">
        <f>IF('S.D.PASTE SHEET'!A59="","",'S.D.PASTE SHEET'!A59)</f>
        <v>4</v>
      </c>
      <c s="72" t="str">
        <f>IF('S.D.PASTE SHEET'!B59="","",'S.D.PASTE SHEET'!B59)</f>
        <v>A</v>
      </c>
      <c s="72">
        <f>IF('S.D.PASTE SHEET'!C59="","",'S.D.PASTE SHEET'!C59)</f>
        <v>567</v>
      </c>
      <c s="73" t="str">
        <f>IF('S.D.PASTE SHEET'!D59="","",'S.D.PASTE SHEET'!D59)</f>
        <v/>
      </c>
      <c s="72" t="str">
        <f>IF('S.D.PASTE SHEET'!E59="","",UPPER('S.D.PASTE SHEET'!E59))</f>
        <v>HEMANT BHAKAR</v>
      </c>
      <c s="72" t="str">
        <f>IF('S.D.PASTE SHEET'!F59="","",'S.D.PASTE SHEET'!F59)</f>
        <v/>
      </c>
      <c s="72" t="str">
        <f>IF('S.D.PASTE SHEET'!G59="","",UPPER('S.D.PASTE SHEET'!G59))</f>
        <v>BHOMA RAM</v>
      </c>
      <c s="72" t="str">
        <f>IF('S.D.PASTE SHEET'!H59="","",UPPER('S.D.PASTE SHEET'!H59))</f>
        <v>RUPA DEVI</v>
      </c>
      <c s="72" t="str">
        <f>IF('S.D.PASTE SHEET'!I59="","",'S.D.PASTE SHEET'!I59)</f>
        <v>M</v>
      </c>
      <c s="73">
        <f>IF('S.D.PASTE SHEET'!J59="","",'S.D.PASTE SHEET'!J59)</f>
        <v>41792</v>
      </c>
      <c s="72">
        <f>IF('S.D.PASTE SHEET'!K59="","",'S.D.PASTE SHEET'!K59)</f>
        <v>4063</v>
      </c>
      <c s="72" t="str">
        <f>IF('S.D.PASTE SHEET'!L59="","",'S.D.PASTE SHEET'!L59)</f>
        <v/>
      </c>
      <c s="72">
        <f>IF('S.D.PASTE SHEET'!M59="","",'S.D.PASTE SHEET'!M59)</f>
        <v>138</v>
      </c>
      <c s="72">
        <f>IF('S.D.PASTE SHEET'!N59="","",'S.D.PASTE SHEET'!N59)</f>
        <v>137</v>
      </c>
      <c s="72" t="str">
        <f>IF('S.D.PASTE SHEET'!O59="","",'S.D.PASTE SHEET'!O59)</f>
        <v>OBC</v>
      </c>
      <c s="72" t="str">
        <f>IF('S.D.PASTE SHEET'!P59="","",'S.D.PASTE SHEET'!P59)</f>
        <v>Hindu</v>
      </c>
      <c s="72" t="str">
        <f>IF('S.D.PASTE SHEET'!Q59="","",'S.D.PASTE SHEET'!Q59)</f>
        <v/>
      </c>
      <c s="72" t="str">
        <f>IF('S.D.PASTE SHEET'!R59="","",'S.D.PASTE SHEET'!R59)</f>
        <v>GOVT. SENIOR SECONDARY SCHOOL DASANA KHURD (219769)</v>
      </c>
      <c s="72">
        <f>IF('S.D.PASTE SHEET'!S59="","",'S.D.PASTE SHEET'!S59)</f>
        <v>8141302602</v>
      </c>
      <c s="72" t="str">
        <f>IF('S.D.PASTE SHEET'!T59="","",'S.D.PASTE SHEET'!T59)</f>
        <v>XXXX1466</v>
      </c>
      <c s="72" t="str">
        <f>IF('S.D.PASTE SHEET'!U59="","",'S.D.PASTE SHEET'!U59)</f>
        <v>YFSUSMS</v>
      </c>
      <c s="72">
        <f>IF('S.D.PASTE SHEET'!V59="","",'S.D.PASTE SHEET'!V59)</f>
        <v>8094225473</v>
      </c>
      <c s="72" t="str">
        <f>IF('S.D.PASTE SHEET'!W59="","",'S.D.PASTE SHEET'!W59)</f>
        <v>DASANA KHURD,MOLASAR,DASANA KHURD,341506</v>
      </c>
      <c s="72">
        <f>IF('S.D.PASTE SHEET'!X59="","",'S.D.PASTE SHEET'!X59)</f>
        <v>50000</v>
      </c>
      <c s="72" t="str">
        <f>IF('S.D.PASTE SHEET'!Y59="","",'S.D.PASTE SHEET'!Y59)</f>
        <v>N</v>
      </c>
      <c s="72" t="str">
        <f>IF('S.D.PASTE SHEET'!Z59="","",'S.D.PASTE SHEET'!Z59)</f>
        <v>N</v>
      </c>
      <c s="72" t="str">
        <f>IF('S.D.PASTE SHEET'!AA59="","",'S.D.PASTE SHEET'!AA59)</f>
        <v>No</v>
      </c>
      <c s="72">
        <f>IF('S.D.PASTE SHEET'!AB59="","",'S.D.PASTE SHEET'!AB59)</f>
        <v>10</v>
      </c>
      <c s="72" t="str">
        <f>IF('S.D.PASTE SHEET'!AC59="","",'S.D.PASTE SHEET'!AC59)</f>
        <v>None</v>
      </c>
      <c s="72">
        <f>IF('S.D.PASTE SHEET'!AD59="","",'S.D.PASTE SHEET'!AD59)</f>
        <v>3</v>
      </c>
      <c s="74"/>
      <c s="70" t="str">
        <f>IF(AK59="","",IF(AK59&gt;0,COUNT($AG$2:AG59),""))</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IF(BC59="","",IF(BC59&gt;0,COUNT($AY$2:AY59),""))</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 spans="1:157" ht="15.75" customHeight="1">
      <c r="A60" s="72">
        <f>IF('S.D.PASTE SHEET'!A60="","",'S.D.PASTE SHEET'!A60)</f>
        <v>4</v>
      </c>
      <c s="72" t="str">
        <f>IF('S.D.PASTE SHEET'!B60="","",'S.D.PASTE SHEET'!B60)</f>
        <v>A</v>
      </c>
      <c s="72">
        <f>IF('S.D.PASTE SHEET'!C60="","",'S.D.PASTE SHEET'!C60)</f>
        <v>519</v>
      </c>
      <c s="73" t="str">
        <f>IF('S.D.PASTE SHEET'!D60="","",'S.D.PASTE SHEET'!D60)</f>
        <v/>
      </c>
      <c s="72" t="str">
        <f>IF('S.D.PASTE SHEET'!E60="","",UPPER('S.D.PASTE SHEET'!E60))</f>
        <v>JITU MEGHWAL</v>
      </c>
      <c s="72" t="str">
        <f>IF('S.D.PASTE SHEET'!F60="","",'S.D.PASTE SHEET'!F60)</f>
        <v/>
      </c>
      <c s="72" t="str">
        <f>IF('S.D.PASTE SHEET'!G60="","",UPPER('S.D.PASTE SHEET'!G60))</f>
        <v>SUKHA RAM</v>
      </c>
      <c s="72" t="str">
        <f>IF('S.D.PASTE SHEET'!H60="","",UPPER('S.D.PASTE SHEET'!H60))</f>
        <v>PREM DEVI</v>
      </c>
      <c s="72" t="str">
        <f>IF('S.D.PASTE SHEET'!I60="","",'S.D.PASTE SHEET'!I60)</f>
        <v>M</v>
      </c>
      <c s="73">
        <f>IF('S.D.PASTE SHEET'!J60="","",'S.D.PASTE SHEET'!J60)</f>
        <v>42254</v>
      </c>
      <c s="72">
        <f>IF('S.D.PASTE SHEET'!K60="","",'S.D.PASTE SHEET'!K60)</f>
        <v>4064</v>
      </c>
      <c s="72" t="str">
        <f>IF('S.D.PASTE SHEET'!L60="","",'S.D.PASTE SHEET'!L60)</f>
        <v/>
      </c>
      <c s="72">
        <f>IF('S.D.PASTE SHEET'!M60="","",'S.D.PASTE SHEET'!M60)</f>
        <v>138</v>
      </c>
      <c s="72">
        <f>IF('S.D.PASTE SHEET'!N60="","",'S.D.PASTE SHEET'!N60)</f>
        <v>136</v>
      </c>
      <c s="72" t="str">
        <f>IF('S.D.PASTE SHEET'!O60="","",'S.D.PASTE SHEET'!O60)</f>
        <v>SC</v>
      </c>
      <c s="72" t="str">
        <f>IF('S.D.PASTE SHEET'!P60="","",'S.D.PASTE SHEET'!P60)</f>
        <v>Hindu</v>
      </c>
      <c s="72" t="str">
        <f>IF('S.D.PASTE SHEET'!Q60="","",'S.D.PASTE SHEET'!Q60)</f>
        <v/>
      </c>
      <c s="72" t="str">
        <f>IF('S.D.PASTE SHEET'!R60="","",'S.D.PASTE SHEET'!R60)</f>
        <v>GOVT. SENIOR SECONDARY SCHOOL DASANA KHURD (219769)</v>
      </c>
      <c s="72">
        <f>IF('S.D.PASTE SHEET'!S60="","",'S.D.PASTE SHEET'!S60)</f>
        <v>8141302602</v>
      </c>
      <c s="72" t="str">
        <f>IF('S.D.PASTE SHEET'!T60="","",'S.D.PASTE SHEET'!T60)</f>
        <v>XXXX4693</v>
      </c>
      <c s="72" t="str">
        <f>IF('S.D.PASTE SHEET'!U60="","",'S.D.PASTE SHEET'!U60)</f>
        <v>YKBBIFC</v>
      </c>
      <c s="72">
        <f>IF('S.D.PASTE SHEET'!V60="","",'S.D.PASTE SHEET'!V60)</f>
        <v>9982671909</v>
      </c>
      <c s="72" t="str">
        <f>IF('S.D.PASTE SHEET'!W60="","",'S.D.PASTE SHEET'!W60)</f>
        <v>VILLAGE-DASANA KHURD ,POST DIKAWA,MAULASAR,-DASANA KHURD,341506</v>
      </c>
      <c s="72">
        <f>IF('S.D.PASTE SHEET'!X60="","",'S.D.PASTE SHEET'!X60)</f>
        <v>36000</v>
      </c>
      <c s="72" t="str">
        <f>IF('S.D.PASTE SHEET'!Y60="","",'S.D.PASTE SHEET'!Y60)</f>
        <v>N</v>
      </c>
      <c s="72" t="str">
        <f>IF('S.D.PASTE SHEET'!Z60="","",'S.D.PASTE SHEET'!Z60)</f>
        <v>N</v>
      </c>
      <c s="72" t="str">
        <f>IF('S.D.PASTE SHEET'!AA60="","",'S.D.PASTE SHEET'!AA60)</f>
        <v>No</v>
      </c>
      <c s="72">
        <f>IF('S.D.PASTE SHEET'!AB60="","",'S.D.PASTE SHEET'!AB60)</f>
        <v>9</v>
      </c>
      <c s="72" t="str">
        <f>IF('S.D.PASTE SHEET'!AC60="","",'S.D.PASTE SHEET'!AC60)</f>
        <v>None</v>
      </c>
      <c s="72">
        <f>IF('S.D.PASTE SHEET'!AD60="","",'S.D.PASTE SHEET'!AD60)</f>
        <v>3</v>
      </c>
      <c s="74"/>
      <c s="70" t="str">
        <f>IF(AK60="","",IF(AK60&gt;0,COUNT($AG$2:AG60),""))</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IF(BC60="","",IF(BC60&gt;0,COUNT($AY$2:AY60),""))</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 spans="1:157" ht="15.75" customHeight="1">
      <c r="A61" s="72">
        <f>IF('S.D.PASTE SHEET'!A61="","",'S.D.PASTE SHEET'!A61)</f>
        <v>4</v>
      </c>
      <c s="72" t="str">
        <f>IF('S.D.PASTE SHEET'!B61="","",'S.D.PASTE SHEET'!B61)</f>
        <v>A</v>
      </c>
      <c s="72">
        <f>IF('S.D.PASTE SHEET'!C61="","",'S.D.PASTE SHEET'!C61)</f>
        <v>664</v>
      </c>
      <c s="73">
        <f>IF('S.D.PASTE SHEET'!D61="","",'S.D.PASTE SHEET'!D61)</f>
        <v>45122</v>
      </c>
      <c s="72" t="str">
        <f>IF('S.D.PASTE SHEET'!E61="","",UPPER('S.D.PASTE SHEET'!E61))</f>
        <v>MAHENDRA</v>
      </c>
      <c s="72" t="str">
        <f>IF('S.D.PASTE SHEET'!F61="","",'S.D.PASTE SHEET'!F61)</f>
        <v/>
      </c>
      <c s="72" t="str">
        <f>IF('S.D.PASTE SHEET'!G61="","",UPPER('S.D.PASTE SHEET'!G61))</f>
        <v>HANUMANA RAM</v>
      </c>
      <c s="72" t="str">
        <f>IF('S.D.PASTE SHEET'!H61="","",UPPER('S.D.PASTE SHEET'!H61))</f>
        <v>MANJU DEVI</v>
      </c>
      <c s="72" t="str">
        <f>IF('S.D.PASTE SHEET'!I61="","",'S.D.PASTE SHEET'!I61)</f>
        <v>M</v>
      </c>
      <c s="73">
        <f>IF('S.D.PASTE SHEET'!J61="","",'S.D.PASTE SHEET'!J61)</f>
        <v>42240</v>
      </c>
      <c s="72">
        <f>IF('S.D.PASTE SHEET'!K61="","",'S.D.PASTE SHEET'!K61)</f>
        <v>4065</v>
      </c>
      <c s="72" t="str">
        <f>IF('S.D.PASTE SHEET'!L61="","",'S.D.PASTE SHEET'!L61)</f>
        <v/>
      </c>
      <c s="72">
        <f>IF('S.D.PASTE SHEET'!M61="","",'S.D.PASTE SHEET'!M61)</f>
        <v>138</v>
      </c>
      <c s="72">
        <f>IF('S.D.PASTE SHEET'!N61="","",'S.D.PASTE SHEET'!N61)</f>
        <v>114</v>
      </c>
      <c s="72" t="str">
        <f>IF('S.D.PASTE SHEET'!O61="","",'S.D.PASTE SHEET'!O61)</f>
        <v>SBC</v>
      </c>
      <c s="72" t="str">
        <f>IF('S.D.PASTE SHEET'!P61="","",'S.D.PASTE SHEET'!P61)</f>
        <v/>
      </c>
      <c s="72" t="str">
        <f>IF('S.D.PASTE SHEET'!Q61="","",'S.D.PASTE SHEET'!Q61)</f>
        <v/>
      </c>
      <c s="72" t="str">
        <f>IF('S.D.PASTE SHEET'!R61="","",'S.D.PASTE SHEET'!R61)</f>
        <v>GOVT. SENIOR SECONDARY SCHOOL DASANA KHURD (219769)</v>
      </c>
      <c s="72">
        <f>IF('S.D.PASTE SHEET'!S61="","",'S.D.PASTE SHEET'!S61)</f>
        <v>8141302602</v>
      </c>
      <c s="72" t="str">
        <f>IF('S.D.PASTE SHEET'!T61="","",'S.D.PASTE SHEET'!T61)</f>
        <v>XXXX6319</v>
      </c>
      <c s="72" t="str">
        <f>IF('S.D.PASTE SHEET'!U61="","",'S.D.PASTE SHEET'!U61)</f>
        <v/>
      </c>
      <c s="72">
        <f>IF('S.D.PASTE SHEET'!V61="","",'S.D.PASTE SHEET'!V61)</f>
        <v>9828455982</v>
      </c>
      <c s="72" t="str">
        <f>IF('S.D.PASTE SHEET'!W61="","",'S.D.PASTE SHEET'!W61)</f>
        <v>DASANA KHURD,MOLASAR,DASANA KHURD,341506</v>
      </c>
      <c s="72">
        <f>IF('S.D.PASTE SHEET'!X61="","",'S.D.PASTE SHEET'!X61)</f>
        <v>60000</v>
      </c>
      <c s="72" t="str">
        <f>IF('S.D.PASTE SHEET'!Y61="","",'S.D.PASTE SHEET'!Y61)</f>
        <v>N</v>
      </c>
      <c s="72" t="str">
        <f>IF('S.D.PASTE SHEET'!Z61="","",'S.D.PASTE SHEET'!Z61)</f>
        <v>N</v>
      </c>
      <c s="72" t="str">
        <f>IF('S.D.PASTE SHEET'!AA61="","",'S.D.PASTE SHEET'!AA61)</f>
        <v/>
      </c>
      <c s="72">
        <f>IF('S.D.PASTE SHEET'!AB61="","",'S.D.PASTE SHEET'!AB61)</f>
        <v>9</v>
      </c>
      <c s="72" t="str">
        <f>IF('S.D.PASTE SHEET'!AC61="","",'S.D.PASTE SHEET'!AC61)</f>
        <v>None</v>
      </c>
      <c s="72">
        <f>IF('S.D.PASTE SHEET'!AD61="","",'S.D.PASTE SHEET'!AD61)</f>
        <v>3</v>
      </c>
      <c s="74"/>
      <c s="70" t="str">
        <f>IF(AK61="","",IF(AK61&gt;0,COUNT($AG$2:AG61),""))</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IF(BC61="","",IF(BC61&gt;0,COUNT($AY$2:AY61),""))</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 spans="1:157" ht="15.75" customHeight="1">
      <c r="A62" s="72">
        <f>IF('S.D.PASTE SHEET'!A62="","",'S.D.PASTE SHEET'!A62)</f>
        <v>4</v>
      </c>
      <c s="72" t="str">
        <f>IF('S.D.PASTE SHEET'!B62="","",'S.D.PASTE SHEET'!B62)</f>
        <v>A</v>
      </c>
      <c s="72">
        <f>IF('S.D.PASTE SHEET'!C62="","",'S.D.PASTE SHEET'!C62)</f>
        <v>554</v>
      </c>
      <c s="73" t="str">
        <f>IF('S.D.PASTE SHEET'!D62="","",'S.D.PASTE SHEET'!D62)</f>
        <v/>
      </c>
      <c s="72" t="str">
        <f>IF('S.D.PASTE SHEET'!E62="","",UPPER('S.D.PASTE SHEET'!E62))</f>
        <v>MANISH KUMAR</v>
      </c>
      <c s="72" t="str">
        <f>IF('S.D.PASTE SHEET'!F62="","",'S.D.PASTE SHEET'!F62)</f>
        <v/>
      </c>
      <c s="72" t="str">
        <f>IF('S.D.PASTE SHEET'!G62="","",UPPER('S.D.PASTE SHEET'!G62))</f>
        <v>SETHA RAM</v>
      </c>
      <c s="72" t="str">
        <f>IF('S.D.PASTE SHEET'!H62="","",UPPER('S.D.PASTE SHEET'!H62))</f>
        <v>POOJA DEVI</v>
      </c>
      <c s="72" t="str">
        <f>IF('S.D.PASTE SHEET'!I62="","",'S.D.PASTE SHEET'!I62)</f>
        <v>M</v>
      </c>
      <c s="73">
        <f>IF('S.D.PASTE SHEET'!J62="","",'S.D.PASTE SHEET'!J62)</f>
        <v>42135</v>
      </c>
      <c s="72">
        <f>IF('S.D.PASTE SHEET'!K62="","",'S.D.PASTE SHEET'!K62)</f>
        <v>4066</v>
      </c>
      <c s="72" t="str">
        <f>IF('S.D.PASTE SHEET'!L62="","",'S.D.PASTE SHEET'!L62)</f>
        <v/>
      </c>
      <c s="72">
        <f>IF('S.D.PASTE SHEET'!M62="","",'S.D.PASTE SHEET'!M62)</f>
        <v>138</v>
      </c>
      <c s="72">
        <f>IF('S.D.PASTE SHEET'!N62="","",'S.D.PASTE SHEET'!N62)</f>
        <v>137</v>
      </c>
      <c s="72" t="str">
        <f>IF('S.D.PASTE SHEET'!O62="","",'S.D.PASTE SHEET'!O62)</f>
        <v>SC</v>
      </c>
      <c s="72" t="str">
        <f>IF('S.D.PASTE SHEET'!P62="","",'S.D.PASTE SHEET'!P62)</f>
        <v>Hindu</v>
      </c>
      <c s="72" t="str">
        <f>IF('S.D.PASTE SHEET'!Q62="","",'S.D.PASTE SHEET'!Q62)</f>
        <v/>
      </c>
      <c s="72" t="str">
        <f>IF('S.D.PASTE SHEET'!R62="","",'S.D.PASTE SHEET'!R62)</f>
        <v>GOVT. SENIOR SECONDARY SCHOOL DASANA KHURD (219769)</v>
      </c>
      <c s="72">
        <f>IF('S.D.PASTE SHEET'!S62="","",'S.D.PASTE SHEET'!S62)</f>
        <v>8141302602</v>
      </c>
      <c s="72" t="str">
        <f>IF('S.D.PASTE SHEET'!T62="","",'S.D.PASTE SHEET'!T62)</f>
        <v>XXXX2845</v>
      </c>
      <c s="72" t="str">
        <f>IF('S.D.PASTE SHEET'!U62="","",'S.D.PASTE SHEET'!U62)</f>
        <v>VTTJRKR</v>
      </c>
      <c s="72">
        <f>IF('S.D.PASTE SHEET'!V62="","",'S.D.PASTE SHEET'!V62)</f>
        <v>9772354057</v>
      </c>
      <c s="72" t="str">
        <f>IF('S.D.PASTE SHEET'!W62="","",'S.D.PASTE SHEET'!W62)</f>
        <v>VILL DASANA KHURD POST DIKAWA ,MOLASAR ,DASANA KHURD ,341506</v>
      </c>
      <c s="72">
        <f>IF('S.D.PASTE SHEET'!X62="","",'S.D.PASTE SHEET'!X62)</f>
        <v>40000</v>
      </c>
      <c s="72" t="str">
        <f>IF('S.D.PASTE SHEET'!Y62="","",'S.D.PASTE SHEET'!Y62)</f>
        <v>N</v>
      </c>
      <c s="72" t="str">
        <f>IF('S.D.PASTE SHEET'!Z62="","",'S.D.PASTE SHEET'!Z62)</f>
        <v>N</v>
      </c>
      <c s="72" t="str">
        <f>IF('S.D.PASTE SHEET'!AA62="","",'S.D.PASTE SHEET'!AA62)</f>
        <v>No</v>
      </c>
      <c s="72">
        <f>IF('S.D.PASTE SHEET'!AB62="","",'S.D.PASTE SHEET'!AB62)</f>
        <v>9</v>
      </c>
      <c s="72" t="str">
        <f>IF('S.D.PASTE SHEET'!AC62="","",'S.D.PASTE SHEET'!AC62)</f>
        <v>None</v>
      </c>
      <c s="72">
        <f>IF('S.D.PASTE SHEET'!AD62="","",'S.D.PASTE SHEET'!AD62)</f>
        <v>2</v>
      </c>
      <c s="74"/>
      <c s="70" t="str">
        <f>IF(AK62="","",IF(AK62&gt;0,COUNT($AG$2:AG62),""))</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IF(BC62="","",IF(BC62&gt;0,COUNT($AY$2:AY62),""))</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 spans="1:157" ht="15.75" customHeight="1">
      <c r="A63" s="72">
        <f>IF('S.D.PASTE SHEET'!A63="","",'S.D.PASTE SHEET'!A63)</f>
        <v>4</v>
      </c>
      <c s="72" t="str">
        <f>IF('S.D.PASTE SHEET'!B63="","",'S.D.PASTE SHEET'!B63)</f>
        <v>A</v>
      </c>
      <c s="72">
        <f>IF('S.D.PASTE SHEET'!C63="","",'S.D.PASTE SHEET'!C63)</f>
        <v>515</v>
      </c>
      <c s="73" t="str">
        <f>IF('S.D.PASTE SHEET'!D63="","",'S.D.PASTE SHEET'!D63)</f>
        <v/>
      </c>
      <c s="72" t="str">
        <f>IF('S.D.PASTE SHEET'!E63="","",UPPER('S.D.PASTE SHEET'!E63))</f>
        <v>NEETIKA</v>
      </c>
      <c s="72" t="str">
        <f>IF('S.D.PASTE SHEET'!F63="","",'S.D.PASTE SHEET'!F63)</f>
        <v/>
      </c>
      <c s="72" t="str">
        <f>IF('S.D.PASTE SHEET'!G63="","",UPPER('S.D.PASTE SHEET'!G63))</f>
        <v>DAYALA RAM MEGHWAL</v>
      </c>
      <c s="72" t="str">
        <f>IF('S.D.PASTE SHEET'!H63="","",UPPER('S.D.PASTE SHEET'!H63))</f>
        <v>SANTOSH</v>
      </c>
      <c s="72" t="str">
        <f>IF('S.D.PASTE SHEET'!I63="","",'S.D.PASTE SHEET'!I63)</f>
        <v>F</v>
      </c>
      <c s="73">
        <f>IF('S.D.PASTE SHEET'!J63="","",'S.D.PASTE SHEET'!J63)</f>
        <v>42130</v>
      </c>
      <c s="72">
        <f>IF('S.D.PASTE SHEET'!K63="","",'S.D.PASTE SHEET'!K63)</f>
        <v>4067</v>
      </c>
      <c s="72" t="str">
        <f>IF('S.D.PASTE SHEET'!L63="","",'S.D.PASTE SHEET'!L63)</f>
        <v/>
      </c>
      <c s="72">
        <f>IF('S.D.PASTE SHEET'!M63="","",'S.D.PASTE SHEET'!M63)</f>
        <v>138</v>
      </c>
      <c s="72">
        <f>IF('S.D.PASTE SHEET'!N63="","",'S.D.PASTE SHEET'!N63)</f>
        <v>135</v>
      </c>
      <c s="72" t="str">
        <f>IF('S.D.PASTE SHEET'!O63="","",'S.D.PASTE SHEET'!O63)</f>
        <v>SC</v>
      </c>
      <c s="72" t="str">
        <f>IF('S.D.PASTE SHEET'!P63="","",'S.D.PASTE SHEET'!P63)</f>
        <v>Hindu</v>
      </c>
      <c s="72" t="str">
        <f>IF('S.D.PASTE SHEET'!Q63="","",'S.D.PASTE SHEET'!Q63)</f>
        <v/>
      </c>
      <c s="72" t="str">
        <f>IF('S.D.PASTE SHEET'!R63="","",'S.D.PASTE SHEET'!R63)</f>
        <v>GOVT. SENIOR SECONDARY SCHOOL DASANA KHURD (219769)</v>
      </c>
      <c s="72">
        <f>IF('S.D.PASTE SHEET'!S63="","",'S.D.PASTE SHEET'!S63)</f>
        <v>8141302602</v>
      </c>
      <c s="72" t="str">
        <f>IF('S.D.PASTE SHEET'!T63="","",'S.D.PASTE SHEET'!T63)</f>
        <v>XXXX5597</v>
      </c>
      <c s="72" t="str">
        <f>IF('S.D.PASTE SHEET'!U63="","",'S.D.PASTE SHEET'!U63)</f>
        <v>VSZBOZX</v>
      </c>
      <c s="72">
        <f>IF('S.D.PASTE SHEET'!V63="","",'S.D.PASTE SHEET'!V63)</f>
        <v>9784174341</v>
      </c>
      <c s="72" t="str">
        <f>IF('S.D.PASTE SHEET'!W63="","",'S.D.PASTE SHEET'!W63)</f>
        <v>VILL DASANA KHURD POST DIKAWA TEH DEEDWANA,MAULASAR,DASANA KHURD,341506</v>
      </c>
      <c s="72">
        <f>IF('S.D.PASTE SHEET'!X63="","",'S.D.PASTE SHEET'!X63)</f>
        <v>30000</v>
      </c>
      <c s="72" t="str">
        <f>IF('S.D.PASTE SHEET'!Y63="","",'S.D.PASTE SHEET'!Y63)</f>
        <v>N</v>
      </c>
      <c s="72" t="str">
        <f>IF('S.D.PASTE SHEET'!Z63="","",'S.D.PASTE SHEET'!Z63)</f>
        <v>N</v>
      </c>
      <c s="72" t="str">
        <f>IF('S.D.PASTE SHEET'!AA63="","",'S.D.PASTE SHEET'!AA63)</f>
        <v>No</v>
      </c>
      <c s="72">
        <f>IF('S.D.PASTE SHEET'!AB63="","",'S.D.PASTE SHEET'!AB63)</f>
        <v>9</v>
      </c>
      <c s="72" t="str">
        <f>IF('S.D.PASTE SHEET'!AC63="","",'S.D.PASTE SHEET'!AC63)</f>
        <v>None</v>
      </c>
      <c s="72">
        <f>IF('S.D.PASTE SHEET'!AD63="","",'S.D.PASTE SHEET'!AD63)</f>
        <v>0</v>
      </c>
      <c s="74"/>
      <c s="70" t="str">
        <f>IF(AK63="","",IF(AK63&gt;0,COUNT($AG$2:AG63),""))</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IF(BC63="","",IF(BC63&gt;0,COUNT($AY$2:AY63),""))</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 spans="1:157" ht="15.75" customHeight="1">
      <c r="A64" s="72">
        <f>IF('S.D.PASTE SHEET'!A64="","",'S.D.PASTE SHEET'!A64)</f>
        <v>4</v>
      </c>
      <c s="72" t="str">
        <f>IF('S.D.PASTE SHEET'!B64="","",'S.D.PASTE SHEET'!B64)</f>
        <v>A</v>
      </c>
      <c s="72">
        <f>IF('S.D.PASTE SHEET'!C64="","",'S.D.PASTE SHEET'!C64)</f>
        <v>549</v>
      </c>
      <c s="73" t="str">
        <f>IF('S.D.PASTE SHEET'!D64="","",'S.D.PASTE SHEET'!D64)</f>
        <v/>
      </c>
      <c s="72" t="str">
        <f>IF('S.D.PASTE SHEET'!E64="","",UPPER('S.D.PASTE SHEET'!E64))</f>
        <v>PAPPU RAM THORI</v>
      </c>
      <c s="72" t="str">
        <f>IF('S.D.PASTE SHEET'!F64="","",'S.D.PASTE SHEET'!F64)</f>
        <v/>
      </c>
      <c s="72" t="str">
        <f>IF('S.D.PASTE SHEET'!G64="","",UPPER('S.D.PASTE SHEET'!G64))</f>
        <v>HARJI RAM</v>
      </c>
      <c s="72" t="str">
        <f>IF('S.D.PASTE SHEET'!H64="","",UPPER('S.D.PASTE SHEET'!H64))</f>
        <v>JADAV DEVI</v>
      </c>
      <c s="72" t="str">
        <f>IF('S.D.PASTE SHEET'!I64="","",'S.D.PASTE SHEET'!I64)</f>
        <v>M</v>
      </c>
      <c s="73">
        <f>IF('S.D.PASTE SHEET'!J64="","",'S.D.PASTE SHEET'!J64)</f>
        <v>41986</v>
      </c>
      <c s="72">
        <f>IF('S.D.PASTE SHEET'!K64="","",'S.D.PASTE SHEET'!K64)</f>
        <v>4068</v>
      </c>
      <c s="72" t="str">
        <f>IF('S.D.PASTE SHEET'!L64="","",'S.D.PASTE SHEET'!L64)</f>
        <v/>
      </c>
      <c s="72">
        <f>IF('S.D.PASTE SHEET'!M64="","",'S.D.PASTE SHEET'!M64)</f>
        <v>138</v>
      </c>
      <c s="72">
        <f>IF('S.D.PASTE SHEET'!N64="","",'S.D.PASTE SHEET'!N64)</f>
        <v>136</v>
      </c>
      <c s="72" t="str">
        <f>IF('S.D.PASTE SHEET'!O64="","",'S.D.PASTE SHEET'!O64)</f>
        <v>OBC</v>
      </c>
      <c s="72" t="str">
        <f>IF('S.D.PASTE SHEET'!P64="","",'S.D.PASTE SHEET'!P64)</f>
        <v>Hindu</v>
      </c>
      <c s="72" t="str">
        <f>IF('S.D.PASTE SHEET'!Q64="","",'S.D.PASTE SHEET'!Q64)</f>
        <v/>
      </c>
      <c s="72" t="str">
        <f>IF('S.D.PASTE SHEET'!R64="","",'S.D.PASTE SHEET'!R64)</f>
        <v>GOVT. SENIOR SECONDARY SCHOOL DASANA KHURD (219769)</v>
      </c>
      <c s="72">
        <f>IF('S.D.PASTE SHEET'!S64="","",'S.D.PASTE SHEET'!S64)</f>
        <v>8141302602</v>
      </c>
      <c s="72" t="str">
        <f>IF('S.D.PASTE SHEET'!T64="","",'S.D.PASTE SHEET'!T64)</f>
        <v>XXXX7820</v>
      </c>
      <c s="72" t="str">
        <f>IF('S.D.PASTE SHEET'!U64="","",'S.D.PASTE SHEET'!U64)</f>
        <v>ywmbauo</v>
      </c>
      <c s="72">
        <f>IF('S.D.PASTE SHEET'!V64="","",'S.D.PASTE SHEET'!V64)</f>
        <v>9610202973</v>
      </c>
      <c s="72" t="str">
        <f>IF('S.D.PASTE SHEET'!W64="","",'S.D.PASTE SHEET'!W64)</f>
        <v>post dikawa,MAULASAR,DASANA KHURD,341506</v>
      </c>
      <c s="72">
        <f>IF('S.D.PASTE SHEET'!X64="","",'S.D.PASTE SHEET'!X64)</f>
        <v>45000</v>
      </c>
      <c s="72" t="str">
        <f>IF('S.D.PASTE SHEET'!Y64="","",'S.D.PASTE SHEET'!Y64)</f>
        <v>N</v>
      </c>
      <c s="72" t="str">
        <f>IF('S.D.PASTE SHEET'!Z64="","",'S.D.PASTE SHEET'!Z64)</f>
        <v>N</v>
      </c>
      <c s="72" t="str">
        <f>IF('S.D.PASTE SHEET'!AA64="","",'S.D.PASTE SHEET'!AA64)</f>
        <v>No</v>
      </c>
      <c s="72">
        <f>IF('S.D.PASTE SHEET'!AB64="","",'S.D.PASTE SHEET'!AB64)</f>
        <v>10</v>
      </c>
      <c s="72" t="str">
        <f>IF('S.D.PASTE SHEET'!AC64="","",'S.D.PASTE SHEET'!AC64)</f>
        <v>None</v>
      </c>
      <c s="72">
        <f>IF('S.D.PASTE SHEET'!AD64="","",'S.D.PASTE SHEET'!AD64)</f>
        <v>3</v>
      </c>
      <c s="74"/>
      <c s="70" t="str">
        <f>IF(AK64="","",IF(AK64&gt;0,COUNT($AG$2:AG64),""))</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IF(BC64="","",IF(BC64&gt;0,COUNT($AY$2:AY64),""))</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 spans="1:157" ht="15.75" customHeight="1">
      <c r="A65" s="72">
        <f>IF('S.D.PASTE SHEET'!A65="","",'S.D.PASTE SHEET'!A65)</f>
        <v>4</v>
      </c>
      <c s="72" t="str">
        <f>IF('S.D.PASTE SHEET'!B65="","",'S.D.PASTE SHEET'!B65)</f>
        <v>A</v>
      </c>
      <c s="72">
        <f>IF('S.D.PASTE SHEET'!C65="","",'S.D.PASTE SHEET'!C65)</f>
        <v>520</v>
      </c>
      <c s="73" t="str">
        <f>IF('S.D.PASTE SHEET'!D65="","",'S.D.PASTE SHEET'!D65)</f>
        <v/>
      </c>
      <c s="72" t="str">
        <f>IF('S.D.PASTE SHEET'!E65="","",UPPER('S.D.PASTE SHEET'!E65))</f>
        <v>POONAM</v>
      </c>
      <c s="72" t="str">
        <f>IF('S.D.PASTE SHEET'!F65="","",'S.D.PASTE SHEET'!F65)</f>
        <v/>
      </c>
      <c s="72" t="str">
        <f>IF('S.D.PASTE SHEET'!G65="","",UPPER('S.D.PASTE SHEET'!G65))</f>
        <v>JAGDISH</v>
      </c>
      <c s="72" t="str">
        <f>IF('S.D.PASTE SHEET'!H65="","",UPPER('S.D.PASTE SHEET'!H65))</f>
        <v>SANJU DEVI</v>
      </c>
      <c s="72" t="str">
        <f>IF('S.D.PASTE SHEET'!I65="","",'S.D.PASTE SHEET'!I65)</f>
        <v>F</v>
      </c>
      <c s="73">
        <f>IF('S.D.PASTE SHEET'!J65="","",'S.D.PASTE SHEET'!J65)</f>
        <v>42235</v>
      </c>
      <c s="72">
        <f>IF('S.D.PASTE SHEET'!K65="","",'S.D.PASTE SHEET'!K65)</f>
        <v>4069</v>
      </c>
      <c s="72" t="str">
        <f>IF('S.D.PASTE SHEET'!L65="","",'S.D.PASTE SHEET'!L65)</f>
        <v/>
      </c>
      <c s="72">
        <f>IF('S.D.PASTE SHEET'!M65="","",'S.D.PASTE SHEET'!M65)</f>
        <v>138</v>
      </c>
      <c s="72">
        <f>IF('S.D.PASTE SHEET'!N65="","",'S.D.PASTE SHEET'!N65)</f>
        <v>137</v>
      </c>
      <c s="72" t="str">
        <f>IF('S.D.PASTE SHEET'!O65="","",'S.D.PASTE SHEET'!O65)</f>
        <v>SC</v>
      </c>
      <c s="72" t="str">
        <f>IF('S.D.PASTE SHEET'!P65="","",'S.D.PASTE SHEET'!P65)</f>
        <v>Hindu</v>
      </c>
      <c s="72" t="str">
        <f>IF('S.D.PASTE SHEET'!Q65="","",'S.D.PASTE SHEET'!Q65)</f>
        <v/>
      </c>
      <c s="72" t="str">
        <f>IF('S.D.PASTE SHEET'!R65="","",'S.D.PASTE SHEET'!R65)</f>
        <v>GOVT. SENIOR SECONDARY SCHOOL DASANA KHURD (219769)</v>
      </c>
      <c s="72">
        <f>IF('S.D.PASTE SHEET'!S65="","",'S.D.PASTE SHEET'!S65)</f>
        <v>8141302602</v>
      </c>
      <c s="72" t="str">
        <f>IF('S.D.PASTE SHEET'!T65="","",'S.D.PASTE SHEET'!T65)</f>
        <v>XXXX4514</v>
      </c>
      <c s="72" t="str">
        <f>IF('S.D.PASTE SHEET'!U65="","",'S.D.PASTE SHEET'!U65)</f>
        <v>YSCYFDW</v>
      </c>
      <c s="72">
        <f>IF('S.D.PASTE SHEET'!V65="","",'S.D.PASTE SHEET'!V65)</f>
        <v>9649380596</v>
      </c>
      <c s="72" t="str">
        <f>IF('S.D.PASTE SHEET'!W65="","",'S.D.PASTE SHEET'!W65)</f>
        <v>VILL-DASANA KHURD,POST-DIKAWA,TEHSIL-DEEDWANA,MAULASAR,DASANA KHURD,341506</v>
      </c>
      <c s="72">
        <f>IF('S.D.PASTE SHEET'!X65="","",'S.D.PASTE SHEET'!X65)</f>
        <v>40000</v>
      </c>
      <c s="72" t="str">
        <f>IF('S.D.PASTE SHEET'!Y65="","",'S.D.PASTE SHEET'!Y65)</f>
        <v>N</v>
      </c>
      <c s="72" t="str">
        <f>IF('S.D.PASTE SHEET'!Z65="","",'S.D.PASTE SHEET'!Z65)</f>
        <v>N</v>
      </c>
      <c s="72" t="str">
        <f>IF('S.D.PASTE SHEET'!AA65="","",'S.D.PASTE SHEET'!AA65)</f>
        <v>No</v>
      </c>
      <c s="72">
        <f>IF('S.D.PASTE SHEET'!AB65="","",'S.D.PASTE SHEET'!AB65)</f>
        <v>9</v>
      </c>
      <c s="72" t="str">
        <f>IF('S.D.PASTE SHEET'!AC65="","",'S.D.PASTE SHEET'!AC65)</f>
        <v>None</v>
      </c>
      <c s="72">
        <f>IF('S.D.PASTE SHEET'!AD65="","",'S.D.PASTE SHEET'!AD65)</f>
        <v>3</v>
      </c>
      <c s="74"/>
      <c s="70" t="str">
        <f>IF(AK65="","",IF(AK65&gt;0,COUNT($AG$2:AG65),""))</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IF(BC65="","",IF(BC65&gt;0,COUNT($AY$2:AY65),""))</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 spans="1:157" ht="15.75" customHeight="1">
      <c r="A66" s="72">
        <f>IF('S.D.PASTE SHEET'!A66="","",'S.D.PASTE SHEET'!A66)</f>
        <v>4</v>
      </c>
      <c s="72" t="str">
        <f>IF('S.D.PASTE SHEET'!B66="","",'S.D.PASTE SHEET'!B66)</f>
        <v>A</v>
      </c>
      <c s="72">
        <f>IF('S.D.PASTE SHEET'!C66="","",'S.D.PASTE SHEET'!C66)</f>
        <v>498</v>
      </c>
      <c s="73">
        <f>IF('S.D.PASTE SHEET'!D66="","",'S.D.PASTE SHEET'!D66)</f>
        <v>45174</v>
      </c>
      <c s="72" t="str">
        <f>IF('S.D.PASTE SHEET'!E66="","",UPPER('S.D.PASTE SHEET'!E66))</f>
        <v>PRAMOD SINGH</v>
      </c>
      <c s="72" t="str">
        <f>IF('S.D.PASTE SHEET'!F66="","",'S.D.PASTE SHEET'!F66)</f>
        <v/>
      </c>
      <c s="72" t="str">
        <f>IF('S.D.PASTE SHEET'!G66="","",UPPER('S.D.PASTE SHEET'!G66))</f>
        <v>CHEN SINGH</v>
      </c>
      <c s="72" t="str">
        <f>IF('S.D.PASTE SHEET'!H66="","",UPPER('S.D.PASTE SHEET'!H66))</f>
        <v>LALITA KANWAR</v>
      </c>
      <c s="72" t="str">
        <f>IF('S.D.PASTE SHEET'!I66="","",'S.D.PASTE SHEET'!I66)</f>
        <v>M</v>
      </c>
      <c s="73">
        <f>IF('S.D.PASTE SHEET'!J66="","",'S.D.PASTE SHEET'!J66)</f>
        <v>41669</v>
      </c>
      <c s="72">
        <f>IF('S.D.PASTE SHEET'!K66="","",'S.D.PASTE SHEET'!K66)</f>
        <v>4070</v>
      </c>
      <c s="72" t="str">
        <f>IF('S.D.PASTE SHEET'!L66="","",'S.D.PASTE SHEET'!L66)</f>
        <v/>
      </c>
      <c s="72">
        <f>IF('S.D.PASTE SHEET'!M66="","",'S.D.PASTE SHEET'!M66)</f>
        <v>138</v>
      </c>
      <c s="72">
        <f>IF('S.D.PASTE SHEET'!N66="","",'S.D.PASTE SHEET'!N66)</f>
        <v>69</v>
      </c>
      <c s="72" t="str">
        <f>IF('S.D.PASTE SHEET'!O66="","",'S.D.PASTE SHEET'!O66)</f>
        <v>GEN</v>
      </c>
      <c s="72" t="str">
        <f>IF('S.D.PASTE SHEET'!P66="","",'S.D.PASTE SHEET'!P66)</f>
        <v>Hindu</v>
      </c>
      <c s="72" t="str">
        <f>IF('S.D.PASTE SHEET'!Q66="","",'S.D.PASTE SHEET'!Q66)</f>
        <v/>
      </c>
      <c s="72" t="str">
        <f>IF('S.D.PASTE SHEET'!R66="","",'S.D.PASTE SHEET'!R66)</f>
        <v>GOVT. SENIOR SECONDARY SCHOOL DASANA KHURD (219769)</v>
      </c>
      <c s="72">
        <f>IF('S.D.PASTE SHEET'!S66="","",'S.D.PASTE SHEET'!S66)</f>
        <v>8141302602</v>
      </c>
      <c s="72" t="str">
        <f>IF('S.D.PASTE SHEET'!T66="","",'S.D.PASTE SHEET'!T66)</f>
        <v>XXXX0408</v>
      </c>
      <c s="72" t="str">
        <f>IF('S.D.PASTE SHEET'!U66="","",'S.D.PASTE SHEET'!U66)</f>
        <v>YRSTBXX</v>
      </c>
      <c s="72">
        <f>IF('S.D.PASTE SHEET'!V66="","",'S.D.PASTE SHEET'!V66)</f>
        <v>9983108435</v>
      </c>
      <c s="72" t="str">
        <f>IF('S.D.PASTE SHEET'!W66="","",'S.D.PASTE SHEET'!W66)</f>
        <v>DASANA KHURD,MOLASAR,DASANA KHURD,341506</v>
      </c>
      <c s="72">
        <f>IF('S.D.PASTE SHEET'!X66="","",'S.D.PASTE SHEET'!X66)</f>
        <v>30000</v>
      </c>
      <c s="72" t="str">
        <f>IF('S.D.PASTE SHEET'!Y66="","",'S.D.PASTE SHEET'!Y66)</f>
        <v>N</v>
      </c>
      <c s="72" t="str">
        <f>IF('S.D.PASTE SHEET'!Z66="","",'S.D.PASTE SHEET'!Z66)</f>
        <v>N</v>
      </c>
      <c s="72" t="str">
        <f>IF('S.D.PASTE SHEET'!AA66="","",'S.D.PASTE SHEET'!AA66)</f>
        <v>No</v>
      </c>
      <c s="72">
        <f>IF('S.D.PASTE SHEET'!AB66="","",'S.D.PASTE SHEET'!AB66)</f>
        <v>10</v>
      </c>
      <c s="72" t="str">
        <f>IF('S.D.PASTE SHEET'!AC66="","",'S.D.PASTE SHEET'!AC66)</f>
        <v>None</v>
      </c>
      <c s="72">
        <f>IF('S.D.PASTE SHEET'!AD66="","",'S.D.PASTE SHEET'!AD66)</f>
        <v>3</v>
      </c>
      <c s="74"/>
      <c s="70" t="str">
        <f>IF(AK66="","",IF(AK66&gt;0,COUNT($AG$2:AG66),""))</f>
        <v/>
      </c>
      <c s="75" t="str">
        <f t="shared" si="0"/>
        <v/>
      </c>
      <c s="75" t="str">
        <f t="shared" si="1"/>
        <v/>
      </c>
      <c s="75" t="str">
        <f t="shared" si="2"/>
        <v/>
      </c>
      <c s="73" t="str">
        <f t="shared" si="3"/>
        <v/>
      </c>
      <c s="75" t="str">
        <f t="shared" si="4"/>
        <v/>
      </c>
      <c s="75" t="str">
        <f t="shared" si="5"/>
        <v/>
      </c>
      <c s="75" t="str">
        <f t="shared" si="6"/>
        <v/>
      </c>
      <c s="75" t="str">
        <f t="shared" si="7"/>
        <v/>
      </c>
      <c s="75" t="str">
        <f t="shared" si="8"/>
        <v/>
      </c>
      <c s="73" t="str">
        <f t="shared" si="9"/>
        <v/>
      </c>
      <c s="75" t="str">
        <f t="shared" si="10"/>
        <v/>
      </c>
      <c s="75" t="str">
        <f t="shared" si="11"/>
        <v/>
      </c>
      <c s="75" t="str">
        <f t="shared" si="12"/>
        <v/>
      </c>
      <c s="75" t="str">
        <f t="shared" si="13"/>
        <v/>
      </c>
      <c s="75" t="str">
        <f t="shared" si="14"/>
        <v/>
      </c>
      <c s="75" t="str">
        <f t="shared" si="15"/>
        <v/>
      </c>
      <c s="70"/>
      <c s="70" t="str">
        <f>IF(BC66="","",IF(BC66&gt;0,COUNT($AY$2:AY66),""))</f>
        <v/>
      </c>
      <c s="76" t="str">
        <f t="shared" si="16"/>
        <v/>
      </c>
      <c s="76" t="str">
        <f t="shared" si="17"/>
        <v/>
      </c>
      <c s="76" t="str">
        <f t="shared" si="18"/>
        <v/>
      </c>
      <c s="73" t="str">
        <f t="shared" si="19"/>
        <v/>
      </c>
      <c s="76" t="str">
        <f t="shared" si="20"/>
        <v/>
      </c>
      <c s="76" t="str">
        <f t="shared" si="21"/>
        <v/>
      </c>
      <c s="76" t="str">
        <f t="shared" si="22"/>
        <v/>
      </c>
      <c s="76" t="str">
        <f t="shared" si="23"/>
        <v/>
      </c>
      <c s="76" t="str">
        <f t="shared" si="24"/>
        <v/>
      </c>
      <c s="73" t="str">
        <f t="shared" si="25"/>
        <v/>
      </c>
      <c s="76" t="str">
        <f t="shared" si="26"/>
        <v/>
      </c>
      <c s="76" t="str">
        <f t="shared" si="27"/>
        <v/>
      </c>
      <c s="76" t="str">
        <f t="shared" si="28"/>
        <v/>
      </c>
      <c s="76" t="str">
        <f t="shared" si="29"/>
        <v/>
      </c>
      <c s="76" t="str">
        <f t="shared" si="30"/>
        <v/>
      </c>
      <c s="76" t="str">
        <f t="shared" si="31"/>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 spans="1:157" ht="15.75" customHeight="1">
      <c r="A67" s="72">
        <f>IF('S.D.PASTE SHEET'!A67="","",'S.D.PASTE SHEET'!A67)</f>
        <v>4</v>
      </c>
      <c s="72" t="str">
        <f>IF('S.D.PASTE SHEET'!B67="","",'S.D.PASTE SHEET'!B67)</f>
        <v>A</v>
      </c>
      <c s="72">
        <f>IF('S.D.PASTE SHEET'!C67="","",'S.D.PASTE SHEET'!C67)</f>
        <v>534</v>
      </c>
      <c s="73" t="str">
        <f>IF('S.D.PASTE SHEET'!D67="","",'S.D.PASTE SHEET'!D67)</f>
        <v/>
      </c>
      <c s="72" t="str">
        <f>IF('S.D.PASTE SHEET'!E67="","",UPPER('S.D.PASTE SHEET'!E67))</f>
        <v>SUNDAR KUMARI</v>
      </c>
      <c s="72" t="str">
        <f>IF('S.D.PASTE SHEET'!F67="","",'S.D.PASTE SHEET'!F67)</f>
        <v/>
      </c>
      <c s="72" t="str">
        <f>IF('S.D.PASTE SHEET'!G67="","",UPPER('S.D.PASTE SHEET'!G67))</f>
        <v>JAGU RAM</v>
      </c>
      <c s="72" t="str">
        <f>IF('S.D.PASTE SHEET'!H67="","",UPPER('S.D.PASTE SHEET'!H67))</f>
        <v>BAJU DEVI</v>
      </c>
      <c s="72" t="str">
        <f>IF('S.D.PASTE SHEET'!I67="","",'S.D.PASTE SHEET'!I67)</f>
        <v>F</v>
      </c>
      <c s="73">
        <f>IF('S.D.PASTE SHEET'!J67="","",'S.D.PASTE SHEET'!J67)</f>
        <v>41805</v>
      </c>
      <c s="72">
        <f>IF('S.D.PASTE SHEET'!K67="","",'S.D.PASTE SHEET'!K67)</f>
        <v>4071</v>
      </c>
      <c s="72" t="str">
        <f>IF('S.D.PASTE SHEET'!L67="","",'S.D.PASTE SHEET'!L67)</f>
        <v/>
      </c>
      <c s="72">
        <f>IF('S.D.PASTE SHEET'!M67="","",'S.D.PASTE SHEET'!M67)</f>
        <v>138</v>
      </c>
      <c s="72">
        <f>IF('S.D.PASTE SHEET'!N67="","",'S.D.PASTE SHEET'!N67)</f>
        <v>137</v>
      </c>
      <c s="72" t="str">
        <f>IF('S.D.PASTE SHEET'!O67="","",'S.D.PASTE SHEET'!O67)</f>
        <v>OBC</v>
      </c>
      <c s="72" t="str">
        <f>IF('S.D.PASTE SHEET'!P67="","",'S.D.PASTE SHEET'!P67)</f>
        <v>Hindu</v>
      </c>
      <c s="72" t="str">
        <f>IF('S.D.PASTE SHEET'!Q67="","",'S.D.PASTE SHEET'!Q67)</f>
        <v/>
      </c>
      <c s="72" t="str">
        <f>IF('S.D.PASTE SHEET'!R67="","",'S.D.PASTE SHEET'!R67)</f>
        <v>GOVT. SENIOR SECONDARY SCHOOL DASANA KHURD (219769)</v>
      </c>
      <c s="72">
        <f>IF('S.D.PASTE SHEET'!S67="","",'S.D.PASTE SHEET'!S67)</f>
        <v>8141302602</v>
      </c>
      <c s="72" t="str">
        <f>IF('S.D.PASTE SHEET'!T67="","",'S.D.PASTE SHEET'!T67)</f>
        <v>XXXX8711</v>
      </c>
      <c s="72" t="str">
        <f>IF('S.D.PASTE SHEET'!U67="","",'S.D.PASTE SHEET'!U67)</f>
        <v>BCAGBUW</v>
      </c>
      <c s="72">
        <f>IF('S.D.PASTE SHEET'!V67="","",'S.D.PASTE SHEET'!V67)</f>
        <v>7878384665</v>
      </c>
      <c s="72" t="str">
        <f>IF('S.D.PASTE SHEET'!W67="","",'S.D.PASTE SHEET'!W67)</f>
        <v>VILL DASANA KHURD POST DIKAWA TEH DEEDWANA DIST NAGAUR ,MOULASAR ,DASANA KHURD ,341506</v>
      </c>
      <c s="72">
        <f>IF('S.D.PASTE SHEET'!X67="","",'S.D.PASTE SHEET'!X67)</f>
        <v>36000</v>
      </c>
      <c s="72" t="str">
        <f>IF('S.D.PASTE SHEET'!Y67="","",'S.D.PASTE SHEET'!Y67)</f>
        <v>N</v>
      </c>
      <c s="72" t="str">
        <f>IF('S.D.PASTE SHEET'!Z67="","",'S.D.PASTE SHEET'!Z67)</f>
        <v>N</v>
      </c>
      <c s="72" t="str">
        <f>IF('S.D.PASTE SHEET'!AA67="","",'S.D.PASTE SHEET'!AA67)</f>
        <v>No</v>
      </c>
      <c s="72">
        <f>IF('S.D.PASTE SHEET'!AB67="","",'S.D.PASTE SHEET'!AB67)</f>
        <v>10</v>
      </c>
      <c s="72" t="str">
        <f>IF('S.D.PASTE SHEET'!AC67="","",'S.D.PASTE SHEET'!AC67)</f>
        <v>None</v>
      </c>
      <c s="72">
        <f>IF('S.D.PASTE SHEET'!AD67="","",'S.D.PASTE SHEET'!AD67)</f>
        <v>3</v>
      </c>
      <c s="74"/>
      <c s="70" t="str">
        <f>IF(AK67="","",IF(AK67&gt;0,COUNT($AG$2:AG67),""))</f>
        <v/>
      </c>
      <c s="75" t="str">
        <f t="shared" si="32" ref="AG67:AG130">IF(AND($AJ$1=12,$A67=12),$A67,"")</f>
        <v/>
      </c>
      <c s="75" t="str">
        <f t="shared" si="33" ref="AH67:AH130">IF(AND($AJ$1=12,$A67=12),$B67,"")</f>
        <v/>
      </c>
      <c s="75" t="str">
        <f t="shared" si="34" ref="AI67:AI130">IF(AND($AJ$1=12,$A67=12),C67,"")</f>
        <v/>
      </c>
      <c s="73" t="str">
        <f t="shared" si="35" ref="AJ67:AJ130">IF(AND($AJ$1=12,$A67=12),$D67,"")</f>
        <v/>
      </c>
      <c s="75" t="str">
        <f t="shared" si="36" ref="AK67:AK130">IF(AND($AJ$1=12,$A67=12),$E67,"")</f>
        <v/>
      </c>
      <c s="75" t="str">
        <f t="shared" si="37" ref="AL67:AL130">IF(AND($AJ$1=12,$A67=12),$F67,"")</f>
        <v/>
      </c>
      <c s="75" t="str">
        <f t="shared" si="38" ref="AM67:AM130">IF(AND($AJ$1=12,$A67=12),$G67,"")</f>
        <v/>
      </c>
      <c s="75" t="str">
        <f t="shared" si="39" ref="AN67:AN130">IF(AND($AJ$1=12,$A67=12),$H67,"")</f>
        <v/>
      </c>
      <c s="75" t="str">
        <f t="shared" si="40" ref="AO67:AO130">IF(AND($AJ$1=12,$A67=12),$I67,"")</f>
        <v/>
      </c>
      <c s="73" t="str">
        <f t="shared" si="41" ref="AP67:AP130">IF(AND($AJ$1=12,$A67=12),$J67,"")</f>
        <v/>
      </c>
      <c s="75" t="str">
        <f t="shared" si="42" ref="AQ67:AQ130">IF(AND($AJ$1=12,$A67=12),$K67,"")</f>
        <v/>
      </c>
      <c s="75" t="str">
        <f t="shared" si="43" ref="AR67:AR130">IF(AND($AJ$1=12,$A67=12),$L67,"")</f>
        <v/>
      </c>
      <c s="75" t="str">
        <f t="shared" si="44" ref="AS67:AS130">IF(AND($AJ$1=12,$A67=12),$M67,"")</f>
        <v/>
      </c>
      <c s="75" t="str">
        <f t="shared" si="45" ref="AT67:AT130">IF(AND($AJ$1=12,$A67=12),$N67,"")</f>
        <v/>
      </c>
      <c s="75" t="str">
        <f t="shared" si="46" ref="AU67:AU130">IF(AND($AJ$1=12,$A67=12),$O67,"")</f>
        <v/>
      </c>
      <c s="75" t="str">
        <f t="shared" si="47" ref="AV67:AV130">IF(AND($AJ$1=12,$A67=12),$P67,"")</f>
        <v/>
      </c>
      <c s="70"/>
      <c s="70" t="str">
        <f>IF(BC67="","",IF(BC67&gt;0,COUNT($AY$2:AY67),""))</f>
        <v/>
      </c>
      <c s="76" t="str">
        <f t="shared" si="48" ref="AY67:AY130">IF(AND($BB$1=12,$A67=12,$BC$1=$B67),$A67,"")</f>
        <v/>
      </c>
      <c s="76" t="str">
        <f t="shared" si="49" ref="AZ67:AZ130">IF(AND($BB$1=12,$A67=12,$BC$1=$B67),$B67,"")</f>
        <v/>
      </c>
      <c s="76" t="str">
        <f t="shared" si="50" ref="BA67:BA130">IF(AND($BB$1=12,$A67=12,$BC$1=$B67),$C67,"")</f>
        <v/>
      </c>
      <c s="73" t="str">
        <f t="shared" si="51" ref="BB67:BB130">IF(AND($BB$1=12,$A67=12,$BC$1=$B67),$D67,"")</f>
        <v/>
      </c>
      <c s="76" t="str">
        <f t="shared" si="52" ref="BC67:BC130">IF(AND($BB$1=12,$A67=12,$BC$1=$B67),$E67,"")</f>
        <v/>
      </c>
      <c s="76" t="str">
        <f t="shared" si="53" ref="BD67:BD130">IF(AND($BB$1=12,$A67=12,$BC$1=$B67),$F67,"")</f>
        <v/>
      </c>
      <c s="76" t="str">
        <f t="shared" si="54" ref="BE67:BE130">IF(AND($BB$1=12,$A67=12,$BC$1=$B67),$G67,"")</f>
        <v/>
      </c>
      <c s="76" t="str">
        <f t="shared" si="55" ref="BF67:BF130">IF(AND($BB$1=12,$A67=12,$BC$1=$B67),$H67,"")</f>
        <v/>
      </c>
      <c s="76" t="str">
        <f t="shared" si="56" ref="BG67:BG130">IF(AND($BB$1=12,$A67=12,$BC$1=$B67),$I67,"")</f>
        <v/>
      </c>
      <c s="73" t="str">
        <f t="shared" si="57" ref="BH67:BH130">IF(AND($BB$1=12,$A67=12,$BC$1=$B67),$J67,"")</f>
        <v/>
      </c>
      <c s="76" t="str">
        <f t="shared" si="58" ref="BI67:BI130">IF(AND($BB$1=12,$A67=12,$BC$1=$B67),$K67,"")</f>
        <v/>
      </c>
      <c s="76" t="str">
        <f t="shared" si="59" ref="BJ67:BJ130">IF(AND($BB$1=12,$A67=12,$BC$1=$B67),$L67,"")</f>
        <v/>
      </c>
      <c s="76" t="str">
        <f t="shared" si="60" ref="BK67:BK130">IF(AND($BB$1=12,$A67=12,$BC$1=$B67),$M67,"")</f>
        <v/>
      </c>
      <c s="76" t="str">
        <f t="shared" si="61" ref="BL67:BL130">IF(AND($BB$1=12,$A67=12,$BC$1=$B67),$N67,"")</f>
        <v/>
      </c>
      <c s="76" t="str">
        <f t="shared" si="62" ref="BM67:BM130">IF(AND($BB$1=12,$A67=12,$BC$1=$B67),$O67,"")</f>
        <v/>
      </c>
      <c s="76" t="str">
        <f t="shared" si="63" ref="BN67:BN130">IF(AND($BB$1=12,$A67=12,$BC$1=$B67),$P67,"")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 spans="1:157" ht="15.75" customHeight="1">
      <c r="A68" s="72">
        <f>IF('S.D.PASTE SHEET'!A68="","",'S.D.PASTE SHEET'!A68)</f>
        <v>4</v>
      </c>
      <c s="72" t="str">
        <f>IF('S.D.PASTE SHEET'!B68="","",'S.D.PASTE SHEET'!B68)</f>
        <v>A</v>
      </c>
      <c s="72">
        <f>IF('S.D.PASTE SHEET'!C68="","",'S.D.PASTE SHEET'!C68)</f>
        <v>511</v>
      </c>
      <c s="73" t="str">
        <f>IF('S.D.PASTE SHEET'!D68="","",'S.D.PASTE SHEET'!D68)</f>
        <v/>
      </c>
      <c s="72" t="str">
        <f>IF('S.D.PASTE SHEET'!E68="","",UPPER('S.D.PASTE SHEET'!E68))</f>
        <v>TANU</v>
      </c>
      <c s="72" t="str">
        <f>IF('S.D.PASTE SHEET'!F68="","",'S.D.PASTE SHEET'!F68)</f>
        <v/>
      </c>
      <c s="72" t="str">
        <f>IF('S.D.PASTE SHEET'!G68="","",UPPER('S.D.PASTE SHEET'!G68))</f>
        <v>LICHAMAN RAM</v>
      </c>
      <c s="72" t="str">
        <f>IF('S.D.PASTE SHEET'!H68="","",UPPER('S.D.PASTE SHEET'!H68))</f>
        <v>SITA DEVI</v>
      </c>
      <c s="72" t="str">
        <f>IF('S.D.PASTE SHEET'!I68="","",'S.D.PASTE SHEET'!I68)</f>
        <v>F</v>
      </c>
      <c s="73">
        <f>IF('S.D.PASTE SHEET'!J68="","",'S.D.PASTE SHEET'!J68)</f>
        <v>42101</v>
      </c>
      <c s="72">
        <f>IF('S.D.PASTE SHEET'!K68="","",'S.D.PASTE SHEET'!K68)</f>
        <v>4072</v>
      </c>
      <c s="72" t="str">
        <f>IF('S.D.PASTE SHEET'!L68="","",'S.D.PASTE SHEET'!L68)</f>
        <v/>
      </c>
      <c s="72">
        <f>IF('S.D.PASTE SHEET'!M68="","",'S.D.PASTE SHEET'!M68)</f>
        <v>138</v>
      </c>
      <c s="72">
        <f>IF('S.D.PASTE SHEET'!N68="","",'S.D.PASTE SHEET'!N68)</f>
        <v>138</v>
      </c>
      <c s="72" t="str">
        <f>IF('S.D.PASTE SHEET'!O68="","",'S.D.PASTE SHEET'!O68)</f>
        <v>OBC</v>
      </c>
      <c s="72" t="str">
        <f>IF('S.D.PASTE SHEET'!P68="","",'S.D.PASTE SHEET'!P68)</f>
        <v>Hindu</v>
      </c>
      <c s="72" t="str">
        <f>IF('S.D.PASTE SHEET'!Q68="","",'S.D.PASTE SHEET'!Q68)</f>
        <v/>
      </c>
      <c s="72" t="str">
        <f>IF('S.D.PASTE SHEET'!R68="","",'S.D.PASTE SHEET'!R68)</f>
        <v>GOVT. SENIOR SECONDARY SCHOOL DASANA KHURD (219769)</v>
      </c>
      <c s="72">
        <f>IF('S.D.PASTE SHEET'!S68="","",'S.D.PASTE SHEET'!S68)</f>
        <v>8141302602</v>
      </c>
      <c s="72" t="str">
        <f>IF('S.D.PASTE SHEET'!T68="","",'S.D.PASTE SHEET'!T68)</f>
        <v>XXXX1048</v>
      </c>
      <c s="72" t="str">
        <f>IF('S.D.PASTE SHEET'!U68="","",'S.D.PASTE SHEET'!U68)</f>
        <v>VKJSBJV</v>
      </c>
      <c s="72">
        <f>IF('S.D.PASTE SHEET'!V68="","",'S.D.PASTE SHEET'!V68)</f>
        <v>8955766582</v>
      </c>
      <c s="72" t="str">
        <f>IF('S.D.PASTE SHEET'!W68="","",'S.D.PASTE SHEET'!W68)</f>
        <v>VILL DASANA KHURD POST DIKAWA TEH DEEDWANA,MOLASAR,DASANA KHURD,341506</v>
      </c>
      <c s="72">
        <f>IF('S.D.PASTE SHEET'!X68="","",'S.D.PASTE SHEET'!X68)</f>
        <v>50000</v>
      </c>
      <c s="72" t="str">
        <f>IF('S.D.PASTE SHEET'!Y68="","",'S.D.PASTE SHEET'!Y68)</f>
        <v>N</v>
      </c>
      <c s="72" t="str">
        <f>IF('S.D.PASTE SHEET'!Z68="","",'S.D.PASTE SHEET'!Z68)</f>
        <v>N</v>
      </c>
      <c s="72" t="str">
        <f>IF('S.D.PASTE SHEET'!AA68="","",'S.D.PASTE SHEET'!AA68)</f>
        <v>No</v>
      </c>
      <c s="72">
        <f>IF('S.D.PASTE SHEET'!AB68="","",'S.D.PASTE SHEET'!AB68)</f>
        <v>9</v>
      </c>
      <c s="72" t="str">
        <f>IF('S.D.PASTE SHEET'!AC68="","",'S.D.PASTE SHEET'!AC68)</f>
        <v>None</v>
      </c>
      <c s="72">
        <f>IF('S.D.PASTE SHEET'!AD68="","",'S.D.PASTE SHEET'!AD68)</f>
        <v>0</v>
      </c>
      <c s="74"/>
      <c s="70" t="str">
        <f>IF(AK68="","",IF(AK68&gt;0,COUNT($AG$2:AG68),""))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IF(BC68="","",IF(BC68&gt;0,COUNT($AY$2:AY68),""))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 spans="1:157" ht="15.75" customHeight="1">
      <c r="A69" s="72">
        <f>IF('S.D.PASTE SHEET'!A69="","",'S.D.PASTE SHEET'!A69)</f>
        <v>4</v>
      </c>
      <c s="72" t="str">
        <f>IF('S.D.PASTE SHEET'!B69="","",'S.D.PASTE SHEET'!B69)</f>
        <v>A</v>
      </c>
      <c s="72">
        <f>IF('S.D.PASTE SHEET'!C69="","",'S.D.PASTE SHEET'!C69)</f>
        <v>521</v>
      </c>
      <c s="73" t="str">
        <f>IF('S.D.PASTE SHEET'!D69="","",'S.D.PASTE SHEET'!D69)</f>
        <v/>
      </c>
      <c s="72" t="str">
        <f>IF('S.D.PASTE SHEET'!E69="","",UPPER('S.D.PASTE SHEET'!E69))</f>
        <v>VISHNU</v>
      </c>
      <c s="72" t="str">
        <f>IF('S.D.PASTE SHEET'!F69="","",'S.D.PASTE SHEET'!F69)</f>
        <v/>
      </c>
      <c s="72" t="str">
        <f>IF('S.D.PASTE SHEET'!G69="","",UPPER('S.D.PASTE SHEET'!G69))</f>
        <v>BAJRANG</v>
      </c>
      <c s="72" t="str">
        <f>IF('S.D.PASTE SHEET'!H69="","",UPPER('S.D.PASTE SHEET'!H69))</f>
        <v>JETU</v>
      </c>
      <c s="72" t="str">
        <f>IF('S.D.PASTE SHEET'!I69="","",'S.D.PASTE SHEET'!I69)</f>
        <v>M</v>
      </c>
      <c s="73">
        <f>IF('S.D.PASTE SHEET'!J69="","",'S.D.PASTE SHEET'!J69)</f>
        <v>42212</v>
      </c>
      <c s="72">
        <f>IF('S.D.PASTE SHEET'!K69="","",'S.D.PASTE SHEET'!K69)</f>
        <v>4073</v>
      </c>
      <c s="72" t="str">
        <f>IF('S.D.PASTE SHEET'!L69="","",'S.D.PASTE SHEET'!L69)</f>
        <v/>
      </c>
      <c s="72">
        <f>IF('S.D.PASTE SHEET'!M69="","",'S.D.PASTE SHEET'!M69)</f>
        <v>138</v>
      </c>
      <c s="72">
        <f>IF('S.D.PASTE SHEET'!N69="","",'S.D.PASTE SHEET'!N69)</f>
        <v>103</v>
      </c>
      <c s="72" t="str">
        <f>IF('S.D.PASTE SHEET'!O69="","",'S.D.PASTE SHEET'!O69)</f>
        <v>SC</v>
      </c>
      <c s="72" t="str">
        <f>IF('S.D.PASTE SHEET'!P69="","",'S.D.PASTE SHEET'!P69)</f>
        <v>Hindu</v>
      </c>
      <c s="72" t="str">
        <f>IF('S.D.PASTE SHEET'!Q69="","",'S.D.PASTE SHEET'!Q69)</f>
        <v/>
      </c>
      <c s="72" t="str">
        <f>IF('S.D.PASTE SHEET'!R69="","",'S.D.PASTE SHEET'!R69)</f>
        <v>GOVT. SENIOR SECONDARY SCHOOL DASANA KHURD (219769)</v>
      </c>
      <c s="72">
        <f>IF('S.D.PASTE SHEET'!S69="","",'S.D.PASTE SHEET'!S69)</f>
        <v>8141302602</v>
      </c>
      <c s="72" t="str">
        <f>IF('S.D.PASTE SHEET'!T69="","",'S.D.PASTE SHEET'!T69)</f>
        <v>XXXX5034</v>
      </c>
      <c s="72" t="str">
        <f>IF('S.D.PASTE SHEET'!U69="","",'S.D.PASTE SHEET'!U69)</f>
        <v>YUODMMG</v>
      </c>
      <c s="72">
        <f>IF('S.D.PASTE SHEET'!V69="","",'S.D.PASTE SHEET'!V69)</f>
        <v>9783327498</v>
      </c>
      <c s="72" t="str">
        <f>IF('S.D.PASTE SHEET'!W69="","",'S.D.PASTE SHEET'!W69)</f>
        <v>VILL.DASANA KHURD,POST DIKAWA, TEHSIL DEEDWANA,MAULASAR,DASANA KHURD,341506</v>
      </c>
      <c s="72">
        <f>IF('S.D.PASTE SHEET'!X69="","",'S.D.PASTE SHEET'!X69)</f>
        <v>40000</v>
      </c>
      <c s="72" t="str">
        <f>IF('S.D.PASTE SHEET'!Y69="","",'S.D.PASTE SHEET'!Y69)</f>
        <v>N</v>
      </c>
      <c s="72" t="str">
        <f>IF('S.D.PASTE SHEET'!Z69="","",'S.D.PASTE SHEET'!Z69)</f>
        <v>N</v>
      </c>
      <c s="72" t="str">
        <f>IF('S.D.PASTE SHEET'!AA69="","",'S.D.PASTE SHEET'!AA69)</f>
        <v>No</v>
      </c>
      <c s="72">
        <f>IF('S.D.PASTE SHEET'!AB69="","",'S.D.PASTE SHEET'!AB69)</f>
        <v>9</v>
      </c>
      <c s="72" t="str">
        <f>IF('S.D.PASTE SHEET'!AC69="","",'S.D.PASTE SHEET'!AC69)</f>
        <v>None</v>
      </c>
      <c s="72">
        <f>IF('S.D.PASTE SHEET'!AD69="","",'S.D.PASTE SHEET'!AD69)</f>
        <v>3</v>
      </c>
      <c s="74"/>
      <c s="70" t="str">
        <f>IF(AK69="","",IF(AK69&gt;0,COUNT($AG$2:AG69),""))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IF(BC69="","",IF(BC69&gt;0,COUNT($AY$2:AY69),""))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 spans="1:157" ht="15.75" customHeight="1">
      <c r="A70" s="72">
        <f>IF('S.D.PASTE SHEET'!A70="","",'S.D.PASTE SHEET'!A70)</f>
        <v>4</v>
      </c>
      <c s="72" t="str">
        <f>IF('S.D.PASTE SHEET'!B70="","",'S.D.PASTE SHEET'!B70)</f>
        <v>A</v>
      </c>
      <c s="72">
        <f>IF('S.D.PASTE SHEET'!C70="","",'S.D.PASTE SHEET'!C70)</f>
        <v>566</v>
      </c>
      <c s="73" t="str">
        <f>IF('S.D.PASTE SHEET'!D70="","",'S.D.PASTE SHEET'!D70)</f>
        <v/>
      </c>
      <c s="72" t="str">
        <f>IF('S.D.PASTE SHEET'!E70="","",UPPER('S.D.PASTE SHEET'!E70))</f>
        <v>YUVRAJ BHAKAR</v>
      </c>
      <c s="72" t="str">
        <f>IF('S.D.PASTE SHEET'!F70="","",'S.D.PASTE SHEET'!F70)</f>
        <v/>
      </c>
      <c s="72" t="str">
        <f>IF('S.D.PASTE SHEET'!G70="","",UPPER('S.D.PASTE SHEET'!G70))</f>
        <v>GANESHA RAM</v>
      </c>
      <c s="72" t="str">
        <f>IF('S.D.PASTE SHEET'!H70="","",UPPER('S.D.PASTE SHEET'!H70))</f>
        <v>KAMLA DEVI</v>
      </c>
      <c s="72" t="str">
        <f>IF('S.D.PASTE SHEET'!I70="","",'S.D.PASTE SHEET'!I70)</f>
        <v>M</v>
      </c>
      <c s="73">
        <f>IF('S.D.PASTE SHEET'!J70="","",'S.D.PASTE SHEET'!J70)</f>
        <v>41804</v>
      </c>
      <c s="72">
        <f>IF('S.D.PASTE SHEET'!K70="","",'S.D.PASTE SHEET'!K70)</f>
        <v>4074</v>
      </c>
      <c s="72" t="str">
        <f>IF('S.D.PASTE SHEET'!L70="","",'S.D.PASTE SHEET'!L70)</f>
        <v/>
      </c>
      <c s="72">
        <f>IF('S.D.PASTE SHEET'!M70="","",'S.D.PASTE SHEET'!M70)</f>
        <v>138</v>
      </c>
      <c s="72">
        <f>IF('S.D.PASTE SHEET'!N70="","",'S.D.PASTE SHEET'!N70)</f>
        <v>136</v>
      </c>
      <c s="72" t="str">
        <f>IF('S.D.PASTE SHEET'!O70="","",'S.D.PASTE SHEET'!O70)</f>
        <v>OBC</v>
      </c>
      <c s="72" t="str">
        <f>IF('S.D.PASTE SHEET'!P70="","",'S.D.PASTE SHEET'!P70)</f>
        <v>Hindu</v>
      </c>
      <c s="72" t="str">
        <f>IF('S.D.PASTE SHEET'!Q70="","",'S.D.PASTE SHEET'!Q70)</f>
        <v/>
      </c>
      <c s="72" t="str">
        <f>IF('S.D.PASTE SHEET'!R70="","",'S.D.PASTE SHEET'!R70)</f>
        <v>GOVT. SENIOR SECONDARY SCHOOL DASANA KHURD (219769)</v>
      </c>
      <c s="72">
        <f>IF('S.D.PASTE SHEET'!S70="","",'S.D.PASTE SHEET'!S70)</f>
        <v>8141302602</v>
      </c>
      <c s="72" t="str">
        <f>IF('S.D.PASTE SHEET'!T70="","",'S.D.PASTE SHEET'!T70)</f>
        <v>XXXX9924</v>
      </c>
      <c s="72" t="str">
        <f>IF('S.D.PASTE SHEET'!U70="","",'S.D.PASTE SHEET'!U70)</f>
        <v>VZKZZPR</v>
      </c>
      <c s="72">
        <f>IF('S.D.PASTE SHEET'!V70="","",'S.D.PASTE SHEET'!V70)</f>
        <v>8094225473</v>
      </c>
      <c s="72" t="str">
        <f>IF('S.D.PASTE SHEET'!W70="","",'S.D.PASTE SHEET'!W70)</f>
        <v>DASANA KHURD,MOLASAR,DASANA KHURD ,341506</v>
      </c>
      <c s="72">
        <f>IF('S.D.PASTE SHEET'!X70="","",'S.D.PASTE SHEET'!X70)</f>
        <v>50000</v>
      </c>
      <c s="72" t="str">
        <f>IF('S.D.PASTE SHEET'!Y70="","",'S.D.PASTE SHEET'!Y70)</f>
        <v>N</v>
      </c>
      <c s="72" t="str">
        <f>IF('S.D.PASTE SHEET'!Z70="","",'S.D.PASTE SHEET'!Z70)</f>
        <v>N</v>
      </c>
      <c s="72" t="str">
        <f>IF('S.D.PASTE SHEET'!AA70="","",'S.D.PASTE SHEET'!AA70)</f>
        <v>No</v>
      </c>
      <c s="72">
        <f>IF('S.D.PASTE SHEET'!AB70="","",'S.D.PASTE SHEET'!AB70)</f>
        <v>10</v>
      </c>
      <c s="72" t="str">
        <f>IF('S.D.PASTE SHEET'!AC70="","",'S.D.PASTE SHEET'!AC70)</f>
        <v>None</v>
      </c>
      <c s="72">
        <f>IF('S.D.PASTE SHEET'!AD70="","",'S.D.PASTE SHEET'!AD70)</f>
        <v>3</v>
      </c>
      <c s="74"/>
      <c s="70" t="str">
        <f>IF(AK70="","",IF(AK70&gt;0,COUNT($AG$2:AG70),""))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IF(BC70="","",IF(BC70&gt;0,COUNT($AY$2:AY70),""))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 spans="1:157" ht="15.75" customHeight="1">
      <c r="A71" s="72">
        <f>IF('S.D.PASTE SHEET'!A71="","",'S.D.PASTE SHEET'!A71)</f>
        <v>5</v>
      </c>
      <c s="72" t="str">
        <f>IF('S.D.PASTE SHEET'!B71="","",'S.D.PASTE SHEET'!B71)</f>
        <v>A</v>
      </c>
      <c s="72">
        <f>IF('S.D.PASTE SHEET'!C71="","",'S.D.PASTE SHEET'!C71)</f>
        <v>514</v>
      </c>
      <c s="73" t="str">
        <f>IF('S.D.PASTE SHEET'!D71="","",'S.D.PASTE SHEET'!D71)</f>
        <v/>
      </c>
      <c s="72" t="str">
        <f>IF('S.D.PASTE SHEET'!E71="","",UPPER('S.D.PASTE SHEET'!E71))</f>
        <v>ANANYA</v>
      </c>
      <c s="72" t="str">
        <f>IF('S.D.PASTE SHEET'!F71="","",'S.D.PASTE SHEET'!F71)</f>
        <v/>
      </c>
      <c s="72" t="str">
        <f>IF('S.D.PASTE SHEET'!G71="","",UPPER('S.D.PASTE SHEET'!G71))</f>
        <v>LALA RAM</v>
      </c>
      <c s="72" t="str">
        <f>IF('S.D.PASTE SHEET'!H71="","",UPPER('S.D.PASTE SHEET'!H71))</f>
        <v>SUMITRA</v>
      </c>
      <c s="72" t="str">
        <f>IF('S.D.PASTE SHEET'!I71="","",'S.D.PASTE SHEET'!I71)</f>
        <v>F</v>
      </c>
      <c s="73">
        <f>IF('S.D.PASTE SHEET'!J71="","",'S.D.PASTE SHEET'!J71)</f>
        <v>41156</v>
      </c>
      <c s="72">
        <f>IF('S.D.PASTE SHEET'!K71="","",'S.D.PASTE SHEET'!K71)</f>
        <v>5045</v>
      </c>
      <c s="72" t="str">
        <f>IF('S.D.PASTE SHEET'!L71="","",'S.D.PASTE SHEET'!L71)</f>
        <v/>
      </c>
      <c s="72">
        <f>IF('S.D.PASTE SHEET'!M71="","",'S.D.PASTE SHEET'!M71)</f>
        <v>138</v>
      </c>
      <c s="72">
        <f>IF('S.D.PASTE SHEET'!N71="","",'S.D.PASTE SHEET'!N71)</f>
        <v>137</v>
      </c>
      <c s="72" t="str">
        <f>IF('S.D.PASTE SHEET'!O71="","",'S.D.PASTE SHEET'!O71)</f>
        <v>OBC</v>
      </c>
      <c s="72" t="str">
        <f>IF('S.D.PASTE SHEET'!P71="","",'S.D.PASTE SHEET'!P71)</f>
        <v>Hindu</v>
      </c>
      <c s="72" t="str">
        <f>IF('S.D.PASTE SHEET'!Q71="","",'S.D.PASTE SHEET'!Q71)</f>
        <v/>
      </c>
      <c s="72" t="str">
        <f>IF('S.D.PASTE SHEET'!R71="","",'S.D.PASTE SHEET'!R71)</f>
        <v>GOVT. SENIOR SECONDARY SCHOOL DASANA KHURD (219769)</v>
      </c>
      <c s="72">
        <f>IF('S.D.PASTE SHEET'!S71="","",'S.D.PASTE SHEET'!S71)</f>
        <v>8141302602</v>
      </c>
      <c s="72" t="str">
        <f>IF('S.D.PASTE SHEET'!T71="","",'S.D.PASTE SHEET'!T71)</f>
        <v>XXXX6734</v>
      </c>
      <c s="72" t="str">
        <f>IF('S.D.PASTE SHEET'!U71="","",'S.D.PASTE SHEET'!U71)</f>
        <v>YKFMFQK</v>
      </c>
      <c s="72">
        <f>IF('S.D.PASTE SHEET'!V71="","",'S.D.PASTE SHEET'!V71)</f>
        <v>9828012561</v>
      </c>
      <c s="72" t="str">
        <f>IF('S.D.PASTE SHEET'!W71="","",'S.D.PASTE SHEET'!W71)</f>
        <v>VILL DASANA KHURD POST DIKAWA TEH DEEDWANA,MAULASAR,DASANA KHURD,341506</v>
      </c>
      <c s="72">
        <f>IF('S.D.PASTE SHEET'!X71="","",'S.D.PASTE SHEET'!X71)</f>
        <v>30000</v>
      </c>
      <c s="72" t="str">
        <f>IF('S.D.PASTE SHEET'!Y71="","",'S.D.PASTE SHEET'!Y71)</f>
        <v>N</v>
      </c>
      <c s="72" t="str">
        <f>IF('S.D.PASTE SHEET'!Z71="","",'S.D.PASTE SHEET'!Z71)</f>
        <v>N</v>
      </c>
      <c s="72" t="str">
        <f>IF('S.D.PASTE SHEET'!AA71="","",'S.D.PASTE SHEET'!AA71)</f>
        <v>No</v>
      </c>
      <c s="72">
        <f>IF('S.D.PASTE SHEET'!AB71="","",'S.D.PASTE SHEET'!AB71)</f>
        <v>12</v>
      </c>
      <c s="72" t="str">
        <f>IF('S.D.PASTE SHEET'!AC71="","",'S.D.PASTE SHEET'!AC71)</f>
        <v>None</v>
      </c>
      <c s="72">
        <f>IF('S.D.PASTE SHEET'!AD71="","",'S.D.PASTE SHEET'!AD71)</f>
        <v>0</v>
      </c>
      <c s="74"/>
      <c s="70" t="str">
        <f>IF(AK71="","",IF(AK71&gt;0,COUNT($AG$2:AG71),""))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IF(BC71="","",IF(BC71&gt;0,COUNT($AY$2:AY71),""))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 spans="1:157" ht="15.75" customHeight="1">
      <c r="A72" s="72">
        <f>IF('S.D.PASTE SHEET'!A72="","",'S.D.PASTE SHEET'!A72)</f>
        <v>5</v>
      </c>
      <c s="72" t="str">
        <f>IF('S.D.PASTE SHEET'!B72="","",'S.D.PASTE SHEET'!B72)</f>
        <v>A</v>
      </c>
      <c s="72">
        <f>IF('S.D.PASTE SHEET'!C72="","",'S.D.PASTE SHEET'!C72)</f>
        <v>590</v>
      </c>
      <c s="73" t="str">
        <f>IF('S.D.PASTE SHEET'!D72="","",'S.D.PASTE SHEET'!D72)</f>
        <v/>
      </c>
      <c s="72" t="str">
        <f>IF('S.D.PASTE SHEET'!E72="","",UPPER('S.D.PASTE SHEET'!E72))</f>
        <v>ARPITA</v>
      </c>
      <c s="72" t="str">
        <f>IF('S.D.PASTE SHEET'!F72="","",'S.D.PASTE SHEET'!F72)</f>
        <v/>
      </c>
      <c s="72" t="str">
        <f>IF('S.D.PASTE SHEET'!G72="","",UPPER('S.D.PASTE SHEET'!G72))</f>
        <v>AMARA RAM</v>
      </c>
      <c s="72" t="str">
        <f>IF('S.D.PASTE SHEET'!H72="","",UPPER('S.D.PASTE SHEET'!H72))</f>
        <v>PATASI DEVI</v>
      </c>
      <c s="72" t="str">
        <f>IF('S.D.PASTE SHEET'!I72="","",'S.D.PASTE SHEET'!I72)</f>
        <v>F</v>
      </c>
      <c s="73">
        <f>IF('S.D.PASTE SHEET'!J72="","",'S.D.PASTE SHEET'!J72)</f>
        <v>40695</v>
      </c>
      <c s="72">
        <f>IF('S.D.PASTE SHEET'!K72="","",'S.D.PASTE SHEET'!K72)</f>
        <v>5046</v>
      </c>
      <c s="72" t="str">
        <f>IF('S.D.PASTE SHEET'!L72="","",'S.D.PASTE SHEET'!L72)</f>
        <v/>
      </c>
      <c s="72">
        <f>IF('S.D.PASTE SHEET'!M72="","",'S.D.PASTE SHEET'!M72)</f>
        <v>138</v>
      </c>
      <c s="72">
        <f>IF('S.D.PASTE SHEET'!N72="","",'S.D.PASTE SHEET'!N72)</f>
        <v>137</v>
      </c>
      <c s="72" t="str">
        <f>IF('S.D.PASTE SHEET'!O72="","",'S.D.PASTE SHEET'!O72)</f>
        <v>OBC</v>
      </c>
      <c s="72" t="str">
        <f>IF('S.D.PASTE SHEET'!P72="","",'S.D.PASTE SHEET'!P72)</f>
        <v>Hindu</v>
      </c>
      <c s="72" t="str">
        <f>IF('S.D.PASTE SHEET'!Q72="","",'S.D.PASTE SHEET'!Q72)</f>
        <v/>
      </c>
      <c s="72" t="str">
        <f>IF('S.D.PASTE SHEET'!R72="","",'S.D.PASTE SHEET'!R72)</f>
        <v>GOVT. SENIOR SECONDARY SCHOOL DASANA KHURD (219769)</v>
      </c>
      <c s="72">
        <f>IF('S.D.PASTE SHEET'!S72="","",'S.D.PASTE SHEET'!S72)</f>
        <v>8141302602</v>
      </c>
      <c s="72" t="str">
        <f>IF('S.D.PASTE SHEET'!T72="","",'S.D.PASTE SHEET'!T72)</f>
        <v>XXXX9956</v>
      </c>
      <c s="72" t="str">
        <f>IF('S.D.PASTE SHEET'!U72="","",'S.D.PASTE SHEET'!U72)</f>
        <v/>
      </c>
      <c s="72">
        <f>IF('S.D.PASTE SHEET'!V72="","",'S.D.PASTE SHEET'!V72)</f>
        <v>8094385710</v>
      </c>
      <c s="72" t="str">
        <f>IF('S.D.PASTE SHEET'!W72="","",'S.D.PASTE SHEET'!W72)</f>
        <v>DASANA KHURD,MOLASAR,DASANA KHURD ,341506</v>
      </c>
      <c s="72">
        <f>IF('S.D.PASTE SHEET'!X72="","",'S.D.PASTE SHEET'!X72)</f>
        <v>45000</v>
      </c>
      <c s="72" t="str">
        <f>IF('S.D.PASTE SHEET'!Y72="","",'S.D.PASTE SHEET'!Y72)</f>
        <v>N</v>
      </c>
      <c s="72" t="str">
        <f>IF('S.D.PASTE SHEET'!Z72="","",'S.D.PASTE SHEET'!Z72)</f>
        <v>N</v>
      </c>
      <c s="72" t="str">
        <f>IF('S.D.PASTE SHEET'!AA72="","",'S.D.PASTE SHEET'!AA72)</f>
        <v>No</v>
      </c>
      <c s="72">
        <f>IF('S.D.PASTE SHEET'!AB72="","",'S.D.PASTE SHEET'!AB72)</f>
        <v>13</v>
      </c>
      <c s="72" t="str">
        <f>IF('S.D.PASTE SHEET'!AC72="","",'S.D.PASTE SHEET'!AC72)</f>
        <v>None</v>
      </c>
      <c s="72">
        <f>IF('S.D.PASTE SHEET'!AD72="","",'S.D.PASTE SHEET'!AD72)</f>
        <v>3</v>
      </c>
      <c s="74"/>
      <c s="70" t="str">
        <f>IF(AK72="","",IF(AK72&gt;0,COUNT($AG$2:AG72),""))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IF(BC72="","",IF(BC72&gt;0,COUNT($AY$2:AY72),""))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 spans="1:157" ht="15.75" customHeight="1">
      <c r="A73" s="72">
        <f>IF('S.D.PASTE SHEET'!A73="","",'S.D.PASTE SHEET'!A73)</f>
        <v>5</v>
      </c>
      <c s="72" t="str">
        <f>IF('S.D.PASTE SHEET'!B73="","",'S.D.PASTE SHEET'!B73)</f>
        <v>A</v>
      </c>
      <c s="72">
        <f>IF('S.D.PASTE SHEET'!C73="","",'S.D.PASTE SHEET'!C73)</f>
        <v>505</v>
      </c>
      <c s="73" t="str">
        <f>IF('S.D.PASTE SHEET'!D73="","",'S.D.PASTE SHEET'!D73)</f>
        <v/>
      </c>
      <c s="72" t="str">
        <f>IF('S.D.PASTE SHEET'!E73="","",UPPER('S.D.PASTE SHEET'!E73))</f>
        <v>CHETAN</v>
      </c>
      <c s="72" t="str">
        <f>IF('S.D.PASTE SHEET'!F73="","",'S.D.PASTE SHEET'!F73)</f>
        <v/>
      </c>
      <c s="72" t="str">
        <f>IF('S.D.PASTE SHEET'!G73="","",UPPER('S.D.PASTE SHEET'!G73))</f>
        <v>SUKHA RAM</v>
      </c>
      <c s="72" t="str">
        <f>IF('S.D.PASTE SHEET'!H73="","",UPPER('S.D.PASTE SHEET'!H73))</f>
        <v>PREM DEVI</v>
      </c>
      <c s="72" t="str">
        <f>IF('S.D.PASTE SHEET'!I73="","",'S.D.PASTE SHEET'!I73)</f>
        <v>M</v>
      </c>
      <c s="73">
        <f>IF('S.D.PASTE SHEET'!J73="","",'S.D.PASTE SHEET'!J73)</f>
        <v>41769</v>
      </c>
      <c s="72">
        <f>IF('S.D.PASTE SHEET'!K73="","",'S.D.PASTE SHEET'!K73)</f>
        <v>5047</v>
      </c>
      <c s="72" t="str">
        <f>IF('S.D.PASTE SHEET'!L73="","",'S.D.PASTE SHEET'!L73)</f>
        <v/>
      </c>
      <c s="72">
        <f>IF('S.D.PASTE SHEET'!M73="","",'S.D.PASTE SHEET'!M73)</f>
        <v>138</v>
      </c>
      <c s="72">
        <f>IF('S.D.PASTE SHEET'!N73="","",'S.D.PASTE SHEET'!N73)</f>
        <v>129</v>
      </c>
      <c s="72" t="str">
        <f>IF('S.D.PASTE SHEET'!O73="","",'S.D.PASTE SHEET'!O73)</f>
        <v>SC</v>
      </c>
      <c s="72" t="str">
        <f>IF('S.D.PASTE SHEET'!P73="","",'S.D.PASTE SHEET'!P73)</f>
        <v>Hindu</v>
      </c>
      <c s="72" t="str">
        <f>IF('S.D.PASTE SHEET'!Q73="","",'S.D.PASTE SHEET'!Q73)</f>
        <v/>
      </c>
      <c s="72" t="str">
        <f>IF('S.D.PASTE SHEET'!R73="","",'S.D.PASTE SHEET'!R73)</f>
        <v>GOVT. SENIOR SECONDARY SCHOOL DASANA KHURD (219769)</v>
      </c>
      <c s="72">
        <f>IF('S.D.PASTE SHEET'!S73="","",'S.D.PASTE SHEET'!S73)</f>
        <v>8141302602</v>
      </c>
      <c s="72" t="str">
        <f>IF('S.D.PASTE SHEET'!T73="","",'S.D.PASTE SHEET'!T73)</f>
        <v>XXXX9837</v>
      </c>
      <c s="72" t="str">
        <f>IF('S.D.PASTE SHEET'!U73="","",'S.D.PASTE SHEET'!U73)</f>
        <v>VKBBIFC</v>
      </c>
      <c s="72">
        <f>IF('S.D.PASTE SHEET'!V73="","",'S.D.PASTE SHEET'!V73)</f>
        <v>9982671909</v>
      </c>
      <c s="72" t="str">
        <f>IF('S.D.PASTE SHEET'!W73="","",'S.D.PASTE SHEET'!W73)</f>
        <v>DASANA KHURD,MOLASAR,DASANA KHURD,341506</v>
      </c>
      <c s="72">
        <f>IF('S.D.PASTE SHEET'!X73="","",'S.D.PASTE SHEET'!X73)</f>
        <v>42000</v>
      </c>
      <c s="72" t="str">
        <f>IF('S.D.PASTE SHEET'!Y73="","",'S.D.PASTE SHEET'!Y73)</f>
        <v>N</v>
      </c>
      <c s="72" t="str">
        <f>IF('S.D.PASTE SHEET'!Z73="","",'S.D.PASTE SHEET'!Z73)</f>
        <v>N</v>
      </c>
      <c s="72" t="str">
        <f>IF('S.D.PASTE SHEET'!AA73="","",'S.D.PASTE SHEET'!AA73)</f>
        <v>No</v>
      </c>
      <c s="72">
        <f>IF('S.D.PASTE SHEET'!AB73="","",'S.D.PASTE SHEET'!AB73)</f>
        <v>10</v>
      </c>
      <c s="72" t="str">
        <f>IF('S.D.PASTE SHEET'!AC73="","",'S.D.PASTE SHEET'!AC73)</f>
        <v>None</v>
      </c>
      <c s="72">
        <f>IF('S.D.PASTE SHEET'!AD73="","",'S.D.PASTE SHEET'!AD73)</f>
        <v>3</v>
      </c>
      <c s="74"/>
      <c s="70" t="str">
        <f>IF(AK73="","",IF(AK73&gt;0,COUNT($AG$2:AG73),""))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IF(BC73="","",IF(BC73&gt;0,COUNT($AY$2:AY73),""))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 spans="1:157" ht="15.75" customHeight="1">
      <c r="A74" s="72">
        <f>IF('S.D.PASTE SHEET'!A74="","",'S.D.PASTE SHEET'!A74)</f>
        <v>5</v>
      </c>
      <c s="72" t="str">
        <f>IF('S.D.PASTE SHEET'!B74="","",'S.D.PASTE SHEET'!B74)</f>
        <v>A</v>
      </c>
      <c s="72">
        <f>IF('S.D.PASTE SHEET'!C74="","",'S.D.PASTE SHEET'!C74)</f>
        <v>490</v>
      </c>
      <c s="73" t="str">
        <f>IF('S.D.PASTE SHEET'!D74="","",'S.D.PASTE SHEET'!D74)</f>
        <v/>
      </c>
      <c s="72" t="str">
        <f>IF('S.D.PASTE SHEET'!E74="","",UPPER('S.D.PASTE SHEET'!E74))</f>
        <v>DEV KISHAN</v>
      </c>
      <c s="72" t="str">
        <f>IF('S.D.PASTE SHEET'!F74="","",'S.D.PASTE SHEET'!F74)</f>
        <v/>
      </c>
      <c s="72" t="str">
        <f>IF('S.D.PASTE SHEET'!G74="","",UPPER('S.D.PASTE SHEET'!G74))</f>
        <v>PEMA RAM</v>
      </c>
      <c s="72" t="str">
        <f>IF('S.D.PASTE SHEET'!H74="","",UPPER('S.D.PASTE SHEET'!H74))</f>
        <v>SAYARI DEVI</v>
      </c>
      <c s="72" t="str">
        <f>IF('S.D.PASTE SHEET'!I74="","",'S.D.PASTE SHEET'!I74)</f>
        <v>M</v>
      </c>
      <c s="73">
        <f>IF('S.D.PASTE SHEET'!J74="","",'S.D.PASTE SHEET'!J74)</f>
        <v>41640</v>
      </c>
      <c s="72">
        <f>IF('S.D.PASTE SHEET'!K74="","",'S.D.PASTE SHEET'!K74)</f>
        <v>5048</v>
      </c>
      <c s="72" t="str">
        <f>IF('S.D.PASTE SHEET'!L74="","",'S.D.PASTE SHEET'!L74)</f>
        <v/>
      </c>
      <c s="72">
        <f>IF('S.D.PASTE SHEET'!M74="","",'S.D.PASTE SHEET'!M74)</f>
        <v>138</v>
      </c>
      <c s="72">
        <f>IF('S.D.PASTE SHEET'!N74="","",'S.D.PASTE SHEET'!N74)</f>
        <v>132</v>
      </c>
      <c s="72" t="str">
        <f>IF('S.D.PASTE SHEET'!O74="","",'S.D.PASTE SHEET'!O74)</f>
        <v>SC</v>
      </c>
      <c s="72" t="str">
        <f>IF('S.D.PASTE SHEET'!P74="","",'S.D.PASTE SHEET'!P74)</f>
        <v>Hindu</v>
      </c>
      <c s="72" t="str">
        <f>IF('S.D.PASTE SHEET'!Q74="","",'S.D.PASTE SHEET'!Q74)</f>
        <v/>
      </c>
      <c s="72" t="str">
        <f>IF('S.D.PASTE SHEET'!R74="","",'S.D.PASTE SHEET'!R74)</f>
        <v>GOVT. SENIOR SECONDARY SCHOOL DASANA KHURD (219769)</v>
      </c>
      <c s="72">
        <f>IF('S.D.PASTE SHEET'!S74="","",'S.D.PASTE SHEET'!S74)</f>
        <v>8141302602</v>
      </c>
      <c s="72" t="str">
        <f>IF('S.D.PASTE SHEET'!T74="","",'S.D.PASTE SHEET'!T74)</f>
        <v>XXXX0134</v>
      </c>
      <c s="72" t="str">
        <f>IF('S.D.PASTE SHEET'!U74="","",'S.D.PASTE SHEET'!U74)</f>
        <v>YUQIOQF</v>
      </c>
      <c s="72">
        <f>IF('S.D.PASTE SHEET'!V74="","",'S.D.PASTE SHEET'!V74)</f>
        <v>9783977850</v>
      </c>
      <c s="72" t="str">
        <f>IF('S.D.PASTE SHEET'!W74="","",'S.D.PASTE SHEET'!W74)</f>
        <v>DASANA KHURD,MOULASR,DASANA KHURD,341506</v>
      </c>
      <c s="72">
        <f>IF('S.D.PASTE SHEET'!X74="","",'S.D.PASTE SHEET'!X74)</f>
        <v>50000</v>
      </c>
      <c s="72" t="str">
        <f>IF('S.D.PASTE SHEET'!Y74="","",'S.D.PASTE SHEET'!Y74)</f>
        <v>N</v>
      </c>
      <c s="72" t="str">
        <f>IF('S.D.PASTE SHEET'!Z74="","",'S.D.PASTE SHEET'!Z74)</f>
        <v>N</v>
      </c>
      <c s="72" t="str">
        <f>IF('S.D.PASTE SHEET'!AA74="","",'S.D.PASTE SHEET'!AA74)</f>
        <v>No</v>
      </c>
      <c s="72">
        <f>IF('S.D.PASTE SHEET'!AB74="","",'S.D.PASTE SHEET'!AB74)</f>
        <v>10</v>
      </c>
      <c s="72" t="str">
        <f>IF('S.D.PASTE SHEET'!AC74="","",'S.D.PASTE SHEET'!AC74)</f>
        <v>None</v>
      </c>
      <c s="72">
        <f>IF('S.D.PASTE SHEET'!AD74="","",'S.D.PASTE SHEET'!AD74)</f>
        <v>3</v>
      </c>
      <c s="74"/>
      <c s="70" t="str">
        <f>IF(AK74="","",IF(AK74&gt;0,COUNT($AG$2:AG74),""))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IF(BC74="","",IF(BC74&gt;0,COUNT($AY$2:AY74),""))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 spans="1:157" ht="15.75" customHeight="1">
      <c r="A75" s="72">
        <f>IF('S.D.PASTE SHEET'!A75="","",'S.D.PASTE SHEET'!A75)</f>
        <v>5</v>
      </c>
      <c s="72" t="str">
        <f>IF('S.D.PASTE SHEET'!B75="","",'S.D.PASTE SHEET'!B75)</f>
        <v>A</v>
      </c>
      <c s="72">
        <f>IF('S.D.PASTE SHEET'!C75="","",'S.D.PASTE SHEET'!C75)</f>
        <v>603</v>
      </c>
      <c s="73" t="str">
        <f>IF('S.D.PASTE SHEET'!D75="","",'S.D.PASTE SHEET'!D75)</f>
        <v/>
      </c>
      <c s="72" t="str">
        <f>IF('S.D.PASTE SHEET'!E75="","",UPPER('S.D.PASTE SHEET'!E75))</f>
        <v>GIRIRAJ SINGH</v>
      </c>
      <c s="72" t="str">
        <f>IF('S.D.PASTE SHEET'!F75="","",'S.D.PASTE SHEET'!F75)</f>
        <v/>
      </c>
      <c s="72" t="str">
        <f>IF('S.D.PASTE SHEET'!G75="","",UPPER('S.D.PASTE SHEET'!G75))</f>
        <v>RAM RATAN SINGH</v>
      </c>
      <c s="72" t="str">
        <f>IF('S.D.PASTE SHEET'!H75="","",UPPER('S.D.PASTE SHEET'!H75))</f>
        <v>SANJU DEVI</v>
      </c>
      <c s="72" t="str">
        <f>IF('S.D.PASTE SHEET'!I75="","",'S.D.PASTE SHEET'!I75)</f>
        <v>M</v>
      </c>
      <c s="73">
        <f>IF('S.D.PASTE SHEET'!J75="","",'S.D.PASTE SHEET'!J75)</f>
        <v>41943</v>
      </c>
      <c s="72">
        <f>IF('S.D.PASTE SHEET'!K75="","",'S.D.PASTE SHEET'!K75)</f>
        <v>5049</v>
      </c>
      <c s="72" t="str">
        <f>IF('S.D.PASTE SHEET'!L75="","",'S.D.PASTE SHEET'!L75)</f>
        <v/>
      </c>
      <c s="72">
        <f>IF('S.D.PASTE SHEET'!M75="","",'S.D.PASTE SHEET'!M75)</f>
        <v>138</v>
      </c>
      <c s="72">
        <f>IF('S.D.PASTE SHEET'!N75="","",'S.D.PASTE SHEET'!N75)</f>
        <v>136</v>
      </c>
      <c s="72" t="str">
        <f>IF('S.D.PASTE SHEET'!O75="","",'S.D.PASTE SHEET'!O75)</f>
        <v>OBC</v>
      </c>
      <c s="72" t="str">
        <f>IF('S.D.PASTE SHEET'!P75="","",'S.D.PASTE SHEET'!P75)</f>
        <v>Hindu</v>
      </c>
      <c s="72" t="str">
        <f>IF('S.D.PASTE SHEET'!Q75="","",'S.D.PASTE SHEET'!Q75)</f>
        <v/>
      </c>
      <c s="72" t="str">
        <f>IF('S.D.PASTE SHEET'!R75="","",'S.D.PASTE SHEET'!R75)</f>
        <v>GOVT. SENIOR SECONDARY SCHOOL DASANA KHURD (219769)</v>
      </c>
      <c s="72">
        <f>IF('S.D.PASTE SHEET'!S75="","",'S.D.PASTE SHEET'!S75)</f>
        <v>8141302602</v>
      </c>
      <c s="72" t="str">
        <f>IF('S.D.PASTE SHEET'!T75="","",'S.D.PASTE SHEET'!T75)</f>
        <v>XXXX9137</v>
      </c>
      <c s="72" t="str">
        <f>IF('S.D.PASTE SHEET'!U75="","",'S.D.PASTE SHEET'!U75)</f>
        <v>YUQSACB</v>
      </c>
      <c s="72">
        <f>IF('S.D.PASTE SHEET'!V75="","",'S.D.PASTE SHEET'!V75)</f>
        <v>9352642864</v>
      </c>
      <c s="72" t="str">
        <f>IF('S.D.PASTE SHEET'!W75="","",'S.D.PASTE SHEET'!W75)</f>
        <v>DASANA KHURD,MOLASAR,DASANA KHURD,341506</v>
      </c>
      <c s="72">
        <f>IF('S.D.PASTE SHEET'!X75="","",'S.D.PASTE SHEET'!X75)</f>
        <v>60000</v>
      </c>
      <c s="72" t="str">
        <f>IF('S.D.PASTE SHEET'!Y75="","",'S.D.PASTE SHEET'!Y75)</f>
        <v>N</v>
      </c>
      <c s="72" t="str">
        <f>IF('S.D.PASTE SHEET'!Z75="","",'S.D.PASTE SHEET'!Z75)</f>
        <v>N</v>
      </c>
      <c s="72" t="str">
        <f>IF('S.D.PASTE SHEET'!AA75="","",'S.D.PASTE SHEET'!AA75)</f>
        <v>No</v>
      </c>
      <c s="72">
        <f>IF('S.D.PASTE SHEET'!AB75="","",'S.D.PASTE SHEET'!AB75)</f>
        <v>10</v>
      </c>
      <c s="72" t="str">
        <f>IF('S.D.PASTE SHEET'!AC75="","",'S.D.PASTE SHEET'!AC75)</f>
        <v>None</v>
      </c>
      <c s="72">
        <f>IF('S.D.PASTE SHEET'!AD75="","",'S.D.PASTE SHEET'!AD75)</f>
        <v>0</v>
      </c>
      <c s="74"/>
      <c s="70" t="str">
        <f>IF(AK75="","",IF(AK75&gt;0,COUNT($AG$2:AG75),""))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IF(BC75="","",IF(BC75&gt;0,COUNT($AY$2:AY75),""))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 spans="1:157" ht="15.75" customHeight="1">
      <c r="A76" s="72">
        <f>IF('S.D.PASTE SHEET'!A76="","",'S.D.PASTE SHEET'!A76)</f>
        <v>5</v>
      </c>
      <c s="72" t="str">
        <f>IF('S.D.PASTE SHEET'!B76="","",'S.D.PASTE SHEET'!B76)</f>
        <v>A</v>
      </c>
      <c s="72">
        <f>IF('S.D.PASTE SHEET'!C76="","",'S.D.PASTE SHEET'!C76)</f>
        <v>480</v>
      </c>
      <c s="73" t="str">
        <f>IF('S.D.PASTE SHEET'!D76="","",'S.D.PASTE SHEET'!D76)</f>
        <v/>
      </c>
      <c s="72" t="str">
        <f>IF('S.D.PASTE SHEET'!E76="","",UPPER('S.D.PASTE SHEET'!E76))</f>
        <v>HARI RAM</v>
      </c>
      <c s="72" t="str">
        <f>IF('S.D.PASTE SHEET'!F76="","",'S.D.PASTE SHEET'!F76)</f>
        <v/>
      </c>
      <c s="72" t="str">
        <f>IF('S.D.PASTE SHEET'!G76="","",UPPER('S.D.PASTE SHEET'!G76))</f>
        <v>NARSA RAM</v>
      </c>
      <c s="72" t="str">
        <f>IF('S.D.PASTE SHEET'!H76="","",UPPER('S.D.PASTE SHEET'!H76))</f>
        <v>CHANDA DEVI</v>
      </c>
      <c s="72" t="str">
        <f>IF('S.D.PASTE SHEET'!I76="","",'S.D.PASTE SHEET'!I76)</f>
        <v>M</v>
      </c>
      <c s="73">
        <f>IF('S.D.PASTE SHEET'!J76="","",'S.D.PASTE SHEET'!J76)</f>
        <v>41682</v>
      </c>
      <c s="72">
        <f>IF('S.D.PASTE SHEET'!K76="","",'S.D.PASTE SHEET'!K76)</f>
        <v>5050</v>
      </c>
      <c s="72" t="str">
        <f>IF('S.D.PASTE SHEET'!L76="","",'S.D.PASTE SHEET'!L76)</f>
        <v/>
      </c>
      <c s="72">
        <f>IF('S.D.PASTE SHEET'!M76="","",'S.D.PASTE SHEET'!M76)</f>
        <v>138</v>
      </c>
      <c s="72">
        <f>IF('S.D.PASTE SHEET'!N76="","",'S.D.PASTE SHEET'!N76)</f>
        <v>138</v>
      </c>
      <c s="72" t="str">
        <f>IF('S.D.PASTE SHEET'!O76="","",'S.D.PASTE SHEET'!O76)</f>
        <v>OBC</v>
      </c>
      <c s="72" t="str">
        <f>IF('S.D.PASTE SHEET'!P76="","",'S.D.PASTE SHEET'!P76)</f>
        <v/>
      </c>
      <c s="72" t="str">
        <f>IF('S.D.PASTE SHEET'!Q76="","",'S.D.PASTE SHEET'!Q76)</f>
        <v/>
      </c>
      <c s="72" t="str">
        <f>IF('S.D.PASTE SHEET'!R76="","",'S.D.PASTE SHEET'!R76)</f>
        <v>GOVT. SENIOR SECONDARY SCHOOL DASANA KHURD (219769)</v>
      </c>
      <c s="72">
        <f>IF('S.D.PASTE SHEET'!S76="","",'S.D.PASTE SHEET'!S76)</f>
        <v>8141302602</v>
      </c>
      <c s="72" t="str">
        <f>IF('S.D.PASTE SHEET'!T76="","",'S.D.PASTE SHEET'!T76)</f>
        <v>XXXX4440</v>
      </c>
      <c s="72" t="str">
        <f>IF('S.D.PASTE SHEET'!U76="","",'S.D.PASTE SHEET'!U76)</f>
        <v>YODAKMB</v>
      </c>
      <c s="72">
        <f>IF('S.D.PASTE SHEET'!V76="","",'S.D.PASTE SHEET'!V76)</f>
        <v>9982505148</v>
      </c>
      <c s="72" t="str">
        <f>IF('S.D.PASTE SHEET'!W76="","",'S.D.PASTE SHEET'!W76)</f>
        <v>DASANA KHURD,MOLASAR,DASANA KHURD,341506</v>
      </c>
      <c s="72">
        <f>IF('S.D.PASTE SHEET'!X76="","",'S.D.PASTE SHEET'!X76)</f>
        <v>40000</v>
      </c>
      <c s="72" t="str">
        <f>IF('S.D.PASTE SHEET'!Y76="","",'S.D.PASTE SHEET'!Y76)</f>
        <v>N</v>
      </c>
      <c s="72" t="str">
        <f>IF('S.D.PASTE SHEET'!Z76="","",'S.D.PASTE SHEET'!Z76)</f>
        <v>N</v>
      </c>
      <c s="72" t="str">
        <f>IF('S.D.PASTE SHEET'!AA76="","",'S.D.PASTE SHEET'!AA76)</f>
        <v/>
      </c>
      <c s="72">
        <f>IF('S.D.PASTE SHEET'!AB76="","",'S.D.PASTE SHEET'!AB76)</f>
        <v>10</v>
      </c>
      <c s="72" t="str">
        <f>IF('S.D.PASTE SHEET'!AC76="","",'S.D.PASTE SHEET'!AC76)</f>
        <v>None</v>
      </c>
      <c s="72">
        <f>IF('S.D.PASTE SHEET'!AD76="","",'S.D.PASTE SHEET'!AD76)</f>
        <v>3</v>
      </c>
      <c s="74"/>
      <c s="70" t="str">
        <f>IF(AK76="","",IF(AK76&gt;0,COUNT($AG$2:AG76),""))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IF(BC76="","",IF(BC76&gt;0,COUNT($AY$2:AY76),""))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 spans="1:157" ht="15.75" customHeight="1">
      <c r="A77" s="72">
        <f>IF('S.D.PASTE SHEET'!A77="","",'S.D.PASTE SHEET'!A77)</f>
        <v>5</v>
      </c>
      <c s="72" t="str">
        <f>IF('S.D.PASTE SHEET'!B77="","",'S.D.PASTE SHEET'!B77)</f>
        <v>A</v>
      </c>
      <c s="72">
        <f>IF('S.D.PASTE SHEET'!C77="","",'S.D.PASTE SHEET'!C77)</f>
        <v>574</v>
      </c>
      <c s="73" t="str">
        <f>IF('S.D.PASTE SHEET'!D77="","",'S.D.PASTE SHEET'!D77)</f>
        <v/>
      </c>
      <c s="72" t="str">
        <f>IF('S.D.PASTE SHEET'!E77="","",UPPER('S.D.PASTE SHEET'!E77))</f>
        <v>HARISH</v>
      </c>
      <c s="72" t="str">
        <f>IF('S.D.PASTE SHEET'!F77="","",'S.D.PASTE SHEET'!F77)</f>
        <v/>
      </c>
      <c s="72" t="str">
        <f>IF('S.D.PASTE SHEET'!G77="","",UPPER('S.D.PASTE SHEET'!G77))</f>
        <v>CHENA RAM</v>
      </c>
      <c s="72" t="str">
        <f>IF('S.D.PASTE SHEET'!H77="","",UPPER('S.D.PASTE SHEET'!H77))</f>
        <v>HIRA DEVI</v>
      </c>
      <c s="72" t="str">
        <f>IF('S.D.PASTE SHEET'!I77="","",'S.D.PASTE SHEET'!I77)</f>
        <v>M</v>
      </c>
      <c s="73">
        <f>IF('S.D.PASTE SHEET'!J77="","",'S.D.PASTE SHEET'!J77)</f>
        <v>41448</v>
      </c>
      <c s="72">
        <f>IF('S.D.PASTE SHEET'!K77="","",'S.D.PASTE SHEET'!K77)</f>
        <v>5051</v>
      </c>
      <c s="72" t="str">
        <f>IF('S.D.PASTE SHEET'!L77="","",'S.D.PASTE SHEET'!L77)</f>
        <v/>
      </c>
      <c s="72">
        <f>IF('S.D.PASTE SHEET'!M77="","",'S.D.PASTE SHEET'!M77)</f>
        <v>138</v>
      </c>
      <c s="72">
        <f>IF('S.D.PASTE SHEET'!N77="","",'S.D.PASTE SHEET'!N77)</f>
        <v>136</v>
      </c>
      <c s="72" t="str">
        <f>IF('S.D.PASTE SHEET'!O77="","",'S.D.PASTE SHEET'!O77)</f>
        <v>OBC</v>
      </c>
      <c s="72" t="str">
        <f>IF('S.D.PASTE SHEET'!P77="","",'S.D.PASTE SHEET'!P77)</f>
        <v>Hindu</v>
      </c>
      <c s="72" t="str">
        <f>IF('S.D.PASTE SHEET'!Q77="","",'S.D.PASTE SHEET'!Q77)</f>
        <v/>
      </c>
      <c s="72" t="str">
        <f>IF('S.D.PASTE SHEET'!R77="","",'S.D.PASTE SHEET'!R77)</f>
        <v>GOVT. SENIOR SECONDARY SCHOOL DASANA KHURD (219769)</v>
      </c>
      <c s="72">
        <f>IF('S.D.PASTE SHEET'!S77="","",'S.D.PASTE SHEET'!S77)</f>
        <v>8141302602</v>
      </c>
      <c s="72" t="str">
        <f>IF('S.D.PASTE SHEET'!T77="","",'S.D.PASTE SHEET'!T77)</f>
        <v>XXXX1289</v>
      </c>
      <c s="72" t="str">
        <f>IF('S.D.PASTE SHEET'!U77="","",'S.D.PASTE SHEET'!U77)</f>
        <v>VTNCJPJ</v>
      </c>
      <c s="72">
        <f>IF('S.D.PASTE SHEET'!V77="","",'S.D.PASTE SHEET'!V77)</f>
        <v>9672939570</v>
      </c>
      <c s="72" t="str">
        <f>IF('S.D.PASTE SHEET'!W77="","",'S.D.PASTE SHEET'!W77)</f>
        <v>DASANA KHURD,MOLASAR,DASANA KHURD,341506</v>
      </c>
      <c s="72">
        <f>IF('S.D.PASTE SHEET'!X77="","",'S.D.PASTE SHEET'!X77)</f>
        <v>60000</v>
      </c>
      <c s="72" t="str">
        <f>IF('S.D.PASTE SHEET'!Y77="","",'S.D.PASTE SHEET'!Y77)</f>
        <v>N</v>
      </c>
      <c s="72" t="str">
        <f>IF('S.D.PASTE SHEET'!Z77="","",'S.D.PASTE SHEET'!Z77)</f>
        <v>N</v>
      </c>
      <c s="72" t="str">
        <f>IF('S.D.PASTE SHEET'!AA77="","",'S.D.PASTE SHEET'!AA77)</f>
        <v>No</v>
      </c>
      <c s="72">
        <f>IF('S.D.PASTE SHEET'!AB77="","",'S.D.PASTE SHEET'!AB77)</f>
        <v>11</v>
      </c>
      <c s="72" t="str">
        <f>IF('S.D.PASTE SHEET'!AC77="","",'S.D.PASTE SHEET'!AC77)</f>
        <v>None</v>
      </c>
      <c s="72">
        <f>IF('S.D.PASTE SHEET'!AD77="","",'S.D.PASTE SHEET'!AD77)</f>
        <v>3</v>
      </c>
      <c s="74"/>
      <c s="70" t="str">
        <f>IF(AK77="","",IF(AK77&gt;0,COUNT($AG$2:AG77),""))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IF(BC77="","",IF(BC77&gt;0,COUNT($AY$2:AY77),""))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 spans="1:157" ht="15.75" customHeight="1">
      <c r="A78" s="72">
        <f>IF('S.D.PASTE SHEET'!A78="","",'S.D.PASTE SHEET'!A78)</f>
        <v>5</v>
      </c>
      <c s="72" t="str">
        <f>IF('S.D.PASTE SHEET'!B78="","",'S.D.PASTE SHEET'!B78)</f>
        <v>A</v>
      </c>
      <c s="72">
        <f>IF('S.D.PASTE SHEET'!C78="","",'S.D.PASTE SHEET'!C78)</f>
        <v>568</v>
      </c>
      <c s="73" t="str">
        <f>IF('S.D.PASTE SHEET'!D78="","",'S.D.PASTE SHEET'!D78)</f>
        <v/>
      </c>
      <c s="72" t="str">
        <f>IF('S.D.PASTE SHEET'!E78="","",UPPER('S.D.PASTE SHEET'!E78))</f>
        <v>HEMLATA</v>
      </c>
      <c s="72" t="str">
        <f>IF('S.D.PASTE SHEET'!F78="","",'S.D.PASTE SHEET'!F78)</f>
        <v/>
      </c>
      <c s="72" t="str">
        <f>IF('S.D.PASTE SHEET'!G78="","",UPPER('S.D.PASTE SHEET'!G78))</f>
        <v>BHOMA RAM</v>
      </c>
      <c s="72" t="str">
        <f>IF('S.D.PASTE SHEET'!H78="","",UPPER('S.D.PASTE SHEET'!H78))</f>
        <v>RUPA DEVI</v>
      </c>
      <c s="72" t="str">
        <f>IF('S.D.PASTE SHEET'!I78="","",'S.D.PASTE SHEET'!I78)</f>
        <v>F</v>
      </c>
      <c s="73">
        <f>IF('S.D.PASTE SHEET'!J78="","",'S.D.PASTE SHEET'!J78)</f>
        <v>41411</v>
      </c>
      <c s="72">
        <f>IF('S.D.PASTE SHEET'!K78="","",'S.D.PASTE SHEET'!K78)</f>
        <v>5052</v>
      </c>
      <c s="72" t="str">
        <f>IF('S.D.PASTE SHEET'!L78="","",'S.D.PASTE SHEET'!L78)</f>
        <v/>
      </c>
      <c s="72">
        <f>IF('S.D.PASTE SHEET'!M78="","",'S.D.PASTE SHEET'!M78)</f>
        <v>138</v>
      </c>
      <c s="72">
        <f>IF('S.D.PASTE SHEET'!N78="","",'S.D.PASTE SHEET'!N78)</f>
        <v>132</v>
      </c>
      <c s="72" t="str">
        <f>IF('S.D.PASTE SHEET'!O78="","",'S.D.PASTE SHEET'!O78)</f>
        <v>OBC</v>
      </c>
      <c s="72" t="str">
        <f>IF('S.D.PASTE SHEET'!P78="","",'S.D.PASTE SHEET'!P78)</f>
        <v>Hindu</v>
      </c>
      <c s="72" t="str">
        <f>IF('S.D.PASTE SHEET'!Q78="","",'S.D.PASTE SHEET'!Q78)</f>
        <v/>
      </c>
      <c s="72" t="str">
        <f>IF('S.D.PASTE SHEET'!R78="","",'S.D.PASTE SHEET'!R78)</f>
        <v>GOVT. SENIOR SECONDARY SCHOOL DASANA KHURD (219769)</v>
      </c>
      <c s="72">
        <f>IF('S.D.PASTE SHEET'!S78="","",'S.D.PASTE SHEET'!S78)</f>
        <v>8141302602</v>
      </c>
      <c s="72" t="str">
        <f>IF('S.D.PASTE SHEET'!T78="","",'S.D.PASTE SHEET'!T78)</f>
        <v>XXXX0165</v>
      </c>
      <c s="72" t="str">
        <f>IF('S.D.PASTE SHEET'!U78="","",'S.D.PASTE SHEET'!U78)</f>
        <v>YFSUSMS</v>
      </c>
      <c s="72">
        <f>IF('S.D.PASTE SHEET'!V78="","",'S.D.PASTE SHEET'!V78)</f>
        <v>8094225473</v>
      </c>
      <c s="72" t="str">
        <f>IF('S.D.PASTE SHEET'!W78="","",'S.D.PASTE SHEET'!W78)</f>
        <v>DASANA KHURD ,MOLASAR,DASANA KHURD,341506</v>
      </c>
      <c s="72">
        <f>IF('S.D.PASTE SHEET'!X78="","",'S.D.PASTE SHEET'!X78)</f>
        <v>50000</v>
      </c>
      <c s="72" t="str">
        <f>IF('S.D.PASTE SHEET'!Y78="","",'S.D.PASTE SHEET'!Y78)</f>
        <v>N</v>
      </c>
      <c s="72" t="str">
        <f>IF('S.D.PASTE SHEET'!Z78="","",'S.D.PASTE SHEET'!Z78)</f>
        <v>N</v>
      </c>
      <c s="72" t="str">
        <f>IF('S.D.PASTE SHEET'!AA78="","",'S.D.PASTE SHEET'!AA78)</f>
        <v>No</v>
      </c>
      <c s="72">
        <f>IF('S.D.PASTE SHEET'!AB78="","",'S.D.PASTE SHEET'!AB78)</f>
        <v>11</v>
      </c>
      <c s="72" t="str">
        <f>IF('S.D.PASTE SHEET'!AC78="","",'S.D.PASTE SHEET'!AC78)</f>
        <v>None</v>
      </c>
      <c s="72">
        <f>IF('S.D.PASTE SHEET'!AD78="","",'S.D.PASTE SHEET'!AD78)</f>
        <v>3</v>
      </c>
      <c s="74"/>
      <c s="70" t="str">
        <f>IF(AK78="","",IF(AK78&gt;0,COUNT($AG$2:AG78),""))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IF(BC78="","",IF(BC78&gt;0,COUNT($AY$2:AY78),""))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 spans="1:157" ht="15.75" customHeight="1">
      <c r="A79" s="72">
        <f>IF('S.D.PASTE SHEET'!A79="","",'S.D.PASTE SHEET'!A79)</f>
        <v>5</v>
      </c>
      <c s="72" t="str">
        <f>IF('S.D.PASTE SHEET'!B79="","",'S.D.PASTE SHEET'!B79)</f>
        <v>A</v>
      </c>
      <c s="72">
        <f>IF('S.D.PASTE SHEET'!C79="","",'S.D.PASTE SHEET'!C79)</f>
        <v>614</v>
      </c>
      <c s="73" t="str">
        <f>IF('S.D.PASTE SHEET'!D79="","",'S.D.PASTE SHEET'!D79)</f>
        <v/>
      </c>
      <c s="72" t="str">
        <f>IF('S.D.PASTE SHEET'!E79="","",UPPER('S.D.PASTE SHEET'!E79))</f>
        <v>HIMANSHI</v>
      </c>
      <c s="72" t="str">
        <f>IF('S.D.PASTE SHEET'!F79="","",'S.D.PASTE SHEET'!F79)</f>
        <v/>
      </c>
      <c s="72" t="str">
        <f>IF('S.D.PASTE SHEET'!G79="","",UPPER('S.D.PASTE SHEET'!G79))</f>
        <v>RAJU RAM</v>
      </c>
      <c s="72" t="str">
        <f>IF('S.D.PASTE SHEET'!H79="","",UPPER('S.D.PASTE SHEET'!H79))</f>
        <v>ANITA DEVI</v>
      </c>
      <c s="72" t="str">
        <f>IF('S.D.PASTE SHEET'!I79="","",'S.D.PASTE SHEET'!I79)</f>
        <v>F</v>
      </c>
      <c s="73">
        <f>IF('S.D.PASTE SHEET'!J79="","",'S.D.PASTE SHEET'!J79)</f>
        <v>41029</v>
      </c>
      <c s="72">
        <f>IF('S.D.PASTE SHEET'!K79="","",'S.D.PASTE SHEET'!K79)</f>
        <v>5053</v>
      </c>
      <c s="72" t="str">
        <f>IF('S.D.PASTE SHEET'!L79="","",'S.D.PASTE SHEET'!L79)</f>
        <v/>
      </c>
      <c s="72">
        <f>IF('S.D.PASTE SHEET'!M79="","",'S.D.PASTE SHEET'!M79)</f>
        <v>138</v>
      </c>
      <c s="72">
        <f>IF('S.D.PASTE SHEET'!N79="","",'S.D.PASTE SHEET'!N79)</f>
        <v>138</v>
      </c>
      <c s="72" t="str">
        <f>IF('S.D.PASTE SHEET'!O79="","",'S.D.PASTE SHEET'!O79)</f>
        <v>OBC</v>
      </c>
      <c s="72" t="str">
        <f>IF('S.D.PASTE SHEET'!P79="","",'S.D.PASTE SHEET'!P79)</f>
        <v>Hindu</v>
      </c>
      <c s="72" t="str">
        <f>IF('S.D.PASTE SHEET'!Q79="","",'S.D.PASTE SHEET'!Q79)</f>
        <v/>
      </c>
      <c s="72" t="str">
        <f>IF('S.D.PASTE SHEET'!R79="","",'S.D.PASTE SHEET'!R79)</f>
        <v>GOVT. SENIOR SECONDARY SCHOOL DASANA KHURD (219769)</v>
      </c>
      <c s="72">
        <f>IF('S.D.PASTE SHEET'!S79="","",'S.D.PASTE SHEET'!S79)</f>
        <v>8141302602</v>
      </c>
      <c s="72" t="str">
        <f>IF('S.D.PASTE SHEET'!T79="","",'S.D.PASTE SHEET'!T79)</f>
        <v>XXXX8202</v>
      </c>
      <c s="72" t="str">
        <f>IF('S.D.PASTE SHEET'!U79="","",'S.D.PASTE SHEET'!U79)</f>
        <v>YKBUQYS</v>
      </c>
      <c s="72">
        <f>IF('S.D.PASTE SHEET'!V79="","",'S.D.PASTE SHEET'!V79)</f>
        <v>6350174597</v>
      </c>
      <c s="72" t="str">
        <f>IF('S.D.PASTE SHEET'!W79="","",'S.D.PASTE SHEET'!W79)</f>
        <v>DASANA KHURD,MOLASAR,DASANA KHURD,341506</v>
      </c>
      <c s="72">
        <f>IF('S.D.PASTE SHEET'!X79="","",'S.D.PASTE SHEET'!X79)</f>
        <v>60000</v>
      </c>
      <c s="72" t="str">
        <f>IF('S.D.PASTE SHEET'!Y79="","",'S.D.PASTE SHEET'!Y79)</f>
        <v>N</v>
      </c>
      <c s="72" t="str">
        <f>IF('S.D.PASTE SHEET'!Z79="","",'S.D.PASTE SHEET'!Z79)</f>
        <v>N</v>
      </c>
      <c s="72" t="str">
        <f>IF('S.D.PASTE SHEET'!AA79="","",'S.D.PASTE SHEET'!AA79)</f>
        <v>No</v>
      </c>
      <c s="72">
        <f>IF('S.D.PASTE SHEET'!AB79="","",'S.D.PASTE SHEET'!AB79)</f>
        <v>12</v>
      </c>
      <c s="72" t="str">
        <f>IF('S.D.PASTE SHEET'!AC79="","",'S.D.PASTE SHEET'!AC79)</f>
        <v>None</v>
      </c>
      <c s="72">
        <f>IF('S.D.PASTE SHEET'!AD79="","",'S.D.PASTE SHEET'!AD79)</f>
        <v>0</v>
      </c>
      <c s="74"/>
      <c s="70" t="str">
        <f>IF(AK79="","",IF(AK79&gt;0,COUNT($AG$2:AG79),""))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IF(BC79="","",IF(BC79&gt;0,COUNT($AY$2:AY79),""))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 spans="1:157" ht="15.75" customHeight="1">
      <c r="A80" s="72">
        <f>IF('S.D.PASTE SHEET'!A80="","",'S.D.PASTE SHEET'!A80)</f>
        <v>5</v>
      </c>
      <c s="72" t="str">
        <f>IF('S.D.PASTE SHEET'!B80="","",'S.D.PASTE SHEET'!B80)</f>
        <v>A</v>
      </c>
      <c s="72">
        <f>IF('S.D.PASTE SHEET'!C80="","",'S.D.PASTE SHEET'!C80)</f>
        <v>578</v>
      </c>
      <c s="73" t="str">
        <f>IF('S.D.PASTE SHEET'!D80="","",'S.D.PASTE SHEET'!D80)</f>
        <v/>
      </c>
      <c s="72" t="str">
        <f>IF('S.D.PASTE SHEET'!E80="","",UPPER('S.D.PASTE SHEET'!E80))</f>
        <v>HIMANSHI KANWAR</v>
      </c>
      <c s="72" t="str">
        <f>IF('S.D.PASTE SHEET'!F80="","",'S.D.PASTE SHEET'!F80)</f>
        <v/>
      </c>
      <c s="72" t="str">
        <f>IF('S.D.PASTE SHEET'!G80="","",UPPER('S.D.PASTE SHEET'!G80))</f>
        <v>BALRAJ SINGH RAJPOOT</v>
      </c>
      <c s="72" t="str">
        <f>IF('S.D.PASTE SHEET'!H80="","",UPPER('S.D.PASTE SHEET'!H80))</f>
        <v>RACHNA KANWAR</v>
      </c>
      <c s="72" t="str">
        <f>IF('S.D.PASTE SHEET'!I80="","",'S.D.PASTE SHEET'!I80)</f>
        <v>F</v>
      </c>
      <c s="73">
        <f>IF('S.D.PASTE SHEET'!J80="","",'S.D.PASTE SHEET'!J80)</f>
        <v>41640</v>
      </c>
      <c s="72">
        <f>IF('S.D.PASTE SHEET'!K80="","",'S.D.PASTE SHEET'!K80)</f>
        <v>5054</v>
      </c>
      <c s="72" t="str">
        <f>IF('S.D.PASTE SHEET'!L80="","",'S.D.PASTE SHEET'!L80)</f>
        <v/>
      </c>
      <c s="72">
        <f>IF('S.D.PASTE SHEET'!M80="","",'S.D.PASTE SHEET'!M80)</f>
        <v>138</v>
      </c>
      <c s="72">
        <f>IF('S.D.PASTE SHEET'!N80="","",'S.D.PASTE SHEET'!N80)</f>
        <v>135</v>
      </c>
      <c s="72" t="str">
        <f>IF('S.D.PASTE SHEET'!O80="","",'S.D.PASTE SHEET'!O80)</f>
        <v>GEN</v>
      </c>
      <c s="72" t="str">
        <f>IF('S.D.PASTE SHEET'!P80="","",'S.D.PASTE SHEET'!P80)</f>
        <v>Hindu</v>
      </c>
      <c s="72" t="str">
        <f>IF('S.D.PASTE SHEET'!Q80="","",'S.D.PASTE SHEET'!Q80)</f>
        <v/>
      </c>
      <c s="72" t="str">
        <f>IF('S.D.PASTE SHEET'!R80="","",'S.D.PASTE SHEET'!R80)</f>
        <v>GOVT. SENIOR SECONDARY SCHOOL DASANA KHURD (219769)</v>
      </c>
      <c s="72">
        <f>IF('S.D.PASTE SHEET'!S80="","",'S.D.PASTE SHEET'!S80)</f>
        <v>8141302602</v>
      </c>
      <c s="72" t="str">
        <f>IF('S.D.PASTE SHEET'!T80="","",'S.D.PASTE SHEET'!T80)</f>
        <v>XXXX6862</v>
      </c>
      <c s="72" t="str">
        <f>IF('S.D.PASTE SHEET'!U80="","",'S.D.PASTE SHEET'!U80)</f>
        <v/>
      </c>
      <c s="72">
        <f>IF('S.D.PASTE SHEET'!V80="","",'S.D.PASTE SHEET'!V80)</f>
        <v>9711538948</v>
      </c>
      <c s="72" t="str">
        <f>IF('S.D.PASTE SHEET'!W80="","",'S.D.PASTE SHEET'!W80)</f>
        <v>DASANA KHURD,MOLASAR,DASANA KHURD,341506</v>
      </c>
      <c s="72">
        <f>IF('S.D.PASTE SHEET'!X80="","",'S.D.PASTE SHEET'!X80)</f>
        <v>60000</v>
      </c>
      <c s="72" t="str">
        <f>IF('S.D.PASTE SHEET'!Y80="","",'S.D.PASTE SHEET'!Y80)</f>
        <v>N</v>
      </c>
      <c s="72" t="str">
        <f>IF('S.D.PASTE SHEET'!Z80="","",'S.D.PASTE SHEET'!Z80)</f>
        <v>N</v>
      </c>
      <c s="72" t="str">
        <f>IF('S.D.PASTE SHEET'!AA80="","",'S.D.PASTE SHEET'!AA80)</f>
        <v>No</v>
      </c>
      <c s="72">
        <f>IF('S.D.PASTE SHEET'!AB80="","",'S.D.PASTE SHEET'!AB80)</f>
        <v>10</v>
      </c>
      <c s="72" t="str">
        <f>IF('S.D.PASTE SHEET'!AC80="","",'S.D.PASTE SHEET'!AC80)</f>
        <v>None</v>
      </c>
      <c s="72">
        <f>IF('S.D.PASTE SHEET'!AD80="","",'S.D.PASTE SHEET'!AD80)</f>
        <v>0</v>
      </c>
      <c s="74"/>
      <c s="70" t="str">
        <f>IF(AK80="","",IF(AK80&gt;0,COUNT($AG$2:AG80),""))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IF(BC80="","",IF(BC80&gt;0,COUNT($AY$2:AY80),""))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 spans="1:157" ht="15.75" customHeight="1">
      <c r="A81" s="72">
        <f>IF('S.D.PASTE SHEET'!A81="","",'S.D.PASTE SHEET'!A81)</f>
        <v>5</v>
      </c>
      <c s="72" t="str">
        <f>IF('S.D.PASTE SHEET'!B81="","",'S.D.PASTE SHEET'!B81)</f>
        <v>A</v>
      </c>
      <c s="72">
        <f>IF('S.D.PASTE SHEET'!C81="","",'S.D.PASTE SHEET'!C81)</f>
        <v>502</v>
      </c>
      <c s="73" t="str">
        <f>IF('S.D.PASTE SHEET'!D81="","",'S.D.PASTE SHEET'!D81)</f>
        <v/>
      </c>
      <c s="72" t="str">
        <f>IF('S.D.PASTE SHEET'!E81="","",UPPER('S.D.PASTE SHEET'!E81))</f>
        <v>JYOTI</v>
      </c>
      <c s="72" t="str">
        <f>IF('S.D.PASTE SHEET'!F81="","",'S.D.PASTE SHEET'!F81)</f>
        <v/>
      </c>
      <c s="72" t="str">
        <f>IF('S.D.PASTE SHEET'!G81="","",UPPER('S.D.PASTE SHEET'!G81))</f>
        <v>JODHA RAM</v>
      </c>
      <c s="72" t="str">
        <f>IF('S.D.PASTE SHEET'!H81="","",UPPER('S.D.PASTE SHEET'!H81))</f>
        <v>SOHANI DEVI</v>
      </c>
      <c s="72" t="str">
        <f>IF('S.D.PASTE SHEET'!I81="","",'S.D.PASTE SHEET'!I81)</f>
        <v>F</v>
      </c>
      <c s="73">
        <f>IF('S.D.PASTE SHEET'!J81="","",'S.D.PASTE SHEET'!J81)</f>
        <v>41756</v>
      </c>
      <c s="72">
        <f>IF('S.D.PASTE SHEET'!K81="","",'S.D.PASTE SHEET'!K81)</f>
        <v>5055</v>
      </c>
      <c s="72" t="str">
        <f>IF('S.D.PASTE SHEET'!L81="","",'S.D.PASTE SHEET'!L81)</f>
        <v/>
      </c>
      <c s="72">
        <f>IF('S.D.PASTE SHEET'!M81="","",'S.D.PASTE SHEET'!M81)</f>
        <v>138</v>
      </c>
      <c s="72">
        <f>IF('S.D.PASTE SHEET'!N81="","",'S.D.PASTE SHEET'!N81)</f>
        <v>114</v>
      </c>
      <c s="72" t="str">
        <f>IF('S.D.PASTE SHEET'!O81="","",'S.D.PASTE SHEET'!O81)</f>
        <v>SC</v>
      </c>
      <c s="72" t="str">
        <f>IF('S.D.PASTE SHEET'!P81="","",'S.D.PASTE SHEET'!P81)</f>
        <v>Hindu</v>
      </c>
      <c s="72" t="str">
        <f>IF('S.D.PASTE SHEET'!Q81="","",'S.D.PASTE SHEET'!Q81)</f>
        <v/>
      </c>
      <c s="72" t="str">
        <f>IF('S.D.PASTE SHEET'!R81="","",'S.D.PASTE SHEET'!R81)</f>
        <v>GOVT. SENIOR SECONDARY SCHOOL DASANA KHURD (219769)</v>
      </c>
      <c s="72">
        <f>IF('S.D.PASTE SHEET'!S81="","",'S.D.PASTE SHEET'!S81)</f>
        <v>8141302602</v>
      </c>
      <c s="72" t="str">
        <f>IF('S.D.PASTE SHEET'!T81="","",'S.D.PASTE SHEET'!T81)</f>
        <v>XXXX0395</v>
      </c>
      <c s="72" t="str">
        <f>IF('S.D.PASTE SHEET'!U81="","",'S.D.PASTE SHEET'!U81)</f>
        <v>9999-LG</v>
      </c>
      <c s="72">
        <f>IF('S.D.PASTE SHEET'!V81="","",'S.D.PASTE SHEET'!V81)</f>
        <v>9783385367</v>
      </c>
      <c s="72" t="str">
        <f>IF('S.D.PASTE SHEET'!W81="","",'S.D.PASTE SHEET'!W81)</f>
        <v>DASANA KHURD,MOLASAR,DASANA KHURD,341506</v>
      </c>
      <c s="72">
        <f>IF('S.D.PASTE SHEET'!X81="","",'S.D.PASTE SHEET'!X81)</f>
        <v>45000</v>
      </c>
      <c s="72" t="str">
        <f>IF('S.D.PASTE SHEET'!Y81="","",'S.D.PASTE SHEET'!Y81)</f>
        <v>N</v>
      </c>
      <c s="72" t="str">
        <f>IF('S.D.PASTE SHEET'!Z81="","",'S.D.PASTE SHEET'!Z81)</f>
        <v>N</v>
      </c>
      <c s="72" t="str">
        <f>IF('S.D.PASTE SHEET'!AA81="","",'S.D.PASTE SHEET'!AA81)</f>
        <v>No</v>
      </c>
      <c s="72">
        <f>IF('S.D.PASTE SHEET'!AB81="","",'S.D.PASTE SHEET'!AB81)</f>
        <v>10</v>
      </c>
      <c s="72" t="str">
        <f>IF('S.D.PASTE SHEET'!AC81="","",'S.D.PASTE SHEET'!AC81)</f>
        <v>None</v>
      </c>
      <c s="72">
        <f>IF('S.D.PASTE SHEET'!AD81="","",'S.D.PASTE SHEET'!AD81)</f>
        <v>0</v>
      </c>
      <c s="74"/>
      <c s="70" t="str">
        <f>IF(AK81="","",IF(AK81&gt;0,COUNT($AG$2:AG81),""))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IF(BC81="","",IF(BC81&gt;0,COUNT($AY$2:AY81),""))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 spans="1:157" ht="15.75" customHeight="1">
      <c r="A82" s="72">
        <f>IF('S.D.PASTE SHEET'!A82="","",'S.D.PASTE SHEET'!A82)</f>
        <v>5</v>
      </c>
      <c s="72" t="str">
        <f>IF('S.D.PASTE SHEET'!B82="","",'S.D.PASTE SHEET'!B82)</f>
        <v>A</v>
      </c>
      <c s="72">
        <f>IF('S.D.PASTE SHEET'!C82="","",'S.D.PASTE SHEET'!C82)</f>
        <v>493</v>
      </c>
      <c s="73" t="str">
        <f>IF('S.D.PASTE SHEET'!D82="","",'S.D.PASTE SHEET'!D82)</f>
        <v/>
      </c>
      <c s="72" t="str">
        <f>IF('S.D.PASTE SHEET'!E82="","",UPPER('S.D.PASTE SHEET'!E82))</f>
        <v>KALPANA</v>
      </c>
      <c s="72" t="str">
        <f>IF('S.D.PASTE SHEET'!F82="","",'S.D.PASTE SHEET'!F82)</f>
        <v/>
      </c>
      <c s="72" t="str">
        <f>IF('S.D.PASTE SHEET'!G82="","",UPPER('S.D.PASTE SHEET'!G82))</f>
        <v>LALA RAM</v>
      </c>
      <c s="72" t="str">
        <f>IF('S.D.PASTE SHEET'!H82="","",UPPER('S.D.PASTE SHEET'!H82))</f>
        <v>VIMLA DEVI</v>
      </c>
      <c s="72" t="str">
        <f>IF('S.D.PASTE SHEET'!I82="","",'S.D.PASTE SHEET'!I82)</f>
        <v>F</v>
      </c>
      <c s="73">
        <f>IF('S.D.PASTE SHEET'!J82="","",'S.D.PASTE SHEET'!J82)</f>
        <v>41724</v>
      </c>
      <c s="72">
        <f>IF('S.D.PASTE SHEET'!K82="","",'S.D.PASTE SHEET'!K82)</f>
        <v>5056</v>
      </c>
      <c s="72" t="str">
        <f>IF('S.D.PASTE SHEET'!L82="","",'S.D.PASTE SHEET'!L82)</f>
        <v/>
      </c>
      <c s="72">
        <f>IF('S.D.PASTE SHEET'!M82="","",'S.D.PASTE SHEET'!M82)</f>
        <v>138</v>
      </c>
      <c s="72">
        <f>IF('S.D.PASTE SHEET'!N82="","",'S.D.PASTE SHEET'!N82)</f>
        <v>136</v>
      </c>
      <c s="72" t="str">
        <f>IF('S.D.PASTE SHEET'!O82="","",'S.D.PASTE SHEET'!O82)</f>
        <v>OBC</v>
      </c>
      <c s="72" t="str">
        <f>IF('S.D.PASTE SHEET'!P82="","",'S.D.PASTE SHEET'!P82)</f>
        <v>Hindu</v>
      </c>
      <c s="72" t="str">
        <f>IF('S.D.PASTE SHEET'!Q82="","",'S.D.PASTE SHEET'!Q82)</f>
        <v/>
      </c>
      <c s="72" t="str">
        <f>IF('S.D.PASTE SHEET'!R82="","",'S.D.PASTE SHEET'!R82)</f>
        <v>GOVT. SENIOR SECONDARY SCHOOL DASANA KHURD (219769)</v>
      </c>
      <c s="72">
        <f>IF('S.D.PASTE SHEET'!S82="","",'S.D.PASTE SHEET'!S82)</f>
        <v>8141302602</v>
      </c>
      <c s="72" t="str">
        <f>IF('S.D.PASTE SHEET'!T82="","",'S.D.PASTE SHEET'!T82)</f>
        <v>XXXX4793</v>
      </c>
      <c s="72" t="str">
        <f>IF('S.D.PASTE SHEET'!U82="","",'S.D.PASTE SHEET'!U82)</f>
        <v>9999-LG</v>
      </c>
      <c s="72">
        <f>IF('S.D.PASTE SHEET'!V82="","",'S.D.PASTE SHEET'!V82)</f>
        <v>8875073208</v>
      </c>
      <c s="72" t="str">
        <f>IF('S.D.PASTE SHEET'!W82="","",'S.D.PASTE SHEET'!W82)</f>
        <v>DASANA KHURD,MOLASAR,DASANA KHURD,341506</v>
      </c>
      <c s="72">
        <f>IF('S.D.PASTE SHEET'!X82="","",'S.D.PASTE SHEET'!X82)</f>
        <v>60000</v>
      </c>
      <c s="72" t="str">
        <f>IF('S.D.PASTE SHEET'!Y82="","",'S.D.PASTE SHEET'!Y82)</f>
        <v>N</v>
      </c>
      <c s="72" t="str">
        <f>IF('S.D.PASTE SHEET'!Z82="","",'S.D.PASTE SHEET'!Z82)</f>
        <v>N</v>
      </c>
      <c s="72" t="str">
        <f>IF('S.D.PASTE SHEET'!AA82="","",'S.D.PASTE SHEET'!AA82)</f>
        <v>No</v>
      </c>
      <c s="72">
        <f>IF('S.D.PASTE SHEET'!AB82="","",'S.D.PASTE SHEET'!AB82)</f>
        <v>10</v>
      </c>
      <c s="72" t="str">
        <f>IF('S.D.PASTE SHEET'!AC82="","",'S.D.PASTE SHEET'!AC82)</f>
        <v>None</v>
      </c>
      <c s="72">
        <f>IF('S.D.PASTE SHEET'!AD82="","",'S.D.PASTE SHEET'!AD82)</f>
        <v>3</v>
      </c>
      <c s="74"/>
      <c s="70" t="str">
        <f>IF(AK82="","",IF(AK82&gt;0,COUNT($AG$2:AG82),""))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IF(BC82="","",IF(BC82&gt;0,COUNT($AY$2:AY82),""))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 spans="1:157" ht="15.75" customHeight="1">
      <c r="A83" s="72">
        <f>IF('S.D.PASTE SHEET'!A83="","",'S.D.PASTE SHEET'!A83)</f>
        <v>5</v>
      </c>
      <c s="72" t="str">
        <f>IF('S.D.PASTE SHEET'!B83="","",'S.D.PASTE SHEET'!B83)</f>
        <v>A</v>
      </c>
      <c s="72">
        <f>IF('S.D.PASTE SHEET'!C83="","",'S.D.PASTE SHEET'!C83)</f>
        <v>669</v>
      </c>
      <c s="73">
        <f>IF('S.D.PASTE SHEET'!D83="","",'S.D.PASTE SHEET'!D83)</f>
        <v>45131</v>
      </c>
      <c s="72" t="str">
        <f>IF('S.D.PASTE SHEET'!E83="","",UPPER('S.D.PASTE SHEET'!E83))</f>
        <v>KOMITA RAYKA</v>
      </c>
      <c s="72" t="str">
        <f>IF('S.D.PASTE SHEET'!F83="","",'S.D.PASTE SHEET'!F83)</f>
        <v/>
      </c>
      <c s="72" t="str">
        <f>IF('S.D.PASTE SHEET'!G83="","",UPPER('S.D.PASTE SHEET'!G83))</f>
        <v>BHEEMRAJ REBARI</v>
      </c>
      <c s="72" t="str">
        <f>IF('S.D.PASTE SHEET'!H83="","",UPPER('S.D.PASTE SHEET'!H83))</f>
        <v>SITA REBARI</v>
      </c>
      <c s="72" t="str">
        <f>IF('S.D.PASTE SHEET'!I83="","",'S.D.PASTE SHEET'!I83)</f>
        <v>F</v>
      </c>
      <c s="73">
        <f>IF('S.D.PASTE SHEET'!J83="","",'S.D.PASTE SHEET'!J83)</f>
        <v>41917</v>
      </c>
      <c s="72">
        <f>IF('S.D.PASTE SHEET'!K83="","",'S.D.PASTE SHEET'!K83)</f>
        <v>5057</v>
      </c>
      <c s="72" t="str">
        <f>IF('S.D.PASTE SHEET'!L83="","",'S.D.PASTE SHEET'!L83)</f>
        <v/>
      </c>
      <c s="72">
        <f>IF('S.D.PASTE SHEET'!M83="","",'S.D.PASTE SHEET'!M83)</f>
        <v>138</v>
      </c>
      <c s="72">
        <f>IF('S.D.PASTE SHEET'!N83="","",'S.D.PASTE SHEET'!N83)</f>
        <v>105</v>
      </c>
      <c s="72" t="str">
        <f>IF('S.D.PASTE SHEET'!O83="","",'S.D.PASTE SHEET'!O83)</f>
        <v>SBC</v>
      </c>
      <c s="72" t="str">
        <f>IF('S.D.PASTE SHEET'!P83="","",'S.D.PASTE SHEET'!P83)</f>
        <v/>
      </c>
      <c s="72" t="str">
        <f>IF('S.D.PASTE SHEET'!Q83="","",'S.D.PASTE SHEET'!Q83)</f>
        <v/>
      </c>
      <c s="72" t="str">
        <f>IF('S.D.PASTE SHEET'!R83="","",'S.D.PASTE SHEET'!R83)</f>
        <v>GOVT. SENIOR SECONDARY SCHOOL DASANA KHURD (219769)</v>
      </c>
      <c s="72">
        <f>IF('S.D.PASTE SHEET'!S83="","",'S.D.PASTE SHEET'!S83)</f>
        <v>8141302602</v>
      </c>
      <c s="72" t="str">
        <f>IF('S.D.PASTE SHEET'!T83="","",'S.D.PASTE SHEET'!T83)</f>
        <v>XXXX9374</v>
      </c>
      <c s="72" t="str">
        <f>IF('S.D.PASTE SHEET'!U83="","",'S.D.PASTE SHEET'!U83)</f>
        <v>YWUYDCW</v>
      </c>
      <c s="72">
        <f>IF('S.D.PASTE SHEET'!V83="","",'S.D.PASTE SHEET'!V83)</f>
        <v>9772984418</v>
      </c>
      <c s="72" t="str">
        <f>IF('S.D.PASTE SHEET'!W83="","",'S.D.PASTE SHEET'!W83)</f>
        <v>DHANI BHAVSAGAR ,SHAHPURA ,DHANI BHAVSAGAR ,311404</v>
      </c>
      <c s="72">
        <f>IF('S.D.PASTE SHEET'!X83="","",'S.D.PASTE SHEET'!X83)</f>
        <v>0</v>
      </c>
      <c s="72" t="str">
        <f>IF('S.D.PASTE SHEET'!Y83="","",'S.D.PASTE SHEET'!Y83)</f>
        <v>N</v>
      </c>
      <c s="72" t="str">
        <f>IF('S.D.PASTE SHEET'!Z83="","",'S.D.PASTE SHEET'!Z83)</f>
        <v>N</v>
      </c>
      <c s="72" t="str">
        <f>IF('S.D.PASTE SHEET'!AA83="","",'S.D.PASTE SHEET'!AA83)</f>
        <v/>
      </c>
      <c s="72">
        <f>IF('S.D.PASTE SHEET'!AB83="","",'S.D.PASTE SHEET'!AB83)</f>
        <v>10</v>
      </c>
      <c s="72" t="str">
        <f>IF('S.D.PASTE SHEET'!AC83="","",'S.D.PASTE SHEET'!AC83)</f>
        <v>None</v>
      </c>
      <c s="72">
        <f>IF('S.D.PASTE SHEET'!AD83="","",'S.D.PASTE SHEET'!AD83)</f>
        <v>3</v>
      </c>
      <c s="74"/>
      <c s="70" t="str">
        <f>IF(AK83="","",IF(AK83&gt;0,COUNT($AG$2:AG83),""))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IF(BC83="","",IF(BC83&gt;0,COUNT($AY$2:AY83),""))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 spans="1:157" ht="15.75" customHeight="1">
      <c r="A84" s="72">
        <f>IF('S.D.PASTE SHEET'!A84="","",'S.D.PASTE SHEET'!A84)</f>
        <v>5</v>
      </c>
      <c s="72" t="str">
        <f>IF('S.D.PASTE SHEET'!B84="","",'S.D.PASTE SHEET'!B84)</f>
        <v>A</v>
      </c>
      <c s="72">
        <f>IF('S.D.PASTE SHEET'!C84="","",'S.D.PASTE SHEET'!C84)</f>
        <v>524</v>
      </c>
      <c s="73" t="str">
        <f>IF('S.D.PASTE SHEET'!D84="","",'S.D.PASTE SHEET'!D84)</f>
        <v/>
      </c>
      <c s="72" t="str">
        <f>IF('S.D.PASTE SHEET'!E84="","",UPPER('S.D.PASTE SHEET'!E84))</f>
        <v>KRISHANA JANGIR</v>
      </c>
      <c s="72" t="str">
        <f>IF('S.D.PASTE SHEET'!F84="","",'S.D.PASTE SHEET'!F84)</f>
        <v/>
      </c>
      <c s="72" t="str">
        <f>IF('S.D.PASTE SHEET'!G84="","",UPPER('S.D.PASTE SHEET'!G84))</f>
        <v>KESHAR RAM JANGIR</v>
      </c>
      <c s="72" t="str">
        <f>IF('S.D.PASTE SHEET'!H84="","",UPPER('S.D.PASTE SHEET'!H84))</f>
        <v>SAJJAN JANGIR</v>
      </c>
      <c s="72" t="str">
        <f>IF('S.D.PASTE SHEET'!I84="","",'S.D.PASTE SHEET'!I84)</f>
        <v>M</v>
      </c>
      <c s="73">
        <f>IF('S.D.PASTE SHEET'!J84="","",'S.D.PASTE SHEET'!J84)</f>
        <v>41927</v>
      </c>
      <c s="72">
        <f>IF('S.D.PASTE SHEET'!K84="","",'S.D.PASTE SHEET'!K84)</f>
        <v>5058</v>
      </c>
      <c s="72" t="str">
        <f>IF('S.D.PASTE SHEET'!L84="","",'S.D.PASTE SHEET'!L84)</f>
        <v/>
      </c>
      <c s="72">
        <f>IF('S.D.PASTE SHEET'!M84="","",'S.D.PASTE SHEET'!M84)</f>
        <v>138</v>
      </c>
      <c s="72">
        <f>IF('S.D.PASTE SHEET'!N84="","",'S.D.PASTE SHEET'!N84)</f>
        <v>135</v>
      </c>
      <c s="72" t="str">
        <f>IF('S.D.PASTE SHEET'!O84="","",'S.D.PASTE SHEET'!O84)</f>
        <v>OBC</v>
      </c>
      <c s="72" t="str">
        <f>IF('S.D.PASTE SHEET'!P84="","",'S.D.PASTE SHEET'!P84)</f>
        <v>Hindu</v>
      </c>
      <c s="72" t="str">
        <f>IF('S.D.PASTE SHEET'!Q84="","",'S.D.PASTE SHEET'!Q84)</f>
        <v/>
      </c>
      <c s="72" t="str">
        <f>IF('S.D.PASTE SHEET'!R84="","",'S.D.PASTE SHEET'!R84)</f>
        <v>GOVT. SENIOR SECONDARY SCHOOL DASANA KHURD (219769)</v>
      </c>
      <c s="72">
        <f>IF('S.D.PASTE SHEET'!S84="","",'S.D.PASTE SHEET'!S84)</f>
        <v>8141302602</v>
      </c>
      <c s="72" t="str">
        <f>IF('S.D.PASTE SHEET'!T84="","",'S.D.PASTE SHEET'!T84)</f>
        <v>XXXX9767</v>
      </c>
      <c s="72" t="str">
        <f>IF('S.D.PASTE SHEET'!U84="","",'S.D.PASTE SHEET'!U84)</f>
        <v/>
      </c>
      <c s="72">
        <f>IF('S.D.PASTE SHEET'!V84="","",'S.D.PASTE SHEET'!V84)</f>
        <v>8875319266</v>
      </c>
      <c s="72" t="str">
        <f>IF('S.D.PASTE SHEET'!W84="","",'S.D.PASTE SHEET'!W84)</f>
        <v>VILL-DASANA KHURD POST- DIKAWA,MAULASAR,DASANA KHURD,341506</v>
      </c>
      <c s="72">
        <f>IF('S.D.PASTE SHEET'!X84="","",'S.D.PASTE SHEET'!X84)</f>
        <v>50000</v>
      </c>
      <c s="72" t="str">
        <f>IF('S.D.PASTE SHEET'!Y84="","",'S.D.PASTE SHEET'!Y84)</f>
        <v>N</v>
      </c>
      <c s="72" t="str">
        <f>IF('S.D.PASTE SHEET'!Z84="","",'S.D.PASTE SHEET'!Z84)</f>
        <v>N</v>
      </c>
      <c s="72" t="str">
        <f>IF('S.D.PASTE SHEET'!AA84="","",'S.D.PASTE SHEET'!AA84)</f>
        <v>No</v>
      </c>
      <c s="72">
        <f>IF('S.D.PASTE SHEET'!AB84="","",'S.D.PASTE SHEET'!AB84)</f>
        <v>10</v>
      </c>
      <c s="72" t="str">
        <f>IF('S.D.PASTE SHEET'!AC84="","",'S.D.PASTE SHEET'!AC84)</f>
        <v>None</v>
      </c>
      <c s="72">
        <f>IF('S.D.PASTE SHEET'!AD84="","",'S.D.PASTE SHEET'!AD84)</f>
        <v>0</v>
      </c>
      <c s="74"/>
      <c s="70" t="str">
        <f>IF(AK84="","",IF(AK84&gt;0,COUNT($AG$2:AG84),""))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IF(BC84="","",IF(BC84&gt;0,COUNT($AY$2:AY84),""))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 spans="1:157" ht="15.75" customHeight="1">
      <c r="A85" s="72">
        <f>IF('S.D.PASTE SHEET'!A85="","",'S.D.PASTE SHEET'!A85)</f>
        <v>5</v>
      </c>
      <c s="72" t="str">
        <f>IF('S.D.PASTE SHEET'!B85="","",'S.D.PASTE SHEET'!B85)</f>
        <v>A</v>
      </c>
      <c s="72">
        <f>IF('S.D.PASTE SHEET'!C85="","",'S.D.PASTE SHEET'!C85)</f>
        <v>500</v>
      </c>
      <c s="73" t="str">
        <f>IF('S.D.PASTE SHEET'!D85="","",'S.D.PASTE SHEET'!D85)</f>
        <v/>
      </c>
      <c s="72" t="str">
        <f>IF('S.D.PASTE SHEET'!E85="","",UPPER('S.D.PASTE SHEET'!E85))</f>
        <v>KRISHNA</v>
      </c>
      <c s="72" t="str">
        <f>IF('S.D.PASTE SHEET'!F85="","",'S.D.PASTE SHEET'!F85)</f>
        <v/>
      </c>
      <c s="72" t="str">
        <f>IF('S.D.PASTE SHEET'!G85="","",UPPER('S.D.PASTE SHEET'!G85))</f>
        <v>RAMNIWAS RAM</v>
      </c>
      <c s="72" t="str">
        <f>IF('S.D.PASTE SHEET'!H85="","",UPPER('S.D.PASTE SHEET'!H85))</f>
        <v>CHENA DEVI</v>
      </c>
      <c s="72" t="str">
        <f>IF('S.D.PASTE SHEET'!I85="","",'S.D.PASTE SHEET'!I85)</f>
        <v>M</v>
      </c>
      <c s="73">
        <f>IF('S.D.PASTE SHEET'!J85="","",'S.D.PASTE SHEET'!J85)</f>
        <v>41844</v>
      </c>
      <c s="72">
        <f>IF('S.D.PASTE SHEET'!K85="","",'S.D.PASTE SHEET'!K85)</f>
        <v>5059</v>
      </c>
      <c s="72" t="str">
        <f>IF('S.D.PASTE SHEET'!L85="","",'S.D.PASTE SHEET'!L85)</f>
        <v/>
      </c>
      <c s="72">
        <f>IF('S.D.PASTE SHEET'!M85="","",'S.D.PASTE SHEET'!M85)</f>
        <v>138</v>
      </c>
      <c s="72">
        <f>IF('S.D.PASTE SHEET'!N85="","",'S.D.PASTE SHEET'!N85)</f>
        <v>133</v>
      </c>
      <c s="72" t="str">
        <f>IF('S.D.PASTE SHEET'!O85="","",'S.D.PASTE SHEET'!O85)</f>
        <v>OBC</v>
      </c>
      <c s="72" t="str">
        <f>IF('S.D.PASTE SHEET'!P85="","",'S.D.PASTE SHEET'!P85)</f>
        <v>Hindu</v>
      </c>
      <c s="72" t="str">
        <f>IF('S.D.PASTE SHEET'!Q85="","",'S.D.PASTE SHEET'!Q85)</f>
        <v/>
      </c>
      <c s="72" t="str">
        <f>IF('S.D.PASTE SHEET'!R85="","",'S.D.PASTE SHEET'!R85)</f>
        <v>GOVT. SENIOR SECONDARY SCHOOL DASANA KHURD (219769)</v>
      </c>
      <c s="72">
        <f>IF('S.D.PASTE SHEET'!S85="","",'S.D.PASTE SHEET'!S85)</f>
        <v>8141302602</v>
      </c>
      <c s="72" t="str">
        <f>IF('S.D.PASTE SHEET'!T85="","",'S.D.PASTE SHEET'!T85)</f>
        <v>XXXX4835</v>
      </c>
      <c s="72" t="str">
        <f>IF('S.D.PASTE SHEET'!U85="","",'S.D.PASTE SHEET'!U85)</f>
        <v>YMAMOFC</v>
      </c>
      <c s="72">
        <f>IF('S.D.PASTE SHEET'!V85="","",'S.D.PASTE SHEET'!V85)</f>
        <v>9509207248</v>
      </c>
      <c s="72" t="str">
        <f>IF('S.D.PASTE SHEET'!W85="","",'S.D.PASTE SHEET'!W85)</f>
        <v>DASANA KHURD,MOLASAR,DASANA KHURD,341506</v>
      </c>
      <c s="72">
        <f>IF('S.D.PASTE SHEET'!X85="","",'S.D.PASTE SHEET'!X85)</f>
        <v>50000</v>
      </c>
      <c s="72" t="str">
        <f>IF('S.D.PASTE SHEET'!Y85="","",'S.D.PASTE SHEET'!Y85)</f>
        <v>N</v>
      </c>
      <c s="72" t="str">
        <f>IF('S.D.PASTE SHEET'!Z85="","",'S.D.PASTE SHEET'!Z85)</f>
        <v>N</v>
      </c>
      <c s="72" t="str">
        <f>IF('S.D.PASTE SHEET'!AA85="","",'S.D.PASTE SHEET'!AA85)</f>
        <v>No</v>
      </c>
      <c s="72">
        <f>IF('S.D.PASTE SHEET'!AB85="","",'S.D.PASTE SHEET'!AB85)</f>
        <v>10</v>
      </c>
      <c s="72" t="str">
        <f>IF('S.D.PASTE SHEET'!AC85="","",'S.D.PASTE SHEET'!AC85)</f>
        <v>None</v>
      </c>
      <c s="72">
        <f>IF('S.D.PASTE SHEET'!AD85="","",'S.D.PASTE SHEET'!AD85)</f>
        <v>0</v>
      </c>
      <c s="74"/>
      <c s="70" t="str">
        <f>IF(AK85="","",IF(AK85&gt;0,COUNT($AG$2:AG85),""))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IF(BC85="","",IF(BC85&gt;0,COUNT($AY$2:AY85),""))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 spans="1:157" ht="15.75" customHeight="1">
      <c r="A86" s="72">
        <f>IF('S.D.PASTE SHEET'!A86="","",'S.D.PASTE SHEET'!A86)</f>
        <v>5</v>
      </c>
      <c s="72" t="str">
        <f>IF('S.D.PASTE SHEET'!B86="","",'S.D.PASTE SHEET'!B86)</f>
        <v>A</v>
      </c>
      <c s="72">
        <f>IF('S.D.PASTE SHEET'!C86="","",'S.D.PASTE SHEET'!C86)</f>
        <v>662</v>
      </c>
      <c s="73">
        <f>IF('S.D.PASTE SHEET'!D86="","",'S.D.PASTE SHEET'!D86)</f>
        <v>45122</v>
      </c>
      <c s="72" t="str">
        <f>IF('S.D.PASTE SHEET'!E86="","",UPPER('S.D.PASTE SHEET'!E86))</f>
        <v>LICHHAMA</v>
      </c>
      <c s="72" t="str">
        <f>IF('S.D.PASTE SHEET'!F86="","",'S.D.PASTE SHEET'!F86)</f>
        <v/>
      </c>
      <c s="72" t="str">
        <f>IF('S.D.PASTE SHEET'!G86="","",UPPER('S.D.PASTE SHEET'!G86))</f>
        <v>HANUMAN RAM</v>
      </c>
      <c s="72" t="str">
        <f>IF('S.D.PASTE SHEET'!H86="","",UPPER('S.D.PASTE SHEET'!H86))</f>
        <v>MANJU DEVI</v>
      </c>
      <c s="72" t="str">
        <f>IF('S.D.PASTE SHEET'!I86="","",'S.D.PASTE SHEET'!I86)</f>
        <v>F</v>
      </c>
      <c s="73">
        <f>IF('S.D.PASTE SHEET'!J86="","",'S.D.PASTE SHEET'!J86)</f>
        <v>40848</v>
      </c>
      <c s="72">
        <f>IF('S.D.PASTE SHEET'!K86="","",'S.D.PASTE SHEET'!K86)</f>
        <v>5060</v>
      </c>
      <c s="72" t="str">
        <f>IF('S.D.PASTE SHEET'!L86="","",'S.D.PASTE SHEET'!L86)</f>
        <v/>
      </c>
      <c s="72">
        <f>IF('S.D.PASTE SHEET'!M86="","",'S.D.PASTE SHEET'!M86)</f>
        <v>138</v>
      </c>
      <c s="72">
        <f>IF('S.D.PASTE SHEET'!N86="","",'S.D.PASTE SHEET'!N86)</f>
        <v>111</v>
      </c>
      <c s="72" t="str">
        <f>IF('S.D.PASTE SHEET'!O86="","",'S.D.PASTE SHEET'!O86)</f>
        <v>SBC</v>
      </c>
      <c s="72" t="str">
        <f>IF('S.D.PASTE SHEET'!P86="","",'S.D.PASTE SHEET'!P86)</f>
        <v>Hindu</v>
      </c>
      <c s="72" t="str">
        <f>IF('S.D.PASTE SHEET'!Q86="","",'S.D.PASTE SHEET'!Q86)</f>
        <v/>
      </c>
      <c s="72" t="str">
        <f>IF('S.D.PASTE SHEET'!R86="","",'S.D.PASTE SHEET'!R86)</f>
        <v>GOVT. SENIOR SECONDARY SCHOOL DASANA KHURD (219769)</v>
      </c>
      <c s="72">
        <f>IF('S.D.PASTE SHEET'!S86="","",'S.D.PASTE SHEET'!S86)</f>
        <v>8141302602</v>
      </c>
      <c s="72" t="str">
        <f>IF('S.D.PASTE SHEET'!T86="","",'S.D.PASTE SHEET'!T86)</f>
        <v>XXXX1479</v>
      </c>
      <c s="72" t="str">
        <f>IF('S.D.PASTE SHEET'!U86="","",'S.D.PASTE SHEET'!U86)</f>
        <v/>
      </c>
      <c s="72">
        <f>IF('S.D.PASTE SHEET'!V86="","",'S.D.PASTE SHEET'!V86)</f>
        <v>9828455982</v>
      </c>
      <c s="72" t="str">
        <f>IF('S.D.PASTE SHEET'!W86="","",'S.D.PASTE SHEET'!W86)</f>
        <v>DASANA KHURD,MOLASAR,DASANA KHURD,341506</v>
      </c>
      <c s="72">
        <f>IF('S.D.PASTE SHEET'!X86="","",'S.D.PASTE SHEET'!X86)</f>
        <v>60000</v>
      </c>
      <c s="72" t="str">
        <f>IF('S.D.PASTE SHEET'!Y86="","",'S.D.PASTE SHEET'!Y86)</f>
        <v>N</v>
      </c>
      <c s="72" t="str">
        <f>IF('S.D.PASTE SHEET'!Z86="","",'S.D.PASTE SHEET'!Z86)</f>
        <v>N</v>
      </c>
      <c s="72" t="str">
        <f>IF('S.D.PASTE SHEET'!AA86="","",'S.D.PASTE SHEET'!AA86)</f>
        <v>No</v>
      </c>
      <c s="72">
        <f>IF('S.D.PASTE SHEET'!AB86="","",'S.D.PASTE SHEET'!AB86)</f>
        <v>13</v>
      </c>
      <c s="72" t="str">
        <f>IF('S.D.PASTE SHEET'!AC86="","",'S.D.PASTE SHEET'!AC86)</f>
        <v>None</v>
      </c>
      <c s="72">
        <f>IF('S.D.PASTE SHEET'!AD86="","",'S.D.PASTE SHEET'!AD86)</f>
        <v>3</v>
      </c>
      <c s="74"/>
      <c s="70" t="str">
        <f>IF(AK86="","",IF(AK86&gt;0,COUNT($AG$2:AG86),""))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IF(BC86="","",IF(BC86&gt;0,COUNT($AY$2:AY86),""))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 spans="1:157" ht="15.75" customHeight="1">
      <c r="A87" s="72">
        <f>IF('S.D.PASTE SHEET'!A87="","",'S.D.PASTE SHEET'!A87)</f>
        <v>5</v>
      </c>
      <c s="72" t="str">
        <f>IF('S.D.PASTE SHEET'!B87="","",'S.D.PASTE SHEET'!B87)</f>
        <v>A</v>
      </c>
      <c s="72">
        <f>IF('S.D.PASTE SHEET'!C87="","",'S.D.PASTE SHEET'!C87)</f>
        <v>594</v>
      </c>
      <c s="73" t="str">
        <f>IF('S.D.PASTE SHEET'!D87="","",'S.D.PASTE SHEET'!D87)</f>
        <v/>
      </c>
      <c s="72" t="str">
        <f>IF('S.D.PASTE SHEET'!E87="","",UPPER('S.D.PASTE SHEET'!E87))</f>
        <v>LUCKY BHUNWAL</v>
      </c>
      <c s="72" t="str">
        <f>IF('S.D.PASTE SHEET'!F87="","",'S.D.PASTE SHEET'!F87)</f>
        <v/>
      </c>
      <c s="72" t="str">
        <f>IF('S.D.PASTE SHEET'!G87="","",UPPER('S.D.PASTE SHEET'!G87))</f>
        <v>KISANA RAM</v>
      </c>
      <c s="72" t="str">
        <f>IF('S.D.PASTE SHEET'!H87="","",UPPER('S.D.PASTE SHEET'!H87))</f>
        <v>USHA DEVI</v>
      </c>
      <c s="72" t="str">
        <f>IF('S.D.PASTE SHEET'!I87="","",'S.D.PASTE SHEET'!I87)</f>
        <v>M</v>
      </c>
      <c s="73">
        <f>IF('S.D.PASTE SHEET'!J87="","",'S.D.PASTE SHEET'!J87)</f>
        <v>41348</v>
      </c>
      <c s="72">
        <f>IF('S.D.PASTE SHEET'!K87="","",'S.D.PASTE SHEET'!K87)</f>
        <v>5061</v>
      </c>
      <c s="72" t="str">
        <f>IF('S.D.PASTE SHEET'!L87="","",'S.D.PASTE SHEET'!L87)</f>
        <v/>
      </c>
      <c s="72">
        <f>IF('S.D.PASTE SHEET'!M87="","",'S.D.PASTE SHEET'!M87)</f>
        <v>138</v>
      </c>
      <c s="72">
        <f>IF('S.D.PASTE SHEET'!N87="","",'S.D.PASTE SHEET'!N87)</f>
        <v>137</v>
      </c>
      <c s="72" t="str">
        <f>IF('S.D.PASTE SHEET'!O87="","",'S.D.PASTE SHEET'!O87)</f>
        <v>OBC</v>
      </c>
      <c s="72" t="str">
        <f>IF('S.D.PASTE SHEET'!P87="","",'S.D.PASTE SHEET'!P87)</f>
        <v>Hindu</v>
      </c>
      <c s="72" t="str">
        <f>IF('S.D.PASTE SHEET'!Q87="","",'S.D.PASTE SHEET'!Q87)</f>
        <v/>
      </c>
      <c s="72" t="str">
        <f>IF('S.D.PASTE SHEET'!R87="","",'S.D.PASTE SHEET'!R87)</f>
        <v>GOVT. SENIOR SECONDARY SCHOOL DASANA KHURD (219769)</v>
      </c>
      <c s="72">
        <f>IF('S.D.PASTE SHEET'!S87="","",'S.D.PASTE SHEET'!S87)</f>
        <v>8141302602</v>
      </c>
      <c s="72" t="str">
        <f>IF('S.D.PASTE SHEET'!T87="","",'S.D.PASTE SHEET'!T87)</f>
        <v>XXXX1957</v>
      </c>
      <c s="72" t="str">
        <f>IF('S.D.PASTE SHEET'!U87="","",'S.D.PASTE SHEET'!U87)</f>
        <v/>
      </c>
      <c s="72">
        <f>IF('S.D.PASTE SHEET'!V87="","",'S.D.PASTE SHEET'!V87)</f>
        <v>9649970447</v>
      </c>
      <c s="72" t="str">
        <f>IF('S.D.PASTE SHEET'!W87="","",'S.D.PASTE SHEET'!W87)</f>
        <v>S/O KISANA RAM BHUNWAL,MOLASAR,DASANA KHURD POST - DIKAWA,341506</v>
      </c>
      <c s="72">
        <f>IF('S.D.PASTE SHEET'!X87="","",'S.D.PASTE SHEET'!X87)</f>
        <v>50000</v>
      </c>
      <c s="72" t="str">
        <f>IF('S.D.PASTE SHEET'!Y87="","",'S.D.PASTE SHEET'!Y87)</f>
        <v>N</v>
      </c>
      <c s="72" t="str">
        <f>IF('S.D.PASTE SHEET'!Z87="","",'S.D.PASTE SHEET'!Z87)</f>
        <v>N</v>
      </c>
      <c s="72" t="str">
        <f>IF('S.D.PASTE SHEET'!AA87="","",'S.D.PASTE SHEET'!AA87)</f>
        <v>No</v>
      </c>
      <c s="72">
        <f>IF('S.D.PASTE SHEET'!AB87="","",'S.D.PASTE SHEET'!AB87)</f>
        <v>11</v>
      </c>
      <c s="72" t="str">
        <f>IF('S.D.PASTE SHEET'!AC87="","",'S.D.PASTE SHEET'!AC87)</f>
        <v>None</v>
      </c>
      <c s="72">
        <f>IF('S.D.PASTE SHEET'!AD87="","",'S.D.PASTE SHEET'!AD87)</f>
        <v>3</v>
      </c>
      <c s="74"/>
      <c s="70" t="str">
        <f>IF(AK87="","",IF(AK87&gt;0,COUNT($AG$2:AG87),""))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IF(BC87="","",IF(BC87&gt;0,COUNT($AY$2:AY87),""))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 spans="1:157" ht="15.75" customHeight="1">
      <c r="A88" s="72">
        <f>IF('S.D.PASTE SHEET'!A88="","",'S.D.PASTE SHEET'!A88)</f>
        <v>5</v>
      </c>
      <c s="72" t="str">
        <f>IF('S.D.PASTE SHEET'!B88="","",'S.D.PASTE SHEET'!B88)</f>
        <v>A</v>
      </c>
      <c s="72">
        <f>IF('S.D.PASTE SHEET'!C88="","",'S.D.PASTE SHEET'!C88)</f>
        <v>494</v>
      </c>
      <c s="73" t="str">
        <f>IF('S.D.PASTE SHEET'!D88="","",'S.D.PASTE SHEET'!D88)</f>
        <v/>
      </c>
      <c s="72" t="str">
        <f>IF('S.D.PASTE SHEET'!E88="","",UPPER('S.D.PASTE SHEET'!E88))</f>
        <v>MANISHA</v>
      </c>
      <c s="72" t="str">
        <f>IF('S.D.PASTE SHEET'!F88="","",'S.D.PASTE SHEET'!F88)</f>
        <v/>
      </c>
      <c s="72" t="str">
        <f>IF('S.D.PASTE SHEET'!G88="","",UPPER('S.D.PASTE SHEET'!G88))</f>
        <v>PANNA RAM</v>
      </c>
      <c s="72" t="str">
        <f>IF('S.D.PASTE SHEET'!H88="","",UPPER('S.D.PASTE SHEET'!H88))</f>
        <v>SUKHI DEVI</v>
      </c>
      <c s="72" t="str">
        <f>IF('S.D.PASTE SHEET'!I88="","",'S.D.PASTE SHEET'!I88)</f>
        <v>F</v>
      </c>
      <c s="73">
        <f>IF('S.D.PASTE SHEET'!J88="","",'S.D.PASTE SHEET'!J88)</f>
        <v>41623</v>
      </c>
      <c s="72">
        <f>IF('S.D.PASTE SHEET'!K88="","",'S.D.PASTE SHEET'!K88)</f>
        <v>5062</v>
      </c>
      <c s="72" t="str">
        <f>IF('S.D.PASTE SHEET'!L88="","",'S.D.PASTE SHEET'!L88)</f>
        <v/>
      </c>
      <c s="72">
        <f>IF('S.D.PASTE SHEET'!M88="","",'S.D.PASTE SHEET'!M88)</f>
        <v>138</v>
      </c>
      <c s="72">
        <f>IF('S.D.PASTE SHEET'!N88="","",'S.D.PASTE SHEET'!N88)</f>
        <v>131</v>
      </c>
      <c s="72" t="str">
        <f>IF('S.D.PASTE SHEET'!O88="","",'S.D.PASTE SHEET'!O88)</f>
        <v>SC</v>
      </c>
      <c s="72" t="str">
        <f>IF('S.D.PASTE SHEET'!P88="","",'S.D.PASTE SHEET'!P88)</f>
        <v>Hindu</v>
      </c>
      <c s="72" t="str">
        <f>IF('S.D.PASTE SHEET'!Q88="","",'S.D.PASTE SHEET'!Q88)</f>
        <v/>
      </c>
      <c s="72" t="str">
        <f>IF('S.D.PASTE SHEET'!R88="","",'S.D.PASTE SHEET'!R88)</f>
        <v>GOVT. SENIOR SECONDARY SCHOOL DASANA KHURD (219769)</v>
      </c>
      <c s="72">
        <f>IF('S.D.PASTE SHEET'!S88="","",'S.D.PASTE SHEET'!S88)</f>
        <v>8141302602</v>
      </c>
      <c s="72" t="str">
        <f>IF('S.D.PASTE SHEET'!T88="","",'S.D.PASTE SHEET'!T88)</f>
        <v>XXXX7859</v>
      </c>
      <c s="72" t="str">
        <f>IF('S.D.PASTE SHEET'!U88="","",'S.D.PASTE SHEET'!U88)</f>
        <v>VZXNGJP</v>
      </c>
      <c s="72">
        <f>IF('S.D.PASTE SHEET'!V88="","",'S.D.PASTE SHEET'!V88)</f>
        <v>9982671909</v>
      </c>
      <c s="72" t="str">
        <f>IF('S.D.PASTE SHEET'!W88="","",'S.D.PASTE SHEET'!W88)</f>
        <v>DASANA KHURD,MOLASAR,DASANA KHURD,341506</v>
      </c>
      <c s="72">
        <f>IF('S.D.PASTE SHEET'!X88="","",'S.D.PASTE SHEET'!X88)</f>
        <v>50000</v>
      </c>
      <c s="72" t="str">
        <f>IF('S.D.PASTE SHEET'!Y88="","",'S.D.PASTE SHEET'!Y88)</f>
        <v>N</v>
      </c>
      <c s="72" t="str">
        <f>IF('S.D.PASTE SHEET'!Z88="","",'S.D.PASTE SHEET'!Z88)</f>
        <v>N</v>
      </c>
      <c s="72" t="str">
        <f>IF('S.D.PASTE SHEET'!AA88="","",'S.D.PASTE SHEET'!AA88)</f>
        <v>No</v>
      </c>
      <c s="72">
        <f>IF('S.D.PASTE SHEET'!AB88="","",'S.D.PASTE SHEET'!AB88)</f>
        <v>11</v>
      </c>
      <c s="72" t="str">
        <f>IF('S.D.PASTE SHEET'!AC88="","",'S.D.PASTE SHEET'!AC88)</f>
        <v>None</v>
      </c>
      <c s="72">
        <f>IF('S.D.PASTE SHEET'!AD88="","",'S.D.PASTE SHEET'!AD88)</f>
        <v>3</v>
      </c>
      <c s="74"/>
      <c s="70" t="str">
        <f>IF(AK88="","",IF(AK88&gt;0,COUNT($AG$2:AG88),""))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IF(BC88="","",IF(BC88&gt;0,COUNT($AY$2:AY88),""))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 spans="1:157" ht="15.75" customHeight="1">
      <c r="A89" s="72">
        <f>IF('S.D.PASTE SHEET'!A89="","",'S.D.PASTE SHEET'!A89)</f>
        <v>5</v>
      </c>
      <c s="72" t="str">
        <f>IF('S.D.PASTE SHEET'!B89="","",'S.D.PASTE SHEET'!B89)</f>
        <v>A</v>
      </c>
      <c s="72">
        <f>IF('S.D.PASTE SHEET'!C89="","",'S.D.PASTE SHEET'!C89)</f>
        <v>529</v>
      </c>
      <c s="73" t="str">
        <f>IF('S.D.PASTE SHEET'!D89="","",'S.D.PASTE SHEET'!D89)</f>
        <v/>
      </c>
      <c s="72" t="str">
        <f>IF('S.D.PASTE SHEET'!E89="","",UPPER('S.D.PASTE SHEET'!E89))</f>
        <v>MONIKA</v>
      </c>
      <c s="72" t="str">
        <f>IF('S.D.PASTE SHEET'!F89="","",'S.D.PASTE SHEET'!F89)</f>
        <v/>
      </c>
      <c s="72" t="str">
        <f>IF('S.D.PASTE SHEET'!G89="","",UPPER('S.D.PASTE SHEET'!G89))</f>
        <v>BIRADA RAM</v>
      </c>
      <c s="72" t="str">
        <f>IF('S.D.PASTE SHEET'!H89="","",UPPER('S.D.PASTE SHEET'!H89))</f>
        <v>SARITA DEVI</v>
      </c>
      <c s="72" t="str">
        <f>IF('S.D.PASTE SHEET'!I89="","",'S.D.PASTE SHEET'!I89)</f>
        <v>F</v>
      </c>
      <c s="73">
        <f>IF('S.D.PASTE SHEET'!J89="","",'S.D.PASTE SHEET'!J89)</f>
        <v>41766</v>
      </c>
      <c s="72">
        <f>IF('S.D.PASTE SHEET'!K89="","",'S.D.PASTE SHEET'!K89)</f>
        <v>5063</v>
      </c>
      <c s="72" t="str">
        <f>IF('S.D.PASTE SHEET'!L89="","",'S.D.PASTE SHEET'!L89)</f>
        <v/>
      </c>
      <c s="72">
        <f>IF('S.D.PASTE SHEET'!M89="","",'S.D.PASTE SHEET'!M89)</f>
        <v>138</v>
      </c>
      <c s="72">
        <f>IF('S.D.PASTE SHEET'!N89="","",'S.D.PASTE SHEET'!N89)</f>
        <v>135</v>
      </c>
      <c s="72" t="str">
        <f>IF('S.D.PASTE SHEET'!O89="","",'S.D.PASTE SHEET'!O89)</f>
        <v>OBC</v>
      </c>
      <c s="72" t="str">
        <f>IF('S.D.PASTE SHEET'!P89="","",'S.D.PASTE SHEET'!P89)</f>
        <v>Hindu</v>
      </c>
      <c s="72" t="str">
        <f>IF('S.D.PASTE SHEET'!Q89="","",'S.D.PASTE SHEET'!Q89)</f>
        <v/>
      </c>
      <c s="72" t="str">
        <f>IF('S.D.PASTE SHEET'!R89="","",'S.D.PASTE SHEET'!R89)</f>
        <v>GOVT. SENIOR SECONDARY SCHOOL DASANA KHURD (219769)</v>
      </c>
      <c s="72">
        <f>IF('S.D.PASTE SHEET'!S89="","",'S.D.PASTE SHEET'!S89)</f>
        <v>8141302602</v>
      </c>
      <c s="72" t="str">
        <f>IF('S.D.PASTE SHEET'!T89="","",'S.D.PASTE SHEET'!T89)</f>
        <v>XXXX0479</v>
      </c>
      <c s="72" t="str">
        <f>IF('S.D.PASTE SHEET'!U89="","",'S.D.PASTE SHEET'!U89)</f>
        <v>YUOUQDO</v>
      </c>
      <c s="72">
        <f>IF('S.D.PASTE SHEET'!V89="","",'S.D.PASTE SHEET'!V89)</f>
        <v>8875073199</v>
      </c>
      <c s="72" t="str">
        <f>IF('S.D.PASTE SHEET'!W89="","",'S.D.PASTE SHEET'!W89)</f>
        <v>VILL-DASANA KHURD POST- DIKAWA,MAULASAR,DASANA KHURD,341506</v>
      </c>
      <c s="72">
        <f>IF('S.D.PASTE SHEET'!X89="","",'S.D.PASTE SHEET'!X89)</f>
        <v>50000</v>
      </c>
      <c s="72" t="str">
        <f>IF('S.D.PASTE SHEET'!Y89="","",'S.D.PASTE SHEET'!Y89)</f>
        <v>N</v>
      </c>
      <c s="72" t="str">
        <f>IF('S.D.PASTE SHEET'!Z89="","",'S.D.PASTE SHEET'!Z89)</f>
        <v>N</v>
      </c>
      <c s="72" t="str">
        <f>IF('S.D.PASTE SHEET'!AA89="","",'S.D.PASTE SHEET'!AA89)</f>
        <v>No</v>
      </c>
      <c s="72">
        <f>IF('S.D.PASTE SHEET'!AB89="","",'S.D.PASTE SHEET'!AB89)</f>
        <v>10</v>
      </c>
      <c s="72" t="str">
        <f>IF('S.D.PASTE SHEET'!AC89="","",'S.D.PASTE SHEET'!AC89)</f>
        <v>None</v>
      </c>
      <c s="72">
        <f>IF('S.D.PASTE SHEET'!AD89="","",'S.D.PASTE SHEET'!AD89)</f>
        <v>0</v>
      </c>
      <c s="74"/>
      <c s="70" t="str">
        <f>IF(AK89="","",IF(AK89&gt;0,COUNT($AG$2:AG89),""))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IF(BC89="","",IF(BC89&gt;0,COUNT($AY$2:AY89),""))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 spans="1:157" ht="15.75" customHeight="1">
      <c r="A90" s="72">
        <f>IF('S.D.PASTE SHEET'!A90="","",'S.D.PASTE SHEET'!A90)</f>
        <v>5</v>
      </c>
      <c s="72" t="str">
        <f>IF('S.D.PASTE SHEET'!B90="","",'S.D.PASTE SHEET'!B90)</f>
        <v>A</v>
      </c>
      <c s="72">
        <f>IF('S.D.PASTE SHEET'!C90="","",'S.D.PASTE SHEET'!C90)</f>
        <v>489</v>
      </c>
      <c s="73" t="str">
        <f>IF('S.D.PASTE SHEET'!D90="","",'S.D.PASTE SHEET'!D90)</f>
        <v/>
      </c>
      <c s="72" t="str">
        <f>IF('S.D.PASTE SHEET'!E90="","",UPPER('S.D.PASTE SHEET'!E90))</f>
        <v>NARENDRA</v>
      </c>
      <c s="72" t="str">
        <f>IF('S.D.PASTE SHEET'!F90="","",'S.D.PASTE SHEET'!F90)</f>
        <v/>
      </c>
      <c s="72" t="str">
        <f>IF('S.D.PASTE SHEET'!G90="","",UPPER('S.D.PASTE SHEET'!G90))</f>
        <v>BANSHI RAM</v>
      </c>
      <c s="72" t="str">
        <f>IF('S.D.PASTE SHEET'!H90="","",UPPER('S.D.PASTE SHEET'!H90))</f>
        <v>GOURA DEVI</v>
      </c>
      <c s="72" t="str">
        <f>IF('S.D.PASTE SHEET'!I90="","",'S.D.PASTE SHEET'!I90)</f>
        <v>M</v>
      </c>
      <c s="73">
        <f>IF('S.D.PASTE SHEET'!J90="","",'S.D.PASTE SHEET'!J90)</f>
        <v>41640</v>
      </c>
      <c s="72">
        <f>IF('S.D.PASTE SHEET'!K90="","",'S.D.PASTE SHEET'!K90)</f>
        <v>5064</v>
      </c>
      <c s="72" t="str">
        <f>IF('S.D.PASTE SHEET'!L90="","",'S.D.PASTE SHEET'!L90)</f>
        <v/>
      </c>
      <c s="72">
        <f>IF('S.D.PASTE SHEET'!M90="","",'S.D.PASTE SHEET'!M90)</f>
        <v>138</v>
      </c>
      <c s="72">
        <f>IF('S.D.PASTE SHEET'!N90="","",'S.D.PASTE SHEET'!N90)</f>
        <v>137</v>
      </c>
      <c s="72" t="str">
        <f>IF('S.D.PASTE SHEET'!O90="","",'S.D.PASTE SHEET'!O90)</f>
        <v>SC</v>
      </c>
      <c s="72" t="str">
        <f>IF('S.D.PASTE SHEET'!P90="","",'S.D.PASTE SHEET'!P90)</f>
        <v>Hindu</v>
      </c>
      <c s="72" t="str">
        <f>IF('S.D.PASTE SHEET'!Q90="","",'S.D.PASTE SHEET'!Q90)</f>
        <v/>
      </c>
      <c s="72" t="str">
        <f>IF('S.D.PASTE SHEET'!R90="","",'S.D.PASTE SHEET'!R90)</f>
        <v>GOVT. SENIOR SECONDARY SCHOOL DASANA KHURD (219769)</v>
      </c>
      <c s="72">
        <f>IF('S.D.PASTE SHEET'!S90="","",'S.D.PASTE SHEET'!S90)</f>
        <v>8141302602</v>
      </c>
      <c s="72" t="str">
        <f>IF('S.D.PASTE SHEET'!T90="","",'S.D.PASTE SHEET'!T90)</f>
        <v>XXXX3530</v>
      </c>
      <c s="72" t="str">
        <f>IF('S.D.PASTE SHEET'!U90="","",'S.D.PASTE SHEET'!U90)</f>
        <v>YUQMQSK</v>
      </c>
      <c s="72">
        <f>IF('S.D.PASTE SHEET'!V90="","",'S.D.PASTE SHEET'!V90)</f>
        <v>9783977850</v>
      </c>
      <c s="72" t="str">
        <f>IF('S.D.PASTE SHEET'!W90="","",'S.D.PASTE SHEET'!W90)</f>
        <v>DASANA KHURD,MOLASAR,DASANA KHURD,341506</v>
      </c>
      <c s="72">
        <f>IF('S.D.PASTE SHEET'!X90="","",'S.D.PASTE SHEET'!X90)</f>
        <v>50000</v>
      </c>
      <c s="72" t="str">
        <f>IF('S.D.PASTE SHEET'!Y90="","",'S.D.PASTE SHEET'!Y90)</f>
        <v>N</v>
      </c>
      <c s="72" t="str">
        <f>IF('S.D.PASTE SHEET'!Z90="","",'S.D.PASTE SHEET'!Z90)</f>
        <v>N</v>
      </c>
      <c s="72" t="str">
        <f>IF('S.D.PASTE SHEET'!AA90="","",'S.D.PASTE SHEET'!AA90)</f>
        <v>No</v>
      </c>
      <c s="72">
        <f>IF('S.D.PASTE SHEET'!AB90="","",'S.D.PASTE SHEET'!AB90)</f>
        <v>10</v>
      </c>
      <c s="72" t="str">
        <f>IF('S.D.PASTE SHEET'!AC90="","",'S.D.PASTE SHEET'!AC90)</f>
        <v>None</v>
      </c>
      <c s="72">
        <f>IF('S.D.PASTE SHEET'!AD90="","",'S.D.PASTE SHEET'!AD90)</f>
        <v>3</v>
      </c>
      <c s="74"/>
      <c s="70" t="str">
        <f>IF(AK90="","",IF(AK90&gt;0,COUNT($AG$2:AG90),""))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IF(BC90="","",IF(BC90&gt;0,COUNT($AY$2:AY90),""))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 spans="1:157" ht="15.75" customHeight="1">
      <c r="A91" s="72">
        <f>IF('S.D.PASTE SHEET'!A91="","",'S.D.PASTE SHEET'!A91)</f>
        <v>5</v>
      </c>
      <c s="72" t="str">
        <f>IF('S.D.PASTE SHEET'!B91="","",'S.D.PASTE SHEET'!B91)</f>
        <v>A</v>
      </c>
      <c s="72">
        <f>IF('S.D.PASTE SHEET'!C91="","",'S.D.PASTE SHEET'!C91)</f>
        <v>663</v>
      </c>
      <c s="73">
        <f>IF('S.D.PASTE SHEET'!D91="","",'S.D.PASTE SHEET'!D91)</f>
        <v>45122</v>
      </c>
      <c s="72" t="str">
        <f>IF('S.D.PASTE SHEET'!E91="","",UPPER('S.D.PASTE SHEET'!E91))</f>
        <v>NIKITA</v>
      </c>
      <c s="72" t="str">
        <f>IF('S.D.PASTE SHEET'!F91="","",'S.D.PASTE SHEET'!F91)</f>
        <v/>
      </c>
      <c s="72" t="str">
        <f>IF('S.D.PASTE SHEET'!G91="","",UPPER('S.D.PASTE SHEET'!G91))</f>
        <v>HANUMANA RAM</v>
      </c>
      <c s="72" t="str">
        <f>IF('S.D.PASTE SHEET'!H91="","",UPPER('S.D.PASTE SHEET'!H91))</f>
        <v>MANJU DEVI</v>
      </c>
      <c s="72" t="str">
        <f>IF('S.D.PASTE SHEET'!I91="","",'S.D.PASTE SHEET'!I91)</f>
        <v>F</v>
      </c>
      <c s="73">
        <f>IF('S.D.PASTE SHEET'!J91="","",'S.D.PASTE SHEET'!J91)</f>
        <v>41407</v>
      </c>
      <c s="72">
        <f>IF('S.D.PASTE SHEET'!K91="","",'S.D.PASTE SHEET'!K91)</f>
        <v>5065</v>
      </c>
      <c s="72" t="str">
        <f>IF('S.D.PASTE SHEET'!L91="","",'S.D.PASTE SHEET'!L91)</f>
        <v/>
      </c>
      <c s="72">
        <f>IF('S.D.PASTE SHEET'!M91="","",'S.D.PASTE SHEET'!M91)</f>
        <v>138</v>
      </c>
      <c s="72">
        <f>IF('S.D.PASTE SHEET'!N91="","",'S.D.PASTE SHEET'!N91)</f>
        <v>114</v>
      </c>
      <c s="72" t="str">
        <f>IF('S.D.PASTE SHEET'!O91="","",'S.D.PASTE SHEET'!O91)</f>
        <v>SBC</v>
      </c>
      <c s="72" t="str">
        <f>IF('S.D.PASTE SHEET'!P91="","",'S.D.PASTE SHEET'!P91)</f>
        <v/>
      </c>
      <c s="72" t="str">
        <f>IF('S.D.PASTE SHEET'!Q91="","",'S.D.PASTE SHEET'!Q91)</f>
        <v/>
      </c>
      <c s="72" t="str">
        <f>IF('S.D.PASTE SHEET'!R91="","",'S.D.PASTE SHEET'!R91)</f>
        <v>GOVT. SENIOR SECONDARY SCHOOL DASANA KHURD (219769)</v>
      </c>
      <c s="72">
        <f>IF('S.D.PASTE SHEET'!S91="","",'S.D.PASTE SHEET'!S91)</f>
        <v>8141302602</v>
      </c>
      <c s="72" t="str">
        <f>IF('S.D.PASTE SHEET'!T91="","",'S.D.PASTE SHEET'!T91)</f>
        <v>XXXX9923</v>
      </c>
      <c s="72" t="str">
        <f>IF('S.D.PASTE SHEET'!U91="","",'S.D.PASTE SHEET'!U91)</f>
        <v/>
      </c>
      <c s="72">
        <f>IF('S.D.PASTE SHEET'!V91="","",'S.D.PASTE SHEET'!V91)</f>
        <v>9828455982</v>
      </c>
      <c s="72" t="str">
        <f>IF('S.D.PASTE SHEET'!W91="","",'S.D.PASTE SHEET'!W91)</f>
        <v>DASANA KHURD,MOLASAR,DASANA KHURD,341506</v>
      </c>
      <c s="72">
        <f>IF('S.D.PASTE SHEET'!X91="","",'S.D.PASTE SHEET'!X91)</f>
        <v>60000</v>
      </c>
      <c s="72" t="str">
        <f>IF('S.D.PASTE SHEET'!Y91="","",'S.D.PASTE SHEET'!Y91)</f>
        <v>N</v>
      </c>
      <c s="72" t="str">
        <f>IF('S.D.PASTE SHEET'!Z91="","",'S.D.PASTE SHEET'!Z91)</f>
        <v>N</v>
      </c>
      <c s="72" t="str">
        <f>IF('S.D.PASTE SHEET'!AA91="","",'S.D.PASTE SHEET'!AA91)</f>
        <v/>
      </c>
      <c s="72">
        <f>IF('S.D.PASTE SHEET'!AB91="","",'S.D.PASTE SHEET'!AB91)</f>
        <v>11</v>
      </c>
      <c s="72" t="str">
        <f>IF('S.D.PASTE SHEET'!AC91="","",'S.D.PASTE SHEET'!AC91)</f>
        <v>None</v>
      </c>
      <c s="72">
        <f>IF('S.D.PASTE SHEET'!AD91="","",'S.D.PASTE SHEET'!AD91)</f>
        <v>3</v>
      </c>
      <c s="74"/>
      <c s="70" t="str">
        <f>IF(AK91="","",IF(AK91&gt;0,COUNT($AG$2:AG91),""))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IF(BC91="","",IF(BC91&gt;0,COUNT($AY$2:AY91),""))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 spans="1:157" ht="15.75" customHeight="1">
      <c r="A92" s="72">
        <f>IF('S.D.PASTE SHEET'!A92="","",'S.D.PASTE SHEET'!A92)</f>
        <v>5</v>
      </c>
      <c s="72" t="str">
        <f>IF('S.D.PASTE SHEET'!B92="","",'S.D.PASTE SHEET'!B92)</f>
        <v>A</v>
      </c>
      <c s="72">
        <f>IF('S.D.PASTE SHEET'!C92="","",'S.D.PASTE SHEET'!C92)</f>
        <v>508</v>
      </c>
      <c s="73" t="str">
        <f>IF('S.D.PASTE SHEET'!D92="","",'S.D.PASTE SHEET'!D92)</f>
        <v/>
      </c>
      <c s="72" t="str">
        <f>IF('S.D.PASTE SHEET'!E92="","",UPPER('S.D.PASTE SHEET'!E92))</f>
        <v>NIMISHA JANGIR</v>
      </c>
      <c s="72" t="str">
        <f>IF('S.D.PASTE SHEET'!F92="","",'S.D.PASTE SHEET'!F92)</f>
        <v/>
      </c>
      <c s="72" t="str">
        <f>IF('S.D.PASTE SHEET'!G92="","",UPPER('S.D.PASTE SHEET'!G92))</f>
        <v>HARI RAM</v>
      </c>
      <c s="72" t="str">
        <f>IF('S.D.PASTE SHEET'!H92="","",UPPER('S.D.PASTE SHEET'!H92))</f>
        <v>MULI DEVI</v>
      </c>
      <c s="72" t="str">
        <f>IF('S.D.PASTE SHEET'!I92="","",'S.D.PASTE SHEET'!I92)</f>
        <v>F</v>
      </c>
      <c s="73">
        <f>IF('S.D.PASTE SHEET'!J92="","",'S.D.PASTE SHEET'!J92)</f>
        <v>41510</v>
      </c>
      <c s="72">
        <f>IF('S.D.PASTE SHEET'!K92="","",'S.D.PASTE SHEET'!K92)</f>
        <v>5066</v>
      </c>
      <c s="72" t="str">
        <f>IF('S.D.PASTE SHEET'!L92="","",'S.D.PASTE SHEET'!L92)</f>
        <v/>
      </c>
      <c s="72">
        <f>IF('S.D.PASTE SHEET'!M92="","",'S.D.PASTE SHEET'!M92)</f>
        <v>138</v>
      </c>
      <c s="72">
        <f>IF('S.D.PASTE SHEET'!N92="","",'S.D.PASTE SHEET'!N92)</f>
        <v>137</v>
      </c>
      <c s="72" t="str">
        <f>IF('S.D.PASTE SHEET'!O92="","",'S.D.PASTE SHEET'!O92)</f>
        <v>OBC</v>
      </c>
      <c s="72" t="str">
        <f>IF('S.D.PASTE SHEET'!P92="","",'S.D.PASTE SHEET'!P92)</f>
        <v>Hindu</v>
      </c>
      <c s="72" t="str">
        <f>IF('S.D.PASTE SHEET'!Q92="","",'S.D.PASTE SHEET'!Q92)</f>
        <v/>
      </c>
      <c s="72" t="str">
        <f>IF('S.D.PASTE SHEET'!R92="","",'S.D.PASTE SHEET'!R92)</f>
        <v>GOVT. SENIOR SECONDARY SCHOOL DASANA KHURD (219769)</v>
      </c>
      <c s="72">
        <f>IF('S.D.PASTE SHEET'!S92="","",'S.D.PASTE SHEET'!S92)</f>
        <v>8141302602</v>
      </c>
      <c s="72" t="str">
        <f>IF('S.D.PASTE SHEET'!T92="","",'S.D.PASTE SHEET'!T92)</f>
        <v>XXXX2041</v>
      </c>
      <c s="72" t="str">
        <f>IF('S.D.PASTE SHEET'!U92="","",'S.D.PASTE SHEET'!U92)</f>
        <v/>
      </c>
      <c s="72">
        <f>IF('S.D.PASTE SHEET'!V92="","",'S.D.PASTE SHEET'!V92)</f>
        <v>9982084003</v>
      </c>
      <c s="72" t="str">
        <f>IF('S.D.PASTE SHEET'!W92="","",'S.D.PASTE SHEET'!W92)</f>
        <v>DASANA KHURD,MOLASAR,DASANA KHURD,341506</v>
      </c>
      <c s="72">
        <f>IF('S.D.PASTE SHEET'!X92="","",'S.D.PASTE SHEET'!X92)</f>
        <v>36000</v>
      </c>
      <c s="72" t="str">
        <f>IF('S.D.PASTE SHEET'!Y92="","",'S.D.PASTE SHEET'!Y92)</f>
        <v>N</v>
      </c>
      <c s="72" t="str">
        <f>IF('S.D.PASTE SHEET'!Z92="","",'S.D.PASTE SHEET'!Z92)</f>
        <v>N</v>
      </c>
      <c s="72" t="str">
        <f>IF('S.D.PASTE SHEET'!AA92="","",'S.D.PASTE SHEET'!AA92)</f>
        <v>No</v>
      </c>
      <c s="72">
        <f>IF('S.D.PASTE SHEET'!AB92="","",'S.D.PASTE SHEET'!AB92)</f>
        <v>11</v>
      </c>
      <c s="72" t="str">
        <f>IF('S.D.PASTE SHEET'!AC92="","",'S.D.PASTE SHEET'!AC92)</f>
        <v>None</v>
      </c>
      <c s="72">
        <f>IF('S.D.PASTE SHEET'!AD92="","",'S.D.PASTE SHEET'!AD92)</f>
        <v>3</v>
      </c>
      <c s="74"/>
      <c s="70" t="str">
        <f>IF(AK92="","",IF(AK92&gt;0,COUNT($AG$2:AG92),""))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IF(BC92="","",IF(BC92&gt;0,COUNT($AY$2:AY92),""))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 spans="1:157" ht="15.75" customHeight="1">
      <c r="A93" s="72">
        <f>IF('S.D.PASTE SHEET'!A93="","",'S.D.PASTE SHEET'!A93)</f>
        <v>5</v>
      </c>
      <c s="72" t="str">
        <f>IF('S.D.PASTE SHEET'!B93="","",'S.D.PASTE SHEET'!B93)</f>
        <v>A</v>
      </c>
      <c s="72">
        <f>IF('S.D.PASTE SHEET'!C93="","",'S.D.PASTE SHEET'!C93)</f>
        <v>537</v>
      </c>
      <c s="73" t="str">
        <f>IF('S.D.PASTE SHEET'!D93="","",'S.D.PASTE SHEET'!D93)</f>
        <v/>
      </c>
      <c s="72" t="str">
        <f>IF('S.D.PASTE SHEET'!E93="","",UPPER('S.D.PASTE SHEET'!E93))</f>
        <v>PAWAN GURJAR</v>
      </c>
      <c s="72" t="str">
        <f>IF('S.D.PASTE SHEET'!F93="","",'S.D.PASTE SHEET'!F93)</f>
        <v/>
      </c>
      <c s="72" t="str">
        <f>IF('S.D.PASTE SHEET'!G93="","",UPPER('S.D.PASTE SHEET'!G93))</f>
        <v>BUDHA RAM</v>
      </c>
      <c s="72" t="str">
        <f>IF('S.D.PASTE SHEET'!H93="","",UPPER('S.D.PASTE SHEET'!H93))</f>
        <v>BHANWARI DEVI</v>
      </c>
      <c s="72" t="str">
        <f>IF('S.D.PASTE SHEET'!I93="","",'S.D.PASTE SHEET'!I93)</f>
        <v>M</v>
      </c>
      <c s="73">
        <f>IF('S.D.PASTE SHEET'!J93="","",'S.D.PASTE SHEET'!J93)</f>
        <v>41014</v>
      </c>
      <c s="72">
        <f>IF('S.D.PASTE SHEET'!K93="","",'S.D.PASTE SHEET'!K93)</f>
        <v>5067</v>
      </c>
      <c s="72" t="str">
        <f>IF('S.D.PASTE SHEET'!L93="","",'S.D.PASTE SHEET'!L93)</f>
        <v/>
      </c>
      <c s="72">
        <f>IF('S.D.PASTE SHEET'!M93="","",'S.D.PASTE SHEET'!M93)</f>
        <v>138</v>
      </c>
      <c s="72">
        <f>IF('S.D.PASTE SHEET'!N93="","",'S.D.PASTE SHEET'!N93)</f>
        <v>136</v>
      </c>
      <c s="72" t="str">
        <f>IF('S.D.PASTE SHEET'!O93="","",'S.D.PASTE SHEET'!O93)</f>
        <v>SBC</v>
      </c>
      <c s="72" t="str">
        <f>IF('S.D.PASTE SHEET'!P93="","",'S.D.PASTE SHEET'!P93)</f>
        <v>Hindu</v>
      </c>
      <c s="72" t="str">
        <f>IF('S.D.PASTE SHEET'!Q93="","",'S.D.PASTE SHEET'!Q93)</f>
        <v/>
      </c>
      <c s="72" t="str">
        <f>IF('S.D.PASTE SHEET'!R93="","",'S.D.PASTE SHEET'!R93)</f>
        <v>GOVT. SENIOR SECONDARY SCHOOL DASANA KHURD (219769)</v>
      </c>
      <c s="72">
        <f>IF('S.D.PASTE SHEET'!S93="","",'S.D.PASTE SHEET'!S93)</f>
        <v>8141302602</v>
      </c>
      <c s="72" t="str">
        <f>IF('S.D.PASTE SHEET'!T93="","",'S.D.PASTE SHEET'!T93)</f>
        <v>XXXX9167</v>
      </c>
      <c s="72" t="str">
        <f>IF('S.D.PASTE SHEET'!U93="","",'S.D.PASTE SHEET'!U93)</f>
        <v>YUSFUKF</v>
      </c>
      <c s="72">
        <f>IF('S.D.PASTE SHEET'!V93="","",'S.D.PASTE SHEET'!V93)</f>
        <v>9983087312</v>
      </c>
      <c s="72" t="str">
        <f>IF('S.D.PASTE SHEET'!W93="","",'S.D.PASTE SHEET'!W93)</f>
        <v>VILL. DASANA KHURD POST DIKAWA,MAULASAR,DASANA KHURD,341506</v>
      </c>
      <c s="72">
        <f>IF('S.D.PASTE SHEET'!X93="","",'S.D.PASTE SHEET'!X93)</f>
        <v>42000</v>
      </c>
      <c s="72" t="str">
        <f>IF('S.D.PASTE SHEET'!Y93="","",'S.D.PASTE SHEET'!Y93)</f>
        <v>N</v>
      </c>
      <c s="72" t="str">
        <f>IF('S.D.PASTE SHEET'!Z93="","",'S.D.PASTE SHEET'!Z93)</f>
        <v>N</v>
      </c>
      <c s="72" t="str">
        <f>IF('S.D.PASTE SHEET'!AA93="","",'S.D.PASTE SHEET'!AA93)</f>
        <v>No</v>
      </c>
      <c s="72">
        <f>IF('S.D.PASTE SHEET'!AB93="","",'S.D.PASTE SHEET'!AB93)</f>
        <v>12</v>
      </c>
      <c s="72" t="str">
        <f>IF('S.D.PASTE SHEET'!AC93="","",'S.D.PASTE SHEET'!AC93)</f>
        <v>None</v>
      </c>
      <c s="72">
        <f>IF('S.D.PASTE SHEET'!AD93="","",'S.D.PASTE SHEET'!AD93)</f>
        <v>3</v>
      </c>
      <c s="74"/>
      <c s="70" t="str">
        <f>IF(AK93="","",IF(AK93&gt;0,COUNT($AG$2:AG93),""))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IF(BC93="","",IF(BC93&gt;0,COUNT($AY$2:AY93),""))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 spans="1:157" ht="15.75" customHeight="1">
      <c r="A94" s="72">
        <f>IF('S.D.PASTE SHEET'!A94="","",'S.D.PASTE SHEET'!A94)</f>
        <v>5</v>
      </c>
      <c s="72" t="str">
        <f>IF('S.D.PASTE SHEET'!B94="","",'S.D.PASTE SHEET'!B94)</f>
        <v>A</v>
      </c>
      <c s="72">
        <f>IF('S.D.PASTE SHEET'!C94="","",'S.D.PASTE SHEET'!C94)</f>
        <v>661</v>
      </c>
      <c s="73">
        <f>IF('S.D.PASTE SHEET'!D94="","",'S.D.PASTE SHEET'!D94)</f>
        <v>45121</v>
      </c>
      <c s="72" t="str">
        <f>IF('S.D.PASTE SHEET'!E94="","",UPPER('S.D.PASTE SHEET'!E94))</f>
        <v>POOJA</v>
      </c>
      <c s="72" t="str">
        <f>IF('S.D.PASTE SHEET'!F94="","",'S.D.PASTE SHEET'!F94)</f>
        <v/>
      </c>
      <c s="72" t="str">
        <f>IF('S.D.PASTE SHEET'!G94="","",UPPER('S.D.PASTE SHEET'!G94))</f>
        <v>GANPAT RAM</v>
      </c>
      <c s="72" t="str">
        <f>IF('S.D.PASTE SHEET'!H94="","",UPPER('S.D.PASTE SHEET'!H94))</f>
        <v>REKHA</v>
      </c>
      <c s="72" t="str">
        <f>IF('S.D.PASTE SHEET'!I94="","",'S.D.PASTE SHEET'!I94)</f>
        <v>F</v>
      </c>
      <c s="73">
        <f>IF('S.D.PASTE SHEET'!J94="","",'S.D.PASTE SHEET'!J94)</f>
        <v>41275</v>
      </c>
      <c s="72">
        <f>IF('S.D.PASTE SHEET'!K94="","",'S.D.PASTE SHEET'!K94)</f>
        <v>5068</v>
      </c>
      <c s="72" t="str">
        <f>IF('S.D.PASTE SHEET'!L94="","",'S.D.PASTE SHEET'!L94)</f>
        <v/>
      </c>
      <c s="72">
        <f>IF('S.D.PASTE SHEET'!M94="","",'S.D.PASTE SHEET'!M94)</f>
        <v>138</v>
      </c>
      <c s="72">
        <f>IF('S.D.PASTE SHEET'!N94="","",'S.D.PASTE SHEET'!N94)</f>
        <v>113</v>
      </c>
      <c s="72" t="str">
        <f>IF('S.D.PASTE SHEET'!O94="","",'S.D.PASTE SHEET'!O94)</f>
        <v>SC</v>
      </c>
      <c s="72" t="str">
        <f>IF('S.D.PASTE SHEET'!P94="","",'S.D.PASTE SHEET'!P94)</f>
        <v>Hindu</v>
      </c>
      <c s="72" t="str">
        <f>IF('S.D.PASTE SHEET'!Q94="","",'S.D.PASTE SHEET'!Q94)</f>
        <v/>
      </c>
      <c s="72" t="str">
        <f>IF('S.D.PASTE SHEET'!R94="","",'S.D.PASTE SHEET'!R94)</f>
        <v>GOVT. SENIOR SECONDARY SCHOOL DASANA KHURD (219769)</v>
      </c>
      <c s="72">
        <f>IF('S.D.PASTE SHEET'!S94="","",'S.D.PASTE SHEET'!S94)</f>
        <v>8141302602</v>
      </c>
      <c s="72" t="str">
        <f>IF('S.D.PASTE SHEET'!T94="","",'S.D.PASTE SHEET'!T94)</f>
        <v>XXXX3363</v>
      </c>
      <c s="72" t="str">
        <f>IF('S.D.PASTE SHEET'!U94="","",'S.D.PASTE SHEET'!U94)</f>
        <v>VWRVRCX</v>
      </c>
      <c s="72">
        <f>IF('S.D.PASTE SHEET'!V94="","",'S.D.PASTE SHEET'!V94)</f>
        <v>9672314259</v>
      </c>
      <c s="72" t="str">
        <f>IF('S.D.PASTE SHEET'!W94="","",'S.D.PASTE SHEET'!W94)</f>
        <v>nayko ki dhani mundi,jayal,mundi,341301</v>
      </c>
      <c s="72">
        <f>IF('S.D.PASTE SHEET'!X94="","",'S.D.PASTE SHEET'!X94)</f>
        <v>34000</v>
      </c>
      <c s="72" t="str">
        <f>IF('S.D.PASTE SHEET'!Y94="","",'S.D.PASTE SHEET'!Y94)</f>
        <v>N</v>
      </c>
      <c s="72" t="str">
        <f>IF('S.D.PASTE SHEET'!Z94="","",'S.D.PASTE SHEET'!Z94)</f>
        <v>N</v>
      </c>
      <c s="72" t="str">
        <f>IF('S.D.PASTE SHEET'!AA94="","",'S.D.PASTE SHEET'!AA94)</f>
        <v>No</v>
      </c>
      <c s="72">
        <f>IF('S.D.PASTE SHEET'!AB94="","",'S.D.PASTE SHEET'!AB94)</f>
        <v>11</v>
      </c>
      <c s="72" t="str">
        <f>IF('S.D.PASTE SHEET'!AC94="","",'S.D.PASTE SHEET'!AC94)</f>
        <v>None</v>
      </c>
      <c s="72">
        <f>IF('S.D.PASTE SHEET'!AD94="","",'S.D.PASTE SHEET'!AD94)</f>
        <v>3</v>
      </c>
      <c s="74"/>
      <c s="70" t="str">
        <f>IF(AK94="","",IF(AK94&gt;0,COUNT($AG$2:AG94),""))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IF(BC94="","",IF(BC94&gt;0,COUNT($AY$2:AY94),""))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 spans="1:157" ht="15.75" customHeight="1">
      <c r="A95" s="72">
        <f>IF('S.D.PASTE SHEET'!A95="","",'S.D.PASTE SHEET'!A95)</f>
        <v>5</v>
      </c>
      <c s="72" t="str">
        <f>IF('S.D.PASTE SHEET'!B95="","",'S.D.PASTE SHEET'!B95)</f>
        <v>A</v>
      </c>
      <c s="72">
        <f>IF('S.D.PASTE SHEET'!C95="","",'S.D.PASTE SHEET'!C95)</f>
        <v>482</v>
      </c>
      <c s="73" t="str">
        <f>IF('S.D.PASTE SHEET'!D95="","",'S.D.PASTE SHEET'!D95)</f>
        <v/>
      </c>
      <c s="72" t="str">
        <f>IF('S.D.PASTE SHEET'!E95="","",UPPER('S.D.PASTE SHEET'!E95))</f>
        <v>PRADEEP</v>
      </c>
      <c s="72" t="str">
        <f>IF('S.D.PASTE SHEET'!F95="","",'S.D.PASTE SHEET'!F95)</f>
        <v/>
      </c>
      <c s="72" t="str">
        <f>IF('S.D.PASTE SHEET'!G95="","",UPPER('S.D.PASTE SHEET'!G95))</f>
        <v>RAJU NATH</v>
      </c>
      <c s="72" t="str">
        <f>IF('S.D.PASTE SHEET'!H95="","",UPPER('S.D.PASTE SHEET'!H95))</f>
        <v>SONI DEVI</v>
      </c>
      <c s="72" t="str">
        <f>IF('S.D.PASTE SHEET'!I95="","",'S.D.PASTE SHEET'!I95)</f>
        <v>M</v>
      </c>
      <c s="73">
        <f>IF('S.D.PASTE SHEET'!J95="","",'S.D.PASTE SHEET'!J95)</f>
        <v>41760</v>
      </c>
      <c s="72">
        <f>IF('S.D.PASTE SHEET'!K95="","",'S.D.PASTE SHEET'!K95)</f>
        <v>5069</v>
      </c>
      <c s="72" t="str">
        <f>IF('S.D.PASTE SHEET'!L95="","",'S.D.PASTE SHEET'!L95)</f>
        <v/>
      </c>
      <c s="72">
        <f>IF('S.D.PASTE SHEET'!M95="","",'S.D.PASTE SHEET'!M95)</f>
        <v>138</v>
      </c>
      <c s="72">
        <f>IF('S.D.PASTE SHEET'!N95="","",'S.D.PASTE SHEET'!N95)</f>
        <v>136</v>
      </c>
      <c s="72" t="str">
        <f>IF('S.D.PASTE SHEET'!O95="","",'S.D.PASTE SHEET'!O95)</f>
        <v>OBC</v>
      </c>
      <c s="72" t="str">
        <f>IF('S.D.PASTE SHEET'!P95="","",'S.D.PASTE SHEET'!P95)</f>
        <v>Hindu</v>
      </c>
      <c s="72" t="str">
        <f>IF('S.D.PASTE SHEET'!Q95="","",'S.D.PASTE SHEET'!Q95)</f>
        <v/>
      </c>
      <c s="72" t="str">
        <f>IF('S.D.PASTE SHEET'!R95="","",'S.D.PASTE SHEET'!R95)</f>
        <v>GOVT. SENIOR SECONDARY SCHOOL DASANA KHURD (219769)</v>
      </c>
      <c s="72">
        <f>IF('S.D.PASTE SHEET'!S95="","",'S.D.PASTE SHEET'!S95)</f>
        <v>8141302602</v>
      </c>
      <c s="72" t="str">
        <f>IF('S.D.PASTE SHEET'!T95="","",'S.D.PASTE SHEET'!T95)</f>
        <v>XXXX4973</v>
      </c>
      <c s="72" t="str">
        <f>IF('S.D.PASTE SHEET'!U95="","",'S.D.PASTE SHEET'!U95)</f>
        <v>VTNJCRP</v>
      </c>
      <c s="72">
        <f>IF('S.D.PASTE SHEET'!V95="","",'S.D.PASTE SHEET'!V95)</f>
        <v>9649157559</v>
      </c>
      <c s="72" t="str">
        <f>IF('S.D.PASTE SHEET'!W95="","",'S.D.PASTE SHEET'!W95)</f>
        <v>DASANA KHURD,MOLASAR,DASANA KHURD,341506</v>
      </c>
      <c s="72">
        <f>IF('S.D.PASTE SHEET'!X95="","",'S.D.PASTE SHEET'!X95)</f>
        <v>30000</v>
      </c>
      <c s="72" t="str">
        <f>IF('S.D.PASTE SHEET'!Y95="","",'S.D.PASTE SHEET'!Y95)</f>
        <v>N</v>
      </c>
      <c s="72" t="str">
        <f>IF('S.D.PASTE SHEET'!Z95="","",'S.D.PASTE SHEET'!Z95)</f>
        <v>N</v>
      </c>
      <c s="72" t="str">
        <f>IF('S.D.PASTE SHEET'!AA95="","",'S.D.PASTE SHEET'!AA95)</f>
        <v>No</v>
      </c>
      <c s="72">
        <f>IF('S.D.PASTE SHEET'!AB95="","",'S.D.PASTE SHEET'!AB95)</f>
        <v>10</v>
      </c>
      <c s="72" t="str">
        <f>IF('S.D.PASTE SHEET'!AC95="","",'S.D.PASTE SHEET'!AC95)</f>
        <v>None</v>
      </c>
      <c s="72">
        <f>IF('S.D.PASTE SHEET'!AD95="","",'S.D.PASTE SHEET'!AD95)</f>
        <v>0</v>
      </c>
      <c s="74"/>
      <c s="70" t="str">
        <f>IF(AK95="","",IF(AK95&gt;0,COUNT($AG$2:AG95),""))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IF(BC95="","",IF(BC95&gt;0,COUNT($AY$2:AY95),""))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 spans="1:157" ht="15.75" customHeight="1">
      <c r="A96" s="72">
        <f>IF('S.D.PASTE SHEET'!A96="","",'S.D.PASTE SHEET'!A96)</f>
        <v>5</v>
      </c>
      <c s="72" t="str">
        <f>IF('S.D.PASTE SHEET'!B96="","",'S.D.PASTE SHEET'!B96)</f>
        <v>A</v>
      </c>
      <c s="72">
        <f>IF('S.D.PASTE SHEET'!C96="","",'S.D.PASTE SHEET'!C96)</f>
        <v>485</v>
      </c>
      <c s="73" t="str">
        <f>IF('S.D.PASTE SHEET'!D96="","",'S.D.PASTE SHEET'!D96)</f>
        <v/>
      </c>
      <c s="72" t="str">
        <f>IF('S.D.PASTE SHEET'!E96="","",UPPER('S.D.PASTE SHEET'!E96))</f>
        <v>RAMESH BHAKAR</v>
      </c>
      <c s="72" t="str">
        <f>IF('S.D.PASTE SHEET'!F96="","",'S.D.PASTE SHEET'!F96)</f>
        <v/>
      </c>
      <c s="72" t="str">
        <f>IF('S.D.PASTE SHEET'!G96="","",UPPER('S.D.PASTE SHEET'!G96))</f>
        <v>DEEPA RAM</v>
      </c>
      <c s="72" t="str">
        <f>IF('S.D.PASTE SHEET'!H96="","",UPPER('S.D.PASTE SHEET'!H96))</f>
        <v>ARATI DEVI</v>
      </c>
      <c s="72" t="str">
        <f>IF('S.D.PASTE SHEET'!I96="","",'S.D.PASTE SHEET'!I96)</f>
        <v>M</v>
      </c>
      <c s="73">
        <f>IF('S.D.PASTE SHEET'!J96="","",'S.D.PASTE SHEET'!J96)</f>
        <v>41675</v>
      </c>
      <c s="72">
        <f>IF('S.D.PASTE SHEET'!K96="","",'S.D.PASTE SHEET'!K96)</f>
        <v>5070</v>
      </c>
      <c s="72" t="str">
        <f>IF('S.D.PASTE SHEET'!L96="","",'S.D.PASTE SHEET'!L96)</f>
        <v/>
      </c>
      <c s="72">
        <f>IF('S.D.PASTE SHEET'!M96="","",'S.D.PASTE SHEET'!M96)</f>
        <v>138</v>
      </c>
      <c s="72">
        <f>IF('S.D.PASTE SHEET'!N96="","",'S.D.PASTE SHEET'!N96)</f>
        <v>134</v>
      </c>
      <c s="72" t="str">
        <f>IF('S.D.PASTE SHEET'!O96="","",'S.D.PASTE SHEET'!O96)</f>
        <v>OBC</v>
      </c>
      <c s="72" t="str">
        <f>IF('S.D.PASTE SHEET'!P96="","",'S.D.PASTE SHEET'!P96)</f>
        <v>Hindu</v>
      </c>
      <c s="72" t="str">
        <f>IF('S.D.PASTE SHEET'!Q96="","",'S.D.PASTE SHEET'!Q96)</f>
        <v/>
      </c>
      <c s="72" t="str">
        <f>IF('S.D.PASTE SHEET'!R96="","",'S.D.PASTE SHEET'!R96)</f>
        <v>GOVT. SENIOR SECONDARY SCHOOL DASANA KHURD (219769)</v>
      </c>
      <c s="72">
        <f>IF('S.D.PASTE SHEET'!S96="","",'S.D.PASTE SHEET'!S96)</f>
        <v>8141302602</v>
      </c>
      <c s="72" t="str">
        <f>IF('S.D.PASTE SHEET'!T96="","",'S.D.PASTE SHEET'!T96)</f>
        <v>XXXX5175</v>
      </c>
      <c s="72" t="str">
        <f>IF('S.D.PASTE SHEET'!U96="","",'S.D.PASTE SHEET'!U96)</f>
        <v/>
      </c>
      <c s="72">
        <f>IF('S.D.PASTE SHEET'!V96="","",'S.D.PASTE SHEET'!V96)</f>
        <v>9610688744</v>
      </c>
      <c s="72" t="str">
        <f>IF('S.D.PASTE SHEET'!W96="","",'S.D.PASTE SHEET'!W96)</f>
        <v>DASANA KHURD,MOLASAR,DASANA KHURD,341506</v>
      </c>
      <c s="72">
        <f>IF('S.D.PASTE SHEET'!X96="","",'S.D.PASTE SHEET'!X96)</f>
        <v>50000</v>
      </c>
      <c s="72" t="str">
        <f>IF('S.D.PASTE SHEET'!Y96="","",'S.D.PASTE SHEET'!Y96)</f>
        <v>N</v>
      </c>
      <c s="72" t="str">
        <f>IF('S.D.PASTE SHEET'!Z96="","",'S.D.PASTE SHEET'!Z96)</f>
        <v>N</v>
      </c>
      <c s="72" t="str">
        <f>IF('S.D.PASTE SHEET'!AA96="","",'S.D.PASTE SHEET'!AA96)</f>
        <v>No</v>
      </c>
      <c s="72">
        <f>IF('S.D.PASTE SHEET'!AB96="","",'S.D.PASTE SHEET'!AB96)</f>
        <v>10</v>
      </c>
      <c s="72" t="str">
        <f>IF('S.D.PASTE SHEET'!AC96="","",'S.D.PASTE SHEET'!AC96)</f>
        <v>None</v>
      </c>
      <c s="72">
        <f>IF('S.D.PASTE SHEET'!AD96="","",'S.D.PASTE SHEET'!AD96)</f>
        <v>2</v>
      </c>
      <c s="74"/>
      <c s="70" t="str">
        <f>IF(AK96="","",IF(AK96&gt;0,COUNT($AG$2:AG96),""))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IF(BC96="","",IF(BC96&gt;0,COUNT($AY$2:AY96),""))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 spans="1:157" ht="15.75" customHeight="1">
      <c r="A97" s="72">
        <f>IF('S.D.PASTE SHEET'!A97="","",'S.D.PASTE SHEET'!A97)</f>
        <v>5</v>
      </c>
      <c s="72" t="str">
        <f>IF('S.D.PASTE SHEET'!B97="","",'S.D.PASTE SHEET'!B97)</f>
        <v>A</v>
      </c>
      <c s="72">
        <f>IF('S.D.PASTE SHEET'!C97="","",'S.D.PASTE SHEET'!C97)</f>
        <v>610</v>
      </c>
      <c s="73" t="str">
        <f>IF('S.D.PASTE SHEET'!D97="","",'S.D.PASTE SHEET'!D97)</f>
        <v/>
      </c>
      <c s="72" t="str">
        <f>IF('S.D.PASTE SHEET'!E97="","",UPPER('S.D.PASTE SHEET'!E97))</f>
        <v>ROHIT SINGH</v>
      </c>
      <c s="72" t="str">
        <f>IF('S.D.PASTE SHEET'!F97="","",'S.D.PASTE SHEET'!F97)</f>
        <v/>
      </c>
      <c s="72" t="str">
        <f>IF('S.D.PASTE SHEET'!G97="","",UPPER('S.D.PASTE SHEET'!G97))</f>
        <v>SUKH SINGH</v>
      </c>
      <c s="72" t="str">
        <f>IF('S.D.PASTE SHEET'!H97="","",UPPER('S.D.PASTE SHEET'!H97))</f>
        <v>SUMAN KANWAR</v>
      </c>
      <c s="72" t="str">
        <f>IF('S.D.PASTE SHEET'!I97="","",'S.D.PASTE SHEET'!I97)</f>
        <v>M</v>
      </c>
      <c s="73">
        <f>IF('S.D.PASTE SHEET'!J97="","",'S.D.PASTE SHEET'!J97)</f>
        <v>41389</v>
      </c>
      <c s="72">
        <f>IF('S.D.PASTE SHEET'!K97="","",'S.D.PASTE SHEET'!K97)</f>
        <v>5071</v>
      </c>
      <c s="72" t="str">
        <f>IF('S.D.PASTE SHEET'!L97="","",'S.D.PASTE SHEET'!L97)</f>
        <v/>
      </c>
      <c s="72">
        <f>IF('S.D.PASTE SHEET'!M97="","",'S.D.PASTE SHEET'!M97)</f>
        <v>138</v>
      </c>
      <c s="72">
        <f>IF('S.D.PASTE SHEET'!N97="","",'S.D.PASTE SHEET'!N97)</f>
        <v>121</v>
      </c>
      <c s="72" t="str">
        <f>IF('S.D.PASTE SHEET'!O97="","",'S.D.PASTE SHEET'!O97)</f>
        <v>OBC</v>
      </c>
      <c s="72" t="str">
        <f>IF('S.D.PASTE SHEET'!P97="","",'S.D.PASTE SHEET'!P97)</f>
        <v>Hindu</v>
      </c>
      <c s="72" t="str">
        <f>IF('S.D.PASTE SHEET'!Q97="","",'S.D.PASTE SHEET'!Q97)</f>
        <v/>
      </c>
      <c s="72" t="str">
        <f>IF('S.D.PASTE SHEET'!R97="","",'S.D.PASTE SHEET'!R97)</f>
        <v>GOVT. SENIOR SECONDARY SCHOOL DASANA KHURD (219769)</v>
      </c>
      <c s="72">
        <f>IF('S.D.PASTE SHEET'!S97="","",'S.D.PASTE SHEET'!S97)</f>
        <v>8141302602</v>
      </c>
      <c s="72" t="str">
        <f>IF('S.D.PASTE SHEET'!T97="","",'S.D.PASTE SHEET'!T97)</f>
        <v>XXXX5125</v>
      </c>
      <c s="72" t="str">
        <f>IF('S.D.PASTE SHEET'!U97="","",'S.D.PASTE SHEET'!U97)</f>
        <v/>
      </c>
      <c s="72">
        <f>IF('S.D.PASTE SHEET'!V97="","",'S.D.PASTE SHEET'!V97)</f>
        <v>8769888198</v>
      </c>
      <c s="72" t="str">
        <f>IF('S.D.PASTE SHEET'!W97="","",'S.D.PASTE SHEET'!W97)</f>
        <v>VILLAGE DASANA KHURD,MOLASAR,DASANA KHURD,341506</v>
      </c>
      <c s="72">
        <f>IF('S.D.PASTE SHEET'!X97="","",'S.D.PASTE SHEET'!X97)</f>
        <v>60000</v>
      </c>
      <c s="72" t="str">
        <f>IF('S.D.PASTE SHEET'!Y97="","",'S.D.PASTE SHEET'!Y97)</f>
        <v>N</v>
      </c>
      <c s="72" t="str">
        <f>IF('S.D.PASTE SHEET'!Z97="","",'S.D.PASTE SHEET'!Z97)</f>
        <v>N</v>
      </c>
      <c s="72" t="str">
        <f>IF('S.D.PASTE SHEET'!AA97="","",'S.D.PASTE SHEET'!AA97)</f>
        <v>No</v>
      </c>
      <c s="72">
        <f>IF('S.D.PASTE SHEET'!AB97="","",'S.D.PASTE SHEET'!AB97)</f>
        <v>11</v>
      </c>
      <c s="72" t="str">
        <f>IF('S.D.PASTE SHEET'!AC97="","",'S.D.PASTE SHEET'!AC97)</f>
        <v>None</v>
      </c>
      <c s="72">
        <f>IF('S.D.PASTE SHEET'!AD97="","",'S.D.PASTE SHEET'!AD97)</f>
        <v>3</v>
      </c>
      <c s="74"/>
      <c s="70" t="str">
        <f>IF(AK97="","",IF(AK97&gt;0,COUNT($AG$2:AG97),""))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IF(BC97="","",IF(BC97&gt;0,COUNT($AY$2:AY97),""))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 spans="1:157" ht="15.75" customHeight="1">
      <c r="A98" s="72">
        <f>IF('S.D.PASTE SHEET'!A98="","",'S.D.PASTE SHEET'!A98)</f>
        <v>5</v>
      </c>
      <c s="72" t="str">
        <f>IF('S.D.PASTE SHEET'!B98="","",'S.D.PASTE SHEET'!B98)</f>
        <v>A</v>
      </c>
      <c s="72">
        <f>IF('S.D.PASTE SHEET'!C98="","",'S.D.PASTE SHEET'!C98)</f>
        <v>501</v>
      </c>
      <c s="73" t="str">
        <f>IF('S.D.PASTE SHEET'!D98="","",'S.D.PASTE SHEET'!D98)</f>
        <v/>
      </c>
      <c s="72" t="str">
        <f>IF('S.D.PASTE SHEET'!E98="","",UPPER('S.D.PASTE SHEET'!E98))</f>
        <v>SARITA</v>
      </c>
      <c s="72" t="str">
        <f>IF('S.D.PASTE SHEET'!F98="","",'S.D.PASTE SHEET'!F98)</f>
        <v/>
      </c>
      <c s="72" t="str">
        <f>IF('S.D.PASTE SHEET'!G98="","",UPPER('S.D.PASTE SHEET'!G98))</f>
        <v>REVATA RAM</v>
      </c>
      <c s="72" t="str">
        <f>IF('S.D.PASTE SHEET'!H98="","",UPPER('S.D.PASTE SHEET'!H98))</f>
        <v>ANJU DEVI</v>
      </c>
      <c s="72" t="str">
        <f>IF('S.D.PASTE SHEET'!I98="","",'S.D.PASTE SHEET'!I98)</f>
        <v>F</v>
      </c>
      <c s="73">
        <f>IF('S.D.PASTE SHEET'!J98="","",'S.D.PASTE SHEET'!J98)</f>
        <v>41618</v>
      </c>
      <c s="72">
        <f>IF('S.D.PASTE SHEET'!K98="","",'S.D.PASTE SHEET'!K98)</f>
        <v>5072</v>
      </c>
      <c s="72" t="str">
        <f>IF('S.D.PASTE SHEET'!L98="","",'S.D.PASTE SHEET'!L98)</f>
        <v/>
      </c>
      <c s="72">
        <f>IF('S.D.PASTE SHEET'!M98="","",'S.D.PASTE SHEET'!M98)</f>
        <v>138</v>
      </c>
      <c s="72">
        <f>IF('S.D.PASTE SHEET'!N98="","",'S.D.PASTE SHEET'!N98)</f>
        <v>135</v>
      </c>
      <c s="72" t="str">
        <f>IF('S.D.PASTE SHEET'!O98="","",'S.D.PASTE SHEET'!O98)</f>
        <v>SC</v>
      </c>
      <c s="72" t="str">
        <f>IF('S.D.PASTE SHEET'!P98="","",'S.D.PASTE SHEET'!P98)</f>
        <v>Hindu</v>
      </c>
      <c s="72" t="str">
        <f>IF('S.D.PASTE SHEET'!Q98="","",'S.D.PASTE SHEET'!Q98)</f>
        <v/>
      </c>
      <c s="72" t="str">
        <f>IF('S.D.PASTE SHEET'!R98="","",'S.D.PASTE SHEET'!R98)</f>
        <v>GOVT. SENIOR SECONDARY SCHOOL DASANA KHURD (219769)</v>
      </c>
      <c s="72">
        <f>IF('S.D.PASTE SHEET'!S98="","",'S.D.PASTE SHEET'!S98)</f>
        <v>8141302602</v>
      </c>
      <c s="72" t="str">
        <f>IF('S.D.PASTE SHEET'!T98="","",'S.D.PASTE SHEET'!T98)</f>
        <v>XXXX3208</v>
      </c>
      <c s="72" t="str">
        <f>IF('S.D.PASTE SHEET'!U98="","",'S.D.PASTE SHEET'!U98)</f>
        <v>VVWHZKJ</v>
      </c>
      <c s="72">
        <f>IF('S.D.PASTE SHEET'!V98="","",'S.D.PASTE SHEET'!V98)</f>
        <v>8239254728</v>
      </c>
      <c s="72" t="str">
        <f>IF('S.D.PASTE SHEET'!W98="","",'S.D.PASTE SHEET'!W98)</f>
        <v>DASANA KHURD,MOLASAR,DASANA KHURD,341506</v>
      </c>
      <c s="72">
        <f>IF('S.D.PASTE SHEET'!X98="","",'S.D.PASTE SHEET'!X98)</f>
        <v>40000</v>
      </c>
      <c s="72" t="str">
        <f>IF('S.D.PASTE SHEET'!Y98="","",'S.D.PASTE SHEET'!Y98)</f>
        <v>N</v>
      </c>
      <c s="72" t="str">
        <f>IF('S.D.PASTE SHEET'!Z98="","",'S.D.PASTE SHEET'!Z98)</f>
        <v>N</v>
      </c>
      <c s="72" t="str">
        <f>IF('S.D.PASTE SHEET'!AA98="","",'S.D.PASTE SHEET'!AA98)</f>
        <v>No</v>
      </c>
      <c s="72">
        <f>IF('S.D.PASTE SHEET'!AB98="","",'S.D.PASTE SHEET'!AB98)</f>
        <v>11</v>
      </c>
      <c s="72" t="str">
        <f>IF('S.D.PASTE SHEET'!AC98="","",'S.D.PASTE SHEET'!AC98)</f>
        <v>None</v>
      </c>
      <c s="72">
        <f>IF('S.D.PASTE SHEET'!AD98="","",'S.D.PASTE SHEET'!AD98)</f>
        <v>3</v>
      </c>
      <c s="74"/>
      <c s="70" t="str">
        <f>IF(AK98="","",IF(AK98&gt;0,COUNT($AG$2:AG98),""))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IF(BC98="","",IF(BC98&gt;0,COUNT($AY$2:AY98),""))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 spans="1:157" ht="15.75" customHeight="1">
      <c r="A99" s="72">
        <f>IF('S.D.PASTE SHEET'!A99="","",'S.D.PASTE SHEET'!A99)</f>
        <v>5</v>
      </c>
      <c s="72" t="str">
        <f>IF('S.D.PASTE SHEET'!B99="","",'S.D.PASTE SHEET'!B99)</f>
        <v>A</v>
      </c>
      <c s="72">
        <f>IF('S.D.PASTE SHEET'!C99="","",'S.D.PASTE SHEET'!C99)</f>
        <v>599</v>
      </c>
      <c s="73" t="str">
        <f>IF('S.D.PASTE SHEET'!D99="","",'S.D.PASTE SHEET'!D99)</f>
        <v/>
      </c>
      <c s="72" t="str">
        <f>IF('S.D.PASTE SHEET'!E99="","",UPPER('S.D.PASTE SHEET'!E99))</f>
        <v>SHYAM SINGH</v>
      </c>
      <c s="72" t="str">
        <f>IF('S.D.PASTE SHEET'!F99="","",'S.D.PASTE SHEET'!F99)</f>
        <v/>
      </c>
      <c s="72" t="str">
        <f>IF('S.D.PASTE SHEET'!G99="","",UPPER('S.D.PASTE SHEET'!G99))</f>
        <v>DATAR SINGH</v>
      </c>
      <c s="72" t="str">
        <f>IF('S.D.PASTE SHEET'!H99="","",UPPER('S.D.PASTE SHEET'!H99))</f>
        <v>SON KANWAR</v>
      </c>
      <c s="72" t="str">
        <f>IF('S.D.PASTE SHEET'!I99="","",'S.D.PASTE SHEET'!I99)</f>
        <v>M</v>
      </c>
      <c s="73">
        <f>IF('S.D.PASTE SHEET'!J99="","",'S.D.PASTE SHEET'!J99)</f>
        <v>41740</v>
      </c>
      <c s="72">
        <f>IF('S.D.PASTE SHEET'!K99="","",'S.D.PASTE SHEET'!K99)</f>
        <v>5073</v>
      </c>
      <c s="72" t="str">
        <f>IF('S.D.PASTE SHEET'!L99="","",'S.D.PASTE SHEET'!L99)</f>
        <v/>
      </c>
      <c s="72">
        <f>IF('S.D.PASTE SHEET'!M99="","",'S.D.PASTE SHEET'!M99)</f>
        <v>138</v>
      </c>
      <c s="72">
        <f>IF('S.D.PASTE SHEET'!N99="","",'S.D.PASTE SHEET'!N99)</f>
        <v>138</v>
      </c>
      <c s="72" t="str">
        <f>IF('S.D.PASTE SHEET'!O99="","",'S.D.PASTE SHEET'!O99)</f>
        <v>GEN</v>
      </c>
      <c s="72" t="str">
        <f>IF('S.D.PASTE SHEET'!P99="","",'S.D.PASTE SHEET'!P99)</f>
        <v>Hindu</v>
      </c>
      <c s="72" t="str">
        <f>IF('S.D.PASTE SHEET'!Q99="","",'S.D.PASTE SHEET'!Q99)</f>
        <v/>
      </c>
      <c s="72" t="str">
        <f>IF('S.D.PASTE SHEET'!R99="","",'S.D.PASTE SHEET'!R99)</f>
        <v>GOVT. SENIOR SECONDARY SCHOOL DASANA KHURD (219769)</v>
      </c>
      <c s="72">
        <f>IF('S.D.PASTE SHEET'!S99="","",'S.D.PASTE SHEET'!S99)</f>
        <v>8141302602</v>
      </c>
      <c s="72" t="str">
        <f>IF('S.D.PASTE SHEET'!T99="","",'S.D.PASTE SHEET'!T99)</f>
        <v>XXXX7791</v>
      </c>
      <c s="72" t="str">
        <f>IF('S.D.PASTE SHEET'!U99="","",'S.D.PASTE SHEET'!U99)</f>
        <v/>
      </c>
      <c s="72">
        <f>IF('S.D.PASTE SHEET'!V99="","",'S.D.PASTE SHEET'!V99)</f>
        <v>7023733839</v>
      </c>
      <c s="72" t="str">
        <f>IF('S.D.PASTE SHEET'!W99="","",'S.D.PASTE SHEET'!W99)</f>
        <v>S/O DATAR SINGH,MOLASAR,DASANA KHURD, POST - DIKAWA,341506</v>
      </c>
      <c s="72">
        <f>IF('S.D.PASTE SHEET'!X99="","",'S.D.PASTE SHEET'!X99)</f>
        <v>60000</v>
      </c>
      <c s="72" t="str">
        <f>IF('S.D.PASTE SHEET'!Y99="","",'S.D.PASTE SHEET'!Y99)</f>
        <v>N</v>
      </c>
      <c s="72" t="str">
        <f>IF('S.D.PASTE SHEET'!Z99="","",'S.D.PASTE SHEET'!Z99)</f>
        <v>N</v>
      </c>
      <c s="72" t="str">
        <f>IF('S.D.PASTE SHEET'!AA99="","",'S.D.PASTE SHEET'!AA99)</f>
        <v>No</v>
      </c>
      <c s="72">
        <f>IF('S.D.PASTE SHEET'!AB99="","",'S.D.PASTE SHEET'!AB99)</f>
        <v>10</v>
      </c>
      <c s="72" t="str">
        <f>IF('S.D.PASTE SHEET'!AC99="","",'S.D.PASTE SHEET'!AC99)</f>
        <v>None</v>
      </c>
      <c s="72">
        <f>IF('S.D.PASTE SHEET'!AD99="","",'S.D.PASTE SHEET'!AD99)</f>
        <v>0</v>
      </c>
      <c s="74"/>
      <c s="70" t="str">
        <f>IF(AK99="","",IF(AK99&gt;0,COUNT($AG$2:AG99),""))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IF(BC99="","",IF(BC99&gt;0,COUNT($AY$2:AY99),""))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 spans="1:157" ht="15.75" customHeight="1">
      <c r="A100" s="72">
        <f>IF('S.D.PASTE SHEET'!A100="","",'S.D.PASTE SHEET'!A100)</f>
        <v>5</v>
      </c>
      <c s="72" t="str">
        <f>IF('S.D.PASTE SHEET'!B100="","",'S.D.PASTE SHEET'!B100)</f>
        <v>A</v>
      </c>
      <c s="72">
        <f>IF('S.D.PASTE SHEET'!C100="","",'S.D.PASTE SHEET'!C100)</f>
        <v>589</v>
      </c>
      <c s="73" t="str">
        <f>IF('S.D.PASTE SHEET'!D100="","",'S.D.PASTE SHEET'!D100)</f>
        <v/>
      </c>
      <c s="72" t="str">
        <f>IF('S.D.PASTE SHEET'!E100="","",UPPER('S.D.PASTE SHEET'!E100))</f>
        <v>SUMEET BHUNWAL</v>
      </c>
      <c s="72" t="str">
        <f>IF('S.D.PASTE SHEET'!F100="","",'S.D.PASTE SHEET'!F100)</f>
        <v/>
      </c>
      <c s="72" t="str">
        <f>IF('S.D.PASTE SHEET'!G100="","",UPPER('S.D.PASTE SHEET'!G100))</f>
        <v>HARENDRA RAM</v>
      </c>
      <c s="72" t="str">
        <f>IF('S.D.PASTE SHEET'!H100="","",UPPER('S.D.PASTE SHEET'!H100))</f>
        <v>MANJU DEVI</v>
      </c>
      <c s="72" t="str">
        <f>IF('S.D.PASTE SHEET'!I100="","",'S.D.PASTE SHEET'!I100)</f>
        <v>M</v>
      </c>
      <c s="73">
        <f>IF('S.D.PASTE SHEET'!J100="","",'S.D.PASTE SHEET'!J100)</f>
        <v>42048</v>
      </c>
      <c s="72">
        <f>IF('S.D.PASTE SHEET'!K100="","",'S.D.PASTE SHEET'!K100)</f>
        <v>5074</v>
      </c>
      <c s="72" t="str">
        <f>IF('S.D.PASTE SHEET'!L100="","",'S.D.PASTE SHEET'!L100)</f>
        <v/>
      </c>
      <c s="72">
        <f>IF('S.D.PASTE SHEET'!M100="","",'S.D.PASTE SHEET'!M100)</f>
        <v>138</v>
      </c>
      <c s="72">
        <f>IF('S.D.PASTE SHEET'!N100="","",'S.D.PASTE SHEET'!N100)</f>
        <v>134</v>
      </c>
      <c s="72" t="str">
        <f>IF('S.D.PASTE SHEET'!O100="","",'S.D.PASTE SHEET'!O100)</f>
        <v>OBC</v>
      </c>
      <c s="72" t="str">
        <f>IF('S.D.PASTE SHEET'!P100="","",'S.D.PASTE SHEET'!P100)</f>
        <v>Hindu</v>
      </c>
      <c s="72" t="str">
        <f>IF('S.D.PASTE SHEET'!Q100="","",'S.D.PASTE SHEET'!Q100)</f>
        <v/>
      </c>
      <c s="72" t="str">
        <f>IF('S.D.PASTE SHEET'!R100="","",'S.D.PASTE SHEET'!R100)</f>
        <v>GOVT. SENIOR SECONDARY SCHOOL DASANA KHURD (219769)</v>
      </c>
      <c s="72">
        <f>IF('S.D.PASTE SHEET'!S100="","",'S.D.PASTE SHEET'!S100)</f>
        <v>8141302602</v>
      </c>
      <c s="72" t="str">
        <f>IF('S.D.PASTE SHEET'!T100="","",'S.D.PASTE SHEET'!T100)</f>
        <v>XXXX8840</v>
      </c>
      <c s="72" t="str">
        <f>IF('S.D.PASTE SHEET'!U100="","",'S.D.PASTE SHEET'!U100)</f>
        <v/>
      </c>
      <c s="72">
        <f>IF('S.D.PASTE SHEET'!V100="","",'S.D.PASTE SHEET'!V100)</f>
        <v>9982133407</v>
      </c>
      <c s="72" t="str">
        <f>IF('S.D.PASTE SHEET'!W100="","",'S.D.PASTE SHEET'!W100)</f>
        <v>VILLAGE DASANA KHURD,MOLASAR,DASANA KHURD,341506</v>
      </c>
      <c s="72">
        <f>IF('S.D.PASTE SHEET'!X100="","",'S.D.PASTE SHEET'!X100)</f>
        <v>42000</v>
      </c>
      <c s="72" t="str">
        <f>IF('S.D.PASTE SHEET'!Y100="","",'S.D.PASTE SHEET'!Y100)</f>
        <v>N</v>
      </c>
      <c s="72" t="str">
        <f>IF('S.D.PASTE SHEET'!Z100="","",'S.D.PASTE SHEET'!Z100)</f>
        <v>N</v>
      </c>
      <c s="72" t="str">
        <f>IF('S.D.PASTE SHEET'!AA100="","",'S.D.PASTE SHEET'!AA100)</f>
        <v>No</v>
      </c>
      <c s="72">
        <f>IF('S.D.PASTE SHEET'!AB100="","",'S.D.PASTE SHEET'!AB100)</f>
        <v>9</v>
      </c>
      <c s="72" t="str">
        <f>IF('S.D.PASTE SHEET'!AC100="","",'S.D.PASTE SHEET'!AC100)</f>
        <v>None</v>
      </c>
      <c s="72">
        <f>IF('S.D.PASTE SHEET'!AD100="","",'S.D.PASTE SHEET'!AD100)</f>
        <v>3</v>
      </c>
      <c s="74"/>
      <c s="70" t="str">
        <f>IF(AK100="","",IF(AK100&gt;0,COUNT($AG$2:AG100),""))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IF(BC100="","",IF(BC100&gt;0,COUNT($AY$2:AY100),""))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 spans="1:157" ht="15.75" customHeight="1">
      <c r="A101" s="72">
        <f>IF('S.D.PASTE SHEET'!A101="","",'S.D.PASTE SHEET'!A101)</f>
        <v>5</v>
      </c>
      <c s="72" t="str">
        <f>IF('S.D.PASTE SHEET'!B101="","",'S.D.PASTE SHEET'!B101)</f>
        <v>A</v>
      </c>
      <c s="72">
        <f>IF('S.D.PASTE SHEET'!C101="","",'S.D.PASTE SHEET'!C101)</f>
        <v>503</v>
      </c>
      <c s="73" t="str">
        <f>IF('S.D.PASTE SHEET'!D101="","",'S.D.PASTE SHEET'!D101)</f>
        <v/>
      </c>
      <c s="72" t="str">
        <f>IF('S.D.PASTE SHEET'!E101="","",UPPER('S.D.PASTE SHEET'!E101))</f>
        <v>VINOD NETAR</v>
      </c>
      <c s="72" t="str">
        <f>IF('S.D.PASTE SHEET'!F101="","",'S.D.PASTE SHEET'!F101)</f>
        <v/>
      </c>
      <c s="72" t="str">
        <f>IF('S.D.PASTE SHEET'!G101="","",UPPER('S.D.PASTE SHEET'!G101))</f>
        <v>DEVA RAM</v>
      </c>
      <c s="72" t="str">
        <f>IF('S.D.PASTE SHEET'!H101="","",UPPER('S.D.PASTE SHEET'!H101))</f>
        <v>RUPA DEVI</v>
      </c>
      <c s="72" t="str">
        <f>IF('S.D.PASTE SHEET'!I101="","",'S.D.PASTE SHEET'!I101)</f>
        <v>M</v>
      </c>
      <c s="73">
        <f>IF('S.D.PASTE SHEET'!J101="","",'S.D.PASTE SHEET'!J101)</f>
        <v>41813</v>
      </c>
      <c s="72">
        <f>IF('S.D.PASTE SHEET'!K101="","",'S.D.PASTE SHEET'!K101)</f>
        <v>5075</v>
      </c>
      <c s="72" t="str">
        <f>IF('S.D.PASTE SHEET'!L101="","",'S.D.PASTE SHEET'!L101)</f>
        <v/>
      </c>
      <c s="72">
        <f>IF('S.D.PASTE SHEET'!M101="","",'S.D.PASTE SHEET'!M101)</f>
        <v>138</v>
      </c>
      <c s="72">
        <f>IF('S.D.PASTE SHEET'!N101="","",'S.D.PASTE SHEET'!N101)</f>
        <v>134</v>
      </c>
      <c s="72" t="str">
        <f>IF('S.D.PASTE SHEET'!O101="","",'S.D.PASTE SHEET'!O101)</f>
        <v>OBC</v>
      </c>
      <c s="72" t="str">
        <f>IF('S.D.PASTE SHEET'!P101="","",'S.D.PASTE SHEET'!P101)</f>
        <v>Hindu</v>
      </c>
      <c s="72" t="str">
        <f>IF('S.D.PASTE SHEET'!Q101="","",'S.D.PASTE SHEET'!Q101)</f>
        <v/>
      </c>
      <c s="72" t="str">
        <f>IF('S.D.PASTE SHEET'!R101="","",'S.D.PASTE SHEET'!R101)</f>
        <v>GOVT. SENIOR SECONDARY SCHOOL DASANA KHURD (219769)</v>
      </c>
      <c s="72">
        <f>IF('S.D.PASTE SHEET'!S101="","",'S.D.PASTE SHEET'!S101)</f>
        <v>8141302602</v>
      </c>
      <c s="72" t="str">
        <f>IF('S.D.PASTE SHEET'!T101="","",'S.D.PASTE SHEET'!T101)</f>
        <v>XXXX5204</v>
      </c>
      <c s="72" t="str">
        <f>IF('S.D.PASTE SHEET'!U101="","",'S.D.PASTE SHEET'!U101)</f>
        <v/>
      </c>
      <c s="72">
        <f>IF('S.D.PASTE SHEET'!V101="","",'S.D.PASTE SHEET'!V101)</f>
        <v>9783466512</v>
      </c>
      <c s="72" t="str">
        <f>IF('S.D.PASTE SHEET'!W101="","",'S.D.PASTE SHEET'!W101)</f>
        <v>DASANA KHURD,MOLASAR,DASANA KHURD,341506</v>
      </c>
      <c s="72">
        <f>IF('S.D.PASTE SHEET'!X101="","",'S.D.PASTE SHEET'!X101)</f>
        <v>50000</v>
      </c>
      <c s="72" t="str">
        <f>IF('S.D.PASTE SHEET'!Y101="","",'S.D.PASTE SHEET'!Y101)</f>
        <v>N</v>
      </c>
      <c s="72" t="str">
        <f>IF('S.D.PASTE SHEET'!Z101="","",'S.D.PASTE SHEET'!Z101)</f>
        <v>N</v>
      </c>
      <c s="72" t="str">
        <f>IF('S.D.PASTE SHEET'!AA101="","",'S.D.PASTE SHEET'!AA101)</f>
        <v>No</v>
      </c>
      <c s="72">
        <f>IF('S.D.PASTE SHEET'!AB101="","",'S.D.PASTE SHEET'!AB101)</f>
        <v>10</v>
      </c>
      <c s="72" t="str">
        <f>IF('S.D.PASTE SHEET'!AC101="","",'S.D.PASTE SHEET'!AC101)</f>
        <v>None</v>
      </c>
      <c s="72">
        <f>IF('S.D.PASTE SHEET'!AD101="","",'S.D.PASTE SHEET'!AD101)</f>
        <v>3</v>
      </c>
      <c s="74"/>
      <c s="70" t="str">
        <f>IF(AK101="","",IF(AK101&gt;0,COUNT($AG$2:AG101),""))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IF(BC101="","",IF(BC101&gt;0,COUNT($AY$2:AY101),""))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 spans="1:157" ht="15.75" customHeight="1">
      <c r="A102" s="72">
        <f>IF('S.D.PASTE SHEET'!A102="","",'S.D.PASTE SHEET'!A102)</f>
        <v>5</v>
      </c>
      <c s="72" t="str">
        <f>IF('S.D.PASTE SHEET'!B102="","",'S.D.PASTE SHEET'!B102)</f>
        <v>A</v>
      </c>
      <c s="72">
        <f>IF('S.D.PASTE SHEET'!C102="","",'S.D.PASTE SHEET'!C102)</f>
        <v>533</v>
      </c>
      <c s="73">
        <f>IF('S.D.PASTE SHEET'!D102="","",'S.D.PASTE SHEET'!D102)</f>
        <v>44140</v>
      </c>
      <c s="72" t="str">
        <f>IF('S.D.PASTE SHEET'!E102="","",UPPER('S.D.PASTE SHEET'!E102))</f>
        <v>VIVEK SONI</v>
      </c>
      <c s="72" t="str">
        <f>IF('S.D.PASTE SHEET'!F102="","",'S.D.PASTE SHEET'!F102)</f>
        <v/>
      </c>
      <c s="72" t="str">
        <f>IF('S.D.PASTE SHEET'!G102="","",UPPER('S.D.PASTE SHEET'!G102))</f>
        <v>RAJ MOHAN SONI</v>
      </c>
      <c s="72" t="str">
        <f>IF('S.D.PASTE SHEET'!H102="","",UPPER('S.D.PASTE SHEET'!H102))</f>
        <v>DIMPAL</v>
      </c>
      <c s="72" t="str">
        <f>IF('S.D.PASTE SHEET'!I102="","",'S.D.PASTE SHEET'!I102)</f>
        <v>M</v>
      </c>
      <c s="73">
        <f>IF('S.D.PASTE SHEET'!J102="","",'S.D.PASTE SHEET'!J102)</f>
        <v>41105</v>
      </c>
      <c s="72">
        <f>IF('S.D.PASTE SHEET'!K102="","",'S.D.PASTE SHEET'!K102)</f>
        <v>5076</v>
      </c>
      <c s="72" t="str">
        <f>IF('S.D.PASTE SHEET'!L102="","",'S.D.PASTE SHEET'!L102)</f>
        <v/>
      </c>
      <c s="72">
        <f>IF('S.D.PASTE SHEET'!M102="","",'S.D.PASTE SHEET'!M102)</f>
        <v>138</v>
      </c>
      <c s="72">
        <f>IF('S.D.PASTE SHEET'!N102="","",'S.D.PASTE SHEET'!N102)</f>
        <v>122</v>
      </c>
      <c s="72" t="str">
        <f>IF('S.D.PASTE SHEET'!O102="","",'S.D.PASTE SHEET'!O102)</f>
        <v>GEN</v>
      </c>
      <c s="72" t="str">
        <f>IF('S.D.PASTE SHEET'!P102="","",'S.D.PASTE SHEET'!P102)</f>
        <v>Hindu</v>
      </c>
      <c s="72" t="str">
        <f>IF('S.D.PASTE SHEET'!Q102="","",'S.D.PASTE SHEET'!Q102)</f>
        <v/>
      </c>
      <c s="72" t="str">
        <f>IF('S.D.PASTE SHEET'!R102="","",'S.D.PASTE SHEET'!R102)</f>
        <v>GOVT. SENIOR SECONDARY SCHOOL DASANA KHURD (219769)</v>
      </c>
      <c s="72">
        <f>IF('S.D.PASTE SHEET'!S102="","",'S.D.PASTE SHEET'!S102)</f>
        <v>8141302602</v>
      </c>
      <c s="72" t="str">
        <f>IF('S.D.PASTE SHEET'!T102="","",'S.D.PASTE SHEET'!T102)</f>
        <v>XXXX9219</v>
      </c>
      <c s="72" t="str">
        <f>IF('S.D.PASTE SHEET'!U102="","",'S.D.PASTE SHEET'!U102)</f>
        <v>VKXCHBT</v>
      </c>
      <c s="72">
        <f>IF('S.D.PASTE SHEET'!V102="","",'S.D.PASTE SHEET'!V102)</f>
        <v>9784483541</v>
      </c>
      <c s="72" t="str">
        <f>IF('S.D.PASTE SHEET'!W102="","",'S.D.PASTE SHEET'!W102)</f>
        <v>VILL DASANA KHURD POST DIKAWA TEH DEEDWANA NAGAUR ,MOULASAR ,DASANA KHURD ,341506</v>
      </c>
      <c s="72">
        <f>IF('S.D.PASTE SHEET'!X102="","",'S.D.PASTE SHEET'!X102)</f>
        <v>40000</v>
      </c>
      <c s="72" t="str">
        <f>IF('S.D.PASTE SHEET'!Y102="","",'S.D.PASTE SHEET'!Y102)</f>
        <v>N</v>
      </c>
      <c s="72" t="str">
        <f>IF('S.D.PASTE SHEET'!Z102="","",'S.D.PASTE SHEET'!Z102)</f>
        <v>N</v>
      </c>
      <c s="72" t="str">
        <f>IF('S.D.PASTE SHEET'!AA102="","",'S.D.PASTE SHEET'!AA102)</f>
        <v>No</v>
      </c>
      <c s="72">
        <f>IF('S.D.PASTE SHEET'!AB102="","",'S.D.PASTE SHEET'!AB102)</f>
        <v>12</v>
      </c>
      <c s="72" t="str">
        <f>IF('S.D.PASTE SHEET'!AC102="","",'S.D.PASTE SHEET'!AC102)</f>
        <v>None</v>
      </c>
      <c s="72">
        <f>IF('S.D.PASTE SHEET'!AD102="","",'S.D.PASTE SHEET'!AD102)</f>
        <v>0</v>
      </c>
      <c s="74"/>
      <c s="70" t="str">
        <f>IF(AK102="","",IF(AK102&gt;0,COUNT($AG$2:AG102),""))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IF(BC102="","",IF(BC102&gt;0,COUNT($AY$2:AY102),""))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 spans="1:157" ht="15.75" customHeight="1">
      <c r="A103" s="72">
        <f>IF('S.D.PASTE SHEET'!A103="","",'S.D.PASTE SHEET'!A103)</f>
        <v>5</v>
      </c>
      <c s="72" t="str">
        <f>IF('S.D.PASTE SHEET'!B103="","",'S.D.PASTE SHEET'!B103)</f>
        <v>A</v>
      </c>
      <c s="72">
        <f>IF('S.D.PASTE SHEET'!C103="","",'S.D.PASTE SHEET'!C103)</f>
        <v>509</v>
      </c>
      <c s="73" t="str">
        <f>IF('S.D.PASTE SHEET'!D103="","",'S.D.PASTE SHEET'!D103)</f>
        <v/>
      </c>
      <c s="72" t="str">
        <f>IF('S.D.PASTE SHEET'!E103="","",UPPER('S.D.PASTE SHEET'!E103))</f>
        <v>YOGENDRA</v>
      </c>
      <c s="72" t="str">
        <f>IF('S.D.PASTE SHEET'!F103="","",'S.D.PASTE SHEET'!F103)</f>
        <v/>
      </c>
      <c s="72" t="str">
        <f>IF('S.D.PASTE SHEET'!G103="","",UPPER('S.D.PASTE SHEET'!G103))</f>
        <v>BABLURAM GURJAR</v>
      </c>
      <c s="72" t="str">
        <f>IF('S.D.PASTE SHEET'!H103="","",UPPER('S.D.PASTE SHEET'!H103))</f>
        <v>DIVYA</v>
      </c>
      <c s="72" t="str">
        <f>IF('S.D.PASTE SHEET'!I103="","",'S.D.PASTE SHEET'!I103)</f>
        <v>M</v>
      </c>
      <c s="73">
        <f>IF('S.D.PASTE SHEET'!J103="","",'S.D.PASTE SHEET'!J103)</f>
        <v>41970</v>
      </c>
      <c s="72">
        <f>IF('S.D.PASTE SHEET'!K103="","",'S.D.PASTE SHEET'!K103)</f>
        <v>5077</v>
      </c>
      <c s="72" t="str">
        <f>IF('S.D.PASTE SHEET'!L103="","",'S.D.PASTE SHEET'!L103)</f>
        <v/>
      </c>
      <c s="72">
        <f>IF('S.D.PASTE SHEET'!M103="","",'S.D.PASTE SHEET'!M103)</f>
        <v>138</v>
      </c>
      <c s="72">
        <f>IF('S.D.PASTE SHEET'!N103="","",'S.D.PASTE SHEET'!N103)</f>
        <v>135</v>
      </c>
      <c s="72" t="str">
        <f>IF('S.D.PASTE SHEET'!O103="","",'S.D.PASTE SHEET'!O103)</f>
        <v>SBC</v>
      </c>
      <c s="72" t="str">
        <f>IF('S.D.PASTE SHEET'!P103="","",'S.D.PASTE SHEET'!P103)</f>
        <v>Hindu</v>
      </c>
      <c s="72" t="str">
        <f>IF('S.D.PASTE SHEET'!Q103="","",'S.D.PASTE SHEET'!Q103)</f>
        <v/>
      </c>
      <c s="72" t="str">
        <f>IF('S.D.PASTE SHEET'!R103="","",'S.D.PASTE SHEET'!R103)</f>
        <v>GOVT. SENIOR SECONDARY SCHOOL DASANA KHURD (219769)</v>
      </c>
      <c s="72">
        <f>IF('S.D.PASTE SHEET'!S103="","",'S.D.PASTE SHEET'!S103)</f>
        <v>8141302602</v>
      </c>
      <c s="72" t="str">
        <f>IF('S.D.PASTE SHEET'!T103="","",'S.D.PASTE SHEET'!T103)</f>
        <v>XXXX3390</v>
      </c>
      <c s="72" t="str">
        <f>IF('S.D.PASTE SHEET'!U103="","",'S.D.PASTE SHEET'!U103)</f>
        <v>VTBBJRX</v>
      </c>
      <c s="72">
        <f>IF('S.D.PASTE SHEET'!V103="","",'S.D.PASTE SHEET'!V103)</f>
        <v>8239282566</v>
      </c>
      <c s="72" t="str">
        <f>IF('S.D.PASTE SHEET'!W103="","",'S.D.PASTE SHEET'!W103)</f>
        <v>DASANA KHURD,MOLASAR,DASANA KHURD,341506</v>
      </c>
      <c s="72">
        <f>IF('S.D.PASTE SHEET'!X103="","",'S.D.PASTE SHEET'!X103)</f>
        <v>45000</v>
      </c>
      <c s="72" t="str">
        <f>IF('S.D.PASTE SHEET'!Y103="","",'S.D.PASTE SHEET'!Y103)</f>
        <v>N</v>
      </c>
      <c s="72" t="str">
        <f>IF('S.D.PASTE SHEET'!Z103="","",'S.D.PASTE SHEET'!Z103)</f>
        <v>N</v>
      </c>
      <c s="72" t="str">
        <f>IF('S.D.PASTE SHEET'!AA103="","",'S.D.PASTE SHEET'!AA103)</f>
        <v>No</v>
      </c>
      <c s="72">
        <f>IF('S.D.PASTE SHEET'!AB103="","",'S.D.PASTE SHEET'!AB103)</f>
        <v>10</v>
      </c>
      <c s="72" t="str">
        <f>IF('S.D.PASTE SHEET'!AC103="","",'S.D.PASTE SHEET'!AC103)</f>
        <v>None</v>
      </c>
      <c s="72">
        <f>IF('S.D.PASTE SHEET'!AD103="","",'S.D.PASTE SHEET'!AD103)</f>
        <v>3</v>
      </c>
      <c s="74"/>
      <c s="70" t="str">
        <f>IF(AK103="","",IF(AK103&gt;0,COUNT($AG$2:AG103),""))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IF(BC103="","",IF(BC103&gt;0,COUNT($AY$2:AY103),""))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 spans="1:157" ht="15.75" customHeight="1">
      <c r="A104" s="72">
        <f>IF('S.D.PASTE SHEET'!A104="","",'S.D.PASTE SHEET'!A104)</f>
        <v>5</v>
      </c>
      <c s="72" t="str">
        <f>IF('S.D.PASTE SHEET'!B104="","",'S.D.PASTE SHEET'!B104)</f>
        <v>A</v>
      </c>
      <c s="72">
        <f>IF('S.D.PASTE SHEET'!C104="","",'S.D.PASTE SHEET'!C104)</f>
        <v>486</v>
      </c>
      <c s="73" t="str">
        <f>IF('S.D.PASTE SHEET'!D104="","",'S.D.PASTE SHEET'!D104)</f>
        <v/>
      </c>
      <c s="72" t="str">
        <f>IF('S.D.PASTE SHEET'!E104="","",UPPER('S.D.PASTE SHEET'!E104))</f>
        <v>YUVRAJ BHAKAR</v>
      </c>
      <c s="72" t="str">
        <f>IF('S.D.PASTE SHEET'!F104="","",'S.D.PASTE SHEET'!F104)</f>
        <v/>
      </c>
      <c s="72" t="str">
        <f>IF('S.D.PASTE SHEET'!G104="","",UPPER('S.D.PASTE SHEET'!G104))</f>
        <v>BHAGU RAM</v>
      </c>
      <c s="72" t="str">
        <f>IF('S.D.PASTE SHEET'!H104="","",UPPER('S.D.PASTE SHEET'!H104))</f>
        <v>CHUKA DEVI</v>
      </c>
      <c s="72" t="str">
        <f>IF('S.D.PASTE SHEET'!I104="","",'S.D.PASTE SHEET'!I104)</f>
        <v>M</v>
      </c>
      <c s="73">
        <f>IF('S.D.PASTE SHEET'!J104="","",'S.D.PASTE SHEET'!J104)</f>
        <v>41695</v>
      </c>
      <c s="72">
        <f>IF('S.D.PASTE SHEET'!K104="","",'S.D.PASTE SHEET'!K104)</f>
        <v>5078</v>
      </c>
      <c s="72" t="str">
        <f>IF('S.D.PASTE SHEET'!L104="","",'S.D.PASTE SHEET'!L104)</f>
        <v/>
      </c>
      <c s="72">
        <f>IF('S.D.PASTE SHEET'!M104="","",'S.D.PASTE SHEET'!M104)</f>
        <v>138</v>
      </c>
      <c s="72">
        <f>IF('S.D.PASTE SHEET'!N104="","",'S.D.PASTE SHEET'!N104)</f>
        <v>110</v>
      </c>
      <c s="72" t="str">
        <f>IF('S.D.PASTE SHEET'!O104="","",'S.D.PASTE SHEET'!O104)</f>
        <v>OBC</v>
      </c>
      <c s="72" t="str">
        <f>IF('S.D.PASTE SHEET'!P104="","",'S.D.PASTE SHEET'!P104)</f>
        <v>Hindu</v>
      </c>
      <c s="72" t="str">
        <f>IF('S.D.PASTE SHEET'!Q104="","",'S.D.PASTE SHEET'!Q104)</f>
        <v/>
      </c>
      <c s="72" t="str">
        <f>IF('S.D.PASTE SHEET'!R104="","",'S.D.PASTE SHEET'!R104)</f>
        <v>GOVT. SENIOR SECONDARY SCHOOL DASANA KHURD (219769)</v>
      </c>
      <c s="72">
        <f>IF('S.D.PASTE SHEET'!S104="","",'S.D.PASTE SHEET'!S104)</f>
        <v>8141302602</v>
      </c>
      <c s="72" t="str">
        <f>IF('S.D.PASTE SHEET'!T104="","",'S.D.PASTE SHEET'!T104)</f>
        <v>XXXX2507</v>
      </c>
      <c s="72" t="str">
        <f>IF('S.D.PASTE SHEET'!U104="","",'S.D.PASTE SHEET'!U104)</f>
        <v>YDEQAKO</v>
      </c>
      <c s="72">
        <f>IF('S.D.PASTE SHEET'!V104="","",'S.D.PASTE SHEET'!V104)</f>
        <v>7352322797</v>
      </c>
      <c s="72" t="str">
        <f>IF('S.D.PASTE SHEET'!W104="","",'S.D.PASTE SHEET'!W104)</f>
        <v>DASANA KHURD,MOLASAR,DASANA KHURD,341506</v>
      </c>
      <c s="72">
        <f>IF('S.D.PASTE SHEET'!X104="","",'S.D.PASTE SHEET'!X104)</f>
        <v>50000</v>
      </c>
      <c s="72" t="str">
        <f>IF('S.D.PASTE SHEET'!Y104="","",'S.D.PASTE SHEET'!Y104)</f>
        <v>N</v>
      </c>
      <c s="72" t="str">
        <f>IF('S.D.PASTE SHEET'!Z104="","",'S.D.PASTE SHEET'!Z104)</f>
        <v>N</v>
      </c>
      <c s="72" t="str">
        <f>IF('S.D.PASTE SHEET'!AA104="","",'S.D.PASTE SHEET'!AA104)</f>
        <v>No</v>
      </c>
      <c s="72">
        <f>IF('S.D.PASTE SHEET'!AB104="","",'S.D.PASTE SHEET'!AB104)</f>
        <v>10</v>
      </c>
      <c s="72" t="str">
        <f>IF('S.D.PASTE SHEET'!AC104="","",'S.D.PASTE SHEET'!AC104)</f>
        <v>None</v>
      </c>
      <c s="72">
        <f>IF('S.D.PASTE SHEET'!AD104="","",'S.D.PASTE SHEET'!AD104)</f>
        <v>2</v>
      </c>
      <c s="74"/>
      <c s="70" t="str">
        <f>IF(AK104="","",IF(AK104&gt;0,COUNT($AG$2:AG104),""))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IF(BC104="","",IF(BC104&gt;0,COUNT($AY$2:AY104),""))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 spans="1:157" ht="15.75" customHeight="1">
      <c r="A105" s="72">
        <f>IF('S.D.PASTE SHEET'!A105="","",'S.D.PASTE SHEET'!A105)</f>
        <v>6</v>
      </c>
      <c s="72" t="str">
        <f>IF('S.D.PASTE SHEET'!B105="","",'S.D.PASTE SHEET'!B105)</f>
        <v>A</v>
      </c>
      <c s="72">
        <f>IF('S.D.PASTE SHEET'!C105="","",'S.D.PASTE SHEET'!C105)</f>
        <v>487</v>
      </c>
      <c s="73" t="str">
        <f>IF('S.D.PASTE SHEET'!D105="","",'S.D.PASTE SHEET'!D105)</f>
        <v/>
      </c>
      <c s="72" t="str">
        <f>IF('S.D.PASTE SHEET'!E105="","",UPPER('S.D.PASTE SHEET'!E105))</f>
        <v>ARTI JANGIR</v>
      </c>
      <c s="72" t="str">
        <f>IF('S.D.PASTE SHEET'!F105="","",'S.D.PASTE SHEET'!F105)</f>
        <v/>
      </c>
      <c s="72" t="str">
        <f>IF('S.D.PASTE SHEET'!G105="","",UPPER('S.D.PASTE SHEET'!G105))</f>
        <v>MULA RAM</v>
      </c>
      <c s="72" t="str">
        <f>IF('S.D.PASTE SHEET'!H105="","",UPPER('S.D.PASTE SHEET'!H105))</f>
        <v>BHAGOTI</v>
      </c>
      <c s="72" t="str">
        <f>IF('S.D.PASTE SHEET'!I105="","",'S.D.PASTE SHEET'!I105)</f>
        <v>F</v>
      </c>
      <c s="73">
        <f>IF('S.D.PASTE SHEET'!J105="","",'S.D.PASTE SHEET'!J105)</f>
        <v>40062</v>
      </c>
      <c s="72">
        <f>IF('S.D.PASTE SHEET'!K105="","",'S.D.PASTE SHEET'!K105)</f>
        <v>6061</v>
      </c>
      <c s="72" t="str">
        <f>IF('S.D.PASTE SHEET'!L105="","",'S.D.PASTE SHEET'!L105)</f>
        <v/>
      </c>
      <c s="72">
        <f>IF('S.D.PASTE SHEET'!M105="","",'S.D.PASTE SHEET'!M105)</f>
        <v>137</v>
      </c>
      <c s="72">
        <f>IF('S.D.PASTE SHEET'!N105="","",'S.D.PASTE SHEET'!N105)</f>
        <v>115</v>
      </c>
      <c s="72" t="str">
        <f>IF('S.D.PASTE SHEET'!O105="","",'S.D.PASTE SHEET'!O105)</f>
        <v>OBC</v>
      </c>
      <c s="72" t="str">
        <f>IF('S.D.PASTE SHEET'!P105="","",'S.D.PASTE SHEET'!P105)</f>
        <v>Hindu</v>
      </c>
      <c s="72" t="str">
        <f>IF('S.D.PASTE SHEET'!Q105="","",'S.D.PASTE SHEET'!Q105)</f>
        <v/>
      </c>
      <c s="72" t="str">
        <f>IF('S.D.PASTE SHEET'!R105="","",'S.D.PASTE SHEET'!R105)</f>
        <v>GOVT. SENIOR SECONDARY SCHOOL DASANA KHURD (219769)</v>
      </c>
      <c s="72">
        <f>IF('S.D.PASTE SHEET'!S105="","",'S.D.PASTE SHEET'!S105)</f>
        <v>8141302602</v>
      </c>
      <c s="72" t="str">
        <f>IF('S.D.PASTE SHEET'!T105="","",'S.D.PASTE SHEET'!T105)</f>
        <v>XXXX1356</v>
      </c>
      <c s="72" t="str">
        <f>IF('S.D.PASTE SHEET'!U105="","",'S.D.PASTE SHEET'!U105)</f>
        <v>BABKSSF</v>
      </c>
      <c s="72">
        <f>IF('S.D.PASTE SHEET'!V105="","",'S.D.PASTE SHEET'!V105)</f>
        <v>8003747659</v>
      </c>
      <c s="72" t="str">
        <f>IF('S.D.PASTE SHEET'!W105="","",'S.D.PASTE SHEET'!W105)</f>
        <v>DASANA KHURD,MOLASAR,DASANA KHURD,341506</v>
      </c>
      <c s="72">
        <f>IF('S.D.PASTE SHEET'!X105="","",'S.D.PASTE SHEET'!X105)</f>
        <v>50000</v>
      </c>
      <c s="72" t="str">
        <f>IF('S.D.PASTE SHEET'!Y105="","",'S.D.PASTE SHEET'!Y105)</f>
        <v>N</v>
      </c>
      <c s="72" t="str">
        <f>IF('S.D.PASTE SHEET'!Z105="","",'S.D.PASTE SHEET'!Z105)</f>
        <v>N</v>
      </c>
      <c s="72" t="str">
        <f>IF('S.D.PASTE SHEET'!AA105="","",'S.D.PASTE SHEET'!AA105)</f>
        <v>No</v>
      </c>
      <c s="72">
        <f>IF('S.D.PASTE SHEET'!AB105="","",'S.D.PASTE SHEET'!AB105)</f>
        <v>15</v>
      </c>
      <c s="72" t="str">
        <f>IF('S.D.PASTE SHEET'!AC105="","",'S.D.PASTE SHEET'!AC105)</f>
        <v>None</v>
      </c>
      <c s="72">
        <f>IF('S.D.PASTE SHEET'!AD105="","",'S.D.PASTE SHEET'!AD105)</f>
        <v>0</v>
      </c>
      <c s="74"/>
      <c s="70" t="str">
        <f>IF(AK105="","",IF(AK105&gt;0,COUNT($AG$2:AG105),""))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IF(BC105="","",IF(BC105&gt;0,COUNT($AY$2:AY105),""))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 spans="1:157" ht="15.75" customHeight="1">
      <c r="A106" s="72">
        <f>IF('S.D.PASTE SHEET'!A106="","",'S.D.PASTE SHEET'!A106)</f>
        <v>6</v>
      </c>
      <c s="72" t="str">
        <f>IF('S.D.PASTE SHEET'!B106="","",'S.D.PASTE SHEET'!B106)</f>
        <v>A</v>
      </c>
      <c s="72">
        <f>IF('S.D.PASTE SHEET'!C106="","",'S.D.PASTE SHEET'!C106)</f>
        <v>523</v>
      </c>
      <c s="73" t="str">
        <f>IF('S.D.PASTE SHEET'!D106="","",'S.D.PASTE SHEET'!D106)</f>
        <v/>
      </c>
      <c s="72" t="str">
        <f>IF('S.D.PASTE SHEET'!E106="","",UPPER('S.D.PASTE SHEET'!E106))</f>
        <v>ASTHA JANGIR</v>
      </c>
      <c s="72" t="str">
        <f>IF('S.D.PASTE SHEET'!F106="","",'S.D.PASTE SHEET'!F106)</f>
        <v/>
      </c>
      <c s="72" t="str">
        <f>IF('S.D.PASTE SHEET'!G106="","",UPPER('S.D.PASTE SHEET'!G106))</f>
        <v>KESHAR RAM JANGIR</v>
      </c>
      <c s="72" t="str">
        <f>IF('S.D.PASTE SHEET'!H106="","",UPPER('S.D.PASTE SHEET'!H106))</f>
        <v>SAJJAN JANGIR</v>
      </c>
      <c s="72" t="str">
        <f>IF('S.D.PASTE SHEET'!I106="","",'S.D.PASTE SHEET'!I106)</f>
        <v>F</v>
      </c>
      <c s="73">
        <f>IF('S.D.PASTE SHEET'!J106="","",'S.D.PASTE SHEET'!J106)</f>
        <v>41339</v>
      </c>
      <c s="72">
        <f>IF('S.D.PASTE SHEET'!K106="","",'S.D.PASTE SHEET'!K106)</f>
        <v>6062</v>
      </c>
      <c s="72" t="str">
        <f>IF('S.D.PASTE SHEET'!L106="","",'S.D.PASTE SHEET'!L106)</f>
        <v/>
      </c>
      <c s="72">
        <f>IF('S.D.PASTE SHEET'!M106="","",'S.D.PASTE SHEET'!M106)</f>
        <v>137</v>
      </c>
      <c s="72">
        <f>IF('S.D.PASTE SHEET'!N106="","",'S.D.PASTE SHEET'!N106)</f>
        <v>111</v>
      </c>
      <c s="72" t="str">
        <f>IF('S.D.PASTE SHEET'!O106="","",'S.D.PASTE SHEET'!O106)</f>
        <v>OBC</v>
      </c>
      <c s="72" t="str">
        <f>IF('S.D.PASTE SHEET'!P106="","",'S.D.PASTE SHEET'!P106)</f>
        <v>Hindu</v>
      </c>
      <c s="72" t="str">
        <f>IF('S.D.PASTE SHEET'!Q106="","",'S.D.PASTE SHEET'!Q106)</f>
        <v/>
      </c>
      <c s="72" t="str">
        <f>IF('S.D.PASTE SHEET'!R106="","",'S.D.PASTE SHEET'!R106)</f>
        <v>GOVT. SENIOR SECONDARY SCHOOL DASANA KHURD (219769)</v>
      </c>
      <c s="72">
        <f>IF('S.D.PASTE SHEET'!S106="","",'S.D.PASTE SHEET'!S106)</f>
        <v>8141302602</v>
      </c>
      <c s="72" t="str">
        <f>IF('S.D.PASTE SHEET'!T106="","",'S.D.PASTE SHEET'!T106)</f>
        <v>XXXX8233</v>
      </c>
      <c s="72" t="str">
        <f>IF('S.D.PASTE SHEET'!U106="","",'S.D.PASTE SHEET'!U106)</f>
        <v/>
      </c>
      <c s="72">
        <f>IF('S.D.PASTE SHEET'!V106="","",'S.D.PASTE SHEET'!V106)</f>
        <v>8875319266</v>
      </c>
      <c s="72" t="str">
        <f>IF('S.D.PASTE SHEET'!W106="","",'S.D.PASTE SHEET'!W106)</f>
        <v>VILL-DASANA KHURD POST- DIKAWA,MAULASAR,DASANA KHURD,341506</v>
      </c>
      <c s="72">
        <f>IF('S.D.PASTE SHEET'!X106="","",'S.D.PASTE SHEET'!X106)</f>
        <v>50000</v>
      </c>
      <c s="72" t="str">
        <f>IF('S.D.PASTE SHEET'!Y106="","",'S.D.PASTE SHEET'!Y106)</f>
        <v>N</v>
      </c>
      <c s="72" t="str">
        <f>IF('S.D.PASTE SHEET'!Z106="","",'S.D.PASTE SHEET'!Z106)</f>
        <v>N</v>
      </c>
      <c s="72" t="str">
        <f>IF('S.D.PASTE SHEET'!AA106="","",'S.D.PASTE SHEET'!AA106)</f>
        <v>No</v>
      </c>
      <c s="72">
        <f>IF('S.D.PASTE SHEET'!AB106="","",'S.D.PASTE SHEET'!AB106)</f>
        <v>11</v>
      </c>
      <c s="72" t="str">
        <f>IF('S.D.PASTE SHEET'!AC106="","",'S.D.PASTE SHEET'!AC106)</f>
        <v>None</v>
      </c>
      <c s="72">
        <f>IF('S.D.PASTE SHEET'!AD106="","",'S.D.PASTE SHEET'!AD106)</f>
        <v>0</v>
      </c>
      <c s="74"/>
      <c s="70" t="str">
        <f>IF(AK106="","",IF(AK106&gt;0,COUNT($AG$2:AG106),""))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IF(BC106="","",IF(BC106&gt;0,COUNT($AY$2:AY106),""))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 spans="1:157" ht="15.75" customHeight="1">
      <c r="A107" s="72">
        <f>IF('S.D.PASTE SHEET'!A107="","",'S.D.PASTE SHEET'!A107)</f>
        <v>6</v>
      </c>
      <c s="72" t="str">
        <f>IF('S.D.PASTE SHEET'!B107="","",'S.D.PASTE SHEET'!B107)</f>
        <v>A</v>
      </c>
      <c s="72">
        <f>IF('S.D.PASTE SHEET'!C107="","",'S.D.PASTE SHEET'!C107)</f>
        <v>459</v>
      </c>
      <c s="73" t="str">
        <f>IF('S.D.PASTE SHEET'!D107="","",'S.D.PASTE SHEET'!D107)</f>
        <v/>
      </c>
      <c s="72" t="str">
        <f>IF('S.D.PASTE SHEET'!E107="","",UPPER('S.D.PASTE SHEET'!E107))</f>
        <v>BABALI</v>
      </c>
      <c s="72" t="str">
        <f>IF('S.D.PASTE SHEET'!F107="","",'S.D.PASTE SHEET'!F107)</f>
        <v/>
      </c>
      <c s="72" t="str">
        <f>IF('S.D.PASTE SHEET'!G107="","",UPPER('S.D.PASTE SHEET'!G107))</f>
        <v>JHODHARAM</v>
      </c>
      <c s="72" t="str">
        <f>IF('S.D.PASTE SHEET'!H107="","",UPPER('S.D.PASTE SHEET'!H107))</f>
        <v>SOHNI DEVI</v>
      </c>
      <c s="72" t="str">
        <f>IF('S.D.PASTE SHEET'!I107="","",'S.D.PASTE SHEET'!I107)</f>
        <v>F</v>
      </c>
      <c s="73">
        <f>IF('S.D.PASTE SHEET'!J107="","",'S.D.PASTE SHEET'!J107)</f>
        <v>40664</v>
      </c>
      <c s="72">
        <f>IF('S.D.PASTE SHEET'!K107="","",'S.D.PASTE SHEET'!K107)</f>
        <v>6063</v>
      </c>
      <c s="72" t="str">
        <f>IF('S.D.PASTE SHEET'!L107="","",'S.D.PASTE SHEET'!L107)</f>
        <v/>
      </c>
      <c s="72">
        <f>IF('S.D.PASTE SHEET'!M107="","",'S.D.PASTE SHEET'!M107)</f>
        <v>137</v>
      </c>
      <c s="72">
        <f>IF('S.D.PASTE SHEET'!N107="","",'S.D.PASTE SHEET'!N107)</f>
        <v>87</v>
      </c>
      <c s="72" t="str">
        <f>IF('S.D.PASTE SHEET'!O107="","",'S.D.PASTE SHEET'!O107)</f>
        <v>SC</v>
      </c>
      <c s="72" t="str">
        <f>IF('S.D.PASTE SHEET'!P107="","",'S.D.PASTE SHEET'!P107)</f>
        <v>Hindu</v>
      </c>
      <c s="72" t="str">
        <f>IF('S.D.PASTE SHEET'!Q107="","",'S.D.PASTE SHEET'!Q107)</f>
        <v/>
      </c>
      <c s="72" t="str">
        <f>IF('S.D.PASTE SHEET'!R107="","",'S.D.PASTE SHEET'!R107)</f>
        <v>GOVT. SENIOR SECONDARY SCHOOL DASANA KHURD (219769)</v>
      </c>
      <c s="72">
        <f>IF('S.D.PASTE SHEET'!S107="","",'S.D.PASTE SHEET'!S107)</f>
        <v>8141302602</v>
      </c>
      <c s="72" t="str">
        <f>IF('S.D.PASTE SHEET'!T107="","",'S.D.PASTE SHEET'!T107)</f>
        <v>XXXX7810</v>
      </c>
      <c s="72" t="str">
        <f>IF('S.D.PASTE SHEET'!U107="","",'S.D.PASTE SHEET'!U107)</f>
        <v>9999-LG</v>
      </c>
      <c s="72">
        <f>IF('S.D.PASTE SHEET'!V107="","",'S.D.PASTE SHEET'!V107)</f>
        <v>7665929328</v>
      </c>
      <c s="72" t="str">
        <f>IF('S.D.PASTE SHEET'!W107="","",'S.D.PASTE SHEET'!W107)</f>
        <v>Post dikawa,Molasar,DASANA khurd,341506</v>
      </c>
      <c s="72">
        <f>IF('S.D.PASTE SHEET'!X107="","",'S.D.PASTE SHEET'!X107)</f>
        <v>25000</v>
      </c>
      <c s="72" t="str">
        <f>IF('S.D.PASTE SHEET'!Y107="","",'S.D.PASTE SHEET'!Y107)</f>
        <v>N</v>
      </c>
      <c s="72" t="str">
        <f>IF('S.D.PASTE SHEET'!Z107="","",'S.D.PASTE SHEET'!Z107)</f>
        <v>N</v>
      </c>
      <c s="72" t="str">
        <f>IF('S.D.PASTE SHEET'!AA107="","",'S.D.PASTE SHEET'!AA107)</f>
        <v>No</v>
      </c>
      <c s="72">
        <f>IF('S.D.PASTE SHEET'!AB107="","",'S.D.PASTE SHEET'!AB107)</f>
        <v>13</v>
      </c>
      <c s="72" t="str">
        <f>IF('S.D.PASTE SHEET'!AC107="","",'S.D.PASTE SHEET'!AC107)</f>
        <v>None</v>
      </c>
      <c s="72">
        <f>IF('S.D.PASTE SHEET'!AD107="","",'S.D.PASTE SHEET'!AD107)</f>
        <v>0</v>
      </c>
      <c s="74"/>
      <c s="70" t="str">
        <f>IF(AK107="","",IF(AK107&gt;0,COUNT($AG$2:AG107),""))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IF(BC107="","",IF(BC107&gt;0,COUNT($AY$2:AY107),""))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 spans="1:157" ht="15.75" customHeight="1">
      <c r="A108" s="72">
        <f>IF('S.D.PASTE SHEET'!A108="","",'S.D.PASTE SHEET'!A108)</f>
        <v>6</v>
      </c>
      <c s="72" t="str">
        <f>IF('S.D.PASTE SHEET'!B108="","",'S.D.PASTE SHEET'!B108)</f>
        <v>A</v>
      </c>
      <c s="72">
        <f>IF('S.D.PASTE SHEET'!C108="","",'S.D.PASTE SHEET'!C108)</f>
        <v>553</v>
      </c>
      <c s="73" t="str">
        <f>IF('S.D.PASTE SHEET'!D108="","",'S.D.PASTE SHEET'!D108)</f>
        <v/>
      </c>
      <c s="72" t="str">
        <f>IF('S.D.PASTE SHEET'!E108="","",UPPER('S.D.PASTE SHEET'!E108))</f>
        <v>DASHRATH</v>
      </c>
      <c s="72" t="str">
        <f>IF('S.D.PASTE SHEET'!F108="","",'S.D.PASTE SHEET'!F108)</f>
        <v/>
      </c>
      <c s="72" t="str">
        <f>IF('S.D.PASTE SHEET'!G108="","",UPPER('S.D.PASTE SHEET'!G108))</f>
        <v>SETHA RAM</v>
      </c>
      <c s="72" t="str">
        <f>IF('S.D.PASTE SHEET'!H108="","",UPPER('S.D.PASTE SHEET'!H108))</f>
        <v>POOJA DEVI</v>
      </c>
      <c s="72" t="str">
        <f>IF('S.D.PASTE SHEET'!I108="","",'S.D.PASTE SHEET'!I108)</f>
        <v>M</v>
      </c>
      <c s="73">
        <f>IF('S.D.PASTE SHEET'!J108="","",'S.D.PASTE SHEET'!J108)</f>
        <v>41103</v>
      </c>
      <c s="72">
        <f>IF('S.D.PASTE SHEET'!K108="","",'S.D.PASTE SHEET'!K108)</f>
        <v>6064</v>
      </c>
      <c s="72" t="str">
        <f>IF('S.D.PASTE SHEET'!L108="","",'S.D.PASTE SHEET'!L108)</f>
        <v/>
      </c>
      <c s="72">
        <f>IF('S.D.PASTE SHEET'!M108="","",'S.D.PASTE SHEET'!M108)</f>
        <v>137</v>
      </c>
      <c s="72">
        <f>IF('S.D.PASTE SHEET'!N108="","",'S.D.PASTE SHEET'!N108)</f>
        <v>120</v>
      </c>
      <c s="72" t="str">
        <f>IF('S.D.PASTE SHEET'!O108="","",'S.D.PASTE SHEET'!O108)</f>
        <v>SC</v>
      </c>
      <c s="72" t="str">
        <f>IF('S.D.PASTE SHEET'!P108="","",'S.D.PASTE SHEET'!P108)</f>
        <v>Hindu</v>
      </c>
      <c s="72" t="str">
        <f>IF('S.D.PASTE SHEET'!Q108="","",'S.D.PASTE SHEET'!Q108)</f>
        <v/>
      </c>
      <c s="72" t="str">
        <f>IF('S.D.PASTE SHEET'!R108="","",'S.D.PASTE SHEET'!R108)</f>
        <v>GOVT. SENIOR SECONDARY SCHOOL DASANA KHURD (219769)</v>
      </c>
      <c s="72">
        <f>IF('S.D.PASTE SHEET'!S108="","",'S.D.PASTE SHEET'!S108)</f>
        <v>8141302602</v>
      </c>
      <c s="72" t="str">
        <f>IF('S.D.PASTE SHEET'!T108="","",'S.D.PASTE SHEET'!T108)</f>
        <v>XXXX7862</v>
      </c>
      <c s="72" t="str">
        <f>IF('S.D.PASTE SHEET'!U108="","",'S.D.PASTE SHEET'!U108)</f>
        <v>VTTJRKR</v>
      </c>
      <c s="72">
        <f>IF('S.D.PASTE SHEET'!V108="","",'S.D.PASTE SHEET'!V108)</f>
        <v>7852091195</v>
      </c>
      <c s="72" t="str">
        <f>IF('S.D.PASTE SHEET'!W108="","",'S.D.PASTE SHEET'!W108)</f>
        <v>dasana khurd ,MOLASAR ,DASANA KHURD ,341506</v>
      </c>
      <c s="72">
        <f>IF('S.D.PASTE SHEET'!X108="","",'S.D.PASTE SHEET'!X108)</f>
        <v>40000</v>
      </c>
      <c s="72" t="str">
        <f>IF('S.D.PASTE SHEET'!Y108="","",'S.D.PASTE SHEET'!Y108)</f>
        <v>N</v>
      </c>
      <c s="72" t="str">
        <f>IF('S.D.PASTE SHEET'!Z108="","",'S.D.PASTE SHEET'!Z108)</f>
        <v>N</v>
      </c>
      <c s="72" t="str">
        <f>IF('S.D.PASTE SHEET'!AA108="","",'S.D.PASTE SHEET'!AA108)</f>
        <v>No</v>
      </c>
      <c s="72">
        <f>IF('S.D.PASTE SHEET'!AB108="","",'S.D.PASTE SHEET'!AB108)</f>
        <v>12</v>
      </c>
      <c s="72" t="str">
        <f>IF('S.D.PASTE SHEET'!AC108="","",'S.D.PASTE SHEET'!AC108)</f>
        <v>None</v>
      </c>
      <c s="72">
        <f>IF('S.D.PASTE SHEET'!AD108="","",'S.D.PASTE SHEET'!AD108)</f>
        <v>2</v>
      </c>
      <c s="74"/>
      <c s="70" t="str">
        <f>IF(AK108="","",IF(AK108&gt;0,COUNT($AG$2:AG108),""))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IF(BC108="","",IF(BC108&gt;0,COUNT($AY$2:AY108),""))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 spans="1:157" ht="15.75" customHeight="1">
      <c r="A109" s="72">
        <f>IF('S.D.PASTE SHEET'!A109="","",'S.D.PASTE SHEET'!A109)</f>
        <v>6</v>
      </c>
      <c s="72" t="str">
        <f>IF('S.D.PASTE SHEET'!B109="","",'S.D.PASTE SHEET'!B109)</f>
        <v>A</v>
      </c>
      <c s="72">
        <f>IF('S.D.PASTE SHEET'!C109="","",'S.D.PASTE SHEET'!C109)</f>
        <v>477</v>
      </c>
      <c s="73" t="str">
        <f>IF('S.D.PASTE SHEET'!D109="","",'S.D.PASTE SHEET'!D109)</f>
        <v/>
      </c>
      <c s="72" t="str">
        <f>IF('S.D.PASTE SHEET'!E109="","",UPPER('S.D.PASTE SHEET'!E109))</f>
        <v>HARSHIT JANGIR</v>
      </c>
      <c s="72" t="str">
        <f>IF('S.D.PASTE SHEET'!F109="","",'S.D.PASTE SHEET'!F109)</f>
        <v/>
      </c>
      <c s="72" t="str">
        <f>IF('S.D.PASTE SHEET'!G109="","",UPPER('S.D.PASTE SHEET'!G109))</f>
        <v>SANJAY JANGIR</v>
      </c>
      <c s="72" t="str">
        <f>IF('S.D.PASTE SHEET'!H109="","",UPPER('S.D.PASTE SHEET'!H109))</f>
        <v>URMILA DEVI</v>
      </c>
      <c s="72" t="str">
        <f>IF('S.D.PASTE SHEET'!I109="","",'S.D.PASTE SHEET'!I109)</f>
        <v>M</v>
      </c>
      <c s="73">
        <f>IF('S.D.PASTE SHEET'!J109="","",'S.D.PASTE SHEET'!J109)</f>
        <v>41330</v>
      </c>
      <c s="72">
        <f>IF('S.D.PASTE SHEET'!K109="","",'S.D.PASTE SHEET'!K109)</f>
        <v>6065</v>
      </c>
      <c s="72" t="str">
        <f>IF('S.D.PASTE SHEET'!L109="","",'S.D.PASTE SHEET'!L109)</f>
        <v/>
      </c>
      <c s="72">
        <f>IF('S.D.PASTE SHEET'!M109="","",'S.D.PASTE SHEET'!M109)</f>
        <v>137</v>
      </c>
      <c s="72">
        <f>IF('S.D.PASTE SHEET'!N109="","",'S.D.PASTE SHEET'!N109)</f>
        <v>22</v>
      </c>
      <c s="72" t="str">
        <f>IF('S.D.PASTE SHEET'!O109="","",'S.D.PASTE SHEET'!O109)</f>
        <v>OBC</v>
      </c>
      <c s="72" t="str">
        <f>IF('S.D.PASTE SHEET'!P109="","",'S.D.PASTE SHEET'!P109)</f>
        <v>Hindu</v>
      </c>
      <c s="72" t="str">
        <f>IF('S.D.PASTE SHEET'!Q109="","",'S.D.PASTE SHEET'!Q109)</f>
        <v/>
      </c>
      <c s="72" t="str">
        <f>IF('S.D.PASTE SHEET'!R109="","",'S.D.PASTE SHEET'!R109)</f>
        <v>GOVT. SENIOR SECONDARY SCHOOL DASANA KHURD (219769)</v>
      </c>
      <c s="72">
        <f>IF('S.D.PASTE SHEET'!S109="","",'S.D.PASTE SHEET'!S109)</f>
        <v>8141302602</v>
      </c>
      <c s="72" t="str">
        <f>IF('S.D.PASTE SHEET'!T109="","",'S.D.PASTE SHEET'!T109)</f>
        <v>XXXX2521</v>
      </c>
      <c s="72" t="str">
        <f>IF('S.D.PASTE SHEET'!U109="","",'S.D.PASTE SHEET'!U109)</f>
        <v>ywfokkc</v>
      </c>
      <c s="72">
        <f>IF('S.D.PASTE SHEET'!V109="","",'S.D.PASTE SHEET'!V109)</f>
        <v>9137099423</v>
      </c>
      <c s="72" t="str">
        <f>IF('S.D.PASTE SHEET'!W109="","",'S.D.PASTE SHEET'!W109)</f>
        <v>dasana khurd,molasar,dasana khurd,341506</v>
      </c>
      <c s="72">
        <f>IF('S.D.PASTE SHEET'!X109="","",'S.D.PASTE SHEET'!X109)</f>
        <v>36000</v>
      </c>
      <c s="72" t="str">
        <f>IF('S.D.PASTE SHEET'!Y109="","",'S.D.PASTE SHEET'!Y109)</f>
        <v>N</v>
      </c>
      <c s="72" t="str">
        <f>IF('S.D.PASTE SHEET'!Z109="","",'S.D.PASTE SHEET'!Z109)</f>
        <v>N</v>
      </c>
      <c s="72" t="str">
        <f>IF('S.D.PASTE SHEET'!AA109="","",'S.D.PASTE SHEET'!AA109)</f>
        <v>No</v>
      </c>
      <c s="72">
        <f>IF('S.D.PASTE SHEET'!AB109="","",'S.D.PASTE SHEET'!AB109)</f>
        <v>11</v>
      </c>
      <c s="72" t="str">
        <f>IF('S.D.PASTE SHEET'!AC109="","",'S.D.PASTE SHEET'!AC109)</f>
        <v>None</v>
      </c>
      <c s="72">
        <f>IF('S.D.PASTE SHEET'!AD109="","",'S.D.PASTE SHEET'!AD109)</f>
        <v>3</v>
      </c>
      <c s="74"/>
      <c s="70" t="str">
        <f>IF(AK109="","",IF(AK109&gt;0,COUNT($AG$2:AG109),""))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IF(BC109="","",IF(BC109&gt;0,COUNT($AY$2:AY109),""))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 spans="1:157" ht="15.75" customHeight="1">
      <c r="A110" s="72">
        <f>IF('S.D.PASTE SHEET'!A110="","",'S.D.PASTE SHEET'!A110)</f>
        <v>6</v>
      </c>
      <c s="72" t="str">
        <f>IF('S.D.PASTE SHEET'!B110="","",'S.D.PASTE SHEET'!B110)</f>
        <v>A</v>
      </c>
      <c s="72">
        <f>IF('S.D.PASTE SHEET'!C110="","",'S.D.PASTE SHEET'!C110)</f>
        <v>563</v>
      </c>
      <c s="73" t="str">
        <f>IF('S.D.PASTE SHEET'!D110="","",'S.D.PASTE SHEET'!D110)</f>
        <v/>
      </c>
      <c s="72" t="str">
        <f>IF('S.D.PASTE SHEET'!E110="","",UPPER('S.D.PASTE SHEET'!E110))</f>
        <v>KARISHMA</v>
      </c>
      <c s="72" t="str">
        <f>IF('S.D.PASTE SHEET'!F110="","",'S.D.PASTE SHEET'!F110)</f>
        <v/>
      </c>
      <c s="72" t="str">
        <f>IF('S.D.PASTE SHEET'!G110="","",UPPER('S.D.PASTE SHEET'!G110))</f>
        <v>TEJA RAM</v>
      </c>
      <c s="72" t="str">
        <f>IF('S.D.PASTE SHEET'!H110="","",UPPER('S.D.PASTE SHEET'!H110))</f>
        <v>REKHA DEVI</v>
      </c>
      <c s="72" t="str">
        <f>IF('S.D.PASTE SHEET'!I110="","",'S.D.PASTE SHEET'!I110)</f>
        <v>F</v>
      </c>
      <c s="73">
        <f>IF('S.D.PASTE SHEET'!J110="","",'S.D.PASTE SHEET'!J110)</f>
        <v>41473</v>
      </c>
      <c s="72">
        <f>IF('S.D.PASTE SHEET'!K110="","",'S.D.PASTE SHEET'!K110)</f>
        <v>6066</v>
      </c>
      <c s="72" t="str">
        <f>IF('S.D.PASTE SHEET'!L110="","",'S.D.PASTE SHEET'!L110)</f>
        <v/>
      </c>
      <c s="72">
        <f>IF('S.D.PASTE SHEET'!M110="","",'S.D.PASTE SHEET'!M110)</f>
        <v>137</v>
      </c>
      <c s="72">
        <f>IF('S.D.PASTE SHEET'!N110="","",'S.D.PASTE SHEET'!N110)</f>
        <v>114</v>
      </c>
      <c s="72" t="str">
        <f>IF('S.D.PASTE SHEET'!O110="","",'S.D.PASTE SHEET'!O110)</f>
        <v>OBC</v>
      </c>
      <c s="72" t="str">
        <f>IF('S.D.PASTE SHEET'!P110="","",'S.D.PASTE SHEET'!P110)</f>
        <v>Hindu</v>
      </c>
      <c s="72" t="str">
        <f>IF('S.D.PASTE SHEET'!Q110="","",'S.D.PASTE SHEET'!Q110)</f>
        <v/>
      </c>
      <c s="72" t="str">
        <f>IF('S.D.PASTE SHEET'!R110="","",'S.D.PASTE SHEET'!R110)</f>
        <v>GOVT. SENIOR SECONDARY SCHOOL DASANA KHURD (219769)</v>
      </c>
      <c s="72">
        <f>IF('S.D.PASTE SHEET'!S110="","",'S.D.PASTE SHEET'!S110)</f>
        <v>8141302602</v>
      </c>
      <c s="72" t="str">
        <f>IF('S.D.PASTE SHEET'!T110="","",'S.D.PASTE SHEET'!T110)</f>
        <v>XXXX9522</v>
      </c>
      <c s="72" t="str">
        <f>IF('S.D.PASTE SHEET'!U110="","",'S.D.PASTE SHEET'!U110)</f>
        <v/>
      </c>
      <c s="72">
        <f>IF('S.D.PASTE SHEET'!V110="","",'S.D.PASTE SHEET'!V110)</f>
        <v>8619272413</v>
      </c>
      <c s="72" t="str">
        <f>IF('S.D.PASTE SHEET'!W110="","",'S.D.PASTE SHEET'!W110)</f>
        <v>DASANA KHURD ,MOLASAR,DASANA KHURD ,341506</v>
      </c>
      <c s="72">
        <f>IF('S.D.PASTE SHEET'!X110="","",'S.D.PASTE SHEET'!X110)</f>
        <v>50000</v>
      </c>
      <c s="72" t="str">
        <f>IF('S.D.PASTE SHEET'!Y110="","",'S.D.PASTE SHEET'!Y110)</f>
        <v>N</v>
      </c>
      <c s="72" t="str">
        <f>IF('S.D.PASTE SHEET'!Z110="","",'S.D.PASTE SHEET'!Z110)</f>
        <v>N</v>
      </c>
      <c s="72" t="str">
        <f>IF('S.D.PASTE SHEET'!AA110="","",'S.D.PASTE SHEET'!AA110)</f>
        <v>No</v>
      </c>
      <c s="72">
        <f>IF('S.D.PASTE SHEET'!AB110="","",'S.D.PASTE SHEET'!AB110)</f>
        <v>11</v>
      </c>
      <c s="72" t="str">
        <f>IF('S.D.PASTE SHEET'!AC110="","",'S.D.PASTE SHEET'!AC110)</f>
        <v>None</v>
      </c>
      <c s="72">
        <f>IF('S.D.PASTE SHEET'!AD110="","",'S.D.PASTE SHEET'!AD110)</f>
        <v>3</v>
      </c>
      <c s="74"/>
      <c s="70" t="str">
        <f>IF(AK110="","",IF(AK110&gt;0,COUNT($AG$2:AG110),""))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IF(BC110="","",IF(BC110&gt;0,COUNT($AY$2:AY110),""))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 spans="1:157" ht="15.75" customHeight="1">
      <c r="A111" s="72">
        <f>IF('S.D.PASTE SHEET'!A111="","",'S.D.PASTE SHEET'!A111)</f>
        <v>6</v>
      </c>
      <c s="72" t="str">
        <f>IF('S.D.PASTE SHEET'!B111="","",'S.D.PASTE SHEET'!B111)</f>
        <v>A</v>
      </c>
      <c s="72">
        <f>IF('S.D.PASTE SHEET'!C111="","",'S.D.PASTE SHEET'!C111)</f>
        <v>473</v>
      </c>
      <c s="73" t="str">
        <f>IF('S.D.PASTE SHEET'!D111="","",'S.D.PASTE SHEET'!D111)</f>
        <v/>
      </c>
      <c s="72" t="str">
        <f>IF('S.D.PASTE SHEET'!E111="","",UPPER('S.D.PASTE SHEET'!E111))</f>
        <v>KOMAL</v>
      </c>
      <c s="72" t="str">
        <f>IF('S.D.PASTE SHEET'!F111="","",'S.D.PASTE SHEET'!F111)</f>
        <v/>
      </c>
      <c s="72" t="str">
        <f>IF('S.D.PASTE SHEET'!G111="","",UPPER('S.D.PASTE SHEET'!G111))</f>
        <v>NEMICHAND</v>
      </c>
      <c s="72" t="str">
        <f>IF('S.D.PASTE SHEET'!H111="","",UPPER('S.D.PASTE SHEET'!H111))</f>
        <v>CHOOTUDI</v>
      </c>
      <c s="72" t="str">
        <f>IF('S.D.PASTE SHEET'!I111="","",'S.D.PASTE SHEET'!I111)</f>
        <v>F</v>
      </c>
      <c s="73">
        <f>IF('S.D.PASTE SHEET'!J111="","",'S.D.PASTE SHEET'!J111)</f>
        <v>41162</v>
      </c>
      <c s="72">
        <f>IF('S.D.PASTE SHEET'!K111="","",'S.D.PASTE SHEET'!K111)</f>
        <v>6067</v>
      </c>
      <c s="72" t="str">
        <f>IF('S.D.PASTE SHEET'!L111="","",'S.D.PASTE SHEET'!L111)</f>
        <v/>
      </c>
      <c s="72">
        <f>IF('S.D.PASTE SHEET'!M111="","",'S.D.PASTE SHEET'!M111)</f>
        <v>137</v>
      </c>
      <c s="72">
        <f>IF('S.D.PASTE SHEET'!N111="","",'S.D.PASTE SHEET'!N111)</f>
        <v>112</v>
      </c>
      <c s="72" t="str">
        <f>IF('S.D.PASTE SHEET'!O111="","",'S.D.PASTE SHEET'!O111)</f>
        <v>SC</v>
      </c>
      <c s="72" t="str">
        <f>IF('S.D.PASTE SHEET'!P111="","",'S.D.PASTE SHEET'!P111)</f>
        <v>Hindu</v>
      </c>
      <c s="72" t="str">
        <f>IF('S.D.PASTE SHEET'!Q111="","",'S.D.PASTE SHEET'!Q111)</f>
        <v/>
      </c>
      <c s="72" t="str">
        <f>IF('S.D.PASTE SHEET'!R111="","",'S.D.PASTE SHEET'!R111)</f>
        <v>GOVT. SENIOR SECONDARY SCHOOL DASANA KHURD (219769)</v>
      </c>
      <c s="72">
        <f>IF('S.D.PASTE SHEET'!S111="","",'S.D.PASTE SHEET'!S111)</f>
        <v>8141302602</v>
      </c>
      <c s="72" t="str">
        <f>IF('S.D.PASTE SHEET'!T111="","",'S.D.PASTE SHEET'!T111)</f>
        <v>XXXX3819</v>
      </c>
      <c s="72" t="str">
        <f>IF('S.D.PASTE SHEET'!U111="","",'S.D.PASTE SHEET'!U111)</f>
        <v>VPHPRVH</v>
      </c>
      <c s="72">
        <f>IF('S.D.PASTE SHEET'!V111="","",'S.D.PASTE SHEET'!V111)</f>
        <v>9983086201</v>
      </c>
      <c s="72" t="str">
        <f>IF('S.D.PASTE SHEET'!W111="","",'S.D.PASTE SHEET'!W111)</f>
        <v>DASANA KHURD,MOLASAR,DASANA KHURD,341506</v>
      </c>
      <c s="72">
        <f>IF('S.D.PASTE SHEET'!X111="","",'S.D.PASTE SHEET'!X111)</f>
        <v>36000</v>
      </c>
      <c s="72" t="str">
        <f>IF('S.D.PASTE SHEET'!Y111="","",'S.D.PASTE SHEET'!Y111)</f>
        <v>N</v>
      </c>
      <c s="72" t="str">
        <f>IF('S.D.PASTE SHEET'!Z111="","",'S.D.PASTE SHEET'!Z111)</f>
        <v>N</v>
      </c>
      <c s="72" t="str">
        <f>IF('S.D.PASTE SHEET'!AA111="","",'S.D.PASTE SHEET'!AA111)</f>
        <v>No</v>
      </c>
      <c s="72">
        <f>IF('S.D.PASTE SHEET'!AB111="","",'S.D.PASTE SHEET'!AB111)</f>
        <v>12</v>
      </c>
      <c s="72" t="str">
        <f>IF('S.D.PASTE SHEET'!AC111="","",'S.D.PASTE SHEET'!AC111)</f>
        <v>None</v>
      </c>
      <c s="72">
        <f>IF('S.D.PASTE SHEET'!AD111="","",'S.D.PASTE SHEET'!AD111)</f>
        <v>3</v>
      </c>
      <c s="74"/>
      <c s="70" t="str">
        <f>IF(AK111="","",IF(AK111&gt;0,COUNT($AG$2:AG111),""))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IF(BC111="","",IF(BC111&gt;0,COUNT($AY$2:AY111),""))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 spans="1:157" ht="15.75" customHeight="1">
      <c r="A112" s="72">
        <f>IF('S.D.PASTE SHEET'!A112="","",'S.D.PASTE SHEET'!A112)</f>
        <v>6</v>
      </c>
      <c s="72" t="str">
        <f>IF('S.D.PASTE SHEET'!B112="","",'S.D.PASTE SHEET'!B112)</f>
        <v>A</v>
      </c>
      <c s="72">
        <f>IF('S.D.PASTE SHEET'!C112="","",'S.D.PASTE SHEET'!C112)</f>
        <v>472</v>
      </c>
      <c s="73" t="str">
        <f>IF('S.D.PASTE SHEET'!D112="","",'S.D.PASTE SHEET'!D112)</f>
        <v/>
      </c>
      <c s="72" t="str">
        <f>IF('S.D.PASTE SHEET'!E112="","",UPPER('S.D.PASTE SHEET'!E112))</f>
        <v>LICHHMA</v>
      </c>
      <c s="72" t="str">
        <f>IF('S.D.PASTE SHEET'!F112="","",'S.D.PASTE SHEET'!F112)</f>
        <v/>
      </c>
      <c s="72" t="str">
        <f>IF('S.D.PASTE SHEET'!G112="","",UPPER('S.D.PASTE SHEET'!G112))</f>
        <v>RAMU RAM</v>
      </c>
      <c s="72" t="str">
        <f>IF('S.D.PASTE SHEET'!H112="","",UPPER('S.D.PASTE SHEET'!H112))</f>
        <v>DURGA DEVI</v>
      </c>
      <c s="72" t="str">
        <f>IF('S.D.PASTE SHEET'!I112="","",'S.D.PASTE SHEET'!I112)</f>
        <v>F</v>
      </c>
      <c s="73">
        <f>IF('S.D.PASTE SHEET'!J112="","",'S.D.PASTE SHEET'!J112)</f>
        <v>41263</v>
      </c>
      <c s="72">
        <f>IF('S.D.PASTE SHEET'!K112="","",'S.D.PASTE SHEET'!K112)</f>
        <v>6068</v>
      </c>
      <c s="72" t="str">
        <f>IF('S.D.PASTE SHEET'!L112="","",'S.D.PASTE SHEET'!L112)</f>
        <v/>
      </c>
      <c s="72">
        <f>IF('S.D.PASTE SHEET'!M112="","",'S.D.PASTE SHEET'!M112)</f>
        <v>137</v>
      </c>
      <c s="72">
        <f>IF('S.D.PASTE SHEET'!N112="","",'S.D.PASTE SHEET'!N112)</f>
        <v>93</v>
      </c>
      <c s="72" t="str">
        <f>IF('S.D.PASTE SHEET'!O112="","",'S.D.PASTE SHEET'!O112)</f>
        <v>SC</v>
      </c>
      <c s="72" t="str">
        <f>IF('S.D.PASTE SHEET'!P112="","",'S.D.PASTE SHEET'!P112)</f>
        <v>Hindu</v>
      </c>
      <c s="72" t="str">
        <f>IF('S.D.PASTE SHEET'!Q112="","",'S.D.PASTE SHEET'!Q112)</f>
        <v/>
      </c>
      <c s="72" t="str">
        <f>IF('S.D.PASTE SHEET'!R112="","",'S.D.PASTE SHEET'!R112)</f>
        <v>GOVT. SENIOR SECONDARY SCHOOL DASANA KHURD (219769)</v>
      </c>
      <c s="72">
        <f>IF('S.D.PASTE SHEET'!S112="","",'S.D.PASTE SHEET'!S112)</f>
        <v>8141302602</v>
      </c>
      <c s="72" t="str">
        <f>IF('S.D.PASTE SHEET'!T112="","",'S.D.PASTE SHEET'!T112)</f>
        <v>XXXX0987</v>
      </c>
      <c s="72" t="str">
        <f>IF('S.D.PASTE SHEET'!U112="","",'S.D.PASTE SHEET'!U112)</f>
        <v>YUMQCQC</v>
      </c>
      <c s="72">
        <f>IF('S.D.PASTE SHEET'!V112="","",'S.D.PASTE SHEET'!V112)</f>
        <v>6378826053</v>
      </c>
      <c s="72" t="str">
        <f>IF('S.D.PASTE SHEET'!W112="","",'S.D.PASTE SHEET'!W112)</f>
        <v>DASANA KHURD,MOLASAR,DASANA KHURD,341506</v>
      </c>
      <c s="72">
        <f>IF('S.D.PASTE SHEET'!X112="","",'S.D.PASTE SHEET'!X112)</f>
        <v>36000</v>
      </c>
      <c s="72" t="str">
        <f>IF('S.D.PASTE SHEET'!Y112="","",'S.D.PASTE SHEET'!Y112)</f>
        <v>N</v>
      </c>
      <c s="72" t="str">
        <f>IF('S.D.PASTE SHEET'!Z112="","",'S.D.PASTE SHEET'!Z112)</f>
        <v>Y</v>
      </c>
      <c s="72" t="str">
        <f>IF('S.D.PASTE SHEET'!AA112="","",'S.D.PASTE SHEET'!AA112)</f>
        <v>No</v>
      </c>
      <c s="72">
        <f>IF('S.D.PASTE SHEET'!AB112="","",'S.D.PASTE SHEET'!AB112)</f>
        <v>12</v>
      </c>
      <c s="72" t="str">
        <f>IF('S.D.PASTE SHEET'!AC112="","",'S.D.PASTE SHEET'!AC112)</f>
        <v>None</v>
      </c>
      <c s="72">
        <f>IF('S.D.PASTE SHEET'!AD112="","",'S.D.PASTE SHEET'!AD112)</f>
        <v>3</v>
      </c>
      <c s="74"/>
      <c s="70" t="str">
        <f>IF(AK112="","",IF(AK112&gt;0,COUNT($AG$2:AG112),""))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IF(BC112="","",IF(BC112&gt;0,COUNT($AY$2:AY112),""))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 spans="1:157" ht="15.75" customHeight="1">
      <c r="A113" s="72">
        <f>IF('S.D.PASTE SHEET'!A113="","",'S.D.PASTE SHEET'!A113)</f>
        <v>6</v>
      </c>
      <c s="72" t="str">
        <f>IF('S.D.PASTE SHEET'!B113="","",'S.D.PASTE SHEET'!B113)</f>
        <v>A</v>
      </c>
      <c s="72">
        <f>IF('S.D.PASTE SHEET'!C113="","",'S.D.PASTE SHEET'!C113)</f>
        <v>545</v>
      </c>
      <c s="73" t="str">
        <f>IF('S.D.PASTE SHEET'!D113="","",'S.D.PASTE SHEET'!D113)</f>
        <v/>
      </c>
      <c s="72" t="str">
        <f>IF('S.D.PASTE SHEET'!E113="","",UPPER('S.D.PASTE SHEET'!E113))</f>
        <v>MUMAL KANWAR</v>
      </c>
      <c s="72" t="str">
        <f>IF('S.D.PASTE SHEET'!F113="","",'S.D.PASTE SHEET'!F113)</f>
        <v/>
      </c>
      <c s="72" t="str">
        <f>IF('S.D.PASTE SHEET'!G113="","",UPPER('S.D.PASTE SHEET'!G113))</f>
        <v>MAHENDRA SINGH</v>
      </c>
      <c s="72" t="str">
        <f>IF('S.D.PASTE SHEET'!H113="","",UPPER('S.D.PASTE SHEET'!H113))</f>
        <v>DARIYAV KANWAR</v>
      </c>
      <c s="72" t="str">
        <f>IF('S.D.PASTE SHEET'!I113="","",'S.D.PASTE SHEET'!I113)</f>
        <v>F</v>
      </c>
      <c s="73">
        <f>IF('S.D.PASTE SHEET'!J113="","",'S.D.PASTE SHEET'!J113)</f>
        <v>41482</v>
      </c>
      <c s="72">
        <f>IF('S.D.PASTE SHEET'!K113="","",'S.D.PASTE SHEET'!K113)</f>
        <v>6069</v>
      </c>
      <c s="72" t="str">
        <f>IF('S.D.PASTE SHEET'!L113="","",'S.D.PASTE SHEET'!L113)</f>
        <v/>
      </c>
      <c s="72">
        <f>IF('S.D.PASTE SHEET'!M113="","",'S.D.PASTE SHEET'!M113)</f>
        <v>137</v>
      </c>
      <c s="72">
        <f>IF('S.D.PASTE SHEET'!N113="","",'S.D.PASTE SHEET'!N113)</f>
        <v>117</v>
      </c>
      <c s="72" t="str">
        <f>IF('S.D.PASTE SHEET'!O113="","",'S.D.PASTE SHEET'!O113)</f>
        <v>GEN</v>
      </c>
      <c s="72" t="str">
        <f>IF('S.D.PASTE SHEET'!P113="","",'S.D.PASTE SHEET'!P113)</f>
        <v>Hindu</v>
      </c>
      <c s="72" t="str">
        <f>IF('S.D.PASTE SHEET'!Q113="","",'S.D.PASTE SHEET'!Q113)</f>
        <v/>
      </c>
      <c s="72" t="str">
        <f>IF('S.D.PASTE SHEET'!R113="","",'S.D.PASTE SHEET'!R113)</f>
        <v>GOVT. SENIOR SECONDARY SCHOOL DASANA KHURD (219769)</v>
      </c>
      <c s="72">
        <f>IF('S.D.PASTE SHEET'!S113="","",'S.D.PASTE SHEET'!S113)</f>
        <v>8141302602</v>
      </c>
      <c s="72" t="str">
        <f>IF('S.D.PASTE SHEET'!T113="","",'S.D.PASTE SHEET'!T113)</f>
        <v>XXXX9455</v>
      </c>
      <c s="72" t="str">
        <f>IF('S.D.PASTE SHEET'!U113="","",'S.D.PASTE SHEET'!U113)</f>
        <v>VTTJBCR</v>
      </c>
      <c s="72">
        <f>IF('S.D.PASTE SHEET'!V113="","",'S.D.PASTE SHEET'!V113)</f>
        <v>7665610139</v>
      </c>
      <c s="72" t="str">
        <f>IF('S.D.PASTE SHEET'!W113="","",'S.D.PASTE SHEET'!W113)</f>
        <v>Post dikawa,Moulasar,Fasana khurd,341506</v>
      </c>
      <c s="72">
        <f>IF('S.D.PASTE SHEET'!X113="","",'S.D.PASTE SHEET'!X113)</f>
        <v>48000</v>
      </c>
      <c s="72" t="str">
        <f>IF('S.D.PASTE SHEET'!Y113="","",'S.D.PASTE SHEET'!Y113)</f>
        <v>N</v>
      </c>
      <c s="72" t="str">
        <f>IF('S.D.PASTE SHEET'!Z113="","",'S.D.PASTE SHEET'!Z113)</f>
        <v>N</v>
      </c>
      <c s="72" t="str">
        <f>IF('S.D.PASTE SHEET'!AA113="","",'S.D.PASTE SHEET'!AA113)</f>
        <v>No</v>
      </c>
      <c s="72">
        <f>IF('S.D.PASTE SHEET'!AB113="","",'S.D.PASTE SHEET'!AB113)</f>
        <v>11</v>
      </c>
      <c s="72" t="str">
        <f>IF('S.D.PASTE SHEET'!AC113="","",'S.D.PASTE SHEET'!AC113)</f>
        <v>None</v>
      </c>
      <c s="72">
        <f>IF('S.D.PASTE SHEET'!AD113="","",'S.D.PASTE SHEET'!AD113)</f>
        <v>0</v>
      </c>
      <c s="74"/>
      <c s="70" t="str">
        <f>IF(AK113="","",IF(AK113&gt;0,COUNT($AG$2:AG113),""))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IF(BC113="","",IF(BC113&gt;0,COUNT($AY$2:AY113),""))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 spans="1:157" ht="15.75" customHeight="1">
      <c r="A114" s="72">
        <f>IF('S.D.PASTE SHEET'!A114="","",'S.D.PASTE SHEET'!A114)</f>
        <v>6</v>
      </c>
      <c s="72" t="str">
        <f>IF('S.D.PASTE SHEET'!B114="","",'S.D.PASTE SHEET'!B114)</f>
        <v>A</v>
      </c>
      <c s="72">
        <f>IF('S.D.PASTE SHEET'!C114="","",'S.D.PASTE SHEET'!C114)</f>
        <v>471</v>
      </c>
      <c s="73" t="str">
        <f>IF('S.D.PASTE SHEET'!D114="","",'S.D.PASTE SHEET'!D114)</f>
        <v/>
      </c>
      <c s="72" t="str">
        <f>IF('S.D.PASTE SHEET'!E114="","",UPPER('S.D.PASTE SHEET'!E114))</f>
        <v>PANKAJ</v>
      </c>
      <c s="72" t="str">
        <f>IF('S.D.PASTE SHEET'!F114="","",'S.D.PASTE SHEET'!F114)</f>
        <v/>
      </c>
      <c s="72" t="str">
        <f>IF('S.D.PASTE SHEET'!G114="","",UPPER('S.D.PASTE SHEET'!G114))</f>
        <v>PANNA RAM</v>
      </c>
      <c s="72" t="str">
        <f>IF('S.D.PASTE SHEET'!H114="","",UPPER('S.D.PASTE SHEET'!H114))</f>
        <v>GITA DEVI</v>
      </c>
      <c s="72" t="str">
        <f>IF('S.D.PASTE SHEET'!I114="","",'S.D.PASTE SHEET'!I114)</f>
        <v>M</v>
      </c>
      <c s="73">
        <f>IF('S.D.PASTE SHEET'!J114="","",'S.D.PASTE SHEET'!J114)</f>
        <v>41438</v>
      </c>
      <c s="72">
        <f>IF('S.D.PASTE SHEET'!K114="","",'S.D.PASTE SHEET'!K114)</f>
        <v>6070</v>
      </c>
      <c s="72" t="str">
        <f>IF('S.D.PASTE SHEET'!L114="","",'S.D.PASTE SHEET'!L114)</f>
        <v/>
      </c>
      <c s="72">
        <f>IF('S.D.PASTE SHEET'!M114="","",'S.D.PASTE SHEET'!M114)</f>
        <v>137</v>
      </c>
      <c s="72">
        <f>IF('S.D.PASTE SHEET'!N114="","",'S.D.PASTE SHEET'!N114)</f>
        <v>112</v>
      </c>
      <c s="72" t="str">
        <f>IF('S.D.PASTE SHEET'!O114="","",'S.D.PASTE SHEET'!O114)</f>
        <v>SC</v>
      </c>
      <c s="72" t="str">
        <f>IF('S.D.PASTE SHEET'!P114="","",'S.D.PASTE SHEET'!P114)</f>
        <v>Hindu</v>
      </c>
      <c s="72" t="str">
        <f>IF('S.D.PASTE SHEET'!Q114="","",'S.D.PASTE SHEET'!Q114)</f>
        <v/>
      </c>
      <c s="72" t="str">
        <f>IF('S.D.PASTE SHEET'!R114="","",'S.D.PASTE SHEET'!R114)</f>
        <v>GOVT. SENIOR SECONDARY SCHOOL DASANA KHURD (219769)</v>
      </c>
      <c s="72">
        <f>IF('S.D.PASTE SHEET'!S114="","",'S.D.PASTE SHEET'!S114)</f>
        <v>8141302602</v>
      </c>
      <c s="72" t="str">
        <f>IF('S.D.PASTE SHEET'!T114="","",'S.D.PASTE SHEET'!T114)</f>
        <v>XXXX5618</v>
      </c>
      <c s="72" t="str">
        <f>IF('S.D.PASTE SHEET'!U114="","",'S.D.PASTE SHEET'!U114)</f>
        <v>YMAKDQC</v>
      </c>
      <c s="72">
        <f>IF('S.D.PASTE SHEET'!V114="","",'S.D.PASTE SHEET'!V114)</f>
        <v>9610717471</v>
      </c>
      <c s="72" t="str">
        <f>IF('S.D.PASTE SHEET'!W114="","",'S.D.PASTE SHEET'!W114)</f>
        <v>DASANA KHURD,MOLASAR,DASANA KHURD,341506</v>
      </c>
      <c s="72">
        <f>IF('S.D.PASTE SHEET'!X114="","",'S.D.PASTE SHEET'!X114)</f>
        <v>36000</v>
      </c>
      <c s="72" t="str">
        <f>IF('S.D.PASTE SHEET'!Y114="","",'S.D.PASTE SHEET'!Y114)</f>
        <v>N</v>
      </c>
      <c s="72" t="str">
        <f>IF('S.D.PASTE SHEET'!Z114="","",'S.D.PASTE SHEET'!Z114)</f>
        <v>N</v>
      </c>
      <c s="72" t="str">
        <f>IF('S.D.PASTE SHEET'!AA114="","",'S.D.PASTE SHEET'!AA114)</f>
        <v>No</v>
      </c>
      <c s="72">
        <f>IF('S.D.PASTE SHEET'!AB114="","",'S.D.PASTE SHEET'!AB114)</f>
        <v>11</v>
      </c>
      <c s="72" t="str">
        <f>IF('S.D.PASTE SHEET'!AC114="","",'S.D.PASTE SHEET'!AC114)</f>
        <v>None</v>
      </c>
      <c s="72">
        <f>IF('S.D.PASTE SHEET'!AD114="","",'S.D.PASTE SHEET'!AD114)</f>
        <v>3</v>
      </c>
      <c s="74"/>
      <c s="70" t="str">
        <f>IF(AK114="","",IF(AK114&gt;0,COUNT($AG$2:AG114),""))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IF(BC114="","",IF(BC114&gt;0,COUNT($AY$2:AY114),""))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 spans="1:157" ht="15.75" customHeight="1">
      <c r="A115" s="72">
        <f>IF('S.D.PASTE SHEET'!A115="","",'S.D.PASTE SHEET'!A115)</f>
        <v>6</v>
      </c>
      <c s="72" t="str">
        <f>IF('S.D.PASTE SHEET'!B115="","",'S.D.PASTE SHEET'!B115)</f>
        <v>A</v>
      </c>
      <c s="72">
        <f>IF('S.D.PASTE SHEET'!C115="","",'S.D.PASTE SHEET'!C115)</f>
        <v>452</v>
      </c>
      <c s="73" t="str">
        <f>IF('S.D.PASTE SHEET'!D115="","",'S.D.PASTE SHEET'!D115)</f>
        <v/>
      </c>
      <c s="72" t="str">
        <f>IF('S.D.PASTE SHEET'!E115="","",UPPER('S.D.PASTE SHEET'!E115))</f>
        <v>POOJA</v>
      </c>
      <c s="72" t="str">
        <f>IF('S.D.PASTE SHEET'!F115="","",'S.D.PASTE SHEET'!F115)</f>
        <v/>
      </c>
      <c s="72" t="str">
        <f>IF('S.D.PASTE SHEET'!G115="","",UPPER('S.D.PASTE SHEET'!G115))</f>
        <v>DEEPA RAM</v>
      </c>
      <c s="72" t="str">
        <f>IF('S.D.PASTE SHEET'!H115="","",UPPER('S.D.PASTE SHEET'!H115))</f>
        <v>AARTI DEVI</v>
      </c>
      <c s="72" t="str">
        <f>IF('S.D.PASTE SHEET'!I115="","",'S.D.PASTE SHEET'!I115)</f>
        <v>F</v>
      </c>
      <c s="73">
        <f>IF('S.D.PASTE SHEET'!J115="","",'S.D.PASTE SHEET'!J115)</f>
        <v>41100</v>
      </c>
      <c s="72">
        <f>IF('S.D.PASTE SHEET'!K115="","",'S.D.PASTE SHEET'!K115)</f>
        <v>6071</v>
      </c>
      <c s="72" t="str">
        <f>IF('S.D.PASTE SHEET'!L115="","",'S.D.PASTE SHEET'!L115)</f>
        <v/>
      </c>
      <c s="72">
        <f>IF('S.D.PASTE SHEET'!M115="","",'S.D.PASTE SHEET'!M115)</f>
        <v>137</v>
      </c>
      <c s="72">
        <f>IF('S.D.PASTE SHEET'!N115="","",'S.D.PASTE SHEET'!N115)</f>
        <v>111</v>
      </c>
      <c s="72" t="str">
        <f>IF('S.D.PASTE SHEET'!O115="","",'S.D.PASTE SHEET'!O115)</f>
        <v>OBC</v>
      </c>
      <c s="72" t="str">
        <f>IF('S.D.PASTE SHEET'!P115="","",'S.D.PASTE SHEET'!P115)</f>
        <v>Hindu</v>
      </c>
      <c s="72" t="str">
        <f>IF('S.D.PASTE SHEET'!Q115="","",'S.D.PASTE SHEET'!Q115)</f>
        <v/>
      </c>
      <c s="72" t="str">
        <f>IF('S.D.PASTE SHEET'!R115="","",'S.D.PASTE SHEET'!R115)</f>
        <v>GOVT. SENIOR SECONDARY SCHOOL DASANA KHURD (219769)</v>
      </c>
      <c s="72">
        <f>IF('S.D.PASTE SHEET'!S115="","",'S.D.PASTE SHEET'!S115)</f>
        <v>8141302602</v>
      </c>
      <c s="72" t="str">
        <f>IF('S.D.PASTE SHEET'!T115="","",'S.D.PASTE SHEET'!T115)</f>
        <v>XXXX5420</v>
      </c>
      <c s="72" t="str">
        <f>IF('S.D.PASTE SHEET'!U115="","",'S.D.PASTE SHEET'!U115)</f>
        <v/>
      </c>
      <c s="72">
        <f>IF('S.D.PASTE SHEET'!V115="","",'S.D.PASTE SHEET'!V115)</f>
        <v>9610688744</v>
      </c>
      <c s="72" t="str">
        <f>IF('S.D.PASTE SHEET'!W115="","",'S.D.PASTE SHEET'!W115)</f>
        <v>Post dikawa,Molasar,DASANA khurd,341506</v>
      </c>
      <c s="72">
        <f>IF('S.D.PASTE SHEET'!X115="","",'S.D.PASTE SHEET'!X115)</f>
        <v>35000</v>
      </c>
      <c s="72" t="str">
        <f>IF('S.D.PASTE SHEET'!Y115="","",'S.D.PASTE SHEET'!Y115)</f>
        <v>N</v>
      </c>
      <c s="72" t="str">
        <f>IF('S.D.PASTE SHEET'!Z115="","",'S.D.PASTE SHEET'!Z115)</f>
        <v>N</v>
      </c>
      <c s="72" t="str">
        <f>IF('S.D.PASTE SHEET'!AA115="","",'S.D.PASTE SHEET'!AA115)</f>
        <v>No</v>
      </c>
      <c s="72">
        <f>IF('S.D.PASTE SHEET'!AB115="","",'S.D.PASTE SHEET'!AB115)</f>
        <v>12</v>
      </c>
      <c s="72" t="str">
        <f>IF('S.D.PASTE SHEET'!AC115="","",'S.D.PASTE SHEET'!AC115)</f>
        <v>None</v>
      </c>
      <c s="72">
        <f>IF('S.D.PASTE SHEET'!AD115="","",'S.D.PASTE SHEET'!AD115)</f>
        <v>2</v>
      </c>
      <c s="74"/>
      <c s="70" t="str">
        <f>IF(AK115="","",IF(AK115&gt;0,COUNT($AG$2:AG115),""))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IF(BC115="","",IF(BC115&gt;0,COUNT($AY$2:AY115),""))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 spans="1:157" ht="15.75" customHeight="1">
      <c r="A116" s="72">
        <f>IF('S.D.PASTE SHEET'!A116="","",'S.D.PASTE SHEET'!A116)</f>
        <v>6</v>
      </c>
      <c s="72" t="str">
        <f>IF('S.D.PASTE SHEET'!B116="","",'S.D.PASTE SHEET'!B116)</f>
        <v>A</v>
      </c>
      <c s="72">
        <f>IF('S.D.PASTE SHEET'!C116="","",'S.D.PASTE SHEET'!C116)</f>
        <v>462</v>
      </c>
      <c s="73" t="str">
        <f>IF('S.D.PASTE SHEET'!D116="","",'S.D.PASTE SHEET'!D116)</f>
        <v/>
      </c>
      <c s="72" t="str">
        <f>IF('S.D.PASTE SHEET'!E116="","",UPPER('S.D.PASTE SHEET'!E116))</f>
        <v>PRAVEEN CHOUDHARY</v>
      </c>
      <c s="72" t="str">
        <f>IF('S.D.PASTE SHEET'!F116="","",'S.D.PASTE SHEET'!F116)</f>
        <v/>
      </c>
      <c s="72" t="str">
        <f>IF('S.D.PASTE SHEET'!G116="","",UPPER('S.D.PASTE SHEET'!G116))</f>
        <v>HARJIRAM</v>
      </c>
      <c s="72" t="str">
        <f>IF('S.D.PASTE SHEET'!H116="","",UPPER('S.D.PASTE SHEET'!H116))</f>
        <v>MANJUDEVI</v>
      </c>
      <c s="72" t="str">
        <f>IF('S.D.PASTE SHEET'!I116="","",'S.D.PASTE SHEET'!I116)</f>
        <v>M</v>
      </c>
      <c s="73">
        <f>IF('S.D.PASTE SHEET'!J116="","",'S.D.PASTE SHEET'!J116)</f>
        <v>41287</v>
      </c>
      <c s="72">
        <f>IF('S.D.PASTE SHEET'!K116="","",'S.D.PASTE SHEET'!K116)</f>
        <v>6072</v>
      </c>
      <c s="72" t="str">
        <f>IF('S.D.PASTE SHEET'!L116="","",'S.D.PASTE SHEET'!L116)</f>
        <v/>
      </c>
      <c s="72">
        <f>IF('S.D.PASTE SHEET'!M116="","",'S.D.PASTE SHEET'!M116)</f>
        <v>137</v>
      </c>
      <c s="72">
        <f>IF('S.D.PASTE SHEET'!N116="","",'S.D.PASTE SHEET'!N116)</f>
        <v>118</v>
      </c>
      <c s="72" t="str">
        <f>IF('S.D.PASTE SHEET'!O116="","",'S.D.PASTE SHEET'!O116)</f>
        <v>OBC</v>
      </c>
      <c s="72" t="str">
        <f>IF('S.D.PASTE SHEET'!P116="","",'S.D.PASTE SHEET'!P116)</f>
        <v>Hindu</v>
      </c>
      <c s="72" t="str">
        <f>IF('S.D.PASTE SHEET'!Q116="","",'S.D.PASTE SHEET'!Q116)</f>
        <v/>
      </c>
      <c s="72" t="str">
        <f>IF('S.D.PASTE SHEET'!R116="","",'S.D.PASTE SHEET'!R116)</f>
        <v>GOVT. SENIOR SECONDARY SCHOOL DASANA KHURD (219769)</v>
      </c>
      <c s="72">
        <f>IF('S.D.PASTE SHEET'!S116="","",'S.D.PASTE SHEET'!S116)</f>
        <v>8141302602</v>
      </c>
      <c s="72" t="str">
        <f>IF('S.D.PASTE SHEET'!T116="","",'S.D.PASTE SHEET'!T116)</f>
        <v>XXXX1905</v>
      </c>
      <c s="72" t="str">
        <f>IF('S.D.PASTE SHEET'!U116="","",'S.D.PASTE SHEET'!U116)</f>
        <v>Vwozkkr</v>
      </c>
      <c s="72">
        <f>IF('S.D.PASTE SHEET'!V116="","",'S.D.PASTE SHEET'!V116)</f>
        <v>7073831248</v>
      </c>
      <c s="72" t="str">
        <f>IF('S.D.PASTE SHEET'!W116="","",'S.D.PASTE SHEET'!W116)</f>
        <v>Post dikawa,Molasar,DASANA khurd,341506</v>
      </c>
      <c s="72">
        <f>IF('S.D.PASTE SHEET'!X116="","",'S.D.PASTE SHEET'!X116)</f>
        <v>35000</v>
      </c>
      <c s="72" t="str">
        <f>IF('S.D.PASTE SHEET'!Y116="","",'S.D.PASTE SHEET'!Y116)</f>
        <v>Y</v>
      </c>
      <c s="72" t="str">
        <f>IF('S.D.PASTE SHEET'!Z116="","",'S.D.PASTE SHEET'!Z116)</f>
        <v>N</v>
      </c>
      <c s="72" t="str">
        <f>IF('S.D.PASTE SHEET'!AA116="","",'S.D.PASTE SHEET'!AA116)</f>
        <v>No</v>
      </c>
      <c s="72">
        <f>IF('S.D.PASTE SHEET'!AB116="","",'S.D.PASTE SHEET'!AB116)</f>
        <v>11</v>
      </c>
      <c s="72" t="str">
        <f>IF('S.D.PASTE SHEET'!AC116="","",'S.D.PASTE SHEET'!AC116)</f>
        <v>None</v>
      </c>
      <c s="72">
        <f>IF('S.D.PASTE SHEET'!AD116="","",'S.D.PASTE SHEET'!AD116)</f>
        <v>3</v>
      </c>
      <c s="74"/>
      <c s="70" t="str">
        <f>IF(AK116="","",IF(AK116&gt;0,COUNT($AG$2:AG116),""))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IF(BC116="","",IF(BC116&gt;0,COUNT($AY$2:AY116),""))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 spans="1:157" ht="15.75" customHeight="1">
      <c r="A117" s="72">
        <f>IF('S.D.PASTE SHEET'!A117="","",'S.D.PASTE SHEET'!A117)</f>
        <v>6</v>
      </c>
      <c s="72" t="str">
        <f>IF('S.D.PASTE SHEET'!B117="","",'S.D.PASTE SHEET'!B117)</f>
        <v>A</v>
      </c>
      <c s="72">
        <f>IF('S.D.PASTE SHEET'!C117="","",'S.D.PASTE SHEET'!C117)</f>
        <v>479</v>
      </c>
      <c s="73" t="str">
        <f>IF('S.D.PASTE SHEET'!D117="","",'S.D.PASTE SHEET'!D117)</f>
        <v/>
      </c>
      <c s="72" t="str">
        <f>IF('S.D.PASTE SHEET'!E117="","",UPPER('S.D.PASTE SHEET'!E117))</f>
        <v>PRIYANKA</v>
      </c>
      <c s="72" t="str">
        <f>IF('S.D.PASTE SHEET'!F117="","",'S.D.PASTE SHEET'!F117)</f>
        <v/>
      </c>
      <c s="72" t="str">
        <f>IF('S.D.PASTE SHEET'!G117="","",UPPER('S.D.PASTE SHEET'!G117))</f>
        <v>KAILASH CHAND</v>
      </c>
      <c s="72" t="str">
        <f>IF('S.D.PASTE SHEET'!H117="","",UPPER('S.D.PASTE SHEET'!H117))</f>
        <v>GANPATI</v>
      </c>
      <c s="72" t="str">
        <f>IF('S.D.PASTE SHEET'!I117="","",'S.D.PASTE SHEET'!I117)</f>
        <v>F</v>
      </c>
      <c s="73">
        <f>IF('S.D.PASTE SHEET'!J117="","",'S.D.PASTE SHEET'!J117)</f>
        <v>41420</v>
      </c>
      <c s="72">
        <f>IF('S.D.PASTE SHEET'!K117="","",'S.D.PASTE SHEET'!K117)</f>
        <v>6073</v>
      </c>
      <c s="72" t="str">
        <f>IF('S.D.PASTE SHEET'!L117="","",'S.D.PASTE SHEET'!L117)</f>
        <v/>
      </c>
      <c s="72">
        <f>IF('S.D.PASTE SHEET'!M117="","",'S.D.PASTE SHEET'!M117)</f>
        <v>137</v>
      </c>
      <c s="72">
        <f>IF('S.D.PASTE SHEET'!N117="","",'S.D.PASTE SHEET'!N117)</f>
        <v>112</v>
      </c>
      <c s="72" t="str">
        <f>IF('S.D.PASTE SHEET'!O117="","",'S.D.PASTE SHEET'!O117)</f>
        <v>SC</v>
      </c>
      <c s="72" t="str">
        <f>IF('S.D.PASTE SHEET'!P117="","",'S.D.PASTE SHEET'!P117)</f>
        <v>Hindu</v>
      </c>
      <c s="72" t="str">
        <f>IF('S.D.PASTE SHEET'!Q117="","",'S.D.PASTE SHEET'!Q117)</f>
        <v/>
      </c>
      <c s="72" t="str">
        <f>IF('S.D.PASTE SHEET'!R117="","",'S.D.PASTE SHEET'!R117)</f>
        <v>GOVT. SENIOR SECONDARY SCHOOL DASANA KHURD (219769)</v>
      </c>
      <c s="72">
        <f>IF('S.D.PASTE SHEET'!S117="","",'S.D.PASTE SHEET'!S117)</f>
        <v>8141302602</v>
      </c>
      <c s="72" t="str">
        <f>IF('S.D.PASTE SHEET'!T117="","",'S.D.PASTE SHEET'!T117)</f>
        <v>XXXX1382</v>
      </c>
      <c s="72" t="str">
        <f>IF('S.D.PASTE SHEET'!U117="","",'S.D.PASTE SHEET'!U117)</f>
        <v>YUAOKEF</v>
      </c>
      <c s="72">
        <f>IF('S.D.PASTE SHEET'!V117="","",'S.D.PASTE SHEET'!V117)</f>
        <v>7850947691</v>
      </c>
      <c s="72" t="str">
        <f>IF('S.D.PASTE SHEET'!W117="","",'S.D.PASTE SHEET'!W117)</f>
        <v>DASANA KHURD,MOLASAR,DASANA KHURD,341506</v>
      </c>
      <c s="72">
        <f>IF('S.D.PASTE SHEET'!X117="","",'S.D.PASTE SHEET'!X117)</f>
        <v>35000</v>
      </c>
      <c s="72" t="str">
        <f>IF('S.D.PASTE SHEET'!Y117="","",'S.D.PASTE SHEET'!Y117)</f>
        <v>N</v>
      </c>
      <c s="72" t="str">
        <f>IF('S.D.PASTE SHEET'!Z117="","",'S.D.PASTE SHEET'!Z117)</f>
        <v>N</v>
      </c>
      <c s="72" t="str">
        <f>IF('S.D.PASTE SHEET'!AA117="","",'S.D.PASTE SHEET'!AA117)</f>
        <v>No</v>
      </c>
      <c s="72">
        <f>IF('S.D.PASTE SHEET'!AB117="","",'S.D.PASTE SHEET'!AB117)</f>
        <v>11</v>
      </c>
      <c s="72" t="str">
        <f>IF('S.D.PASTE SHEET'!AC117="","",'S.D.PASTE SHEET'!AC117)</f>
        <v>None</v>
      </c>
      <c s="72">
        <f>IF('S.D.PASTE SHEET'!AD117="","",'S.D.PASTE SHEET'!AD117)</f>
        <v>3</v>
      </c>
      <c s="74"/>
      <c s="70" t="str">
        <f>IF(AK117="","",IF(AK117&gt;0,COUNT($AG$2:AG117),""))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IF(BC117="","",IF(BC117&gt;0,COUNT($AY$2:AY117),""))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 spans="1:157" ht="15.75" customHeight="1">
      <c r="A118" s="72">
        <f>IF('S.D.PASTE SHEET'!A118="","",'S.D.PASTE SHEET'!A118)</f>
        <v>6</v>
      </c>
      <c s="72" t="str">
        <f>IF('S.D.PASTE SHEET'!B118="","",'S.D.PASTE SHEET'!B118)</f>
        <v>A</v>
      </c>
      <c s="72">
        <f>IF('S.D.PASTE SHEET'!C118="","",'S.D.PASTE SHEET'!C118)</f>
        <v>525</v>
      </c>
      <c s="73" t="str">
        <f>IF('S.D.PASTE SHEET'!D118="","",'S.D.PASTE SHEET'!D118)</f>
        <v/>
      </c>
      <c s="72" t="str">
        <f>IF('S.D.PASTE SHEET'!E118="","",UPPER('S.D.PASTE SHEET'!E118))</f>
        <v>RAVI</v>
      </c>
      <c s="72" t="str">
        <f>IF('S.D.PASTE SHEET'!F118="","",'S.D.PASTE SHEET'!F118)</f>
        <v/>
      </c>
      <c s="72" t="str">
        <f>IF('S.D.PASTE SHEET'!G118="","",UPPER('S.D.PASTE SHEET'!G118))</f>
        <v>GOKUL RAM</v>
      </c>
      <c s="72" t="str">
        <f>IF('S.D.PASTE SHEET'!H118="","",UPPER('S.D.PASTE SHEET'!H118))</f>
        <v>GITA DEVI</v>
      </c>
      <c s="72" t="str">
        <f>IF('S.D.PASTE SHEET'!I118="","",'S.D.PASTE SHEET'!I118)</f>
        <v>M</v>
      </c>
      <c s="73">
        <f>IF('S.D.PASTE SHEET'!J118="","",'S.D.PASTE SHEET'!J118)</f>
        <v>40760</v>
      </c>
      <c s="72">
        <f>IF('S.D.PASTE SHEET'!K118="","",'S.D.PASTE SHEET'!K118)</f>
        <v>6074</v>
      </c>
      <c s="72" t="str">
        <f>IF('S.D.PASTE SHEET'!L118="","",'S.D.PASTE SHEET'!L118)</f>
        <v/>
      </c>
      <c s="72">
        <f>IF('S.D.PASTE SHEET'!M118="","",'S.D.PASTE SHEET'!M118)</f>
        <v>137</v>
      </c>
      <c s="72">
        <f>IF('S.D.PASTE SHEET'!N118="","",'S.D.PASTE SHEET'!N118)</f>
        <v>116</v>
      </c>
      <c s="72" t="str">
        <f>IF('S.D.PASTE SHEET'!O118="","",'S.D.PASTE SHEET'!O118)</f>
        <v>OBC</v>
      </c>
      <c s="72" t="str">
        <f>IF('S.D.PASTE SHEET'!P118="","",'S.D.PASTE SHEET'!P118)</f>
        <v>Hindu</v>
      </c>
      <c s="72" t="str">
        <f>IF('S.D.PASTE SHEET'!Q118="","",'S.D.PASTE SHEET'!Q118)</f>
        <v/>
      </c>
      <c s="72" t="str">
        <f>IF('S.D.PASTE SHEET'!R118="","",'S.D.PASTE SHEET'!R118)</f>
        <v>GOVT. SENIOR SECONDARY SCHOOL DASANA KHURD (219769)</v>
      </c>
      <c s="72">
        <f>IF('S.D.PASTE SHEET'!S118="","",'S.D.PASTE SHEET'!S118)</f>
        <v>8141302602</v>
      </c>
      <c s="72" t="str">
        <f>IF('S.D.PASTE SHEET'!T118="","",'S.D.PASTE SHEET'!T118)</f>
        <v>XXXX3236</v>
      </c>
      <c s="72" t="str">
        <f>IF('S.D.PASTE SHEET'!U118="","",'S.D.PASTE SHEET'!U118)</f>
        <v>VVGJBXT</v>
      </c>
      <c s="72">
        <f>IF('S.D.PASTE SHEET'!V118="","",'S.D.PASTE SHEET'!V118)</f>
        <v>8875319266</v>
      </c>
      <c s="72" t="str">
        <f>IF('S.D.PASTE SHEET'!W118="","",'S.D.PASTE SHEET'!W118)</f>
        <v>VILL-DASANA KHURD POST- DIKAWA,MAULASAR,DASANA KHURD,341506</v>
      </c>
      <c s="72">
        <f>IF('S.D.PASTE SHEET'!X118="","",'S.D.PASTE SHEET'!X118)</f>
        <v>50000</v>
      </c>
      <c s="72" t="str">
        <f>IF('S.D.PASTE SHEET'!Y118="","",'S.D.PASTE SHEET'!Y118)</f>
        <v>N</v>
      </c>
      <c s="72" t="str">
        <f>IF('S.D.PASTE SHEET'!Z118="","",'S.D.PASTE SHEET'!Z118)</f>
        <v>N</v>
      </c>
      <c s="72" t="str">
        <f>IF('S.D.PASTE SHEET'!AA118="","",'S.D.PASTE SHEET'!AA118)</f>
        <v>No</v>
      </c>
      <c s="72">
        <f>IF('S.D.PASTE SHEET'!AB118="","",'S.D.PASTE SHEET'!AB118)</f>
        <v>13</v>
      </c>
      <c s="72" t="str">
        <f>IF('S.D.PASTE SHEET'!AC118="","",'S.D.PASTE SHEET'!AC118)</f>
        <v>None</v>
      </c>
      <c s="72">
        <f>IF('S.D.PASTE SHEET'!AD118="","",'S.D.PASTE SHEET'!AD118)</f>
        <v>0</v>
      </c>
      <c s="74"/>
      <c s="70" t="str">
        <f>IF(AK118="","",IF(AK118&gt;0,COUNT($AG$2:AG118),""))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IF(BC118="","",IF(BC118&gt;0,COUNT($AY$2:AY118),""))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 spans="1:157" ht="15.75" customHeight="1">
      <c r="A119" s="72">
        <f>IF('S.D.PASTE SHEET'!A119="","",'S.D.PASTE SHEET'!A119)</f>
        <v>6</v>
      </c>
      <c s="72" t="str">
        <f>IF('S.D.PASTE SHEET'!B119="","",'S.D.PASTE SHEET'!B119)</f>
        <v>A</v>
      </c>
      <c s="72">
        <f>IF('S.D.PASTE SHEET'!C119="","",'S.D.PASTE SHEET'!C119)</f>
        <v>453</v>
      </c>
      <c s="73" t="str">
        <f>IF('S.D.PASTE SHEET'!D119="","",'S.D.PASTE SHEET'!D119)</f>
        <v/>
      </c>
      <c s="72" t="str">
        <f>IF('S.D.PASTE SHEET'!E119="","",UPPER('S.D.PASTE SHEET'!E119))</f>
        <v>SARITA</v>
      </c>
      <c s="72" t="str">
        <f>IF('S.D.PASTE SHEET'!F119="","",'S.D.PASTE SHEET'!F119)</f>
        <v/>
      </c>
      <c s="72" t="str">
        <f>IF('S.D.PASTE SHEET'!G119="","",UPPER('S.D.PASTE SHEET'!G119))</f>
        <v>BHAGU RAM</v>
      </c>
      <c s="72" t="str">
        <f>IF('S.D.PASTE SHEET'!H119="","",UPPER('S.D.PASTE SHEET'!H119))</f>
        <v>CHUKA DEVI</v>
      </c>
      <c s="72" t="str">
        <f>IF('S.D.PASTE SHEET'!I119="","",'S.D.PASTE SHEET'!I119)</f>
        <v>F</v>
      </c>
      <c s="73">
        <f>IF('S.D.PASTE SHEET'!J119="","",'S.D.PASTE SHEET'!J119)</f>
        <v>41047</v>
      </c>
      <c s="72">
        <f>IF('S.D.PASTE SHEET'!K119="","",'S.D.PASTE SHEET'!K119)</f>
        <v>6075</v>
      </c>
      <c s="72" t="str">
        <f>IF('S.D.PASTE SHEET'!L119="","",'S.D.PASTE SHEET'!L119)</f>
        <v/>
      </c>
      <c s="72">
        <f>IF('S.D.PASTE SHEET'!M119="","",'S.D.PASTE SHEET'!M119)</f>
        <v>137</v>
      </c>
      <c s="72">
        <f>IF('S.D.PASTE SHEET'!N119="","",'S.D.PASTE SHEET'!N119)</f>
        <v>95</v>
      </c>
      <c s="72" t="str">
        <f>IF('S.D.PASTE SHEET'!O119="","",'S.D.PASTE SHEET'!O119)</f>
        <v>OBC</v>
      </c>
      <c s="72" t="str">
        <f>IF('S.D.PASTE SHEET'!P119="","",'S.D.PASTE SHEET'!P119)</f>
        <v>Hindu</v>
      </c>
      <c s="72" t="str">
        <f>IF('S.D.PASTE SHEET'!Q119="","",'S.D.PASTE SHEET'!Q119)</f>
        <v/>
      </c>
      <c s="72" t="str">
        <f>IF('S.D.PASTE SHEET'!R119="","",'S.D.PASTE SHEET'!R119)</f>
        <v>GOVT. SENIOR SECONDARY SCHOOL DASANA KHURD (219769)</v>
      </c>
      <c s="72">
        <f>IF('S.D.PASTE SHEET'!S119="","",'S.D.PASTE SHEET'!S119)</f>
        <v>8141302602</v>
      </c>
      <c s="72" t="str">
        <f>IF('S.D.PASTE SHEET'!T119="","",'S.D.PASTE SHEET'!T119)</f>
        <v>XXXX7516</v>
      </c>
      <c s="72" t="str">
        <f>IF('S.D.PASTE SHEET'!U119="","",'S.D.PASTE SHEET'!U119)</f>
        <v>YDEQAKO</v>
      </c>
      <c s="72">
        <f>IF('S.D.PASTE SHEET'!V119="","",'S.D.PASTE SHEET'!V119)</f>
        <v>7357322797</v>
      </c>
      <c s="72" t="str">
        <f>IF('S.D.PASTE SHEET'!W119="","",'S.D.PASTE SHEET'!W119)</f>
        <v>Post dikawa,Molasar,DASANA khurd,341506</v>
      </c>
      <c s="72">
        <f>IF('S.D.PASTE SHEET'!X119="","",'S.D.PASTE SHEET'!X119)</f>
        <v>30000</v>
      </c>
      <c s="72" t="str">
        <f>IF('S.D.PASTE SHEET'!Y119="","",'S.D.PASTE SHEET'!Y119)</f>
        <v>N</v>
      </c>
      <c s="72" t="str">
        <f>IF('S.D.PASTE SHEET'!Z119="","",'S.D.PASTE SHEET'!Z119)</f>
        <v>N</v>
      </c>
      <c s="72" t="str">
        <f>IF('S.D.PASTE SHEET'!AA119="","",'S.D.PASTE SHEET'!AA119)</f>
        <v>No</v>
      </c>
      <c s="72">
        <f>IF('S.D.PASTE SHEET'!AB119="","",'S.D.PASTE SHEET'!AB119)</f>
        <v>12</v>
      </c>
      <c s="72" t="str">
        <f>IF('S.D.PASTE SHEET'!AC119="","",'S.D.PASTE SHEET'!AC119)</f>
        <v>None</v>
      </c>
      <c s="72">
        <f>IF('S.D.PASTE SHEET'!AD119="","",'S.D.PASTE SHEET'!AD119)</f>
        <v>2</v>
      </c>
      <c s="74"/>
      <c s="70" t="str">
        <f>IF(AK119="","",IF(AK119&gt;0,COUNT($AG$2:AG119),""))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IF(BC119="","",IF(BC119&gt;0,COUNT($AY$2:AY119),""))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 spans="1:157" ht="15.75" customHeight="1">
      <c r="A120" s="72">
        <f>IF('S.D.PASTE SHEET'!A120="","",'S.D.PASTE SHEET'!A120)</f>
        <v>6</v>
      </c>
      <c s="72" t="str">
        <f>IF('S.D.PASTE SHEET'!B120="","",'S.D.PASTE SHEET'!B120)</f>
        <v>A</v>
      </c>
      <c s="72">
        <f>IF('S.D.PASTE SHEET'!C120="","",'S.D.PASTE SHEET'!C120)</f>
        <v>469</v>
      </c>
      <c s="73" t="str">
        <f>IF('S.D.PASTE SHEET'!D120="","",'S.D.PASTE SHEET'!D120)</f>
        <v/>
      </c>
      <c s="72" t="str">
        <f>IF('S.D.PASTE SHEET'!E120="","",UPPER('S.D.PASTE SHEET'!E120))</f>
        <v>SHYAM PRATAP</v>
      </c>
      <c s="72" t="str">
        <f>IF('S.D.PASTE SHEET'!F120="","",'S.D.PASTE SHEET'!F120)</f>
        <v/>
      </c>
      <c s="72" t="str">
        <f>IF('S.D.PASTE SHEET'!G120="","",UPPER('S.D.PASTE SHEET'!G120))</f>
        <v>PANNA RAM</v>
      </c>
      <c s="72" t="str">
        <f>IF('S.D.PASTE SHEET'!H120="","",UPPER('S.D.PASTE SHEET'!H120))</f>
        <v>SUKHI DEVI</v>
      </c>
      <c s="72" t="str">
        <f>IF('S.D.PASTE SHEET'!I120="","",'S.D.PASTE SHEET'!I120)</f>
        <v>M</v>
      </c>
      <c s="73">
        <f>IF('S.D.PASTE SHEET'!J120="","",'S.D.PASTE SHEET'!J120)</f>
        <v>40899</v>
      </c>
      <c s="72">
        <f>IF('S.D.PASTE SHEET'!K120="","",'S.D.PASTE SHEET'!K120)</f>
        <v>6076</v>
      </c>
      <c s="72" t="str">
        <f>IF('S.D.PASTE SHEET'!L120="","",'S.D.PASTE SHEET'!L120)</f>
        <v/>
      </c>
      <c s="72">
        <f>IF('S.D.PASTE SHEET'!M120="","",'S.D.PASTE SHEET'!M120)</f>
        <v>137</v>
      </c>
      <c s="72">
        <f>IF('S.D.PASTE SHEET'!N120="","",'S.D.PASTE SHEET'!N120)</f>
        <v>116</v>
      </c>
      <c s="72" t="str">
        <f>IF('S.D.PASTE SHEET'!O120="","",'S.D.PASTE SHEET'!O120)</f>
        <v>SC</v>
      </c>
      <c s="72" t="str">
        <f>IF('S.D.PASTE SHEET'!P120="","",'S.D.PASTE SHEET'!P120)</f>
        <v>Hindu</v>
      </c>
      <c s="72" t="str">
        <f>IF('S.D.PASTE SHEET'!Q120="","",'S.D.PASTE SHEET'!Q120)</f>
        <v/>
      </c>
      <c s="72" t="str">
        <f>IF('S.D.PASTE SHEET'!R120="","",'S.D.PASTE SHEET'!R120)</f>
        <v>GOVT. SENIOR SECONDARY SCHOOL DASANA KHURD (219769)</v>
      </c>
      <c s="72">
        <f>IF('S.D.PASTE SHEET'!S120="","",'S.D.PASTE SHEET'!S120)</f>
        <v>8141302602</v>
      </c>
      <c s="72" t="str">
        <f>IF('S.D.PASTE SHEET'!T120="","",'S.D.PASTE SHEET'!T120)</f>
        <v>XXXX2366</v>
      </c>
      <c s="72" t="str">
        <f>IF('S.D.PASTE SHEET'!U120="","",'S.D.PASTE SHEET'!U120)</f>
        <v>VZXNGJP</v>
      </c>
      <c s="72">
        <f>IF('S.D.PASTE SHEET'!V120="","",'S.D.PASTE SHEET'!V120)</f>
        <v>9982671909</v>
      </c>
      <c s="72" t="str">
        <f>IF('S.D.PASTE SHEET'!W120="","",'S.D.PASTE SHEET'!W120)</f>
        <v>DASANA KHURD,MOLASAR,DASANA KHURD,341506</v>
      </c>
      <c s="72">
        <f>IF('S.D.PASTE SHEET'!X120="","",'S.D.PASTE SHEET'!X120)</f>
        <v>30000</v>
      </c>
      <c s="72" t="str">
        <f>IF('S.D.PASTE SHEET'!Y120="","",'S.D.PASTE SHEET'!Y120)</f>
        <v>N</v>
      </c>
      <c s="72" t="str">
        <f>IF('S.D.PASTE SHEET'!Z120="","",'S.D.PASTE SHEET'!Z120)</f>
        <v>N</v>
      </c>
      <c s="72" t="str">
        <f>IF('S.D.PASTE SHEET'!AA120="","",'S.D.PASTE SHEET'!AA120)</f>
        <v>No</v>
      </c>
      <c s="72">
        <f>IF('S.D.PASTE SHEET'!AB120="","",'S.D.PASTE SHEET'!AB120)</f>
        <v>13</v>
      </c>
      <c s="72" t="str">
        <f>IF('S.D.PASTE SHEET'!AC120="","",'S.D.PASTE SHEET'!AC120)</f>
        <v>None</v>
      </c>
      <c s="72">
        <f>IF('S.D.PASTE SHEET'!AD120="","",'S.D.PASTE SHEET'!AD120)</f>
        <v>3</v>
      </c>
      <c s="74"/>
      <c s="70" t="str">
        <f>IF(AK120="","",IF(AK120&gt;0,COUNT($AG$2:AG120),""))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IF(BC120="","",IF(BC120&gt;0,COUNT($AY$2:AY120),""))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 spans="1:157" ht="15.75" customHeight="1">
      <c r="A121" s="72">
        <f>IF('S.D.PASTE SHEET'!A121="","",'S.D.PASTE SHEET'!A121)</f>
        <v>6</v>
      </c>
      <c s="72" t="str">
        <f>IF('S.D.PASTE SHEET'!B121="","",'S.D.PASTE SHEET'!B121)</f>
        <v>A</v>
      </c>
      <c s="72">
        <f>IF('S.D.PASTE SHEET'!C121="","",'S.D.PASTE SHEET'!C121)</f>
        <v>562</v>
      </c>
      <c s="73" t="str">
        <f>IF('S.D.PASTE SHEET'!D121="","",'S.D.PASTE SHEET'!D121)</f>
        <v/>
      </c>
      <c s="72" t="str">
        <f>IF('S.D.PASTE SHEET'!E121="","",UPPER('S.D.PASTE SHEET'!E121))</f>
        <v>SUNIL</v>
      </c>
      <c s="72" t="str">
        <f>IF('S.D.PASTE SHEET'!F121="","",'S.D.PASTE SHEET'!F121)</f>
        <v/>
      </c>
      <c s="72" t="str">
        <f>IF('S.D.PASTE SHEET'!G121="","",UPPER('S.D.PASTE SHEET'!G121))</f>
        <v>TEJA RAM</v>
      </c>
      <c s="72" t="str">
        <f>IF('S.D.PASTE SHEET'!H121="","",UPPER('S.D.PASTE SHEET'!H121))</f>
        <v>REKHA DEVI</v>
      </c>
      <c s="72" t="str">
        <f>IF('S.D.PASTE SHEET'!I121="","",'S.D.PASTE SHEET'!I121)</f>
        <v>M</v>
      </c>
      <c s="73">
        <f>IF('S.D.PASTE SHEET'!J121="","",'S.D.PASTE SHEET'!J121)</f>
        <v>41142</v>
      </c>
      <c s="72">
        <f>IF('S.D.PASTE SHEET'!K121="","",'S.D.PASTE SHEET'!K121)</f>
        <v>6078</v>
      </c>
      <c s="72" t="str">
        <f>IF('S.D.PASTE SHEET'!L121="","",'S.D.PASTE SHEET'!L121)</f>
        <v/>
      </c>
      <c s="72">
        <f>IF('S.D.PASTE SHEET'!M121="","",'S.D.PASTE SHEET'!M121)</f>
        <v>137</v>
      </c>
      <c s="72">
        <f>IF('S.D.PASTE SHEET'!N121="","",'S.D.PASTE SHEET'!N121)</f>
        <v>111</v>
      </c>
      <c s="72" t="str">
        <f>IF('S.D.PASTE SHEET'!O121="","",'S.D.PASTE SHEET'!O121)</f>
        <v>OBC</v>
      </c>
      <c s="72" t="str">
        <f>IF('S.D.PASTE SHEET'!P121="","",'S.D.PASTE SHEET'!P121)</f>
        <v>Hindu</v>
      </c>
      <c s="72" t="str">
        <f>IF('S.D.PASTE SHEET'!Q121="","",'S.D.PASTE SHEET'!Q121)</f>
        <v/>
      </c>
      <c s="72" t="str">
        <f>IF('S.D.PASTE SHEET'!R121="","",'S.D.PASTE SHEET'!R121)</f>
        <v>GOVT. SENIOR SECONDARY SCHOOL DASANA KHURD (219769)</v>
      </c>
      <c s="72">
        <f>IF('S.D.PASTE SHEET'!S121="","",'S.D.PASTE SHEET'!S121)</f>
        <v>8141302602</v>
      </c>
      <c s="72" t="str">
        <f>IF('S.D.PASTE SHEET'!T121="","",'S.D.PASTE SHEET'!T121)</f>
        <v>XXXX4840</v>
      </c>
      <c s="72" t="str">
        <f>IF('S.D.PASTE SHEET'!U121="","",'S.D.PASTE SHEET'!U121)</f>
        <v/>
      </c>
      <c s="72">
        <f>IF('S.D.PASTE SHEET'!V121="","",'S.D.PASTE SHEET'!V121)</f>
        <v>8619272413</v>
      </c>
      <c s="72" t="str">
        <f>IF('S.D.PASTE SHEET'!W121="","",'S.D.PASTE SHEET'!W121)</f>
        <v>DASANA KHURD ,MOLASAR,DASANA KHURD ,341506</v>
      </c>
      <c s="72">
        <f>IF('S.D.PASTE SHEET'!X121="","",'S.D.PASTE SHEET'!X121)</f>
        <v>50000</v>
      </c>
      <c s="72" t="str">
        <f>IF('S.D.PASTE SHEET'!Y121="","",'S.D.PASTE SHEET'!Y121)</f>
        <v>N</v>
      </c>
      <c s="72" t="str">
        <f>IF('S.D.PASTE SHEET'!Z121="","",'S.D.PASTE SHEET'!Z121)</f>
        <v>N</v>
      </c>
      <c s="72" t="str">
        <f>IF('S.D.PASTE SHEET'!AA121="","",'S.D.PASTE SHEET'!AA121)</f>
        <v>No</v>
      </c>
      <c s="72">
        <f>IF('S.D.PASTE SHEET'!AB121="","",'S.D.PASTE SHEET'!AB121)</f>
        <v>12</v>
      </c>
      <c s="72" t="str">
        <f>IF('S.D.PASTE SHEET'!AC121="","",'S.D.PASTE SHEET'!AC121)</f>
        <v>None</v>
      </c>
      <c s="72">
        <f>IF('S.D.PASTE SHEET'!AD121="","",'S.D.PASTE SHEET'!AD121)</f>
        <v>3</v>
      </c>
      <c s="74"/>
      <c s="70" t="str">
        <f>IF(AK121="","",IF(AK121&gt;0,COUNT($AG$2:AG121),""))</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IF(BC121="","",IF(BC121&gt;0,COUNT($AY$2:AY121),""))</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 spans="1:157" ht="15.75" customHeight="1">
      <c r="A122" s="72">
        <f>IF('S.D.PASTE SHEET'!A122="","",'S.D.PASTE SHEET'!A122)</f>
        <v>6</v>
      </c>
      <c s="72" t="str">
        <f>IF('S.D.PASTE SHEET'!B122="","",'S.D.PASTE SHEET'!B122)</f>
        <v>A</v>
      </c>
      <c s="72">
        <f>IF('S.D.PASTE SHEET'!C122="","",'S.D.PASTE SHEET'!C122)</f>
        <v>626</v>
      </c>
      <c s="73">
        <f>IF('S.D.PASTE SHEET'!D122="","",'S.D.PASTE SHEET'!D122)</f>
        <v>44753</v>
      </c>
      <c s="72" t="str">
        <f>IF('S.D.PASTE SHEET'!E122="","",UPPER('S.D.PASTE SHEET'!E122))</f>
        <v>SUNIL</v>
      </c>
      <c s="72" t="str">
        <f>IF('S.D.PASTE SHEET'!F122="","",'S.D.PASTE SHEET'!F122)</f>
        <v/>
      </c>
      <c s="72" t="str">
        <f>IF('S.D.PASTE SHEET'!G122="","",UPPER('S.D.PASTE SHEET'!G122))</f>
        <v>CHENA RAM</v>
      </c>
      <c s="72" t="str">
        <f>IF('S.D.PASTE SHEET'!H122="","",UPPER('S.D.PASTE SHEET'!H122))</f>
        <v>KANI DEVI</v>
      </c>
      <c s="72" t="str">
        <f>IF('S.D.PASTE SHEET'!I122="","",'S.D.PASTE SHEET'!I122)</f>
        <v>M</v>
      </c>
      <c s="73">
        <f>IF('S.D.PASTE SHEET'!J122="","",'S.D.PASTE SHEET'!J122)</f>
        <v>41275</v>
      </c>
      <c s="72">
        <f>IF('S.D.PASTE SHEET'!K122="","",'S.D.PASTE SHEET'!K122)</f>
        <v>6077</v>
      </c>
      <c s="72" t="str">
        <f>IF('S.D.PASTE SHEET'!L122="","",'S.D.PASTE SHEET'!L122)</f>
        <v/>
      </c>
      <c s="72">
        <f>IF('S.D.PASTE SHEET'!M122="","",'S.D.PASTE SHEET'!M122)</f>
        <v>137</v>
      </c>
      <c s="72">
        <f>IF('S.D.PASTE SHEET'!N122="","",'S.D.PASTE SHEET'!N122)</f>
        <v>110</v>
      </c>
      <c s="72" t="str">
        <f>IF('S.D.PASTE SHEET'!O122="","",'S.D.PASTE SHEET'!O122)</f>
        <v>OBC</v>
      </c>
      <c s="72" t="str">
        <f>IF('S.D.PASTE SHEET'!P122="","",'S.D.PASTE SHEET'!P122)</f>
        <v>Hindu</v>
      </c>
      <c s="72" t="str">
        <f>IF('S.D.PASTE SHEET'!Q122="","",'S.D.PASTE SHEET'!Q122)</f>
        <v/>
      </c>
      <c s="72" t="str">
        <f>IF('S.D.PASTE SHEET'!R122="","",'S.D.PASTE SHEET'!R122)</f>
        <v>GOVT. SENIOR SECONDARY SCHOOL DASANA KHURD (219769)</v>
      </c>
      <c s="72">
        <f>IF('S.D.PASTE SHEET'!S122="","",'S.D.PASTE SHEET'!S122)</f>
        <v>8141302602</v>
      </c>
      <c s="72" t="str">
        <f>IF('S.D.PASTE SHEET'!T122="","",'S.D.PASTE SHEET'!T122)</f>
        <v>XXXX2465</v>
      </c>
      <c s="72" t="str">
        <f>IF('S.D.PASTE SHEET'!U122="","",'S.D.PASTE SHEET'!U122)</f>
        <v/>
      </c>
      <c s="72">
        <f>IF('S.D.PASTE SHEET'!V122="","",'S.D.PASTE SHEET'!V122)</f>
        <v>8696566273</v>
      </c>
      <c s="72" t="str">
        <f>IF('S.D.PASTE SHEET'!W122="","",'S.D.PASTE SHEET'!W122)</f>
        <v>DASANA KHURD,MOLASAR,DASANA KHURD,341506</v>
      </c>
      <c s="72">
        <f>IF('S.D.PASTE SHEET'!X122="","",'S.D.PASTE SHEET'!X122)</f>
        <v>60000</v>
      </c>
      <c s="72" t="str">
        <f>IF('S.D.PASTE SHEET'!Y122="","",'S.D.PASTE SHEET'!Y122)</f>
        <v>N</v>
      </c>
      <c s="72" t="str">
        <f>IF('S.D.PASTE SHEET'!Z122="","",'S.D.PASTE SHEET'!Z122)</f>
        <v>N</v>
      </c>
      <c s="72" t="str">
        <f>IF('S.D.PASTE SHEET'!AA122="","",'S.D.PASTE SHEET'!AA122)</f>
        <v>No</v>
      </c>
      <c s="72">
        <f>IF('S.D.PASTE SHEET'!AB122="","",'S.D.PASTE SHEET'!AB122)</f>
        <v>11</v>
      </c>
      <c s="72" t="str">
        <f>IF('S.D.PASTE SHEET'!AC122="","",'S.D.PASTE SHEET'!AC122)</f>
        <v>None</v>
      </c>
      <c s="72">
        <f>IF('S.D.PASTE SHEET'!AD122="","",'S.D.PASTE SHEET'!AD122)</f>
        <v>3</v>
      </c>
      <c s="74"/>
      <c s="70" t="str">
        <f>IF(AK122="","",IF(AK122&gt;0,COUNT($AG$2:AG122),""))</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IF(BC122="","",IF(BC122&gt;0,COUNT($AY$2:AY122),""))</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 spans="1:157" ht="15.75" customHeight="1">
      <c r="A123" s="72">
        <f>IF('S.D.PASTE SHEET'!A123="","",'S.D.PASTE SHEET'!A123)</f>
        <v>6</v>
      </c>
      <c s="72" t="str">
        <f>IF('S.D.PASTE SHEET'!B123="","",'S.D.PASTE SHEET'!B123)</f>
        <v>A</v>
      </c>
      <c s="72">
        <f>IF('S.D.PASTE SHEET'!C123="","",'S.D.PASTE SHEET'!C123)</f>
        <v>463</v>
      </c>
      <c s="73" t="str">
        <f>IF('S.D.PASTE SHEET'!D123="","",'S.D.PASTE SHEET'!D123)</f>
        <v/>
      </c>
      <c s="72" t="str">
        <f>IF('S.D.PASTE SHEET'!E123="","",UPPER('S.D.PASTE SHEET'!E123))</f>
        <v>SURAJ SONI</v>
      </c>
      <c s="72" t="str">
        <f>IF('S.D.PASTE SHEET'!F123="","",'S.D.PASTE SHEET'!F123)</f>
        <v/>
      </c>
      <c s="72" t="str">
        <f>IF('S.D.PASTE SHEET'!G123="","",UPPER('S.D.PASTE SHEET'!G123))</f>
        <v>BABULAL SONI</v>
      </c>
      <c s="72" t="str">
        <f>IF('S.D.PASTE SHEET'!H123="","",UPPER('S.D.PASTE SHEET'!H123))</f>
        <v>RUKMA DEVI SONI</v>
      </c>
      <c s="72" t="str">
        <f>IF('S.D.PASTE SHEET'!I123="","",'S.D.PASTE SHEET'!I123)</f>
        <v>M</v>
      </c>
      <c s="73">
        <f>IF('S.D.PASTE SHEET'!J123="","",'S.D.PASTE SHEET'!J123)</f>
        <v>41305</v>
      </c>
      <c s="72">
        <f>IF('S.D.PASTE SHEET'!K123="","",'S.D.PASTE SHEET'!K123)</f>
        <v>6079</v>
      </c>
      <c s="72" t="str">
        <f>IF('S.D.PASTE SHEET'!L123="","",'S.D.PASTE SHEET'!L123)</f>
        <v/>
      </c>
      <c s="72">
        <f>IF('S.D.PASTE SHEET'!M123="","",'S.D.PASTE SHEET'!M123)</f>
        <v>137</v>
      </c>
      <c s="72">
        <f>IF('S.D.PASTE SHEET'!N123="","",'S.D.PASTE SHEET'!N123)</f>
        <v>116</v>
      </c>
      <c s="72" t="str">
        <f>IF('S.D.PASTE SHEET'!O123="","",'S.D.PASTE SHEET'!O123)</f>
        <v>GEN</v>
      </c>
      <c s="72" t="str">
        <f>IF('S.D.PASTE SHEET'!P123="","",'S.D.PASTE SHEET'!P123)</f>
        <v>Hindu</v>
      </c>
      <c s="72" t="str">
        <f>IF('S.D.PASTE SHEET'!Q123="","",'S.D.PASTE SHEET'!Q123)</f>
        <v/>
      </c>
      <c s="72" t="str">
        <f>IF('S.D.PASTE SHEET'!R123="","",'S.D.PASTE SHEET'!R123)</f>
        <v>GOVT. SENIOR SECONDARY SCHOOL DASANA KHURD (219769)</v>
      </c>
      <c s="72">
        <f>IF('S.D.PASTE SHEET'!S123="","",'S.D.PASTE SHEET'!S123)</f>
        <v>8141302602</v>
      </c>
      <c s="72" t="str">
        <f>IF('S.D.PASTE SHEET'!T123="","",'S.D.PASTE SHEET'!T123)</f>
        <v>XXXX7318</v>
      </c>
      <c s="72" t="str">
        <f>IF('S.D.PASTE SHEET'!U123="","",'S.D.PASTE SHEET'!U123)</f>
        <v>YUQMMBF</v>
      </c>
      <c s="72">
        <f>IF('S.D.PASTE SHEET'!V123="","",'S.D.PASTE SHEET'!V123)</f>
        <v>9672735298</v>
      </c>
      <c s="72" t="str">
        <f>IF('S.D.PASTE SHEET'!W123="","",'S.D.PASTE SHEET'!W123)</f>
        <v>VILLAGE DASANA KHURD,MOLASAR,DASANA KHURD,341506</v>
      </c>
      <c s="72">
        <f>IF('S.D.PASTE SHEET'!X123="","",'S.D.PASTE SHEET'!X123)</f>
        <v>36000</v>
      </c>
      <c s="72" t="str">
        <f>IF('S.D.PASTE SHEET'!Y123="","",'S.D.PASTE SHEET'!Y123)</f>
        <v>N</v>
      </c>
      <c s="72" t="str">
        <f>IF('S.D.PASTE SHEET'!Z123="","",'S.D.PASTE SHEET'!Z123)</f>
        <v>N</v>
      </c>
      <c s="72" t="str">
        <f>IF('S.D.PASTE SHEET'!AA123="","",'S.D.PASTE SHEET'!AA123)</f>
        <v>No</v>
      </c>
      <c s="72">
        <f>IF('S.D.PASTE SHEET'!AB123="","",'S.D.PASTE SHEET'!AB123)</f>
        <v>11</v>
      </c>
      <c s="72" t="str">
        <f>IF('S.D.PASTE SHEET'!AC123="","",'S.D.PASTE SHEET'!AC123)</f>
        <v>None</v>
      </c>
      <c s="72">
        <f>IF('S.D.PASTE SHEET'!AD123="","",'S.D.PASTE SHEET'!AD123)</f>
        <v>0</v>
      </c>
      <c s="74"/>
      <c s="70" t="str">
        <f>IF(AK123="","",IF(AK123&gt;0,COUNT($AG$2:AG123),""))</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IF(BC123="","",IF(BC123&gt;0,COUNT($AY$2:AY123),""))</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 spans="1:157" ht="15.75" customHeight="1">
      <c r="A124" s="72">
        <f>IF('S.D.PASTE SHEET'!A124="","",'S.D.PASTE SHEET'!A124)</f>
        <v>6</v>
      </c>
      <c s="72" t="str">
        <f>IF('S.D.PASTE SHEET'!B124="","",'S.D.PASTE SHEET'!B124)</f>
        <v>A</v>
      </c>
      <c s="72">
        <f>IF('S.D.PASTE SHEET'!C124="","",'S.D.PASTE SHEET'!C124)</f>
        <v>468</v>
      </c>
      <c s="73" t="str">
        <f>IF('S.D.PASTE SHEET'!D124="","",'S.D.PASTE SHEET'!D124)</f>
        <v/>
      </c>
      <c s="72" t="str">
        <f>IF('S.D.PASTE SHEET'!E124="","",UPPER('S.D.PASTE SHEET'!E124))</f>
        <v>SURYA PRATAP</v>
      </c>
      <c s="72" t="str">
        <f>IF('S.D.PASTE SHEET'!F124="","",'S.D.PASTE SHEET'!F124)</f>
        <v/>
      </c>
      <c s="72" t="str">
        <f>IF('S.D.PASTE SHEET'!G124="","",UPPER('S.D.PASTE SHEET'!G124))</f>
        <v>SUKHA RAM</v>
      </c>
      <c s="72" t="str">
        <f>IF('S.D.PASTE SHEET'!H124="","",UPPER('S.D.PASTE SHEET'!H124))</f>
        <v>PREM DEVI</v>
      </c>
      <c s="72" t="str">
        <f>IF('S.D.PASTE SHEET'!I124="","",'S.D.PASTE SHEET'!I124)</f>
        <v>M</v>
      </c>
      <c s="73">
        <f>IF('S.D.PASTE SHEET'!J124="","",'S.D.PASTE SHEET'!J124)</f>
        <v>41066</v>
      </c>
      <c s="72">
        <f>IF('S.D.PASTE SHEET'!K124="","",'S.D.PASTE SHEET'!K124)</f>
        <v>6080</v>
      </c>
      <c s="72" t="str">
        <f>IF('S.D.PASTE SHEET'!L124="","",'S.D.PASTE SHEET'!L124)</f>
        <v/>
      </c>
      <c s="72">
        <f>IF('S.D.PASTE SHEET'!M124="","",'S.D.PASTE SHEET'!M124)</f>
        <v>137</v>
      </c>
      <c s="72">
        <f>IF('S.D.PASTE SHEET'!N124="","",'S.D.PASTE SHEET'!N124)</f>
        <v>106</v>
      </c>
      <c s="72" t="str">
        <f>IF('S.D.PASTE SHEET'!O124="","",'S.D.PASTE SHEET'!O124)</f>
        <v>SC</v>
      </c>
      <c s="72" t="str">
        <f>IF('S.D.PASTE SHEET'!P124="","",'S.D.PASTE SHEET'!P124)</f>
        <v>Hindu</v>
      </c>
      <c s="72" t="str">
        <f>IF('S.D.PASTE SHEET'!Q124="","",'S.D.PASTE SHEET'!Q124)</f>
        <v/>
      </c>
      <c s="72" t="str">
        <f>IF('S.D.PASTE SHEET'!R124="","",'S.D.PASTE SHEET'!R124)</f>
        <v>GOVT. SENIOR SECONDARY SCHOOL DASANA KHURD (219769)</v>
      </c>
      <c s="72">
        <f>IF('S.D.PASTE SHEET'!S124="","",'S.D.PASTE SHEET'!S124)</f>
        <v>8141302602</v>
      </c>
      <c s="72" t="str">
        <f>IF('S.D.PASTE SHEET'!T124="","",'S.D.PASTE SHEET'!T124)</f>
        <v>XXXX6320</v>
      </c>
      <c s="72" t="str">
        <f>IF('S.D.PASTE SHEET'!U124="","",'S.D.PASTE SHEET'!U124)</f>
        <v>YKBBIFC</v>
      </c>
      <c s="72">
        <f>IF('S.D.PASTE SHEET'!V124="","",'S.D.PASTE SHEET'!V124)</f>
        <v>9982671909</v>
      </c>
      <c s="72" t="str">
        <f>IF('S.D.PASTE SHEET'!W124="","",'S.D.PASTE SHEET'!W124)</f>
        <v>DASANA KHURD,MOLASAR,DASANA KHURD,341506</v>
      </c>
      <c s="72">
        <f>IF('S.D.PASTE SHEET'!X124="","",'S.D.PASTE SHEET'!X124)</f>
        <v>30000</v>
      </c>
      <c s="72" t="str">
        <f>IF('S.D.PASTE SHEET'!Y124="","",'S.D.PASTE SHEET'!Y124)</f>
        <v>N</v>
      </c>
      <c s="72" t="str">
        <f>IF('S.D.PASTE SHEET'!Z124="","",'S.D.PASTE SHEET'!Z124)</f>
        <v>N</v>
      </c>
      <c s="72" t="str">
        <f>IF('S.D.PASTE SHEET'!AA124="","",'S.D.PASTE SHEET'!AA124)</f>
        <v>No</v>
      </c>
      <c s="72">
        <f>IF('S.D.PASTE SHEET'!AB124="","",'S.D.PASTE SHEET'!AB124)</f>
        <v>12</v>
      </c>
      <c s="72" t="str">
        <f>IF('S.D.PASTE SHEET'!AC124="","",'S.D.PASTE SHEET'!AC124)</f>
        <v>None</v>
      </c>
      <c s="72">
        <f>IF('S.D.PASTE SHEET'!AD124="","",'S.D.PASTE SHEET'!AD124)</f>
        <v>3</v>
      </c>
      <c s="74"/>
      <c s="70" t="str">
        <f>IF(AK124="","",IF(AK124&gt;0,COUNT($AG$2:AG124),""))</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IF(BC124="","",IF(BC124&gt;0,COUNT($AY$2:AY124),""))</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 spans="1:157" ht="15.75" customHeight="1">
      <c r="A125" s="72">
        <f>IF('S.D.PASTE SHEET'!A125="","",'S.D.PASTE SHEET'!A125)</f>
        <v>6</v>
      </c>
      <c s="72" t="str">
        <f>IF('S.D.PASTE SHEET'!B125="","",'S.D.PASTE SHEET'!B125)</f>
        <v>A</v>
      </c>
      <c s="72">
        <f>IF('S.D.PASTE SHEET'!C125="","",'S.D.PASTE SHEET'!C125)</f>
        <v>478</v>
      </c>
      <c s="73" t="str">
        <f>IF('S.D.PASTE SHEET'!D125="","",'S.D.PASTE SHEET'!D125)</f>
        <v/>
      </c>
      <c s="72" t="str">
        <f>IF('S.D.PASTE SHEET'!E125="","",UPPER('S.D.PASTE SHEET'!E125))</f>
        <v>TAMNNA NETAR</v>
      </c>
      <c s="72" t="str">
        <f>IF('S.D.PASTE SHEET'!F125="","",'S.D.PASTE SHEET'!F125)</f>
        <v/>
      </c>
      <c s="72" t="str">
        <f>IF('S.D.PASTE SHEET'!G125="","",UPPER('S.D.PASTE SHEET'!G125))</f>
        <v>CHENA RAM</v>
      </c>
      <c s="72" t="str">
        <f>IF('S.D.PASTE SHEET'!H125="","",UPPER('S.D.PASTE SHEET'!H125))</f>
        <v>SUSHILA</v>
      </c>
      <c s="72" t="str">
        <f>IF('S.D.PASTE SHEET'!I125="","",'S.D.PASTE SHEET'!I125)</f>
        <v>F</v>
      </c>
      <c s="73">
        <f>IF('S.D.PASTE SHEET'!J125="","",'S.D.PASTE SHEET'!J125)</f>
        <v>41500</v>
      </c>
      <c s="72">
        <f>IF('S.D.PASTE SHEET'!K125="","",'S.D.PASTE SHEET'!K125)</f>
        <v>6081</v>
      </c>
      <c s="72" t="str">
        <f>IF('S.D.PASTE SHEET'!L125="","",'S.D.PASTE SHEET'!L125)</f>
        <v/>
      </c>
      <c s="72">
        <f>IF('S.D.PASTE SHEET'!M125="","",'S.D.PASTE SHEET'!M125)</f>
        <v>137</v>
      </c>
      <c s="72">
        <f>IF('S.D.PASTE SHEET'!N125="","",'S.D.PASTE SHEET'!N125)</f>
        <v>119</v>
      </c>
      <c s="72" t="str">
        <f>IF('S.D.PASTE SHEET'!O125="","",'S.D.PASTE SHEET'!O125)</f>
        <v>OBC</v>
      </c>
      <c s="72" t="str">
        <f>IF('S.D.PASTE SHEET'!P125="","",'S.D.PASTE SHEET'!P125)</f>
        <v>Hindu</v>
      </c>
      <c s="72" t="str">
        <f>IF('S.D.PASTE SHEET'!Q125="","",'S.D.PASTE SHEET'!Q125)</f>
        <v/>
      </c>
      <c s="72" t="str">
        <f>IF('S.D.PASTE SHEET'!R125="","",'S.D.PASTE SHEET'!R125)</f>
        <v>GOVT. SENIOR SECONDARY SCHOOL DASANA KHURD (219769)</v>
      </c>
      <c s="72">
        <f>IF('S.D.PASTE SHEET'!S125="","",'S.D.PASTE SHEET'!S125)</f>
        <v>8141302602</v>
      </c>
      <c s="72" t="str">
        <f>IF('S.D.PASTE SHEET'!T125="","",'S.D.PASTE SHEET'!T125)</f>
        <v>XXXX4042</v>
      </c>
      <c s="72" t="str">
        <f>IF('S.D.PASTE SHEET'!U125="","",'S.D.PASTE SHEET'!U125)</f>
        <v/>
      </c>
      <c s="72">
        <f>IF('S.D.PASTE SHEET'!V125="","",'S.D.PASTE SHEET'!V125)</f>
        <v>9983388168</v>
      </c>
      <c s="72" t="str">
        <f>IF('S.D.PASTE SHEET'!W125="","",'S.D.PASTE SHEET'!W125)</f>
        <v>dasana khurd,molasar,dasana khurd,341506</v>
      </c>
      <c s="72">
        <f>IF('S.D.PASTE SHEET'!X125="","",'S.D.PASTE SHEET'!X125)</f>
        <v>36000</v>
      </c>
      <c s="72" t="str">
        <f>IF('S.D.PASTE SHEET'!Y125="","",'S.D.PASTE SHEET'!Y125)</f>
        <v>N</v>
      </c>
      <c s="72" t="str">
        <f>IF('S.D.PASTE SHEET'!Z125="","",'S.D.PASTE SHEET'!Z125)</f>
        <v>N</v>
      </c>
      <c s="72" t="str">
        <f>IF('S.D.PASTE SHEET'!AA125="","",'S.D.PASTE SHEET'!AA125)</f>
        <v>No</v>
      </c>
      <c s="72">
        <f>IF('S.D.PASTE SHEET'!AB125="","",'S.D.PASTE SHEET'!AB125)</f>
        <v>11</v>
      </c>
      <c s="72" t="str">
        <f>IF('S.D.PASTE SHEET'!AC125="","",'S.D.PASTE SHEET'!AC125)</f>
        <v>None</v>
      </c>
      <c s="72">
        <f>IF('S.D.PASTE SHEET'!AD125="","",'S.D.PASTE SHEET'!AD125)</f>
        <v>3</v>
      </c>
      <c s="74"/>
      <c s="70" t="str">
        <f>IF(AK125="","",IF(AK125&gt;0,COUNT($AG$2:AG125),""))</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IF(BC125="","",IF(BC125&gt;0,COUNT($AY$2:AY125),""))</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 spans="1:157" ht="15.75" customHeight="1">
      <c r="A126" s="72">
        <f>IF('S.D.PASTE SHEET'!A126="","",'S.D.PASTE SHEET'!A126)</f>
        <v>7</v>
      </c>
      <c s="72" t="str">
        <f>IF('S.D.PASTE SHEET'!B126="","",'S.D.PASTE SHEET'!B126)</f>
        <v>A</v>
      </c>
      <c s="72">
        <f>IF('S.D.PASTE SHEET'!C126="","",'S.D.PASTE SHEET'!C126)</f>
        <v>627</v>
      </c>
      <c s="73" t="str">
        <f>IF('S.D.PASTE SHEET'!D126="","",'S.D.PASTE SHEET'!D126)</f>
        <v/>
      </c>
      <c s="72" t="str">
        <f>IF('S.D.PASTE SHEET'!E126="","",UPPER('S.D.PASTE SHEET'!E126))</f>
        <v>AARTI PRAJAPAT</v>
      </c>
      <c s="72" t="str">
        <f>IF('S.D.PASTE SHEET'!F126="","",'S.D.PASTE SHEET'!F126)</f>
        <v/>
      </c>
      <c s="72" t="str">
        <f>IF('S.D.PASTE SHEET'!G126="","",UPPER('S.D.PASTE SHEET'!G126))</f>
        <v>JETHA RAM</v>
      </c>
      <c s="72" t="str">
        <f>IF('S.D.PASTE SHEET'!H126="","",UPPER('S.D.PASTE SHEET'!H126))</f>
        <v>SANTOSH</v>
      </c>
      <c s="72" t="str">
        <f>IF('S.D.PASTE SHEET'!I126="","",'S.D.PASTE SHEET'!I126)</f>
        <v>F</v>
      </c>
      <c s="73">
        <f>IF('S.D.PASTE SHEET'!J126="","",'S.D.PASTE SHEET'!J126)</f>
        <v>40470</v>
      </c>
      <c s="72">
        <f>IF('S.D.PASTE SHEET'!K126="","",'S.D.PASTE SHEET'!K126)</f>
        <v>7059</v>
      </c>
      <c s="72" t="str">
        <f>IF('S.D.PASTE SHEET'!L126="","",'S.D.PASTE SHEET'!L126)</f>
        <v/>
      </c>
      <c s="72">
        <f>IF('S.D.PASTE SHEET'!M126="","",'S.D.PASTE SHEET'!M126)</f>
        <v>137</v>
      </c>
      <c s="72">
        <f>IF('S.D.PASTE SHEET'!N126="","",'S.D.PASTE SHEET'!N126)</f>
        <v>125</v>
      </c>
      <c s="72" t="str">
        <f>IF('S.D.PASTE SHEET'!O126="","",'S.D.PASTE SHEET'!O126)</f>
        <v>OBC</v>
      </c>
      <c s="72" t="str">
        <f>IF('S.D.PASTE SHEET'!P126="","",'S.D.PASTE SHEET'!P126)</f>
        <v>Hindu</v>
      </c>
      <c s="72" t="str">
        <f>IF('S.D.PASTE SHEET'!Q126="","",'S.D.PASTE SHEET'!Q126)</f>
        <v/>
      </c>
      <c s="72" t="str">
        <f>IF('S.D.PASTE SHEET'!R126="","",'S.D.PASTE SHEET'!R126)</f>
        <v>GOVT. SENIOR SECONDARY SCHOOL DASANA KHURD (219769)</v>
      </c>
      <c s="72">
        <f>IF('S.D.PASTE SHEET'!S126="","",'S.D.PASTE SHEET'!S126)</f>
        <v>8141302602</v>
      </c>
      <c s="72" t="str">
        <f>IF('S.D.PASTE SHEET'!T126="","",'S.D.PASTE SHEET'!T126)</f>
        <v>XXXX1327</v>
      </c>
      <c s="72" t="str">
        <f>IF('S.D.PASTE SHEET'!U126="","",'S.D.PASTE SHEET'!U126)</f>
        <v/>
      </c>
      <c s="72">
        <f>IF('S.D.PASTE SHEET'!V126="","",'S.D.PASTE SHEET'!V126)</f>
        <v>9828273030</v>
      </c>
      <c s="72" t="str">
        <f>IF('S.D.PASTE SHEET'!W126="","",'S.D.PASTE SHEET'!W126)</f>
        <v>DASANA KHURD,DIDWANA,DASANA KHURD,341303</v>
      </c>
      <c s="72">
        <f>IF('S.D.PASTE SHEET'!X126="","",'S.D.PASTE SHEET'!X126)</f>
        <v>30000</v>
      </c>
      <c s="72" t="str">
        <f>IF('S.D.PASTE SHEET'!Y126="","",'S.D.PASTE SHEET'!Y126)</f>
        <v>N</v>
      </c>
      <c s="72" t="str">
        <f>IF('S.D.PASTE SHEET'!Z126="","",'S.D.PASTE SHEET'!Z126)</f>
        <v>N</v>
      </c>
      <c s="72" t="str">
        <f>IF('S.D.PASTE SHEET'!AA126="","",'S.D.PASTE SHEET'!AA126)</f>
        <v>No</v>
      </c>
      <c s="72">
        <f>IF('S.D.PASTE SHEET'!AB126="","",'S.D.PASTE SHEET'!AB126)</f>
        <v>14</v>
      </c>
      <c s="72" t="str">
        <f>IF('S.D.PASTE SHEET'!AC126="","",'S.D.PASTE SHEET'!AC126)</f>
        <v>None</v>
      </c>
      <c s="72">
        <f>IF('S.D.PASTE SHEET'!AD126="","",'S.D.PASTE SHEET'!AD126)</f>
        <v>3</v>
      </c>
      <c s="74"/>
      <c s="70" t="str">
        <f>IF(AK126="","",IF(AK126&gt;0,COUNT($AG$2:AG126),""))</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IF(BC126="","",IF(BC126&gt;0,COUNT($AY$2:AY126),""))</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 spans="1:157" ht="15.75" customHeight="1">
      <c r="A127" s="72">
        <f>IF('S.D.PASTE SHEET'!A127="","",'S.D.PASTE SHEET'!A127)</f>
        <v>7</v>
      </c>
      <c s="72" t="str">
        <f>IF('S.D.PASTE SHEET'!B127="","",'S.D.PASTE SHEET'!B127)</f>
        <v>A</v>
      </c>
      <c s="72">
        <f>IF('S.D.PASTE SHEET'!C127="","",'S.D.PASTE SHEET'!C127)</f>
        <v>672</v>
      </c>
      <c s="73">
        <f>IF('S.D.PASTE SHEET'!D127="","",'S.D.PASTE SHEET'!D127)</f>
        <v>45140</v>
      </c>
      <c s="72" t="str">
        <f>IF('S.D.PASTE SHEET'!E127="","",UPPER('S.D.PASTE SHEET'!E127))</f>
        <v>AMIT SINGH</v>
      </c>
      <c s="72" t="str">
        <f>IF('S.D.PASTE SHEET'!F127="","",'S.D.PASTE SHEET'!F127)</f>
        <v/>
      </c>
      <c s="72" t="str">
        <f>IF('S.D.PASTE SHEET'!G127="","",UPPER('S.D.PASTE SHEET'!G127))</f>
        <v>CHAIN SINGH</v>
      </c>
      <c s="72" t="str">
        <f>IF('S.D.PASTE SHEET'!H127="","",UPPER('S.D.PASTE SHEET'!H127))</f>
        <v>LALITA KANWAR</v>
      </c>
      <c s="72" t="str">
        <f>IF('S.D.PASTE SHEET'!I127="","",'S.D.PASTE SHEET'!I127)</f>
        <v>M</v>
      </c>
      <c s="73">
        <f>IF('S.D.PASTE SHEET'!J127="","",'S.D.PASTE SHEET'!J127)</f>
        <v>40204</v>
      </c>
      <c s="72">
        <f>IF('S.D.PASTE SHEET'!K127="","",'S.D.PASTE SHEET'!K127)</f>
        <v>7060</v>
      </c>
      <c s="72" t="str">
        <f>IF('S.D.PASTE SHEET'!L127="","",'S.D.PASTE SHEET'!L127)</f>
        <v/>
      </c>
      <c s="72">
        <f>IF('S.D.PASTE SHEET'!M127="","",'S.D.PASTE SHEET'!M127)</f>
        <v>137</v>
      </c>
      <c s="72">
        <f>IF('S.D.PASTE SHEET'!N127="","",'S.D.PASTE SHEET'!N127)</f>
        <v>74</v>
      </c>
      <c s="72" t="str">
        <f>IF('S.D.PASTE SHEET'!O127="","",'S.D.PASTE SHEET'!O127)</f>
        <v>GEN</v>
      </c>
      <c s="72" t="str">
        <f>IF('S.D.PASTE SHEET'!P127="","",'S.D.PASTE SHEET'!P127)</f>
        <v/>
      </c>
      <c s="72" t="str">
        <f>IF('S.D.PASTE SHEET'!Q127="","",'S.D.PASTE SHEET'!Q127)</f>
        <v/>
      </c>
      <c s="72" t="str">
        <f>IF('S.D.PASTE SHEET'!R127="","",'S.D.PASTE SHEET'!R127)</f>
        <v>GOVT. SENIOR SECONDARY SCHOOL DASANA KHURD (219769)</v>
      </c>
      <c s="72">
        <f>IF('S.D.PASTE SHEET'!S127="","",'S.D.PASTE SHEET'!S127)</f>
        <v>8141302602</v>
      </c>
      <c s="72" t="str">
        <f>IF('S.D.PASTE SHEET'!T127="","",'S.D.PASTE SHEET'!T127)</f>
        <v/>
      </c>
      <c s="72" t="str">
        <f>IF('S.D.PASTE SHEET'!U127="","",'S.D.PASTE SHEET'!U127)</f>
        <v/>
      </c>
      <c s="72">
        <f>IF('S.D.PASTE SHEET'!V127="","",'S.D.PASTE SHEET'!V127)</f>
        <v>9057357551</v>
      </c>
      <c s="72" t="str">
        <f>IF('S.D.PASTE SHEET'!W127="","",'S.D.PASTE SHEET'!W127)</f>
        <v>Heerwana,Udaipurwati,Heerwana,333053</v>
      </c>
      <c s="72">
        <f>IF('S.D.PASTE SHEET'!X127="","",'S.D.PASTE SHEET'!X127)</f>
        <v>35000</v>
      </c>
      <c s="72" t="str">
        <f>IF('S.D.PASTE SHEET'!Y127="","",'S.D.PASTE SHEET'!Y127)</f>
        <v>N</v>
      </c>
      <c s="72" t="str">
        <f>IF('S.D.PASTE SHEET'!Z127="","",'S.D.PASTE SHEET'!Z127)</f>
        <v>N</v>
      </c>
      <c s="72" t="str">
        <f>IF('S.D.PASTE SHEET'!AA127="","",'S.D.PASTE SHEET'!AA127)</f>
        <v/>
      </c>
      <c s="72">
        <f>IF('S.D.PASTE SHEET'!AB127="","",'S.D.PASTE SHEET'!AB127)</f>
        <v>14</v>
      </c>
      <c s="72" t="str">
        <f>IF('S.D.PASTE SHEET'!AC127="","",'S.D.PASTE SHEET'!AC127)</f>
        <v>None</v>
      </c>
      <c s="72">
        <f>IF('S.D.PASTE SHEET'!AD127="","",'S.D.PASTE SHEET'!AD127)</f>
        <v>3</v>
      </c>
      <c s="74"/>
      <c s="70" t="str">
        <f>IF(AK127="","",IF(AK127&gt;0,COUNT($AG$2:AG127),""))</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IF(BC127="","",IF(BC127&gt;0,COUNT($AY$2:AY127),""))</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 spans="1:157" ht="15.75" customHeight="1">
      <c r="A128" s="72">
        <f>IF('S.D.PASTE SHEET'!A128="","",'S.D.PASTE SHEET'!A128)</f>
        <v>7</v>
      </c>
      <c s="72" t="str">
        <f>IF('S.D.PASTE SHEET'!B128="","",'S.D.PASTE SHEET'!B128)</f>
        <v>A</v>
      </c>
      <c s="72">
        <f>IF('S.D.PASTE SHEET'!C128="","",'S.D.PASTE SHEET'!C128)</f>
        <v>441</v>
      </c>
      <c s="73" t="str">
        <f>IF('S.D.PASTE SHEET'!D128="","",'S.D.PASTE SHEET'!D128)</f>
        <v/>
      </c>
      <c s="72" t="str">
        <f>IF('S.D.PASTE SHEET'!E128="","",UPPER('S.D.PASTE SHEET'!E128))</f>
        <v>DEEPAK JANGIR</v>
      </c>
      <c s="72" t="str">
        <f>IF('S.D.PASTE SHEET'!F128="","",'S.D.PASTE SHEET'!F128)</f>
        <v/>
      </c>
      <c s="72" t="str">
        <f>IF('S.D.PASTE SHEET'!G128="","",UPPER('S.D.PASTE SHEET'!G128))</f>
        <v>NATHU RAM JANGIR</v>
      </c>
      <c s="72" t="str">
        <f>IF('S.D.PASTE SHEET'!H128="","",UPPER('S.D.PASTE SHEET'!H128))</f>
        <v>SANTOSH DEVI</v>
      </c>
      <c s="72" t="str">
        <f>IF('S.D.PASTE SHEET'!I128="","",'S.D.PASTE SHEET'!I128)</f>
        <v>M</v>
      </c>
      <c s="73">
        <f>IF('S.D.PASTE SHEET'!J128="","",'S.D.PASTE SHEET'!J128)</f>
        <v>40717</v>
      </c>
      <c s="72">
        <f>IF('S.D.PASTE SHEET'!K128="","",'S.D.PASTE SHEET'!K128)</f>
        <v>7061</v>
      </c>
      <c s="72" t="str">
        <f>IF('S.D.PASTE SHEET'!L128="","",'S.D.PASTE SHEET'!L128)</f>
        <v/>
      </c>
      <c s="72">
        <f>IF('S.D.PASTE SHEET'!M128="","",'S.D.PASTE SHEET'!M128)</f>
        <v>137</v>
      </c>
      <c s="72">
        <f>IF('S.D.PASTE SHEET'!N128="","",'S.D.PASTE SHEET'!N128)</f>
        <v>121</v>
      </c>
      <c s="72" t="str">
        <f>IF('S.D.PASTE SHEET'!O128="","",'S.D.PASTE SHEET'!O128)</f>
        <v>OBC</v>
      </c>
      <c s="72" t="str">
        <f>IF('S.D.PASTE SHEET'!P128="","",'S.D.PASTE SHEET'!P128)</f>
        <v>Hindu</v>
      </c>
      <c s="72" t="str">
        <f>IF('S.D.PASTE SHEET'!Q128="","",'S.D.PASTE SHEET'!Q128)</f>
        <v/>
      </c>
      <c s="72" t="str">
        <f>IF('S.D.PASTE SHEET'!R128="","",'S.D.PASTE SHEET'!R128)</f>
        <v>GOVT. SENIOR SECONDARY SCHOOL DASANA KHURD (219769)</v>
      </c>
      <c s="72">
        <f>IF('S.D.PASTE SHEET'!S128="","",'S.D.PASTE SHEET'!S128)</f>
        <v>8141302602</v>
      </c>
      <c s="72" t="str">
        <f>IF('S.D.PASTE SHEET'!T128="","",'S.D.PASTE SHEET'!T128)</f>
        <v>XXXX6151</v>
      </c>
      <c s="72" t="str">
        <f>IF('S.D.PASTE SHEET'!U128="","",'S.D.PASTE SHEET'!U128)</f>
        <v>Vkjkjhj</v>
      </c>
      <c s="72">
        <f>IF('S.D.PASTE SHEET'!V128="","",'S.D.PASTE SHEET'!V128)</f>
        <v>9352312388</v>
      </c>
      <c s="72" t="str">
        <f>IF('S.D.PASTE SHEET'!W128="","",'S.D.PASTE SHEET'!W128)</f>
        <v>Post dikawa,Molasar,DASANA khurd,341506</v>
      </c>
      <c s="72">
        <f>IF('S.D.PASTE SHEET'!X128="","",'S.D.PASTE SHEET'!X128)</f>
        <v>36000</v>
      </c>
      <c s="72" t="str">
        <f>IF('S.D.PASTE SHEET'!Y128="","",'S.D.PASTE SHEET'!Y128)</f>
        <v>N</v>
      </c>
      <c s="72" t="str">
        <f>IF('S.D.PASTE SHEET'!Z128="","",'S.D.PASTE SHEET'!Z128)</f>
        <v>N</v>
      </c>
      <c s="72" t="str">
        <f>IF('S.D.PASTE SHEET'!AA128="","",'S.D.PASTE SHEET'!AA128)</f>
        <v>No</v>
      </c>
      <c s="72">
        <f>IF('S.D.PASTE SHEET'!AB128="","",'S.D.PASTE SHEET'!AB128)</f>
        <v>13</v>
      </c>
      <c s="72" t="str">
        <f>IF('S.D.PASTE SHEET'!AC128="","",'S.D.PASTE SHEET'!AC128)</f>
        <v>None</v>
      </c>
      <c s="72">
        <f>IF('S.D.PASTE SHEET'!AD128="","",'S.D.PASTE SHEET'!AD128)</f>
        <v>0</v>
      </c>
      <c s="74"/>
      <c s="70" t="str">
        <f>IF(AK128="","",IF(AK128&gt;0,COUNT($AG$2:AG128),""))</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IF(BC128="","",IF(BC128&gt;0,COUNT($AY$2:AY128),""))</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 spans="1:157" ht="15.75" customHeight="1">
      <c r="A129" s="72">
        <f>IF('S.D.PASTE SHEET'!A129="","",'S.D.PASTE SHEET'!A129)</f>
        <v>7</v>
      </c>
      <c s="72" t="str">
        <f>IF('S.D.PASTE SHEET'!B129="","",'S.D.PASTE SHEET'!B129)</f>
        <v>A</v>
      </c>
      <c s="72">
        <f>IF('S.D.PASTE SHEET'!C129="","",'S.D.PASTE SHEET'!C129)</f>
        <v>401</v>
      </c>
      <c s="73" t="str">
        <f>IF('S.D.PASTE SHEET'!D129="","",'S.D.PASTE SHEET'!D129)</f>
        <v/>
      </c>
      <c s="72" t="str">
        <f>IF('S.D.PASTE SHEET'!E129="","",UPPER('S.D.PASTE SHEET'!E129))</f>
        <v>DIKSHITA SHARMA</v>
      </c>
      <c s="72" t="str">
        <f>IF('S.D.PASTE SHEET'!F129="","",'S.D.PASTE SHEET'!F129)</f>
        <v/>
      </c>
      <c s="72" t="str">
        <f>IF('S.D.PASTE SHEET'!G129="","",UPPER('S.D.PASTE SHEET'!G129))</f>
        <v>PREMRAJ SHARMA</v>
      </c>
      <c s="72" t="str">
        <f>IF('S.D.PASTE SHEET'!H129="","",UPPER('S.D.PASTE SHEET'!H129))</f>
        <v>MAINA DEVI</v>
      </c>
      <c s="72" t="str">
        <f>IF('S.D.PASTE SHEET'!I129="","",'S.D.PASTE SHEET'!I129)</f>
        <v>F</v>
      </c>
      <c s="73">
        <f>IF('S.D.PASTE SHEET'!J129="","",'S.D.PASTE SHEET'!J129)</f>
        <v>41165</v>
      </c>
      <c s="72">
        <f>IF('S.D.PASTE SHEET'!K129="","",'S.D.PASTE SHEET'!K129)</f>
        <v>7062</v>
      </c>
      <c s="72" t="str">
        <f>IF('S.D.PASTE SHEET'!L129="","",'S.D.PASTE SHEET'!L129)</f>
        <v/>
      </c>
      <c s="72">
        <f>IF('S.D.PASTE SHEET'!M129="","",'S.D.PASTE SHEET'!M129)</f>
        <v>137</v>
      </c>
      <c s="72">
        <f>IF('S.D.PASTE SHEET'!N129="","",'S.D.PASTE SHEET'!N129)</f>
        <v>130</v>
      </c>
      <c s="72" t="str">
        <f>IF('S.D.PASTE SHEET'!O129="","",'S.D.PASTE SHEET'!O129)</f>
        <v>GEN</v>
      </c>
      <c s="72" t="str">
        <f>IF('S.D.PASTE SHEET'!P129="","",'S.D.PASTE SHEET'!P129)</f>
        <v/>
      </c>
      <c s="72" t="str">
        <f>IF('S.D.PASTE SHEET'!Q129="","",'S.D.PASTE SHEET'!Q129)</f>
        <v/>
      </c>
      <c s="72" t="str">
        <f>IF('S.D.PASTE SHEET'!R129="","",'S.D.PASTE SHEET'!R129)</f>
        <v>GOVT. SENIOR SECONDARY SCHOOL DASANA KHURD (219769)</v>
      </c>
      <c s="72">
        <f>IF('S.D.PASTE SHEET'!S129="","",'S.D.PASTE SHEET'!S129)</f>
        <v>8141302602</v>
      </c>
      <c s="72" t="str">
        <f>IF('S.D.PASTE SHEET'!T129="","",'S.D.PASTE SHEET'!T129)</f>
        <v>XXXX6169</v>
      </c>
      <c s="72" t="str">
        <f>IF('S.D.PASTE SHEET'!U129="","",'S.D.PASTE SHEET'!U129)</f>
        <v>VTPVJCT</v>
      </c>
      <c s="72">
        <f>IF('S.D.PASTE SHEET'!V129="","",'S.D.PASTE SHEET'!V129)</f>
        <v>6350026579</v>
      </c>
      <c s="72" t="str">
        <f>IF('S.D.PASTE SHEET'!W129="","",'S.D.PASTE SHEET'!W129)</f>
        <v>VPO DASANA KHURD,MOLASAR,TEHSIL DIDWANA,341506</v>
      </c>
      <c s="72">
        <f>IF('S.D.PASTE SHEET'!X129="","",'S.D.PASTE SHEET'!X129)</f>
        <v>30000</v>
      </c>
      <c s="72" t="str">
        <f>IF('S.D.PASTE SHEET'!Y129="","",'S.D.PASTE SHEET'!Y129)</f>
        <v>N</v>
      </c>
      <c s="72" t="str">
        <f>IF('S.D.PASTE SHEET'!Z129="","",'S.D.PASTE SHEET'!Z129)</f>
        <v>N</v>
      </c>
      <c s="72" t="str">
        <f>IF('S.D.PASTE SHEET'!AA129="","",'S.D.PASTE SHEET'!AA129)</f>
        <v/>
      </c>
      <c s="72">
        <f>IF('S.D.PASTE SHEET'!AB129="","",'S.D.PASTE SHEET'!AB129)</f>
        <v>12</v>
      </c>
      <c s="72" t="str">
        <f>IF('S.D.PASTE SHEET'!AC129="","",'S.D.PASTE SHEET'!AC129)</f>
        <v>None</v>
      </c>
      <c s="72">
        <f>IF('S.D.PASTE SHEET'!AD129="","",'S.D.PASTE SHEET'!AD129)</f>
        <v>0</v>
      </c>
      <c s="74"/>
      <c s="70" t="str">
        <f>IF(AK129="","",IF(AK129&gt;0,COUNT($AG$2:AG129),""))</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IF(BC129="","",IF(BC129&gt;0,COUNT($AY$2:AY129),""))</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 spans="1:157" ht="15.75" customHeight="1">
      <c r="A130" s="72">
        <f>IF('S.D.PASTE SHEET'!A130="","",'S.D.PASTE SHEET'!A130)</f>
        <v>7</v>
      </c>
      <c s="72" t="str">
        <f>IF('S.D.PASTE SHEET'!B130="","",'S.D.PASTE SHEET'!B130)</f>
        <v>A</v>
      </c>
      <c s="72">
        <f>IF('S.D.PASTE SHEET'!C130="","",'S.D.PASTE SHEET'!C130)</f>
        <v>438</v>
      </c>
      <c s="73" t="str">
        <f>IF('S.D.PASTE SHEET'!D130="","",'S.D.PASTE SHEET'!D130)</f>
        <v/>
      </c>
      <c s="72" t="str">
        <f>IF('S.D.PASTE SHEET'!E130="","",UPPER('S.D.PASTE SHEET'!E130))</f>
        <v>DIPIKA</v>
      </c>
      <c s="72" t="str">
        <f>IF('S.D.PASTE SHEET'!F130="","",'S.D.PASTE SHEET'!F130)</f>
        <v/>
      </c>
      <c s="72" t="str">
        <f>IF('S.D.PASTE SHEET'!G130="","",UPPER('S.D.PASTE SHEET'!G130))</f>
        <v>LALA RAM</v>
      </c>
      <c s="72" t="str">
        <f>IF('S.D.PASTE SHEET'!H130="","",UPPER('S.D.PASTE SHEET'!H130))</f>
        <v>VIMLA DEVI</v>
      </c>
      <c s="72" t="str">
        <f>IF('S.D.PASTE SHEET'!I130="","",'S.D.PASTE SHEET'!I130)</f>
        <v>F</v>
      </c>
      <c s="73">
        <f>IF('S.D.PASTE SHEET'!J130="","",'S.D.PASTE SHEET'!J130)</f>
        <v>41181</v>
      </c>
      <c s="72">
        <f>IF('S.D.PASTE SHEET'!K130="","",'S.D.PASTE SHEET'!K130)</f>
        <v>7063</v>
      </c>
      <c s="72" t="str">
        <f>IF('S.D.PASTE SHEET'!L130="","",'S.D.PASTE SHEET'!L130)</f>
        <v/>
      </c>
      <c s="72">
        <f>IF('S.D.PASTE SHEET'!M130="","",'S.D.PASTE SHEET'!M130)</f>
        <v>137</v>
      </c>
      <c s="72">
        <f>IF('S.D.PASTE SHEET'!N130="","",'S.D.PASTE SHEET'!N130)</f>
        <v>118</v>
      </c>
      <c s="72" t="str">
        <f>IF('S.D.PASTE SHEET'!O130="","",'S.D.PASTE SHEET'!O130)</f>
        <v>OBC</v>
      </c>
      <c s="72" t="str">
        <f>IF('S.D.PASTE SHEET'!P130="","",'S.D.PASTE SHEET'!P130)</f>
        <v/>
      </c>
      <c s="72" t="str">
        <f>IF('S.D.PASTE SHEET'!Q130="","",'S.D.PASTE SHEET'!Q130)</f>
        <v/>
      </c>
      <c s="72" t="str">
        <f>IF('S.D.PASTE SHEET'!R130="","",'S.D.PASTE SHEET'!R130)</f>
        <v>GOVT. SENIOR SECONDARY SCHOOL DASANA KHURD (219769)</v>
      </c>
      <c s="72">
        <f>IF('S.D.PASTE SHEET'!S130="","",'S.D.PASTE SHEET'!S130)</f>
        <v>8141302602</v>
      </c>
      <c s="72" t="str">
        <f>IF('S.D.PASTE SHEET'!T130="","",'S.D.PASTE SHEET'!T130)</f>
        <v>XXXX2970</v>
      </c>
      <c s="72" t="str">
        <f>IF('S.D.PASTE SHEET'!U130="","",'S.D.PASTE SHEET'!U130)</f>
        <v>9999-LG</v>
      </c>
      <c s="72">
        <f>IF('S.D.PASTE SHEET'!V130="","",'S.D.PASTE SHEET'!V130)</f>
        <v>9783954839</v>
      </c>
      <c s="72" t="str">
        <f>IF('S.D.PASTE SHEET'!W130="","",'S.D.PASTE SHEET'!W130)</f>
        <v>Dikawa,Molasar,Dasanakhurd,341506</v>
      </c>
      <c s="72">
        <f>IF('S.D.PASTE SHEET'!X130="","",'S.D.PASTE SHEET'!X130)</f>
        <v>40000</v>
      </c>
      <c s="72" t="str">
        <f>IF('S.D.PASTE SHEET'!Y130="","",'S.D.PASTE SHEET'!Y130)</f>
        <v>N</v>
      </c>
      <c s="72" t="str">
        <f>IF('S.D.PASTE SHEET'!Z130="","",'S.D.PASTE SHEET'!Z130)</f>
        <v>N</v>
      </c>
      <c s="72" t="str">
        <f>IF('S.D.PASTE SHEET'!AA130="","",'S.D.PASTE SHEET'!AA130)</f>
        <v/>
      </c>
      <c s="72">
        <f>IF('S.D.PASTE SHEET'!AB130="","",'S.D.PASTE SHEET'!AB130)</f>
        <v>12</v>
      </c>
      <c s="72" t="str">
        <f>IF('S.D.PASTE SHEET'!AC130="","",'S.D.PASTE SHEET'!AC130)</f>
        <v>None</v>
      </c>
      <c s="72">
        <f>IF('S.D.PASTE SHEET'!AD130="","",'S.D.PASTE SHEET'!AD130)</f>
        <v>3</v>
      </c>
      <c s="74"/>
      <c s="70" t="str">
        <f>IF(AK130="","",IF(AK130&gt;0,COUNT($AG$2:AG130),""))</f>
        <v/>
      </c>
      <c s="75" t="str">
        <f t="shared" si="32"/>
        <v/>
      </c>
      <c s="75" t="str">
        <f t="shared" si="33"/>
        <v/>
      </c>
      <c s="75" t="str">
        <f t="shared" si="34"/>
        <v/>
      </c>
      <c s="73" t="str">
        <f t="shared" si="35"/>
        <v/>
      </c>
      <c s="75" t="str">
        <f t="shared" si="36"/>
        <v/>
      </c>
      <c s="75" t="str">
        <f t="shared" si="37"/>
        <v/>
      </c>
      <c s="75" t="str">
        <f t="shared" si="38"/>
        <v/>
      </c>
      <c s="75" t="str">
        <f t="shared" si="39"/>
        <v/>
      </c>
      <c s="75" t="str">
        <f t="shared" si="40"/>
        <v/>
      </c>
      <c s="73" t="str">
        <f t="shared" si="41"/>
        <v/>
      </c>
      <c s="75" t="str">
        <f t="shared" si="42"/>
        <v/>
      </c>
      <c s="75" t="str">
        <f t="shared" si="43"/>
        <v/>
      </c>
      <c s="75" t="str">
        <f t="shared" si="44"/>
        <v/>
      </c>
      <c s="75" t="str">
        <f t="shared" si="45"/>
        <v/>
      </c>
      <c s="75" t="str">
        <f t="shared" si="46"/>
        <v/>
      </c>
      <c s="75" t="str">
        <f t="shared" si="47"/>
        <v/>
      </c>
      <c s="70"/>
      <c s="70" t="str">
        <f>IF(BC130="","",IF(BC130&gt;0,COUNT($AY$2:AY130),""))</f>
        <v/>
      </c>
      <c s="76" t="str">
        <f t="shared" si="48"/>
        <v/>
      </c>
      <c s="76" t="str">
        <f t="shared" si="49"/>
        <v/>
      </c>
      <c s="76" t="str">
        <f t="shared" si="50"/>
        <v/>
      </c>
      <c s="73" t="str">
        <f t="shared" si="51"/>
        <v/>
      </c>
      <c s="76" t="str">
        <f t="shared" si="52"/>
        <v/>
      </c>
      <c s="76" t="str">
        <f t="shared" si="53"/>
        <v/>
      </c>
      <c s="76" t="str">
        <f t="shared" si="54"/>
        <v/>
      </c>
      <c s="76" t="str">
        <f t="shared" si="55"/>
        <v/>
      </c>
      <c s="76" t="str">
        <f t="shared" si="56"/>
        <v/>
      </c>
      <c s="73" t="str">
        <f t="shared" si="57"/>
        <v/>
      </c>
      <c s="76" t="str">
        <f t="shared" si="58"/>
        <v/>
      </c>
      <c s="76" t="str">
        <f t="shared" si="59"/>
        <v/>
      </c>
      <c s="76" t="str">
        <f t="shared" si="60"/>
        <v/>
      </c>
      <c s="76" t="str">
        <f t="shared" si="61"/>
        <v/>
      </c>
      <c s="76" t="str">
        <f t="shared" si="62"/>
        <v/>
      </c>
      <c s="76" t="str">
        <f t="shared" si="63"/>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 spans="1:157" ht="15.75" customHeight="1">
      <c r="A131" s="72">
        <f>IF('S.D.PASTE SHEET'!A131="","",'S.D.PASTE SHEET'!A131)</f>
        <v>7</v>
      </c>
      <c s="72" t="str">
        <f>IF('S.D.PASTE SHEET'!B131="","",'S.D.PASTE SHEET'!B131)</f>
        <v>A</v>
      </c>
      <c s="72">
        <f>IF('S.D.PASTE SHEET'!C131="","",'S.D.PASTE SHEET'!C131)</f>
        <v>588</v>
      </c>
      <c s="73" t="str">
        <f>IF('S.D.PASTE SHEET'!D131="","",'S.D.PASTE SHEET'!D131)</f>
        <v/>
      </c>
      <c s="72" t="str">
        <f>IF('S.D.PASTE SHEET'!E131="","",UPPER('S.D.PASTE SHEET'!E131))</f>
        <v>HARSHIT BHUNWAL</v>
      </c>
      <c s="72" t="str">
        <f>IF('S.D.PASTE SHEET'!F131="","",'S.D.PASTE SHEET'!F131)</f>
        <v/>
      </c>
      <c s="72" t="str">
        <f>IF('S.D.PASTE SHEET'!G131="","",UPPER('S.D.PASTE SHEET'!G131))</f>
        <v>HARENDRA RAM</v>
      </c>
      <c s="72" t="str">
        <f>IF('S.D.PASTE SHEET'!H131="","",UPPER('S.D.PASTE SHEET'!H131))</f>
        <v>MANJU DEVI</v>
      </c>
      <c s="72" t="str">
        <f>IF('S.D.PASTE SHEET'!I131="","",'S.D.PASTE SHEET'!I131)</f>
        <v>M</v>
      </c>
      <c s="73">
        <f>IF('S.D.PASTE SHEET'!J131="","",'S.D.PASTE SHEET'!J131)</f>
        <v>41152</v>
      </c>
      <c s="72">
        <f>IF('S.D.PASTE SHEET'!K131="","",'S.D.PASTE SHEET'!K131)</f>
        <v>7064</v>
      </c>
      <c s="72" t="str">
        <f>IF('S.D.PASTE SHEET'!L131="","",'S.D.PASTE SHEET'!L131)</f>
        <v/>
      </c>
      <c s="72">
        <f>IF('S.D.PASTE SHEET'!M131="","",'S.D.PASTE SHEET'!M131)</f>
        <v>137</v>
      </c>
      <c s="72">
        <f>IF('S.D.PASTE SHEET'!N131="","",'S.D.PASTE SHEET'!N131)</f>
        <v>131</v>
      </c>
      <c s="72" t="str">
        <f>IF('S.D.PASTE SHEET'!O131="","",'S.D.PASTE SHEET'!O131)</f>
        <v>OBC</v>
      </c>
      <c s="72" t="str">
        <f>IF('S.D.PASTE SHEET'!P131="","",'S.D.PASTE SHEET'!P131)</f>
        <v>Hindu</v>
      </c>
      <c s="72" t="str">
        <f>IF('S.D.PASTE SHEET'!Q131="","",'S.D.PASTE SHEET'!Q131)</f>
        <v/>
      </c>
      <c s="72" t="str">
        <f>IF('S.D.PASTE SHEET'!R131="","",'S.D.PASTE SHEET'!R131)</f>
        <v>GOVT. SENIOR SECONDARY SCHOOL DASANA KHURD (219769)</v>
      </c>
      <c s="72">
        <f>IF('S.D.PASTE SHEET'!S131="","",'S.D.PASTE SHEET'!S131)</f>
        <v>8141302602</v>
      </c>
      <c s="72" t="str">
        <f>IF('S.D.PASTE SHEET'!T131="","",'S.D.PASTE SHEET'!T131)</f>
        <v>XXXX4376</v>
      </c>
      <c s="72" t="str">
        <f>IF('S.D.PASTE SHEET'!U131="","",'S.D.PASTE SHEET'!U131)</f>
        <v/>
      </c>
      <c s="72">
        <f>IF('S.D.PASTE SHEET'!V131="","",'S.D.PASTE SHEET'!V131)</f>
        <v>9982133407</v>
      </c>
      <c s="72" t="str">
        <f>IF('S.D.PASTE SHEET'!W131="","",'S.D.PASTE SHEET'!W131)</f>
        <v>VILLAGE DASANA KHURD,MOLASAR,DASANA KHURD,341506</v>
      </c>
      <c s="72">
        <f>IF('S.D.PASTE SHEET'!X131="","",'S.D.PASTE SHEET'!X131)</f>
        <v>42000</v>
      </c>
      <c s="72" t="str">
        <f>IF('S.D.PASTE SHEET'!Y131="","",'S.D.PASTE SHEET'!Y131)</f>
        <v>N</v>
      </c>
      <c s="72" t="str">
        <f>IF('S.D.PASTE SHEET'!Z131="","",'S.D.PASTE SHEET'!Z131)</f>
        <v>N</v>
      </c>
      <c s="72" t="str">
        <f>IF('S.D.PASTE SHEET'!AA131="","",'S.D.PASTE SHEET'!AA131)</f>
        <v>No</v>
      </c>
      <c s="72">
        <f>IF('S.D.PASTE SHEET'!AB131="","",'S.D.PASTE SHEET'!AB131)</f>
        <v>12</v>
      </c>
      <c s="72" t="str">
        <f>IF('S.D.PASTE SHEET'!AC131="","",'S.D.PASTE SHEET'!AC131)</f>
        <v>None</v>
      </c>
      <c s="72">
        <f>IF('S.D.PASTE SHEET'!AD131="","",'S.D.PASTE SHEET'!AD131)</f>
        <v>3</v>
      </c>
      <c s="74"/>
      <c s="70" t="str">
        <f>IF(AK131="","",IF(AK131&gt;0,COUNT($AG$2:AG131),""))</f>
        <v/>
      </c>
      <c s="75" t="str">
        <f t="shared" si="64" ref="AG131:AG194">IF(AND($AJ$1=12,$A131=12),$A131,"")</f>
        <v/>
      </c>
      <c s="75" t="str">
        <f t="shared" si="65" ref="AH131:AH194">IF(AND($AJ$1=12,$A131=12),$B131,"")</f>
        <v/>
      </c>
      <c s="75" t="str">
        <f t="shared" si="66" ref="AI131:AI194">IF(AND($AJ$1=12,$A131=12),C131,"")</f>
        <v/>
      </c>
      <c s="73" t="str">
        <f t="shared" si="67" ref="AJ131:AJ194">IF(AND($AJ$1=12,$A131=12),$D131,"")</f>
        <v/>
      </c>
      <c s="75" t="str">
        <f t="shared" si="68" ref="AK131:AK194">IF(AND($AJ$1=12,$A131=12),$E131,"")</f>
        <v/>
      </c>
      <c s="75" t="str">
        <f t="shared" si="69" ref="AL131:AL194">IF(AND($AJ$1=12,$A131=12),$F131,"")</f>
        <v/>
      </c>
      <c s="75" t="str">
        <f t="shared" si="70" ref="AM131:AM194">IF(AND($AJ$1=12,$A131=12),$G131,"")</f>
        <v/>
      </c>
      <c s="75" t="str">
        <f t="shared" si="71" ref="AN131:AN194">IF(AND($AJ$1=12,$A131=12),$H131,"")</f>
        <v/>
      </c>
      <c s="75" t="str">
        <f t="shared" si="72" ref="AO131:AO194">IF(AND($AJ$1=12,$A131=12),$I131,"")</f>
        <v/>
      </c>
      <c s="73" t="str">
        <f t="shared" si="73" ref="AP131:AP194">IF(AND($AJ$1=12,$A131=12),$J131,"")</f>
        <v/>
      </c>
      <c s="75" t="str">
        <f t="shared" si="74" ref="AQ131:AQ194">IF(AND($AJ$1=12,$A131=12),$K131,"")</f>
        <v/>
      </c>
      <c s="75" t="str">
        <f t="shared" si="75" ref="AR131:AR194">IF(AND($AJ$1=12,$A131=12),$L131,"")</f>
        <v/>
      </c>
      <c s="75" t="str">
        <f t="shared" si="76" ref="AS131:AS194">IF(AND($AJ$1=12,$A131=12),$M131,"")</f>
        <v/>
      </c>
      <c s="75" t="str">
        <f t="shared" si="77" ref="AT131:AT194">IF(AND($AJ$1=12,$A131=12),$N131,"")</f>
        <v/>
      </c>
      <c s="75" t="str">
        <f t="shared" si="78" ref="AU131:AU194">IF(AND($AJ$1=12,$A131=12),$O131,"")</f>
        <v/>
      </c>
      <c s="75" t="str">
        <f t="shared" si="79" ref="AV131:AV194">IF(AND($AJ$1=12,$A131=12),$P131,"")</f>
        <v/>
      </c>
      <c s="70"/>
      <c s="70" t="str">
        <f>IF(BC131="","",IF(BC131&gt;0,COUNT($AY$2:AY131),""))</f>
        <v/>
      </c>
      <c s="76" t="str">
        <f t="shared" si="80" ref="AY131:AY194">IF(AND($BB$1=12,$A131=12,$BC$1=$B131),$A131,"")</f>
        <v/>
      </c>
      <c s="76" t="str">
        <f t="shared" si="81" ref="AZ131:AZ194">IF(AND($BB$1=12,$A131=12,$BC$1=$B131),$B131,"")</f>
        <v/>
      </c>
      <c s="76" t="str">
        <f t="shared" si="82" ref="BA131:BA194">IF(AND($BB$1=12,$A131=12,$BC$1=$B131),$C131,"")</f>
        <v/>
      </c>
      <c s="73" t="str">
        <f t="shared" si="83" ref="BB131:BB194">IF(AND($BB$1=12,$A131=12,$BC$1=$B131),$D131,"")</f>
        <v/>
      </c>
      <c s="76" t="str">
        <f t="shared" si="84" ref="BC131:BC194">IF(AND($BB$1=12,$A131=12,$BC$1=$B131),$E131,"")</f>
        <v/>
      </c>
      <c s="76" t="str">
        <f t="shared" si="85" ref="BD131:BD194">IF(AND($BB$1=12,$A131=12,$BC$1=$B131),$F131,"")</f>
        <v/>
      </c>
      <c s="76" t="str">
        <f t="shared" si="86" ref="BE131:BE194">IF(AND($BB$1=12,$A131=12,$BC$1=$B131),$G131,"")</f>
        <v/>
      </c>
      <c s="76" t="str">
        <f t="shared" si="87" ref="BF131:BF194">IF(AND($BB$1=12,$A131=12,$BC$1=$B131),$H131,"")</f>
        <v/>
      </c>
      <c s="76" t="str">
        <f t="shared" si="88" ref="BG131:BG194">IF(AND($BB$1=12,$A131=12,$BC$1=$B131),$I131,"")</f>
        <v/>
      </c>
      <c s="73" t="str">
        <f t="shared" si="89" ref="BH131:BH194">IF(AND($BB$1=12,$A131=12,$BC$1=$B131),$J131,"")</f>
        <v/>
      </c>
      <c s="76" t="str">
        <f t="shared" si="90" ref="BI131:BI194">IF(AND($BB$1=12,$A131=12,$BC$1=$B131),$K131,"")</f>
        <v/>
      </c>
      <c s="76" t="str">
        <f t="shared" si="91" ref="BJ131:BJ194">IF(AND($BB$1=12,$A131=12,$BC$1=$B131),$L131,"")</f>
        <v/>
      </c>
      <c s="76" t="str">
        <f t="shared" si="92" ref="BK131:BK194">IF(AND($BB$1=12,$A131=12,$BC$1=$B131),$M131,"")</f>
        <v/>
      </c>
      <c s="76" t="str">
        <f t="shared" si="93" ref="BL131:BL194">IF(AND($BB$1=12,$A131=12,$BC$1=$B131),$N131,"")</f>
        <v/>
      </c>
      <c s="76" t="str">
        <f t="shared" si="94" ref="BM131:BM194">IF(AND($BB$1=12,$A131=12,$BC$1=$B131),$O131,"")</f>
        <v/>
      </c>
      <c s="76" t="str">
        <f t="shared" si="95" ref="BN131:BN194">IF(AND($BB$1=12,$A131=12,$BC$1=$B131),$P131,"")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 spans="1:157" ht="15.75" customHeight="1">
      <c r="A132" s="72">
        <f>IF('S.D.PASTE SHEET'!A132="","",'S.D.PASTE SHEET'!A132)</f>
        <v>7</v>
      </c>
      <c s="72" t="str">
        <f>IF('S.D.PASTE SHEET'!B132="","",'S.D.PASTE SHEET'!B132)</f>
        <v>A</v>
      </c>
      <c s="72">
        <f>IF('S.D.PASTE SHEET'!C132="","",'S.D.PASTE SHEET'!C132)</f>
        <v>413</v>
      </c>
      <c s="73" t="str">
        <f>IF('S.D.PASTE SHEET'!D132="","",'S.D.PASTE SHEET'!D132)</f>
        <v/>
      </c>
      <c s="72" t="str">
        <f>IF('S.D.PASTE SHEET'!E132="","",UPPER('S.D.PASTE SHEET'!E132))</f>
        <v>JITENDRA SINGH</v>
      </c>
      <c s="72" t="str">
        <f>IF('S.D.PASTE SHEET'!F132="","",'S.D.PASTE SHEET'!F132)</f>
        <v/>
      </c>
      <c s="72" t="str">
        <f>IF('S.D.PASTE SHEET'!G132="","",UPPER('S.D.PASTE SHEET'!G132))</f>
        <v>MADAN SINGH</v>
      </c>
      <c s="72" t="str">
        <f>IF('S.D.PASTE SHEET'!H132="","",UPPER('S.D.PASTE SHEET'!H132))</f>
        <v>GEETA KANWAR</v>
      </c>
      <c s="72" t="str">
        <f>IF('S.D.PASTE SHEET'!I132="","",'S.D.PASTE SHEET'!I132)</f>
        <v>M</v>
      </c>
      <c s="73">
        <f>IF('S.D.PASTE SHEET'!J132="","",'S.D.PASTE SHEET'!J132)</f>
        <v>40998</v>
      </c>
      <c s="72">
        <f>IF('S.D.PASTE SHEET'!K132="","",'S.D.PASTE SHEET'!K132)</f>
        <v>7065</v>
      </c>
      <c s="72" t="str">
        <f>IF('S.D.PASTE SHEET'!L132="","",'S.D.PASTE SHEET'!L132)</f>
        <v/>
      </c>
      <c s="72">
        <f>IF('S.D.PASTE SHEET'!M132="","",'S.D.PASTE SHEET'!M132)</f>
        <v>137</v>
      </c>
      <c s="72">
        <f>IF('S.D.PASTE SHEET'!N132="","",'S.D.PASTE SHEET'!N132)</f>
        <v>130</v>
      </c>
      <c s="72" t="str">
        <f>IF('S.D.PASTE SHEET'!O132="","",'S.D.PASTE SHEET'!O132)</f>
        <v>OBC</v>
      </c>
      <c s="72" t="str">
        <f>IF('S.D.PASTE SHEET'!P132="","",'S.D.PASTE SHEET'!P132)</f>
        <v/>
      </c>
      <c s="72" t="str">
        <f>IF('S.D.PASTE SHEET'!Q132="","",'S.D.PASTE SHEET'!Q132)</f>
        <v/>
      </c>
      <c s="72" t="str">
        <f>IF('S.D.PASTE SHEET'!R132="","",'S.D.PASTE SHEET'!R132)</f>
        <v>GOVT. SENIOR SECONDARY SCHOOL DASANA KHURD (219769)</v>
      </c>
      <c s="72">
        <f>IF('S.D.PASTE SHEET'!S132="","",'S.D.PASTE SHEET'!S132)</f>
        <v>8141302602</v>
      </c>
      <c s="72" t="str">
        <f>IF('S.D.PASTE SHEET'!T132="","",'S.D.PASTE SHEET'!T132)</f>
        <v>XXXX1968</v>
      </c>
      <c s="72" t="str">
        <f>IF('S.D.PASTE SHEET'!U132="","",'S.D.PASTE SHEET'!U132)</f>
        <v>VTNPGCJ</v>
      </c>
      <c s="72">
        <f>IF('S.D.PASTE SHEET'!V132="","",'S.D.PASTE SHEET'!V132)</f>
        <v>7851912570</v>
      </c>
      <c s="72" t="str">
        <f>IF('S.D.PASTE SHEET'!W132="","",'S.D.PASTE SHEET'!W132)</f>
        <v>Dikawa,Molasar,Dasanakhurd,341506</v>
      </c>
      <c s="72">
        <f>IF('S.D.PASTE SHEET'!X132="","",'S.D.PASTE SHEET'!X132)</f>
        <v>40000</v>
      </c>
      <c s="72" t="str">
        <f>IF('S.D.PASTE SHEET'!Y132="","",'S.D.PASTE SHEET'!Y132)</f>
        <v>N</v>
      </c>
      <c s="72" t="str">
        <f>IF('S.D.PASTE SHEET'!Z132="","",'S.D.PASTE SHEET'!Z132)</f>
        <v>N</v>
      </c>
      <c s="72" t="str">
        <f>IF('S.D.PASTE SHEET'!AA132="","",'S.D.PASTE SHEET'!AA132)</f>
        <v/>
      </c>
      <c s="72">
        <f>IF('S.D.PASTE SHEET'!AB132="","",'S.D.PASTE SHEET'!AB132)</f>
        <v>12</v>
      </c>
      <c s="72" t="str">
        <f>IF('S.D.PASTE SHEET'!AC132="","",'S.D.PASTE SHEET'!AC132)</f>
        <v>None</v>
      </c>
      <c s="72">
        <f>IF('S.D.PASTE SHEET'!AD132="","",'S.D.PASTE SHEET'!AD132)</f>
        <v>0</v>
      </c>
      <c s="74"/>
      <c s="70" t="str">
        <f>IF(AK132="","",IF(AK132&gt;0,COUNT($AG$2:AG132),""))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IF(BC132="","",IF(BC132&gt;0,COUNT($AY$2:AY132),""))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 spans="1:157" ht="15.75" customHeight="1">
      <c r="A133" s="72">
        <f>IF('S.D.PASTE SHEET'!A133="","",'S.D.PASTE SHEET'!A133)</f>
        <v>7</v>
      </c>
      <c s="72" t="str">
        <f>IF('S.D.PASTE SHEET'!B133="","",'S.D.PASTE SHEET'!B133)</f>
        <v>A</v>
      </c>
      <c s="72">
        <f>IF('S.D.PASTE SHEET'!C133="","",'S.D.PASTE SHEET'!C133)</f>
        <v>439</v>
      </c>
      <c s="73" t="str">
        <f>IF('S.D.PASTE SHEET'!D133="","",'S.D.PASTE SHEET'!D133)</f>
        <v/>
      </c>
      <c s="72" t="str">
        <f>IF('S.D.PASTE SHEET'!E133="","",UPPER('S.D.PASTE SHEET'!E133))</f>
        <v>KARAN</v>
      </c>
      <c s="72" t="str">
        <f>IF('S.D.PASTE SHEET'!F133="","",'S.D.PASTE SHEET'!F133)</f>
        <v/>
      </c>
      <c s="72" t="str">
        <f>IF('S.D.PASTE SHEET'!G133="","",UPPER('S.D.PASTE SHEET'!G133))</f>
        <v>PANNA RAM</v>
      </c>
      <c s="72" t="str">
        <f>IF('S.D.PASTE SHEET'!H133="","",UPPER('S.D.PASTE SHEET'!H133))</f>
        <v>GITA DEVI</v>
      </c>
      <c s="72" t="str">
        <f>IF('S.D.PASTE SHEET'!I133="","",'S.D.PASTE SHEET'!I133)</f>
        <v>M</v>
      </c>
      <c s="73">
        <f>IF('S.D.PASTE SHEET'!J133="","",'S.D.PASTE SHEET'!J133)</f>
        <v>40987</v>
      </c>
      <c s="72">
        <f>IF('S.D.PASTE SHEET'!K133="","",'S.D.PASTE SHEET'!K133)</f>
        <v>7066</v>
      </c>
      <c s="72" t="str">
        <f>IF('S.D.PASTE SHEET'!L133="","",'S.D.PASTE SHEET'!L133)</f>
        <v/>
      </c>
      <c s="72">
        <f>IF('S.D.PASTE SHEET'!M133="","",'S.D.PASTE SHEET'!M133)</f>
        <v>137</v>
      </c>
      <c s="72">
        <f>IF('S.D.PASTE SHEET'!N133="","",'S.D.PASTE SHEET'!N133)</f>
        <v>122</v>
      </c>
      <c s="72" t="str">
        <f>IF('S.D.PASTE SHEET'!O133="","",'S.D.PASTE SHEET'!O133)</f>
        <v>SC</v>
      </c>
      <c s="72" t="str">
        <f>IF('S.D.PASTE SHEET'!P133="","",'S.D.PASTE SHEET'!P133)</f>
        <v>Hindu</v>
      </c>
      <c s="72" t="str">
        <f>IF('S.D.PASTE SHEET'!Q133="","",'S.D.PASTE SHEET'!Q133)</f>
        <v/>
      </c>
      <c s="72" t="str">
        <f>IF('S.D.PASTE SHEET'!R133="","",'S.D.PASTE SHEET'!R133)</f>
        <v>GOVT. SENIOR SECONDARY SCHOOL DASANA KHURD (219769)</v>
      </c>
      <c s="72">
        <f>IF('S.D.PASTE SHEET'!S133="","",'S.D.PASTE SHEET'!S133)</f>
        <v>8141302602</v>
      </c>
      <c s="72" t="str">
        <f>IF('S.D.PASTE SHEET'!T133="","",'S.D.PASTE SHEET'!T133)</f>
        <v>XXXX0186</v>
      </c>
      <c s="72" t="str">
        <f>IF('S.D.PASTE SHEET'!U133="","",'S.D.PASTE SHEET'!U133)</f>
        <v>YMAKDQC</v>
      </c>
      <c s="72">
        <f>IF('S.D.PASTE SHEET'!V133="","",'S.D.PASTE SHEET'!V133)</f>
        <v>9610717471</v>
      </c>
      <c s="72" t="str">
        <f>IF('S.D.PASTE SHEET'!W133="","",'S.D.PASTE SHEET'!W133)</f>
        <v>Dikawa,Molasar,Dasanakhurd,341506</v>
      </c>
      <c s="72">
        <f>IF('S.D.PASTE SHEET'!X133="","",'S.D.PASTE SHEET'!X133)</f>
        <v>36000</v>
      </c>
      <c s="72" t="str">
        <f>IF('S.D.PASTE SHEET'!Y133="","",'S.D.PASTE SHEET'!Y133)</f>
        <v>N</v>
      </c>
      <c s="72" t="str">
        <f>IF('S.D.PASTE SHEET'!Z133="","",'S.D.PASTE SHEET'!Z133)</f>
        <v>N</v>
      </c>
      <c s="72" t="str">
        <f>IF('S.D.PASTE SHEET'!AA133="","",'S.D.PASTE SHEET'!AA133)</f>
        <v>No</v>
      </c>
      <c s="72">
        <f>IF('S.D.PASTE SHEET'!AB133="","",'S.D.PASTE SHEET'!AB133)</f>
        <v>12</v>
      </c>
      <c s="72" t="str">
        <f>IF('S.D.PASTE SHEET'!AC133="","",'S.D.PASTE SHEET'!AC133)</f>
        <v>None</v>
      </c>
      <c s="72">
        <f>IF('S.D.PASTE SHEET'!AD133="","",'S.D.PASTE SHEET'!AD133)</f>
        <v>3</v>
      </c>
      <c s="74"/>
      <c s="70" t="str">
        <f>IF(AK133="","",IF(AK133&gt;0,COUNT($AG$2:AG133),""))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IF(BC133="","",IF(BC133&gt;0,COUNT($AY$2:AY133),""))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 spans="1:157" ht="15.75" customHeight="1">
      <c r="A134" s="72">
        <f>IF('S.D.PASTE SHEET'!A134="","",'S.D.PASTE SHEET'!A134)</f>
        <v>7</v>
      </c>
      <c s="72" t="str">
        <f>IF('S.D.PASTE SHEET'!B134="","",'S.D.PASTE SHEET'!B134)</f>
        <v>A</v>
      </c>
      <c s="72">
        <f>IF('S.D.PASTE SHEET'!C134="","",'S.D.PASTE SHEET'!C134)</f>
        <v>596</v>
      </c>
      <c s="73" t="str">
        <f>IF('S.D.PASTE SHEET'!D134="","",'S.D.PASTE SHEET'!D134)</f>
        <v/>
      </c>
      <c s="72" t="str">
        <f>IF('S.D.PASTE SHEET'!E134="","",UPPER('S.D.PASTE SHEET'!E134))</f>
        <v>KARTIK</v>
      </c>
      <c s="72" t="str">
        <f>IF('S.D.PASTE SHEET'!F134="","",'S.D.PASTE SHEET'!F134)</f>
        <v/>
      </c>
      <c s="72" t="str">
        <f>IF('S.D.PASTE SHEET'!G134="","",UPPER('S.D.PASTE SHEET'!G134))</f>
        <v>JAISA RAM</v>
      </c>
      <c s="72" t="str">
        <f>IF('S.D.PASTE SHEET'!H134="","",UPPER('S.D.PASTE SHEET'!H134))</f>
        <v>ANJU DEVI</v>
      </c>
      <c s="72" t="str">
        <f>IF('S.D.PASTE SHEET'!I134="","",'S.D.PASTE SHEET'!I134)</f>
        <v>M</v>
      </c>
      <c s="73">
        <f>IF('S.D.PASTE SHEET'!J134="","",'S.D.PASTE SHEET'!J134)</f>
        <v>41294</v>
      </c>
      <c s="72">
        <f>IF('S.D.PASTE SHEET'!K134="","",'S.D.PASTE SHEET'!K134)</f>
        <v>7067</v>
      </c>
      <c s="72" t="str">
        <f>IF('S.D.PASTE SHEET'!L134="","",'S.D.PASTE SHEET'!L134)</f>
        <v/>
      </c>
      <c s="72">
        <f>IF('S.D.PASTE SHEET'!M134="","",'S.D.PASTE SHEET'!M134)</f>
        <v>137</v>
      </c>
      <c s="72">
        <f>IF('S.D.PASTE SHEET'!N134="","",'S.D.PASTE SHEET'!N134)</f>
        <v>124</v>
      </c>
      <c s="72" t="str">
        <f>IF('S.D.PASTE SHEET'!O134="","",'S.D.PASTE SHEET'!O134)</f>
        <v>OBC</v>
      </c>
      <c s="72" t="str">
        <f>IF('S.D.PASTE SHEET'!P134="","",'S.D.PASTE SHEET'!P134)</f>
        <v>Hindu</v>
      </c>
      <c s="72" t="str">
        <f>IF('S.D.PASTE SHEET'!Q134="","",'S.D.PASTE SHEET'!Q134)</f>
        <v/>
      </c>
      <c s="72" t="str">
        <f>IF('S.D.PASTE SHEET'!R134="","",'S.D.PASTE SHEET'!R134)</f>
        <v>GOVT. SENIOR SECONDARY SCHOOL DASANA KHURD (219769)</v>
      </c>
      <c s="72">
        <f>IF('S.D.PASTE SHEET'!S134="","",'S.D.PASTE SHEET'!S134)</f>
        <v>8141302602</v>
      </c>
      <c s="72" t="str">
        <f>IF('S.D.PASTE SHEET'!T134="","",'S.D.PASTE SHEET'!T134)</f>
        <v>XXXX6896</v>
      </c>
      <c s="72" t="str">
        <f>IF('S.D.PASTE SHEET'!U134="","",'S.D.PASTE SHEET'!U134)</f>
        <v/>
      </c>
      <c s="72">
        <f>IF('S.D.PASTE SHEET'!V134="","",'S.D.PASTE SHEET'!V134)</f>
        <v>7073831248</v>
      </c>
      <c s="72" t="str">
        <f>IF('S.D.PASTE SHEET'!W134="","",'S.D.PASTE SHEET'!W134)</f>
        <v>S/O JAISA RAM,MOLASAR,DASANA KHURD POST-DIKAWA,341506</v>
      </c>
      <c s="72">
        <f>IF('S.D.PASTE SHEET'!X134="","",'S.D.PASTE SHEET'!X134)</f>
        <v>45000</v>
      </c>
      <c s="72" t="str">
        <f>IF('S.D.PASTE SHEET'!Y134="","",'S.D.PASTE SHEET'!Y134)</f>
        <v>N</v>
      </c>
      <c s="72" t="str">
        <f>IF('S.D.PASTE SHEET'!Z134="","",'S.D.PASTE SHEET'!Z134)</f>
        <v>N</v>
      </c>
      <c s="72" t="str">
        <f>IF('S.D.PASTE SHEET'!AA134="","",'S.D.PASTE SHEET'!AA134)</f>
        <v>No</v>
      </c>
      <c s="72">
        <f>IF('S.D.PASTE SHEET'!AB134="","",'S.D.PASTE SHEET'!AB134)</f>
        <v>11</v>
      </c>
      <c s="72" t="str">
        <f>IF('S.D.PASTE SHEET'!AC134="","",'S.D.PASTE SHEET'!AC134)</f>
        <v>None</v>
      </c>
      <c s="72">
        <f>IF('S.D.PASTE SHEET'!AD134="","",'S.D.PASTE SHEET'!AD134)</f>
        <v>3</v>
      </c>
      <c s="74"/>
      <c s="70" t="str">
        <f>IF(AK134="","",IF(AK134&gt;0,COUNT($AG$2:AG134),""))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IF(BC134="","",IF(BC134&gt;0,COUNT($AY$2:AY134),""))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 spans="1:157" ht="15.75" customHeight="1">
      <c r="A135" s="72">
        <f>IF('S.D.PASTE SHEET'!A135="","",'S.D.PASTE SHEET'!A135)</f>
        <v>7</v>
      </c>
      <c s="72" t="str">
        <f>IF('S.D.PASTE SHEET'!B135="","",'S.D.PASTE SHEET'!B135)</f>
        <v>A</v>
      </c>
      <c s="72">
        <f>IF('S.D.PASTE SHEET'!C135="","",'S.D.PASTE SHEET'!C135)</f>
        <v>528</v>
      </c>
      <c s="73" t="str">
        <f>IF('S.D.PASTE SHEET'!D135="","",'S.D.PASTE SHEET'!D135)</f>
        <v/>
      </c>
      <c s="72" t="str">
        <f>IF('S.D.PASTE SHEET'!E135="","",UPPER('S.D.PASTE SHEET'!E135))</f>
        <v>KHUSHBU</v>
      </c>
      <c s="72" t="str">
        <f>IF('S.D.PASTE SHEET'!F135="","",'S.D.PASTE SHEET'!F135)</f>
        <v/>
      </c>
      <c s="72" t="str">
        <f>IF('S.D.PASTE SHEET'!G135="","",UPPER('S.D.PASTE SHEET'!G135))</f>
        <v>BIRDA RAM</v>
      </c>
      <c s="72" t="str">
        <f>IF('S.D.PASTE SHEET'!H135="","",UPPER('S.D.PASTE SHEET'!H135))</f>
        <v>SARITA DEVI</v>
      </c>
      <c s="72" t="str">
        <f>IF('S.D.PASTE SHEET'!I135="","",'S.D.PASTE SHEET'!I135)</f>
        <v>F</v>
      </c>
      <c s="73">
        <f>IF('S.D.PASTE SHEET'!J135="","",'S.D.PASTE SHEET'!J135)</f>
        <v>40818</v>
      </c>
      <c s="72">
        <f>IF('S.D.PASTE SHEET'!K135="","",'S.D.PASTE SHEET'!K135)</f>
        <v>7068</v>
      </c>
      <c s="72" t="str">
        <f>IF('S.D.PASTE SHEET'!L135="","",'S.D.PASTE SHEET'!L135)</f>
        <v/>
      </c>
      <c s="72">
        <f>IF('S.D.PASTE SHEET'!M135="","",'S.D.PASTE SHEET'!M135)</f>
        <v>137</v>
      </c>
      <c s="72">
        <f>IF('S.D.PASTE SHEET'!N135="","",'S.D.PASTE SHEET'!N135)</f>
        <v>126</v>
      </c>
      <c s="72" t="str">
        <f>IF('S.D.PASTE SHEET'!O135="","",'S.D.PASTE SHEET'!O135)</f>
        <v>OBC</v>
      </c>
      <c s="72" t="str">
        <f>IF('S.D.PASTE SHEET'!P135="","",'S.D.PASTE SHEET'!P135)</f>
        <v/>
      </c>
      <c s="72" t="str">
        <f>IF('S.D.PASTE SHEET'!Q135="","",'S.D.PASTE SHEET'!Q135)</f>
        <v/>
      </c>
      <c s="72" t="str">
        <f>IF('S.D.PASTE SHEET'!R135="","",'S.D.PASTE SHEET'!R135)</f>
        <v>GOVT. SENIOR SECONDARY SCHOOL DASANA KHURD (219769)</v>
      </c>
      <c s="72">
        <f>IF('S.D.PASTE SHEET'!S135="","",'S.D.PASTE SHEET'!S135)</f>
        <v>8141302602</v>
      </c>
      <c s="72" t="str">
        <f>IF('S.D.PASTE SHEET'!T135="","",'S.D.PASTE SHEET'!T135)</f>
        <v>XXXX4525</v>
      </c>
      <c s="72" t="str">
        <f>IF('S.D.PASTE SHEET'!U135="","",'S.D.PASTE SHEET'!U135)</f>
        <v>YUOUQDO</v>
      </c>
      <c s="72">
        <f>IF('S.D.PASTE SHEET'!V135="","",'S.D.PASTE SHEET'!V135)</f>
        <v>8875073199</v>
      </c>
      <c s="72" t="str">
        <f>IF('S.D.PASTE SHEET'!W135="","",'S.D.PASTE SHEET'!W135)</f>
        <v>VILL-DASANA KHURD POST- DIKAWA,MAULASAR,DASANA KHURD,341506</v>
      </c>
      <c s="72">
        <f>IF('S.D.PASTE SHEET'!X135="","",'S.D.PASTE SHEET'!X135)</f>
        <v>50000</v>
      </c>
      <c s="72" t="str">
        <f>IF('S.D.PASTE SHEET'!Y135="","",'S.D.PASTE SHEET'!Y135)</f>
        <v>N</v>
      </c>
      <c s="72" t="str">
        <f>IF('S.D.PASTE SHEET'!Z135="","",'S.D.PASTE SHEET'!Z135)</f>
        <v>N</v>
      </c>
      <c s="72" t="str">
        <f>IF('S.D.PASTE SHEET'!AA135="","",'S.D.PASTE SHEET'!AA135)</f>
        <v/>
      </c>
      <c s="72">
        <f>IF('S.D.PASTE SHEET'!AB135="","",'S.D.PASTE SHEET'!AB135)</f>
        <v>13</v>
      </c>
      <c s="72" t="str">
        <f>IF('S.D.PASTE SHEET'!AC135="","",'S.D.PASTE SHEET'!AC135)</f>
        <v>None</v>
      </c>
      <c s="72">
        <f>IF('S.D.PASTE SHEET'!AD135="","",'S.D.PASTE SHEET'!AD135)</f>
        <v>0</v>
      </c>
      <c s="74"/>
      <c s="70" t="str">
        <f>IF(AK135="","",IF(AK135&gt;0,COUNT($AG$2:AG135),""))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IF(BC135="","",IF(BC135&gt;0,COUNT($AY$2:AY135),""))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 spans="1:157" ht="15.75" customHeight="1">
      <c r="A136" s="72">
        <f>IF('S.D.PASTE SHEET'!A136="","",'S.D.PASTE SHEET'!A136)</f>
        <v>7</v>
      </c>
      <c s="72" t="str">
        <f>IF('S.D.PASTE SHEET'!B136="","",'S.D.PASTE SHEET'!B136)</f>
        <v>A</v>
      </c>
      <c s="72">
        <f>IF('S.D.PASTE SHEET'!C136="","",'S.D.PASTE SHEET'!C136)</f>
        <v>412</v>
      </c>
      <c s="73" t="str">
        <f>IF('S.D.PASTE SHEET'!D136="","",'S.D.PASTE SHEET'!D136)</f>
        <v/>
      </c>
      <c s="72" t="str">
        <f>IF('S.D.PASTE SHEET'!E136="","",UPPER('S.D.PASTE SHEET'!E136))</f>
        <v>KOMAL</v>
      </c>
      <c s="72" t="str">
        <f>IF('S.D.PASTE SHEET'!F136="","",'S.D.PASTE SHEET'!F136)</f>
        <v/>
      </c>
      <c s="72" t="str">
        <f>IF('S.D.PASTE SHEET'!G136="","",UPPER('S.D.PASTE SHEET'!G136))</f>
        <v>NARSA RAM</v>
      </c>
      <c s="72" t="str">
        <f>IF('S.D.PASTE SHEET'!H136="","",UPPER('S.D.PASTE SHEET'!H136))</f>
        <v>CHANDA DEVI</v>
      </c>
      <c s="72" t="str">
        <f>IF('S.D.PASTE SHEET'!I136="","",'S.D.PASTE SHEET'!I136)</f>
        <v>F</v>
      </c>
      <c s="73">
        <f>IF('S.D.PASTE SHEET'!J136="","",'S.D.PASTE SHEET'!J136)</f>
        <v>40915</v>
      </c>
      <c s="72">
        <f>IF('S.D.PASTE SHEET'!K136="","",'S.D.PASTE SHEET'!K136)</f>
        <v>7069</v>
      </c>
      <c s="72" t="str">
        <f>IF('S.D.PASTE SHEET'!L136="","",'S.D.PASTE SHEET'!L136)</f>
        <v/>
      </c>
      <c s="72">
        <f>IF('S.D.PASTE SHEET'!M136="","",'S.D.PASTE SHEET'!M136)</f>
        <v>137</v>
      </c>
      <c s="72">
        <f>IF('S.D.PASTE SHEET'!N136="","",'S.D.PASTE SHEET'!N136)</f>
        <v>127</v>
      </c>
      <c s="72" t="str">
        <f>IF('S.D.PASTE SHEET'!O136="","",'S.D.PASTE SHEET'!O136)</f>
        <v>OBC</v>
      </c>
      <c s="72" t="str">
        <f>IF('S.D.PASTE SHEET'!P136="","",'S.D.PASTE SHEET'!P136)</f>
        <v/>
      </c>
      <c s="72" t="str">
        <f>IF('S.D.PASTE SHEET'!Q136="","",'S.D.PASTE SHEET'!Q136)</f>
        <v/>
      </c>
      <c s="72" t="str">
        <f>IF('S.D.PASTE SHEET'!R136="","",'S.D.PASTE SHEET'!R136)</f>
        <v>GOVT. SENIOR SECONDARY SCHOOL DASANA KHURD (219769)</v>
      </c>
      <c s="72">
        <f>IF('S.D.PASTE SHEET'!S136="","",'S.D.PASTE SHEET'!S136)</f>
        <v>8141302602</v>
      </c>
      <c s="72" t="str">
        <f>IF('S.D.PASTE SHEET'!T136="","",'S.D.PASTE SHEET'!T136)</f>
        <v>XXXX6234</v>
      </c>
      <c s="72" t="str">
        <f>IF('S.D.PASTE SHEET'!U136="","",'S.D.PASTE SHEET'!U136)</f>
        <v>YODAKMB</v>
      </c>
      <c s="72">
        <f>IF('S.D.PASTE SHEET'!V136="","",'S.D.PASTE SHEET'!V136)</f>
        <v>6375673818</v>
      </c>
      <c s="72" t="str">
        <f>IF('S.D.PASTE SHEET'!W136="","",'S.D.PASTE SHEET'!W136)</f>
        <v>Dikawa,Molasar,Dasanakhurd,341506</v>
      </c>
      <c s="72">
        <f>IF('S.D.PASTE SHEET'!X136="","",'S.D.PASTE SHEET'!X136)</f>
        <v>40000</v>
      </c>
      <c s="72" t="str">
        <f>IF('S.D.PASTE SHEET'!Y136="","",'S.D.PASTE SHEET'!Y136)</f>
        <v>N</v>
      </c>
      <c s="72" t="str">
        <f>IF('S.D.PASTE SHEET'!Z136="","",'S.D.PASTE SHEET'!Z136)</f>
        <v>N</v>
      </c>
      <c s="72" t="str">
        <f>IF('S.D.PASTE SHEET'!AA136="","",'S.D.PASTE SHEET'!AA136)</f>
        <v/>
      </c>
      <c s="72">
        <f>IF('S.D.PASTE SHEET'!AB136="","",'S.D.PASTE SHEET'!AB136)</f>
        <v>12</v>
      </c>
      <c s="72" t="str">
        <f>IF('S.D.PASTE SHEET'!AC136="","",'S.D.PASTE SHEET'!AC136)</f>
        <v>None</v>
      </c>
      <c s="72">
        <f>IF('S.D.PASTE SHEET'!AD136="","",'S.D.PASTE SHEET'!AD136)</f>
        <v>3</v>
      </c>
      <c s="74"/>
      <c s="70" t="str">
        <f>IF(AK136="","",IF(AK136&gt;0,COUNT($AG$2:AG136),""))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IF(BC136="","",IF(BC136&gt;0,COUNT($AY$2:AY136),""))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 spans="1:157" ht="15.75" customHeight="1">
      <c r="A137" s="72">
        <f>IF('S.D.PASTE SHEET'!A137="","",'S.D.PASTE SHEET'!A137)</f>
        <v>7</v>
      </c>
      <c s="72" t="str">
        <f>IF('S.D.PASTE SHEET'!B137="","",'S.D.PASTE SHEET'!B137)</f>
        <v>A</v>
      </c>
      <c s="72">
        <f>IF('S.D.PASTE SHEET'!C137="","",'S.D.PASTE SHEET'!C137)</f>
        <v>400</v>
      </c>
      <c s="73" t="str">
        <f>IF('S.D.PASTE SHEET'!D137="","",'S.D.PASTE SHEET'!D137)</f>
        <v/>
      </c>
      <c s="72" t="str">
        <f>IF('S.D.PASTE SHEET'!E137="","",UPPER('S.D.PASTE SHEET'!E137))</f>
        <v>KRISHNA SHARMA</v>
      </c>
      <c s="72" t="str">
        <f>IF('S.D.PASTE SHEET'!F137="","",'S.D.PASTE SHEET'!F137)</f>
        <v/>
      </c>
      <c s="72" t="str">
        <f>IF('S.D.PASTE SHEET'!G137="","",UPPER('S.D.PASTE SHEET'!G137))</f>
        <v>SITARAM</v>
      </c>
      <c s="72" t="str">
        <f>IF('S.D.PASTE SHEET'!H137="","",UPPER('S.D.PASTE SHEET'!H137))</f>
        <v>LIPIKA</v>
      </c>
      <c s="72" t="str">
        <f>IF('S.D.PASTE SHEET'!I137="","",'S.D.PASTE SHEET'!I137)</f>
        <v>M</v>
      </c>
      <c s="73">
        <f>IF('S.D.PASTE SHEET'!J137="","",'S.D.PASTE SHEET'!J137)</f>
        <v>41197</v>
      </c>
      <c s="72">
        <f>IF('S.D.PASTE SHEET'!K137="","",'S.D.PASTE SHEET'!K137)</f>
        <v>7070</v>
      </c>
      <c s="72" t="str">
        <f>IF('S.D.PASTE SHEET'!L137="","",'S.D.PASTE SHEET'!L137)</f>
        <v/>
      </c>
      <c s="72">
        <f>IF('S.D.PASTE SHEET'!M137="","",'S.D.PASTE SHEET'!M137)</f>
        <v>137</v>
      </c>
      <c s="72">
        <f>IF('S.D.PASTE SHEET'!N137="","",'S.D.PASTE SHEET'!N137)</f>
        <v>97</v>
      </c>
      <c s="72" t="str">
        <f>IF('S.D.PASTE SHEET'!O137="","",'S.D.PASTE SHEET'!O137)</f>
        <v>GEN</v>
      </c>
      <c s="72" t="str">
        <f>IF('S.D.PASTE SHEET'!P137="","",'S.D.PASTE SHEET'!P137)</f>
        <v>Hindu</v>
      </c>
      <c s="72" t="str">
        <f>IF('S.D.PASTE SHEET'!Q137="","",'S.D.PASTE SHEET'!Q137)</f>
        <v/>
      </c>
      <c s="72" t="str">
        <f>IF('S.D.PASTE SHEET'!R137="","",'S.D.PASTE SHEET'!R137)</f>
        <v>GOVT. SENIOR SECONDARY SCHOOL DASANA KHURD (219769)</v>
      </c>
      <c s="72">
        <f>IF('S.D.PASTE SHEET'!S137="","",'S.D.PASTE SHEET'!S137)</f>
        <v>8141302602</v>
      </c>
      <c s="72" t="str">
        <f>IF('S.D.PASTE SHEET'!T137="","",'S.D.PASTE SHEET'!T137)</f>
        <v>XXXX1729</v>
      </c>
      <c s="72" t="str">
        <f>IF('S.D.PASTE SHEET'!U137="","",'S.D.PASTE SHEET'!U137)</f>
        <v>YSCYFDB</v>
      </c>
      <c s="72">
        <f>IF('S.D.PASTE SHEET'!V137="","",'S.D.PASTE SHEET'!V137)</f>
        <v>6375099063</v>
      </c>
      <c s="72" t="str">
        <f>IF('S.D.PASTE SHEET'!W137="","",'S.D.PASTE SHEET'!W137)</f>
        <v>VPO DASANA KHURD,MOLASAR,DASANA KHURD,341506</v>
      </c>
      <c s="72">
        <f>IF('S.D.PASTE SHEET'!X137="","",'S.D.PASTE SHEET'!X137)</f>
        <v>24000</v>
      </c>
      <c s="72" t="str">
        <f>IF('S.D.PASTE SHEET'!Y137="","",'S.D.PASTE SHEET'!Y137)</f>
        <v>N</v>
      </c>
      <c s="72" t="str">
        <f>IF('S.D.PASTE SHEET'!Z137="","",'S.D.PASTE SHEET'!Z137)</f>
        <v>Y</v>
      </c>
      <c s="72" t="str">
        <f>IF('S.D.PASTE SHEET'!AA137="","",'S.D.PASTE SHEET'!AA137)</f>
        <v>No</v>
      </c>
      <c s="72">
        <f>IF('S.D.PASTE SHEET'!AB137="","",'S.D.PASTE SHEET'!AB137)</f>
        <v>12</v>
      </c>
      <c s="72" t="str">
        <f>IF('S.D.PASTE SHEET'!AC137="","",'S.D.PASTE SHEET'!AC137)</f>
        <v>None</v>
      </c>
      <c s="72">
        <f>IF('S.D.PASTE SHEET'!AD137="","",'S.D.PASTE SHEET'!AD137)</f>
        <v>0</v>
      </c>
      <c s="74"/>
      <c s="70" t="str">
        <f>IF(AK137="","",IF(AK137&gt;0,COUNT($AG$2:AG137),""))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IF(BC137="","",IF(BC137&gt;0,COUNT($AY$2:AY137),""))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 spans="1:157" ht="15.75" customHeight="1">
      <c r="A138" s="72">
        <f>IF('S.D.PASTE SHEET'!A138="","",'S.D.PASTE SHEET'!A138)</f>
        <v>7</v>
      </c>
      <c s="72" t="str">
        <f>IF('S.D.PASTE SHEET'!B138="","",'S.D.PASTE SHEET'!B138)</f>
        <v>A</v>
      </c>
      <c s="72">
        <f>IF('S.D.PASTE SHEET'!C138="","",'S.D.PASTE SHEET'!C138)</f>
        <v>628</v>
      </c>
      <c s="73" t="str">
        <f>IF('S.D.PASTE SHEET'!D138="","",'S.D.PASTE SHEET'!D138)</f>
        <v/>
      </c>
      <c s="72" t="str">
        <f>IF('S.D.PASTE SHEET'!E138="","",UPPER('S.D.PASTE SHEET'!E138))</f>
        <v>LAXMI PRAJAPAT</v>
      </c>
      <c s="72" t="str">
        <f>IF('S.D.PASTE SHEET'!F138="","",'S.D.PASTE SHEET'!F138)</f>
        <v/>
      </c>
      <c s="72" t="str">
        <f>IF('S.D.PASTE SHEET'!G138="","",UPPER('S.D.PASTE SHEET'!G138))</f>
        <v>JETHARAM</v>
      </c>
      <c s="72" t="str">
        <f>IF('S.D.PASTE SHEET'!H138="","",UPPER('S.D.PASTE SHEET'!H138))</f>
        <v>SANTOSH</v>
      </c>
      <c s="72" t="str">
        <f>IF('S.D.PASTE SHEET'!I138="","",'S.D.PASTE SHEET'!I138)</f>
        <v>F</v>
      </c>
      <c s="73">
        <f>IF('S.D.PASTE SHEET'!J138="","",'S.D.PASTE SHEET'!J138)</f>
        <v>40470</v>
      </c>
      <c s="72">
        <f>IF('S.D.PASTE SHEET'!K138="","",'S.D.PASTE SHEET'!K138)</f>
        <v>7071</v>
      </c>
      <c s="72" t="str">
        <f>IF('S.D.PASTE SHEET'!L138="","",'S.D.PASTE SHEET'!L138)</f>
        <v/>
      </c>
      <c s="72">
        <f>IF('S.D.PASTE SHEET'!M138="","",'S.D.PASTE SHEET'!M138)</f>
        <v>137</v>
      </c>
      <c s="72">
        <f>IF('S.D.PASTE SHEET'!N138="","",'S.D.PASTE SHEET'!N138)</f>
        <v>118</v>
      </c>
      <c s="72" t="str">
        <f>IF('S.D.PASTE SHEET'!O138="","",'S.D.PASTE SHEET'!O138)</f>
        <v>OBC</v>
      </c>
      <c s="72" t="str">
        <f>IF('S.D.PASTE SHEET'!P138="","",'S.D.PASTE SHEET'!P138)</f>
        <v>Hindu</v>
      </c>
      <c s="72" t="str">
        <f>IF('S.D.PASTE SHEET'!Q138="","",'S.D.PASTE SHEET'!Q138)</f>
        <v/>
      </c>
      <c s="72" t="str">
        <f>IF('S.D.PASTE SHEET'!R138="","",'S.D.PASTE SHEET'!R138)</f>
        <v>GOVT. SENIOR SECONDARY SCHOOL DASANA KHURD (219769)</v>
      </c>
      <c s="72">
        <f>IF('S.D.PASTE SHEET'!S138="","",'S.D.PASTE SHEET'!S138)</f>
        <v>8141302602</v>
      </c>
      <c s="72" t="str">
        <f>IF('S.D.PASTE SHEET'!T138="","",'S.D.PASTE SHEET'!T138)</f>
        <v>XXXX0277</v>
      </c>
      <c s="72" t="str">
        <f>IF('S.D.PASTE SHEET'!U138="","",'S.D.PASTE SHEET'!U138)</f>
        <v/>
      </c>
      <c s="72">
        <f>IF('S.D.PASTE SHEET'!V138="","",'S.D.PASTE SHEET'!V138)</f>
        <v>9460273030</v>
      </c>
      <c s="72" t="str">
        <f>IF('S.D.PASTE SHEET'!W138="","",'S.D.PASTE SHEET'!W138)</f>
        <v>DASANA KHURD,DIDWANA,DASANA KHURD,341303</v>
      </c>
      <c s="72">
        <f>IF('S.D.PASTE SHEET'!X138="","",'S.D.PASTE SHEET'!X138)</f>
        <v>30000</v>
      </c>
      <c s="72" t="str">
        <f>IF('S.D.PASTE SHEET'!Y138="","",'S.D.PASTE SHEET'!Y138)</f>
        <v>N</v>
      </c>
      <c s="72" t="str">
        <f>IF('S.D.PASTE SHEET'!Z138="","",'S.D.PASTE SHEET'!Z138)</f>
        <v>N</v>
      </c>
      <c s="72" t="str">
        <f>IF('S.D.PASTE SHEET'!AA138="","",'S.D.PASTE SHEET'!AA138)</f>
        <v>No</v>
      </c>
      <c s="72">
        <f>IF('S.D.PASTE SHEET'!AB138="","",'S.D.PASTE SHEET'!AB138)</f>
        <v>14</v>
      </c>
      <c s="72" t="str">
        <f>IF('S.D.PASTE SHEET'!AC138="","",'S.D.PASTE SHEET'!AC138)</f>
        <v>None</v>
      </c>
      <c s="72">
        <f>IF('S.D.PASTE SHEET'!AD138="","",'S.D.PASTE SHEET'!AD138)</f>
        <v>3</v>
      </c>
      <c s="74"/>
      <c s="70" t="str">
        <f>IF(AK138="","",IF(AK138&gt;0,COUNT($AG$2:AG138),""))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IF(BC138="","",IF(BC138&gt;0,COUNT($AY$2:AY138),""))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 spans="1:157" ht="15.75" customHeight="1">
      <c r="A139" s="72">
        <f>IF('S.D.PASTE SHEET'!A139="","",'S.D.PASTE SHEET'!A139)</f>
        <v>7</v>
      </c>
      <c s="72" t="str">
        <f>IF('S.D.PASTE SHEET'!B139="","",'S.D.PASTE SHEET'!B139)</f>
        <v>A</v>
      </c>
      <c s="72">
        <f>IF('S.D.PASTE SHEET'!C139="","",'S.D.PASTE SHEET'!C139)</f>
        <v>450</v>
      </c>
      <c s="73" t="str">
        <f>IF('S.D.PASTE SHEET'!D139="","",'S.D.PASTE SHEET'!D139)</f>
        <v/>
      </c>
      <c s="72" t="str">
        <f>IF('S.D.PASTE SHEET'!E139="","",UPPER('S.D.PASTE SHEET'!E139))</f>
        <v>MANOJ</v>
      </c>
      <c s="72" t="str">
        <f>IF('S.D.PASTE SHEET'!F139="","",'S.D.PASTE SHEET'!F139)</f>
        <v/>
      </c>
      <c s="72" t="str">
        <f>IF('S.D.PASTE SHEET'!G139="","",UPPER('S.D.PASTE SHEET'!G139))</f>
        <v>KAILASH CHAND</v>
      </c>
      <c s="72" t="str">
        <f>IF('S.D.PASTE SHEET'!H139="","",UPPER('S.D.PASTE SHEET'!H139))</f>
        <v>GANPATI DEVI</v>
      </c>
      <c s="72" t="str">
        <f>IF('S.D.PASTE SHEET'!I139="","",'S.D.PASTE SHEET'!I139)</f>
        <v>M</v>
      </c>
      <c s="73">
        <f>IF('S.D.PASTE SHEET'!J139="","",'S.D.PASTE SHEET'!J139)</f>
        <v>40796</v>
      </c>
      <c s="72">
        <f>IF('S.D.PASTE SHEET'!K139="","",'S.D.PASTE SHEET'!K139)</f>
        <v>7072</v>
      </c>
      <c s="72" t="str">
        <f>IF('S.D.PASTE SHEET'!L139="","",'S.D.PASTE SHEET'!L139)</f>
        <v/>
      </c>
      <c s="72">
        <f>IF('S.D.PASTE SHEET'!M139="","",'S.D.PASTE SHEET'!M139)</f>
        <v>137</v>
      </c>
      <c s="72">
        <f>IF('S.D.PASTE SHEET'!N139="","",'S.D.PASTE SHEET'!N139)</f>
        <v>113</v>
      </c>
      <c s="72" t="str">
        <f>IF('S.D.PASTE SHEET'!O139="","",'S.D.PASTE SHEET'!O139)</f>
        <v>SC</v>
      </c>
      <c s="72" t="str">
        <f>IF('S.D.PASTE SHEET'!P139="","",'S.D.PASTE SHEET'!P139)</f>
        <v>Hindu</v>
      </c>
      <c s="72" t="str">
        <f>IF('S.D.PASTE SHEET'!Q139="","",'S.D.PASTE SHEET'!Q139)</f>
        <v/>
      </c>
      <c s="72" t="str">
        <f>IF('S.D.PASTE SHEET'!R139="","",'S.D.PASTE SHEET'!R139)</f>
        <v>GOVT. SENIOR SECONDARY SCHOOL DASANA KHURD (219769)</v>
      </c>
      <c s="72">
        <f>IF('S.D.PASTE SHEET'!S139="","",'S.D.PASTE SHEET'!S139)</f>
        <v>8141302602</v>
      </c>
      <c s="72" t="str">
        <f>IF('S.D.PASTE SHEET'!T139="","",'S.D.PASTE SHEET'!T139)</f>
        <v>XXXX1352</v>
      </c>
      <c s="72" t="str">
        <f>IF('S.D.PASTE SHEET'!U139="","",'S.D.PASTE SHEET'!U139)</f>
        <v>YUAOKEF</v>
      </c>
      <c s="72">
        <f>IF('S.D.PASTE SHEET'!V139="","",'S.D.PASTE SHEET'!V139)</f>
        <v>7850947691</v>
      </c>
      <c s="72" t="str">
        <f>IF('S.D.PASTE SHEET'!W139="","",'S.D.PASTE SHEET'!W139)</f>
        <v>Post dikawa,Molasar,DASANA khurd,341506</v>
      </c>
      <c s="72">
        <f>IF('S.D.PASTE SHEET'!X139="","",'S.D.PASTE SHEET'!X139)</f>
        <v>34000</v>
      </c>
      <c s="72" t="str">
        <f>IF('S.D.PASTE SHEET'!Y139="","",'S.D.PASTE SHEET'!Y139)</f>
        <v>N</v>
      </c>
      <c s="72" t="str">
        <f>IF('S.D.PASTE SHEET'!Z139="","",'S.D.PASTE SHEET'!Z139)</f>
        <v>N</v>
      </c>
      <c s="72" t="str">
        <f>IF('S.D.PASTE SHEET'!AA139="","",'S.D.PASTE SHEET'!AA139)</f>
        <v>No</v>
      </c>
      <c s="72">
        <f>IF('S.D.PASTE SHEET'!AB139="","",'S.D.PASTE SHEET'!AB139)</f>
        <v>13</v>
      </c>
      <c s="72" t="str">
        <f>IF('S.D.PASTE SHEET'!AC139="","",'S.D.PASTE SHEET'!AC139)</f>
        <v>None</v>
      </c>
      <c s="72">
        <f>IF('S.D.PASTE SHEET'!AD139="","",'S.D.PASTE SHEET'!AD139)</f>
        <v>3</v>
      </c>
      <c s="74"/>
      <c s="70" t="str">
        <f>IF(AK139="","",IF(AK139&gt;0,COUNT($AG$2:AG139),""))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IF(BC139="","",IF(BC139&gt;0,COUNT($AY$2:AY139),""))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 spans="1:157" ht="15.75" customHeight="1">
      <c r="A140" s="72">
        <f>IF('S.D.PASTE SHEET'!A140="","",'S.D.PASTE SHEET'!A140)</f>
        <v>7</v>
      </c>
      <c s="72" t="str">
        <f>IF('S.D.PASTE SHEET'!B140="","",'S.D.PASTE SHEET'!B140)</f>
        <v>A</v>
      </c>
      <c s="72">
        <f>IF('S.D.PASTE SHEET'!C140="","",'S.D.PASTE SHEET'!C140)</f>
        <v>460</v>
      </c>
      <c s="73" t="str">
        <f>IF('S.D.PASTE SHEET'!D140="","",'S.D.PASTE SHEET'!D140)</f>
        <v/>
      </c>
      <c s="72" t="str">
        <f>IF('S.D.PASTE SHEET'!E140="","",UPPER('S.D.PASTE SHEET'!E140))</f>
        <v>MINAXI</v>
      </c>
      <c s="72" t="str">
        <f>IF('S.D.PASTE SHEET'!F140="","",'S.D.PASTE SHEET'!F140)</f>
        <v/>
      </c>
      <c s="72" t="str">
        <f>IF('S.D.PASTE SHEET'!G140="","",UPPER('S.D.PASTE SHEET'!G140))</f>
        <v>JAGU RAM</v>
      </c>
      <c s="72" t="str">
        <f>IF('S.D.PASTE SHEET'!H140="","",UPPER('S.D.PASTE SHEET'!H140))</f>
        <v>BAJU DEVI</v>
      </c>
      <c s="72" t="str">
        <f>IF('S.D.PASTE SHEET'!I140="","",'S.D.PASTE SHEET'!I140)</f>
        <v>F</v>
      </c>
      <c s="73">
        <f>IF('S.D.PASTE SHEET'!J140="","",'S.D.PASTE SHEET'!J140)</f>
        <v>41075</v>
      </c>
      <c s="72">
        <f>IF('S.D.PASTE SHEET'!K140="","",'S.D.PASTE SHEET'!K140)</f>
        <v>7073</v>
      </c>
      <c s="72" t="str">
        <f>IF('S.D.PASTE SHEET'!L140="","",'S.D.PASTE SHEET'!L140)</f>
        <v/>
      </c>
      <c s="72">
        <f>IF('S.D.PASTE SHEET'!M140="","",'S.D.PASTE SHEET'!M140)</f>
        <v>137</v>
      </c>
      <c s="72">
        <f>IF('S.D.PASTE SHEET'!N140="","",'S.D.PASTE SHEET'!N140)</f>
        <v>126</v>
      </c>
      <c s="72" t="str">
        <f>IF('S.D.PASTE SHEET'!O140="","",'S.D.PASTE SHEET'!O140)</f>
        <v>OBC</v>
      </c>
      <c s="72" t="str">
        <f>IF('S.D.PASTE SHEET'!P140="","",'S.D.PASTE SHEET'!P140)</f>
        <v>Hindu</v>
      </c>
      <c s="72" t="str">
        <f>IF('S.D.PASTE SHEET'!Q140="","",'S.D.PASTE SHEET'!Q140)</f>
        <v/>
      </c>
      <c s="72" t="str">
        <f>IF('S.D.PASTE SHEET'!R140="","",'S.D.PASTE SHEET'!R140)</f>
        <v>GOVT. SENIOR SECONDARY SCHOOL DASANA KHURD (219769)</v>
      </c>
      <c s="72">
        <f>IF('S.D.PASTE SHEET'!S140="","",'S.D.PASTE SHEET'!S140)</f>
        <v>8141302602</v>
      </c>
      <c s="72" t="str">
        <f>IF('S.D.PASTE SHEET'!T140="","",'S.D.PASTE SHEET'!T140)</f>
        <v>XXXX2628</v>
      </c>
      <c s="72" t="str">
        <f>IF('S.D.PASTE SHEET'!U140="","",'S.D.PASTE SHEET'!U140)</f>
        <v>BCAGBUW</v>
      </c>
      <c s="72">
        <f>IF('S.D.PASTE SHEET'!V140="","",'S.D.PASTE SHEET'!V140)</f>
        <v>9587758441</v>
      </c>
      <c s="72" t="str">
        <f>IF('S.D.PASTE SHEET'!W140="","",'S.D.PASTE SHEET'!W140)</f>
        <v>Post dikawa,Molasar,DASANA khurd,341506</v>
      </c>
      <c s="72">
        <f>IF('S.D.PASTE SHEET'!X140="","",'S.D.PASTE SHEET'!X140)</f>
        <v>35000</v>
      </c>
      <c s="72" t="str">
        <f>IF('S.D.PASTE SHEET'!Y140="","",'S.D.PASTE SHEET'!Y140)</f>
        <v>N</v>
      </c>
      <c s="72" t="str">
        <f>IF('S.D.PASTE SHEET'!Z140="","",'S.D.PASTE SHEET'!Z140)</f>
        <v>N</v>
      </c>
      <c s="72" t="str">
        <f>IF('S.D.PASTE SHEET'!AA140="","",'S.D.PASTE SHEET'!AA140)</f>
        <v>No</v>
      </c>
      <c s="72">
        <f>IF('S.D.PASTE SHEET'!AB140="","",'S.D.PASTE SHEET'!AB140)</f>
        <v>12</v>
      </c>
      <c s="72" t="str">
        <f>IF('S.D.PASTE SHEET'!AC140="","",'S.D.PASTE SHEET'!AC140)</f>
        <v>None</v>
      </c>
      <c s="72">
        <f>IF('S.D.PASTE SHEET'!AD140="","",'S.D.PASTE SHEET'!AD140)</f>
        <v>3</v>
      </c>
      <c s="74"/>
      <c s="70" t="str">
        <f>IF(AK140="","",IF(AK140&gt;0,COUNT($AG$2:AG140),""))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IF(BC140="","",IF(BC140&gt;0,COUNT($AY$2:AY140),""))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 spans="1:157" ht="15.75" customHeight="1">
      <c r="A141" s="72">
        <f>IF('S.D.PASTE SHEET'!A141="","",'S.D.PASTE SHEET'!A141)</f>
        <v>7</v>
      </c>
      <c s="72" t="str">
        <f>IF('S.D.PASTE SHEET'!B141="","",'S.D.PASTE SHEET'!B141)</f>
        <v>A</v>
      </c>
      <c s="72">
        <f>IF('S.D.PASTE SHEET'!C141="","",'S.D.PASTE SHEET'!C141)</f>
        <v>442</v>
      </c>
      <c s="73" t="str">
        <f>IF('S.D.PASTE SHEET'!D141="","",'S.D.PASTE SHEET'!D141)</f>
        <v/>
      </c>
      <c s="72" t="str">
        <f>IF('S.D.PASTE SHEET'!E141="","",UPPER('S.D.PASTE SHEET'!E141))</f>
        <v>NISHA NATH</v>
      </c>
      <c s="72" t="str">
        <f>IF('S.D.PASTE SHEET'!F141="","",'S.D.PASTE SHEET'!F141)</f>
        <v/>
      </c>
      <c s="72" t="str">
        <f>IF('S.D.PASTE SHEET'!G141="","",UPPER('S.D.PASTE SHEET'!G141))</f>
        <v>RAJU RAM</v>
      </c>
      <c s="72" t="str">
        <f>IF('S.D.PASTE SHEET'!H141="","",UPPER('S.D.PASTE SHEET'!H141))</f>
        <v>SONI DEVI</v>
      </c>
      <c s="72" t="str">
        <f>IF('S.D.PASTE SHEET'!I141="","",'S.D.PASTE SHEET'!I141)</f>
        <v>F</v>
      </c>
      <c s="73">
        <f>IF('S.D.PASTE SHEET'!J141="","",'S.D.PASTE SHEET'!J141)</f>
        <v>40462</v>
      </c>
      <c s="72">
        <f>IF('S.D.PASTE SHEET'!K141="","",'S.D.PASTE SHEET'!K141)</f>
        <v>7074</v>
      </c>
      <c s="72" t="str">
        <f>IF('S.D.PASTE SHEET'!L141="","",'S.D.PASTE SHEET'!L141)</f>
        <v/>
      </c>
      <c s="72">
        <f>IF('S.D.PASTE SHEET'!M141="","",'S.D.PASTE SHEET'!M141)</f>
        <v>137</v>
      </c>
      <c s="72">
        <f>IF('S.D.PASTE SHEET'!N141="","",'S.D.PASTE SHEET'!N141)</f>
        <v>94</v>
      </c>
      <c s="72" t="str">
        <f>IF('S.D.PASTE SHEET'!O141="","",'S.D.PASTE SHEET'!O141)</f>
        <v>OBC</v>
      </c>
      <c s="72" t="str">
        <f>IF('S.D.PASTE SHEET'!P141="","",'S.D.PASTE SHEET'!P141)</f>
        <v>Hindu</v>
      </c>
      <c s="72" t="str">
        <f>IF('S.D.PASTE SHEET'!Q141="","",'S.D.PASTE SHEET'!Q141)</f>
        <v/>
      </c>
      <c s="72" t="str">
        <f>IF('S.D.PASTE SHEET'!R141="","",'S.D.PASTE SHEET'!R141)</f>
        <v>GOVT. SENIOR SECONDARY SCHOOL DASANA KHURD (219769)</v>
      </c>
      <c s="72">
        <f>IF('S.D.PASTE SHEET'!S141="","",'S.D.PASTE SHEET'!S141)</f>
        <v>8141302602</v>
      </c>
      <c s="72" t="str">
        <f>IF('S.D.PASTE SHEET'!T141="","",'S.D.PASTE SHEET'!T141)</f>
        <v>XXXX2724</v>
      </c>
      <c s="72" t="str">
        <f>IF('S.D.PASTE SHEET'!U141="","",'S.D.PASTE SHEET'!U141)</f>
        <v>VTNJCRP</v>
      </c>
      <c s="72">
        <f>IF('S.D.PASTE SHEET'!V141="","",'S.D.PASTE SHEET'!V141)</f>
        <v>9649157559</v>
      </c>
      <c s="72" t="str">
        <f>IF('S.D.PASTE SHEET'!W141="","",'S.D.PASTE SHEET'!W141)</f>
        <v>Post dikawa,Molasar,DASANA khurd,341506</v>
      </c>
      <c s="72">
        <f>IF('S.D.PASTE SHEET'!X141="","",'S.D.PASTE SHEET'!X141)</f>
        <v>36000</v>
      </c>
      <c s="72" t="str">
        <f>IF('S.D.PASTE SHEET'!Y141="","",'S.D.PASTE SHEET'!Y141)</f>
        <v>N</v>
      </c>
      <c s="72" t="str">
        <f>IF('S.D.PASTE SHEET'!Z141="","",'S.D.PASTE SHEET'!Z141)</f>
        <v>N</v>
      </c>
      <c s="72" t="str">
        <f>IF('S.D.PASTE SHEET'!AA141="","",'S.D.PASTE SHEET'!AA141)</f>
        <v>No</v>
      </c>
      <c s="72">
        <f>IF('S.D.PASTE SHEET'!AB141="","",'S.D.PASTE SHEET'!AB141)</f>
        <v>14</v>
      </c>
      <c s="72" t="str">
        <f>IF('S.D.PASTE SHEET'!AC141="","",'S.D.PASTE SHEET'!AC141)</f>
        <v>None</v>
      </c>
      <c s="72">
        <f>IF('S.D.PASTE SHEET'!AD141="","",'S.D.PASTE SHEET'!AD141)</f>
        <v>0</v>
      </c>
      <c s="74"/>
      <c s="70" t="str">
        <f>IF(AK141="","",IF(AK141&gt;0,COUNT($AG$2:AG141),""))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IF(BC141="","",IF(BC141&gt;0,COUNT($AY$2:AY141),""))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 spans="1:157" ht="15.75" customHeight="1">
      <c r="A142" s="72">
        <f>IF('S.D.PASTE SHEET'!A142="","",'S.D.PASTE SHEET'!A142)</f>
        <v>7</v>
      </c>
      <c s="72" t="str">
        <f>IF('S.D.PASTE SHEET'!B142="","",'S.D.PASTE SHEET'!B142)</f>
        <v>A</v>
      </c>
      <c s="72">
        <f>IF('S.D.PASTE SHEET'!C142="","",'S.D.PASTE SHEET'!C142)</f>
        <v>470</v>
      </c>
      <c s="73" t="str">
        <f>IF('S.D.PASTE SHEET'!D142="","",'S.D.PASTE SHEET'!D142)</f>
        <v/>
      </c>
      <c s="72" t="str">
        <f>IF('S.D.PASTE SHEET'!E142="","",UPPER('S.D.PASTE SHEET'!E142))</f>
        <v>PRIYANKA</v>
      </c>
      <c s="72" t="str">
        <f>IF('S.D.PASTE SHEET'!F142="","",'S.D.PASTE SHEET'!F142)</f>
        <v/>
      </c>
      <c s="72" t="str">
        <f>IF('S.D.PASTE SHEET'!G142="","",UPPER('S.D.PASTE SHEET'!G142))</f>
        <v>PANNA RAM</v>
      </c>
      <c s="72" t="str">
        <f>IF('S.D.PASTE SHEET'!H142="","",UPPER('S.D.PASTE SHEET'!H142))</f>
        <v>SUKHI DEVI</v>
      </c>
      <c s="72" t="str">
        <f>IF('S.D.PASTE SHEET'!I142="","",'S.D.PASTE SHEET'!I142)</f>
        <v>F</v>
      </c>
      <c s="73">
        <f>IF('S.D.PASTE SHEET'!J142="","",'S.D.PASTE SHEET'!J142)</f>
        <v>40065</v>
      </c>
      <c s="72">
        <f>IF('S.D.PASTE SHEET'!K142="","",'S.D.PASTE SHEET'!K142)</f>
        <v>7075</v>
      </c>
      <c s="72" t="str">
        <f>IF('S.D.PASTE SHEET'!L142="","",'S.D.PASTE SHEET'!L142)</f>
        <v/>
      </c>
      <c s="72">
        <f>IF('S.D.PASTE SHEET'!M142="","",'S.D.PASTE SHEET'!M142)</f>
        <v>137</v>
      </c>
      <c s="72">
        <f>IF('S.D.PASTE SHEET'!N142="","",'S.D.PASTE SHEET'!N142)</f>
        <v>123</v>
      </c>
      <c s="72" t="str">
        <f>IF('S.D.PASTE SHEET'!O142="","",'S.D.PASTE SHEET'!O142)</f>
        <v>SC</v>
      </c>
      <c s="72" t="str">
        <f>IF('S.D.PASTE SHEET'!P142="","",'S.D.PASTE SHEET'!P142)</f>
        <v>Hindu</v>
      </c>
      <c s="72" t="str">
        <f>IF('S.D.PASTE SHEET'!Q142="","",'S.D.PASTE SHEET'!Q142)</f>
        <v/>
      </c>
      <c s="72" t="str">
        <f>IF('S.D.PASTE SHEET'!R142="","",'S.D.PASTE SHEET'!R142)</f>
        <v>GOVT. SENIOR SECONDARY SCHOOL DASANA KHURD (219769)</v>
      </c>
      <c s="72">
        <f>IF('S.D.PASTE SHEET'!S142="","",'S.D.PASTE SHEET'!S142)</f>
        <v>8141302602</v>
      </c>
      <c s="72" t="str">
        <f>IF('S.D.PASTE SHEET'!T142="","",'S.D.PASTE SHEET'!T142)</f>
        <v>XXXX8902</v>
      </c>
      <c s="72" t="str">
        <f>IF('S.D.PASTE SHEET'!U142="","",'S.D.PASTE SHEET'!U142)</f>
        <v>VZXNGJP</v>
      </c>
      <c s="72">
        <f>IF('S.D.PASTE SHEET'!V142="","",'S.D.PASTE SHEET'!V142)</f>
        <v>9982671909</v>
      </c>
      <c s="72" t="str">
        <f>IF('S.D.PASTE SHEET'!W142="","",'S.D.PASTE SHEET'!W142)</f>
        <v>DASANA KHURD,MOLASAR,DASANA KHURD,341506</v>
      </c>
      <c s="72">
        <f>IF('S.D.PASTE SHEET'!X142="","",'S.D.PASTE SHEET'!X142)</f>
        <v>30000</v>
      </c>
      <c s="72" t="str">
        <f>IF('S.D.PASTE SHEET'!Y142="","",'S.D.PASTE SHEET'!Y142)</f>
        <v>N</v>
      </c>
      <c s="72" t="str">
        <f>IF('S.D.PASTE SHEET'!Z142="","",'S.D.PASTE SHEET'!Z142)</f>
        <v>N</v>
      </c>
      <c s="72" t="str">
        <f>IF('S.D.PASTE SHEET'!AA142="","",'S.D.PASTE SHEET'!AA142)</f>
        <v>No</v>
      </c>
      <c s="72">
        <f>IF('S.D.PASTE SHEET'!AB142="","",'S.D.PASTE SHEET'!AB142)</f>
        <v>15</v>
      </c>
      <c s="72" t="str">
        <f>IF('S.D.PASTE SHEET'!AC142="","",'S.D.PASTE SHEET'!AC142)</f>
        <v>None</v>
      </c>
      <c s="72">
        <f>IF('S.D.PASTE SHEET'!AD142="","",'S.D.PASTE SHEET'!AD142)</f>
        <v>3</v>
      </c>
      <c s="74"/>
      <c s="70" t="str">
        <f>IF(AK142="","",IF(AK142&gt;0,COUNT($AG$2:AG142),""))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IF(BC142="","",IF(BC142&gt;0,COUNT($AY$2:AY142),""))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 spans="1:157" ht="15.75" customHeight="1">
      <c r="A143" s="72">
        <f>IF('S.D.PASTE SHEET'!A143="","",'S.D.PASTE SHEET'!A143)</f>
        <v>7</v>
      </c>
      <c s="72" t="str">
        <f>IF('S.D.PASTE SHEET'!B143="","",'S.D.PASTE SHEET'!B143)</f>
        <v>A</v>
      </c>
      <c s="72">
        <f>IF('S.D.PASTE SHEET'!C143="","",'S.D.PASTE SHEET'!C143)</f>
        <v>436</v>
      </c>
      <c s="73" t="str">
        <f>IF('S.D.PASTE SHEET'!D143="","",'S.D.PASTE SHEET'!D143)</f>
        <v/>
      </c>
      <c s="72" t="str">
        <f>IF('S.D.PASTE SHEET'!E143="","",UPPER('S.D.PASTE SHEET'!E143))</f>
        <v>PRIYANKA JAKHAR</v>
      </c>
      <c s="72" t="str">
        <f>IF('S.D.PASTE SHEET'!F143="","",'S.D.PASTE SHEET'!F143)</f>
        <v/>
      </c>
      <c s="72" t="str">
        <f>IF('S.D.PASTE SHEET'!G143="","",UPPER('S.D.PASTE SHEET'!G143))</f>
        <v>TULACHHA RAM</v>
      </c>
      <c s="72" t="str">
        <f>IF('S.D.PASTE SHEET'!H143="","",UPPER('S.D.PASTE SHEET'!H143))</f>
        <v>SANTOSH</v>
      </c>
      <c s="72" t="str">
        <f>IF('S.D.PASTE SHEET'!I143="","",'S.D.PASTE SHEET'!I143)</f>
        <v>F</v>
      </c>
      <c s="73">
        <f>IF('S.D.PASTE SHEET'!J143="","",'S.D.PASTE SHEET'!J143)</f>
        <v>41065</v>
      </c>
      <c s="72">
        <f>IF('S.D.PASTE SHEET'!K143="","",'S.D.PASTE SHEET'!K143)</f>
        <v>7076</v>
      </c>
      <c s="72" t="str">
        <f>IF('S.D.PASTE SHEET'!L143="","",'S.D.PASTE SHEET'!L143)</f>
        <v/>
      </c>
      <c s="72">
        <f>IF('S.D.PASTE SHEET'!M143="","",'S.D.PASTE SHEET'!M143)</f>
        <v>137</v>
      </c>
      <c s="72">
        <f>IF('S.D.PASTE SHEET'!N143="","",'S.D.PASTE SHEET'!N143)</f>
        <v>129</v>
      </c>
      <c s="72" t="str">
        <f>IF('S.D.PASTE SHEET'!O143="","",'S.D.PASTE SHEET'!O143)</f>
        <v>OBC</v>
      </c>
      <c s="72" t="str">
        <f>IF('S.D.PASTE SHEET'!P143="","",'S.D.PASTE SHEET'!P143)</f>
        <v/>
      </c>
      <c s="72" t="str">
        <f>IF('S.D.PASTE SHEET'!Q143="","",'S.D.PASTE SHEET'!Q143)</f>
        <v/>
      </c>
      <c s="72" t="str">
        <f>IF('S.D.PASTE SHEET'!R143="","",'S.D.PASTE SHEET'!R143)</f>
        <v>GOVT. SENIOR SECONDARY SCHOOL DASANA KHURD (219769)</v>
      </c>
      <c s="72">
        <f>IF('S.D.PASTE SHEET'!S143="","",'S.D.PASTE SHEET'!S143)</f>
        <v>8141302602</v>
      </c>
      <c s="72" t="str">
        <f>IF('S.D.PASTE SHEET'!T143="","",'S.D.PASTE SHEET'!T143)</f>
        <v>XXXX3116</v>
      </c>
      <c s="72" t="str">
        <f>IF('S.D.PASTE SHEET'!U143="","",'S.D.PASTE SHEET'!U143)</f>
        <v>VROOJCT</v>
      </c>
      <c s="72">
        <f>IF('S.D.PASTE SHEET'!V143="","",'S.D.PASTE SHEET'!V143)</f>
        <v>6350524305</v>
      </c>
      <c s="72" t="str">
        <f>IF('S.D.PASTE SHEET'!W143="","",'S.D.PASTE SHEET'!W143)</f>
        <v>Dikawa,Molasar,Dasana khurd,341506</v>
      </c>
      <c s="72">
        <f>IF('S.D.PASTE SHEET'!X143="","",'S.D.PASTE SHEET'!X143)</f>
        <v>40000</v>
      </c>
      <c s="72" t="str">
        <f>IF('S.D.PASTE SHEET'!Y143="","",'S.D.PASTE SHEET'!Y143)</f>
        <v>N</v>
      </c>
      <c s="72" t="str">
        <f>IF('S.D.PASTE SHEET'!Z143="","",'S.D.PASTE SHEET'!Z143)</f>
        <v>N</v>
      </c>
      <c s="72" t="str">
        <f>IF('S.D.PASTE SHEET'!AA143="","",'S.D.PASTE SHEET'!AA143)</f>
        <v/>
      </c>
      <c s="72">
        <f>IF('S.D.PASTE SHEET'!AB143="","",'S.D.PASTE SHEET'!AB143)</f>
        <v>12</v>
      </c>
      <c s="72" t="str">
        <f>IF('S.D.PASTE SHEET'!AC143="","",'S.D.PASTE SHEET'!AC143)</f>
        <v>None</v>
      </c>
      <c s="72">
        <f>IF('S.D.PASTE SHEET'!AD143="","",'S.D.PASTE SHEET'!AD143)</f>
        <v>3</v>
      </c>
      <c s="74"/>
      <c s="70" t="str">
        <f>IF(AK143="","",IF(AK143&gt;0,COUNT($AG$2:AG143),""))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IF(BC143="","",IF(BC143&gt;0,COUNT($AY$2:AY143),""))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 spans="1:157" ht="15.75" customHeight="1">
      <c r="A144" s="72">
        <f>IF('S.D.PASTE SHEET'!A144="","",'S.D.PASTE SHEET'!A144)</f>
        <v>7</v>
      </c>
      <c s="72" t="str">
        <f>IF('S.D.PASTE SHEET'!B144="","",'S.D.PASTE SHEET'!B144)</f>
        <v>A</v>
      </c>
      <c s="72">
        <f>IF('S.D.PASTE SHEET'!C144="","",'S.D.PASTE SHEET'!C144)</f>
        <v>609</v>
      </c>
      <c s="73" t="str">
        <f>IF('S.D.PASTE SHEET'!D144="","",'S.D.PASTE SHEET'!D144)</f>
        <v/>
      </c>
      <c s="72" t="str">
        <f>IF('S.D.PASTE SHEET'!E144="","",UPPER('S.D.PASTE SHEET'!E144))</f>
        <v>RAHUL SINGH</v>
      </c>
      <c s="72" t="str">
        <f>IF('S.D.PASTE SHEET'!F144="","",'S.D.PASTE SHEET'!F144)</f>
        <v/>
      </c>
      <c s="72" t="str">
        <f>IF('S.D.PASTE SHEET'!G144="","",UPPER('S.D.PASTE SHEET'!G144))</f>
        <v>SUKH SINGH</v>
      </c>
      <c s="72" t="str">
        <f>IF('S.D.PASTE SHEET'!H144="","",UPPER('S.D.PASTE SHEET'!H144))</f>
        <v>SUMAN KANWAR</v>
      </c>
      <c s="72" t="str">
        <f>IF('S.D.PASTE SHEET'!I144="","",'S.D.PASTE SHEET'!I144)</f>
        <v>M</v>
      </c>
      <c s="73">
        <f>IF('S.D.PASTE SHEET'!J144="","",'S.D.PASTE SHEET'!J144)</f>
        <v>40844</v>
      </c>
      <c s="72">
        <f>IF('S.D.PASTE SHEET'!K144="","",'S.D.PASTE SHEET'!K144)</f>
        <v>7077</v>
      </c>
      <c s="72" t="str">
        <f>IF('S.D.PASTE SHEET'!L144="","",'S.D.PASTE SHEET'!L144)</f>
        <v/>
      </c>
      <c s="72">
        <f>IF('S.D.PASTE SHEET'!M144="","",'S.D.PASTE SHEET'!M144)</f>
        <v>137</v>
      </c>
      <c s="72">
        <f>IF('S.D.PASTE SHEET'!N144="","",'S.D.PASTE SHEET'!N144)</f>
        <v>100</v>
      </c>
      <c s="72" t="str">
        <f>IF('S.D.PASTE SHEET'!O144="","",'S.D.PASTE SHEET'!O144)</f>
        <v>OBC</v>
      </c>
      <c s="72" t="str">
        <f>IF('S.D.PASTE SHEET'!P144="","",'S.D.PASTE SHEET'!P144)</f>
        <v>Hindu</v>
      </c>
      <c s="72" t="str">
        <f>IF('S.D.PASTE SHEET'!Q144="","",'S.D.PASTE SHEET'!Q144)</f>
        <v/>
      </c>
      <c s="72" t="str">
        <f>IF('S.D.PASTE SHEET'!R144="","",'S.D.PASTE SHEET'!R144)</f>
        <v>GOVT. SENIOR SECONDARY SCHOOL DASANA KHURD (219769)</v>
      </c>
      <c s="72">
        <f>IF('S.D.PASTE SHEET'!S144="","",'S.D.PASTE SHEET'!S144)</f>
        <v>8141302602</v>
      </c>
      <c s="72" t="str">
        <f>IF('S.D.PASTE SHEET'!T144="","",'S.D.PASTE SHEET'!T144)</f>
        <v>XXXX1041</v>
      </c>
      <c s="72" t="str">
        <f>IF('S.D.PASTE SHEET'!U144="","",'S.D.PASTE SHEET'!U144)</f>
        <v/>
      </c>
      <c s="72">
        <f>IF('S.D.PASTE SHEET'!V144="","",'S.D.PASTE SHEET'!V144)</f>
        <v>9610432569</v>
      </c>
      <c s="72" t="str">
        <f>IF('S.D.PASTE SHEET'!W144="","",'S.D.PASTE SHEET'!W144)</f>
        <v>VILLAGE DASANA KHURD ,MOLASAR,DASANA KHURD ,341506</v>
      </c>
      <c s="72">
        <f>IF('S.D.PASTE SHEET'!X144="","",'S.D.PASTE SHEET'!X144)</f>
        <v>60000</v>
      </c>
      <c s="72" t="str">
        <f>IF('S.D.PASTE SHEET'!Y144="","",'S.D.PASTE SHEET'!Y144)</f>
        <v>N</v>
      </c>
      <c s="72" t="str">
        <f>IF('S.D.PASTE SHEET'!Z144="","",'S.D.PASTE SHEET'!Z144)</f>
        <v>N</v>
      </c>
      <c s="72" t="str">
        <f>IF('S.D.PASTE SHEET'!AA144="","",'S.D.PASTE SHEET'!AA144)</f>
        <v>No</v>
      </c>
      <c s="72">
        <f>IF('S.D.PASTE SHEET'!AB144="","",'S.D.PASTE SHEET'!AB144)</f>
        <v>13</v>
      </c>
      <c s="72" t="str">
        <f>IF('S.D.PASTE SHEET'!AC144="","",'S.D.PASTE SHEET'!AC144)</f>
        <v>None</v>
      </c>
      <c s="72">
        <f>IF('S.D.PASTE SHEET'!AD144="","",'S.D.PASTE SHEET'!AD144)</f>
        <v>3</v>
      </c>
      <c s="74"/>
      <c s="70" t="str">
        <f>IF(AK144="","",IF(AK144&gt;0,COUNT($AG$2:AG144),""))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IF(BC144="","",IF(BC144&gt;0,COUNT($AY$2:AY144),""))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 spans="1:157" ht="15.75" customHeight="1">
      <c r="A145" s="72">
        <f>IF('S.D.PASTE SHEET'!A145="","",'S.D.PASTE SHEET'!A145)</f>
        <v>7</v>
      </c>
      <c s="72" t="str">
        <f>IF('S.D.PASTE SHEET'!B145="","",'S.D.PASTE SHEET'!B145)</f>
        <v>A</v>
      </c>
      <c s="72">
        <f>IF('S.D.PASTE SHEET'!C145="","",'S.D.PASTE SHEET'!C145)</f>
        <v>449</v>
      </c>
      <c s="73" t="str">
        <f>IF('S.D.PASTE SHEET'!D145="","",'S.D.PASTE SHEET'!D145)</f>
        <v/>
      </c>
      <c s="72" t="str">
        <f>IF('S.D.PASTE SHEET'!E145="","",UPPER('S.D.PASTE SHEET'!E145))</f>
        <v>RAJVEER SINGH</v>
      </c>
      <c s="72" t="str">
        <f>IF('S.D.PASTE SHEET'!F145="","",'S.D.PASTE SHEET'!F145)</f>
        <v/>
      </c>
      <c s="72" t="str">
        <f>IF('S.D.PASTE SHEET'!G145="","",UPPER('S.D.PASTE SHEET'!G145))</f>
        <v>PAPPU SINGH</v>
      </c>
      <c s="72" t="str">
        <f>IF('S.D.PASTE SHEET'!H145="","",UPPER('S.D.PASTE SHEET'!H145))</f>
        <v>SAROJ KANWAR</v>
      </c>
      <c s="72" t="str">
        <f>IF('S.D.PASTE SHEET'!I145="","",'S.D.PASTE SHEET'!I145)</f>
        <v>M</v>
      </c>
      <c s="73">
        <f>IF('S.D.PASTE SHEET'!J145="","",'S.D.PASTE SHEET'!J145)</f>
        <v>41235</v>
      </c>
      <c s="72">
        <f>IF('S.D.PASTE SHEET'!K145="","",'S.D.PASTE SHEET'!K145)</f>
        <v>7078</v>
      </c>
      <c s="72" t="str">
        <f>IF('S.D.PASTE SHEET'!L145="","",'S.D.PASTE SHEET'!L145)</f>
        <v/>
      </c>
      <c s="72">
        <f>IF('S.D.PASTE SHEET'!M145="","",'S.D.PASTE SHEET'!M145)</f>
        <v>137</v>
      </c>
      <c s="72">
        <f>IF('S.D.PASTE SHEET'!N145="","",'S.D.PASTE SHEET'!N145)</f>
        <v>107</v>
      </c>
      <c s="72" t="str">
        <f>IF('S.D.PASTE SHEET'!O145="","",'S.D.PASTE SHEET'!O145)</f>
        <v>GEN</v>
      </c>
      <c s="72" t="str">
        <f>IF('S.D.PASTE SHEET'!P145="","",'S.D.PASTE SHEET'!P145)</f>
        <v>Hindu</v>
      </c>
      <c s="72" t="str">
        <f>IF('S.D.PASTE SHEET'!Q145="","",'S.D.PASTE SHEET'!Q145)</f>
        <v/>
      </c>
      <c s="72" t="str">
        <f>IF('S.D.PASTE SHEET'!R145="","",'S.D.PASTE SHEET'!R145)</f>
        <v>GOVT. SENIOR SECONDARY SCHOOL DASANA KHURD (219769)</v>
      </c>
      <c s="72">
        <f>IF('S.D.PASTE SHEET'!S145="","",'S.D.PASTE SHEET'!S145)</f>
        <v>8141302602</v>
      </c>
      <c s="72" t="str">
        <f>IF('S.D.PASTE SHEET'!T145="","",'S.D.PASTE SHEET'!T145)</f>
        <v>XXXX9995</v>
      </c>
      <c s="72" t="str">
        <f>IF('S.D.PASTE SHEET'!U145="","",'S.D.PASTE SHEET'!U145)</f>
        <v>Vscdjph</v>
      </c>
      <c s="72">
        <f>IF('S.D.PASTE SHEET'!V145="","",'S.D.PASTE SHEET'!V145)</f>
        <v>9783748734</v>
      </c>
      <c s="72" t="str">
        <f>IF('S.D.PASTE SHEET'!W145="","",'S.D.PASTE SHEET'!W145)</f>
        <v>Post dikawa,Molasar,DASANA khurd,341506</v>
      </c>
      <c s="72">
        <f>IF('S.D.PASTE SHEET'!X145="","",'S.D.PASTE SHEET'!X145)</f>
        <v>25000</v>
      </c>
      <c s="72" t="str">
        <f>IF('S.D.PASTE SHEET'!Y145="","",'S.D.PASTE SHEET'!Y145)</f>
        <v>N</v>
      </c>
      <c s="72" t="str">
        <f>IF('S.D.PASTE SHEET'!Z145="","",'S.D.PASTE SHEET'!Z145)</f>
        <v>N</v>
      </c>
      <c s="72" t="str">
        <f>IF('S.D.PASTE SHEET'!AA145="","",'S.D.PASTE SHEET'!AA145)</f>
        <v>No</v>
      </c>
      <c s="72">
        <f>IF('S.D.PASTE SHEET'!AB145="","",'S.D.PASTE SHEET'!AB145)</f>
        <v>12</v>
      </c>
      <c s="72" t="str">
        <f>IF('S.D.PASTE SHEET'!AC145="","",'S.D.PASTE SHEET'!AC145)</f>
        <v>None</v>
      </c>
      <c s="72">
        <f>IF('S.D.PASTE SHEET'!AD145="","",'S.D.PASTE SHEET'!AD145)</f>
        <v>0</v>
      </c>
      <c s="74"/>
      <c s="70" t="str">
        <f>IF(AK145="","",IF(AK145&gt;0,COUNT($AG$2:AG145),""))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IF(BC145="","",IF(BC145&gt;0,COUNT($AY$2:AY145),""))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 spans="1:157" ht="15.75" customHeight="1">
      <c r="A146" s="72">
        <f>IF('S.D.PASTE SHEET'!A146="","",'S.D.PASTE SHEET'!A146)</f>
        <v>7</v>
      </c>
      <c s="72" t="str">
        <f>IF('S.D.PASTE SHEET'!B146="","",'S.D.PASTE SHEET'!B146)</f>
        <v>A</v>
      </c>
      <c s="72">
        <f>IF('S.D.PASTE SHEET'!C146="","",'S.D.PASTE SHEET'!C146)</f>
        <v>411</v>
      </c>
      <c s="73" t="str">
        <f>IF('S.D.PASTE SHEET'!D146="","",'S.D.PASTE SHEET'!D146)</f>
        <v/>
      </c>
      <c s="72" t="str">
        <f>IF('S.D.PASTE SHEET'!E146="","",UPPER('S.D.PASTE SHEET'!E146))</f>
        <v>SHIVRAJ SINGH</v>
      </c>
      <c s="72" t="str">
        <f>IF('S.D.PASTE SHEET'!F146="","",'S.D.PASTE SHEET'!F146)</f>
        <v/>
      </c>
      <c s="72" t="str">
        <f>IF('S.D.PASTE SHEET'!G146="","",UPPER('S.D.PASTE SHEET'!G146))</f>
        <v>GIRDHARI SINGH</v>
      </c>
      <c s="72" t="str">
        <f>IF('S.D.PASTE SHEET'!H146="","",UPPER('S.D.PASTE SHEET'!H146))</f>
        <v>MANJU KANWAR</v>
      </c>
      <c s="72" t="str">
        <f>IF('S.D.PASTE SHEET'!I146="","",'S.D.PASTE SHEET'!I146)</f>
        <v>M</v>
      </c>
      <c s="73">
        <f>IF('S.D.PASTE SHEET'!J146="","",'S.D.PASTE SHEET'!J146)</f>
        <v>40690</v>
      </c>
      <c s="72">
        <f>IF('S.D.PASTE SHEET'!K146="","",'S.D.PASTE SHEET'!K146)</f>
        <v>7079</v>
      </c>
      <c s="72" t="str">
        <f>IF('S.D.PASTE SHEET'!L146="","",'S.D.PASTE SHEET'!L146)</f>
        <v/>
      </c>
      <c s="72">
        <f>IF('S.D.PASTE SHEET'!M146="","",'S.D.PASTE SHEET'!M146)</f>
        <v>137</v>
      </c>
      <c s="72">
        <f>IF('S.D.PASTE SHEET'!N146="","",'S.D.PASTE SHEET'!N146)</f>
        <v>105</v>
      </c>
      <c s="72" t="str">
        <f>IF('S.D.PASTE SHEET'!O146="","",'S.D.PASTE SHEET'!O146)</f>
        <v>GEN</v>
      </c>
      <c s="72" t="str">
        <f>IF('S.D.PASTE SHEET'!P146="","",'S.D.PASTE SHEET'!P146)</f>
        <v/>
      </c>
      <c s="72" t="str">
        <f>IF('S.D.PASTE SHEET'!Q146="","",'S.D.PASTE SHEET'!Q146)</f>
        <v/>
      </c>
      <c s="72" t="str">
        <f>IF('S.D.PASTE SHEET'!R146="","",'S.D.PASTE SHEET'!R146)</f>
        <v>GOVT. SENIOR SECONDARY SCHOOL DASANA KHURD (219769)</v>
      </c>
      <c s="72">
        <f>IF('S.D.PASTE SHEET'!S146="","",'S.D.PASTE SHEET'!S146)</f>
        <v>8141302602</v>
      </c>
      <c s="72" t="str">
        <f>IF('S.D.PASTE SHEET'!T146="","",'S.D.PASTE SHEET'!T146)</f>
        <v>XXXX6480</v>
      </c>
      <c s="72" t="str">
        <f>IF('S.D.PASTE SHEET'!U146="","",'S.D.PASTE SHEET'!U146)</f>
        <v>VTNPGCJ</v>
      </c>
      <c s="72">
        <f>IF('S.D.PASTE SHEET'!V146="","",'S.D.PASTE SHEET'!V146)</f>
        <v>9649569727</v>
      </c>
      <c s="72" t="str">
        <f>IF('S.D.PASTE SHEET'!W146="","",'S.D.PASTE SHEET'!W146)</f>
        <v>Dikawa,Molasar,Dasanakhurd,341506</v>
      </c>
      <c s="72">
        <f>IF('S.D.PASTE SHEET'!X146="","",'S.D.PASTE SHEET'!X146)</f>
        <v>0</v>
      </c>
      <c s="72" t="str">
        <f>IF('S.D.PASTE SHEET'!Y146="","",'S.D.PASTE SHEET'!Y146)</f>
        <v>N</v>
      </c>
      <c s="72" t="str">
        <f>IF('S.D.PASTE SHEET'!Z146="","",'S.D.PASTE SHEET'!Z146)</f>
        <v>N</v>
      </c>
      <c s="72" t="str">
        <f>IF('S.D.PASTE SHEET'!AA146="","",'S.D.PASTE SHEET'!AA146)</f>
        <v/>
      </c>
      <c s="72">
        <f>IF('S.D.PASTE SHEET'!AB146="","",'S.D.PASTE SHEET'!AB146)</f>
        <v>13</v>
      </c>
      <c s="72" t="str">
        <f>IF('S.D.PASTE SHEET'!AC146="","",'S.D.PASTE SHEET'!AC146)</f>
        <v>None</v>
      </c>
      <c s="72">
        <f>IF('S.D.PASTE SHEET'!AD146="","",'S.D.PASTE SHEET'!AD146)</f>
        <v>0</v>
      </c>
      <c s="74"/>
      <c s="70" t="str">
        <f>IF(AK146="","",IF(AK146&gt;0,COUNT($AG$2:AG146),""))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IF(BC146="","",IF(BC146&gt;0,COUNT($AY$2:AY146),""))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 spans="1:157" ht="15.75" customHeight="1">
      <c r="A147" s="72">
        <f>IF('S.D.PASTE SHEET'!A147="","",'S.D.PASTE SHEET'!A147)</f>
        <v>7</v>
      </c>
      <c s="72" t="str">
        <f>IF('S.D.PASTE SHEET'!B147="","",'S.D.PASTE SHEET'!B147)</f>
        <v>A</v>
      </c>
      <c s="72">
        <f>IF('S.D.PASTE SHEET'!C147="","",'S.D.PASTE SHEET'!C147)</f>
        <v>437</v>
      </c>
      <c s="73" t="str">
        <f>IF('S.D.PASTE SHEET'!D147="","",'S.D.PASTE SHEET'!D147)</f>
        <v/>
      </c>
      <c s="72" t="str">
        <f>IF('S.D.PASTE SHEET'!E147="","",UPPER('S.D.PASTE SHEET'!E147))</f>
        <v>SUMAN BHATI</v>
      </c>
      <c s="72" t="str">
        <f>IF('S.D.PASTE SHEET'!F147="","",'S.D.PASTE SHEET'!F147)</f>
        <v/>
      </c>
      <c s="72" t="str">
        <f>IF('S.D.PASTE SHEET'!G147="","",UPPER('S.D.PASTE SHEET'!G147))</f>
        <v>ASHOK</v>
      </c>
      <c s="72" t="str">
        <f>IF('S.D.PASTE SHEET'!H147="","",UPPER('S.D.PASTE SHEET'!H147))</f>
        <v>RAGANI</v>
      </c>
      <c s="72" t="str">
        <f>IF('S.D.PASTE SHEET'!I147="","",'S.D.PASTE SHEET'!I147)</f>
        <v>F</v>
      </c>
      <c s="73">
        <f>IF('S.D.PASTE SHEET'!J147="","",'S.D.PASTE SHEET'!J147)</f>
        <v>40907</v>
      </c>
      <c s="72">
        <f>IF('S.D.PASTE SHEET'!K147="","",'S.D.PASTE SHEET'!K147)</f>
        <v>7080</v>
      </c>
      <c s="72" t="str">
        <f>IF('S.D.PASTE SHEET'!L147="","",'S.D.PASTE SHEET'!L147)</f>
        <v/>
      </c>
      <c s="72">
        <f>IF('S.D.PASTE SHEET'!M147="","",'S.D.PASTE SHEET'!M147)</f>
        <v>137</v>
      </c>
      <c s="72">
        <f>IF('S.D.PASTE SHEET'!N147="","",'S.D.PASTE SHEET'!N147)</f>
        <v>117</v>
      </c>
      <c s="72" t="str">
        <f>IF('S.D.PASTE SHEET'!O147="","",'S.D.PASTE SHEET'!O147)</f>
        <v>SC</v>
      </c>
      <c s="72" t="str">
        <f>IF('S.D.PASTE SHEET'!P147="","",'S.D.PASTE SHEET'!P147)</f>
        <v/>
      </c>
      <c s="72" t="str">
        <f>IF('S.D.PASTE SHEET'!Q147="","",'S.D.PASTE SHEET'!Q147)</f>
        <v/>
      </c>
      <c s="72" t="str">
        <f>IF('S.D.PASTE SHEET'!R147="","",'S.D.PASTE SHEET'!R147)</f>
        <v>GOVT. SENIOR SECONDARY SCHOOL DASANA KHURD (219769)</v>
      </c>
      <c s="72">
        <f>IF('S.D.PASTE SHEET'!S147="","",'S.D.PASTE SHEET'!S147)</f>
        <v>8141302602</v>
      </c>
      <c s="72" t="str">
        <f>IF('S.D.PASTE SHEET'!T147="","",'S.D.PASTE SHEET'!T147)</f>
        <v>XXXX9919</v>
      </c>
      <c s="72" t="str">
        <f>IF('S.D.PASTE SHEET'!U147="","",'S.D.PASTE SHEET'!U147)</f>
        <v>BASBUQC</v>
      </c>
      <c s="72">
        <f>IF('S.D.PASTE SHEET'!V147="","",'S.D.PASTE SHEET'!V147)</f>
        <v>9587753928</v>
      </c>
      <c s="72" t="str">
        <f>IF('S.D.PASTE SHEET'!W147="","",'S.D.PASTE SHEET'!W147)</f>
        <v>Dikawa,Molasar,Dasanakhurd,341506</v>
      </c>
      <c s="72">
        <f>IF('S.D.PASTE SHEET'!X147="","",'S.D.PASTE SHEET'!X147)</f>
        <v>0</v>
      </c>
      <c s="72" t="str">
        <f>IF('S.D.PASTE SHEET'!Y147="","",'S.D.PASTE SHEET'!Y147)</f>
        <v>N</v>
      </c>
      <c s="72" t="str">
        <f>IF('S.D.PASTE SHEET'!Z147="","",'S.D.PASTE SHEET'!Z147)</f>
        <v>N</v>
      </c>
      <c s="72" t="str">
        <f>IF('S.D.PASTE SHEET'!AA147="","",'S.D.PASTE SHEET'!AA147)</f>
        <v/>
      </c>
      <c s="72">
        <f>IF('S.D.PASTE SHEET'!AB147="","",'S.D.PASTE SHEET'!AB147)</f>
        <v>13</v>
      </c>
      <c s="72" t="str">
        <f>IF('S.D.PASTE SHEET'!AC147="","",'S.D.PASTE SHEET'!AC147)</f>
        <v>None</v>
      </c>
      <c s="72">
        <f>IF('S.D.PASTE SHEET'!AD147="","",'S.D.PASTE SHEET'!AD147)</f>
        <v>0</v>
      </c>
      <c s="74"/>
      <c s="70" t="str">
        <f>IF(AK147="","",IF(AK147&gt;0,COUNT($AG$2:AG147),""))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IF(BC147="","",IF(BC147&gt;0,COUNT($AY$2:AY147),""))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 spans="1:157" ht="15.75" customHeight="1">
      <c r="A148" s="72">
        <f>IF('S.D.PASTE SHEET'!A148="","",'S.D.PASTE SHEET'!A148)</f>
        <v>8</v>
      </c>
      <c s="72" t="str">
        <f>IF('S.D.PASTE SHEET'!B148="","",'S.D.PASTE SHEET'!B148)</f>
        <v>A</v>
      </c>
      <c s="72">
        <f>IF('S.D.PASTE SHEET'!C148="","",'S.D.PASTE SHEET'!C148)</f>
        <v>550</v>
      </c>
      <c s="73" t="str">
        <f>IF('S.D.PASTE SHEET'!D148="","",'S.D.PASTE SHEET'!D148)</f>
        <v/>
      </c>
      <c s="72" t="str">
        <f>IF('S.D.PASTE SHEET'!E148="","",UPPER('S.D.PASTE SHEET'!E148))</f>
        <v>AJAY</v>
      </c>
      <c s="72" t="str">
        <f>IF('S.D.PASTE SHEET'!F148="","",'S.D.PASTE SHEET'!F148)</f>
        <v/>
      </c>
      <c s="72" t="str">
        <f>IF('S.D.PASTE SHEET'!G148="","",UPPER('S.D.PASTE SHEET'!G148))</f>
        <v>GIRDHARI</v>
      </c>
      <c s="72" t="str">
        <f>IF('S.D.PASTE SHEET'!H148="","",UPPER('S.D.PASTE SHEET'!H148))</f>
        <v>KHETURI</v>
      </c>
      <c s="72" t="str">
        <f>IF('S.D.PASTE SHEET'!I148="","",'S.D.PASTE SHEET'!I148)</f>
        <v>M</v>
      </c>
      <c s="73">
        <f>IF('S.D.PASTE SHEET'!J148="","",'S.D.PASTE SHEET'!J148)</f>
        <v>40523</v>
      </c>
      <c s="72">
        <f>IF('S.D.PASTE SHEET'!K148="","",'S.D.PASTE SHEET'!K148)</f>
        <v>8049</v>
      </c>
      <c s="72" t="str">
        <f>IF('S.D.PASTE SHEET'!L148="","",'S.D.PASTE SHEET'!L148)</f>
        <v/>
      </c>
      <c s="72">
        <f>IF('S.D.PASTE SHEET'!M148="","",'S.D.PASTE SHEET'!M148)</f>
        <v>137</v>
      </c>
      <c s="72">
        <f>IF('S.D.PASTE SHEET'!N148="","",'S.D.PASTE SHEET'!N148)</f>
        <v>132</v>
      </c>
      <c s="72" t="str">
        <f>IF('S.D.PASTE SHEET'!O148="","",'S.D.PASTE SHEET'!O148)</f>
        <v>SC</v>
      </c>
      <c s="72" t="str">
        <f>IF('S.D.PASTE SHEET'!P148="","",'S.D.PASTE SHEET'!P148)</f>
        <v>Hindu</v>
      </c>
      <c s="72" t="str">
        <f>IF('S.D.PASTE SHEET'!Q148="","",'S.D.PASTE SHEET'!Q148)</f>
        <v/>
      </c>
      <c s="72" t="str">
        <f>IF('S.D.PASTE SHEET'!R148="","",'S.D.PASTE SHEET'!R148)</f>
        <v>GOVT. SENIOR SECONDARY SCHOOL DASANA KHURD (219769)</v>
      </c>
      <c s="72">
        <f>IF('S.D.PASTE SHEET'!S148="","",'S.D.PASTE SHEET'!S148)</f>
        <v>8141302602</v>
      </c>
      <c s="72" t="str">
        <f>IF('S.D.PASTE SHEET'!T148="","",'S.D.PASTE SHEET'!T148)</f>
        <v>XXXX2660</v>
      </c>
      <c s="72" t="str">
        <f>IF('S.D.PASTE SHEET'!U148="","",'S.D.PASTE SHEET'!U148)</f>
        <v>YUMMWCW</v>
      </c>
      <c s="72">
        <f>IF('S.D.PASTE SHEET'!V148="","",'S.D.PASTE SHEET'!V148)</f>
        <v>6376874150</v>
      </c>
      <c s="72" t="str">
        <f>IF('S.D.PASTE SHEET'!W148="","",'S.D.PASTE SHEET'!W148)</f>
        <v>POST DIKAWA,MAUASAR,DASANA KHURD,341506</v>
      </c>
      <c s="72">
        <f>IF('S.D.PASTE SHEET'!X148="","",'S.D.PASTE SHEET'!X148)</f>
        <v>45000</v>
      </c>
      <c s="72" t="str">
        <f>IF('S.D.PASTE SHEET'!Y148="","",'S.D.PASTE SHEET'!Y148)</f>
        <v>N</v>
      </c>
      <c s="72" t="str">
        <f>IF('S.D.PASTE SHEET'!Z148="","",'S.D.PASTE SHEET'!Z148)</f>
        <v>N</v>
      </c>
      <c s="72" t="str">
        <f>IF('S.D.PASTE SHEET'!AA148="","",'S.D.PASTE SHEET'!AA148)</f>
        <v>No</v>
      </c>
      <c s="72">
        <f>IF('S.D.PASTE SHEET'!AB148="","",'S.D.PASTE SHEET'!AB148)</f>
        <v>14</v>
      </c>
      <c s="72" t="str">
        <f>IF('S.D.PASTE SHEET'!AC148="","",'S.D.PASTE SHEET'!AC148)</f>
        <v>None</v>
      </c>
      <c s="72">
        <f>IF('S.D.PASTE SHEET'!AD148="","",'S.D.PASTE SHEET'!AD148)</f>
        <v>1</v>
      </c>
      <c s="74"/>
      <c s="70" t="str">
        <f>IF(AK148="","",IF(AK148&gt;0,COUNT($AG$2:AG148),""))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IF(BC148="","",IF(BC148&gt;0,COUNT($AY$2:AY148),""))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 spans="1:157" ht="15.75" customHeight="1">
      <c r="A149" s="72">
        <f>IF('S.D.PASTE SHEET'!A149="","",'S.D.PASTE SHEET'!A149)</f>
        <v>8</v>
      </c>
      <c s="72" t="str">
        <f>IF('S.D.PASTE SHEET'!B149="","",'S.D.PASTE SHEET'!B149)</f>
        <v>A</v>
      </c>
      <c s="72">
        <f>IF('S.D.PASTE SHEET'!C149="","",'S.D.PASTE SHEET'!C149)</f>
        <v>604</v>
      </c>
      <c s="73" t="str">
        <f>IF('S.D.PASTE SHEET'!D149="","",'S.D.PASTE SHEET'!D149)</f>
        <v/>
      </c>
      <c s="72" t="str">
        <f>IF('S.D.PASTE SHEET'!E149="","",UPPER('S.D.PASTE SHEET'!E149))</f>
        <v>BHAWNA KANWAR</v>
      </c>
      <c s="72" t="str">
        <f>IF('S.D.PASTE SHEET'!F149="","",'S.D.PASTE SHEET'!F149)</f>
        <v/>
      </c>
      <c s="72" t="str">
        <f>IF('S.D.PASTE SHEET'!G149="","",UPPER('S.D.PASTE SHEET'!G149))</f>
        <v>ANAND SINGH</v>
      </c>
      <c s="72" t="str">
        <f>IF('S.D.PASTE SHEET'!H149="","",UPPER('S.D.PASTE SHEET'!H149))</f>
        <v>ROHITASH KANWAR</v>
      </c>
      <c s="72" t="str">
        <f>IF('S.D.PASTE SHEET'!I149="","",'S.D.PASTE SHEET'!I149)</f>
        <v>F</v>
      </c>
      <c s="73">
        <f>IF('S.D.PASTE SHEET'!J149="","",'S.D.PASTE SHEET'!J149)</f>
        <v>40409</v>
      </c>
      <c s="72">
        <f>IF('S.D.PASTE SHEET'!K149="","",'S.D.PASTE SHEET'!K149)</f>
        <v>8050</v>
      </c>
      <c s="72" t="str">
        <f>IF('S.D.PASTE SHEET'!L149="","",'S.D.PASTE SHEET'!L149)</f>
        <v/>
      </c>
      <c s="72">
        <f>IF('S.D.PASTE SHEET'!M149="","",'S.D.PASTE SHEET'!M149)</f>
        <v>137</v>
      </c>
      <c s="72">
        <f>IF('S.D.PASTE SHEET'!N149="","",'S.D.PASTE SHEET'!N149)</f>
        <v>131</v>
      </c>
      <c s="72" t="str">
        <f>IF('S.D.PASTE SHEET'!O149="","",'S.D.PASTE SHEET'!O149)</f>
        <v>GEN</v>
      </c>
      <c s="72" t="str">
        <f>IF('S.D.PASTE SHEET'!P149="","",'S.D.PASTE SHEET'!P149)</f>
        <v>Hindu</v>
      </c>
      <c s="72" t="str">
        <f>IF('S.D.PASTE SHEET'!Q149="","",'S.D.PASTE SHEET'!Q149)</f>
        <v/>
      </c>
      <c s="72" t="str">
        <f>IF('S.D.PASTE SHEET'!R149="","",'S.D.PASTE SHEET'!R149)</f>
        <v>GOVT. SENIOR SECONDARY SCHOOL DASANA KHURD (219769)</v>
      </c>
      <c s="72">
        <f>IF('S.D.PASTE SHEET'!S149="","",'S.D.PASTE SHEET'!S149)</f>
        <v>8141302602</v>
      </c>
      <c s="72" t="str">
        <f>IF('S.D.PASTE SHEET'!T149="","",'S.D.PASTE SHEET'!T149)</f>
        <v>XXXX3912</v>
      </c>
      <c s="72" t="str">
        <f>IF('S.D.PASTE SHEET'!U149="","",'S.D.PASTE SHEET'!U149)</f>
        <v/>
      </c>
      <c s="72">
        <f>IF('S.D.PASTE SHEET'!V149="","",'S.D.PASTE SHEET'!V149)</f>
        <v>9828941897</v>
      </c>
      <c s="72" t="str">
        <f>IF('S.D.PASTE SHEET'!W149="","",'S.D.PASTE SHEET'!W149)</f>
        <v>DASANA KHURD,MOLASAR,DASANA KHURD,341506</v>
      </c>
      <c s="72">
        <f>IF('S.D.PASTE SHEET'!X149="","",'S.D.PASTE SHEET'!X149)</f>
        <v>60000</v>
      </c>
      <c s="72" t="str">
        <f>IF('S.D.PASTE SHEET'!Y149="","",'S.D.PASTE SHEET'!Y149)</f>
        <v>N</v>
      </c>
      <c s="72" t="str">
        <f>IF('S.D.PASTE SHEET'!Z149="","",'S.D.PASTE SHEET'!Z149)</f>
        <v>N</v>
      </c>
      <c s="72" t="str">
        <f>IF('S.D.PASTE SHEET'!AA149="","",'S.D.PASTE SHEET'!AA149)</f>
        <v>No</v>
      </c>
      <c s="72">
        <f>IF('S.D.PASTE SHEET'!AB149="","",'S.D.PASTE SHEET'!AB149)</f>
        <v>14</v>
      </c>
      <c s="72" t="str">
        <f>IF('S.D.PASTE SHEET'!AC149="","",'S.D.PASTE SHEET'!AC149)</f>
        <v>None</v>
      </c>
      <c s="72">
        <f>IF('S.D.PASTE SHEET'!AD149="","",'S.D.PASTE SHEET'!AD149)</f>
        <v>0</v>
      </c>
      <c s="74"/>
      <c s="70" t="str">
        <f>IF(AK149="","",IF(AK149&gt;0,COUNT($AG$2:AG149),""))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IF(BC149="","",IF(BC149&gt;0,COUNT($AY$2:AY149),""))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 spans="1:157" ht="15.75" customHeight="1">
      <c r="A150" s="72">
        <f>IF('S.D.PASTE SHEET'!A150="","",'S.D.PASTE SHEET'!A150)</f>
        <v>8</v>
      </c>
      <c s="72" t="str">
        <f>IF('S.D.PASTE SHEET'!B150="","",'S.D.PASTE SHEET'!B150)</f>
        <v>A</v>
      </c>
      <c s="72">
        <f>IF('S.D.PASTE SHEET'!C150="","",'S.D.PASTE SHEET'!C150)</f>
        <v>495</v>
      </c>
      <c s="73" t="str">
        <f>IF('S.D.PASTE SHEET'!D150="","",'S.D.PASTE SHEET'!D150)</f>
        <v/>
      </c>
      <c s="72" t="str">
        <f>IF('S.D.PASTE SHEET'!E150="","",UPPER('S.D.PASTE SHEET'!E150))</f>
        <v>CHHATRAPAL</v>
      </c>
      <c s="72" t="str">
        <f>IF('S.D.PASTE SHEET'!F150="","",'S.D.PASTE SHEET'!F150)</f>
        <v/>
      </c>
      <c s="72" t="str">
        <f>IF('S.D.PASTE SHEET'!G150="","",UPPER('S.D.PASTE SHEET'!G150))</f>
        <v>BABLU RAM GURJAR</v>
      </c>
      <c s="72" t="str">
        <f>IF('S.D.PASTE SHEET'!H150="","",UPPER('S.D.PASTE SHEET'!H150))</f>
        <v>DIVYA</v>
      </c>
      <c s="72" t="str">
        <f>IF('S.D.PASTE SHEET'!I150="","",'S.D.PASTE SHEET'!I150)</f>
        <v>M</v>
      </c>
      <c s="73">
        <f>IF('S.D.PASTE SHEET'!J150="","",'S.D.PASTE SHEET'!J150)</f>
        <v>40882</v>
      </c>
      <c s="72">
        <f>IF('S.D.PASTE SHEET'!K150="","",'S.D.PASTE SHEET'!K150)</f>
        <v>8051</v>
      </c>
      <c s="72" t="str">
        <f>IF('S.D.PASTE SHEET'!L150="","",'S.D.PASTE SHEET'!L150)</f>
        <v/>
      </c>
      <c s="72">
        <f>IF('S.D.PASTE SHEET'!M150="","",'S.D.PASTE SHEET'!M150)</f>
        <v>137</v>
      </c>
      <c s="72">
        <f>IF('S.D.PASTE SHEET'!N150="","",'S.D.PASTE SHEET'!N150)</f>
        <v>127</v>
      </c>
      <c s="72" t="str">
        <f>IF('S.D.PASTE SHEET'!O150="","",'S.D.PASTE SHEET'!O150)</f>
        <v>SBC</v>
      </c>
      <c s="72" t="str">
        <f>IF('S.D.PASTE SHEET'!P150="","",'S.D.PASTE SHEET'!P150)</f>
        <v>Hindu</v>
      </c>
      <c s="72" t="str">
        <f>IF('S.D.PASTE SHEET'!Q150="","",'S.D.PASTE SHEET'!Q150)</f>
        <v/>
      </c>
      <c s="72" t="str">
        <f>IF('S.D.PASTE SHEET'!R150="","",'S.D.PASTE SHEET'!R150)</f>
        <v>GOVT. SENIOR SECONDARY SCHOOL DASANA KHURD (219769)</v>
      </c>
      <c s="72">
        <f>IF('S.D.PASTE SHEET'!S150="","",'S.D.PASTE SHEET'!S150)</f>
        <v>8141302602</v>
      </c>
      <c s="72" t="str">
        <f>IF('S.D.PASTE SHEET'!T150="","",'S.D.PASTE SHEET'!T150)</f>
        <v>XXXX8365</v>
      </c>
      <c s="72" t="str">
        <f>IF('S.D.PASTE SHEET'!U150="","",'S.D.PASTE SHEET'!U150)</f>
        <v>VTBBJRX</v>
      </c>
      <c s="72">
        <f>IF('S.D.PASTE SHEET'!V150="","",'S.D.PASTE SHEET'!V150)</f>
        <v>8239282566</v>
      </c>
      <c s="72" t="str">
        <f>IF('S.D.PASTE SHEET'!W150="","",'S.D.PASTE SHEET'!W150)</f>
        <v>DASANA KHURD,MOLASAR,DASANA KHURD,341506</v>
      </c>
      <c s="72">
        <f>IF('S.D.PASTE SHEET'!X150="","",'S.D.PASTE SHEET'!X150)</f>
        <v>50000</v>
      </c>
      <c s="72" t="str">
        <f>IF('S.D.PASTE SHEET'!Y150="","",'S.D.PASTE SHEET'!Y150)</f>
        <v>N</v>
      </c>
      <c s="72" t="str">
        <f>IF('S.D.PASTE SHEET'!Z150="","",'S.D.PASTE SHEET'!Z150)</f>
        <v>N</v>
      </c>
      <c s="72" t="str">
        <f>IF('S.D.PASTE SHEET'!AA150="","",'S.D.PASTE SHEET'!AA150)</f>
        <v>No</v>
      </c>
      <c s="72">
        <f>IF('S.D.PASTE SHEET'!AB150="","",'S.D.PASTE SHEET'!AB150)</f>
        <v>13</v>
      </c>
      <c s="72" t="str">
        <f>IF('S.D.PASTE SHEET'!AC150="","",'S.D.PASTE SHEET'!AC150)</f>
        <v>None</v>
      </c>
      <c s="72">
        <f>IF('S.D.PASTE SHEET'!AD150="","",'S.D.PASTE SHEET'!AD150)</f>
        <v>3</v>
      </c>
      <c s="74"/>
      <c s="70" t="str">
        <f>IF(AK150="","",IF(AK150&gt;0,COUNT($AG$2:AG150),""))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IF(BC150="","",IF(BC150&gt;0,COUNT($AY$2:AY150),""))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 spans="1:157" ht="15.75" customHeight="1">
      <c r="A151" s="72">
        <f>IF('S.D.PASTE SHEET'!A151="","",'S.D.PASTE SHEET'!A151)</f>
        <v>8</v>
      </c>
      <c s="72" t="str">
        <f>IF('S.D.PASTE SHEET'!B151="","",'S.D.PASTE SHEET'!B151)</f>
        <v>A</v>
      </c>
      <c s="72">
        <f>IF('S.D.PASTE SHEET'!C151="","",'S.D.PASTE SHEET'!C151)</f>
        <v>392</v>
      </c>
      <c s="73" t="str">
        <f>IF('S.D.PASTE SHEET'!D151="","",'S.D.PASTE SHEET'!D151)</f>
        <v/>
      </c>
      <c s="72" t="str">
        <f>IF('S.D.PASTE SHEET'!E151="","",UPPER('S.D.PASTE SHEET'!E151))</f>
        <v>DEVRAJ SINGH</v>
      </c>
      <c s="72" t="str">
        <f>IF('S.D.PASTE SHEET'!F151="","",'S.D.PASTE SHEET'!F151)</f>
        <v/>
      </c>
      <c s="72" t="str">
        <f>IF('S.D.PASTE SHEET'!G151="","",UPPER('S.D.PASTE SHEET'!G151))</f>
        <v>MAHAVEER SINGH</v>
      </c>
      <c s="72" t="str">
        <f>IF('S.D.PASTE SHEET'!H151="","",UPPER('S.D.PASTE SHEET'!H151))</f>
        <v>KIRAN KANWAR</v>
      </c>
      <c s="72" t="str">
        <f>IF('S.D.PASTE SHEET'!I151="","",'S.D.PASTE SHEET'!I151)</f>
        <v>M</v>
      </c>
      <c s="73">
        <f>IF('S.D.PASTE SHEET'!J151="","",'S.D.PASTE SHEET'!J151)</f>
        <v>40825</v>
      </c>
      <c s="72">
        <f>IF('S.D.PASTE SHEET'!K151="","",'S.D.PASTE SHEET'!K151)</f>
        <v>8052</v>
      </c>
      <c s="72" t="str">
        <f>IF('S.D.PASTE SHEET'!L151="","",'S.D.PASTE SHEET'!L151)</f>
        <v/>
      </c>
      <c s="72">
        <f>IF('S.D.PASTE SHEET'!M151="","",'S.D.PASTE SHEET'!M151)</f>
        <v>137</v>
      </c>
      <c s="72">
        <f>IF('S.D.PASTE SHEET'!N151="","",'S.D.PASTE SHEET'!N151)</f>
        <v>129</v>
      </c>
      <c s="72" t="str">
        <f>IF('S.D.PASTE SHEET'!O151="","",'S.D.PASTE SHEET'!O151)</f>
        <v>OBC</v>
      </c>
      <c s="72" t="str">
        <f>IF('S.D.PASTE SHEET'!P151="","",'S.D.PASTE SHEET'!P151)</f>
        <v>Hindu</v>
      </c>
      <c s="72" t="str">
        <f>IF('S.D.PASTE SHEET'!Q151="","",'S.D.PASTE SHEET'!Q151)</f>
        <v/>
      </c>
      <c s="72" t="str">
        <f>IF('S.D.PASTE SHEET'!R151="","",'S.D.PASTE SHEET'!R151)</f>
        <v>GOVT. SENIOR SECONDARY SCHOOL DASANA KHURD (219769)</v>
      </c>
      <c s="72">
        <f>IF('S.D.PASTE SHEET'!S151="","",'S.D.PASTE SHEET'!S151)</f>
        <v>8141302602</v>
      </c>
      <c s="72" t="str">
        <f>IF('S.D.PASTE SHEET'!T151="","",'S.D.PASTE SHEET'!T151)</f>
        <v>XXXX3609</v>
      </c>
      <c s="72" t="str">
        <f>IF('S.D.PASTE SHEET'!U151="","",'S.D.PASTE SHEET'!U151)</f>
        <v>YWWACMO</v>
      </c>
      <c s="72">
        <f>IF('S.D.PASTE SHEET'!V151="","",'S.D.PASTE SHEET'!V151)</f>
        <v>8302135597</v>
      </c>
      <c s="72" t="str">
        <f>IF('S.D.PASTE SHEET'!W151="","",'S.D.PASTE SHEET'!W151)</f>
        <v>POST DIKAWA,MOLASAR,DASANA KHURD,341506</v>
      </c>
      <c s="72">
        <f>IF('S.D.PASTE SHEET'!X151="","",'S.D.PASTE SHEET'!X151)</f>
        <v>32000</v>
      </c>
      <c s="72" t="str">
        <f>IF('S.D.PASTE SHEET'!Y151="","",'S.D.PASTE SHEET'!Y151)</f>
        <v>N</v>
      </c>
      <c s="72" t="str">
        <f>IF('S.D.PASTE SHEET'!Z151="","",'S.D.PASTE SHEET'!Z151)</f>
        <v>N</v>
      </c>
      <c s="72" t="str">
        <f>IF('S.D.PASTE SHEET'!AA151="","",'S.D.PASTE SHEET'!AA151)</f>
        <v>No</v>
      </c>
      <c s="72">
        <f>IF('S.D.PASTE SHEET'!AB151="","",'S.D.PASTE SHEET'!AB151)</f>
        <v>13</v>
      </c>
      <c s="72" t="str">
        <f>IF('S.D.PASTE SHEET'!AC151="","",'S.D.PASTE SHEET'!AC151)</f>
        <v>None</v>
      </c>
      <c s="72">
        <f>IF('S.D.PASTE SHEET'!AD151="","",'S.D.PASTE SHEET'!AD151)</f>
        <v>1</v>
      </c>
      <c s="74"/>
      <c s="70" t="str">
        <f>IF(AK151="","",IF(AK151&gt;0,COUNT($AG$2:AG151),""))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IF(BC151="","",IF(BC151&gt;0,COUNT($AY$2:AY151),""))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 spans="1:157" ht="15.75" customHeight="1">
      <c r="A152" s="72">
        <f>IF('S.D.PASTE SHEET'!A152="","",'S.D.PASTE SHEET'!A152)</f>
        <v>8</v>
      </c>
      <c s="72" t="str">
        <f>IF('S.D.PASTE SHEET'!B152="","",'S.D.PASTE SHEET'!B152)</f>
        <v>A</v>
      </c>
      <c s="72">
        <f>IF('S.D.PASTE SHEET'!C152="","",'S.D.PASTE SHEET'!C152)</f>
        <v>443</v>
      </c>
      <c s="73" t="str">
        <f>IF('S.D.PASTE SHEET'!D152="","",'S.D.PASTE SHEET'!D152)</f>
        <v/>
      </c>
      <c s="72" t="str">
        <f>IF('S.D.PASTE SHEET'!E152="","",UPPER('S.D.PASTE SHEET'!E152))</f>
        <v>DILIP</v>
      </c>
      <c s="72" t="str">
        <f>IF('S.D.PASTE SHEET'!F152="","",'S.D.PASTE SHEET'!F152)</f>
        <v/>
      </c>
      <c s="72" t="str">
        <f>IF('S.D.PASTE SHEET'!G152="","",UPPER('S.D.PASTE SHEET'!G152))</f>
        <v>BANSI RAM</v>
      </c>
      <c s="72" t="str">
        <f>IF('S.D.PASTE SHEET'!H152="","",UPPER('S.D.PASTE SHEET'!H152))</f>
        <v>GORA DEVI</v>
      </c>
      <c s="72" t="str">
        <f>IF('S.D.PASTE SHEET'!I152="","",'S.D.PASTE SHEET'!I152)</f>
        <v>M</v>
      </c>
      <c s="73">
        <f>IF('S.D.PASTE SHEET'!J152="","",'S.D.PASTE SHEET'!J152)</f>
        <v>40308</v>
      </c>
      <c s="72">
        <f>IF('S.D.PASTE SHEET'!K152="","",'S.D.PASTE SHEET'!K152)</f>
        <v>8053</v>
      </c>
      <c s="72" t="str">
        <f>IF('S.D.PASTE SHEET'!L152="","",'S.D.PASTE SHEET'!L152)</f>
        <v/>
      </c>
      <c s="72">
        <f>IF('S.D.PASTE SHEET'!M152="","",'S.D.PASTE SHEET'!M152)</f>
        <v>137</v>
      </c>
      <c s="72">
        <f>IF('S.D.PASTE SHEET'!N152="","",'S.D.PASTE SHEET'!N152)</f>
        <v>117</v>
      </c>
      <c s="72" t="str">
        <f>IF('S.D.PASTE SHEET'!O152="","",'S.D.PASTE SHEET'!O152)</f>
        <v>SC</v>
      </c>
      <c s="72" t="str">
        <f>IF('S.D.PASTE SHEET'!P152="","",'S.D.PASTE SHEET'!P152)</f>
        <v>Hindu</v>
      </c>
      <c s="72" t="str">
        <f>IF('S.D.PASTE SHEET'!Q152="","",'S.D.PASTE SHEET'!Q152)</f>
        <v/>
      </c>
      <c s="72" t="str">
        <f>IF('S.D.PASTE SHEET'!R152="","",'S.D.PASTE SHEET'!R152)</f>
        <v>GOVT. SENIOR SECONDARY SCHOOL DASANA KHURD (219769)</v>
      </c>
      <c s="72">
        <f>IF('S.D.PASTE SHEET'!S152="","",'S.D.PASTE SHEET'!S152)</f>
        <v>8141302602</v>
      </c>
      <c s="72" t="str">
        <f>IF('S.D.PASTE SHEET'!T152="","",'S.D.PASTE SHEET'!T152)</f>
        <v>XXXX8820</v>
      </c>
      <c s="72" t="str">
        <f>IF('S.D.PASTE SHEET'!U152="","",'S.D.PASTE SHEET'!U152)</f>
        <v>YUQMQSK</v>
      </c>
      <c s="72">
        <f>IF('S.D.PASTE SHEET'!V152="","",'S.D.PASTE SHEET'!V152)</f>
        <v>9079334217</v>
      </c>
      <c s="72" t="str">
        <f>IF('S.D.PASTE SHEET'!W152="","",'S.D.PASTE SHEET'!W152)</f>
        <v>Dikawa,Molasar,DASANA khurd,341506</v>
      </c>
      <c s="72">
        <f>IF('S.D.PASTE SHEET'!X152="","",'S.D.PASTE SHEET'!X152)</f>
        <v>40000</v>
      </c>
      <c s="72" t="str">
        <f>IF('S.D.PASTE SHEET'!Y152="","",'S.D.PASTE SHEET'!Y152)</f>
        <v>N</v>
      </c>
      <c s="72" t="str">
        <f>IF('S.D.PASTE SHEET'!Z152="","",'S.D.PASTE SHEET'!Z152)</f>
        <v>N</v>
      </c>
      <c s="72" t="str">
        <f>IF('S.D.PASTE SHEET'!AA152="","",'S.D.PASTE SHEET'!AA152)</f>
        <v>No</v>
      </c>
      <c s="72">
        <f>IF('S.D.PASTE SHEET'!AB152="","",'S.D.PASTE SHEET'!AB152)</f>
        <v>14</v>
      </c>
      <c s="72" t="str">
        <f>IF('S.D.PASTE SHEET'!AC152="","",'S.D.PASTE SHEET'!AC152)</f>
        <v>None</v>
      </c>
      <c s="72">
        <f>IF('S.D.PASTE SHEET'!AD152="","",'S.D.PASTE SHEET'!AD152)</f>
        <v>3</v>
      </c>
      <c s="74"/>
      <c s="70" t="str">
        <f>IF(AK152="","",IF(AK152&gt;0,COUNT($AG$2:AG152),""))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IF(BC152="","",IF(BC152&gt;0,COUNT($AY$2:AY152),""))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 spans="1:157" ht="15.75" customHeight="1">
      <c r="A153" s="72">
        <f>IF('S.D.PASTE SHEET'!A153="","",'S.D.PASTE SHEET'!A153)</f>
        <v>8</v>
      </c>
      <c s="72" t="str">
        <f>IF('S.D.PASTE SHEET'!B153="","",'S.D.PASTE SHEET'!B153)</f>
        <v>A</v>
      </c>
      <c s="72">
        <f>IF('S.D.PASTE SHEET'!C153="","",'S.D.PASTE SHEET'!C153)</f>
        <v>535</v>
      </c>
      <c s="73" t="str">
        <f>IF('S.D.PASTE SHEET'!D153="","",'S.D.PASTE SHEET'!D153)</f>
        <v/>
      </c>
      <c s="72" t="str">
        <f>IF('S.D.PASTE SHEET'!E153="","",UPPER('S.D.PASTE SHEET'!E153))</f>
        <v>HARENDRA GURJAR</v>
      </c>
      <c s="72" t="str">
        <f>IF('S.D.PASTE SHEET'!F153="","",'S.D.PASTE SHEET'!F153)</f>
        <v/>
      </c>
      <c s="72" t="str">
        <f>IF('S.D.PASTE SHEET'!G153="","",UPPER('S.D.PASTE SHEET'!G153))</f>
        <v>BUDHA RAM</v>
      </c>
      <c s="72" t="str">
        <f>IF('S.D.PASTE SHEET'!H153="","",UPPER('S.D.PASTE SHEET'!H153))</f>
        <v>BHANWARI DEVI</v>
      </c>
      <c s="72" t="str">
        <f>IF('S.D.PASTE SHEET'!I153="","",'S.D.PASTE SHEET'!I153)</f>
        <v>M</v>
      </c>
      <c s="73">
        <f>IF('S.D.PASTE SHEET'!J153="","",'S.D.PASTE SHEET'!J153)</f>
        <v>39918</v>
      </c>
      <c s="72">
        <f>IF('S.D.PASTE SHEET'!K153="","",'S.D.PASTE SHEET'!K153)</f>
        <v>8054</v>
      </c>
      <c s="72" t="str">
        <f>IF('S.D.PASTE SHEET'!L153="","",'S.D.PASTE SHEET'!L153)</f>
        <v/>
      </c>
      <c s="72">
        <f>IF('S.D.PASTE SHEET'!M153="","",'S.D.PASTE SHEET'!M153)</f>
        <v>137</v>
      </c>
      <c s="72">
        <f>IF('S.D.PASTE SHEET'!N153="","",'S.D.PASTE SHEET'!N153)</f>
        <v>124</v>
      </c>
      <c s="72" t="str">
        <f>IF('S.D.PASTE SHEET'!O153="","",'S.D.PASTE SHEET'!O153)</f>
        <v>SBC</v>
      </c>
      <c s="72" t="str">
        <f>IF('S.D.PASTE SHEET'!P153="","",'S.D.PASTE SHEET'!P153)</f>
        <v>Hindu</v>
      </c>
      <c s="72" t="str">
        <f>IF('S.D.PASTE SHEET'!Q153="","",'S.D.PASTE SHEET'!Q153)</f>
        <v/>
      </c>
      <c s="72" t="str">
        <f>IF('S.D.PASTE SHEET'!R153="","",'S.D.PASTE SHEET'!R153)</f>
        <v>GOVT. SENIOR SECONDARY SCHOOL DASANA KHURD (219769)</v>
      </c>
      <c s="72">
        <f>IF('S.D.PASTE SHEET'!S153="","",'S.D.PASTE SHEET'!S153)</f>
        <v>8141302602</v>
      </c>
      <c s="72" t="str">
        <f>IF('S.D.PASTE SHEET'!T153="","",'S.D.PASTE SHEET'!T153)</f>
        <v>XXXX9750</v>
      </c>
      <c s="72" t="str">
        <f>IF('S.D.PASTE SHEET'!U153="","",'S.D.PASTE SHEET'!U153)</f>
        <v>YUSFUKF</v>
      </c>
      <c s="72">
        <f>IF('S.D.PASTE SHEET'!V153="","",'S.D.PASTE SHEET'!V153)</f>
        <v>9983087312</v>
      </c>
      <c s="72" t="str">
        <f>IF('S.D.PASTE SHEET'!W153="","",'S.D.PASTE SHEET'!W153)</f>
        <v>VILL. DASANA KHURD POST DIKAWA,MAULASAR,DASANA KHURD,341506</v>
      </c>
      <c s="72">
        <f>IF('S.D.PASTE SHEET'!X153="","",'S.D.PASTE SHEET'!X153)</f>
        <v>42000</v>
      </c>
      <c s="72" t="str">
        <f>IF('S.D.PASTE SHEET'!Y153="","",'S.D.PASTE SHEET'!Y153)</f>
        <v>N</v>
      </c>
      <c s="72" t="str">
        <f>IF('S.D.PASTE SHEET'!Z153="","",'S.D.PASTE SHEET'!Z153)</f>
        <v>N</v>
      </c>
      <c s="72" t="str">
        <f>IF('S.D.PASTE SHEET'!AA153="","",'S.D.PASTE SHEET'!AA153)</f>
        <v>No</v>
      </c>
      <c s="72">
        <f>IF('S.D.PASTE SHEET'!AB153="","",'S.D.PASTE SHEET'!AB153)</f>
        <v>15</v>
      </c>
      <c s="72" t="str">
        <f>IF('S.D.PASTE SHEET'!AC153="","",'S.D.PASTE SHEET'!AC153)</f>
        <v>None</v>
      </c>
      <c s="72">
        <f>IF('S.D.PASTE SHEET'!AD153="","",'S.D.PASTE SHEET'!AD153)</f>
        <v>3</v>
      </c>
      <c s="74"/>
      <c s="70" t="str">
        <f>IF(AK153="","",IF(AK153&gt;0,COUNT($AG$2:AG153),""))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IF(BC153="","",IF(BC153&gt;0,COUNT($AY$2:AY153),""))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 spans="1:157" ht="15.75" customHeight="1">
      <c r="A154" s="72">
        <f>IF('S.D.PASTE SHEET'!A154="","",'S.D.PASTE SHEET'!A154)</f>
        <v>8</v>
      </c>
      <c s="72" t="str">
        <f>IF('S.D.PASTE SHEET'!B154="","",'S.D.PASTE SHEET'!B154)</f>
        <v>A</v>
      </c>
      <c s="72">
        <f>IF('S.D.PASTE SHEET'!C154="","",'S.D.PASTE SHEET'!C154)</f>
        <v>629</v>
      </c>
      <c s="73" t="str">
        <f>IF('S.D.PASTE SHEET'!D154="","",'S.D.PASTE SHEET'!D154)</f>
        <v/>
      </c>
      <c s="72" t="str">
        <f>IF('S.D.PASTE SHEET'!E154="","",UPPER('S.D.PASTE SHEET'!E154))</f>
        <v>KHUSHI</v>
      </c>
      <c s="72" t="str">
        <f>IF('S.D.PASTE SHEET'!F154="","",'S.D.PASTE SHEET'!F154)</f>
        <v/>
      </c>
      <c s="72" t="str">
        <f>IF('S.D.PASTE SHEET'!G154="","",UPPER('S.D.PASTE SHEET'!G154))</f>
        <v>RAJU RAM</v>
      </c>
      <c s="72" t="str">
        <f>IF('S.D.PASTE SHEET'!H154="","",UPPER('S.D.PASTE SHEET'!H154))</f>
        <v>KAMLA DEVI</v>
      </c>
      <c s="72" t="str">
        <f>IF('S.D.PASTE SHEET'!I154="","",'S.D.PASTE SHEET'!I154)</f>
        <v>F</v>
      </c>
      <c s="73">
        <f>IF('S.D.PASTE SHEET'!J154="","",'S.D.PASTE SHEET'!J154)</f>
        <v>41104</v>
      </c>
      <c s="72">
        <f>IF('S.D.PASTE SHEET'!K154="","",'S.D.PASTE SHEET'!K154)</f>
        <v>8055</v>
      </c>
      <c s="72" t="str">
        <f>IF('S.D.PASTE SHEET'!L154="","",'S.D.PASTE SHEET'!L154)</f>
        <v/>
      </c>
      <c s="72">
        <f>IF('S.D.PASTE SHEET'!M154="","",'S.D.PASTE SHEET'!M154)</f>
        <v>137</v>
      </c>
      <c s="72">
        <f>IF('S.D.PASTE SHEET'!N154="","",'S.D.PASTE SHEET'!N154)</f>
        <v>124</v>
      </c>
      <c s="72" t="str">
        <f>IF('S.D.PASTE SHEET'!O154="","",'S.D.PASTE SHEET'!O154)</f>
        <v>OBC</v>
      </c>
      <c s="72" t="str">
        <f>IF('S.D.PASTE SHEET'!P154="","",'S.D.PASTE SHEET'!P154)</f>
        <v>Hindu</v>
      </c>
      <c s="72" t="str">
        <f>IF('S.D.PASTE SHEET'!Q154="","",'S.D.PASTE SHEET'!Q154)</f>
        <v/>
      </c>
      <c s="72" t="str">
        <f>IF('S.D.PASTE SHEET'!R154="","",'S.D.PASTE SHEET'!R154)</f>
        <v>GOVT. SENIOR SECONDARY SCHOOL DASANA KHURD (219769)</v>
      </c>
      <c s="72">
        <f>IF('S.D.PASTE SHEET'!S154="","",'S.D.PASTE SHEET'!S154)</f>
        <v>8141302602</v>
      </c>
      <c s="72" t="str">
        <f>IF('S.D.PASTE SHEET'!T154="","",'S.D.PASTE SHEET'!T154)</f>
        <v>XXXX4904</v>
      </c>
      <c s="72" t="str">
        <f>IF('S.D.PASTE SHEET'!U154="","",'S.D.PASTE SHEET'!U154)</f>
        <v/>
      </c>
      <c s="72">
        <f>IF('S.D.PASTE SHEET'!V154="","",'S.D.PASTE SHEET'!V154)</f>
        <v>9772857491</v>
      </c>
      <c s="72" t="str">
        <f>IF('S.D.PASTE SHEET'!W154="","",'S.D.PASTE SHEET'!W154)</f>
        <v>DASANA KHURD ,MOLASAR ,DASANA KHURD ,341506</v>
      </c>
      <c s="72">
        <f>IF('S.D.PASTE SHEET'!X154="","",'S.D.PASTE SHEET'!X154)</f>
        <v>60000</v>
      </c>
      <c s="72" t="str">
        <f>IF('S.D.PASTE SHEET'!Y154="","",'S.D.PASTE SHEET'!Y154)</f>
        <v>N</v>
      </c>
      <c s="72" t="str">
        <f>IF('S.D.PASTE SHEET'!Z154="","",'S.D.PASTE SHEET'!Z154)</f>
        <v>N</v>
      </c>
      <c s="72" t="str">
        <f>IF('S.D.PASTE SHEET'!AA154="","",'S.D.PASTE SHEET'!AA154)</f>
        <v>No</v>
      </c>
      <c s="72">
        <f>IF('S.D.PASTE SHEET'!AB154="","",'S.D.PASTE SHEET'!AB154)</f>
        <v>12</v>
      </c>
      <c s="72" t="str">
        <f>IF('S.D.PASTE SHEET'!AC154="","",'S.D.PASTE SHEET'!AC154)</f>
        <v>None</v>
      </c>
      <c s="72">
        <f>IF('S.D.PASTE SHEET'!AD154="","",'S.D.PASTE SHEET'!AD154)</f>
        <v>3</v>
      </c>
      <c s="74"/>
      <c s="70" t="str">
        <f>IF(AK154="","",IF(AK154&gt;0,COUNT($AG$2:AG154),""))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IF(BC154="","",IF(BC154&gt;0,COUNT($AY$2:AY154),""))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 spans="1:157" ht="15.75" customHeight="1">
      <c r="A155" s="72">
        <f>IF('S.D.PASTE SHEET'!A155="","",'S.D.PASTE SHEET'!A155)</f>
        <v>8</v>
      </c>
      <c s="72" t="str">
        <f>IF('S.D.PASTE SHEET'!B155="","",'S.D.PASTE SHEET'!B155)</f>
        <v>A</v>
      </c>
      <c s="72">
        <f>IF('S.D.PASTE SHEET'!C155="","",'S.D.PASTE SHEET'!C155)</f>
        <v>602</v>
      </c>
      <c s="73" t="str">
        <f>IF('S.D.PASTE SHEET'!D155="","",'S.D.PASTE SHEET'!D155)</f>
        <v/>
      </c>
      <c s="72" t="str">
        <f>IF('S.D.PASTE SHEET'!E155="","",UPPER('S.D.PASTE SHEET'!E155))</f>
        <v>KISAN BHAKAR</v>
      </c>
      <c s="72" t="str">
        <f>IF('S.D.PASTE SHEET'!F155="","",'S.D.PASTE SHEET'!F155)</f>
        <v/>
      </c>
      <c s="72" t="str">
        <f>IF('S.D.PASTE SHEET'!G155="","",UPPER('S.D.PASTE SHEET'!G155))</f>
        <v>SATYNARAYAN</v>
      </c>
      <c s="72" t="str">
        <f>IF('S.D.PASTE SHEET'!H155="","",UPPER('S.D.PASTE SHEET'!H155))</f>
        <v>VIMALA</v>
      </c>
      <c s="72" t="str">
        <f>IF('S.D.PASTE SHEET'!I155="","",'S.D.PASTE SHEET'!I155)</f>
        <v>M</v>
      </c>
      <c s="73">
        <f>IF('S.D.PASTE SHEET'!J155="","",'S.D.PASTE SHEET'!J155)</f>
        <v>40637</v>
      </c>
      <c s="72">
        <f>IF('S.D.PASTE SHEET'!K155="","",'S.D.PASTE SHEET'!K155)</f>
        <v>8056</v>
      </c>
      <c s="72" t="str">
        <f>IF('S.D.PASTE SHEET'!L155="","",'S.D.PASTE SHEET'!L155)</f>
        <v/>
      </c>
      <c s="72">
        <f>IF('S.D.PASTE SHEET'!M155="","",'S.D.PASTE SHEET'!M155)</f>
        <v>137</v>
      </c>
      <c s="72">
        <f>IF('S.D.PASTE SHEET'!N155="","",'S.D.PASTE SHEET'!N155)</f>
        <v>125</v>
      </c>
      <c s="72" t="str">
        <f>IF('S.D.PASTE SHEET'!O155="","",'S.D.PASTE SHEET'!O155)</f>
        <v>OBC</v>
      </c>
      <c s="72" t="str">
        <f>IF('S.D.PASTE SHEET'!P155="","",'S.D.PASTE SHEET'!P155)</f>
        <v>Hindu</v>
      </c>
      <c s="72" t="str">
        <f>IF('S.D.PASTE SHEET'!Q155="","",'S.D.PASTE SHEET'!Q155)</f>
        <v/>
      </c>
      <c s="72" t="str">
        <f>IF('S.D.PASTE SHEET'!R155="","",'S.D.PASTE SHEET'!R155)</f>
        <v>GOVT. SENIOR SECONDARY SCHOOL DASANA KHURD (219769)</v>
      </c>
      <c s="72">
        <f>IF('S.D.PASTE SHEET'!S155="","",'S.D.PASTE SHEET'!S155)</f>
        <v>8141302602</v>
      </c>
      <c s="72" t="str">
        <f>IF('S.D.PASTE SHEET'!T155="","",'S.D.PASTE SHEET'!T155)</f>
        <v>XXXX4866</v>
      </c>
      <c s="72" t="str">
        <f>IF('S.D.PASTE SHEET'!U155="","",'S.D.PASTE SHEET'!U155)</f>
        <v>YUMMUSS</v>
      </c>
      <c s="72">
        <f>IF('S.D.PASTE SHEET'!V155="","",'S.D.PASTE SHEET'!V155)</f>
        <v>9982551587</v>
      </c>
      <c s="72" t="str">
        <f>IF('S.D.PASTE SHEET'!W155="","",'S.D.PASTE SHEET'!W155)</f>
        <v>DASANA KHURD,MOLASAR,DASANA KHURD,341506</v>
      </c>
      <c s="72">
        <f>IF('S.D.PASTE SHEET'!X155="","",'S.D.PASTE SHEET'!X155)</f>
        <v>60000</v>
      </c>
      <c s="72" t="str">
        <f>IF('S.D.PASTE SHEET'!Y155="","",'S.D.PASTE SHEET'!Y155)</f>
        <v>N</v>
      </c>
      <c s="72" t="str">
        <f>IF('S.D.PASTE SHEET'!Z155="","",'S.D.PASTE SHEET'!Z155)</f>
        <v>N</v>
      </c>
      <c s="72" t="str">
        <f>IF('S.D.PASTE SHEET'!AA155="","",'S.D.PASTE SHEET'!AA155)</f>
        <v>No</v>
      </c>
      <c s="72">
        <f>IF('S.D.PASTE SHEET'!AB155="","",'S.D.PASTE SHEET'!AB155)</f>
        <v>13</v>
      </c>
      <c s="72" t="str">
        <f>IF('S.D.PASTE SHEET'!AC155="","",'S.D.PASTE SHEET'!AC155)</f>
        <v>None</v>
      </c>
      <c s="72">
        <f>IF('S.D.PASTE SHEET'!AD155="","",'S.D.PASTE SHEET'!AD155)</f>
        <v>3</v>
      </c>
      <c s="74"/>
      <c s="70" t="str">
        <f>IF(AK155="","",IF(AK155&gt;0,COUNT($AG$2:AG155),""))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IF(BC155="","",IF(BC155&gt;0,COUNT($AY$2:AY155),""))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 spans="1:157" ht="15.75" customHeight="1">
      <c r="A156" s="72">
        <f>IF('S.D.PASTE SHEET'!A156="","",'S.D.PASTE SHEET'!A156)</f>
        <v>8</v>
      </c>
      <c s="72" t="str">
        <f>IF('S.D.PASTE SHEET'!B156="","",'S.D.PASTE SHEET'!B156)</f>
        <v>A</v>
      </c>
      <c s="72">
        <f>IF('S.D.PASTE SHEET'!C156="","",'S.D.PASTE SHEET'!C156)</f>
        <v>581</v>
      </c>
      <c s="73" t="str">
        <f>IF('S.D.PASTE SHEET'!D156="","",'S.D.PASTE SHEET'!D156)</f>
        <v/>
      </c>
      <c s="72" t="str">
        <f>IF('S.D.PASTE SHEET'!E156="","",UPPER('S.D.PASTE SHEET'!E156))</f>
        <v>KULDEEP SINGH</v>
      </c>
      <c s="72" t="str">
        <f>IF('S.D.PASTE SHEET'!F156="","",'S.D.PASTE SHEET'!F156)</f>
        <v/>
      </c>
      <c s="72" t="str">
        <f>IF('S.D.PASTE SHEET'!G156="","",UPPER('S.D.PASTE SHEET'!G156))</f>
        <v>GOPAL SINGH</v>
      </c>
      <c s="72" t="str">
        <f>IF('S.D.PASTE SHEET'!H156="","",UPPER('S.D.PASTE SHEET'!H156))</f>
        <v>SAJAN KANWAR</v>
      </c>
      <c s="72" t="str">
        <f>IF('S.D.PASTE SHEET'!I156="","",'S.D.PASTE SHEET'!I156)</f>
        <v>M</v>
      </c>
      <c s="73">
        <f>IF('S.D.PASTE SHEET'!J156="","",'S.D.PASTE SHEET'!J156)</f>
        <v>40544</v>
      </c>
      <c s="72">
        <f>IF('S.D.PASTE SHEET'!K156="","",'S.D.PASTE SHEET'!K156)</f>
        <v>8057</v>
      </c>
      <c s="72" t="str">
        <f>IF('S.D.PASTE SHEET'!L156="","",'S.D.PASTE SHEET'!L156)</f>
        <v/>
      </c>
      <c s="72">
        <f>IF('S.D.PASTE SHEET'!M156="","",'S.D.PASTE SHEET'!M156)</f>
        <v>137</v>
      </c>
      <c s="72">
        <f>IF('S.D.PASTE SHEET'!N156="","",'S.D.PASTE SHEET'!N156)</f>
        <v>123</v>
      </c>
      <c s="72" t="str">
        <f>IF('S.D.PASTE SHEET'!O156="","",'S.D.PASTE SHEET'!O156)</f>
        <v>GEN</v>
      </c>
      <c s="72" t="str">
        <f>IF('S.D.PASTE SHEET'!P156="","",'S.D.PASTE SHEET'!P156)</f>
        <v>Hindu</v>
      </c>
      <c s="72" t="str">
        <f>IF('S.D.PASTE SHEET'!Q156="","",'S.D.PASTE SHEET'!Q156)</f>
        <v/>
      </c>
      <c s="72" t="str">
        <f>IF('S.D.PASTE SHEET'!R156="","",'S.D.PASTE SHEET'!R156)</f>
        <v>GOVT. SENIOR SECONDARY SCHOOL DASANA KHURD (219769)</v>
      </c>
      <c s="72">
        <f>IF('S.D.PASTE SHEET'!S156="","",'S.D.PASTE SHEET'!S156)</f>
        <v>8141302602</v>
      </c>
      <c s="72" t="str">
        <f>IF('S.D.PASTE SHEET'!T156="","",'S.D.PASTE SHEET'!T156)</f>
        <v>XXXX0712</v>
      </c>
      <c s="72" t="str">
        <f>IF('S.D.PASTE SHEET'!U156="","",'S.D.PASTE SHEET'!U156)</f>
        <v/>
      </c>
      <c s="72">
        <f>IF('S.D.PASTE SHEET'!V156="","",'S.D.PASTE SHEET'!V156)</f>
        <v>9982187284</v>
      </c>
      <c s="72" t="str">
        <f>IF('S.D.PASTE SHEET'!W156="","",'S.D.PASTE SHEET'!W156)</f>
        <v>DASANA KHURD,MOLASAR,DASANA KHURD,341506</v>
      </c>
      <c s="72">
        <f>IF('S.D.PASTE SHEET'!X156="","",'S.D.PASTE SHEET'!X156)</f>
        <v>60000</v>
      </c>
      <c s="72" t="str">
        <f>IF('S.D.PASTE SHEET'!Y156="","",'S.D.PASTE SHEET'!Y156)</f>
        <v>N</v>
      </c>
      <c s="72" t="str">
        <f>IF('S.D.PASTE SHEET'!Z156="","",'S.D.PASTE SHEET'!Z156)</f>
        <v>N</v>
      </c>
      <c s="72" t="str">
        <f>IF('S.D.PASTE SHEET'!AA156="","",'S.D.PASTE SHEET'!AA156)</f>
        <v>No</v>
      </c>
      <c s="72">
        <f>IF('S.D.PASTE SHEET'!AB156="","",'S.D.PASTE SHEET'!AB156)</f>
        <v>13</v>
      </c>
      <c s="72" t="str">
        <f>IF('S.D.PASTE SHEET'!AC156="","",'S.D.PASTE SHEET'!AC156)</f>
        <v>None</v>
      </c>
      <c s="72">
        <f>IF('S.D.PASTE SHEET'!AD156="","",'S.D.PASTE SHEET'!AD156)</f>
        <v>3</v>
      </c>
      <c s="74"/>
      <c s="70" t="str">
        <f>IF(AK156="","",IF(AK156&gt;0,COUNT($AG$2:AG156),""))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IF(BC156="","",IF(BC156&gt;0,COUNT($AY$2:AY156),""))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 spans="1:157" ht="15.75" customHeight="1">
      <c r="A157" s="72">
        <f>IF('S.D.PASTE SHEET'!A157="","",'S.D.PASTE SHEET'!A157)</f>
        <v>8</v>
      </c>
      <c s="72" t="str">
        <f>IF('S.D.PASTE SHEET'!B157="","",'S.D.PASTE SHEET'!B157)</f>
        <v>A</v>
      </c>
      <c s="72">
        <f>IF('S.D.PASTE SHEET'!C157="","",'S.D.PASTE SHEET'!C157)</f>
        <v>444</v>
      </c>
      <c s="73" t="str">
        <f>IF('S.D.PASTE SHEET'!D157="","",'S.D.PASTE SHEET'!D157)</f>
        <v/>
      </c>
      <c s="72" t="str">
        <f>IF('S.D.PASTE SHEET'!E157="","",UPPER('S.D.PASTE SHEET'!E157))</f>
        <v>MANISH NATH</v>
      </c>
      <c s="72" t="str">
        <f>IF('S.D.PASTE SHEET'!F157="","",'S.D.PASTE SHEET'!F157)</f>
        <v/>
      </c>
      <c s="72" t="str">
        <f>IF('S.D.PASTE SHEET'!G157="","",UPPER('S.D.PASTE SHEET'!G157))</f>
        <v>RAJU RAM</v>
      </c>
      <c s="72" t="str">
        <f>IF('S.D.PASTE SHEET'!H157="","",UPPER('S.D.PASTE SHEET'!H157))</f>
        <v>SONI DEVI</v>
      </c>
      <c s="72" t="str">
        <f>IF('S.D.PASTE SHEET'!I157="","",'S.D.PASTE SHEET'!I157)</f>
        <v>M</v>
      </c>
      <c s="73">
        <f>IF('S.D.PASTE SHEET'!J157="","",'S.D.PASTE SHEET'!J157)</f>
        <v>40040</v>
      </c>
      <c s="72">
        <f>IF('S.D.PASTE SHEET'!K157="","",'S.D.PASTE SHEET'!K157)</f>
        <v>8058</v>
      </c>
      <c s="72" t="str">
        <f>IF('S.D.PASTE SHEET'!L157="","",'S.D.PASTE SHEET'!L157)</f>
        <v/>
      </c>
      <c s="72">
        <f>IF('S.D.PASTE SHEET'!M157="","",'S.D.PASTE SHEET'!M157)</f>
        <v>137</v>
      </c>
      <c s="72">
        <f>IF('S.D.PASTE SHEET'!N157="","",'S.D.PASTE SHEET'!N157)</f>
        <v>120</v>
      </c>
      <c s="72" t="str">
        <f>IF('S.D.PASTE SHEET'!O157="","",'S.D.PASTE SHEET'!O157)</f>
        <v>OBC</v>
      </c>
      <c s="72" t="str">
        <f>IF('S.D.PASTE SHEET'!P157="","",'S.D.PASTE SHEET'!P157)</f>
        <v>Hindu</v>
      </c>
      <c s="72" t="str">
        <f>IF('S.D.PASTE SHEET'!Q157="","",'S.D.PASTE SHEET'!Q157)</f>
        <v/>
      </c>
      <c s="72" t="str">
        <f>IF('S.D.PASTE SHEET'!R157="","",'S.D.PASTE SHEET'!R157)</f>
        <v>GOVT. SENIOR SECONDARY SCHOOL DASANA KHURD (219769)</v>
      </c>
      <c s="72">
        <f>IF('S.D.PASTE SHEET'!S157="","",'S.D.PASTE SHEET'!S157)</f>
        <v>8141302602</v>
      </c>
      <c s="72" t="str">
        <f>IF('S.D.PASTE SHEET'!T157="","",'S.D.PASTE SHEET'!T157)</f>
        <v>XXXX8307</v>
      </c>
      <c s="72" t="str">
        <f>IF('S.D.PASTE SHEET'!U157="","",'S.D.PASTE SHEET'!U157)</f>
        <v>VTNJCRP</v>
      </c>
      <c s="72">
        <f>IF('S.D.PASTE SHEET'!V157="","",'S.D.PASTE SHEET'!V157)</f>
        <v>9649157559</v>
      </c>
      <c s="72" t="str">
        <f>IF('S.D.PASTE SHEET'!W157="","",'S.D.PASTE SHEET'!W157)</f>
        <v>Post dikawa,Molasar,DASANA khurd,341506</v>
      </c>
      <c s="72">
        <f>IF('S.D.PASTE SHEET'!X157="","",'S.D.PASTE SHEET'!X157)</f>
        <v>40000</v>
      </c>
      <c s="72" t="str">
        <f>IF('S.D.PASTE SHEET'!Y157="","",'S.D.PASTE SHEET'!Y157)</f>
        <v>N</v>
      </c>
      <c s="72" t="str">
        <f>IF('S.D.PASTE SHEET'!Z157="","",'S.D.PASTE SHEET'!Z157)</f>
        <v>N</v>
      </c>
      <c s="72" t="str">
        <f>IF('S.D.PASTE SHEET'!AA157="","",'S.D.PASTE SHEET'!AA157)</f>
        <v>No</v>
      </c>
      <c s="72">
        <f>IF('S.D.PASTE SHEET'!AB157="","",'S.D.PASTE SHEET'!AB157)</f>
        <v>15</v>
      </c>
      <c s="72" t="str">
        <f>IF('S.D.PASTE SHEET'!AC157="","",'S.D.PASTE SHEET'!AC157)</f>
        <v>None</v>
      </c>
      <c s="72">
        <f>IF('S.D.PASTE SHEET'!AD157="","",'S.D.PASTE SHEET'!AD157)</f>
        <v>1</v>
      </c>
      <c s="74"/>
      <c s="70" t="str">
        <f>IF(AK157="","",IF(AK157&gt;0,COUNT($AG$2:AG157),""))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IF(BC157="","",IF(BC157&gt;0,COUNT($AY$2:AY157),""))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 spans="1:157" ht="15.75" customHeight="1">
      <c r="A158" s="72">
        <f>IF('S.D.PASTE SHEET'!A158="","",'S.D.PASTE SHEET'!A158)</f>
        <v>8</v>
      </c>
      <c s="72" t="str">
        <f>IF('S.D.PASTE SHEET'!B158="","",'S.D.PASTE SHEET'!B158)</f>
        <v>A</v>
      </c>
      <c s="72">
        <f>IF('S.D.PASTE SHEET'!C158="","",'S.D.PASTE SHEET'!C158)</f>
        <v>387</v>
      </c>
      <c s="73" t="str">
        <f>IF('S.D.PASTE SHEET'!D158="","",'S.D.PASTE SHEET'!D158)</f>
        <v/>
      </c>
      <c s="72" t="str">
        <f>IF('S.D.PASTE SHEET'!E158="","",UPPER('S.D.PASTE SHEET'!E158))</f>
        <v>MANOJ SAIN</v>
      </c>
      <c s="72" t="str">
        <f>IF('S.D.PASTE SHEET'!F158="","",'S.D.PASTE SHEET'!F158)</f>
        <v/>
      </c>
      <c s="72" t="str">
        <f>IF('S.D.PASTE SHEET'!G158="","",UPPER('S.D.PASTE SHEET'!G158))</f>
        <v>MOHANA RAM</v>
      </c>
      <c s="72" t="str">
        <f>IF('S.D.PASTE SHEET'!H158="","",UPPER('S.D.PASTE SHEET'!H158))</f>
        <v>RUKAMA DEVI</v>
      </c>
      <c s="72" t="str">
        <f>IF('S.D.PASTE SHEET'!I158="","",'S.D.PASTE SHEET'!I158)</f>
        <v>M</v>
      </c>
      <c s="73">
        <f>IF('S.D.PASTE SHEET'!J158="","",'S.D.PASTE SHEET'!J158)</f>
        <v>40502</v>
      </c>
      <c s="72">
        <f>IF('S.D.PASTE SHEET'!K158="","",'S.D.PASTE SHEET'!K158)</f>
        <v>8059</v>
      </c>
      <c s="72" t="str">
        <f>IF('S.D.PASTE SHEET'!L158="","",'S.D.PASTE SHEET'!L158)</f>
        <v/>
      </c>
      <c s="72">
        <f>IF('S.D.PASTE SHEET'!M158="","",'S.D.PASTE SHEET'!M158)</f>
        <v>137</v>
      </c>
      <c s="72">
        <f>IF('S.D.PASTE SHEET'!N158="","",'S.D.PASTE SHEET'!N158)</f>
        <v>121</v>
      </c>
      <c s="72" t="str">
        <f>IF('S.D.PASTE SHEET'!O158="","",'S.D.PASTE SHEET'!O158)</f>
        <v>OBC</v>
      </c>
      <c s="72" t="str">
        <f>IF('S.D.PASTE SHEET'!P158="","",'S.D.PASTE SHEET'!P158)</f>
        <v>Hindu</v>
      </c>
      <c s="72" t="str">
        <f>IF('S.D.PASTE SHEET'!Q158="","",'S.D.PASTE SHEET'!Q158)</f>
        <v/>
      </c>
      <c s="72" t="str">
        <f>IF('S.D.PASTE SHEET'!R158="","",'S.D.PASTE SHEET'!R158)</f>
        <v>GOVT. SENIOR SECONDARY SCHOOL DASANA KHURD (219769)</v>
      </c>
      <c s="72">
        <f>IF('S.D.PASTE SHEET'!S158="","",'S.D.PASTE SHEET'!S158)</f>
        <v>8141302602</v>
      </c>
      <c s="72" t="str">
        <f>IF('S.D.PASTE SHEET'!T158="","",'S.D.PASTE SHEET'!T158)</f>
        <v>XXXX9625</v>
      </c>
      <c s="72" t="str">
        <f>IF('S.D.PASTE SHEET'!U158="","",'S.D.PASTE SHEET'!U158)</f>
        <v>VBBGOZN</v>
      </c>
      <c s="72">
        <f>IF('S.D.PASTE SHEET'!V158="","",'S.D.PASTE SHEET'!V158)</f>
        <v>8278699171</v>
      </c>
      <c s="72" t="str">
        <f>IF('S.D.PASTE SHEET'!W158="","",'S.D.PASTE SHEET'!W158)</f>
        <v>POST DIKAWA,MOLASAR,DASANA KHURD,341506</v>
      </c>
      <c s="72">
        <f>IF('S.D.PASTE SHEET'!X158="","",'S.D.PASTE SHEET'!X158)</f>
        <v>30000</v>
      </c>
      <c s="72" t="str">
        <f>IF('S.D.PASTE SHEET'!Y158="","",'S.D.PASTE SHEET'!Y158)</f>
        <v>N</v>
      </c>
      <c s="72" t="str">
        <f>IF('S.D.PASTE SHEET'!Z158="","",'S.D.PASTE SHEET'!Z158)</f>
        <v>N</v>
      </c>
      <c s="72" t="str">
        <f>IF('S.D.PASTE SHEET'!AA158="","",'S.D.PASTE SHEET'!AA158)</f>
        <v>No</v>
      </c>
      <c s="72">
        <f>IF('S.D.PASTE SHEET'!AB158="","",'S.D.PASTE SHEET'!AB158)</f>
        <v>14</v>
      </c>
      <c s="72" t="str">
        <f>IF('S.D.PASTE SHEET'!AC158="","",'S.D.PASTE SHEET'!AC158)</f>
        <v>None</v>
      </c>
      <c s="72">
        <f>IF('S.D.PASTE SHEET'!AD158="","",'S.D.PASTE SHEET'!AD158)</f>
        <v>0</v>
      </c>
      <c s="74"/>
      <c s="70" t="str">
        <f>IF(AK158="","",IF(AK158&gt;0,COUNT($AG$2:AG158),""))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IF(BC158="","",IF(BC158&gt;0,COUNT($AY$2:AY158),""))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 spans="1:157" ht="15.75" customHeight="1">
      <c r="A159" s="72">
        <f>IF('S.D.PASTE SHEET'!A159="","",'S.D.PASTE SHEET'!A159)</f>
        <v>8</v>
      </c>
      <c s="72" t="str">
        <f>IF('S.D.PASTE SHEET'!B159="","",'S.D.PASTE SHEET'!B159)</f>
        <v>A</v>
      </c>
      <c s="72">
        <f>IF('S.D.PASTE SHEET'!C159="","",'S.D.PASTE SHEET'!C159)</f>
        <v>353</v>
      </c>
      <c s="73" t="str">
        <f>IF('S.D.PASTE SHEET'!D159="","",'S.D.PASTE SHEET'!D159)</f>
        <v/>
      </c>
      <c s="72" t="str">
        <f>IF('S.D.PASTE SHEET'!E159="","",UPPER('S.D.PASTE SHEET'!E159))</f>
        <v>MOHIT SAIN</v>
      </c>
      <c s="72" t="str">
        <f>IF('S.D.PASTE SHEET'!F159="","",'S.D.PASTE SHEET'!F159)</f>
        <v/>
      </c>
      <c s="72" t="str">
        <f>IF('S.D.PASTE SHEET'!G159="","",UPPER('S.D.PASTE SHEET'!G159))</f>
        <v>RAMNIWAS</v>
      </c>
      <c s="72" t="str">
        <f>IF('S.D.PASTE SHEET'!H159="","",UPPER('S.D.PASTE SHEET'!H159))</f>
        <v>CHENA DEVI</v>
      </c>
      <c s="72" t="str">
        <f>IF('S.D.PASTE SHEET'!I159="","",'S.D.PASTE SHEET'!I159)</f>
        <v>M</v>
      </c>
      <c s="73">
        <f>IF('S.D.PASTE SHEET'!J159="","",'S.D.PASTE SHEET'!J159)</f>
        <v>40795</v>
      </c>
      <c s="72">
        <f>IF('S.D.PASTE SHEET'!K159="","",'S.D.PASTE SHEET'!K159)</f>
        <v>8060</v>
      </c>
      <c s="72" t="str">
        <f>IF('S.D.PASTE SHEET'!L159="","",'S.D.PASTE SHEET'!L159)</f>
        <v/>
      </c>
      <c s="72">
        <f>IF('S.D.PASTE SHEET'!M159="","",'S.D.PASTE SHEET'!M159)</f>
        <v>137</v>
      </c>
      <c s="72">
        <f>IF('S.D.PASTE SHEET'!N159="","",'S.D.PASTE SHEET'!N159)</f>
        <v>110</v>
      </c>
      <c s="72" t="str">
        <f>IF('S.D.PASTE SHEET'!O159="","",'S.D.PASTE SHEET'!O159)</f>
        <v>OBC</v>
      </c>
      <c s="72" t="str">
        <f>IF('S.D.PASTE SHEET'!P159="","",'S.D.PASTE SHEET'!P159)</f>
        <v>Hindu</v>
      </c>
      <c s="72" t="str">
        <f>IF('S.D.PASTE SHEET'!Q159="","",'S.D.PASTE SHEET'!Q159)</f>
        <v/>
      </c>
      <c s="72" t="str">
        <f>IF('S.D.PASTE SHEET'!R159="","",'S.D.PASTE SHEET'!R159)</f>
        <v>GOVT. SENIOR SECONDARY SCHOOL DASANA KHURD (219769)</v>
      </c>
      <c s="72">
        <f>IF('S.D.PASTE SHEET'!S159="","",'S.D.PASTE SHEET'!S159)</f>
        <v>8141302602</v>
      </c>
      <c s="72" t="str">
        <f>IF('S.D.PASTE SHEET'!T159="","",'S.D.PASTE SHEET'!T159)</f>
        <v>XXXX0750</v>
      </c>
      <c s="72" t="str">
        <f>IF('S.D.PASTE SHEET'!U159="","",'S.D.PASTE SHEET'!U159)</f>
        <v>YMAMOFC</v>
      </c>
      <c s="72">
        <f>IF('S.D.PASTE SHEET'!V159="","",'S.D.PASTE SHEET'!V159)</f>
        <v>7878410594</v>
      </c>
      <c s="72" t="str">
        <f>IF('S.D.PASTE SHEET'!W159="","",'S.D.PASTE SHEET'!W159)</f>
        <v>DASANA KHURD,MOLASAR,DASANA KHURD,341506</v>
      </c>
      <c s="72">
        <f>IF('S.D.PASTE SHEET'!X159="","",'S.D.PASTE SHEET'!X159)</f>
        <v>20000</v>
      </c>
      <c s="72" t="str">
        <f>IF('S.D.PASTE SHEET'!Y159="","",'S.D.PASTE SHEET'!Y159)</f>
        <v>N</v>
      </c>
      <c s="72" t="str">
        <f>IF('S.D.PASTE SHEET'!Z159="","",'S.D.PASTE SHEET'!Z159)</f>
        <v>N</v>
      </c>
      <c s="72" t="str">
        <f>IF('S.D.PASTE SHEET'!AA159="","",'S.D.PASTE SHEET'!AA159)</f>
        <v>No</v>
      </c>
      <c s="72">
        <f>IF('S.D.PASTE SHEET'!AB159="","",'S.D.PASTE SHEET'!AB159)</f>
        <v>13</v>
      </c>
      <c s="72" t="str">
        <f>IF('S.D.PASTE SHEET'!AC159="","",'S.D.PASTE SHEET'!AC159)</f>
        <v>None</v>
      </c>
      <c s="72">
        <f>IF('S.D.PASTE SHEET'!AD159="","",'S.D.PASTE SHEET'!AD159)</f>
        <v>0</v>
      </c>
      <c s="74"/>
      <c s="70" t="str">
        <f>IF(AK159="","",IF(AK159&gt;0,COUNT($AG$2:AG159),""))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IF(BC159="","",IF(BC159&gt;0,COUNT($AY$2:AY159),""))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 spans="1:157" ht="15.75" customHeight="1">
      <c r="A160" s="72">
        <f>IF('S.D.PASTE SHEET'!A160="","",'S.D.PASTE SHEET'!A160)</f>
        <v>8</v>
      </c>
      <c s="72" t="str">
        <f>IF('S.D.PASTE SHEET'!B160="","",'S.D.PASTE SHEET'!B160)</f>
        <v>A</v>
      </c>
      <c s="72">
        <f>IF('S.D.PASTE SHEET'!C160="","",'S.D.PASTE SHEET'!C160)</f>
        <v>504</v>
      </c>
      <c s="73" t="str">
        <f>IF('S.D.PASTE SHEET'!D160="","",'S.D.PASTE SHEET'!D160)</f>
        <v/>
      </c>
      <c s="72" t="str">
        <f>IF('S.D.PASTE SHEET'!E160="","",UPPER('S.D.PASTE SHEET'!E160))</f>
        <v>NEHA KANWAR</v>
      </c>
      <c s="72" t="str">
        <f>IF('S.D.PASTE SHEET'!F160="","",'S.D.PASTE SHEET'!F160)</f>
        <v/>
      </c>
      <c s="72" t="str">
        <f>IF('S.D.PASTE SHEET'!G160="","",UPPER('S.D.PASTE SHEET'!G160))</f>
        <v>DHANNA RAM</v>
      </c>
      <c s="72" t="str">
        <f>IF('S.D.PASTE SHEET'!H160="","",UPPER('S.D.PASTE SHEET'!H160))</f>
        <v>MANJU KANWAR</v>
      </c>
      <c s="72" t="str">
        <f>IF('S.D.PASTE SHEET'!I160="","",'S.D.PASTE SHEET'!I160)</f>
        <v>F</v>
      </c>
      <c s="73">
        <f>IF('S.D.PASTE SHEET'!J160="","",'S.D.PASTE SHEET'!J160)</f>
        <v>40571</v>
      </c>
      <c s="72">
        <f>IF('S.D.PASTE SHEET'!K160="","",'S.D.PASTE SHEET'!K160)</f>
        <v>8061</v>
      </c>
      <c s="72" t="str">
        <f>IF('S.D.PASTE SHEET'!L160="","",'S.D.PASTE SHEET'!L160)</f>
        <v/>
      </c>
      <c s="72">
        <f>IF('S.D.PASTE SHEET'!M160="","",'S.D.PASTE SHEET'!M160)</f>
        <v>137</v>
      </c>
      <c s="72">
        <f>IF('S.D.PASTE SHEET'!N160="","",'S.D.PASTE SHEET'!N160)</f>
        <v>118</v>
      </c>
      <c s="72" t="str">
        <f>IF('S.D.PASTE SHEET'!O160="","",'S.D.PASTE SHEET'!O160)</f>
        <v>OBC</v>
      </c>
      <c s="72" t="str">
        <f>IF('S.D.PASTE SHEET'!P160="","",'S.D.PASTE SHEET'!P160)</f>
        <v>Hindu</v>
      </c>
      <c s="72" t="str">
        <f>IF('S.D.PASTE SHEET'!Q160="","",'S.D.PASTE SHEET'!Q160)</f>
        <v/>
      </c>
      <c s="72" t="str">
        <f>IF('S.D.PASTE SHEET'!R160="","",'S.D.PASTE SHEET'!R160)</f>
        <v>GOVT. SENIOR SECONDARY SCHOOL DASANA KHURD (219769)</v>
      </c>
      <c s="72">
        <f>IF('S.D.PASTE SHEET'!S160="","",'S.D.PASTE SHEET'!S160)</f>
        <v>8141302602</v>
      </c>
      <c s="72" t="str">
        <f>IF('S.D.PASTE SHEET'!T160="","",'S.D.PASTE SHEET'!T160)</f>
        <v>XXXX7003</v>
      </c>
      <c s="72" t="str">
        <f>IF('S.D.PASTE SHEET'!U160="","",'S.D.PASTE SHEET'!U160)</f>
        <v>YUYKFCB</v>
      </c>
      <c s="72">
        <f>IF('S.D.PASTE SHEET'!V160="","",'S.D.PASTE SHEET'!V160)</f>
        <v>9828860332</v>
      </c>
      <c s="72" t="str">
        <f>IF('S.D.PASTE SHEET'!W160="","",'S.D.PASTE SHEET'!W160)</f>
        <v>POST DIKAWA,MOLASAR,DASANA KHURD,341506</v>
      </c>
      <c s="72">
        <f>IF('S.D.PASTE SHEET'!X160="","",'S.D.PASTE SHEET'!X160)</f>
        <v>30000</v>
      </c>
      <c s="72" t="str">
        <f>IF('S.D.PASTE SHEET'!Y160="","",'S.D.PASTE SHEET'!Y160)</f>
        <v>N</v>
      </c>
      <c s="72" t="str">
        <f>IF('S.D.PASTE SHEET'!Z160="","",'S.D.PASTE SHEET'!Z160)</f>
        <v>N</v>
      </c>
      <c s="72" t="str">
        <f>IF('S.D.PASTE SHEET'!AA160="","",'S.D.PASTE SHEET'!AA160)</f>
        <v>No</v>
      </c>
      <c s="72">
        <f>IF('S.D.PASTE SHEET'!AB160="","",'S.D.PASTE SHEET'!AB160)</f>
        <v>13</v>
      </c>
      <c s="72" t="str">
        <f>IF('S.D.PASTE SHEET'!AC160="","",'S.D.PASTE SHEET'!AC160)</f>
        <v>None</v>
      </c>
      <c s="72">
        <f>IF('S.D.PASTE SHEET'!AD160="","",'S.D.PASTE SHEET'!AD160)</f>
        <v>0</v>
      </c>
      <c s="74"/>
      <c s="70" t="str">
        <f>IF(AK160="","",IF(AK160&gt;0,COUNT($AG$2:AG160),""))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IF(BC160="","",IF(BC160&gt;0,COUNT($AY$2:AY160),""))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 spans="1:157" ht="15.75" customHeight="1">
      <c r="A161" s="72">
        <f>IF('S.D.PASTE SHEET'!A161="","",'S.D.PASTE SHEET'!A161)</f>
        <v>8</v>
      </c>
      <c s="72" t="str">
        <f>IF('S.D.PASTE SHEET'!B161="","",'S.D.PASTE SHEET'!B161)</f>
        <v>A</v>
      </c>
      <c s="72">
        <f>IF('S.D.PASTE SHEET'!C161="","",'S.D.PASTE SHEET'!C161)</f>
        <v>613</v>
      </c>
      <c s="73" t="str">
        <f>IF('S.D.PASTE SHEET'!D161="","",'S.D.PASTE SHEET'!D161)</f>
        <v/>
      </c>
      <c s="72" t="str">
        <f>IF('S.D.PASTE SHEET'!E161="","",UPPER('S.D.PASTE SHEET'!E161))</f>
        <v>NIKITA</v>
      </c>
      <c s="72" t="str">
        <f>IF('S.D.PASTE SHEET'!F161="","",'S.D.PASTE SHEET'!F161)</f>
        <v/>
      </c>
      <c s="72" t="str">
        <f>IF('S.D.PASTE SHEET'!G161="","",UPPER('S.D.PASTE SHEET'!G161))</f>
        <v>RAJU RAM</v>
      </c>
      <c s="72" t="str">
        <f>IF('S.D.PASTE SHEET'!H161="","",UPPER('S.D.PASTE SHEET'!H161))</f>
        <v>ANITA DEVI</v>
      </c>
      <c s="72" t="str">
        <f>IF('S.D.PASTE SHEET'!I161="","",'S.D.PASTE SHEET'!I161)</f>
        <v>F</v>
      </c>
      <c s="73">
        <f>IF('S.D.PASTE SHEET'!J161="","",'S.D.PASTE SHEET'!J161)</f>
        <v>40190</v>
      </c>
      <c s="72">
        <f>IF('S.D.PASTE SHEET'!K161="","",'S.D.PASTE SHEET'!K161)</f>
        <v>8062</v>
      </c>
      <c s="72" t="str">
        <f>IF('S.D.PASTE SHEET'!L161="","",'S.D.PASTE SHEET'!L161)</f>
        <v/>
      </c>
      <c s="72">
        <f>IF('S.D.PASTE SHEET'!M161="","",'S.D.PASTE SHEET'!M161)</f>
        <v>137</v>
      </c>
      <c s="72">
        <f>IF('S.D.PASTE SHEET'!N161="","",'S.D.PASTE SHEET'!N161)</f>
        <v>136</v>
      </c>
      <c s="72" t="str">
        <f>IF('S.D.PASTE SHEET'!O161="","",'S.D.PASTE SHEET'!O161)</f>
        <v>OBC</v>
      </c>
      <c s="72" t="str">
        <f>IF('S.D.PASTE SHEET'!P161="","",'S.D.PASTE SHEET'!P161)</f>
        <v>Hindu</v>
      </c>
      <c s="72" t="str">
        <f>IF('S.D.PASTE SHEET'!Q161="","",'S.D.PASTE SHEET'!Q161)</f>
        <v/>
      </c>
      <c s="72" t="str">
        <f>IF('S.D.PASTE SHEET'!R161="","",'S.D.PASTE SHEET'!R161)</f>
        <v>GOVT. SENIOR SECONDARY SCHOOL DASANA KHURD (219769)</v>
      </c>
      <c s="72">
        <f>IF('S.D.PASTE SHEET'!S161="","",'S.D.PASTE SHEET'!S161)</f>
        <v>8141302602</v>
      </c>
      <c s="72" t="str">
        <f>IF('S.D.PASTE SHEET'!T161="","",'S.D.PASTE SHEET'!T161)</f>
        <v>XXXX0535</v>
      </c>
      <c s="72" t="str">
        <f>IF('S.D.PASTE SHEET'!U161="","",'S.D.PASTE SHEET'!U161)</f>
        <v>YKBUQYS</v>
      </c>
      <c s="72">
        <f>IF('S.D.PASTE SHEET'!V161="","",'S.D.PASTE SHEET'!V161)</f>
        <v>6350174597</v>
      </c>
      <c s="72" t="str">
        <f>IF('S.D.PASTE SHEET'!W161="","",'S.D.PASTE SHEET'!W161)</f>
        <v>DASANA KHURD,MOLASAR,DASANA KHURD,341506</v>
      </c>
      <c s="72">
        <f>IF('S.D.PASTE SHEET'!X161="","",'S.D.PASTE SHEET'!X161)</f>
        <v>60000</v>
      </c>
      <c s="72" t="str">
        <f>IF('S.D.PASTE SHEET'!Y161="","",'S.D.PASTE SHEET'!Y161)</f>
        <v>N</v>
      </c>
      <c s="72" t="str">
        <f>IF('S.D.PASTE SHEET'!Z161="","",'S.D.PASTE SHEET'!Z161)</f>
        <v>N</v>
      </c>
      <c s="72" t="str">
        <f>IF('S.D.PASTE SHEET'!AA161="","",'S.D.PASTE SHEET'!AA161)</f>
        <v>No</v>
      </c>
      <c s="72">
        <f>IF('S.D.PASTE SHEET'!AB161="","",'S.D.PASTE SHEET'!AB161)</f>
        <v>14</v>
      </c>
      <c s="72" t="str">
        <f>IF('S.D.PASTE SHEET'!AC161="","",'S.D.PASTE SHEET'!AC161)</f>
        <v>None</v>
      </c>
      <c s="72">
        <f>IF('S.D.PASTE SHEET'!AD161="","",'S.D.PASTE SHEET'!AD161)</f>
        <v>0</v>
      </c>
      <c s="74"/>
      <c s="70" t="str">
        <f>IF(AK161="","",IF(AK161&gt;0,COUNT($AG$2:AG161),""))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IF(BC161="","",IF(BC161&gt;0,COUNT($AY$2:AY161),""))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 spans="1:157" ht="15.75" customHeight="1">
      <c r="A162" s="72">
        <f>IF('S.D.PASTE SHEET'!A162="","",'S.D.PASTE SHEET'!A162)</f>
        <v>8</v>
      </c>
      <c s="72" t="str">
        <f>IF('S.D.PASTE SHEET'!B162="","",'S.D.PASTE SHEET'!B162)</f>
        <v>A</v>
      </c>
      <c s="72">
        <f>IF('S.D.PASTE SHEET'!C162="","",'S.D.PASTE SHEET'!C162)</f>
        <v>389</v>
      </c>
      <c s="73" t="str">
        <f>IF('S.D.PASTE SHEET'!D162="","",'S.D.PASTE SHEET'!D162)</f>
        <v/>
      </c>
      <c s="72" t="str">
        <f>IF('S.D.PASTE SHEET'!E162="","",UPPER('S.D.PASTE SHEET'!E162))</f>
        <v>NISHA KANWAR</v>
      </c>
      <c s="72" t="str">
        <f>IF('S.D.PASTE SHEET'!F162="","",'S.D.PASTE SHEET'!F162)</f>
        <v/>
      </c>
      <c s="72" t="str">
        <f>IF('S.D.PASTE SHEET'!G162="","",UPPER('S.D.PASTE SHEET'!G162))</f>
        <v>BALVEER SINGH</v>
      </c>
      <c s="72" t="str">
        <f>IF('S.D.PASTE SHEET'!H162="","",UPPER('S.D.PASTE SHEET'!H162))</f>
        <v>LAD KANWAR</v>
      </c>
      <c s="72" t="str">
        <f>IF('S.D.PASTE SHEET'!I162="","",'S.D.PASTE SHEET'!I162)</f>
        <v>F</v>
      </c>
      <c s="73">
        <f>IF('S.D.PASTE SHEET'!J162="","",'S.D.PASTE SHEET'!J162)</f>
        <v>40544</v>
      </c>
      <c s="72">
        <f>IF('S.D.PASTE SHEET'!K162="","",'S.D.PASTE SHEET'!K162)</f>
        <v>8063</v>
      </c>
      <c s="72" t="str">
        <f>IF('S.D.PASTE SHEET'!L162="","",'S.D.PASTE SHEET'!L162)</f>
        <v/>
      </c>
      <c s="72">
        <f>IF('S.D.PASTE SHEET'!M162="","",'S.D.PASTE SHEET'!M162)</f>
        <v>137</v>
      </c>
      <c s="72">
        <f>IF('S.D.PASTE SHEET'!N162="","",'S.D.PASTE SHEET'!N162)</f>
        <v>129</v>
      </c>
      <c s="72" t="str">
        <f>IF('S.D.PASTE SHEET'!O162="","",'S.D.PASTE SHEET'!O162)</f>
        <v>GEN</v>
      </c>
      <c s="72" t="str">
        <f>IF('S.D.PASTE SHEET'!P162="","",'S.D.PASTE SHEET'!P162)</f>
        <v>Hindu</v>
      </c>
      <c s="72" t="str">
        <f>IF('S.D.PASTE SHEET'!Q162="","",'S.D.PASTE SHEET'!Q162)</f>
        <v/>
      </c>
      <c s="72" t="str">
        <f>IF('S.D.PASTE SHEET'!R162="","",'S.D.PASTE SHEET'!R162)</f>
        <v>GOVT. SENIOR SECONDARY SCHOOL DASANA KHURD (219769)</v>
      </c>
      <c s="72">
        <f>IF('S.D.PASTE SHEET'!S162="","",'S.D.PASTE SHEET'!S162)</f>
        <v>8141302602</v>
      </c>
      <c s="72" t="str">
        <f>IF('S.D.PASTE SHEET'!T162="","",'S.D.PASTE SHEET'!T162)</f>
        <v>XXXX8728</v>
      </c>
      <c s="72" t="str">
        <f>IF('S.D.PASTE SHEET'!U162="","",'S.D.PASTE SHEET'!U162)</f>
        <v>VPHOPGV</v>
      </c>
      <c s="72">
        <f>IF('S.D.PASTE SHEET'!V162="","",'S.D.PASTE SHEET'!V162)</f>
        <v>9549957038</v>
      </c>
      <c s="72" t="str">
        <f>IF('S.D.PASTE SHEET'!W162="","",'S.D.PASTE SHEET'!W162)</f>
        <v>POST DIKAWA,MOLASAR,DASANA KHURD,341506</v>
      </c>
      <c s="72">
        <f>IF('S.D.PASTE SHEET'!X162="","",'S.D.PASTE SHEET'!X162)</f>
        <v>30000</v>
      </c>
      <c s="72" t="str">
        <f>IF('S.D.PASTE SHEET'!Y162="","",'S.D.PASTE SHEET'!Y162)</f>
        <v>N</v>
      </c>
      <c s="72" t="str">
        <f>IF('S.D.PASTE SHEET'!Z162="","",'S.D.PASTE SHEET'!Z162)</f>
        <v>N</v>
      </c>
      <c s="72" t="str">
        <f>IF('S.D.PASTE SHEET'!AA162="","",'S.D.PASTE SHEET'!AA162)</f>
        <v>No</v>
      </c>
      <c s="72">
        <f>IF('S.D.PASTE SHEET'!AB162="","",'S.D.PASTE SHEET'!AB162)</f>
        <v>13</v>
      </c>
      <c s="72" t="str">
        <f>IF('S.D.PASTE SHEET'!AC162="","",'S.D.PASTE SHEET'!AC162)</f>
        <v>None</v>
      </c>
      <c s="72">
        <f>IF('S.D.PASTE SHEET'!AD162="","",'S.D.PASTE SHEET'!AD162)</f>
        <v>1</v>
      </c>
      <c s="74"/>
      <c s="70" t="str">
        <f>IF(AK162="","",IF(AK162&gt;0,COUNT($AG$2:AG162),""))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IF(BC162="","",IF(BC162&gt;0,COUNT($AY$2:AY162),""))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 spans="1:157" ht="15.75" customHeight="1">
      <c r="A163" s="72">
        <f>IF('S.D.PASTE SHEET'!A163="","",'S.D.PASTE SHEET'!A163)</f>
        <v>8</v>
      </c>
      <c s="72" t="str">
        <f>IF('S.D.PASTE SHEET'!B163="","",'S.D.PASTE SHEET'!B163)</f>
        <v>A</v>
      </c>
      <c s="72">
        <f>IF('S.D.PASTE SHEET'!C163="","",'S.D.PASTE SHEET'!C163)</f>
        <v>368</v>
      </c>
      <c s="73" t="str">
        <f>IF('S.D.PASTE SHEET'!D163="","",'S.D.PASTE SHEET'!D163)</f>
        <v/>
      </c>
      <c s="72" t="str">
        <f>IF('S.D.PASTE SHEET'!E163="","",UPPER('S.D.PASTE SHEET'!E163))</f>
        <v>NISHA THORY</v>
      </c>
      <c s="72" t="str">
        <f>IF('S.D.PASTE SHEET'!F163="","",'S.D.PASTE SHEET'!F163)</f>
        <v/>
      </c>
      <c s="72" t="str">
        <f>IF('S.D.PASTE SHEET'!G163="","",UPPER('S.D.PASTE SHEET'!G163))</f>
        <v>RAMSWAROOP THORY</v>
      </c>
      <c s="72" t="str">
        <f>IF('S.D.PASTE SHEET'!H163="","",UPPER('S.D.PASTE SHEET'!H163))</f>
        <v>SANTOSH DEVI</v>
      </c>
      <c s="72" t="str">
        <f>IF('S.D.PASTE SHEET'!I163="","",'S.D.PASTE SHEET'!I163)</f>
        <v>F</v>
      </c>
      <c s="73">
        <f>IF('S.D.PASTE SHEET'!J163="","",'S.D.PASTE SHEET'!J163)</f>
        <v>40878</v>
      </c>
      <c s="72">
        <f>IF('S.D.PASTE SHEET'!K163="","",'S.D.PASTE SHEET'!K163)</f>
        <v>8064</v>
      </c>
      <c s="72" t="str">
        <f>IF('S.D.PASTE SHEET'!L163="","",'S.D.PASTE SHEET'!L163)</f>
        <v/>
      </c>
      <c s="72">
        <f>IF('S.D.PASTE SHEET'!M163="","",'S.D.PASTE SHEET'!M163)</f>
        <v>137</v>
      </c>
      <c s="72">
        <f>IF('S.D.PASTE SHEET'!N163="","",'S.D.PASTE SHEET'!N163)</f>
        <v>122</v>
      </c>
      <c s="72" t="str">
        <f>IF('S.D.PASTE SHEET'!O163="","",'S.D.PASTE SHEET'!O163)</f>
        <v>OBC</v>
      </c>
      <c s="72" t="str">
        <f>IF('S.D.PASTE SHEET'!P163="","",'S.D.PASTE SHEET'!P163)</f>
        <v>Hindu</v>
      </c>
      <c s="72" t="str">
        <f>IF('S.D.PASTE SHEET'!Q163="","",'S.D.PASTE SHEET'!Q163)</f>
        <v/>
      </c>
      <c s="72" t="str">
        <f>IF('S.D.PASTE SHEET'!R163="","",'S.D.PASTE SHEET'!R163)</f>
        <v>GOVT. SENIOR SECONDARY SCHOOL DASANA KHURD (219769)</v>
      </c>
      <c s="72">
        <f>IF('S.D.PASTE SHEET'!S163="","",'S.D.PASTE SHEET'!S163)</f>
        <v>8141302602</v>
      </c>
      <c s="72" t="str">
        <f>IF('S.D.PASTE SHEET'!T163="","",'S.D.PASTE SHEET'!T163)</f>
        <v>XXXX0598</v>
      </c>
      <c s="72" t="str">
        <f>IF('S.D.PASTE SHEET'!U163="","",'S.D.PASTE SHEET'!U163)</f>
        <v>YWOFBOB</v>
      </c>
      <c s="72">
        <f>IF('S.D.PASTE SHEET'!V163="","",'S.D.PASTE SHEET'!V163)</f>
        <v>9982659538</v>
      </c>
      <c s="72" t="str">
        <f>IF('S.D.PASTE SHEET'!W163="","",'S.D.PASTE SHEET'!W163)</f>
        <v>POST DIKAWA,MOLASAR,DASANA KHURD,341506</v>
      </c>
      <c s="72">
        <f>IF('S.D.PASTE SHEET'!X163="","",'S.D.PASTE SHEET'!X163)</f>
        <v>20000</v>
      </c>
      <c s="72" t="str">
        <f>IF('S.D.PASTE SHEET'!Y163="","",'S.D.PASTE SHEET'!Y163)</f>
        <v>Y</v>
      </c>
      <c s="72" t="str">
        <f>IF('S.D.PASTE SHEET'!Z163="","",'S.D.PASTE SHEET'!Z163)</f>
        <v>N</v>
      </c>
      <c s="72" t="str">
        <f>IF('S.D.PASTE SHEET'!AA163="","",'S.D.PASTE SHEET'!AA163)</f>
        <v>No</v>
      </c>
      <c s="72">
        <f>IF('S.D.PASTE SHEET'!AB163="","",'S.D.PASTE SHEET'!AB163)</f>
        <v>13</v>
      </c>
      <c s="72" t="str">
        <f>IF('S.D.PASTE SHEET'!AC163="","",'S.D.PASTE SHEET'!AC163)</f>
        <v>None</v>
      </c>
      <c s="72">
        <f>IF('S.D.PASTE SHEET'!AD163="","",'S.D.PASTE SHEET'!AD163)</f>
        <v>3</v>
      </c>
      <c s="74"/>
      <c s="70" t="str">
        <f>IF(AK163="","",IF(AK163&gt;0,COUNT($AG$2:AG163),""))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IF(BC163="","",IF(BC163&gt;0,COUNT($AY$2:AY163),""))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 spans="1:157" ht="15.75" customHeight="1">
      <c r="A164" s="72">
        <f>IF('S.D.PASTE SHEET'!A164="","",'S.D.PASTE SHEET'!A164)</f>
        <v>8</v>
      </c>
      <c s="72" t="str">
        <f>IF('S.D.PASTE SHEET'!B164="","",'S.D.PASTE SHEET'!B164)</f>
        <v>A</v>
      </c>
      <c s="72">
        <f>IF('S.D.PASTE SHEET'!C164="","",'S.D.PASTE SHEET'!C164)</f>
        <v>541</v>
      </c>
      <c s="73" t="str">
        <f>IF('S.D.PASTE SHEET'!D164="","",'S.D.PASTE SHEET'!D164)</f>
        <v/>
      </c>
      <c s="72" t="str">
        <f>IF('S.D.PASTE SHEET'!E164="","",UPPER('S.D.PASTE SHEET'!E164))</f>
        <v>OMPRAKASH LORA</v>
      </c>
      <c s="72" t="str">
        <f>IF('S.D.PASTE SHEET'!F164="","",'S.D.PASTE SHEET'!F164)</f>
        <v/>
      </c>
      <c s="72" t="str">
        <f>IF('S.D.PASTE SHEET'!G164="","",UPPER('S.D.PASTE SHEET'!G164))</f>
        <v>PURNA RAM</v>
      </c>
      <c s="72" t="str">
        <f>IF('S.D.PASTE SHEET'!H164="","",UPPER('S.D.PASTE SHEET'!H164))</f>
        <v>GITA DEVI</v>
      </c>
      <c s="72" t="str">
        <f>IF('S.D.PASTE SHEET'!I164="","",'S.D.PASTE SHEET'!I164)</f>
        <v>M</v>
      </c>
      <c s="73">
        <f>IF('S.D.PASTE SHEET'!J164="","",'S.D.PASTE SHEET'!J164)</f>
        <v>41061</v>
      </c>
      <c s="72">
        <f>IF('S.D.PASTE SHEET'!K164="","",'S.D.PASTE SHEET'!K164)</f>
        <v>8065</v>
      </c>
      <c s="72" t="str">
        <f>IF('S.D.PASTE SHEET'!L164="","",'S.D.PASTE SHEET'!L164)</f>
        <v/>
      </c>
      <c s="72">
        <f>IF('S.D.PASTE SHEET'!M164="","",'S.D.PASTE SHEET'!M164)</f>
        <v>137</v>
      </c>
      <c s="72">
        <f>IF('S.D.PASTE SHEET'!N164="","",'S.D.PASTE SHEET'!N164)</f>
        <v>136</v>
      </c>
      <c s="72" t="str">
        <f>IF('S.D.PASTE SHEET'!O164="","",'S.D.PASTE SHEET'!O164)</f>
        <v>OBC</v>
      </c>
      <c s="72" t="str">
        <f>IF('S.D.PASTE SHEET'!P164="","",'S.D.PASTE SHEET'!P164)</f>
        <v>Hindu</v>
      </c>
      <c s="72" t="str">
        <f>IF('S.D.PASTE SHEET'!Q164="","",'S.D.PASTE SHEET'!Q164)</f>
        <v/>
      </c>
      <c s="72" t="str">
        <f>IF('S.D.PASTE SHEET'!R164="","",'S.D.PASTE SHEET'!R164)</f>
        <v>GOVT. SENIOR SECONDARY SCHOOL DASANA KHURD (219769)</v>
      </c>
      <c s="72">
        <f>IF('S.D.PASTE SHEET'!S164="","",'S.D.PASTE SHEET'!S164)</f>
        <v>8141302602</v>
      </c>
      <c s="72" t="str">
        <f>IF('S.D.PASTE SHEET'!T164="","",'S.D.PASTE SHEET'!T164)</f>
        <v>XXXX3671</v>
      </c>
      <c s="72" t="str">
        <f>IF('S.D.PASTE SHEET'!U164="","",'S.D.PASTE SHEET'!U164)</f>
        <v>VTZVZZN</v>
      </c>
      <c s="72">
        <f>IF('S.D.PASTE SHEET'!V164="","",'S.D.PASTE SHEET'!V164)</f>
        <v>9587942380</v>
      </c>
      <c s="72" t="str">
        <f>IF('S.D.PASTE SHEET'!W164="","",'S.D.PASTE SHEET'!W164)</f>
        <v>VILL DASANA KHURD POST DIKAWA DEEDWANA,MOULASAR ,DASANA KHURD ,341506</v>
      </c>
      <c s="72">
        <f>IF('S.D.PASTE SHEET'!X164="","",'S.D.PASTE SHEET'!X164)</f>
        <v>36000</v>
      </c>
      <c s="72" t="str">
        <f>IF('S.D.PASTE SHEET'!Y164="","",'S.D.PASTE SHEET'!Y164)</f>
        <v>N</v>
      </c>
      <c s="72" t="str">
        <f>IF('S.D.PASTE SHEET'!Z164="","",'S.D.PASTE SHEET'!Z164)</f>
        <v>N</v>
      </c>
      <c s="72" t="str">
        <f>IF('S.D.PASTE SHEET'!AA164="","",'S.D.PASTE SHEET'!AA164)</f>
        <v>No</v>
      </c>
      <c s="72">
        <f>IF('S.D.PASTE SHEET'!AB164="","",'S.D.PASTE SHEET'!AB164)</f>
        <v>12</v>
      </c>
      <c s="72" t="str">
        <f>IF('S.D.PASTE SHEET'!AC164="","",'S.D.PASTE SHEET'!AC164)</f>
        <v>None</v>
      </c>
      <c s="72">
        <f>IF('S.D.PASTE SHEET'!AD164="","",'S.D.PASTE SHEET'!AD164)</f>
        <v>3</v>
      </c>
      <c s="74"/>
      <c s="70" t="str">
        <f>IF(AK164="","",IF(AK164&gt;0,COUNT($AG$2:AG164),""))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IF(BC164="","",IF(BC164&gt;0,COUNT($AY$2:AY164),""))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 spans="1:157" ht="15.75" customHeight="1">
      <c r="A165" s="72">
        <f>IF('S.D.PASTE SHEET'!A165="","",'S.D.PASTE SHEET'!A165)</f>
        <v>8</v>
      </c>
      <c s="72" t="str">
        <f>IF('S.D.PASTE SHEET'!B165="","",'S.D.PASTE SHEET'!B165)</f>
        <v>A</v>
      </c>
      <c s="72">
        <f>IF('S.D.PASTE SHEET'!C165="","",'S.D.PASTE SHEET'!C165)</f>
        <v>548</v>
      </c>
      <c s="73" t="str">
        <f>IF('S.D.PASTE SHEET'!D165="","",'S.D.PASTE SHEET'!D165)</f>
        <v/>
      </c>
      <c s="72" t="str">
        <f>IF('S.D.PASTE SHEET'!E165="","",UPPER('S.D.PASTE SHEET'!E165))</f>
        <v>PUNAM KANWAR</v>
      </c>
      <c s="72" t="str">
        <f>IF('S.D.PASTE SHEET'!F165="","",'S.D.PASTE SHEET'!F165)</f>
        <v/>
      </c>
      <c s="72" t="str">
        <f>IF('S.D.PASTE SHEET'!G165="","",UPPER('S.D.PASTE SHEET'!G165))</f>
        <v>VIKRAM SINGH</v>
      </c>
      <c s="72" t="str">
        <f>IF('S.D.PASTE SHEET'!H165="","",UPPER('S.D.PASTE SHEET'!H165))</f>
        <v>PRAKASH KANWAR</v>
      </c>
      <c s="72" t="str">
        <f>IF('S.D.PASTE SHEET'!I165="","",'S.D.PASTE SHEET'!I165)</f>
        <v>F</v>
      </c>
      <c s="73">
        <f>IF('S.D.PASTE SHEET'!J165="","",'S.D.PASTE SHEET'!J165)</f>
        <v>40739</v>
      </c>
      <c s="72">
        <f>IF('S.D.PASTE SHEET'!K165="","",'S.D.PASTE SHEET'!K165)</f>
        <v>8066</v>
      </c>
      <c s="72" t="str">
        <f>IF('S.D.PASTE SHEET'!L165="","",'S.D.PASTE SHEET'!L165)</f>
        <v/>
      </c>
      <c s="72">
        <f>IF('S.D.PASTE SHEET'!M165="","",'S.D.PASTE SHEET'!M165)</f>
        <v>137</v>
      </c>
      <c s="72">
        <f>IF('S.D.PASTE SHEET'!N165="","",'S.D.PASTE SHEET'!N165)</f>
        <v>133</v>
      </c>
      <c s="72" t="str">
        <f>IF('S.D.PASTE SHEET'!O165="","",'S.D.PASTE SHEET'!O165)</f>
        <v>GEN</v>
      </c>
      <c s="72" t="str">
        <f>IF('S.D.PASTE SHEET'!P165="","",'S.D.PASTE SHEET'!P165)</f>
        <v>Hindu</v>
      </c>
      <c s="72" t="str">
        <f>IF('S.D.PASTE SHEET'!Q165="","",'S.D.PASTE SHEET'!Q165)</f>
        <v/>
      </c>
      <c s="72" t="str">
        <f>IF('S.D.PASTE SHEET'!R165="","",'S.D.PASTE SHEET'!R165)</f>
        <v>GOVT. SENIOR SECONDARY SCHOOL DASANA KHURD (219769)</v>
      </c>
      <c s="72">
        <f>IF('S.D.PASTE SHEET'!S165="","",'S.D.PASTE SHEET'!S165)</f>
        <v>8141302602</v>
      </c>
      <c s="72" t="str">
        <f>IF('S.D.PASTE SHEET'!T165="","",'S.D.PASTE SHEET'!T165)</f>
        <v>XXXX4988</v>
      </c>
      <c s="72" t="str">
        <f>IF('S.D.PASTE SHEET'!U165="","",'S.D.PASTE SHEET'!U165)</f>
        <v/>
      </c>
      <c s="72">
        <f>IF('S.D.PASTE SHEET'!V165="","",'S.D.PASTE SHEET'!V165)</f>
        <v>9983767536</v>
      </c>
      <c s="72" t="str">
        <f>IF('S.D.PASTE SHEET'!W165="","",'S.D.PASTE SHEET'!W165)</f>
        <v>VILLAGE DASANA KHURD POST DIKAWA ,MOLASAR ,DASANA KHURD ,341506</v>
      </c>
      <c s="72">
        <f>IF('S.D.PASTE SHEET'!X165="","",'S.D.PASTE SHEET'!X165)</f>
        <v>45000</v>
      </c>
      <c s="72" t="str">
        <f>IF('S.D.PASTE SHEET'!Y165="","",'S.D.PASTE SHEET'!Y165)</f>
        <v>N</v>
      </c>
      <c s="72" t="str">
        <f>IF('S.D.PASTE SHEET'!Z165="","",'S.D.PASTE SHEET'!Z165)</f>
        <v>N</v>
      </c>
      <c s="72" t="str">
        <f>IF('S.D.PASTE SHEET'!AA165="","",'S.D.PASTE SHEET'!AA165)</f>
        <v>No</v>
      </c>
      <c s="72">
        <f>IF('S.D.PASTE SHEET'!AB165="","",'S.D.PASTE SHEET'!AB165)</f>
        <v>13</v>
      </c>
      <c s="72" t="str">
        <f>IF('S.D.PASTE SHEET'!AC165="","",'S.D.PASTE SHEET'!AC165)</f>
        <v>None</v>
      </c>
      <c s="72">
        <f>IF('S.D.PASTE SHEET'!AD165="","",'S.D.PASTE SHEET'!AD165)</f>
        <v>0</v>
      </c>
      <c s="74"/>
      <c s="70" t="str">
        <f>IF(AK165="","",IF(AK165&gt;0,COUNT($AG$2:AG165),""))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IF(BC165="","",IF(BC165&gt;0,COUNT($AY$2:AY165),""))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 spans="1:157" ht="15.75" customHeight="1">
      <c r="A166" s="72">
        <f>IF('S.D.PASTE SHEET'!A166="","",'S.D.PASTE SHEET'!A166)</f>
        <v>8</v>
      </c>
      <c s="72" t="str">
        <f>IF('S.D.PASTE SHEET'!B166="","",'S.D.PASTE SHEET'!B166)</f>
        <v>A</v>
      </c>
      <c s="72">
        <f>IF('S.D.PASTE SHEET'!C166="","",'S.D.PASTE SHEET'!C166)</f>
        <v>592</v>
      </c>
      <c s="73" t="str">
        <f>IF('S.D.PASTE SHEET'!D166="","",'S.D.PASTE SHEET'!D166)</f>
        <v/>
      </c>
      <c s="72" t="str">
        <f>IF('S.D.PASTE SHEET'!E166="","",UPPER('S.D.PASTE SHEET'!E166))</f>
        <v>RINU THALORE</v>
      </c>
      <c s="72" t="str">
        <f>IF('S.D.PASTE SHEET'!F166="","",'S.D.PASTE SHEET'!F166)</f>
        <v/>
      </c>
      <c s="72" t="str">
        <f>IF('S.D.PASTE SHEET'!G166="","",UPPER('S.D.PASTE SHEET'!G166))</f>
        <v>SOHANA RAM</v>
      </c>
      <c s="72" t="str">
        <f>IF('S.D.PASTE SHEET'!H166="","",UPPER('S.D.PASTE SHEET'!H166))</f>
        <v>RESHMI</v>
      </c>
      <c s="72" t="str">
        <f>IF('S.D.PASTE SHEET'!I166="","",'S.D.PASTE SHEET'!I166)</f>
        <v>F</v>
      </c>
      <c s="73">
        <f>IF('S.D.PASTE SHEET'!J166="","",'S.D.PASTE SHEET'!J166)</f>
        <v>41130</v>
      </c>
      <c s="72">
        <f>IF('S.D.PASTE SHEET'!K166="","",'S.D.PASTE SHEET'!K166)</f>
        <v>8067</v>
      </c>
      <c s="72" t="str">
        <f>IF('S.D.PASTE SHEET'!L166="","",'S.D.PASTE SHEET'!L166)</f>
        <v/>
      </c>
      <c s="72">
        <f>IF('S.D.PASTE SHEET'!M166="","",'S.D.PASTE SHEET'!M166)</f>
        <v>137</v>
      </c>
      <c s="72">
        <f>IF('S.D.PASTE SHEET'!N166="","",'S.D.PASTE SHEET'!N166)</f>
        <v>128</v>
      </c>
      <c s="72" t="str">
        <f>IF('S.D.PASTE SHEET'!O166="","",'S.D.PASTE SHEET'!O166)</f>
        <v>OBC</v>
      </c>
      <c s="72" t="str">
        <f>IF('S.D.PASTE SHEET'!P166="","",'S.D.PASTE SHEET'!P166)</f>
        <v>Hindu</v>
      </c>
      <c s="72" t="str">
        <f>IF('S.D.PASTE SHEET'!Q166="","",'S.D.PASTE SHEET'!Q166)</f>
        <v/>
      </c>
      <c s="72" t="str">
        <f>IF('S.D.PASTE SHEET'!R166="","",'S.D.PASTE SHEET'!R166)</f>
        <v>GOVT. SENIOR SECONDARY SCHOOL DASANA KHURD (219769)</v>
      </c>
      <c s="72">
        <f>IF('S.D.PASTE SHEET'!S166="","",'S.D.PASTE SHEET'!S166)</f>
        <v>8141302602</v>
      </c>
      <c s="72" t="str">
        <f>IF('S.D.PASTE SHEET'!T166="","",'S.D.PASTE SHEET'!T166)</f>
        <v>XXXX1393</v>
      </c>
      <c s="72" t="str">
        <f>IF('S.D.PASTE SHEET'!U166="","",'S.D.PASTE SHEET'!U166)</f>
        <v/>
      </c>
      <c s="72">
        <f>IF('S.D.PASTE SHEET'!V166="","",'S.D.PASTE SHEET'!V166)</f>
        <v>9587293382</v>
      </c>
      <c s="72" t="str">
        <f>IF('S.D.PASTE SHEET'!W166="","",'S.D.PASTE SHEET'!W166)</f>
        <v>D/O SOHANA RAM,MOLASAR,DASANA KHURD POST - DIKAWA,341506</v>
      </c>
      <c s="72">
        <f>IF('S.D.PASTE SHEET'!X166="","",'S.D.PASTE SHEET'!X166)</f>
        <v>50000</v>
      </c>
      <c s="72" t="str">
        <f>IF('S.D.PASTE SHEET'!Y166="","",'S.D.PASTE SHEET'!Y166)</f>
        <v>N</v>
      </c>
      <c s="72" t="str">
        <f>IF('S.D.PASTE SHEET'!Z166="","",'S.D.PASTE SHEET'!Z166)</f>
        <v>N</v>
      </c>
      <c s="72" t="str">
        <f>IF('S.D.PASTE SHEET'!AA166="","",'S.D.PASTE SHEET'!AA166)</f>
        <v>No</v>
      </c>
      <c s="72">
        <f>IF('S.D.PASTE SHEET'!AB166="","",'S.D.PASTE SHEET'!AB166)</f>
        <v>12</v>
      </c>
      <c s="72" t="str">
        <f>IF('S.D.PASTE SHEET'!AC166="","",'S.D.PASTE SHEET'!AC166)</f>
        <v>None</v>
      </c>
      <c s="72">
        <f>IF('S.D.PASTE SHEET'!AD166="","",'S.D.PASTE SHEET'!AD166)</f>
        <v>3</v>
      </c>
      <c s="74"/>
      <c s="70" t="str">
        <f>IF(AK166="","",IF(AK166&gt;0,COUNT($AG$2:AG166),""))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IF(BC166="","",IF(BC166&gt;0,COUNT($AY$2:AY166),""))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 spans="1:157" ht="15.75" customHeight="1">
      <c r="A167" s="72">
        <f>IF('S.D.PASTE SHEET'!A167="","",'S.D.PASTE SHEET'!A167)</f>
        <v>8</v>
      </c>
      <c s="72" t="str">
        <f>IF('S.D.PASTE SHEET'!B167="","",'S.D.PASTE SHEET'!B167)</f>
        <v>A</v>
      </c>
      <c s="72">
        <f>IF('S.D.PASTE SHEET'!C167="","",'S.D.PASTE SHEET'!C167)</f>
        <v>446</v>
      </c>
      <c s="73" t="str">
        <f>IF('S.D.PASTE SHEET'!D167="","",'S.D.PASTE SHEET'!D167)</f>
        <v/>
      </c>
      <c s="72" t="str">
        <f>IF('S.D.PASTE SHEET'!E167="","",UPPER('S.D.PASTE SHEET'!E167))</f>
        <v>VIKKI PAL</v>
      </c>
      <c s="72" t="str">
        <f>IF('S.D.PASTE SHEET'!F167="","",'S.D.PASTE SHEET'!F167)</f>
        <v/>
      </c>
      <c s="72" t="str">
        <f>IF('S.D.PASTE SHEET'!G167="","",UPPER('S.D.PASTE SHEET'!G167))</f>
        <v>BODU RAM</v>
      </c>
      <c s="72" t="str">
        <f>IF('S.D.PASTE SHEET'!H167="","",UPPER('S.D.PASTE SHEET'!H167))</f>
        <v>DHANI DEVI</v>
      </c>
      <c s="72" t="str">
        <f>IF('S.D.PASTE SHEET'!I167="","",'S.D.PASTE SHEET'!I167)</f>
        <v>M</v>
      </c>
      <c s="73">
        <f>IF('S.D.PASTE SHEET'!J167="","",'S.D.PASTE SHEET'!J167)</f>
        <v>40205</v>
      </c>
      <c s="72">
        <f>IF('S.D.PASTE SHEET'!K167="","",'S.D.PASTE SHEET'!K167)</f>
        <v>8068</v>
      </c>
      <c s="72" t="str">
        <f>IF('S.D.PASTE SHEET'!L167="","",'S.D.PASTE SHEET'!L167)</f>
        <v/>
      </c>
      <c s="72">
        <f>IF('S.D.PASTE SHEET'!M167="","",'S.D.PASTE SHEET'!M167)</f>
        <v>137</v>
      </c>
      <c s="72">
        <f>IF('S.D.PASTE SHEET'!N167="","",'S.D.PASTE SHEET'!N167)</f>
        <v>115</v>
      </c>
      <c s="72" t="str">
        <f>IF('S.D.PASTE SHEET'!O167="","",'S.D.PASTE SHEET'!O167)</f>
        <v>OBC</v>
      </c>
      <c s="72" t="str">
        <f>IF('S.D.PASTE SHEET'!P167="","",'S.D.PASTE SHEET'!P167)</f>
        <v>Hindu</v>
      </c>
      <c s="72" t="str">
        <f>IF('S.D.PASTE SHEET'!Q167="","",'S.D.PASTE SHEET'!Q167)</f>
        <v/>
      </c>
      <c s="72" t="str">
        <f>IF('S.D.PASTE SHEET'!R167="","",'S.D.PASTE SHEET'!R167)</f>
        <v>GOVT. SENIOR SECONDARY SCHOOL DASANA KHURD (219769)</v>
      </c>
      <c s="72">
        <f>IF('S.D.PASTE SHEET'!S167="","",'S.D.PASTE SHEET'!S167)</f>
        <v>8141302602</v>
      </c>
      <c s="72" t="str">
        <f>IF('S.D.PASTE SHEET'!T167="","",'S.D.PASTE SHEET'!T167)</f>
        <v>XXXX6919</v>
      </c>
      <c s="72" t="str">
        <f>IF('S.D.PASTE SHEET'!U167="","",'S.D.PASTE SHEET'!U167)</f>
        <v>VTRJTSY</v>
      </c>
      <c s="72">
        <f>IF('S.D.PASTE SHEET'!V167="","",'S.D.PASTE SHEET'!V167)</f>
        <v>9509207248</v>
      </c>
      <c s="72" t="str">
        <f>IF('S.D.PASTE SHEET'!W167="","",'S.D.PASTE SHEET'!W167)</f>
        <v>Post Dikawa,Molasar,DASANA khurd,341506</v>
      </c>
      <c s="72">
        <f>IF('S.D.PASTE SHEET'!X167="","",'S.D.PASTE SHEET'!X167)</f>
        <v>36000</v>
      </c>
      <c s="72" t="str">
        <f>IF('S.D.PASTE SHEET'!Y167="","",'S.D.PASTE SHEET'!Y167)</f>
        <v>N</v>
      </c>
      <c s="72" t="str">
        <f>IF('S.D.PASTE SHEET'!Z167="","",'S.D.PASTE SHEET'!Z167)</f>
        <v>N</v>
      </c>
      <c s="72" t="str">
        <f>IF('S.D.PASTE SHEET'!AA167="","",'S.D.PASTE SHEET'!AA167)</f>
        <v>No</v>
      </c>
      <c s="72">
        <f>IF('S.D.PASTE SHEET'!AB167="","",'S.D.PASTE SHEET'!AB167)</f>
        <v>14</v>
      </c>
      <c s="72" t="str">
        <f>IF('S.D.PASTE SHEET'!AC167="","",'S.D.PASTE SHEET'!AC167)</f>
        <v>None</v>
      </c>
      <c s="72">
        <f>IF('S.D.PASTE SHEET'!AD167="","",'S.D.PASTE SHEET'!AD167)</f>
        <v>0</v>
      </c>
      <c s="74"/>
      <c s="70" t="str">
        <f>IF(AK167="","",IF(AK167&gt;0,COUNT($AG$2:AG167),""))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IF(BC167="","",IF(BC167&gt;0,COUNT($AY$2:AY167),""))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 spans="1:157" ht="15.75" customHeight="1">
      <c r="A168" s="72">
        <f>IF('S.D.PASTE SHEET'!A168="","",'S.D.PASTE SHEET'!A168)</f>
        <v>8</v>
      </c>
      <c s="72" t="str">
        <f>IF('S.D.PASTE SHEET'!B168="","",'S.D.PASTE SHEET'!B168)</f>
        <v>A</v>
      </c>
      <c s="72">
        <f>IF('S.D.PASTE SHEET'!C168="","",'S.D.PASTE SHEET'!C168)</f>
        <v>650</v>
      </c>
      <c s="73" t="str">
        <f>IF('S.D.PASTE SHEET'!D168="","",'S.D.PASTE SHEET'!D168)</f>
        <v/>
      </c>
      <c s="72" t="str">
        <f>IF('S.D.PASTE SHEET'!E168="","",UPPER('S.D.PASTE SHEET'!E168))</f>
        <v>VISHAL</v>
      </c>
      <c s="72" t="str">
        <f>IF('S.D.PASTE SHEET'!F168="","",'S.D.PASTE SHEET'!F168)</f>
        <v/>
      </c>
      <c s="72" t="str">
        <f>IF('S.D.PASTE SHEET'!G168="","",UPPER('S.D.PASTE SHEET'!G168))</f>
        <v>BALKISHAN</v>
      </c>
      <c s="72" t="str">
        <f>IF('S.D.PASTE SHEET'!H168="","",UPPER('S.D.PASTE SHEET'!H168))</f>
        <v>PANA DEVI</v>
      </c>
      <c s="72" t="str">
        <f>IF('S.D.PASTE SHEET'!I168="","",'S.D.PASTE SHEET'!I168)</f>
        <v>M</v>
      </c>
      <c s="73">
        <f>IF('S.D.PASTE SHEET'!J168="","",'S.D.PASTE SHEET'!J168)</f>
        <v>40371</v>
      </c>
      <c s="72">
        <f>IF('S.D.PASTE SHEET'!K168="","",'S.D.PASTE SHEET'!K168)</f>
        <v>8069</v>
      </c>
      <c s="72" t="str">
        <f>IF('S.D.PASTE SHEET'!L168="","",'S.D.PASTE SHEET'!L168)</f>
        <v/>
      </c>
      <c s="72">
        <f>IF('S.D.PASTE SHEET'!M168="","",'S.D.PASTE SHEET'!M168)</f>
        <v>137</v>
      </c>
      <c s="72">
        <f>IF('S.D.PASTE SHEET'!N168="","",'S.D.PASTE SHEET'!N168)</f>
        <v>133</v>
      </c>
      <c s="72" t="str">
        <f>IF('S.D.PASTE SHEET'!O168="","",'S.D.PASTE SHEET'!O168)</f>
        <v>GEN</v>
      </c>
      <c s="72" t="str">
        <f>IF('S.D.PASTE SHEET'!P168="","",'S.D.PASTE SHEET'!P168)</f>
        <v/>
      </c>
      <c s="72" t="str">
        <f>IF('S.D.PASTE SHEET'!Q168="","",'S.D.PASTE SHEET'!Q168)</f>
        <v/>
      </c>
      <c s="72" t="str">
        <f>IF('S.D.PASTE SHEET'!R168="","",'S.D.PASTE SHEET'!R168)</f>
        <v>GOVT. SENIOR SECONDARY SCHOOL DASANA KHURD (219769)</v>
      </c>
      <c s="72">
        <f>IF('S.D.PASTE SHEET'!S168="","",'S.D.PASTE SHEET'!S168)</f>
        <v>8141302602</v>
      </c>
      <c s="72" t="str">
        <f>IF('S.D.PASTE SHEET'!T168="","",'S.D.PASTE SHEET'!T168)</f>
        <v>XXXX9531</v>
      </c>
      <c s="72" t="str">
        <f>IF('S.D.PASTE SHEET'!U168="","",'S.D.PASTE SHEET'!U168)</f>
        <v/>
      </c>
      <c s="72">
        <f>IF('S.D.PASTE SHEET'!V168="","",'S.D.PASTE SHEET'!V168)</f>
        <v>8696105918</v>
      </c>
      <c s="72" t="str">
        <f>IF('S.D.PASTE SHEET'!W168="","",'S.D.PASTE SHEET'!W168)</f>
        <v>DASANA KHURD,MOLASAR,,341506</v>
      </c>
      <c s="72">
        <f>IF('S.D.PASTE SHEET'!X168="","",'S.D.PASTE SHEET'!X168)</f>
        <v>0</v>
      </c>
      <c s="72" t="str">
        <f>IF('S.D.PASTE SHEET'!Y168="","",'S.D.PASTE SHEET'!Y168)</f>
        <v>N</v>
      </c>
      <c s="72" t="str">
        <f>IF('S.D.PASTE SHEET'!Z168="","",'S.D.PASTE SHEET'!Z168)</f>
        <v>N</v>
      </c>
      <c s="72" t="str">
        <f>IF('S.D.PASTE SHEET'!AA168="","",'S.D.PASTE SHEET'!AA168)</f>
        <v/>
      </c>
      <c s="72">
        <f>IF('S.D.PASTE SHEET'!AB168="","",'S.D.PASTE SHEET'!AB168)</f>
        <v>14</v>
      </c>
      <c s="72" t="str">
        <f>IF('S.D.PASTE SHEET'!AC168="","",'S.D.PASTE SHEET'!AC168)</f>
        <v>None</v>
      </c>
      <c s="72">
        <f>IF('S.D.PASTE SHEET'!AD168="","",'S.D.PASTE SHEET'!AD168)</f>
        <v>3</v>
      </c>
      <c s="74"/>
      <c s="70" t="str">
        <f>IF(AK168="","",IF(AK168&gt;0,COUNT($AG$2:AG168),""))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IF(BC168="","",IF(BC168&gt;0,COUNT($AY$2:AY168),""))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 spans="1:157" ht="15.75" customHeight="1">
      <c r="A169" s="72">
        <f>IF('S.D.PASTE SHEET'!A169="","",'S.D.PASTE SHEET'!A169)</f>
        <v>9</v>
      </c>
      <c s="72" t="str">
        <f>IF('S.D.PASTE SHEET'!B169="","",'S.D.PASTE SHEET'!B169)</f>
        <v>A</v>
      </c>
      <c s="72">
        <f>IF('S.D.PASTE SHEET'!C169="","",'S.D.PASTE SHEET'!C169)</f>
        <v>341</v>
      </c>
      <c s="73" t="str">
        <f>IF('S.D.PASTE SHEET'!D169="","",'S.D.PASTE SHEET'!D169)</f>
        <v/>
      </c>
      <c s="72" t="str">
        <f>IF('S.D.PASTE SHEET'!E169="","",UPPER('S.D.PASTE SHEET'!E169))</f>
        <v>KAMLESH</v>
      </c>
      <c s="72" t="str">
        <f>IF('S.D.PASTE SHEET'!F169="","",'S.D.PASTE SHEET'!F169)</f>
        <v/>
      </c>
      <c s="72" t="str">
        <f>IF('S.D.PASTE SHEET'!G169="","",UPPER('S.D.PASTE SHEET'!G169))</f>
        <v>BHANWAR LAL</v>
      </c>
      <c s="72" t="str">
        <f>IF('S.D.PASTE SHEET'!H169="","",UPPER('S.D.PASTE SHEET'!H169))</f>
        <v>GODAWARI</v>
      </c>
      <c s="72" t="str">
        <f>IF('S.D.PASTE SHEET'!I169="","",'S.D.PASTE SHEET'!I169)</f>
        <v>F</v>
      </c>
      <c s="73">
        <f>IF('S.D.PASTE SHEET'!J169="","",'S.D.PASTE SHEET'!J169)</f>
        <v>40004</v>
      </c>
      <c s="72">
        <f>IF('S.D.PASTE SHEET'!K169="","",'S.D.PASTE SHEET'!K169)</f>
        <v>9055</v>
      </c>
      <c s="72" t="str">
        <f>IF('S.D.PASTE SHEET'!L169="","",'S.D.PASTE SHEET'!L169)</f>
        <v/>
      </c>
      <c s="72">
        <f>IF('S.D.PASTE SHEET'!M169="","",'S.D.PASTE SHEET'!M169)</f>
        <v>137</v>
      </c>
      <c s="72">
        <f>IF('S.D.PASTE SHEET'!N169="","",'S.D.PASTE SHEET'!N169)</f>
        <v>100</v>
      </c>
      <c s="72" t="str">
        <f>IF('S.D.PASTE SHEET'!O169="","",'S.D.PASTE SHEET'!O169)</f>
        <v>OBC</v>
      </c>
      <c s="72" t="str">
        <f>IF('S.D.PASTE SHEET'!P169="","",'S.D.PASTE SHEET'!P169)</f>
        <v>Hindu</v>
      </c>
      <c s="72" t="str">
        <f>IF('S.D.PASTE SHEET'!Q169="","",'S.D.PASTE SHEET'!Q169)</f>
        <v/>
      </c>
      <c s="72" t="str">
        <f>IF('S.D.PASTE SHEET'!R169="","",'S.D.PASTE SHEET'!R169)</f>
        <v>GOVT. SENIOR SECONDARY SCHOOL DASANA KHURD (219769)</v>
      </c>
      <c s="72">
        <f>IF('S.D.PASTE SHEET'!S169="","",'S.D.PASTE SHEET'!S169)</f>
        <v>8141302602</v>
      </c>
      <c s="72" t="str">
        <f>IF('S.D.PASTE SHEET'!T169="","",'S.D.PASTE SHEET'!T169)</f>
        <v>XXXX4925</v>
      </c>
      <c s="72" t="str">
        <f>IF('S.D.PASTE SHEET'!U169="","",'S.D.PASTE SHEET'!U169)</f>
        <v>YOBKUAO</v>
      </c>
      <c s="72">
        <f>IF('S.D.PASTE SHEET'!V169="","",'S.D.PASTE SHEET'!V169)</f>
        <v>9131817140</v>
      </c>
      <c s="72" t="str">
        <f>IF('S.D.PASTE SHEET'!W169="","",'S.D.PASTE SHEET'!W169)</f>
        <v>VILL-DASANA KHURD,MAULASAR,POST-DIKAWA,341506</v>
      </c>
      <c s="72">
        <f>IF('S.D.PASTE SHEET'!X169="","",'S.D.PASTE SHEET'!X169)</f>
        <v>45000</v>
      </c>
      <c s="72" t="str">
        <f>IF('S.D.PASTE SHEET'!Y169="","",'S.D.PASTE SHEET'!Y169)</f>
        <v>N</v>
      </c>
      <c s="72" t="str">
        <f>IF('S.D.PASTE SHEET'!Z169="","",'S.D.PASTE SHEET'!Z169)</f>
        <v>N</v>
      </c>
      <c s="72" t="str">
        <f>IF('S.D.PASTE SHEET'!AA169="","",'S.D.PASTE SHEET'!AA169)</f>
        <v>No</v>
      </c>
      <c s="72">
        <f>IF('S.D.PASTE SHEET'!AB169="","",'S.D.PASTE SHEET'!AB169)</f>
        <v>15</v>
      </c>
      <c s="72" t="str">
        <f>IF('S.D.PASTE SHEET'!AC169="","",'S.D.PASTE SHEET'!AC169)</f>
        <v>None</v>
      </c>
      <c s="72">
        <f>IF('S.D.PASTE SHEET'!AD169="","",'S.D.PASTE SHEET'!AD169)</f>
        <v>2</v>
      </c>
      <c s="74"/>
      <c s="70" t="str">
        <f>IF(AK169="","",IF(AK169&gt;0,COUNT($AG$2:AG169),""))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IF(BC169="","",IF(BC169&gt;0,COUNT($AY$2:AY169),""))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 spans="1:157" ht="15.75" customHeight="1">
      <c r="A170" s="72">
        <f>IF('S.D.PASTE SHEET'!A170="","",'S.D.PASTE SHEET'!A170)</f>
        <v>9</v>
      </c>
      <c s="72" t="str">
        <f>IF('S.D.PASTE SHEET'!B170="","",'S.D.PASTE SHEET'!B170)</f>
        <v>A</v>
      </c>
      <c s="72">
        <f>IF('S.D.PASTE SHEET'!C170="","",'S.D.PASTE SHEET'!C170)</f>
        <v>426</v>
      </c>
      <c s="73" t="str">
        <f>IF('S.D.PASTE SHEET'!D170="","",'S.D.PASTE SHEET'!D170)</f>
        <v/>
      </c>
      <c s="72" t="str">
        <f>IF('S.D.PASTE SHEET'!E170="","",UPPER('S.D.PASTE SHEET'!E170))</f>
        <v>KRISHAN KUMAR</v>
      </c>
      <c s="72" t="str">
        <f>IF('S.D.PASTE SHEET'!F170="","",'S.D.PASTE SHEET'!F170)</f>
        <v/>
      </c>
      <c s="72" t="str">
        <f>IF('S.D.PASTE SHEET'!G170="","",UPPER('S.D.PASTE SHEET'!G170))</f>
        <v>CHAINA RAM</v>
      </c>
      <c s="72" t="str">
        <f>IF('S.D.PASTE SHEET'!H170="","",UPPER('S.D.PASTE SHEET'!H170))</f>
        <v>SOHANI DEVI</v>
      </c>
      <c s="72" t="str">
        <f>IF('S.D.PASTE SHEET'!I170="","",'S.D.PASTE SHEET'!I170)</f>
        <v>M</v>
      </c>
      <c s="73">
        <f>IF('S.D.PASTE SHEET'!J170="","",'S.D.PASTE SHEET'!J170)</f>
        <v>40544</v>
      </c>
      <c s="72">
        <f>IF('S.D.PASTE SHEET'!K170="","",'S.D.PASTE SHEET'!K170)</f>
        <v>9056</v>
      </c>
      <c s="72" t="str">
        <f>IF('S.D.PASTE SHEET'!L170="","",'S.D.PASTE SHEET'!L170)</f>
        <v/>
      </c>
      <c s="72">
        <f>IF('S.D.PASTE SHEET'!M170="","",'S.D.PASTE SHEET'!M170)</f>
        <v>137</v>
      </c>
      <c s="72">
        <f>IF('S.D.PASTE SHEET'!N170="","",'S.D.PASTE SHEET'!N170)</f>
        <v>92</v>
      </c>
      <c s="72" t="str">
        <f>IF('S.D.PASTE SHEET'!O170="","",'S.D.PASTE SHEET'!O170)</f>
        <v>OBC</v>
      </c>
      <c s="72" t="str">
        <f>IF('S.D.PASTE SHEET'!P170="","",'S.D.PASTE SHEET'!P170)</f>
        <v/>
      </c>
      <c s="72" t="str">
        <f>IF('S.D.PASTE SHEET'!Q170="","",'S.D.PASTE SHEET'!Q170)</f>
        <v/>
      </c>
      <c s="72" t="str">
        <f>IF('S.D.PASTE SHEET'!R170="","",'S.D.PASTE SHEET'!R170)</f>
        <v>GOVT. SENIOR SECONDARY SCHOOL DASANA KHURD (219769)</v>
      </c>
      <c s="72">
        <f>IF('S.D.PASTE SHEET'!S170="","",'S.D.PASTE SHEET'!S170)</f>
        <v>8141302602</v>
      </c>
      <c s="72" t="str">
        <f>IF('S.D.PASTE SHEET'!T170="","",'S.D.PASTE SHEET'!T170)</f>
        <v>XXXX8716</v>
      </c>
      <c s="72" t="str">
        <f>IF('S.D.PASTE SHEET'!U170="","",'S.D.PASTE SHEET'!U170)</f>
        <v>vrxsbrt</v>
      </c>
      <c s="72">
        <f>IF('S.D.PASTE SHEET'!V170="","",'S.D.PASTE SHEET'!V170)</f>
        <v>9772408909</v>
      </c>
      <c s="72" t="str">
        <f>IF('S.D.PASTE SHEET'!W170="","",'S.D.PASTE SHEET'!W170)</f>
        <v>Dikawa,Molasar,Dasanakhurd,341506</v>
      </c>
      <c s="72">
        <f>IF('S.D.PASTE SHEET'!X170="","",'S.D.PASTE SHEET'!X170)</f>
        <v>36000</v>
      </c>
      <c s="72" t="str">
        <f>IF('S.D.PASTE SHEET'!Y170="","",'S.D.PASTE SHEET'!Y170)</f>
        <v>N</v>
      </c>
      <c s="72" t="str">
        <f>IF('S.D.PASTE SHEET'!Z170="","",'S.D.PASTE SHEET'!Z170)</f>
        <v>N</v>
      </c>
      <c s="72" t="str">
        <f>IF('S.D.PASTE SHEET'!AA170="","",'S.D.PASTE SHEET'!AA170)</f>
        <v/>
      </c>
      <c s="72">
        <f>IF('S.D.PASTE SHEET'!AB170="","",'S.D.PASTE SHEET'!AB170)</f>
        <v>13</v>
      </c>
      <c s="72" t="str">
        <f>IF('S.D.PASTE SHEET'!AC170="","",'S.D.PASTE SHEET'!AC170)</f>
        <v>None</v>
      </c>
      <c s="72">
        <f>IF('S.D.PASTE SHEET'!AD170="","",'S.D.PASTE SHEET'!AD170)</f>
        <v>2</v>
      </c>
      <c s="74"/>
      <c s="70" t="str">
        <f>IF(AK170="","",IF(AK170&gt;0,COUNT($AG$2:AG170),""))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IF(BC170="","",IF(BC170&gt;0,COUNT($AY$2:AY170),""))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 spans="1:157" ht="15.75" customHeight="1">
      <c r="A171" s="72">
        <f>IF('S.D.PASTE SHEET'!A171="","",'S.D.PASTE SHEET'!A171)</f>
        <v>9</v>
      </c>
      <c s="72" t="str">
        <f>IF('S.D.PASTE SHEET'!B171="","",'S.D.PASTE SHEET'!B171)</f>
        <v>A</v>
      </c>
      <c s="72">
        <f>IF('S.D.PASTE SHEET'!C171="","",'S.D.PASTE SHEET'!C171)</f>
        <v>346</v>
      </c>
      <c s="73" t="str">
        <f>IF('S.D.PASTE SHEET'!D171="","",'S.D.PASTE SHEET'!D171)</f>
        <v/>
      </c>
      <c s="72" t="str">
        <f>IF('S.D.PASTE SHEET'!E171="","",UPPER('S.D.PASTE SHEET'!E171))</f>
        <v>MONIKA CHOUDHARY</v>
      </c>
      <c s="72" t="str">
        <f>IF('S.D.PASTE SHEET'!F171="","",'S.D.PASTE SHEET'!F171)</f>
        <v/>
      </c>
      <c s="72" t="str">
        <f>IF('S.D.PASTE SHEET'!G171="","",UPPER('S.D.PASTE SHEET'!G171))</f>
        <v>PARMA RAM</v>
      </c>
      <c s="72" t="str">
        <f>IF('S.D.PASTE SHEET'!H171="","",UPPER('S.D.PASTE SHEET'!H171))</f>
        <v>RAJU DEVI</v>
      </c>
      <c s="72" t="str">
        <f>IF('S.D.PASTE SHEET'!I171="","",'S.D.PASTE SHEET'!I171)</f>
        <v>F</v>
      </c>
      <c s="73">
        <f>IF('S.D.PASTE SHEET'!J171="","",'S.D.PASTE SHEET'!J171)</f>
        <v>40179</v>
      </c>
      <c s="72">
        <f>IF('S.D.PASTE SHEET'!K171="","",'S.D.PASTE SHEET'!K171)</f>
        <v>9057</v>
      </c>
      <c s="72" t="str">
        <f>IF('S.D.PASTE SHEET'!L171="","",'S.D.PASTE SHEET'!L171)</f>
        <v/>
      </c>
      <c s="72">
        <f>IF('S.D.PASTE SHEET'!M171="","",'S.D.PASTE SHEET'!M171)</f>
        <v>137</v>
      </c>
      <c s="72">
        <f>IF('S.D.PASTE SHEET'!N171="","",'S.D.PASTE SHEET'!N171)</f>
        <v>100</v>
      </c>
      <c s="72" t="str">
        <f>IF('S.D.PASTE SHEET'!O171="","",'S.D.PASTE SHEET'!O171)</f>
        <v>OBC</v>
      </c>
      <c s="72" t="str">
        <f>IF('S.D.PASTE SHEET'!P171="","",'S.D.PASTE SHEET'!P171)</f>
        <v>Hindu</v>
      </c>
      <c s="72" t="str">
        <f>IF('S.D.PASTE SHEET'!Q171="","",'S.D.PASTE SHEET'!Q171)</f>
        <v/>
      </c>
      <c s="72" t="str">
        <f>IF('S.D.PASTE SHEET'!R171="","",'S.D.PASTE SHEET'!R171)</f>
        <v>GOVT. SENIOR SECONDARY SCHOOL DASANA KHURD (219769)</v>
      </c>
      <c s="72">
        <f>IF('S.D.PASTE SHEET'!S171="","",'S.D.PASTE SHEET'!S171)</f>
        <v>8141302602</v>
      </c>
      <c s="72" t="str">
        <f>IF('S.D.PASTE SHEET'!T171="","",'S.D.PASTE SHEET'!T171)</f>
        <v>XXXX9645</v>
      </c>
      <c s="72" t="str">
        <f>IF('S.D.PASTE SHEET'!U171="","",'S.D.PASTE SHEET'!U171)</f>
        <v/>
      </c>
      <c s="72">
        <f>IF('S.D.PASTE SHEET'!V171="","",'S.D.PASTE SHEET'!V171)</f>
        <v>9649915291</v>
      </c>
      <c s="72" t="str">
        <f>IF('S.D.PASTE SHEET'!W171="","",'S.D.PASTE SHEET'!W171)</f>
        <v>VILL-RAYTHALIYA,MAKRANA,TEH-MAKRANA,341319</v>
      </c>
      <c s="72">
        <f>IF('S.D.PASTE SHEET'!X171="","",'S.D.PASTE SHEET'!X171)</f>
        <v>25000</v>
      </c>
      <c s="72" t="str">
        <f>IF('S.D.PASTE SHEET'!Y171="","",'S.D.PASTE SHEET'!Y171)</f>
        <v>N</v>
      </c>
      <c s="72" t="str">
        <f>IF('S.D.PASTE SHEET'!Z171="","",'S.D.PASTE SHEET'!Z171)</f>
        <v>Y</v>
      </c>
      <c s="72" t="str">
        <f>IF('S.D.PASTE SHEET'!AA171="","",'S.D.PASTE SHEET'!AA171)</f>
        <v>No</v>
      </c>
      <c s="72">
        <f>IF('S.D.PASTE SHEET'!AB171="","",'S.D.PASTE SHEET'!AB171)</f>
        <v>14</v>
      </c>
      <c s="72" t="str">
        <f>IF('S.D.PASTE SHEET'!AC171="","",'S.D.PASTE SHEET'!AC171)</f>
        <v>None</v>
      </c>
      <c s="72">
        <f>IF('S.D.PASTE SHEET'!AD171="","",'S.D.PASTE SHEET'!AD171)</f>
        <v>2</v>
      </c>
      <c s="74"/>
      <c s="70" t="str">
        <f>IF(AK171="","",IF(AK171&gt;0,COUNT($AG$2:AG171),""))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IF(BC171="","",IF(BC171&gt;0,COUNT($AY$2:AY171),""))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 spans="1:157" ht="15.75" customHeight="1">
      <c r="A172" s="72">
        <f>IF('S.D.PASTE SHEET'!A172="","",'S.D.PASTE SHEET'!A172)</f>
        <v>9</v>
      </c>
      <c s="72" t="str">
        <f>IF('S.D.PASTE SHEET'!B172="","",'S.D.PASTE SHEET'!B172)</f>
        <v>A</v>
      </c>
      <c s="72">
        <f>IF('S.D.PASTE SHEET'!C172="","",'S.D.PASTE SHEET'!C172)</f>
        <v>351</v>
      </c>
      <c s="73" t="str">
        <f>IF('S.D.PASTE SHEET'!D172="","",'S.D.PASTE SHEET'!D172)</f>
        <v/>
      </c>
      <c s="72" t="str">
        <f>IF('S.D.PASTE SHEET'!E172="","",UPPER('S.D.PASTE SHEET'!E172))</f>
        <v>MONIKA SAIN</v>
      </c>
      <c s="72" t="str">
        <f>IF('S.D.PASTE SHEET'!F172="","",'S.D.PASTE SHEET'!F172)</f>
        <v/>
      </c>
      <c s="72" t="str">
        <f>IF('S.D.PASTE SHEET'!G172="","",UPPER('S.D.PASTE SHEET'!G172))</f>
        <v>RAMNIWAS SAIN</v>
      </c>
      <c s="72" t="str">
        <f>IF('S.D.PASTE SHEET'!H172="","",UPPER('S.D.PASTE SHEET'!H172))</f>
        <v>CHENA DEVI</v>
      </c>
      <c s="72" t="str">
        <f>IF('S.D.PASTE SHEET'!I172="","",'S.D.PASTE SHEET'!I172)</f>
        <v>F</v>
      </c>
      <c s="73">
        <f>IF('S.D.PASTE SHEET'!J172="","",'S.D.PASTE SHEET'!J172)</f>
        <v>40080</v>
      </c>
      <c s="72">
        <f>IF('S.D.PASTE SHEET'!K172="","",'S.D.PASTE SHEET'!K172)</f>
        <v>9058</v>
      </c>
      <c s="72" t="str">
        <f>IF('S.D.PASTE SHEET'!L172="","",'S.D.PASTE SHEET'!L172)</f>
        <v/>
      </c>
      <c s="72">
        <f>IF('S.D.PASTE SHEET'!M172="","",'S.D.PASTE SHEET'!M172)</f>
        <v>137</v>
      </c>
      <c s="72">
        <f>IF('S.D.PASTE SHEET'!N172="","",'S.D.PASTE SHEET'!N172)</f>
        <v>97</v>
      </c>
      <c s="72" t="str">
        <f>IF('S.D.PASTE SHEET'!O172="","",'S.D.PASTE SHEET'!O172)</f>
        <v>OBC</v>
      </c>
      <c s="72" t="str">
        <f>IF('S.D.PASTE SHEET'!P172="","",'S.D.PASTE SHEET'!P172)</f>
        <v>Hindu</v>
      </c>
      <c s="72" t="str">
        <f>IF('S.D.PASTE SHEET'!Q172="","",'S.D.PASTE SHEET'!Q172)</f>
        <v/>
      </c>
      <c s="72" t="str">
        <f>IF('S.D.PASTE SHEET'!R172="","",'S.D.PASTE SHEET'!R172)</f>
        <v>GOVT. SENIOR SECONDARY SCHOOL DASANA KHURD (219769)</v>
      </c>
      <c s="72">
        <f>IF('S.D.PASTE SHEET'!S172="","",'S.D.PASTE SHEET'!S172)</f>
        <v>8141302602</v>
      </c>
      <c s="72" t="str">
        <f>IF('S.D.PASTE SHEET'!T172="","",'S.D.PASTE SHEET'!T172)</f>
        <v>XXXX3332</v>
      </c>
      <c s="72" t="str">
        <f>IF('S.D.PASTE SHEET'!U172="","",'S.D.PASTE SHEET'!U172)</f>
        <v>YMAMOFC</v>
      </c>
      <c s="72">
        <f>IF('S.D.PASTE SHEET'!V172="","",'S.D.PASTE SHEET'!V172)</f>
        <v>9509207248</v>
      </c>
      <c s="72" t="str">
        <f>IF('S.D.PASTE SHEET'!W172="","",'S.D.PASTE SHEET'!W172)</f>
        <v>VILL-DASANA KHURD,MAULASAR,POST-DIKAWA,341506</v>
      </c>
      <c s="72">
        <f>IF('S.D.PASTE SHEET'!X172="","",'S.D.PASTE SHEET'!X172)</f>
        <v>40000</v>
      </c>
      <c s="72" t="str">
        <f>IF('S.D.PASTE SHEET'!Y172="","",'S.D.PASTE SHEET'!Y172)</f>
        <v>N</v>
      </c>
      <c s="72" t="str">
        <f>IF('S.D.PASTE SHEET'!Z172="","",'S.D.PASTE SHEET'!Z172)</f>
        <v>N</v>
      </c>
      <c s="72" t="str">
        <f>IF('S.D.PASTE SHEET'!AA172="","",'S.D.PASTE SHEET'!AA172)</f>
        <v>No</v>
      </c>
      <c s="72">
        <f>IF('S.D.PASTE SHEET'!AB172="","",'S.D.PASTE SHEET'!AB172)</f>
        <v>15</v>
      </c>
      <c s="72" t="str">
        <f>IF('S.D.PASTE SHEET'!AC172="","",'S.D.PASTE SHEET'!AC172)</f>
        <v>None</v>
      </c>
      <c s="72">
        <f>IF('S.D.PASTE SHEET'!AD172="","",'S.D.PASTE SHEET'!AD172)</f>
        <v>0</v>
      </c>
      <c s="74"/>
      <c s="70" t="str">
        <f>IF(AK172="","",IF(AK172&gt;0,COUNT($AG$2:AG172),""))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IF(BC172="","",IF(BC172&gt;0,COUNT($AY$2:AY172),""))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 spans="1:157" ht="15.75" customHeight="1">
      <c r="A173" s="72">
        <f>IF('S.D.PASTE SHEET'!A173="","",'S.D.PASTE SHEET'!A173)</f>
        <v>9</v>
      </c>
      <c s="72" t="str">
        <f>IF('S.D.PASTE SHEET'!B173="","",'S.D.PASTE SHEET'!B173)</f>
        <v>A</v>
      </c>
      <c s="72">
        <f>IF('S.D.PASTE SHEET'!C173="","",'S.D.PASTE SHEET'!C173)</f>
        <v>447</v>
      </c>
      <c s="73" t="str">
        <f>IF('S.D.PASTE SHEET'!D173="","",'S.D.PASTE SHEET'!D173)</f>
        <v/>
      </c>
      <c s="72" t="str">
        <f>IF('S.D.PASTE SHEET'!E173="","",UPPER('S.D.PASTE SHEET'!E173))</f>
        <v>MUKESH MEGHWAL</v>
      </c>
      <c s="72" t="str">
        <f>IF('S.D.PASTE SHEET'!F173="","",'S.D.PASTE SHEET'!F173)</f>
        <v/>
      </c>
      <c s="72" t="str">
        <f>IF('S.D.PASTE SHEET'!G173="","",UPPER('S.D.PASTE SHEET'!G173))</f>
        <v>RAMNARAYAN</v>
      </c>
      <c s="72" t="str">
        <f>IF('S.D.PASTE SHEET'!H173="","",UPPER('S.D.PASTE SHEET'!H173))</f>
        <v>KAMLA DEVI</v>
      </c>
      <c s="72" t="str">
        <f>IF('S.D.PASTE SHEET'!I173="","",'S.D.PASTE SHEET'!I173)</f>
        <v>M</v>
      </c>
      <c s="73">
        <f>IF('S.D.PASTE SHEET'!J173="","",'S.D.PASTE SHEET'!J173)</f>
        <v>40071</v>
      </c>
      <c s="72">
        <f>IF('S.D.PASTE SHEET'!K173="","",'S.D.PASTE SHEET'!K173)</f>
        <v>9059</v>
      </c>
      <c s="72" t="str">
        <f>IF('S.D.PASTE SHEET'!L173="","",'S.D.PASTE SHEET'!L173)</f>
        <v/>
      </c>
      <c s="72">
        <f>IF('S.D.PASTE SHEET'!M173="","",'S.D.PASTE SHEET'!M173)</f>
        <v>137</v>
      </c>
      <c s="72">
        <f>IF('S.D.PASTE SHEET'!N173="","",'S.D.PASTE SHEET'!N173)</f>
        <v>95</v>
      </c>
      <c s="72" t="str">
        <f>IF('S.D.PASTE SHEET'!O173="","",'S.D.PASTE SHEET'!O173)</f>
        <v>SC</v>
      </c>
      <c s="72" t="str">
        <f>IF('S.D.PASTE SHEET'!P173="","",'S.D.PASTE SHEET'!P173)</f>
        <v>Hindu</v>
      </c>
      <c s="72" t="str">
        <f>IF('S.D.PASTE SHEET'!Q173="","",'S.D.PASTE SHEET'!Q173)</f>
        <v/>
      </c>
      <c s="72" t="str">
        <f>IF('S.D.PASTE SHEET'!R173="","",'S.D.PASTE SHEET'!R173)</f>
        <v>GOVT. SENIOR SECONDARY SCHOOL DASANA KHURD (219769)</v>
      </c>
      <c s="72">
        <f>IF('S.D.PASTE SHEET'!S173="","",'S.D.PASTE SHEET'!S173)</f>
        <v>8141302602</v>
      </c>
      <c s="72" t="str">
        <f>IF('S.D.PASTE SHEET'!T173="","",'S.D.PASTE SHEET'!T173)</f>
        <v>XXXX2601</v>
      </c>
      <c s="72" t="str">
        <f>IF('S.D.PASTE SHEET'!U173="","",'S.D.PASTE SHEET'!U173)</f>
        <v>VVTXCZI</v>
      </c>
      <c s="72">
        <f>IF('S.D.PASTE SHEET'!V173="","",'S.D.PASTE SHEET'!V173)</f>
        <v>9983408168</v>
      </c>
      <c s="72" t="str">
        <f>IF('S.D.PASTE SHEET'!W173="","",'S.D.PASTE SHEET'!W173)</f>
        <v>VILLAGE DASANA KHURD POST DIKAWA,MOLASAR TEH DIDWANA,DASANA KHURD,341506</v>
      </c>
      <c s="72">
        <f>IF('S.D.PASTE SHEET'!X173="","",'S.D.PASTE SHEET'!X173)</f>
        <v>25000</v>
      </c>
      <c s="72" t="str">
        <f>IF('S.D.PASTE SHEET'!Y173="","",'S.D.PASTE SHEET'!Y173)</f>
        <v>N</v>
      </c>
      <c s="72" t="str">
        <f>IF('S.D.PASTE SHEET'!Z173="","",'S.D.PASTE SHEET'!Z173)</f>
        <v>N</v>
      </c>
      <c s="72" t="str">
        <f>IF('S.D.PASTE SHEET'!AA173="","",'S.D.PASTE SHEET'!AA173)</f>
        <v>No</v>
      </c>
      <c s="72">
        <f>IF('S.D.PASTE SHEET'!AB173="","",'S.D.PASTE SHEET'!AB173)</f>
        <v>15</v>
      </c>
      <c s="72" t="str">
        <f>IF('S.D.PASTE SHEET'!AC173="","",'S.D.PASTE SHEET'!AC173)</f>
        <v>None</v>
      </c>
      <c s="72">
        <f>IF('S.D.PASTE SHEET'!AD173="","",'S.D.PASTE SHEET'!AD173)</f>
        <v>3</v>
      </c>
      <c s="74"/>
      <c s="70" t="str">
        <f>IF(AK173="","",IF(AK173&gt;0,COUNT($AG$2:AG173),""))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IF(BC173="","",IF(BC173&gt;0,COUNT($AY$2:AY173),""))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 spans="1:157" ht="15.75" customHeight="1">
      <c r="A174" s="72">
        <f>IF('S.D.PASTE SHEET'!A174="","",'S.D.PASTE SHEET'!A174)</f>
        <v>9</v>
      </c>
      <c s="72" t="str">
        <f>IF('S.D.PASTE SHEET'!B174="","",'S.D.PASTE SHEET'!B174)</f>
        <v>A</v>
      </c>
      <c s="72">
        <f>IF('S.D.PASTE SHEET'!C174="","",'S.D.PASTE SHEET'!C174)</f>
        <v>342</v>
      </c>
      <c s="73" t="str">
        <f>IF('S.D.PASTE SHEET'!D174="","",'S.D.PASTE SHEET'!D174)</f>
        <v/>
      </c>
      <c s="72" t="str">
        <f>IF('S.D.PASTE SHEET'!E174="","",UPPER('S.D.PASTE SHEET'!E174))</f>
        <v>RADHA NAYAK</v>
      </c>
      <c s="72" t="str">
        <f>IF('S.D.PASTE SHEET'!F174="","",'S.D.PASTE SHEET'!F174)</f>
        <v/>
      </c>
      <c s="72" t="str">
        <f>IF('S.D.PASTE SHEET'!G174="","",UPPER('S.D.PASTE SHEET'!G174))</f>
        <v>JODHARAM</v>
      </c>
      <c s="72" t="str">
        <f>IF('S.D.PASTE SHEET'!H174="","",UPPER('S.D.PASTE SHEET'!H174))</f>
        <v>SOHANI DEVI</v>
      </c>
      <c s="72" t="str">
        <f>IF('S.D.PASTE SHEET'!I174="","",'S.D.PASTE SHEET'!I174)</f>
        <v>F</v>
      </c>
      <c s="73">
        <f>IF('S.D.PASTE SHEET'!J174="","",'S.D.PASTE SHEET'!J174)</f>
        <v>40367</v>
      </c>
      <c s="72">
        <f>IF('S.D.PASTE SHEET'!K174="","",'S.D.PASTE SHEET'!K174)</f>
        <v>9060</v>
      </c>
      <c s="72" t="str">
        <f>IF('S.D.PASTE SHEET'!L174="","",'S.D.PASTE SHEET'!L174)</f>
        <v/>
      </c>
      <c s="72">
        <f>IF('S.D.PASTE SHEET'!M174="","",'S.D.PASTE SHEET'!M174)</f>
        <v>137</v>
      </c>
      <c s="72">
        <f>IF('S.D.PASTE SHEET'!N174="","",'S.D.PASTE SHEET'!N174)</f>
        <v>74</v>
      </c>
      <c s="72" t="str">
        <f>IF('S.D.PASTE SHEET'!O174="","",'S.D.PASTE SHEET'!O174)</f>
        <v>SC</v>
      </c>
      <c s="72" t="str">
        <f>IF('S.D.PASTE SHEET'!P174="","",'S.D.PASTE SHEET'!P174)</f>
        <v>Hindu</v>
      </c>
      <c s="72" t="str">
        <f>IF('S.D.PASTE SHEET'!Q174="","",'S.D.PASTE SHEET'!Q174)</f>
        <v/>
      </c>
      <c s="72" t="str">
        <f>IF('S.D.PASTE SHEET'!R174="","",'S.D.PASTE SHEET'!R174)</f>
        <v>GOVT. SENIOR SECONDARY SCHOOL DASANA KHURD (219769)</v>
      </c>
      <c s="72">
        <f>IF('S.D.PASTE SHEET'!S174="","",'S.D.PASTE SHEET'!S174)</f>
        <v>8141302602</v>
      </c>
      <c s="72" t="str">
        <f>IF('S.D.PASTE SHEET'!T174="","",'S.D.PASTE SHEET'!T174)</f>
        <v>XXXX9200</v>
      </c>
      <c s="72" t="str">
        <f>IF('S.D.PASTE SHEET'!U174="","",'S.D.PASTE SHEET'!U174)</f>
        <v/>
      </c>
      <c s="72">
        <f>IF('S.D.PASTE SHEET'!V174="","",'S.D.PASTE SHEET'!V174)</f>
        <v>7665929328</v>
      </c>
      <c s="72" t="str">
        <f>IF('S.D.PASTE SHEET'!W174="","",'S.D.PASTE SHEET'!W174)</f>
        <v>VILL-DASANA KHURD,MAULASAR,POST-DIKAWA,341506</v>
      </c>
      <c s="72">
        <f>IF('S.D.PASTE SHEET'!X174="","",'S.D.PASTE SHEET'!X174)</f>
        <v>60000</v>
      </c>
      <c s="72" t="str">
        <f>IF('S.D.PASTE SHEET'!Y174="","",'S.D.PASTE SHEET'!Y174)</f>
        <v>N</v>
      </c>
      <c s="72" t="str">
        <f>IF('S.D.PASTE SHEET'!Z174="","",'S.D.PASTE SHEET'!Z174)</f>
        <v>N</v>
      </c>
      <c s="72" t="str">
        <f>IF('S.D.PASTE SHEET'!AA174="","",'S.D.PASTE SHEET'!AA174)</f>
        <v>No</v>
      </c>
      <c s="72">
        <f>IF('S.D.PASTE SHEET'!AB174="","",'S.D.PASTE SHEET'!AB174)</f>
        <v>14</v>
      </c>
      <c s="72" t="str">
        <f>IF('S.D.PASTE SHEET'!AC174="","",'S.D.PASTE SHEET'!AC174)</f>
        <v>None</v>
      </c>
      <c s="72">
        <f>IF('S.D.PASTE SHEET'!AD174="","",'S.D.PASTE SHEET'!AD174)</f>
        <v>0</v>
      </c>
      <c s="74"/>
      <c s="70" t="str">
        <f>IF(AK174="","",IF(AK174&gt;0,COUNT($AG$2:AG174),""))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IF(BC174="","",IF(BC174&gt;0,COUNT($AY$2:AY174),""))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 spans="1:157" ht="15.75" customHeight="1">
      <c r="A175" s="72">
        <f>IF('S.D.PASTE SHEET'!A175="","",'S.D.PASTE SHEET'!A175)</f>
        <v>9</v>
      </c>
      <c s="72" t="str">
        <f>IF('S.D.PASTE SHEET'!B175="","",'S.D.PASTE SHEET'!B175)</f>
        <v>A</v>
      </c>
      <c s="72">
        <f>IF('S.D.PASTE SHEET'!C175="","",'S.D.PASTE SHEET'!C175)</f>
        <v>344</v>
      </c>
      <c s="73" t="str">
        <f>IF('S.D.PASTE SHEET'!D175="","",'S.D.PASTE SHEET'!D175)</f>
        <v/>
      </c>
      <c s="72" t="str">
        <f>IF('S.D.PASTE SHEET'!E175="","",UPPER('S.D.PASTE SHEET'!E175))</f>
        <v>RUKMA NAYAK</v>
      </c>
      <c s="72" t="str">
        <f>IF('S.D.PASTE SHEET'!F175="","",'S.D.PASTE SHEET'!F175)</f>
        <v/>
      </c>
      <c s="72" t="str">
        <f>IF('S.D.PASTE SHEET'!G175="","",UPPER('S.D.PASTE SHEET'!G175))</f>
        <v>JODHARAM</v>
      </c>
      <c s="72" t="str">
        <f>IF('S.D.PASTE SHEET'!H175="","",UPPER('S.D.PASTE SHEET'!H175))</f>
        <v>SOHANI DEVI</v>
      </c>
      <c s="72" t="str">
        <f>IF('S.D.PASTE SHEET'!I175="","",'S.D.PASTE SHEET'!I175)</f>
        <v>F</v>
      </c>
      <c s="73">
        <f>IF('S.D.PASTE SHEET'!J175="","",'S.D.PASTE SHEET'!J175)</f>
        <v>40367</v>
      </c>
      <c s="72">
        <f>IF('S.D.PASTE SHEET'!K175="","",'S.D.PASTE SHEET'!K175)</f>
        <v>9061</v>
      </c>
      <c s="72" t="str">
        <f>IF('S.D.PASTE SHEET'!L175="","",'S.D.PASTE SHEET'!L175)</f>
        <v/>
      </c>
      <c s="72">
        <f>IF('S.D.PASTE SHEET'!M175="","",'S.D.PASTE SHEET'!M175)</f>
        <v>137</v>
      </c>
      <c s="72">
        <f>IF('S.D.PASTE SHEET'!N175="","",'S.D.PASTE SHEET'!N175)</f>
        <v>91</v>
      </c>
      <c s="72" t="str">
        <f>IF('S.D.PASTE SHEET'!O175="","",'S.D.PASTE SHEET'!O175)</f>
        <v>SC</v>
      </c>
      <c s="72" t="str">
        <f>IF('S.D.PASTE SHEET'!P175="","",'S.D.PASTE SHEET'!P175)</f>
        <v>Hindu</v>
      </c>
      <c s="72" t="str">
        <f>IF('S.D.PASTE SHEET'!Q175="","",'S.D.PASTE SHEET'!Q175)</f>
        <v/>
      </c>
      <c s="72" t="str">
        <f>IF('S.D.PASTE SHEET'!R175="","",'S.D.PASTE SHEET'!R175)</f>
        <v>GOVT. SENIOR SECONDARY SCHOOL DASANA KHURD (219769)</v>
      </c>
      <c s="72">
        <f>IF('S.D.PASTE SHEET'!S175="","",'S.D.PASTE SHEET'!S175)</f>
        <v>8141302602</v>
      </c>
      <c s="72" t="str">
        <f>IF('S.D.PASTE SHEET'!T175="","",'S.D.PASTE SHEET'!T175)</f>
        <v>XXXX0788</v>
      </c>
      <c s="72" t="str">
        <f>IF('S.D.PASTE SHEET'!U175="","",'S.D.PASTE SHEET'!U175)</f>
        <v/>
      </c>
      <c s="72">
        <f>IF('S.D.PASTE SHEET'!V175="","",'S.D.PASTE SHEET'!V175)</f>
        <v>7665929328</v>
      </c>
      <c s="72" t="str">
        <f>IF('S.D.PASTE SHEET'!W175="","",'S.D.PASTE SHEET'!W175)</f>
        <v>VILL-DASANA KHURD,MAULASAR,POST-DIKAWA,341506</v>
      </c>
      <c s="72">
        <f>IF('S.D.PASTE SHEET'!X175="","",'S.D.PASTE SHEET'!X175)</f>
        <v>60000</v>
      </c>
      <c s="72" t="str">
        <f>IF('S.D.PASTE SHEET'!Y175="","",'S.D.PASTE SHEET'!Y175)</f>
        <v>N</v>
      </c>
      <c s="72" t="str">
        <f>IF('S.D.PASTE SHEET'!Z175="","",'S.D.PASTE SHEET'!Z175)</f>
        <v>N</v>
      </c>
      <c s="72" t="str">
        <f>IF('S.D.PASTE SHEET'!AA175="","",'S.D.PASTE SHEET'!AA175)</f>
        <v>No</v>
      </c>
      <c s="72">
        <f>IF('S.D.PASTE SHEET'!AB175="","",'S.D.PASTE SHEET'!AB175)</f>
        <v>14</v>
      </c>
      <c s="72" t="str">
        <f>IF('S.D.PASTE SHEET'!AC175="","",'S.D.PASTE SHEET'!AC175)</f>
        <v>None</v>
      </c>
      <c s="72">
        <f>IF('S.D.PASTE SHEET'!AD175="","",'S.D.PASTE SHEET'!AD175)</f>
        <v>0</v>
      </c>
      <c s="74"/>
      <c s="70" t="str">
        <f>IF(AK175="","",IF(AK175&gt;0,COUNT($AG$2:AG175),""))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IF(BC175="","",IF(BC175&gt;0,COUNT($AY$2:AY175),""))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 spans="1:157" ht="15.75" customHeight="1">
      <c r="A176" s="72">
        <f>IF('S.D.PASTE SHEET'!A176="","",'S.D.PASTE SHEET'!A176)</f>
        <v>9</v>
      </c>
      <c s="72" t="str">
        <f>IF('S.D.PASTE SHEET'!B176="","",'S.D.PASTE SHEET'!B176)</f>
        <v>A</v>
      </c>
      <c s="72">
        <f>IF('S.D.PASTE SHEET'!C176="","",'S.D.PASTE SHEET'!C176)</f>
        <v>343</v>
      </c>
      <c s="73" t="str">
        <f>IF('S.D.PASTE SHEET'!D176="","",'S.D.PASTE SHEET'!D176)</f>
        <v/>
      </c>
      <c s="72" t="str">
        <f>IF('S.D.PASTE SHEET'!E176="","",UPPER('S.D.PASTE SHEET'!E176))</f>
        <v>SAPNA BAWARI</v>
      </c>
      <c s="72" t="str">
        <f>IF('S.D.PASTE SHEET'!F176="","",'S.D.PASTE SHEET'!F176)</f>
        <v/>
      </c>
      <c s="72" t="str">
        <f>IF('S.D.PASTE SHEET'!G176="","",UPPER('S.D.PASTE SHEET'!G176))</f>
        <v>BABU LAL</v>
      </c>
      <c s="72" t="str">
        <f>IF('S.D.PASTE SHEET'!H176="","",UPPER('S.D.PASTE SHEET'!H176))</f>
        <v>MAYA DEVI</v>
      </c>
      <c s="72" t="str">
        <f>IF('S.D.PASTE SHEET'!I176="","",'S.D.PASTE SHEET'!I176)</f>
        <v>F</v>
      </c>
      <c s="73">
        <f>IF('S.D.PASTE SHEET'!J176="","",'S.D.PASTE SHEET'!J176)</f>
        <v>40308</v>
      </c>
      <c s="72">
        <f>IF('S.D.PASTE SHEET'!K176="","",'S.D.PASTE SHEET'!K176)</f>
        <v>9062</v>
      </c>
      <c s="72" t="str">
        <f>IF('S.D.PASTE SHEET'!L176="","",'S.D.PASTE SHEET'!L176)</f>
        <v/>
      </c>
      <c s="72">
        <f>IF('S.D.PASTE SHEET'!M176="","",'S.D.PASTE SHEET'!M176)</f>
        <v>137</v>
      </c>
      <c s="72">
        <f>IF('S.D.PASTE SHEET'!N176="","",'S.D.PASTE SHEET'!N176)</f>
        <v>95</v>
      </c>
      <c s="72" t="str">
        <f>IF('S.D.PASTE SHEET'!O176="","",'S.D.PASTE SHEET'!O176)</f>
        <v>SC</v>
      </c>
      <c s="72" t="str">
        <f>IF('S.D.PASTE SHEET'!P176="","",'S.D.PASTE SHEET'!P176)</f>
        <v>Hindu</v>
      </c>
      <c s="72" t="str">
        <f>IF('S.D.PASTE SHEET'!Q176="","",'S.D.PASTE SHEET'!Q176)</f>
        <v/>
      </c>
      <c s="72" t="str">
        <f>IF('S.D.PASTE SHEET'!R176="","",'S.D.PASTE SHEET'!R176)</f>
        <v>GOVT. SENIOR SECONDARY SCHOOL DASANA KHURD (219769)</v>
      </c>
      <c s="72">
        <f>IF('S.D.PASTE SHEET'!S176="","",'S.D.PASTE SHEET'!S176)</f>
        <v>8141302602</v>
      </c>
      <c s="72" t="str">
        <f>IF('S.D.PASTE SHEET'!T176="","",'S.D.PASTE SHEET'!T176)</f>
        <v>XXXX2335</v>
      </c>
      <c s="72" t="str">
        <f>IF('S.D.PASTE SHEET'!U176="","",'S.D.PASTE SHEET'!U176)</f>
        <v>YUMMIIF</v>
      </c>
      <c s="72">
        <f>IF('S.D.PASTE SHEET'!V176="","",'S.D.PASTE SHEET'!V176)</f>
        <v>9587753928</v>
      </c>
      <c s="72" t="str">
        <f>IF('S.D.PASTE SHEET'!W176="","",'S.D.PASTE SHEET'!W176)</f>
        <v>VILL-DASANA KHURD,MAULASAR,POST-DIKAWA,341506</v>
      </c>
      <c s="72">
        <f>IF('S.D.PASTE SHEET'!X176="","",'S.D.PASTE SHEET'!X176)</f>
        <v>40000</v>
      </c>
      <c s="72" t="str">
        <f>IF('S.D.PASTE SHEET'!Y176="","",'S.D.PASTE SHEET'!Y176)</f>
        <v>N</v>
      </c>
      <c s="72" t="str">
        <f>IF('S.D.PASTE SHEET'!Z176="","",'S.D.PASTE SHEET'!Z176)</f>
        <v>N</v>
      </c>
      <c s="72" t="str">
        <f>IF('S.D.PASTE SHEET'!AA176="","",'S.D.PASTE SHEET'!AA176)</f>
        <v>No</v>
      </c>
      <c s="72">
        <f>IF('S.D.PASTE SHEET'!AB176="","",'S.D.PASTE SHEET'!AB176)</f>
        <v>14</v>
      </c>
      <c s="72" t="str">
        <f>IF('S.D.PASTE SHEET'!AC176="","",'S.D.PASTE SHEET'!AC176)</f>
        <v>None</v>
      </c>
      <c s="72">
        <f>IF('S.D.PASTE SHEET'!AD176="","",'S.D.PASTE SHEET'!AD176)</f>
        <v>0</v>
      </c>
      <c s="74"/>
      <c s="70" t="str">
        <f>IF(AK176="","",IF(AK176&gt;0,COUNT($AG$2:AG176),""))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IF(BC176="","",IF(BC176&gt;0,COUNT($AY$2:AY176),""))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 spans="1:157" ht="15.75" customHeight="1">
      <c r="A177" s="72">
        <f>IF('S.D.PASTE SHEET'!A177="","",'S.D.PASTE SHEET'!A177)</f>
        <v>9</v>
      </c>
      <c s="72" t="str">
        <f>IF('S.D.PASTE SHEET'!B177="","",'S.D.PASTE SHEET'!B177)</f>
        <v>A</v>
      </c>
      <c s="72">
        <f>IF('S.D.PASTE SHEET'!C177="","",'S.D.PASTE SHEET'!C177)</f>
        <v>587</v>
      </c>
      <c s="73" t="str">
        <f>IF('S.D.PASTE SHEET'!D177="","",'S.D.PASTE SHEET'!D177)</f>
        <v/>
      </c>
      <c s="72" t="str">
        <f>IF('S.D.PASTE SHEET'!E177="","",UPPER('S.D.PASTE SHEET'!E177))</f>
        <v>SAPNA BHUNWAL</v>
      </c>
      <c s="72" t="str">
        <f>IF('S.D.PASTE SHEET'!F177="","",'S.D.PASTE SHEET'!F177)</f>
        <v/>
      </c>
      <c s="72" t="str">
        <f>IF('S.D.PASTE SHEET'!G177="","",UPPER('S.D.PASTE SHEET'!G177))</f>
        <v>CHENA RAM BHUNWAL</v>
      </c>
      <c s="72" t="str">
        <f>IF('S.D.PASTE SHEET'!H177="","",UPPER('S.D.PASTE SHEET'!H177))</f>
        <v>MANJU DEVI</v>
      </c>
      <c s="72" t="str">
        <f>IF('S.D.PASTE SHEET'!I177="","",'S.D.PASTE SHEET'!I177)</f>
        <v>F</v>
      </c>
      <c s="73">
        <f>IF('S.D.PASTE SHEET'!J177="","",'S.D.PASTE SHEET'!J177)</f>
        <v>40592</v>
      </c>
      <c s="72">
        <f>IF('S.D.PASTE SHEET'!K177="","",'S.D.PASTE SHEET'!K177)</f>
        <v>9063</v>
      </c>
      <c s="72" t="str">
        <f>IF('S.D.PASTE SHEET'!L177="","",'S.D.PASTE SHEET'!L177)</f>
        <v/>
      </c>
      <c s="72">
        <f>IF('S.D.PASTE SHEET'!M177="","",'S.D.PASTE SHEET'!M177)</f>
        <v>137</v>
      </c>
      <c s="72">
        <f>IF('S.D.PASTE SHEET'!N177="","",'S.D.PASTE SHEET'!N177)</f>
        <v>100</v>
      </c>
      <c s="72" t="str">
        <f>IF('S.D.PASTE SHEET'!O177="","",'S.D.PASTE SHEET'!O177)</f>
        <v>OBC</v>
      </c>
      <c s="72" t="str">
        <f>IF('S.D.PASTE SHEET'!P177="","",'S.D.PASTE SHEET'!P177)</f>
        <v>Hindu</v>
      </c>
      <c s="72" t="str">
        <f>IF('S.D.PASTE SHEET'!Q177="","",'S.D.PASTE SHEET'!Q177)</f>
        <v/>
      </c>
      <c s="72" t="str">
        <f>IF('S.D.PASTE SHEET'!R177="","",'S.D.PASTE SHEET'!R177)</f>
        <v>GOVT. SENIOR SECONDARY SCHOOL DASANA KHURD (219769)</v>
      </c>
      <c s="72">
        <f>IF('S.D.PASTE SHEET'!S177="","",'S.D.PASTE SHEET'!S177)</f>
        <v>8141302602</v>
      </c>
      <c s="72" t="str">
        <f>IF('S.D.PASTE SHEET'!T177="","",'S.D.PASTE SHEET'!T177)</f>
        <v>XXXX2478</v>
      </c>
      <c s="72" t="str">
        <f>IF('S.D.PASTE SHEET'!U177="","",'S.D.PASTE SHEET'!U177)</f>
        <v/>
      </c>
      <c s="72">
        <f>IF('S.D.PASTE SHEET'!V177="","",'S.D.PASTE SHEET'!V177)</f>
        <v>6350567012</v>
      </c>
      <c s="72" t="str">
        <f>IF('S.D.PASTE SHEET'!W177="","",'S.D.PASTE SHEET'!W177)</f>
        <v>DASANA KHURD,MOLASAR,DASANA KHURD,341506</v>
      </c>
      <c s="72">
        <f>IF('S.D.PASTE SHEET'!X177="","",'S.D.PASTE SHEET'!X177)</f>
        <v>42000</v>
      </c>
      <c s="72" t="str">
        <f>IF('S.D.PASTE SHEET'!Y177="","",'S.D.PASTE SHEET'!Y177)</f>
        <v>N</v>
      </c>
      <c s="72" t="str">
        <f>IF('S.D.PASTE SHEET'!Z177="","",'S.D.PASTE SHEET'!Z177)</f>
        <v>N</v>
      </c>
      <c s="72" t="str">
        <f>IF('S.D.PASTE SHEET'!AA177="","",'S.D.PASTE SHEET'!AA177)</f>
        <v>No</v>
      </c>
      <c s="72">
        <f>IF('S.D.PASTE SHEET'!AB177="","",'S.D.PASTE SHEET'!AB177)</f>
        <v>13</v>
      </c>
      <c s="72" t="str">
        <f>IF('S.D.PASTE SHEET'!AC177="","",'S.D.PASTE SHEET'!AC177)</f>
        <v>None</v>
      </c>
      <c s="72">
        <f>IF('S.D.PASTE SHEET'!AD177="","",'S.D.PASTE SHEET'!AD177)</f>
        <v>3</v>
      </c>
      <c s="74"/>
      <c s="70" t="str">
        <f>IF(AK177="","",IF(AK177&gt;0,COUNT($AG$2:AG177),""))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IF(BC177="","",IF(BC177&gt;0,COUNT($AY$2:AY177),""))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 spans="1:157" ht="15.75" customHeight="1">
      <c r="A178" s="72">
        <f>IF('S.D.PASTE SHEET'!A178="","",'S.D.PASTE SHEET'!A178)</f>
        <v>9</v>
      </c>
      <c s="72" t="str">
        <f>IF('S.D.PASTE SHEET'!B178="","",'S.D.PASTE SHEET'!B178)</f>
        <v>A</v>
      </c>
      <c s="72">
        <f>IF('S.D.PASTE SHEET'!C178="","",'S.D.PASTE SHEET'!C178)</f>
        <v>427</v>
      </c>
      <c s="73" t="str">
        <f>IF('S.D.PASTE SHEET'!D178="","",'S.D.PASTE SHEET'!D178)</f>
        <v/>
      </c>
      <c s="72" t="str">
        <f>IF('S.D.PASTE SHEET'!E178="","",UPPER('S.D.PASTE SHEET'!E178))</f>
        <v>SARITA</v>
      </c>
      <c s="72" t="str">
        <f>IF('S.D.PASTE SHEET'!F178="","",'S.D.PASTE SHEET'!F178)</f>
        <v/>
      </c>
      <c s="72" t="str">
        <f>IF('S.D.PASTE SHEET'!G178="","",UPPER('S.D.PASTE SHEET'!G178))</f>
        <v>RAJURAM</v>
      </c>
      <c s="72" t="str">
        <f>IF('S.D.PASTE SHEET'!H178="","",UPPER('S.D.PASTE SHEET'!H178))</f>
        <v>SUMAN DEVI</v>
      </c>
      <c s="72" t="str">
        <f>IF('S.D.PASTE SHEET'!I178="","",'S.D.PASTE SHEET'!I178)</f>
        <v>F</v>
      </c>
      <c s="73">
        <f>IF('S.D.PASTE SHEET'!J178="","",'S.D.PASTE SHEET'!J178)</f>
        <v>40179</v>
      </c>
      <c s="72">
        <f>IF('S.D.PASTE SHEET'!K178="","",'S.D.PASTE SHEET'!K178)</f>
        <v>9064</v>
      </c>
      <c s="72" t="str">
        <f>IF('S.D.PASTE SHEET'!L178="","",'S.D.PASTE SHEET'!L178)</f>
        <v/>
      </c>
      <c s="72">
        <f>IF('S.D.PASTE SHEET'!M178="","",'S.D.PASTE SHEET'!M178)</f>
        <v>137</v>
      </c>
      <c s="72">
        <f>IF('S.D.PASTE SHEET'!N178="","",'S.D.PASTE SHEET'!N178)</f>
        <v>90</v>
      </c>
      <c s="72" t="str">
        <f>IF('S.D.PASTE SHEET'!O178="","",'S.D.PASTE SHEET'!O178)</f>
        <v>OBC</v>
      </c>
      <c s="72" t="str">
        <f>IF('S.D.PASTE SHEET'!P178="","",'S.D.PASTE SHEET'!P178)</f>
        <v>Hindu</v>
      </c>
      <c s="72" t="str">
        <f>IF('S.D.PASTE SHEET'!Q178="","",'S.D.PASTE SHEET'!Q178)</f>
        <v/>
      </c>
      <c s="72" t="str">
        <f>IF('S.D.PASTE SHEET'!R178="","",'S.D.PASTE SHEET'!R178)</f>
        <v>GOVT. SENIOR SECONDARY SCHOOL DASANA KHURD (219769)</v>
      </c>
      <c s="72">
        <f>IF('S.D.PASTE SHEET'!S178="","",'S.D.PASTE SHEET'!S178)</f>
        <v>8141302602</v>
      </c>
      <c s="72" t="str">
        <f>IF('S.D.PASTE SHEET'!T178="","",'S.D.PASTE SHEET'!T178)</f>
        <v>XXXX7931</v>
      </c>
      <c s="72" t="str">
        <f>IF('S.D.PASTE SHEET'!U178="","",'S.D.PASTE SHEET'!U178)</f>
        <v>VHSJHCH</v>
      </c>
      <c s="72">
        <f>IF('S.D.PASTE SHEET'!V178="","",'S.D.PASTE SHEET'!V178)</f>
        <v>8278699171</v>
      </c>
      <c s="72" t="str">
        <f>IF('S.D.PASTE SHEET'!W178="","",'S.D.PASTE SHEET'!W178)</f>
        <v>SUNTHALI,MAKARANA,KOOKRODH,341319</v>
      </c>
      <c s="72">
        <f>IF('S.D.PASTE SHEET'!X178="","",'S.D.PASTE SHEET'!X178)</f>
        <v>40000</v>
      </c>
      <c s="72" t="str">
        <f>IF('S.D.PASTE SHEET'!Y178="","",'S.D.PASTE SHEET'!Y178)</f>
        <v>N</v>
      </c>
      <c s="72" t="str">
        <f>IF('S.D.PASTE SHEET'!Z178="","",'S.D.PASTE SHEET'!Z178)</f>
        <v>Y</v>
      </c>
      <c s="72" t="str">
        <f>IF('S.D.PASTE SHEET'!AA178="","",'S.D.PASTE SHEET'!AA178)</f>
        <v>No</v>
      </c>
      <c s="72">
        <f>IF('S.D.PASTE SHEET'!AB178="","",'S.D.PASTE SHEET'!AB178)</f>
        <v>14</v>
      </c>
      <c s="72" t="str">
        <f>IF('S.D.PASTE SHEET'!AC178="","",'S.D.PASTE SHEET'!AC178)</f>
        <v>None</v>
      </c>
      <c s="72">
        <f>IF('S.D.PASTE SHEET'!AD178="","",'S.D.PASTE SHEET'!AD178)</f>
        <v>0</v>
      </c>
      <c s="74"/>
      <c s="70" t="str">
        <f>IF(AK178="","",IF(AK178&gt;0,COUNT($AG$2:AG178),""))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IF(BC178="","",IF(BC178&gt;0,COUNT($AY$2:AY178),""))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 spans="1:157" ht="15.75" customHeight="1">
      <c r="A179" s="72">
        <f>IF('S.D.PASTE SHEET'!A179="","",'S.D.PASTE SHEET'!A179)</f>
        <v>9</v>
      </c>
      <c s="72" t="str">
        <f>IF('S.D.PASTE SHEET'!B179="","",'S.D.PASTE SHEET'!B179)</f>
        <v>A</v>
      </c>
      <c s="72">
        <f>IF('S.D.PASTE SHEET'!C179="","",'S.D.PASTE SHEET'!C179)</f>
        <v>497</v>
      </c>
      <c s="73" t="str">
        <f>IF('S.D.PASTE SHEET'!D179="","",'S.D.PASTE SHEET'!D179)</f>
        <v/>
      </c>
      <c s="72" t="str">
        <f>IF('S.D.PASTE SHEET'!E179="","",UPPER('S.D.PASTE SHEET'!E179))</f>
        <v>SHIVRAJ</v>
      </c>
      <c s="72" t="str">
        <f>IF('S.D.PASTE SHEET'!F179="","",'S.D.PASTE SHEET'!F179)</f>
        <v/>
      </c>
      <c s="72" t="str">
        <f>IF('S.D.PASTE SHEET'!G179="","",UPPER('S.D.PASTE SHEET'!G179))</f>
        <v>MULA RAM</v>
      </c>
      <c s="72" t="str">
        <f>IF('S.D.PASTE SHEET'!H179="","",UPPER('S.D.PASTE SHEET'!H179))</f>
        <v>BHAGOTI</v>
      </c>
      <c s="72" t="str">
        <f>IF('S.D.PASTE SHEET'!I179="","",'S.D.PASTE SHEET'!I179)</f>
        <v>M</v>
      </c>
      <c s="73">
        <f>IF('S.D.PASTE SHEET'!J179="","",'S.D.PASTE SHEET'!J179)</f>
        <v>39636</v>
      </c>
      <c s="72">
        <f>IF('S.D.PASTE SHEET'!K179="","",'S.D.PASTE SHEET'!K179)</f>
        <v>9065</v>
      </c>
      <c s="72" t="str">
        <f>IF('S.D.PASTE SHEET'!L179="","",'S.D.PASTE SHEET'!L179)</f>
        <v/>
      </c>
      <c s="72">
        <f>IF('S.D.PASTE SHEET'!M179="","",'S.D.PASTE SHEET'!M179)</f>
        <v>137</v>
      </c>
      <c s="72">
        <f>IF('S.D.PASTE SHEET'!N179="","",'S.D.PASTE SHEET'!N179)</f>
        <v>90</v>
      </c>
      <c s="72" t="str">
        <f>IF('S.D.PASTE SHEET'!O179="","",'S.D.PASTE SHEET'!O179)</f>
        <v>OBC</v>
      </c>
      <c s="72" t="str">
        <f>IF('S.D.PASTE SHEET'!P179="","",'S.D.PASTE SHEET'!P179)</f>
        <v>Hindu</v>
      </c>
      <c s="72" t="str">
        <f>IF('S.D.PASTE SHEET'!Q179="","",'S.D.PASTE SHEET'!Q179)</f>
        <v/>
      </c>
      <c s="72" t="str">
        <f>IF('S.D.PASTE SHEET'!R179="","",'S.D.PASTE SHEET'!R179)</f>
        <v>GOVT. SENIOR SECONDARY SCHOOL DASANA KHURD (219769)</v>
      </c>
      <c s="72">
        <f>IF('S.D.PASTE SHEET'!S179="","",'S.D.PASTE SHEET'!S179)</f>
        <v>8141302602</v>
      </c>
      <c s="72" t="str">
        <f>IF('S.D.PASTE SHEET'!T179="","",'S.D.PASTE SHEET'!T179)</f>
        <v>XXXX3690</v>
      </c>
      <c s="72" t="str">
        <f>IF('S.D.PASTE SHEET'!U179="","",'S.D.PASTE SHEET'!U179)</f>
        <v>babkssf</v>
      </c>
      <c s="72">
        <f>IF('S.D.PASTE SHEET'!V179="","",'S.D.PASTE SHEET'!V179)</f>
        <v>8003747659</v>
      </c>
      <c s="72" t="str">
        <f>IF('S.D.PASTE SHEET'!W179="","",'S.D.PASTE SHEET'!W179)</f>
        <v>Dasana khurd,Molasar,Dasana khurd,341506</v>
      </c>
      <c s="72">
        <f>IF('S.D.PASTE SHEET'!X179="","",'S.D.PASTE SHEET'!X179)</f>
        <v>40000</v>
      </c>
      <c s="72" t="str">
        <f>IF('S.D.PASTE SHEET'!Y179="","",'S.D.PASTE SHEET'!Y179)</f>
        <v>N</v>
      </c>
      <c s="72" t="str">
        <f>IF('S.D.PASTE SHEET'!Z179="","",'S.D.PASTE SHEET'!Z179)</f>
        <v>N</v>
      </c>
      <c s="72" t="str">
        <f>IF('S.D.PASTE SHEET'!AA179="","",'S.D.PASTE SHEET'!AA179)</f>
        <v>No</v>
      </c>
      <c s="72">
        <f>IF('S.D.PASTE SHEET'!AB179="","",'S.D.PASTE SHEET'!AB179)</f>
        <v>16</v>
      </c>
      <c s="72" t="str">
        <f>IF('S.D.PASTE SHEET'!AC179="","",'S.D.PASTE SHEET'!AC179)</f>
        <v>None</v>
      </c>
      <c s="72">
        <f>IF('S.D.PASTE SHEET'!AD179="","",'S.D.PASTE SHEET'!AD179)</f>
        <v>0</v>
      </c>
      <c s="74"/>
      <c s="70" t="str">
        <f>IF(AK179="","",IF(AK179&gt;0,COUNT($AG$2:AG179),""))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IF(BC179="","",IF(BC179&gt;0,COUNT($AY$2:AY179),""))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 spans="1:157" ht="15.75" customHeight="1">
      <c r="A180" s="72">
        <f>IF('S.D.PASTE SHEET'!A180="","",'S.D.PASTE SHEET'!A180)</f>
        <v>9</v>
      </c>
      <c s="72" t="str">
        <f>IF('S.D.PASTE SHEET'!B180="","",'S.D.PASTE SHEET'!B180)</f>
        <v>A</v>
      </c>
      <c s="72">
        <f>IF('S.D.PASTE SHEET'!C180="","",'S.D.PASTE SHEET'!C180)</f>
        <v>526</v>
      </c>
      <c s="73" t="str">
        <f>IF('S.D.PASTE SHEET'!D180="","",'S.D.PASTE SHEET'!D180)</f>
        <v/>
      </c>
      <c s="72" t="str">
        <f>IF('S.D.PASTE SHEET'!E180="","",UPPER('S.D.PASTE SHEET'!E180))</f>
        <v>SUSHILA</v>
      </c>
      <c s="72" t="str">
        <f>IF('S.D.PASTE SHEET'!F180="","",'S.D.PASTE SHEET'!F180)</f>
        <v/>
      </c>
      <c s="72" t="str">
        <f>IF('S.D.PASTE SHEET'!G180="","",UPPER('S.D.PASTE SHEET'!G180))</f>
        <v>GOKUL RAM</v>
      </c>
      <c s="72" t="str">
        <f>IF('S.D.PASTE SHEET'!H180="","",UPPER('S.D.PASTE SHEET'!H180))</f>
        <v>GITA DEVI</v>
      </c>
      <c s="72" t="str">
        <f>IF('S.D.PASTE SHEET'!I180="","",'S.D.PASTE SHEET'!I180)</f>
        <v>F</v>
      </c>
      <c s="73">
        <f>IF('S.D.PASTE SHEET'!J180="","",'S.D.PASTE SHEET'!J180)</f>
        <v>39989</v>
      </c>
      <c s="72">
        <f>IF('S.D.PASTE SHEET'!K180="","",'S.D.PASTE SHEET'!K180)</f>
        <v>9066</v>
      </c>
      <c s="72" t="str">
        <f>IF('S.D.PASTE SHEET'!L180="","",'S.D.PASTE SHEET'!L180)</f>
        <v/>
      </c>
      <c s="72">
        <f>IF('S.D.PASTE SHEET'!M180="","",'S.D.PASTE SHEET'!M180)</f>
        <v>137</v>
      </c>
      <c s="72">
        <f>IF('S.D.PASTE SHEET'!N180="","",'S.D.PASTE SHEET'!N180)</f>
        <v>90</v>
      </c>
      <c s="72" t="str">
        <f>IF('S.D.PASTE SHEET'!O180="","",'S.D.PASTE SHEET'!O180)</f>
        <v>OBC</v>
      </c>
      <c s="72" t="str">
        <f>IF('S.D.PASTE SHEET'!P180="","",'S.D.PASTE SHEET'!P180)</f>
        <v>Hindu</v>
      </c>
      <c s="72" t="str">
        <f>IF('S.D.PASTE SHEET'!Q180="","",'S.D.PASTE SHEET'!Q180)</f>
        <v/>
      </c>
      <c s="72" t="str">
        <f>IF('S.D.PASTE SHEET'!R180="","",'S.D.PASTE SHEET'!R180)</f>
        <v>GOVT. SENIOR SECONDARY SCHOOL DASANA KHURD (219769)</v>
      </c>
      <c s="72">
        <f>IF('S.D.PASTE SHEET'!S180="","",'S.D.PASTE SHEET'!S180)</f>
        <v>8141302602</v>
      </c>
      <c s="72" t="str">
        <f>IF('S.D.PASTE SHEET'!T180="","",'S.D.PASTE SHEET'!T180)</f>
        <v>XXXX2812</v>
      </c>
      <c s="72" t="str">
        <f>IF('S.D.PASTE SHEET'!U180="","",'S.D.PASTE SHEET'!U180)</f>
        <v>VVGJBXT</v>
      </c>
      <c s="72">
        <f>IF('S.D.PASTE SHEET'!V180="","",'S.D.PASTE SHEET'!V180)</f>
        <v>8875319266</v>
      </c>
      <c s="72" t="str">
        <f>IF('S.D.PASTE SHEET'!W180="","",'S.D.PASTE SHEET'!W180)</f>
        <v>VILL-DASANA KHURD POST- DIKAWA,MAULASAR,DASANA KHURD,341506</v>
      </c>
      <c s="72">
        <f>IF('S.D.PASTE SHEET'!X180="","",'S.D.PASTE SHEET'!X180)</f>
        <v>46000</v>
      </c>
      <c s="72" t="str">
        <f>IF('S.D.PASTE SHEET'!Y180="","",'S.D.PASTE SHEET'!Y180)</f>
        <v>N</v>
      </c>
      <c s="72" t="str">
        <f>IF('S.D.PASTE SHEET'!Z180="","",'S.D.PASTE SHEET'!Z180)</f>
        <v>N</v>
      </c>
      <c s="72" t="str">
        <f>IF('S.D.PASTE SHEET'!AA180="","",'S.D.PASTE SHEET'!AA180)</f>
        <v>No</v>
      </c>
      <c s="72">
        <f>IF('S.D.PASTE SHEET'!AB180="","",'S.D.PASTE SHEET'!AB180)</f>
        <v>15</v>
      </c>
      <c s="72" t="str">
        <f>IF('S.D.PASTE SHEET'!AC180="","",'S.D.PASTE SHEET'!AC180)</f>
        <v>None</v>
      </c>
      <c s="72">
        <f>IF('S.D.PASTE SHEET'!AD180="","",'S.D.PASTE SHEET'!AD180)</f>
        <v>0</v>
      </c>
      <c s="74"/>
      <c s="70" t="str">
        <f>IF(AK180="","",IF(AK180&gt;0,COUNT($AG$2:AG180),""))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IF(BC180="","",IF(BC180&gt;0,COUNT($AY$2:AY180),""))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 spans="1:157" ht="15.75" customHeight="1">
      <c r="A181" s="72">
        <f>IF('S.D.PASTE SHEET'!A181="","",'S.D.PASTE SHEET'!A181)</f>
        <v>9</v>
      </c>
      <c s="72" t="str">
        <f>IF('S.D.PASTE SHEET'!B181="","",'S.D.PASTE SHEET'!B181)</f>
        <v>A</v>
      </c>
      <c s="72">
        <f>IF('S.D.PASTE SHEET'!C181="","",'S.D.PASTE SHEET'!C181)</f>
        <v>381</v>
      </c>
      <c s="73" t="str">
        <f>IF('S.D.PASTE SHEET'!D181="","",'S.D.PASTE SHEET'!D181)</f>
        <v/>
      </c>
      <c s="72" t="str">
        <f>IF('S.D.PASTE SHEET'!E181="","",UPPER('S.D.PASTE SHEET'!E181))</f>
        <v>TAMANNA RATHORE</v>
      </c>
      <c s="72" t="str">
        <f>IF('S.D.PASTE SHEET'!F181="","",'S.D.PASTE SHEET'!F181)</f>
        <v/>
      </c>
      <c s="72" t="str">
        <f>IF('S.D.PASTE SHEET'!G181="","",UPPER('S.D.PASTE SHEET'!G181))</f>
        <v>GIRDHARI SINGH</v>
      </c>
      <c s="72" t="str">
        <f>IF('S.D.PASTE SHEET'!H181="","",UPPER('S.D.PASTE SHEET'!H181))</f>
        <v>MANJU KANWAR</v>
      </c>
      <c s="72" t="str">
        <f>IF('S.D.PASTE SHEET'!I181="","",'S.D.PASTE SHEET'!I181)</f>
        <v>F</v>
      </c>
      <c s="73">
        <f>IF('S.D.PASTE SHEET'!J181="","",'S.D.PASTE SHEET'!J181)</f>
        <v>39451</v>
      </c>
      <c s="72">
        <f>IF('S.D.PASTE SHEET'!K181="","",'S.D.PASTE SHEET'!K181)</f>
        <v>9067</v>
      </c>
      <c s="72" t="str">
        <f>IF('S.D.PASTE SHEET'!L181="","",'S.D.PASTE SHEET'!L181)</f>
        <v/>
      </c>
      <c s="72">
        <f>IF('S.D.PASTE SHEET'!M181="","",'S.D.PASTE SHEET'!M181)</f>
        <v>137</v>
      </c>
      <c s="72">
        <f>IF('S.D.PASTE SHEET'!N181="","",'S.D.PASTE SHEET'!N181)</f>
        <v>92</v>
      </c>
      <c s="72" t="str">
        <f>IF('S.D.PASTE SHEET'!O181="","",'S.D.PASTE SHEET'!O181)</f>
        <v>GEN</v>
      </c>
      <c s="72" t="str">
        <f>IF('S.D.PASTE SHEET'!P181="","",'S.D.PASTE SHEET'!P181)</f>
        <v>Hindu</v>
      </c>
      <c s="72" t="str">
        <f>IF('S.D.PASTE SHEET'!Q181="","",'S.D.PASTE SHEET'!Q181)</f>
        <v/>
      </c>
      <c s="72" t="str">
        <f>IF('S.D.PASTE SHEET'!R181="","",'S.D.PASTE SHEET'!R181)</f>
        <v>GOVT. SENIOR SECONDARY SCHOOL DASANA KHURD (219769)</v>
      </c>
      <c s="72">
        <f>IF('S.D.PASTE SHEET'!S181="","",'S.D.PASTE SHEET'!S181)</f>
        <v>8141302602</v>
      </c>
      <c s="72" t="str">
        <f>IF('S.D.PASTE SHEET'!T181="","",'S.D.PASTE SHEET'!T181)</f>
        <v>XXXX4390</v>
      </c>
      <c s="72" t="str">
        <f>IF('S.D.PASTE SHEET'!U181="","",'S.D.PASTE SHEET'!U181)</f>
        <v>VKFDUQB</v>
      </c>
      <c s="72">
        <f>IF('S.D.PASTE SHEET'!V181="","",'S.D.PASTE SHEET'!V181)</f>
        <v>9649569727</v>
      </c>
      <c s="72" t="str">
        <f>IF('S.D.PASTE SHEET'!W181="","",'S.D.PASTE SHEET'!W181)</f>
        <v>DIKAWA,MOLASAR,DASANA KHURD,341306</v>
      </c>
      <c s="72">
        <f>IF('S.D.PASTE SHEET'!X181="","",'S.D.PASTE SHEET'!X181)</f>
        <v>30000</v>
      </c>
      <c s="72" t="str">
        <f>IF('S.D.PASTE SHEET'!Y181="","",'S.D.PASTE SHEET'!Y181)</f>
        <v>N</v>
      </c>
      <c s="72" t="str">
        <f>IF('S.D.PASTE SHEET'!Z181="","",'S.D.PASTE SHEET'!Z181)</f>
        <v>N</v>
      </c>
      <c s="72" t="str">
        <f>IF('S.D.PASTE SHEET'!AA181="","",'S.D.PASTE SHEET'!AA181)</f>
        <v>No</v>
      </c>
      <c s="72">
        <f>IF('S.D.PASTE SHEET'!AB181="","",'S.D.PASTE SHEET'!AB181)</f>
        <v>16</v>
      </c>
      <c s="72" t="str">
        <f>IF('S.D.PASTE SHEET'!AC181="","",'S.D.PASTE SHEET'!AC181)</f>
        <v>None</v>
      </c>
      <c s="72">
        <f>IF('S.D.PASTE SHEET'!AD181="","",'S.D.PASTE SHEET'!AD181)</f>
        <v>0</v>
      </c>
      <c s="74"/>
      <c s="70" t="str">
        <f>IF(AK181="","",IF(AK181&gt;0,COUNT($AG$2:AG181),""))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IF(BC181="","",IF(BC181&gt;0,COUNT($AY$2:AY181),""))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 spans="1:157" ht="15.75" customHeight="1">
      <c r="A182" s="72">
        <f>IF('S.D.PASTE SHEET'!A182="","",'S.D.PASTE SHEET'!A182)</f>
        <v>9</v>
      </c>
      <c s="72" t="str">
        <f>IF('S.D.PASTE SHEET'!B182="","",'S.D.PASTE SHEET'!B182)</f>
        <v>A</v>
      </c>
      <c s="72">
        <f>IF('S.D.PASTE SHEET'!C182="","",'S.D.PASTE SHEET'!C182)</f>
        <v>348</v>
      </c>
      <c s="73" t="str">
        <f>IF('S.D.PASTE SHEET'!D182="","",'S.D.PASTE SHEET'!D182)</f>
        <v/>
      </c>
      <c s="72" t="str">
        <f>IF('S.D.PASTE SHEET'!E182="","",UPPER('S.D.PASTE SHEET'!E182))</f>
        <v>YASHPAL BHAKAR</v>
      </c>
      <c s="72" t="str">
        <f>IF('S.D.PASTE SHEET'!F182="","",'S.D.PASTE SHEET'!F182)</f>
        <v/>
      </c>
      <c s="72" t="str">
        <f>IF('S.D.PASTE SHEET'!G182="","",UPPER('S.D.PASTE SHEET'!G182))</f>
        <v>RAMNIWAS</v>
      </c>
      <c s="72" t="str">
        <f>IF('S.D.PASTE SHEET'!H182="","",UPPER('S.D.PASTE SHEET'!H182))</f>
        <v>BHAGWANI DEVI</v>
      </c>
      <c s="72" t="str">
        <f>IF('S.D.PASTE SHEET'!I182="","",'S.D.PASTE SHEET'!I182)</f>
        <v>M</v>
      </c>
      <c s="73">
        <f>IF('S.D.PASTE SHEET'!J182="","",'S.D.PASTE SHEET'!J182)</f>
        <v>40044</v>
      </c>
      <c s="72">
        <f>IF('S.D.PASTE SHEET'!K182="","",'S.D.PASTE SHEET'!K182)</f>
        <v>9068</v>
      </c>
      <c s="72" t="str">
        <f>IF('S.D.PASTE SHEET'!L182="","",'S.D.PASTE SHEET'!L182)</f>
        <v/>
      </c>
      <c s="72">
        <f>IF('S.D.PASTE SHEET'!M182="","",'S.D.PASTE SHEET'!M182)</f>
        <v>137</v>
      </c>
      <c s="72">
        <f>IF('S.D.PASTE SHEET'!N182="","",'S.D.PASTE SHEET'!N182)</f>
        <v>80</v>
      </c>
      <c s="72" t="str">
        <f>IF('S.D.PASTE SHEET'!O182="","",'S.D.PASTE SHEET'!O182)</f>
        <v>OBC</v>
      </c>
      <c s="72" t="str">
        <f>IF('S.D.PASTE SHEET'!P182="","",'S.D.PASTE SHEET'!P182)</f>
        <v>Hindu</v>
      </c>
      <c s="72" t="str">
        <f>IF('S.D.PASTE SHEET'!Q182="","",'S.D.PASTE SHEET'!Q182)</f>
        <v/>
      </c>
      <c s="72" t="str">
        <f>IF('S.D.PASTE SHEET'!R182="","",'S.D.PASTE SHEET'!R182)</f>
        <v>GOVT. SENIOR SECONDARY SCHOOL DASANA KHURD (219769)</v>
      </c>
      <c s="72">
        <f>IF('S.D.PASTE SHEET'!S182="","",'S.D.PASTE SHEET'!S182)</f>
        <v>8141302602</v>
      </c>
      <c s="72" t="str">
        <f>IF('S.D.PASTE SHEET'!T182="","",'S.D.PASTE SHEET'!T182)</f>
        <v>XXXX0386</v>
      </c>
      <c s="72" t="str">
        <f>IF('S.D.PASTE SHEET'!U182="","",'S.D.PASTE SHEET'!U182)</f>
        <v>YBJYDCW</v>
      </c>
      <c s="72">
        <f>IF('S.D.PASTE SHEET'!V182="","",'S.D.PASTE SHEET'!V182)</f>
        <v>9982131998</v>
      </c>
      <c s="72" t="str">
        <f>IF('S.D.PASTE SHEET'!W182="","",'S.D.PASTE SHEET'!W182)</f>
        <v>VILL-DASANA KHURD,MAULASAR,POST-DIKAWA,341506</v>
      </c>
      <c s="72">
        <f>IF('S.D.PASTE SHEET'!X182="","",'S.D.PASTE SHEET'!X182)</f>
        <v>30000</v>
      </c>
      <c s="72" t="str">
        <f>IF('S.D.PASTE SHEET'!Y182="","",'S.D.PASTE SHEET'!Y182)</f>
        <v>Y</v>
      </c>
      <c s="72" t="str">
        <f>IF('S.D.PASTE SHEET'!Z182="","",'S.D.PASTE SHEET'!Z182)</f>
        <v>N</v>
      </c>
      <c s="72" t="str">
        <f>IF('S.D.PASTE SHEET'!AA182="","",'S.D.PASTE SHEET'!AA182)</f>
        <v>No</v>
      </c>
      <c s="72">
        <f>IF('S.D.PASTE SHEET'!AB182="","",'S.D.PASTE SHEET'!AB182)</f>
        <v>15</v>
      </c>
      <c s="72" t="str">
        <f>IF('S.D.PASTE SHEET'!AC182="","",'S.D.PASTE SHEET'!AC182)</f>
        <v>None</v>
      </c>
      <c s="72">
        <f>IF('S.D.PASTE SHEET'!AD182="","",'S.D.PASTE SHEET'!AD182)</f>
        <v>2</v>
      </c>
      <c s="74"/>
      <c s="70" t="str">
        <f>IF(AK182="","",IF(AK182&gt;0,COUNT($AG$2:AG182),""))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IF(BC182="","",IF(BC182&gt;0,COUNT($AY$2:AY182),""))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 spans="1:157" ht="15.75" customHeight="1">
      <c r="A183" s="72">
        <f>IF('S.D.PASTE SHEET'!A183="","",'S.D.PASTE SHEET'!A183)</f>
        <v>10</v>
      </c>
      <c s="72" t="str">
        <f>IF('S.D.PASTE SHEET'!B183="","",'S.D.PASTE SHEET'!B183)</f>
        <v>A</v>
      </c>
      <c s="72">
        <f>IF('S.D.PASTE SHEET'!C183="","",'S.D.PASTE SHEET'!C183)</f>
        <v>605</v>
      </c>
      <c s="73" t="str">
        <f>IF('S.D.PASTE SHEET'!D183="","",'S.D.PASTE SHEET'!D183)</f>
        <v/>
      </c>
      <c s="72" t="str">
        <f>IF('S.D.PASTE SHEET'!E183="","",UPPER('S.D.PASTE SHEET'!E183))</f>
        <v>DEEPU KANWAR</v>
      </c>
      <c s="72" t="str">
        <f>IF('S.D.PASTE SHEET'!F183="","",'S.D.PASTE SHEET'!F183)</f>
        <v/>
      </c>
      <c s="72" t="str">
        <f>IF('S.D.PASTE SHEET'!G183="","",UPPER('S.D.PASTE SHEET'!G183))</f>
        <v>SHIMBHU SINGH</v>
      </c>
      <c s="72" t="str">
        <f>IF('S.D.PASTE SHEET'!H183="","",UPPER('S.D.PASTE SHEET'!H183))</f>
        <v>MUMAL KANWAR</v>
      </c>
      <c s="72" t="str">
        <f>IF('S.D.PASTE SHEET'!I183="","",'S.D.PASTE SHEET'!I183)</f>
        <v>F</v>
      </c>
      <c s="73">
        <f>IF('S.D.PASTE SHEET'!J183="","",'S.D.PASTE SHEET'!J183)</f>
        <v>40475</v>
      </c>
      <c s="72">
        <f>IF('S.D.PASTE SHEET'!K183="","",'S.D.PASTE SHEET'!K183)</f>
        <v>10060</v>
      </c>
      <c s="72">
        <f>IF('S.D.PASTE SHEET'!L183="","",'S.D.PASTE SHEET'!L183)</f>
        <v>1726483</v>
      </c>
      <c s="72">
        <f>IF('S.D.PASTE SHEET'!M183="","",'S.D.PASTE SHEET'!M183)</f>
        <v>137</v>
      </c>
      <c s="72">
        <f>IF('S.D.PASTE SHEET'!N183="","",'S.D.PASTE SHEET'!N183)</f>
        <v>117</v>
      </c>
      <c s="72" t="str">
        <f>IF('S.D.PASTE SHEET'!O183="","",'S.D.PASTE SHEET'!O183)</f>
        <v>GEN</v>
      </c>
      <c s="72" t="str">
        <f>IF('S.D.PASTE SHEET'!P183="","",'S.D.PASTE SHEET'!P183)</f>
        <v>Hindu</v>
      </c>
      <c s="72" t="str">
        <f>IF('S.D.PASTE SHEET'!Q183="","",'S.D.PASTE SHEET'!Q183)</f>
        <v/>
      </c>
      <c s="72" t="str">
        <f>IF('S.D.PASTE SHEET'!R183="","",'S.D.PASTE SHEET'!R183)</f>
        <v>GOVT. SENIOR SECONDARY SCHOOL DASANA KHURD (219769)</v>
      </c>
      <c s="72">
        <f>IF('S.D.PASTE SHEET'!S183="","",'S.D.PASTE SHEET'!S183)</f>
        <v>8141302602</v>
      </c>
      <c s="72" t="str">
        <f>IF('S.D.PASTE SHEET'!T183="","",'S.D.PASTE SHEET'!T183)</f>
        <v>XXXX6221</v>
      </c>
      <c s="72" t="str">
        <f>IF('S.D.PASTE SHEET'!U183="","",'S.D.PASTE SHEET'!U183)</f>
        <v>YSCYODG</v>
      </c>
      <c s="72">
        <f>IF('S.D.PASTE SHEET'!V183="","",'S.D.PASTE SHEET'!V183)</f>
        <v>7877682425</v>
      </c>
      <c s="72" t="str">
        <f>IF('S.D.PASTE SHEET'!W183="","",'S.D.PASTE SHEET'!W183)</f>
        <v>DASANA KHURD,MOLASAR,DASANA KHURD,341506</v>
      </c>
      <c s="72">
        <f>IF('S.D.PASTE SHEET'!X183="","",'S.D.PASTE SHEET'!X183)</f>
        <v>60000</v>
      </c>
      <c s="72" t="str">
        <f>IF('S.D.PASTE SHEET'!Y183="","",'S.D.PASTE SHEET'!Y183)</f>
        <v>N</v>
      </c>
      <c s="72" t="str">
        <f>IF('S.D.PASTE SHEET'!Z183="","",'S.D.PASTE SHEET'!Z183)</f>
        <v>N</v>
      </c>
      <c s="72" t="str">
        <f>IF('S.D.PASTE SHEET'!AA183="","",'S.D.PASTE SHEET'!AA183)</f>
        <v>No</v>
      </c>
      <c s="72">
        <f>IF('S.D.PASTE SHEET'!AB183="","",'S.D.PASTE SHEET'!AB183)</f>
        <v>14</v>
      </c>
      <c s="72" t="str">
        <f>IF('S.D.PASTE SHEET'!AC183="","",'S.D.PASTE SHEET'!AC183)</f>
        <v>None</v>
      </c>
      <c s="72">
        <f>IF('S.D.PASTE SHEET'!AD183="","",'S.D.PASTE SHEET'!AD183)</f>
        <v>3</v>
      </c>
      <c s="74"/>
      <c s="70" t="str">
        <f>IF(AK183="","",IF(AK183&gt;0,COUNT($AG$2:AG183),""))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IF(BC183="","",IF(BC183&gt;0,COUNT($AY$2:AY183),""))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 spans="1:157" ht="15.75" customHeight="1">
      <c r="A184" s="72">
        <f>IF('S.D.PASTE SHEET'!A184="","",'S.D.PASTE SHEET'!A184)</f>
        <v>10</v>
      </c>
      <c s="72" t="str">
        <f>IF('S.D.PASTE SHEET'!B184="","",'S.D.PASTE SHEET'!B184)</f>
        <v>A</v>
      </c>
      <c s="72">
        <f>IF('S.D.PASTE SHEET'!C184="","",'S.D.PASTE SHEET'!C184)</f>
        <v>598</v>
      </c>
      <c s="73" t="str">
        <f>IF('S.D.PASTE SHEET'!D184="","",'S.D.PASTE SHEET'!D184)</f>
        <v/>
      </c>
      <c s="72" t="str">
        <f>IF('S.D.PASTE SHEET'!E184="","",UPPER('S.D.PASTE SHEET'!E184))</f>
        <v>DEVENDRA PRATAP SINGH</v>
      </c>
      <c s="72" t="str">
        <f>IF('S.D.PASTE SHEET'!F184="","",'S.D.PASTE SHEET'!F184)</f>
        <v/>
      </c>
      <c s="72" t="str">
        <f>IF('S.D.PASTE SHEET'!G184="","",UPPER('S.D.PASTE SHEET'!G184))</f>
        <v>SURJAN SINGH</v>
      </c>
      <c s="72" t="str">
        <f>IF('S.D.PASTE SHEET'!H184="","",UPPER('S.D.PASTE SHEET'!H184))</f>
        <v>ACHARAJ KANWAR</v>
      </c>
      <c s="72" t="str">
        <f>IF('S.D.PASTE SHEET'!I184="","",'S.D.PASTE SHEET'!I184)</f>
        <v>M</v>
      </c>
      <c s="73">
        <f>IF('S.D.PASTE SHEET'!J184="","",'S.D.PASTE SHEET'!J184)</f>
        <v>39869</v>
      </c>
      <c s="72">
        <f>IF('S.D.PASTE SHEET'!K184="","",'S.D.PASTE SHEET'!K184)</f>
        <v>10061</v>
      </c>
      <c s="72">
        <f>IF('S.D.PASTE SHEET'!L184="","",'S.D.PASTE SHEET'!L184)</f>
        <v>1726484</v>
      </c>
      <c s="72">
        <f>IF('S.D.PASTE SHEET'!M184="","",'S.D.PASTE SHEET'!M184)</f>
        <v>137</v>
      </c>
      <c s="72">
        <f>IF('S.D.PASTE SHEET'!N184="","",'S.D.PASTE SHEET'!N184)</f>
        <v>120</v>
      </c>
      <c s="72" t="str">
        <f>IF('S.D.PASTE SHEET'!O184="","",'S.D.PASTE SHEET'!O184)</f>
        <v>GEN</v>
      </c>
      <c s="72" t="str">
        <f>IF('S.D.PASTE SHEET'!P184="","",'S.D.PASTE SHEET'!P184)</f>
        <v>Hindu</v>
      </c>
      <c s="72" t="str">
        <f>IF('S.D.PASTE SHEET'!Q184="","",'S.D.PASTE SHEET'!Q184)</f>
        <v/>
      </c>
      <c s="72" t="str">
        <f>IF('S.D.PASTE SHEET'!R184="","",'S.D.PASTE SHEET'!R184)</f>
        <v>GOVT. SENIOR SECONDARY SCHOOL DASANA KHURD (219769)</v>
      </c>
      <c s="72">
        <f>IF('S.D.PASTE SHEET'!S184="","",'S.D.PASTE SHEET'!S184)</f>
        <v>8141302602</v>
      </c>
      <c s="72" t="str">
        <f>IF('S.D.PASTE SHEET'!T184="","",'S.D.PASTE SHEET'!T184)</f>
        <v>XXXX1753</v>
      </c>
      <c s="72" t="str">
        <f>IF('S.D.PASTE SHEET'!U184="","",'S.D.PASTE SHEET'!U184)</f>
        <v/>
      </c>
      <c s="72">
        <f>IF('S.D.PASTE SHEET'!V184="","",'S.D.PASTE SHEET'!V184)</f>
        <v>7852057798</v>
      </c>
      <c s="72" t="str">
        <f>IF('S.D.PASTE SHEET'!W184="","",'S.D.PASTE SHEET'!W184)</f>
        <v>S/O SURJAN SINGH ,MOLASAR,DASANA KHURD POST- DIKAWA,341506</v>
      </c>
      <c s="72">
        <f>IF('S.D.PASTE SHEET'!X184="","",'S.D.PASTE SHEET'!X184)</f>
        <v>48000</v>
      </c>
      <c s="72" t="str">
        <f>IF('S.D.PASTE SHEET'!Y184="","",'S.D.PASTE SHEET'!Y184)</f>
        <v>N</v>
      </c>
      <c s="72" t="str">
        <f>IF('S.D.PASTE SHEET'!Z184="","",'S.D.PASTE SHEET'!Z184)</f>
        <v>N</v>
      </c>
      <c s="72" t="str">
        <f>IF('S.D.PASTE SHEET'!AA184="","",'S.D.PASTE SHEET'!AA184)</f>
        <v>No</v>
      </c>
      <c s="72">
        <f>IF('S.D.PASTE SHEET'!AB184="","",'S.D.PASTE SHEET'!AB184)</f>
        <v>15</v>
      </c>
      <c s="72" t="str">
        <f>IF('S.D.PASTE SHEET'!AC184="","",'S.D.PASTE SHEET'!AC184)</f>
        <v>None</v>
      </c>
      <c s="72">
        <f>IF('S.D.PASTE SHEET'!AD184="","",'S.D.PASTE SHEET'!AD184)</f>
        <v>2</v>
      </c>
      <c s="74"/>
      <c s="70" t="str">
        <f>IF(AK184="","",IF(AK184&gt;0,COUNT($AG$2:AG184),""))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IF(BC184="","",IF(BC184&gt;0,COUNT($AY$2:AY184),""))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 spans="1:157" ht="15.75" customHeight="1">
      <c r="A185" s="72">
        <f>IF('S.D.PASTE SHEET'!A185="","",'S.D.PASTE SHEET'!A185)</f>
        <v>10</v>
      </c>
      <c s="72" t="str">
        <f>IF('S.D.PASTE SHEET'!B185="","",'S.D.PASTE SHEET'!B185)</f>
        <v>A</v>
      </c>
      <c s="72">
        <f>IF('S.D.PASTE SHEET'!C185="","",'S.D.PASTE SHEET'!C185)</f>
        <v>547</v>
      </c>
      <c s="73" t="str">
        <f>IF('S.D.PASTE SHEET'!D185="","",'S.D.PASTE SHEET'!D185)</f>
        <v/>
      </c>
      <c s="72" t="str">
        <f>IF('S.D.PASTE SHEET'!E185="","",UPPER('S.D.PASTE SHEET'!E185))</f>
        <v>DEVRAJ SINGH</v>
      </c>
      <c s="72" t="str">
        <f>IF('S.D.PASTE SHEET'!F185="","",'S.D.PASTE SHEET'!F185)</f>
        <v/>
      </c>
      <c s="72" t="str">
        <f>IF('S.D.PASTE SHEET'!G185="","",UPPER('S.D.PASTE SHEET'!G185))</f>
        <v>VIKARAM SINGH</v>
      </c>
      <c s="72" t="str">
        <f>IF('S.D.PASTE SHEET'!H185="","",UPPER('S.D.PASTE SHEET'!H185))</f>
        <v>PRAKASH KANWAR</v>
      </c>
      <c s="72" t="str">
        <f>IF('S.D.PASTE SHEET'!I185="","",'S.D.PASTE SHEET'!I185)</f>
        <v>M</v>
      </c>
      <c s="73">
        <f>IF('S.D.PASTE SHEET'!J185="","",'S.D.PASTE SHEET'!J185)</f>
        <v>39930</v>
      </c>
      <c s="72">
        <f>IF('S.D.PASTE SHEET'!K185="","",'S.D.PASTE SHEET'!K185)</f>
        <v>10062</v>
      </c>
      <c s="72">
        <f>IF('S.D.PASTE SHEET'!L185="","",'S.D.PASTE SHEET'!L185)</f>
        <v>1726485</v>
      </c>
      <c s="72">
        <f>IF('S.D.PASTE SHEET'!M185="","",'S.D.PASTE SHEET'!M185)</f>
        <v>137</v>
      </c>
      <c s="72">
        <f>IF('S.D.PASTE SHEET'!N185="","",'S.D.PASTE SHEET'!N185)</f>
        <v>131</v>
      </c>
      <c s="72" t="str">
        <f>IF('S.D.PASTE SHEET'!O185="","",'S.D.PASTE SHEET'!O185)</f>
        <v>GEN</v>
      </c>
      <c s="72" t="str">
        <f>IF('S.D.PASTE SHEET'!P185="","",'S.D.PASTE SHEET'!P185)</f>
        <v>Hindu</v>
      </c>
      <c s="72" t="str">
        <f>IF('S.D.PASTE SHEET'!Q185="","",'S.D.PASTE SHEET'!Q185)</f>
        <v/>
      </c>
      <c s="72" t="str">
        <f>IF('S.D.PASTE SHEET'!R185="","",'S.D.PASTE SHEET'!R185)</f>
        <v>GOVT. SENIOR SECONDARY SCHOOL DASANA KHURD (219769)</v>
      </c>
      <c s="72">
        <f>IF('S.D.PASTE SHEET'!S185="","",'S.D.PASTE SHEET'!S185)</f>
        <v>8141302602</v>
      </c>
      <c s="72" t="str">
        <f>IF('S.D.PASTE SHEET'!T185="","",'S.D.PASTE SHEET'!T185)</f>
        <v>XXXX9730</v>
      </c>
      <c s="72" t="str">
        <f>IF('S.D.PASTE SHEET'!U185="","",'S.D.PASTE SHEET'!U185)</f>
        <v/>
      </c>
      <c s="72">
        <f>IF('S.D.PASTE SHEET'!V185="","",'S.D.PASTE SHEET'!V185)</f>
        <v>9828949520</v>
      </c>
      <c s="72" t="str">
        <f>IF('S.D.PASTE SHEET'!W185="","",'S.D.PASTE SHEET'!W185)</f>
        <v>VILLAGE DASANA KHURD POST DIKAWA,MOLASAR ,DASANA KHURD ,341506</v>
      </c>
      <c s="72">
        <f>IF('S.D.PASTE SHEET'!X185="","",'S.D.PASTE SHEET'!X185)</f>
        <v>45000</v>
      </c>
      <c s="72" t="str">
        <f>IF('S.D.PASTE SHEET'!Y185="","",'S.D.PASTE SHEET'!Y185)</f>
        <v>N</v>
      </c>
      <c s="72" t="str">
        <f>IF('S.D.PASTE SHEET'!Z185="","",'S.D.PASTE SHEET'!Z185)</f>
        <v>N</v>
      </c>
      <c s="72" t="str">
        <f>IF('S.D.PASTE SHEET'!AA185="","",'S.D.PASTE SHEET'!AA185)</f>
        <v>No</v>
      </c>
      <c s="72">
        <f>IF('S.D.PASTE SHEET'!AB185="","",'S.D.PASTE SHEET'!AB185)</f>
        <v>15</v>
      </c>
      <c s="72" t="str">
        <f>IF('S.D.PASTE SHEET'!AC185="","",'S.D.PASTE SHEET'!AC185)</f>
        <v>None</v>
      </c>
      <c s="72">
        <f>IF('S.D.PASTE SHEET'!AD185="","",'S.D.PASTE SHEET'!AD185)</f>
        <v>0</v>
      </c>
      <c s="74"/>
      <c s="70" t="str">
        <f>IF(AK185="","",IF(AK185&gt;0,COUNT($AG$2:AG185),""))</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IF(BC185="","",IF(BC185&gt;0,COUNT($AY$2:AY185),""))</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 spans="1:157" ht="15.75" customHeight="1">
      <c r="A186" s="72">
        <f>IF('S.D.PASTE SHEET'!A186="","",'S.D.PASTE SHEET'!A186)</f>
        <v>10</v>
      </c>
      <c s="72" t="str">
        <f>IF('S.D.PASTE SHEET'!B186="","",'S.D.PASTE SHEET'!B186)</f>
        <v>A</v>
      </c>
      <c s="72">
        <f>IF('S.D.PASTE SHEET'!C186="","",'S.D.PASTE SHEET'!C186)</f>
        <v>406</v>
      </c>
      <c s="73" t="str">
        <f>IF('S.D.PASTE SHEET'!D186="","",'S.D.PASTE SHEET'!D186)</f>
        <v/>
      </c>
      <c s="72" t="str">
        <f>IF('S.D.PASTE SHEET'!E186="","",UPPER('S.D.PASTE SHEET'!E186))</f>
        <v>HEMYATI</v>
      </c>
      <c s="72" t="str">
        <f>IF('S.D.PASTE SHEET'!F186="","",'S.D.PASTE SHEET'!F186)</f>
        <v/>
      </c>
      <c s="72" t="str">
        <f>IF('S.D.PASTE SHEET'!G186="","",UPPER('S.D.PASTE SHEET'!G186))</f>
        <v>JAGDISH</v>
      </c>
      <c s="72" t="str">
        <f>IF('S.D.PASTE SHEET'!H186="","",UPPER('S.D.PASTE SHEET'!H186))</f>
        <v>SUPYAR DEVI</v>
      </c>
      <c s="72" t="str">
        <f>IF('S.D.PASTE SHEET'!I186="","",'S.D.PASTE SHEET'!I186)</f>
        <v>F</v>
      </c>
      <c s="73">
        <f>IF('S.D.PASTE SHEET'!J186="","",'S.D.PASTE SHEET'!J186)</f>
        <v>39969</v>
      </c>
      <c s="72">
        <f>IF('S.D.PASTE SHEET'!K186="","",'S.D.PASTE SHEET'!K186)</f>
        <v>10063</v>
      </c>
      <c s="72">
        <f>IF('S.D.PASTE SHEET'!L186="","",'S.D.PASTE SHEET'!L186)</f>
        <v>1726486</v>
      </c>
      <c s="72">
        <f>IF('S.D.PASTE SHEET'!M186="","",'S.D.PASTE SHEET'!M186)</f>
        <v>137</v>
      </c>
      <c s="72">
        <f>IF('S.D.PASTE SHEET'!N186="","",'S.D.PASTE SHEET'!N186)</f>
        <v>122</v>
      </c>
      <c s="72" t="str">
        <f>IF('S.D.PASTE SHEET'!O186="","",'S.D.PASTE SHEET'!O186)</f>
        <v>SC</v>
      </c>
      <c s="72" t="str">
        <f>IF('S.D.PASTE SHEET'!P186="","",'S.D.PASTE SHEET'!P186)</f>
        <v/>
      </c>
      <c s="72" t="str">
        <f>IF('S.D.PASTE SHEET'!Q186="","",'S.D.PASTE SHEET'!Q186)</f>
        <v/>
      </c>
      <c s="72" t="str">
        <f>IF('S.D.PASTE SHEET'!R186="","",'S.D.PASTE SHEET'!R186)</f>
        <v>GOVT. SENIOR SECONDARY SCHOOL DASANA KHURD (219769)</v>
      </c>
      <c s="72">
        <f>IF('S.D.PASTE SHEET'!S186="","",'S.D.PASTE SHEET'!S186)</f>
        <v>8141302602</v>
      </c>
      <c s="72" t="str">
        <f>IF('S.D.PASTE SHEET'!T186="","",'S.D.PASTE SHEET'!T186)</f>
        <v>XXXX6381</v>
      </c>
      <c s="72" t="str">
        <f>IF('S.D.PASTE SHEET'!U186="","",'S.D.PASTE SHEET'!U186)</f>
        <v>VVWTBBH</v>
      </c>
      <c s="72">
        <f>IF('S.D.PASTE SHEET'!V186="","",'S.D.PASTE SHEET'!V186)</f>
        <v>9772517640</v>
      </c>
      <c s="72" t="str">
        <f>IF('S.D.PASTE SHEET'!W186="","",'S.D.PASTE SHEET'!W186)</f>
        <v>Dikawa,Molasar,Dasanakhurd,341506</v>
      </c>
      <c s="72">
        <f>IF('S.D.PASTE SHEET'!X186="","",'S.D.PASTE SHEET'!X186)</f>
        <v>36000</v>
      </c>
      <c s="72" t="str">
        <f>IF('S.D.PASTE SHEET'!Y186="","",'S.D.PASTE SHEET'!Y186)</f>
        <v>N</v>
      </c>
      <c s="72" t="str">
        <f>IF('S.D.PASTE SHEET'!Z186="","",'S.D.PASTE SHEET'!Z186)</f>
        <v>N</v>
      </c>
      <c s="72" t="str">
        <f>IF('S.D.PASTE SHEET'!AA186="","",'S.D.PASTE SHEET'!AA186)</f>
        <v/>
      </c>
      <c s="72">
        <f>IF('S.D.PASTE SHEET'!AB186="","",'S.D.PASTE SHEET'!AB186)</f>
        <v>15</v>
      </c>
      <c s="72" t="str">
        <f>IF('S.D.PASTE SHEET'!AC186="","",'S.D.PASTE SHEET'!AC186)</f>
        <v>None</v>
      </c>
      <c s="72">
        <f>IF('S.D.PASTE SHEET'!AD186="","",'S.D.PASTE SHEET'!AD186)</f>
        <v>0</v>
      </c>
      <c s="74"/>
      <c s="70" t="str">
        <f>IF(AK186="","",IF(AK186&gt;0,COUNT($AG$2:AG186),""))</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IF(BC186="","",IF(BC186&gt;0,COUNT($AY$2:AY186),""))</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 spans="1:157" ht="15.75" customHeight="1">
      <c r="A187" s="72">
        <f>IF('S.D.PASTE SHEET'!A187="","",'S.D.PASTE SHEET'!A187)</f>
        <v>10</v>
      </c>
      <c s="72" t="str">
        <f>IF('S.D.PASTE SHEET'!B187="","",'S.D.PASTE SHEET'!B187)</f>
        <v>A</v>
      </c>
      <c s="72">
        <f>IF('S.D.PASTE SHEET'!C187="","",'S.D.PASTE SHEET'!C187)</f>
        <v>311</v>
      </c>
      <c s="73" t="str">
        <f>IF('S.D.PASTE SHEET'!D187="","",'S.D.PASTE SHEET'!D187)</f>
        <v/>
      </c>
      <c s="72" t="str">
        <f>IF('S.D.PASTE SHEET'!E187="","",UPPER('S.D.PASTE SHEET'!E187))</f>
        <v>PRAKASH DERU</v>
      </c>
      <c s="72" t="str">
        <f>IF('S.D.PASTE SHEET'!F187="","",'S.D.PASTE SHEET'!F187)</f>
        <v/>
      </c>
      <c s="72" t="str">
        <f>IF('S.D.PASTE SHEET'!G187="","",UPPER('S.D.PASTE SHEET'!G187))</f>
        <v>JAGU RAM</v>
      </c>
      <c s="72" t="str">
        <f>IF('S.D.PASTE SHEET'!H187="","",UPPER('S.D.PASTE SHEET'!H187))</f>
        <v>BAJU DEVI</v>
      </c>
      <c s="72" t="str">
        <f>IF('S.D.PASTE SHEET'!I187="","",'S.D.PASTE SHEET'!I187)</f>
        <v>M</v>
      </c>
      <c s="73">
        <f>IF('S.D.PASTE SHEET'!J187="","",'S.D.PASTE SHEET'!J187)</f>
        <v>40214</v>
      </c>
      <c s="72">
        <f>IF('S.D.PASTE SHEET'!K187="","",'S.D.PASTE SHEET'!K187)</f>
        <v>10064</v>
      </c>
      <c s="72">
        <f>IF('S.D.PASTE SHEET'!L187="","",'S.D.PASTE SHEET'!L187)</f>
        <v>1726487</v>
      </c>
      <c s="72">
        <f>IF('S.D.PASTE SHEET'!M187="","",'S.D.PASTE SHEET'!M187)</f>
        <v>137</v>
      </c>
      <c s="72">
        <f>IF('S.D.PASTE SHEET'!N187="","",'S.D.PASTE SHEET'!N187)</f>
        <v>122</v>
      </c>
      <c s="72" t="str">
        <f>IF('S.D.PASTE SHEET'!O187="","",'S.D.PASTE SHEET'!O187)</f>
        <v>OBC</v>
      </c>
      <c s="72" t="str">
        <f>IF('S.D.PASTE SHEET'!P187="","",'S.D.PASTE SHEET'!P187)</f>
        <v>Hindu</v>
      </c>
      <c s="72" t="str">
        <f>IF('S.D.PASTE SHEET'!Q187="","",'S.D.PASTE SHEET'!Q187)</f>
        <v/>
      </c>
      <c s="72" t="str">
        <f>IF('S.D.PASTE SHEET'!R187="","",'S.D.PASTE SHEET'!R187)</f>
        <v>GOVT. SENIOR SECONDARY SCHOOL DASANA KHURD (219769)</v>
      </c>
      <c s="72">
        <f>IF('S.D.PASTE SHEET'!S187="","",'S.D.PASTE SHEET'!S187)</f>
        <v>8141302602</v>
      </c>
      <c s="72" t="str">
        <f>IF('S.D.PASTE SHEET'!T187="","",'S.D.PASTE SHEET'!T187)</f>
        <v>XXXX9150</v>
      </c>
      <c s="72" t="str">
        <f>IF('S.D.PASTE SHEET'!U187="","",'S.D.PASTE SHEET'!U187)</f>
        <v>BCAGBUW</v>
      </c>
      <c s="72">
        <f>IF('S.D.PASTE SHEET'!V187="","",'S.D.PASTE SHEET'!V187)</f>
        <v>7878384665</v>
      </c>
      <c s="72" t="str">
        <f>IF('S.D.PASTE SHEET'!W187="","",'S.D.PASTE SHEET'!W187)</f>
        <v>VILL-DASANA KHURD,MAULASAR,POST-DIKAWA,341506</v>
      </c>
      <c s="72">
        <f>IF('S.D.PASTE SHEET'!X187="","",'S.D.PASTE SHEET'!X187)</f>
        <v>46000</v>
      </c>
      <c s="72" t="str">
        <f>IF('S.D.PASTE SHEET'!Y187="","",'S.D.PASTE SHEET'!Y187)</f>
        <v>N</v>
      </c>
      <c s="72" t="str">
        <f>IF('S.D.PASTE SHEET'!Z187="","",'S.D.PASTE SHEET'!Z187)</f>
        <v>N</v>
      </c>
      <c s="72" t="str">
        <f>IF('S.D.PASTE SHEET'!AA187="","",'S.D.PASTE SHEET'!AA187)</f>
        <v>No</v>
      </c>
      <c s="72">
        <f>IF('S.D.PASTE SHEET'!AB187="","",'S.D.PASTE SHEET'!AB187)</f>
        <v>14</v>
      </c>
      <c s="72" t="str">
        <f>IF('S.D.PASTE SHEET'!AC187="","",'S.D.PASTE SHEET'!AC187)</f>
        <v>None</v>
      </c>
      <c s="72">
        <f>IF('S.D.PASTE SHEET'!AD187="","",'S.D.PASTE SHEET'!AD187)</f>
        <v>2.1000000000000001</v>
      </c>
      <c s="74"/>
      <c s="70" t="str">
        <f>IF(AK187="","",IF(AK187&gt;0,COUNT($AG$2:AG187),""))</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IF(BC187="","",IF(BC187&gt;0,COUNT($AY$2:AY187),""))</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 spans="1:157" ht="15.75" customHeight="1">
      <c r="A188" s="72">
        <f>IF('S.D.PASTE SHEET'!A188="","",'S.D.PASTE SHEET'!A188)</f>
        <v>10</v>
      </c>
      <c s="72" t="str">
        <f>IF('S.D.PASTE SHEET'!B188="","",'S.D.PASTE SHEET'!B188)</f>
        <v>A</v>
      </c>
      <c s="72">
        <f>IF('S.D.PASTE SHEET'!C188="","",'S.D.PASTE SHEET'!C188)</f>
        <v>379</v>
      </c>
      <c s="73" t="str">
        <f>IF('S.D.PASTE SHEET'!D188="","",'S.D.PASTE SHEET'!D188)</f>
        <v/>
      </c>
      <c s="72" t="str">
        <f>IF('S.D.PASTE SHEET'!E188="","",UPPER('S.D.PASTE SHEET'!E188))</f>
        <v>PRITAM SINGH</v>
      </c>
      <c s="72" t="str">
        <f>IF('S.D.PASTE SHEET'!F188="","",'S.D.PASTE SHEET'!F188)</f>
        <v/>
      </c>
      <c s="72" t="str">
        <f>IF('S.D.PASTE SHEET'!G188="","",UPPER('S.D.PASTE SHEET'!G188))</f>
        <v>RAJENDRA SINGH</v>
      </c>
      <c s="72" t="str">
        <f>IF('S.D.PASTE SHEET'!H188="","",UPPER('S.D.PASTE SHEET'!H188))</f>
        <v>PRAKASH KANWAR</v>
      </c>
      <c s="72" t="str">
        <f>IF('S.D.PASTE SHEET'!I188="","",'S.D.PASTE SHEET'!I188)</f>
        <v>M</v>
      </c>
      <c s="73">
        <f>IF('S.D.PASTE SHEET'!J188="","",'S.D.PASTE SHEET'!J188)</f>
        <v>39552</v>
      </c>
      <c s="72">
        <f>IF('S.D.PASTE SHEET'!K188="","",'S.D.PASTE SHEET'!K188)</f>
        <v>10065</v>
      </c>
      <c s="72">
        <f>IF('S.D.PASTE SHEET'!L188="","",'S.D.PASTE SHEET'!L188)</f>
        <v>1726488</v>
      </c>
      <c s="72">
        <f>IF('S.D.PASTE SHEET'!M188="","",'S.D.PASTE SHEET'!M188)</f>
        <v>137</v>
      </c>
      <c s="72">
        <f>IF('S.D.PASTE SHEET'!N188="","",'S.D.PASTE SHEET'!N188)</f>
        <v>119</v>
      </c>
      <c s="72" t="str">
        <f>IF('S.D.PASTE SHEET'!O188="","",'S.D.PASTE SHEET'!O188)</f>
        <v>GEN</v>
      </c>
      <c s="72" t="str">
        <f>IF('S.D.PASTE SHEET'!P188="","",'S.D.PASTE SHEET'!P188)</f>
        <v>Hindu</v>
      </c>
      <c s="72" t="str">
        <f>IF('S.D.PASTE SHEET'!Q188="","",'S.D.PASTE SHEET'!Q188)</f>
        <v/>
      </c>
      <c s="72" t="str">
        <f>IF('S.D.PASTE SHEET'!R188="","",'S.D.PASTE SHEET'!R188)</f>
        <v>GOVT. SENIOR SECONDARY SCHOOL DASANA KHURD (219769)</v>
      </c>
      <c s="72">
        <f>IF('S.D.PASTE SHEET'!S188="","",'S.D.PASTE SHEET'!S188)</f>
        <v>8141302602</v>
      </c>
      <c s="72" t="str">
        <f>IF('S.D.PASTE SHEET'!T188="","",'S.D.PASTE SHEET'!T188)</f>
        <v>XXXX7043</v>
      </c>
      <c s="72" t="str">
        <f>IF('S.D.PASTE SHEET'!U188="","",'S.D.PASTE SHEET'!U188)</f>
        <v>VRVBJHI</v>
      </c>
      <c s="72">
        <f>IF('S.D.PASTE SHEET'!V188="","",'S.D.PASTE SHEET'!V188)</f>
        <v>8094053619</v>
      </c>
      <c s="72" t="str">
        <f>IF('S.D.PASTE SHEET'!W188="","",'S.D.PASTE SHEET'!W188)</f>
        <v>DASANA KHURD,MOLASAR,DASANA KHURD,341506</v>
      </c>
      <c s="72">
        <f>IF('S.D.PASTE SHEET'!X188="","",'S.D.PASTE SHEET'!X188)</f>
        <v>36000</v>
      </c>
      <c s="72" t="str">
        <f>IF('S.D.PASTE SHEET'!Y188="","",'S.D.PASTE SHEET'!Y188)</f>
        <v>N</v>
      </c>
      <c s="72" t="str">
        <f>IF('S.D.PASTE SHEET'!Z188="","",'S.D.PASTE SHEET'!Z188)</f>
        <v>N</v>
      </c>
      <c s="72" t="str">
        <f>IF('S.D.PASTE SHEET'!AA188="","",'S.D.PASTE SHEET'!AA188)</f>
        <v>No</v>
      </c>
      <c s="72">
        <f>IF('S.D.PASTE SHEET'!AB188="","",'S.D.PASTE SHEET'!AB188)</f>
        <v>16</v>
      </c>
      <c s="72" t="str">
        <f>IF('S.D.PASTE SHEET'!AC188="","",'S.D.PASTE SHEET'!AC188)</f>
        <v>None</v>
      </c>
      <c s="72">
        <f>IF('S.D.PASTE SHEET'!AD188="","",'S.D.PASTE SHEET'!AD188)</f>
        <v>2.1000000000000001</v>
      </c>
      <c s="74"/>
      <c s="70" t="str">
        <f>IF(AK188="","",IF(AK188&gt;0,COUNT($AG$2:AG188),""))</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IF(BC188="","",IF(BC188&gt;0,COUNT($AY$2:AY188),""))</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 spans="1:157" ht="15.75" customHeight="1">
      <c r="A189" s="72">
        <f>IF('S.D.PASTE SHEET'!A189="","",'S.D.PASTE SHEET'!A189)</f>
        <v>10</v>
      </c>
      <c s="72" t="str">
        <f>IF('S.D.PASTE SHEET'!B189="","",'S.D.PASTE SHEET'!B189)</f>
        <v>A</v>
      </c>
      <c s="72">
        <f>IF('S.D.PASTE SHEET'!C189="","",'S.D.PASTE SHEET'!C189)</f>
        <v>356</v>
      </c>
      <c s="73" t="str">
        <f>IF('S.D.PASTE SHEET'!D189="","",'S.D.PASTE SHEET'!D189)</f>
        <v/>
      </c>
      <c s="72" t="str">
        <f>IF('S.D.PASTE SHEET'!E189="","",UPPER('S.D.PASTE SHEET'!E189))</f>
        <v>RAKESH NAYAK</v>
      </c>
      <c s="72" t="str">
        <f>IF('S.D.PASTE SHEET'!F189="","",'S.D.PASTE SHEET'!F189)</f>
        <v/>
      </c>
      <c s="72" t="str">
        <f>IF('S.D.PASTE SHEET'!G189="","",UPPER('S.D.PASTE SHEET'!G189))</f>
        <v>NARAYAN RAM</v>
      </c>
      <c s="72" t="str">
        <f>IF('S.D.PASTE SHEET'!H189="","",UPPER('S.D.PASTE SHEET'!H189))</f>
        <v>KAMALA DEVI</v>
      </c>
      <c s="72" t="str">
        <f>IF('S.D.PASTE SHEET'!I189="","",'S.D.PASTE SHEET'!I189)</f>
        <v>M</v>
      </c>
      <c s="73">
        <f>IF('S.D.PASTE SHEET'!J189="","",'S.D.PASTE SHEET'!J189)</f>
        <v>37987</v>
      </c>
      <c s="72">
        <f>IF('S.D.PASTE SHEET'!K189="","",'S.D.PASTE SHEET'!K189)</f>
        <v>10066</v>
      </c>
      <c s="72">
        <f>IF('S.D.PASTE SHEET'!L189="","",'S.D.PASTE SHEET'!L189)</f>
        <v>1726489</v>
      </c>
      <c s="72">
        <f>IF('S.D.PASTE SHEET'!M189="","",'S.D.PASTE SHEET'!M189)</f>
        <v>137</v>
      </c>
      <c s="72">
        <f>IF('S.D.PASTE SHEET'!N189="","",'S.D.PASTE SHEET'!N189)</f>
        <v>108</v>
      </c>
      <c s="72" t="str">
        <f>IF('S.D.PASTE SHEET'!O189="","",'S.D.PASTE SHEET'!O189)</f>
        <v>SC</v>
      </c>
      <c s="72" t="str">
        <f>IF('S.D.PASTE SHEET'!P189="","",'S.D.PASTE SHEET'!P189)</f>
        <v>Hindu</v>
      </c>
      <c s="72" t="str">
        <f>IF('S.D.PASTE SHEET'!Q189="","",'S.D.PASTE SHEET'!Q189)</f>
        <v/>
      </c>
      <c s="72" t="str">
        <f>IF('S.D.PASTE SHEET'!R189="","",'S.D.PASTE SHEET'!R189)</f>
        <v>GOVT. SENIOR SECONDARY SCHOOL DASANA KHURD (219769)</v>
      </c>
      <c s="72">
        <f>IF('S.D.PASTE SHEET'!S189="","",'S.D.PASTE SHEET'!S189)</f>
        <v>8141302602</v>
      </c>
      <c s="72" t="str">
        <f>IF('S.D.PASTE SHEET'!T189="","",'S.D.PASTE SHEET'!T189)</f>
        <v>XXXX1156</v>
      </c>
      <c s="72" t="str">
        <f>IF('S.D.PASTE SHEET'!U189="","",'S.D.PASTE SHEET'!U189)</f>
        <v>VVWHZKJ</v>
      </c>
      <c s="72">
        <f>IF('S.D.PASTE SHEET'!V189="","",'S.D.PASTE SHEET'!V189)</f>
        <v>9828659459</v>
      </c>
      <c s="72" t="str">
        <f>IF('S.D.PASTE SHEET'!W189="","",'S.D.PASTE SHEET'!W189)</f>
        <v>DASANA KHURD,MOLASAR,DASANA KHURD,341506</v>
      </c>
      <c s="72">
        <f>IF('S.D.PASTE SHEET'!X189="","",'S.D.PASTE SHEET'!X189)</f>
        <v>60000</v>
      </c>
      <c s="72" t="str">
        <f>IF('S.D.PASTE SHEET'!Y189="","",'S.D.PASTE SHEET'!Y189)</f>
        <v>N</v>
      </c>
      <c s="72" t="str">
        <f>IF('S.D.PASTE SHEET'!Z189="","",'S.D.PASTE SHEET'!Z189)</f>
        <v>N</v>
      </c>
      <c s="72" t="str">
        <f>IF('S.D.PASTE SHEET'!AA189="","",'S.D.PASTE SHEET'!AA189)</f>
        <v>No</v>
      </c>
      <c s="72">
        <f>IF('S.D.PASTE SHEET'!AB189="","",'S.D.PASTE SHEET'!AB189)</f>
        <v>20</v>
      </c>
      <c s="72" t="str">
        <f>IF('S.D.PASTE SHEET'!AC189="","",'S.D.PASTE SHEET'!AC189)</f>
        <v>None</v>
      </c>
      <c s="72">
        <f>IF('S.D.PASTE SHEET'!AD189="","",'S.D.PASTE SHEET'!AD189)</f>
        <v>2.1000000000000001</v>
      </c>
      <c s="74"/>
      <c s="70" t="str">
        <f>IF(AK189="","",IF(AK189&gt;0,COUNT($AG$2:AG189),""))</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IF(BC189="","",IF(BC189&gt;0,COUNT($AY$2:AY189),""))</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 spans="1:157" ht="15.75" customHeight="1">
      <c r="A190" s="72">
        <f>IF('S.D.PASTE SHEET'!A190="","",'S.D.PASTE SHEET'!A190)</f>
        <v>10</v>
      </c>
      <c s="72" t="str">
        <f>IF('S.D.PASTE SHEET'!B190="","",'S.D.PASTE SHEET'!B190)</f>
        <v>A</v>
      </c>
      <c s="72">
        <f>IF('S.D.PASTE SHEET'!C190="","",'S.D.PASTE SHEET'!C190)</f>
        <v>325</v>
      </c>
      <c s="73" t="str">
        <f>IF('S.D.PASTE SHEET'!D190="","",'S.D.PASTE SHEET'!D190)</f>
        <v/>
      </c>
      <c s="72" t="str">
        <f>IF('S.D.PASTE SHEET'!E190="","",UPPER('S.D.PASTE SHEET'!E190))</f>
        <v>RAVINDRA BHAKAR</v>
      </c>
      <c s="72" t="str">
        <f>IF('S.D.PASTE SHEET'!F190="","",'S.D.PASTE SHEET'!F190)</f>
        <v/>
      </c>
      <c s="72" t="str">
        <f>IF('S.D.PASTE SHEET'!G190="","",UPPER('S.D.PASTE SHEET'!G190))</f>
        <v>RAMNIWAS BHAKAR</v>
      </c>
      <c s="72" t="str">
        <f>IF('S.D.PASTE SHEET'!H190="","",UPPER('S.D.PASTE SHEET'!H190))</f>
        <v>BHAGAWANI DEVI</v>
      </c>
      <c s="72" t="str">
        <f>IF('S.D.PASTE SHEET'!I190="","",'S.D.PASTE SHEET'!I190)</f>
        <v>M</v>
      </c>
      <c s="73">
        <f>IF('S.D.PASTE SHEET'!J190="","",'S.D.PASTE SHEET'!J190)</f>
        <v>39335</v>
      </c>
      <c s="72">
        <f>IF('S.D.PASTE SHEET'!K190="","",'S.D.PASTE SHEET'!K190)</f>
        <v>10067</v>
      </c>
      <c s="72">
        <f>IF('S.D.PASTE SHEET'!L190="","",'S.D.PASTE SHEET'!L190)</f>
        <v>1726490</v>
      </c>
      <c s="72">
        <f>IF('S.D.PASTE SHEET'!M190="","",'S.D.PASTE SHEET'!M190)</f>
        <v>137</v>
      </c>
      <c s="72">
        <f>IF('S.D.PASTE SHEET'!N190="","",'S.D.PASTE SHEET'!N190)</f>
        <v>118</v>
      </c>
      <c s="72" t="str">
        <f>IF('S.D.PASTE SHEET'!O190="","",'S.D.PASTE SHEET'!O190)</f>
        <v>OBC</v>
      </c>
      <c s="72" t="str">
        <f>IF('S.D.PASTE SHEET'!P190="","",'S.D.PASTE SHEET'!P190)</f>
        <v>Hindu</v>
      </c>
      <c s="72" t="str">
        <f>IF('S.D.PASTE SHEET'!Q190="","",'S.D.PASTE SHEET'!Q190)</f>
        <v/>
      </c>
      <c s="72" t="str">
        <f>IF('S.D.PASTE SHEET'!R190="","",'S.D.PASTE SHEET'!R190)</f>
        <v>GOVT. SENIOR SECONDARY SCHOOL DASANA KHURD (219769)</v>
      </c>
      <c s="72">
        <f>IF('S.D.PASTE SHEET'!S190="","",'S.D.PASTE SHEET'!S190)</f>
        <v>8141302602</v>
      </c>
      <c s="72" t="str">
        <f>IF('S.D.PASTE SHEET'!T190="","",'S.D.PASTE SHEET'!T190)</f>
        <v>XXXX0861</v>
      </c>
      <c s="72" t="str">
        <f>IF('S.D.PASTE SHEET'!U190="","",'S.D.PASTE SHEET'!U190)</f>
        <v>YBGYDCW</v>
      </c>
      <c s="72">
        <f>IF('S.D.PASTE SHEET'!V190="","",'S.D.PASTE SHEET'!V190)</f>
        <v>9982131998</v>
      </c>
      <c s="72" t="str">
        <f>IF('S.D.PASTE SHEET'!W190="","",'S.D.PASTE SHEET'!W190)</f>
        <v>VILL-DASANA KHURD,MAULASAR,POST-DIKAWA,341506</v>
      </c>
      <c s="72">
        <f>IF('S.D.PASTE SHEET'!X190="","",'S.D.PASTE SHEET'!X190)</f>
        <v>30000</v>
      </c>
      <c s="72" t="str">
        <f>IF('S.D.PASTE SHEET'!Y190="","",'S.D.PASTE SHEET'!Y190)</f>
        <v>Y</v>
      </c>
      <c s="72" t="str">
        <f>IF('S.D.PASTE SHEET'!Z190="","",'S.D.PASTE SHEET'!Z190)</f>
        <v>N</v>
      </c>
      <c s="72" t="str">
        <f>IF('S.D.PASTE SHEET'!AA190="","",'S.D.PASTE SHEET'!AA190)</f>
        <v>No</v>
      </c>
      <c s="72">
        <f>IF('S.D.PASTE SHEET'!AB190="","",'S.D.PASTE SHEET'!AB190)</f>
        <v>17</v>
      </c>
      <c s="72" t="str">
        <f>IF('S.D.PASTE SHEET'!AC190="","",'S.D.PASTE SHEET'!AC190)</f>
        <v>None</v>
      </c>
      <c s="72">
        <f>IF('S.D.PASTE SHEET'!AD190="","",'S.D.PASTE SHEET'!AD190)</f>
        <v>3</v>
      </c>
      <c s="74"/>
      <c s="70" t="str">
        <f>IF(AK190="","",IF(AK190&gt;0,COUNT($AG$2:AG190),""))</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IF(BC190="","",IF(BC190&gt;0,COUNT($AY$2:AY190),""))</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 spans="1:157" ht="15.75" customHeight="1">
      <c r="A191" s="72">
        <f>IF('S.D.PASTE SHEET'!A191="","",'S.D.PASTE SHEET'!A191)</f>
        <v>10</v>
      </c>
      <c s="72" t="str">
        <f>IF('S.D.PASTE SHEET'!B191="","",'S.D.PASTE SHEET'!B191)</f>
        <v>A</v>
      </c>
      <c s="72">
        <f>IF('S.D.PASTE SHEET'!C191="","",'S.D.PASTE SHEET'!C191)</f>
        <v>527</v>
      </c>
      <c s="73" t="str">
        <f>IF('S.D.PASTE SHEET'!D191="","",'S.D.PASTE SHEET'!D191)</f>
        <v/>
      </c>
      <c s="72" t="str">
        <f>IF('S.D.PASTE SHEET'!E191="","",UPPER('S.D.PASTE SHEET'!E191))</f>
        <v>SAHIL</v>
      </c>
      <c s="72" t="str">
        <f>IF('S.D.PASTE SHEET'!F191="","",'S.D.PASTE SHEET'!F191)</f>
        <v/>
      </c>
      <c s="72" t="str">
        <f>IF('S.D.PASTE SHEET'!G191="","",UPPER('S.D.PASTE SHEET'!G191))</f>
        <v>BIRDA RAM</v>
      </c>
      <c s="72" t="str">
        <f>IF('S.D.PASTE SHEET'!H191="","",UPPER('S.D.PASTE SHEET'!H191))</f>
        <v>SARITA DEVI</v>
      </c>
      <c s="72" t="str">
        <f>IF('S.D.PASTE SHEET'!I191="","",'S.D.PASTE SHEET'!I191)</f>
        <v>M</v>
      </c>
      <c s="73">
        <f>IF('S.D.PASTE SHEET'!J191="","",'S.D.PASTE SHEET'!J191)</f>
        <v>39751</v>
      </c>
      <c s="72">
        <f>IF('S.D.PASTE SHEET'!K191="","",'S.D.PASTE SHEET'!K191)</f>
        <v>10068</v>
      </c>
      <c s="72">
        <f>IF('S.D.PASTE SHEET'!L191="","",'S.D.PASTE SHEET'!L191)</f>
        <v>1726491</v>
      </c>
      <c s="72">
        <f>IF('S.D.PASTE SHEET'!M191="","",'S.D.PASTE SHEET'!M191)</f>
        <v>137</v>
      </c>
      <c s="72">
        <f>IF('S.D.PASTE SHEET'!N191="","",'S.D.PASTE SHEET'!N191)</f>
        <v>129</v>
      </c>
      <c s="72" t="str">
        <f>IF('S.D.PASTE SHEET'!O191="","",'S.D.PASTE SHEET'!O191)</f>
        <v>OBC</v>
      </c>
      <c s="72" t="str">
        <f>IF('S.D.PASTE SHEET'!P191="","",'S.D.PASTE SHEET'!P191)</f>
        <v>Hindu</v>
      </c>
      <c s="72" t="str">
        <f>IF('S.D.PASTE SHEET'!Q191="","",'S.D.PASTE SHEET'!Q191)</f>
        <v/>
      </c>
      <c s="72" t="str">
        <f>IF('S.D.PASTE SHEET'!R191="","",'S.D.PASTE SHEET'!R191)</f>
        <v>GOVT. SENIOR SECONDARY SCHOOL DASANA KHURD (219769)</v>
      </c>
      <c s="72">
        <f>IF('S.D.PASTE SHEET'!S191="","",'S.D.PASTE SHEET'!S191)</f>
        <v>8141302602</v>
      </c>
      <c s="72" t="str">
        <f>IF('S.D.PASTE SHEET'!T191="","",'S.D.PASTE SHEET'!T191)</f>
        <v>XXXX3639</v>
      </c>
      <c s="72" t="str">
        <f>IF('S.D.PASTE SHEET'!U191="","",'S.D.PASTE SHEET'!U191)</f>
        <v>YUOUQDO</v>
      </c>
      <c s="72">
        <f>IF('S.D.PASTE SHEET'!V191="","",'S.D.PASTE SHEET'!V191)</f>
        <v>8875073199</v>
      </c>
      <c s="72" t="str">
        <f>IF('S.D.PASTE SHEET'!W191="","",'S.D.PASTE SHEET'!W191)</f>
        <v>VILL-DASANA KHURD POST- DIKAWA,MAULASAR,DASANA KHURD,341506</v>
      </c>
      <c s="72">
        <f>IF('S.D.PASTE SHEET'!X191="","",'S.D.PASTE SHEET'!X191)</f>
        <v>50000</v>
      </c>
      <c s="72" t="str">
        <f>IF('S.D.PASTE SHEET'!Y191="","",'S.D.PASTE SHEET'!Y191)</f>
        <v>N</v>
      </c>
      <c s="72" t="str">
        <f>IF('S.D.PASTE SHEET'!Z191="","",'S.D.PASTE SHEET'!Z191)</f>
        <v>N</v>
      </c>
      <c s="72" t="str">
        <f>IF('S.D.PASTE SHEET'!AA191="","",'S.D.PASTE SHEET'!AA191)</f>
        <v>No</v>
      </c>
      <c s="72">
        <f>IF('S.D.PASTE SHEET'!AB191="","",'S.D.PASTE SHEET'!AB191)</f>
        <v>16</v>
      </c>
      <c s="72" t="str">
        <f>IF('S.D.PASTE SHEET'!AC191="","",'S.D.PASTE SHEET'!AC191)</f>
        <v>None</v>
      </c>
      <c s="72">
        <f>IF('S.D.PASTE SHEET'!AD191="","",'S.D.PASTE SHEET'!AD191)</f>
        <v>0</v>
      </c>
      <c s="74"/>
      <c s="70" t="str">
        <f>IF(AK191="","",IF(AK191&gt;0,COUNT($AG$2:AG191),""))</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IF(BC191="","",IF(BC191&gt;0,COUNT($AY$2:AY191),""))</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 spans="1:157" ht="15.75" customHeight="1">
      <c r="A192" s="72">
        <f>IF('S.D.PASTE SHEET'!A192="","",'S.D.PASTE SHEET'!A192)</f>
        <v>10</v>
      </c>
      <c s="72" t="str">
        <f>IF('S.D.PASTE SHEET'!B192="","",'S.D.PASTE SHEET'!B192)</f>
        <v>A</v>
      </c>
      <c s="72">
        <f>IF('S.D.PASTE SHEET'!C192="","",'S.D.PASTE SHEET'!C192)</f>
        <v>326</v>
      </c>
      <c s="73" t="str">
        <f>IF('S.D.PASTE SHEET'!D192="","",'S.D.PASTE SHEET'!D192)</f>
        <v/>
      </c>
      <c s="72" t="str">
        <f>IF('S.D.PASTE SHEET'!E192="","",UPPER('S.D.PASTE SHEET'!E192))</f>
        <v>SHIVRAJ BAWARI</v>
      </c>
      <c s="72" t="str">
        <f>IF('S.D.PASTE SHEET'!F192="","",'S.D.PASTE SHEET'!F192)</f>
        <v/>
      </c>
      <c s="72" t="str">
        <f>IF('S.D.PASTE SHEET'!G192="","",UPPER('S.D.PASTE SHEET'!G192))</f>
        <v>BIRBAL RAM BAWARI</v>
      </c>
      <c s="72" t="str">
        <f>IF('S.D.PASTE SHEET'!H192="","",UPPER('S.D.PASTE SHEET'!H192))</f>
        <v>RAJU DEVI</v>
      </c>
      <c s="72" t="str">
        <f>IF('S.D.PASTE SHEET'!I192="","",'S.D.PASTE SHEET'!I192)</f>
        <v>M</v>
      </c>
      <c s="73">
        <f>IF('S.D.PASTE SHEET'!J192="","",'S.D.PASTE SHEET'!J192)</f>
        <v>39937</v>
      </c>
      <c s="72">
        <f>IF('S.D.PASTE SHEET'!K192="","",'S.D.PASTE SHEET'!K192)</f>
        <v>10069</v>
      </c>
      <c s="72">
        <f>IF('S.D.PASTE SHEET'!L192="","",'S.D.PASTE SHEET'!L192)</f>
        <v>1726492</v>
      </c>
      <c s="72">
        <f>IF('S.D.PASTE SHEET'!M192="","",'S.D.PASTE SHEET'!M192)</f>
        <v>137</v>
      </c>
      <c s="72">
        <f>IF('S.D.PASTE SHEET'!N192="","",'S.D.PASTE SHEET'!N192)</f>
        <v>120</v>
      </c>
      <c s="72" t="str">
        <f>IF('S.D.PASTE SHEET'!O192="","",'S.D.PASTE SHEET'!O192)</f>
        <v>SC</v>
      </c>
      <c s="72" t="str">
        <f>IF('S.D.PASTE SHEET'!P192="","",'S.D.PASTE SHEET'!P192)</f>
        <v>Hindu</v>
      </c>
      <c s="72" t="str">
        <f>IF('S.D.PASTE SHEET'!Q192="","",'S.D.PASTE SHEET'!Q192)</f>
        <v/>
      </c>
      <c s="72" t="str">
        <f>IF('S.D.PASTE SHEET'!R192="","",'S.D.PASTE SHEET'!R192)</f>
        <v>GOVT. SENIOR SECONDARY SCHOOL DASANA KHURD (219769)</v>
      </c>
      <c s="72">
        <f>IF('S.D.PASTE SHEET'!S192="","",'S.D.PASTE SHEET'!S192)</f>
        <v>8141302602</v>
      </c>
      <c s="72" t="str">
        <f>IF('S.D.PASTE SHEET'!T192="","",'S.D.PASTE SHEET'!T192)</f>
        <v>XXXX3443</v>
      </c>
      <c s="72" t="str">
        <f>IF('S.D.PASTE SHEET'!U192="","",'S.D.PASTE SHEET'!U192)</f>
        <v>VTRPPBX</v>
      </c>
      <c s="72">
        <f>IF('S.D.PASTE SHEET'!V192="","",'S.D.PASTE SHEET'!V192)</f>
        <v>9549411623</v>
      </c>
      <c s="72" t="str">
        <f>IF('S.D.PASTE SHEET'!W192="","",'S.D.PASTE SHEET'!W192)</f>
        <v>VILL-DASANA KHURD,MAULASAR,POST-DIKAWA,341506</v>
      </c>
      <c s="72">
        <f>IF('S.D.PASTE SHEET'!X192="","",'S.D.PASTE SHEET'!X192)</f>
        <v>36000</v>
      </c>
      <c s="72" t="str">
        <f>IF('S.D.PASTE SHEET'!Y192="","",'S.D.PASTE SHEET'!Y192)</f>
        <v>N</v>
      </c>
      <c s="72" t="str">
        <f>IF('S.D.PASTE SHEET'!Z192="","",'S.D.PASTE SHEET'!Z192)</f>
        <v>Y</v>
      </c>
      <c s="72" t="str">
        <f>IF('S.D.PASTE SHEET'!AA192="","",'S.D.PASTE SHEET'!AA192)</f>
        <v>No</v>
      </c>
      <c s="72">
        <f>IF('S.D.PASTE SHEET'!AB192="","",'S.D.PASTE SHEET'!AB192)</f>
        <v>15</v>
      </c>
      <c s="72" t="str">
        <f>IF('S.D.PASTE SHEET'!AC192="","",'S.D.PASTE SHEET'!AC192)</f>
        <v>None</v>
      </c>
      <c s="72">
        <f>IF('S.D.PASTE SHEET'!AD192="","",'S.D.PASTE SHEET'!AD192)</f>
        <v>2.5</v>
      </c>
      <c s="74"/>
      <c s="70" t="str">
        <f>IF(AK192="","",IF(AK192&gt;0,COUNT($AG$2:AG192),""))</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IF(BC192="","",IF(BC192&gt;0,COUNT($AY$2:AY192),""))</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 spans="1:157" ht="15.75" customHeight="1">
      <c r="A193" s="72">
        <f>IF('S.D.PASTE SHEET'!A193="","",'S.D.PASTE SHEET'!A193)</f>
        <v>10</v>
      </c>
      <c s="72" t="str">
        <f>IF('S.D.PASTE SHEET'!B193="","",'S.D.PASTE SHEET'!B193)</f>
        <v>A</v>
      </c>
      <c s="72">
        <f>IF('S.D.PASTE SHEET'!C193="","",'S.D.PASTE SHEET'!C193)</f>
        <v>543</v>
      </c>
      <c s="73" t="str">
        <f>IF('S.D.PASTE SHEET'!D193="","",'S.D.PASTE SHEET'!D193)</f>
        <v/>
      </c>
      <c s="72" t="str">
        <f>IF('S.D.PASTE SHEET'!E193="","",UPPER('S.D.PASTE SHEET'!E193))</f>
        <v>UJJAWAL JAKHAR</v>
      </c>
      <c s="72" t="str">
        <f>IF('S.D.PASTE SHEET'!F193="","",'S.D.PASTE SHEET'!F193)</f>
        <v>Late</v>
      </c>
      <c s="72" t="str">
        <f>IF('S.D.PASTE SHEET'!G193="","",UPPER('S.D.PASTE SHEET'!G193))</f>
        <v>PEMA RAM</v>
      </c>
      <c s="72" t="str">
        <f>IF('S.D.PASTE SHEET'!H193="","",UPPER('S.D.PASTE SHEET'!H193))</f>
        <v>MOHANI DEVI</v>
      </c>
      <c s="72" t="str">
        <f>IF('S.D.PASTE SHEET'!I193="","",'S.D.PASTE SHEET'!I193)</f>
        <v>M</v>
      </c>
      <c s="73">
        <f>IF('S.D.PASTE SHEET'!J193="","",'S.D.PASTE SHEET'!J193)</f>
        <v>40193</v>
      </c>
      <c s="72">
        <f>IF('S.D.PASTE SHEET'!K193="","",'S.D.PASTE SHEET'!K193)</f>
        <v>10070</v>
      </c>
      <c s="72">
        <f>IF('S.D.PASTE SHEET'!L193="","",'S.D.PASTE SHEET'!L193)</f>
        <v>1726493</v>
      </c>
      <c s="72">
        <f>IF('S.D.PASTE SHEET'!M193="","",'S.D.PASTE SHEET'!M193)</f>
        <v>137</v>
      </c>
      <c s="72">
        <f>IF('S.D.PASTE SHEET'!N193="","",'S.D.PASTE SHEET'!N193)</f>
        <v>129</v>
      </c>
      <c s="72" t="str">
        <f>IF('S.D.PASTE SHEET'!O193="","",'S.D.PASTE SHEET'!O193)</f>
        <v>OBC</v>
      </c>
      <c s="72" t="str">
        <f>IF('S.D.PASTE SHEET'!P193="","",'S.D.PASTE SHEET'!P193)</f>
        <v>Hindu</v>
      </c>
      <c s="72" t="str">
        <f>IF('S.D.PASTE SHEET'!Q193="","",'S.D.PASTE SHEET'!Q193)</f>
        <v/>
      </c>
      <c s="72" t="str">
        <f>IF('S.D.PASTE SHEET'!R193="","",'S.D.PASTE SHEET'!R193)</f>
        <v>GOVT. SENIOR SECONDARY SCHOOL DASANA KHURD (219769)</v>
      </c>
      <c s="72">
        <f>IF('S.D.PASTE SHEET'!S193="","",'S.D.PASTE SHEET'!S193)</f>
        <v>8141302602</v>
      </c>
      <c s="72" t="str">
        <f>IF('S.D.PASTE SHEET'!T193="","",'S.D.PASTE SHEET'!T193)</f>
        <v>XXXX5004</v>
      </c>
      <c s="72" t="str">
        <f>IF('S.D.PASTE SHEET'!U193="","",'S.D.PASTE SHEET'!U193)</f>
        <v>YYCAIUD</v>
      </c>
      <c s="72">
        <f>IF('S.D.PASTE SHEET'!V193="","",'S.D.PASTE SHEET'!V193)</f>
        <v>9829302451</v>
      </c>
      <c s="72" t="str">
        <f>IF('S.D.PASTE SHEET'!W193="","",'S.D.PASTE SHEET'!W193)</f>
        <v>JAKHARO KI DHANNI,MOLASAR ,DASANA KHURD ,341506</v>
      </c>
      <c s="72">
        <f>IF('S.D.PASTE SHEET'!X193="","",'S.D.PASTE SHEET'!X193)</f>
        <v>0</v>
      </c>
      <c s="72" t="str">
        <f>IF('S.D.PASTE SHEET'!Y193="","",'S.D.PASTE SHEET'!Y193)</f>
        <v>N</v>
      </c>
      <c s="72" t="str">
        <f>IF('S.D.PASTE SHEET'!Z193="","",'S.D.PASTE SHEET'!Z193)</f>
        <v>N</v>
      </c>
      <c s="72" t="str">
        <f>IF('S.D.PASTE SHEET'!AA193="","",'S.D.PASTE SHEET'!AA193)</f>
        <v>No</v>
      </c>
      <c s="72">
        <f>IF('S.D.PASTE SHEET'!AB193="","",'S.D.PASTE SHEET'!AB193)</f>
        <v>14</v>
      </c>
      <c s="72" t="str">
        <f>IF('S.D.PASTE SHEET'!AC193="","",'S.D.PASTE SHEET'!AC193)</f>
        <v>None</v>
      </c>
      <c s="72">
        <f>IF('S.D.PASTE SHEET'!AD193="","",'S.D.PASTE SHEET'!AD193)</f>
        <v>1</v>
      </c>
      <c s="74"/>
      <c s="70" t="str">
        <f>IF(AK193="","",IF(AK193&gt;0,COUNT($AG$2:AG193),""))</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IF(BC193="","",IF(BC193&gt;0,COUNT($AY$2:AY193),""))</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 spans="1:157" ht="15.75" customHeight="1">
      <c r="A194" s="72">
        <f>IF('S.D.PASTE SHEET'!A194="","",'S.D.PASTE SHEET'!A194)</f>
        <v>10</v>
      </c>
      <c s="72" t="str">
        <f>IF('S.D.PASTE SHEET'!B194="","",'S.D.PASTE SHEET'!B194)</f>
        <v>A</v>
      </c>
      <c s="72">
        <f>IF('S.D.PASTE SHEET'!C194="","",'S.D.PASTE SHEET'!C194)</f>
        <v>317</v>
      </c>
      <c s="73" t="str">
        <f>IF('S.D.PASTE SHEET'!D194="","",'S.D.PASTE SHEET'!D194)</f>
        <v/>
      </c>
      <c s="72" t="str">
        <f>IF('S.D.PASTE SHEET'!E194="","",UPPER('S.D.PASTE SHEET'!E194))</f>
        <v>USHA KANWAR</v>
      </c>
      <c s="72" t="str">
        <f>IF('S.D.PASTE SHEET'!F194="","",'S.D.PASTE SHEET'!F194)</f>
        <v/>
      </c>
      <c s="72" t="str">
        <f>IF('S.D.PASTE SHEET'!G194="","",UPPER('S.D.PASTE SHEET'!G194))</f>
        <v>BALVEER SINGH</v>
      </c>
      <c s="72" t="str">
        <f>IF('S.D.PASTE SHEET'!H194="","",UPPER('S.D.PASTE SHEET'!H194))</f>
        <v>RAJU KANWAR</v>
      </c>
      <c s="72" t="str">
        <f>IF('S.D.PASTE SHEET'!I194="","",'S.D.PASTE SHEET'!I194)</f>
        <v>F</v>
      </c>
      <c s="73">
        <f>IF('S.D.PASTE SHEET'!J194="","",'S.D.PASTE SHEET'!J194)</f>
        <v>39833</v>
      </c>
      <c s="72">
        <f>IF('S.D.PASTE SHEET'!K194="","",'S.D.PASTE SHEET'!K194)</f>
        <v>10071</v>
      </c>
      <c s="72">
        <f>IF('S.D.PASTE SHEET'!L194="","",'S.D.PASTE SHEET'!L194)</f>
        <v>1726494</v>
      </c>
      <c s="72">
        <f>IF('S.D.PASTE SHEET'!M194="","",'S.D.PASTE SHEET'!M194)</f>
        <v>137</v>
      </c>
      <c s="72">
        <f>IF('S.D.PASTE SHEET'!N194="","",'S.D.PASTE SHEET'!N194)</f>
        <v>120</v>
      </c>
      <c s="72" t="str">
        <f>IF('S.D.PASTE SHEET'!O194="","",'S.D.PASTE SHEET'!O194)</f>
        <v>GEN</v>
      </c>
      <c s="72" t="str">
        <f>IF('S.D.PASTE SHEET'!P194="","",'S.D.PASTE SHEET'!P194)</f>
        <v>Hindu</v>
      </c>
      <c s="72" t="str">
        <f>IF('S.D.PASTE SHEET'!Q194="","",'S.D.PASTE SHEET'!Q194)</f>
        <v/>
      </c>
      <c s="72" t="str">
        <f>IF('S.D.PASTE SHEET'!R194="","",'S.D.PASTE SHEET'!R194)</f>
        <v>GOVT. SENIOR SECONDARY SCHOOL DASANA KHURD (219769)</v>
      </c>
      <c s="72">
        <f>IF('S.D.PASTE SHEET'!S194="","",'S.D.PASTE SHEET'!S194)</f>
        <v>8141302602</v>
      </c>
      <c s="72" t="str">
        <f>IF('S.D.PASTE SHEET'!T194="","",'S.D.PASTE SHEET'!T194)</f>
        <v>XXXX1810</v>
      </c>
      <c s="72" t="str">
        <f>IF('S.D.PASTE SHEET'!U194="","",'S.D.PASTE SHEET'!U194)</f>
        <v>VPHOPGV</v>
      </c>
      <c s="72">
        <f>IF('S.D.PASTE SHEET'!V194="","",'S.D.PASTE SHEET'!V194)</f>
        <v>9549957038</v>
      </c>
      <c s="72" t="str">
        <f>IF('S.D.PASTE SHEET'!W194="","",'S.D.PASTE SHEET'!W194)</f>
        <v>VILL-DASANA KHURD,MAULASAR,POST-DIKAWA,341506</v>
      </c>
      <c s="72">
        <f>IF('S.D.PASTE SHEET'!X194="","",'S.D.PASTE SHEET'!X194)</f>
        <v>30000</v>
      </c>
      <c s="72" t="str">
        <f>IF('S.D.PASTE SHEET'!Y194="","",'S.D.PASTE SHEET'!Y194)</f>
        <v>N</v>
      </c>
      <c s="72" t="str">
        <f>IF('S.D.PASTE SHEET'!Z194="","",'S.D.PASTE SHEET'!Z194)</f>
        <v>N</v>
      </c>
      <c s="72" t="str">
        <f>IF('S.D.PASTE SHEET'!AA194="","",'S.D.PASTE SHEET'!AA194)</f>
        <v>No</v>
      </c>
      <c s="72">
        <f>IF('S.D.PASTE SHEET'!AB194="","",'S.D.PASTE SHEET'!AB194)</f>
        <v>15</v>
      </c>
      <c s="72" t="str">
        <f>IF('S.D.PASTE SHEET'!AC194="","",'S.D.PASTE SHEET'!AC194)</f>
        <v>None</v>
      </c>
      <c s="72">
        <f>IF('S.D.PASTE SHEET'!AD194="","",'S.D.PASTE SHEET'!AD194)</f>
        <v>0.5</v>
      </c>
      <c s="74"/>
      <c s="70" t="str">
        <f>IF(AK194="","",IF(AK194&gt;0,COUNT($AG$2:AG194),""))</f>
        <v/>
      </c>
      <c s="75" t="str">
        <f t="shared" si="64"/>
        <v/>
      </c>
      <c s="75" t="str">
        <f t="shared" si="65"/>
        <v/>
      </c>
      <c s="75" t="str">
        <f t="shared" si="66"/>
        <v/>
      </c>
      <c s="73" t="str">
        <f t="shared" si="67"/>
        <v/>
      </c>
      <c s="75" t="str">
        <f t="shared" si="68"/>
        <v/>
      </c>
      <c s="75" t="str">
        <f t="shared" si="69"/>
        <v/>
      </c>
      <c s="75" t="str">
        <f t="shared" si="70"/>
        <v/>
      </c>
      <c s="75" t="str">
        <f t="shared" si="71"/>
        <v/>
      </c>
      <c s="75" t="str">
        <f t="shared" si="72"/>
        <v/>
      </c>
      <c s="73" t="str">
        <f t="shared" si="73"/>
        <v/>
      </c>
      <c s="75" t="str">
        <f t="shared" si="74"/>
        <v/>
      </c>
      <c s="75" t="str">
        <f t="shared" si="75"/>
        <v/>
      </c>
      <c s="75" t="str">
        <f t="shared" si="76"/>
        <v/>
      </c>
      <c s="75" t="str">
        <f t="shared" si="77"/>
        <v/>
      </c>
      <c s="75" t="str">
        <f t="shared" si="78"/>
        <v/>
      </c>
      <c s="75" t="str">
        <f t="shared" si="79"/>
        <v/>
      </c>
      <c s="70"/>
      <c s="70" t="str">
        <f>IF(BC194="","",IF(BC194&gt;0,COUNT($AY$2:AY194),""))</f>
        <v/>
      </c>
      <c s="76" t="str">
        <f t="shared" si="80"/>
        <v/>
      </c>
      <c s="76" t="str">
        <f t="shared" si="81"/>
        <v/>
      </c>
      <c s="76" t="str">
        <f t="shared" si="82"/>
        <v/>
      </c>
      <c s="73" t="str">
        <f t="shared" si="83"/>
        <v/>
      </c>
      <c s="76" t="str">
        <f t="shared" si="84"/>
        <v/>
      </c>
      <c s="76" t="str">
        <f t="shared" si="85"/>
        <v/>
      </c>
      <c s="76" t="str">
        <f t="shared" si="86"/>
        <v/>
      </c>
      <c s="76" t="str">
        <f t="shared" si="87"/>
        <v/>
      </c>
      <c s="76" t="str">
        <f t="shared" si="88"/>
        <v/>
      </c>
      <c s="73" t="str">
        <f t="shared" si="89"/>
        <v/>
      </c>
      <c s="76" t="str">
        <f t="shared" si="90"/>
        <v/>
      </c>
      <c s="76" t="str">
        <f t="shared" si="91"/>
        <v/>
      </c>
      <c s="76" t="str">
        <f t="shared" si="92"/>
        <v/>
      </c>
      <c s="76" t="str">
        <f t="shared" si="93"/>
        <v/>
      </c>
      <c s="76" t="str">
        <f t="shared" si="94"/>
        <v/>
      </c>
      <c s="76" t="str">
        <f t="shared" si="95"/>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 spans="1:157" ht="15.75" customHeight="1">
      <c r="A195" s="72">
        <f>IF('S.D.PASTE SHEET'!A195="","",'S.D.PASTE SHEET'!A195)</f>
        <v>10</v>
      </c>
      <c s="72" t="str">
        <f>IF('S.D.PASTE SHEET'!B195="","",'S.D.PASTE SHEET'!B195)</f>
        <v>A</v>
      </c>
      <c s="72">
        <f>IF('S.D.PASTE SHEET'!C195="","",'S.D.PASTE SHEET'!C195)</f>
        <v>308</v>
      </c>
      <c s="73" t="str">
        <f>IF('S.D.PASTE SHEET'!D195="","",'S.D.PASTE SHEET'!D195)</f>
        <v/>
      </c>
      <c s="72" t="str">
        <f>IF('S.D.PASTE SHEET'!E195="","",UPPER('S.D.PASTE SHEET'!E195))</f>
        <v>YUVRAJ SINGH</v>
      </c>
      <c s="72" t="str">
        <f>IF('S.D.PASTE SHEET'!F195="","",'S.D.PASTE SHEET'!F195)</f>
        <v/>
      </c>
      <c s="72" t="str">
        <f>IF('S.D.PASTE SHEET'!G195="","",UPPER('S.D.PASTE SHEET'!G195))</f>
        <v>MAHAVEER SINGH</v>
      </c>
      <c s="72" t="str">
        <f>IF('S.D.PASTE SHEET'!H195="","",UPPER('S.D.PASTE SHEET'!H195))</f>
        <v>KIRAN KANWAR</v>
      </c>
      <c s="72" t="str">
        <f>IF('S.D.PASTE SHEET'!I195="","",'S.D.PASTE SHEET'!I195)</f>
        <v>M</v>
      </c>
      <c s="73">
        <f>IF('S.D.PASTE SHEET'!J195="","",'S.D.PASTE SHEET'!J195)</f>
        <v>39861</v>
      </c>
      <c s="72">
        <f>IF('S.D.PASTE SHEET'!K195="","",'S.D.PASTE SHEET'!K195)</f>
        <v>10072</v>
      </c>
      <c s="72">
        <f>IF('S.D.PASTE SHEET'!L195="","",'S.D.PASTE SHEET'!L195)</f>
        <v>1726495</v>
      </c>
      <c s="72">
        <f>IF('S.D.PASTE SHEET'!M195="","",'S.D.PASTE SHEET'!M195)</f>
        <v>137</v>
      </c>
      <c s="72">
        <f>IF('S.D.PASTE SHEET'!N195="","",'S.D.PASTE SHEET'!N195)</f>
        <v>124</v>
      </c>
      <c s="72" t="str">
        <f>IF('S.D.PASTE SHEET'!O195="","",'S.D.PASTE SHEET'!O195)</f>
        <v>OBC</v>
      </c>
      <c s="72" t="str">
        <f>IF('S.D.PASTE SHEET'!P195="","",'S.D.PASTE SHEET'!P195)</f>
        <v>Hindu</v>
      </c>
      <c s="72" t="str">
        <f>IF('S.D.PASTE SHEET'!Q195="","",'S.D.PASTE SHEET'!Q195)</f>
        <v/>
      </c>
      <c s="72" t="str">
        <f>IF('S.D.PASTE SHEET'!R195="","",'S.D.PASTE SHEET'!R195)</f>
        <v>GOVT. SENIOR SECONDARY SCHOOL DASANA KHURD (219769)</v>
      </c>
      <c s="72">
        <f>IF('S.D.PASTE SHEET'!S195="","",'S.D.PASTE SHEET'!S195)</f>
        <v>8141302602</v>
      </c>
      <c s="72" t="str">
        <f>IF('S.D.PASTE SHEET'!T195="","",'S.D.PASTE SHEET'!T195)</f>
        <v>XXXX4103</v>
      </c>
      <c s="72" t="str">
        <f>IF('S.D.PASTE SHEET'!U195="","",'S.D.PASTE SHEET'!U195)</f>
        <v>YWWACMO</v>
      </c>
      <c s="72">
        <f>IF('S.D.PASTE SHEET'!V195="","",'S.D.PASTE SHEET'!V195)</f>
        <v>8094466658</v>
      </c>
      <c s="72" t="str">
        <f>IF('S.D.PASTE SHEET'!W195="","",'S.D.PASTE SHEET'!W195)</f>
        <v>VILL-DASANA KHURD,MAULASAR,POST-DIKAWA,341506</v>
      </c>
      <c s="72">
        <f>IF('S.D.PASTE SHEET'!X195="","",'S.D.PASTE SHEET'!X195)</f>
        <v>36000</v>
      </c>
      <c s="72" t="str">
        <f>IF('S.D.PASTE SHEET'!Y195="","",'S.D.PASTE SHEET'!Y195)</f>
        <v>N</v>
      </c>
      <c s="72" t="str">
        <f>IF('S.D.PASTE SHEET'!Z195="","",'S.D.PASTE SHEET'!Z195)</f>
        <v>N</v>
      </c>
      <c s="72" t="str">
        <f>IF('S.D.PASTE SHEET'!AA195="","",'S.D.PASTE SHEET'!AA195)</f>
        <v>No</v>
      </c>
      <c s="72">
        <f>IF('S.D.PASTE SHEET'!AB195="","",'S.D.PASTE SHEET'!AB195)</f>
        <v>15</v>
      </c>
      <c s="72" t="str">
        <f>IF('S.D.PASTE SHEET'!AC195="","",'S.D.PASTE SHEET'!AC195)</f>
        <v>None</v>
      </c>
      <c s="72">
        <f>IF('S.D.PASTE SHEET'!AD195="","",'S.D.PASTE SHEET'!AD195)</f>
        <v>0</v>
      </c>
      <c s="74"/>
      <c s="70" t="str">
        <f>IF(AK195="","",IF(AK195&gt;0,COUNT($AG$2:AG195),""))</f>
        <v/>
      </c>
      <c s="75" t="str">
        <f t="shared" si="96" ref="AG195:AG258">IF(AND($AJ$1=12,$A195=12),$A195,"")</f>
        <v/>
      </c>
      <c s="75" t="str">
        <f t="shared" si="97" ref="AH195:AH258">IF(AND($AJ$1=12,$A195=12),$B195,"")</f>
        <v/>
      </c>
      <c s="75" t="str">
        <f t="shared" si="98" ref="AI195:AI258">IF(AND($AJ$1=12,$A195=12),C195,"")</f>
        <v/>
      </c>
      <c s="73" t="str">
        <f t="shared" si="99" ref="AJ195:AJ258">IF(AND($AJ$1=12,$A195=12),$D195,"")</f>
        <v/>
      </c>
      <c s="75" t="str">
        <f t="shared" si="100" ref="AK195:AK258">IF(AND($AJ$1=12,$A195=12),$E195,"")</f>
        <v/>
      </c>
      <c s="75" t="str">
        <f t="shared" si="101" ref="AL195:AL258">IF(AND($AJ$1=12,$A195=12),$F195,"")</f>
        <v/>
      </c>
      <c s="75" t="str">
        <f t="shared" si="102" ref="AM195:AM258">IF(AND($AJ$1=12,$A195=12),$G195,"")</f>
        <v/>
      </c>
      <c s="75" t="str">
        <f t="shared" si="103" ref="AN195:AN258">IF(AND($AJ$1=12,$A195=12),$H195,"")</f>
        <v/>
      </c>
      <c s="75" t="str">
        <f t="shared" si="104" ref="AO195:AO258">IF(AND($AJ$1=12,$A195=12),$I195,"")</f>
        <v/>
      </c>
      <c s="73" t="str">
        <f t="shared" si="105" ref="AP195:AP258">IF(AND($AJ$1=12,$A195=12),$J195,"")</f>
        <v/>
      </c>
      <c s="75" t="str">
        <f t="shared" si="106" ref="AQ195:AQ258">IF(AND($AJ$1=12,$A195=12),$K195,"")</f>
        <v/>
      </c>
      <c s="75" t="str">
        <f t="shared" si="107" ref="AR195:AR258">IF(AND($AJ$1=12,$A195=12),$L195,"")</f>
        <v/>
      </c>
      <c s="75" t="str">
        <f t="shared" si="108" ref="AS195:AS258">IF(AND($AJ$1=12,$A195=12),$M195,"")</f>
        <v/>
      </c>
      <c s="75" t="str">
        <f t="shared" si="109" ref="AT195:AT258">IF(AND($AJ$1=12,$A195=12),$N195,"")</f>
        <v/>
      </c>
      <c s="75" t="str">
        <f t="shared" si="110" ref="AU195:AU258">IF(AND($AJ$1=12,$A195=12),$O195,"")</f>
        <v/>
      </c>
      <c s="75" t="str">
        <f t="shared" si="111" ref="AV195:AV258">IF(AND($AJ$1=12,$A195=12),$P195,"")</f>
        <v/>
      </c>
      <c s="70"/>
      <c s="70" t="str">
        <f>IF(BC195="","",IF(BC195&gt;0,COUNT($AY$2:AY195),""))</f>
        <v/>
      </c>
      <c s="76" t="str">
        <f t="shared" si="112" ref="AY195:AY258">IF(AND($BB$1=12,$A195=12,$BC$1=$B195),$A195,"")</f>
        <v/>
      </c>
      <c s="76" t="str">
        <f t="shared" si="113" ref="AZ195:AZ258">IF(AND($BB$1=12,$A195=12,$BC$1=$B195),$B195,"")</f>
        <v/>
      </c>
      <c s="76" t="str">
        <f t="shared" si="114" ref="BA195:BA258">IF(AND($BB$1=12,$A195=12,$BC$1=$B195),$C195,"")</f>
        <v/>
      </c>
      <c s="73" t="str">
        <f t="shared" si="115" ref="BB195:BB258">IF(AND($BB$1=12,$A195=12,$BC$1=$B195),$D195,"")</f>
        <v/>
      </c>
      <c s="76" t="str">
        <f t="shared" si="116" ref="BC195:BC258">IF(AND($BB$1=12,$A195=12,$BC$1=$B195),$E195,"")</f>
        <v/>
      </c>
      <c s="76" t="str">
        <f t="shared" si="117" ref="BD195:BD258">IF(AND($BB$1=12,$A195=12,$BC$1=$B195),$F195,"")</f>
        <v/>
      </c>
      <c s="76" t="str">
        <f t="shared" si="118" ref="BE195:BE258">IF(AND($BB$1=12,$A195=12,$BC$1=$B195),$G195,"")</f>
        <v/>
      </c>
      <c s="76" t="str">
        <f t="shared" si="119" ref="BF195:BF258">IF(AND($BB$1=12,$A195=12,$BC$1=$B195),$H195,"")</f>
        <v/>
      </c>
      <c s="76" t="str">
        <f t="shared" si="120" ref="BG195:BG258">IF(AND($BB$1=12,$A195=12,$BC$1=$B195),$I195,"")</f>
        <v/>
      </c>
      <c s="73" t="str">
        <f t="shared" si="121" ref="BH195:BH258">IF(AND($BB$1=12,$A195=12,$BC$1=$B195),$J195,"")</f>
        <v/>
      </c>
      <c s="76" t="str">
        <f t="shared" si="122" ref="BI195:BI258">IF(AND($BB$1=12,$A195=12,$BC$1=$B195),$K195,"")</f>
        <v/>
      </c>
      <c s="76" t="str">
        <f t="shared" si="123" ref="BJ195:BJ258">IF(AND($BB$1=12,$A195=12,$BC$1=$B195),$L195,"")</f>
        <v/>
      </c>
      <c s="76" t="str">
        <f t="shared" si="124" ref="BK195:BK258">IF(AND($BB$1=12,$A195=12,$BC$1=$B195),$M195,"")</f>
        <v/>
      </c>
      <c s="76" t="str">
        <f t="shared" si="125" ref="BL195:BL258">IF(AND($BB$1=12,$A195=12,$BC$1=$B195),$N195,"")</f>
        <v/>
      </c>
      <c s="76" t="str">
        <f t="shared" si="126" ref="BM195:BM258">IF(AND($BB$1=12,$A195=12,$BC$1=$B195),$O195,"")</f>
        <v/>
      </c>
      <c s="76" t="str">
        <f t="shared" si="127" ref="BN195:BN258">IF(AND($BB$1=12,$A195=12,$BC$1=$B195),$P195,"")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 spans="1:157" ht="15.75" customHeight="1">
      <c r="A196" s="72">
        <f>IF('S.D.PASTE SHEET'!A196="","",'S.D.PASTE SHEET'!A196)</f>
        <v>11</v>
      </c>
      <c s="72" t="str">
        <f>IF('S.D.PASTE SHEET'!B196="","",'S.D.PASTE SHEET'!B196)</f>
        <v>A</v>
      </c>
      <c s="72">
        <f>IF('S.D.PASTE SHEET'!C196="","",'S.D.PASTE SHEET'!C196)</f>
        <v>625</v>
      </c>
      <c s="73" t="str">
        <f>IF('S.D.PASTE SHEET'!D196="","",'S.D.PASTE SHEET'!D196)</f>
        <v/>
      </c>
      <c s="72" t="str">
        <f>IF('S.D.PASTE SHEET'!E196="","",UPPER('S.D.PASTE SHEET'!E196))</f>
        <v>ANIL</v>
      </c>
      <c s="72" t="str">
        <f>IF('S.D.PASTE SHEET'!F196="","",'S.D.PASTE SHEET'!F196)</f>
        <v/>
      </c>
      <c s="72" t="str">
        <f>IF('S.D.PASTE SHEET'!G196="","",UPPER('S.D.PASTE SHEET'!G196))</f>
        <v>CHENA RAM</v>
      </c>
      <c s="72" t="str">
        <f>IF('S.D.PASTE SHEET'!H196="","",UPPER('S.D.PASTE SHEET'!H196))</f>
        <v>KANI DEVI</v>
      </c>
      <c s="72" t="str">
        <f>IF('S.D.PASTE SHEET'!I196="","",'S.D.PASTE SHEET'!I196)</f>
        <v>M</v>
      </c>
      <c s="73">
        <f>IF('S.D.PASTE SHEET'!J196="","",'S.D.PASTE SHEET'!J196)</f>
        <v>39269</v>
      </c>
      <c s="72">
        <f>IF('S.D.PASTE SHEET'!K196="","",'S.D.PASTE SHEET'!K196)</f>
        <v>11015</v>
      </c>
      <c s="72" t="str">
        <f>IF('S.D.PASTE SHEET'!L196="","",'S.D.PASTE SHEET'!L196)</f>
        <v/>
      </c>
      <c s="72">
        <f>IF('S.D.PASTE SHEET'!M196="","",'S.D.PASTE SHEET'!M196)</f>
        <v>137</v>
      </c>
      <c s="72">
        <f>IF('S.D.PASTE SHEET'!N196="","",'S.D.PASTE SHEET'!N196)</f>
        <v>105</v>
      </c>
      <c s="72" t="str">
        <f>IF('S.D.PASTE SHEET'!O196="","",'S.D.PASTE SHEET'!O196)</f>
        <v>OBC</v>
      </c>
      <c s="72" t="str">
        <f>IF('S.D.PASTE SHEET'!P196="","",'S.D.PASTE SHEET'!P196)</f>
        <v>Hindu</v>
      </c>
      <c s="72" t="str">
        <f>IF('S.D.PASTE SHEET'!Q196="","",'S.D.PASTE SHEET'!Q196)</f>
        <v/>
      </c>
      <c s="72" t="str">
        <f>IF('S.D.PASTE SHEET'!R196="","",'S.D.PASTE SHEET'!R196)</f>
        <v>GOVT. SENIOR SECONDARY SCHOOL DASANA KHURD (219769)</v>
      </c>
      <c s="72">
        <f>IF('S.D.PASTE SHEET'!S196="","",'S.D.PASTE SHEET'!S196)</f>
        <v>8141302602</v>
      </c>
      <c s="72" t="str">
        <f>IF('S.D.PASTE SHEET'!T196="","",'S.D.PASTE SHEET'!T196)</f>
        <v>XXXX3046</v>
      </c>
      <c s="72" t="str">
        <f>IF('S.D.PASTE SHEET'!U196="","",'S.D.PASTE SHEET'!U196)</f>
        <v/>
      </c>
      <c s="72">
        <f>IF('S.D.PASTE SHEET'!V196="","",'S.D.PASTE SHEET'!V196)</f>
        <v>8696566273</v>
      </c>
      <c s="72" t="str">
        <f>IF('S.D.PASTE SHEET'!W196="","",'S.D.PASTE SHEET'!W196)</f>
        <v>DASANA KHURD ,MOLASAR ,DASANA KHURD ,341506</v>
      </c>
      <c s="72">
        <f>IF('S.D.PASTE SHEET'!X196="","",'S.D.PASTE SHEET'!X196)</f>
        <v>60000</v>
      </c>
      <c s="72" t="str">
        <f>IF('S.D.PASTE SHEET'!Y196="","",'S.D.PASTE SHEET'!Y196)</f>
        <v>N</v>
      </c>
      <c s="72" t="str">
        <f>IF('S.D.PASTE SHEET'!Z196="","",'S.D.PASTE SHEET'!Z196)</f>
        <v>N</v>
      </c>
      <c s="72" t="str">
        <f>IF('S.D.PASTE SHEET'!AA196="","",'S.D.PASTE SHEET'!AA196)</f>
        <v>No</v>
      </c>
      <c s="72">
        <f>IF('S.D.PASTE SHEET'!AB196="","",'S.D.PASTE SHEET'!AB196)</f>
        <v>17</v>
      </c>
      <c s="72" t="str">
        <f>IF('S.D.PASTE SHEET'!AC196="","",'S.D.PASTE SHEET'!AC196)</f>
        <v>None</v>
      </c>
      <c s="72">
        <f>IF('S.D.PASTE SHEET'!AD196="","",'S.D.PASTE SHEET'!AD196)</f>
        <v>2</v>
      </c>
      <c s="74"/>
      <c s="70" t="str">
        <f>IF(AK196="","",IF(AK196&gt;0,COUNT($AG$2:AG196),""))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IF(BC196="","",IF(BC196&gt;0,COUNT($AY$2:AY196),""))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 spans="1:157" ht="15.75" customHeight="1">
      <c r="A197" s="72">
        <f>IF('S.D.PASTE SHEET'!A197="","",'S.D.PASTE SHEET'!A197)</f>
        <v>11</v>
      </c>
      <c s="72" t="str">
        <f>IF('S.D.PASTE SHEET'!B197="","",'S.D.PASTE SHEET'!B197)</f>
        <v>A</v>
      </c>
      <c s="72">
        <f>IF('S.D.PASTE SHEET'!C197="","",'S.D.PASTE SHEET'!C197)</f>
        <v>298</v>
      </c>
      <c s="73" t="str">
        <f>IF('S.D.PASTE SHEET'!D197="","",'S.D.PASTE SHEET'!D197)</f>
        <v/>
      </c>
      <c s="72" t="str">
        <f>IF('S.D.PASTE SHEET'!E197="","",UPPER('S.D.PASTE SHEET'!E197))</f>
        <v>BHARATI</v>
      </c>
      <c s="72" t="str">
        <f>IF('S.D.PASTE SHEET'!F197="","",'S.D.PASTE SHEET'!F197)</f>
        <v/>
      </c>
      <c s="72" t="str">
        <f>IF('S.D.PASTE SHEET'!G197="","",UPPER('S.D.PASTE SHEET'!G197))</f>
        <v>LALA RAM</v>
      </c>
      <c s="72" t="str">
        <f>IF('S.D.PASTE SHEET'!H197="","",UPPER('S.D.PASTE SHEET'!H197))</f>
        <v>VIMLA</v>
      </c>
      <c s="72" t="str">
        <f>IF('S.D.PASTE SHEET'!I197="","",'S.D.PASTE SHEET'!I197)</f>
        <v>F</v>
      </c>
      <c s="73">
        <f>IF('S.D.PASTE SHEET'!J197="","",'S.D.PASTE SHEET'!J197)</f>
        <v>39887</v>
      </c>
      <c s="72">
        <f>IF('S.D.PASTE SHEET'!K197="","",'S.D.PASTE SHEET'!K197)</f>
        <v>11016</v>
      </c>
      <c s="72" t="str">
        <f>IF('S.D.PASTE SHEET'!L197="","",'S.D.PASTE SHEET'!L197)</f>
        <v/>
      </c>
      <c s="72">
        <f>IF('S.D.PASTE SHEET'!M197="","",'S.D.PASTE SHEET'!M197)</f>
        <v>137</v>
      </c>
      <c s="72">
        <f>IF('S.D.PASTE SHEET'!N197="","",'S.D.PASTE SHEET'!N197)</f>
        <v>116</v>
      </c>
      <c s="72" t="str">
        <f>IF('S.D.PASTE SHEET'!O197="","",'S.D.PASTE SHEET'!O197)</f>
        <v>OBC</v>
      </c>
      <c s="72" t="str">
        <f>IF('S.D.PASTE SHEET'!P197="","",'S.D.PASTE SHEET'!P197)</f>
        <v>Hindu</v>
      </c>
      <c s="72" t="str">
        <f>IF('S.D.PASTE SHEET'!Q197="","",'S.D.PASTE SHEET'!Q197)</f>
        <v/>
      </c>
      <c s="72" t="str">
        <f>IF('S.D.PASTE SHEET'!R197="","",'S.D.PASTE SHEET'!R197)</f>
        <v>GOVT. SENIOR SECONDARY SCHOOL DASANA KHURD (219769)</v>
      </c>
      <c s="72">
        <f>IF('S.D.PASTE SHEET'!S197="","",'S.D.PASTE SHEET'!S197)</f>
        <v>8141302602</v>
      </c>
      <c s="72" t="str">
        <f>IF('S.D.PASTE SHEET'!T197="","",'S.D.PASTE SHEET'!T197)</f>
        <v>XXXX0511</v>
      </c>
      <c s="72" t="str">
        <f>IF('S.D.PASTE SHEET'!U197="","",'S.D.PASTE SHEET'!U197)</f>
        <v/>
      </c>
      <c s="72">
        <f>IF('S.D.PASTE SHEET'!V197="","",'S.D.PASTE SHEET'!V197)</f>
        <v>8875073208</v>
      </c>
      <c s="72" t="str">
        <f>IF('S.D.PASTE SHEET'!W197="","",'S.D.PASTE SHEET'!W197)</f>
        <v>VILL-DASANA KHURD,MAULASAR,POST-DIKAWA,341506</v>
      </c>
      <c s="72">
        <f>IF('S.D.PASTE SHEET'!X197="","",'S.D.PASTE SHEET'!X197)</f>
        <v>40000</v>
      </c>
      <c s="72" t="str">
        <f>IF('S.D.PASTE SHEET'!Y197="","",'S.D.PASTE SHEET'!Y197)</f>
        <v>N</v>
      </c>
      <c s="72" t="str">
        <f>IF('S.D.PASTE SHEET'!Z197="","",'S.D.PASTE SHEET'!Z197)</f>
        <v>N</v>
      </c>
      <c s="72" t="str">
        <f>IF('S.D.PASTE SHEET'!AA197="","",'S.D.PASTE SHEET'!AA197)</f>
        <v>No</v>
      </c>
      <c s="72">
        <f>IF('S.D.PASTE SHEET'!AB197="","",'S.D.PASTE SHEET'!AB197)</f>
        <v>15</v>
      </c>
      <c s="72" t="str">
        <f>IF('S.D.PASTE SHEET'!AC197="","",'S.D.PASTE SHEET'!AC197)</f>
        <v>None</v>
      </c>
      <c s="72">
        <f>IF('S.D.PASTE SHEET'!AD197="","",'S.D.PASTE SHEET'!AD197)</f>
        <v>2.1000000000000001</v>
      </c>
      <c s="74"/>
      <c s="70" t="str">
        <f>IF(AK197="","",IF(AK197&gt;0,COUNT($AG$2:AG197),""))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IF(BC197="","",IF(BC197&gt;0,COUNT($AY$2:AY197),""))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 spans="1:157" ht="15.75" customHeight="1">
      <c r="A198" s="72">
        <f>IF('S.D.PASTE SHEET'!A198="","",'S.D.PASTE SHEET'!A198)</f>
        <v>11</v>
      </c>
      <c s="72" t="str">
        <f>IF('S.D.PASTE SHEET'!B198="","",'S.D.PASTE SHEET'!B198)</f>
        <v>A</v>
      </c>
      <c s="72">
        <f>IF('S.D.PASTE SHEET'!C198="","",'S.D.PASTE SHEET'!C198)</f>
        <v>380</v>
      </c>
      <c s="73" t="str">
        <f>IF('S.D.PASTE SHEET'!D198="","",'S.D.PASTE SHEET'!D198)</f>
        <v/>
      </c>
      <c s="72" t="str">
        <f>IF('S.D.PASTE SHEET'!E198="","",UPPER('S.D.PASTE SHEET'!E198))</f>
        <v>GYAN KANWAR</v>
      </c>
      <c s="72" t="str">
        <f>IF('S.D.PASTE SHEET'!F198="","",'S.D.PASTE SHEET'!F198)</f>
        <v/>
      </c>
      <c s="72" t="str">
        <f>IF('S.D.PASTE SHEET'!G198="","",UPPER('S.D.PASTE SHEET'!G198))</f>
        <v>RAJENDRA SINGH</v>
      </c>
      <c s="72" t="str">
        <f>IF('S.D.PASTE SHEET'!H198="","",UPPER('S.D.PASTE SHEET'!H198))</f>
        <v>PRAKASH KANWAR</v>
      </c>
      <c s="72" t="str">
        <f>IF('S.D.PASTE SHEET'!I198="","",'S.D.PASTE SHEET'!I198)</f>
        <v>F</v>
      </c>
      <c s="73">
        <f>IF('S.D.PASTE SHEET'!J198="","",'S.D.PASTE SHEET'!J198)</f>
        <v>39583</v>
      </c>
      <c s="72">
        <f>IF('S.D.PASTE SHEET'!K198="","",'S.D.PASTE SHEET'!K198)</f>
        <v>11017</v>
      </c>
      <c s="72" t="str">
        <f>IF('S.D.PASTE SHEET'!L198="","",'S.D.PASTE SHEET'!L198)</f>
        <v/>
      </c>
      <c s="72">
        <f>IF('S.D.PASTE SHEET'!M198="","",'S.D.PASTE SHEET'!M198)</f>
        <v>137</v>
      </c>
      <c s="72">
        <f>IF('S.D.PASTE SHEET'!N198="","",'S.D.PASTE SHEET'!N198)</f>
        <v>109</v>
      </c>
      <c s="72" t="str">
        <f>IF('S.D.PASTE SHEET'!O198="","",'S.D.PASTE SHEET'!O198)</f>
        <v>GEN</v>
      </c>
      <c s="72" t="str">
        <f>IF('S.D.PASTE SHEET'!P198="","",'S.D.PASTE SHEET'!P198)</f>
        <v>Hindu</v>
      </c>
      <c s="72" t="str">
        <f>IF('S.D.PASTE SHEET'!Q198="","",'S.D.PASTE SHEET'!Q198)</f>
        <v/>
      </c>
      <c s="72" t="str">
        <f>IF('S.D.PASTE SHEET'!R198="","",'S.D.PASTE SHEET'!R198)</f>
        <v>GOVT. SENIOR SECONDARY SCHOOL DASANA KHURD (219769)</v>
      </c>
      <c s="72">
        <f>IF('S.D.PASTE SHEET'!S198="","",'S.D.PASTE SHEET'!S198)</f>
        <v>8141302602</v>
      </c>
      <c s="72" t="str">
        <f>IF('S.D.PASTE SHEET'!T198="","",'S.D.PASTE SHEET'!T198)</f>
        <v>XXXX5285</v>
      </c>
      <c s="72" t="str">
        <f>IF('S.D.PASTE SHEET'!U198="","",'S.D.PASTE SHEET'!U198)</f>
        <v>VRVBJHT</v>
      </c>
      <c s="72">
        <f>IF('S.D.PASTE SHEET'!V198="","",'S.D.PASTE SHEET'!V198)</f>
        <v>8094053619</v>
      </c>
      <c s="72" t="str">
        <f>IF('S.D.PASTE SHEET'!W198="","",'S.D.PASTE SHEET'!W198)</f>
        <v>POST DIKAWA,MOLASAR,DASANA KHURD,341506</v>
      </c>
      <c s="72">
        <f>IF('S.D.PASTE SHEET'!X198="","",'S.D.PASTE SHEET'!X198)</f>
        <v>40000</v>
      </c>
      <c s="72" t="str">
        <f>IF('S.D.PASTE SHEET'!Y198="","",'S.D.PASTE SHEET'!Y198)</f>
        <v>N</v>
      </c>
      <c s="72" t="str">
        <f>IF('S.D.PASTE SHEET'!Z198="","",'S.D.PASTE SHEET'!Z198)</f>
        <v>N</v>
      </c>
      <c s="72" t="str">
        <f>IF('S.D.PASTE SHEET'!AA198="","",'S.D.PASTE SHEET'!AA198)</f>
        <v>No</v>
      </c>
      <c s="72">
        <f>IF('S.D.PASTE SHEET'!AB198="","",'S.D.PASTE SHEET'!AB198)</f>
        <v>16</v>
      </c>
      <c s="72" t="str">
        <f>IF('S.D.PASTE SHEET'!AC198="","",'S.D.PASTE SHEET'!AC198)</f>
        <v>None</v>
      </c>
      <c s="72">
        <f>IF('S.D.PASTE SHEET'!AD198="","",'S.D.PASTE SHEET'!AD198)</f>
        <v>3</v>
      </c>
      <c s="74"/>
      <c s="70" t="str">
        <f>IF(AK198="","",IF(AK198&gt;0,COUNT($AG$2:AG198),""))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IF(BC198="","",IF(BC198&gt;0,COUNT($AY$2:AY198),""))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 spans="1:157" ht="15.75" customHeight="1">
      <c r="A199" s="72">
        <f>IF('S.D.PASTE SHEET'!A199="","",'S.D.PASTE SHEET'!A199)</f>
        <v>11</v>
      </c>
      <c s="72" t="str">
        <f>IF('S.D.PASTE SHEET'!B199="","",'S.D.PASTE SHEET'!B199)</f>
        <v>A</v>
      </c>
      <c s="72">
        <f>IF('S.D.PASTE SHEET'!C199="","",'S.D.PASTE SHEET'!C199)</f>
        <v>300</v>
      </c>
      <c s="73" t="str">
        <f>IF('S.D.PASTE SHEET'!D199="","",'S.D.PASTE SHEET'!D199)</f>
        <v/>
      </c>
      <c s="72" t="str">
        <f>IF('S.D.PASTE SHEET'!E199="","",UPPER('S.D.PASTE SHEET'!E199))</f>
        <v>LICHHAMAN LORA</v>
      </c>
      <c s="72" t="str">
        <f>IF('S.D.PASTE SHEET'!F199="","",'S.D.PASTE SHEET'!F199)</f>
        <v/>
      </c>
      <c s="72" t="str">
        <f>IF('S.D.PASTE SHEET'!G199="","",UPPER('S.D.PASTE SHEET'!G199))</f>
        <v>RAMESHWAR LORA</v>
      </c>
      <c s="72" t="str">
        <f>IF('S.D.PASTE SHEET'!H199="","",UPPER('S.D.PASTE SHEET'!H199))</f>
        <v>SHANTI DEVI</v>
      </c>
      <c s="72" t="str">
        <f>IF('S.D.PASTE SHEET'!I199="","",'S.D.PASTE SHEET'!I199)</f>
        <v>M</v>
      </c>
      <c s="73">
        <f>IF('S.D.PASTE SHEET'!J199="","",'S.D.PASTE SHEET'!J199)</f>
        <v>39670</v>
      </c>
      <c s="72">
        <f>IF('S.D.PASTE SHEET'!K199="","",'S.D.PASTE SHEET'!K199)</f>
        <v>11018</v>
      </c>
      <c s="72" t="str">
        <f>IF('S.D.PASTE SHEET'!L199="","",'S.D.PASTE SHEET'!L199)</f>
        <v/>
      </c>
      <c s="72">
        <f>IF('S.D.PASTE SHEET'!M199="","",'S.D.PASTE SHEET'!M199)</f>
        <v>137</v>
      </c>
      <c s="72">
        <f>IF('S.D.PASTE SHEET'!N199="","",'S.D.PASTE SHEET'!N199)</f>
        <v>117</v>
      </c>
      <c s="72" t="str">
        <f>IF('S.D.PASTE SHEET'!O199="","",'S.D.PASTE SHEET'!O199)</f>
        <v>OBC</v>
      </c>
      <c s="72" t="str">
        <f>IF('S.D.PASTE SHEET'!P199="","",'S.D.PASTE SHEET'!P199)</f>
        <v>Hindu</v>
      </c>
      <c s="72" t="str">
        <f>IF('S.D.PASTE SHEET'!Q199="","",'S.D.PASTE SHEET'!Q199)</f>
        <v/>
      </c>
      <c s="72" t="str">
        <f>IF('S.D.PASTE SHEET'!R199="","",'S.D.PASTE SHEET'!R199)</f>
        <v>GOVT. SENIOR SECONDARY SCHOOL DASANA KHURD (219769)</v>
      </c>
      <c s="72">
        <f>IF('S.D.PASTE SHEET'!S199="","",'S.D.PASTE SHEET'!S199)</f>
        <v>8141302602</v>
      </c>
      <c s="72" t="str">
        <f>IF('S.D.PASTE SHEET'!T199="","",'S.D.PASTE SHEET'!T199)</f>
        <v>XXXX4269</v>
      </c>
      <c s="72" t="str">
        <f>IF('S.D.PASTE SHEET'!U199="","",'S.D.PASTE SHEET'!U199)</f>
        <v>YDOBFSW</v>
      </c>
      <c s="72">
        <f>IF('S.D.PASTE SHEET'!V199="","",'S.D.PASTE SHEET'!V199)</f>
        <v>6350010736</v>
      </c>
      <c s="72" t="str">
        <f>IF('S.D.PASTE SHEET'!W199="","",'S.D.PASTE SHEET'!W199)</f>
        <v>VILL-DASANA KHURD,MAULASAR,POST-DIKAWA,341506</v>
      </c>
      <c s="72">
        <f>IF('S.D.PASTE SHEET'!X199="","",'S.D.PASTE SHEET'!X199)</f>
        <v>42000</v>
      </c>
      <c s="72" t="str">
        <f>IF('S.D.PASTE SHEET'!Y199="","",'S.D.PASTE SHEET'!Y199)</f>
        <v>N</v>
      </c>
      <c s="72" t="str">
        <f>IF('S.D.PASTE SHEET'!Z199="","",'S.D.PASTE SHEET'!Z199)</f>
        <v>N</v>
      </c>
      <c s="72" t="str">
        <f>IF('S.D.PASTE SHEET'!AA199="","",'S.D.PASTE SHEET'!AA199)</f>
        <v>No</v>
      </c>
      <c s="72">
        <f>IF('S.D.PASTE SHEET'!AB199="","",'S.D.PASTE SHEET'!AB199)</f>
        <v>16</v>
      </c>
      <c s="72" t="str">
        <f>IF('S.D.PASTE SHEET'!AC199="","",'S.D.PASTE SHEET'!AC199)</f>
        <v>None</v>
      </c>
      <c s="72">
        <f>IF('S.D.PASTE SHEET'!AD199="","",'S.D.PASTE SHEET'!AD199)</f>
        <v>2.1000000000000001</v>
      </c>
      <c s="74"/>
      <c s="70" t="str">
        <f>IF(AK199="","",IF(AK199&gt;0,COUNT($AG$2:AG199),""))</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IF(BC199="","",IF(BC199&gt;0,COUNT($AY$2:AY199),""))</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 spans="1:157" ht="15.75" customHeight="1">
      <c r="A200" s="72">
        <f>IF('S.D.PASTE SHEET'!A200="","",'S.D.PASTE SHEET'!A200)</f>
        <v>11</v>
      </c>
      <c s="72" t="str">
        <f>IF('S.D.PASTE SHEET'!B200="","",'S.D.PASTE SHEET'!B200)</f>
        <v>A</v>
      </c>
      <c s="72">
        <f>IF('S.D.PASTE SHEET'!C200="","",'S.D.PASTE SHEET'!C200)</f>
        <v>301</v>
      </c>
      <c s="73" t="str">
        <f>IF('S.D.PASTE SHEET'!D200="","",'S.D.PASTE SHEET'!D200)</f>
        <v/>
      </c>
      <c s="72" t="str">
        <f>IF('S.D.PASTE SHEET'!E200="","",UPPER('S.D.PASTE SHEET'!E200))</f>
        <v>MANISHA KANWAR</v>
      </c>
      <c s="72" t="str">
        <f>IF('S.D.PASTE SHEET'!F200="","",'S.D.PASTE SHEET'!F200)</f>
        <v/>
      </c>
      <c s="72" t="str">
        <f>IF('S.D.PASTE SHEET'!G200="","",UPPER('S.D.PASTE SHEET'!G200))</f>
        <v>RAJENDRA SINGH</v>
      </c>
      <c s="72" t="str">
        <f>IF('S.D.PASTE SHEET'!H200="","",UPPER('S.D.PASTE SHEET'!H200))</f>
        <v>PRAKASH KANWAR</v>
      </c>
      <c s="72" t="str">
        <f>IF('S.D.PASTE SHEET'!I200="","",'S.D.PASTE SHEET'!I200)</f>
        <v>F</v>
      </c>
      <c s="73">
        <f>IF('S.D.PASTE SHEET'!J200="","",'S.D.PASTE SHEET'!J200)</f>
        <v>38486</v>
      </c>
      <c s="72">
        <f>IF('S.D.PASTE SHEET'!K200="","",'S.D.PASTE SHEET'!K200)</f>
        <v>11019</v>
      </c>
      <c s="72" t="str">
        <f>IF('S.D.PASTE SHEET'!L200="","",'S.D.PASTE SHEET'!L200)</f>
        <v/>
      </c>
      <c s="72">
        <f>IF('S.D.PASTE SHEET'!M200="","",'S.D.PASTE SHEET'!M200)</f>
        <v>137</v>
      </c>
      <c s="72">
        <f>IF('S.D.PASTE SHEET'!N200="","",'S.D.PASTE SHEET'!N200)</f>
        <v>105</v>
      </c>
      <c s="72" t="str">
        <f>IF('S.D.PASTE SHEET'!O200="","",'S.D.PASTE SHEET'!O200)</f>
        <v>GEN</v>
      </c>
      <c s="72" t="str">
        <f>IF('S.D.PASTE SHEET'!P200="","",'S.D.PASTE SHEET'!P200)</f>
        <v>Hindu</v>
      </c>
      <c s="72" t="str">
        <f>IF('S.D.PASTE SHEET'!Q200="","",'S.D.PASTE SHEET'!Q200)</f>
        <v/>
      </c>
      <c s="72" t="str">
        <f>IF('S.D.PASTE SHEET'!R200="","",'S.D.PASTE SHEET'!R200)</f>
        <v>GOVT. SENIOR SECONDARY SCHOOL DASANA KHURD (219769)</v>
      </c>
      <c s="72">
        <f>IF('S.D.PASTE SHEET'!S200="","",'S.D.PASTE SHEET'!S200)</f>
        <v>8141302602</v>
      </c>
      <c s="72" t="str">
        <f>IF('S.D.PASTE SHEET'!T200="","",'S.D.PASTE SHEET'!T200)</f>
        <v>XXXX8076</v>
      </c>
      <c s="72" t="str">
        <f>IF('S.D.PASTE SHEET'!U200="","",'S.D.PASTE SHEET'!U200)</f>
        <v>VRYBJHT</v>
      </c>
      <c s="72">
        <f>IF('S.D.PASTE SHEET'!V200="","",'S.D.PASTE SHEET'!V200)</f>
        <v>8094053619</v>
      </c>
      <c s="72" t="str">
        <f>IF('S.D.PASTE SHEET'!W200="","",'S.D.PASTE SHEET'!W200)</f>
        <v>VILL-DASANA KHURD,MAULASAR,POST-DIKAWA,341506</v>
      </c>
      <c s="72">
        <f>IF('S.D.PASTE SHEET'!X200="","",'S.D.PASTE SHEET'!X200)</f>
        <v>35000</v>
      </c>
      <c s="72" t="str">
        <f>IF('S.D.PASTE SHEET'!Y200="","",'S.D.PASTE SHEET'!Y200)</f>
        <v>N</v>
      </c>
      <c s="72" t="str">
        <f>IF('S.D.PASTE SHEET'!Z200="","",'S.D.PASTE SHEET'!Z200)</f>
        <v>N</v>
      </c>
      <c s="72" t="str">
        <f>IF('S.D.PASTE SHEET'!AA200="","",'S.D.PASTE SHEET'!AA200)</f>
        <v>No</v>
      </c>
      <c s="72">
        <f>IF('S.D.PASTE SHEET'!AB200="","",'S.D.PASTE SHEET'!AB200)</f>
        <v>19</v>
      </c>
      <c s="72" t="str">
        <f>IF('S.D.PASTE SHEET'!AC200="","",'S.D.PASTE SHEET'!AC200)</f>
        <v>None</v>
      </c>
      <c s="72">
        <f>IF('S.D.PASTE SHEET'!AD200="","",'S.D.PASTE SHEET'!AD200)</f>
        <v>3</v>
      </c>
      <c s="74"/>
      <c s="70" t="str">
        <f>IF(AK200="","",IF(AK200&gt;0,COUNT($AG$2:AG200),""))</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IF(BC200="","",IF(BC200&gt;0,COUNT($AY$2:AY200),""))</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 spans="1:157" ht="15.75" customHeight="1">
      <c r="A201" s="72">
        <f>IF('S.D.PASTE SHEET'!A201="","",'S.D.PASTE SHEET'!A201)</f>
        <v>11</v>
      </c>
      <c s="72" t="str">
        <f>IF('S.D.PASTE SHEET'!B201="","",'S.D.PASTE SHEET'!B201)</f>
        <v>A</v>
      </c>
      <c s="72">
        <f>IF('S.D.PASTE SHEET'!C201="","",'S.D.PASTE SHEET'!C201)</f>
        <v>302</v>
      </c>
      <c s="73" t="str">
        <f>IF('S.D.PASTE SHEET'!D201="","",'S.D.PASTE SHEET'!D201)</f>
        <v/>
      </c>
      <c s="72" t="str">
        <f>IF('S.D.PASTE SHEET'!E201="","",UPPER('S.D.PASTE SHEET'!E201))</f>
        <v>NARAYAN</v>
      </c>
      <c s="72" t="str">
        <f>IF('S.D.PASTE SHEET'!F201="","",'S.D.PASTE SHEET'!F201)</f>
        <v/>
      </c>
      <c s="72" t="str">
        <f>IF('S.D.PASTE SHEET'!G201="","",UPPER('S.D.PASTE SHEET'!G201))</f>
        <v>SHRAWAN RAM GURJAR</v>
      </c>
      <c s="72" t="str">
        <f>IF('S.D.PASTE SHEET'!H201="","",UPPER('S.D.PASTE SHEET'!H201))</f>
        <v>LALI DEVI</v>
      </c>
      <c s="72" t="str">
        <f>IF('S.D.PASTE SHEET'!I201="","",'S.D.PASTE SHEET'!I201)</f>
        <v>M</v>
      </c>
      <c s="73">
        <f>IF('S.D.PASTE SHEET'!J201="","",'S.D.PASTE SHEET'!J201)</f>
        <v>39966</v>
      </c>
      <c s="72">
        <f>IF('S.D.PASTE SHEET'!K201="","",'S.D.PASTE SHEET'!K201)</f>
        <v>11020</v>
      </c>
      <c s="72" t="str">
        <f>IF('S.D.PASTE SHEET'!L201="","",'S.D.PASTE SHEET'!L201)</f>
        <v/>
      </c>
      <c s="72">
        <f>IF('S.D.PASTE SHEET'!M201="","",'S.D.PASTE SHEET'!M201)</f>
        <v>137</v>
      </c>
      <c s="72">
        <f>IF('S.D.PASTE SHEET'!N201="","",'S.D.PASTE SHEET'!N201)</f>
        <v>116</v>
      </c>
      <c s="72" t="str">
        <f>IF('S.D.PASTE SHEET'!O201="","",'S.D.PASTE SHEET'!O201)</f>
        <v>SBC</v>
      </c>
      <c s="72" t="str">
        <f>IF('S.D.PASTE SHEET'!P201="","",'S.D.PASTE SHEET'!P201)</f>
        <v>Hindu</v>
      </c>
      <c s="72" t="str">
        <f>IF('S.D.PASTE SHEET'!Q201="","",'S.D.PASTE SHEET'!Q201)</f>
        <v/>
      </c>
      <c s="72" t="str">
        <f>IF('S.D.PASTE SHEET'!R201="","",'S.D.PASTE SHEET'!R201)</f>
        <v>GOVT. SENIOR SECONDARY SCHOOL DASANA KHURD (219769)</v>
      </c>
      <c s="72">
        <f>IF('S.D.PASTE SHEET'!S201="","",'S.D.PASTE SHEET'!S201)</f>
        <v>8141302602</v>
      </c>
      <c s="72" t="str">
        <f>IF('S.D.PASTE SHEET'!T201="","",'S.D.PASTE SHEET'!T201)</f>
        <v>XXXX0923</v>
      </c>
      <c s="72" t="str">
        <f>IF('S.D.PASTE SHEET'!U201="","",'S.D.PASTE SHEET'!U201)</f>
        <v>VTZCPPR</v>
      </c>
      <c s="72">
        <f>IF('S.D.PASTE SHEET'!V201="","",'S.D.PASTE SHEET'!V201)</f>
        <v>9828791719</v>
      </c>
      <c s="72" t="str">
        <f>IF('S.D.PASTE SHEET'!W201="","",'S.D.PASTE SHEET'!W201)</f>
        <v>VILL-DASANA KHURD,MAULASAR,POST-DIKAWA,341506</v>
      </c>
      <c s="72">
        <f>IF('S.D.PASTE SHEET'!X201="","",'S.D.PASTE SHEET'!X201)</f>
        <v>40000</v>
      </c>
      <c s="72" t="str">
        <f>IF('S.D.PASTE SHEET'!Y201="","",'S.D.PASTE SHEET'!Y201)</f>
        <v>N</v>
      </c>
      <c s="72" t="str">
        <f>IF('S.D.PASTE SHEET'!Z201="","",'S.D.PASTE SHEET'!Z201)</f>
        <v>N</v>
      </c>
      <c s="72" t="str">
        <f>IF('S.D.PASTE SHEET'!AA201="","",'S.D.PASTE SHEET'!AA201)</f>
        <v>No</v>
      </c>
      <c s="72">
        <f>IF('S.D.PASTE SHEET'!AB201="","",'S.D.PASTE SHEET'!AB201)</f>
        <v>15</v>
      </c>
      <c s="72" t="str">
        <f>IF('S.D.PASTE SHEET'!AC201="","",'S.D.PASTE SHEET'!AC201)</f>
        <v>None</v>
      </c>
      <c s="72">
        <f>IF('S.D.PASTE SHEET'!AD201="","",'S.D.PASTE SHEET'!AD201)</f>
        <v>2.2000000000000002</v>
      </c>
      <c s="74"/>
      <c s="70" t="str">
        <f>IF(AK201="","",IF(AK201&gt;0,COUNT($AG$2:AG201),""))</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IF(BC201="","",IF(BC201&gt;0,COUNT($AY$2:AY201),""))</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 spans="1:157" ht="15.75" customHeight="1">
      <c r="A202" s="72">
        <f>IF('S.D.PASTE SHEET'!A202="","",'S.D.PASTE SHEET'!A202)</f>
        <v>11</v>
      </c>
      <c s="72" t="str">
        <f>IF('S.D.PASTE SHEET'!B202="","",'S.D.PASTE SHEET'!B202)</f>
        <v>A</v>
      </c>
      <c s="72">
        <f>IF('S.D.PASTE SHEET'!C202="","",'S.D.PASTE SHEET'!C202)</f>
        <v>580</v>
      </c>
      <c s="73" t="str">
        <f>IF('S.D.PASTE SHEET'!D202="","",'S.D.PASTE SHEET'!D202)</f>
        <v/>
      </c>
      <c s="72" t="str">
        <f>IF('S.D.PASTE SHEET'!E202="","",UPPER('S.D.PASTE SHEET'!E202))</f>
        <v>PRADEEP SINGH</v>
      </c>
      <c s="72" t="str">
        <f>IF('S.D.PASTE SHEET'!F202="","",'S.D.PASTE SHEET'!F202)</f>
        <v/>
      </c>
      <c s="72" t="str">
        <f>IF('S.D.PASTE SHEET'!G202="","",UPPER('S.D.PASTE SHEET'!G202))</f>
        <v>GOPAL SINGH</v>
      </c>
      <c s="72" t="str">
        <f>IF('S.D.PASTE SHEET'!H202="","",UPPER('S.D.PASTE SHEET'!H202))</f>
        <v>SAJAN KANWAR</v>
      </c>
      <c s="72" t="str">
        <f>IF('S.D.PASTE SHEET'!I202="","",'S.D.PASTE SHEET'!I202)</f>
        <v>M</v>
      </c>
      <c s="73">
        <f>IF('S.D.PASTE SHEET'!J202="","",'S.D.PASTE SHEET'!J202)</f>
        <v>39682</v>
      </c>
      <c s="72">
        <f>IF('S.D.PASTE SHEET'!K202="","",'S.D.PASTE SHEET'!K202)</f>
        <v>11021</v>
      </c>
      <c s="72" t="str">
        <f>IF('S.D.PASTE SHEET'!L202="","",'S.D.PASTE SHEET'!L202)</f>
        <v/>
      </c>
      <c s="72">
        <f>IF('S.D.PASTE SHEET'!M202="","",'S.D.PASTE SHEET'!M202)</f>
        <v>137</v>
      </c>
      <c s="72">
        <f>IF('S.D.PASTE SHEET'!N202="","",'S.D.PASTE SHEET'!N202)</f>
        <v>113</v>
      </c>
      <c s="72" t="str">
        <f>IF('S.D.PASTE SHEET'!O202="","",'S.D.PASTE SHEET'!O202)</f>
        <v>GEN</v>
      </c>
      <c s="72" t="str">
        <f>IF('S.D.PASTE SHEET'!P202="","",'S.D.PASTE SHEET'!P202)</f>
        <v>Hindu</v>
      </c>
      <c s="72" t="str">
        <f>IF('S.D.PASTE SHEET'!Q202="","",'S.D.PASTE SHEET'!Q202)</f>
        <v/>
      </c>
      <c s="72" t="str">
        <f>IF('S.D.PASTE SHEET'!R202="","",'S.D.PASTE SHEET'!R202)</f>
        <v>GOVT. SENIOR SECONDARY SCHOOL DASANA KHURD (219769)</v>
      </c>
      <c s="72">
        <f>IF('S.D.PASTE SHEET'!S202="","",'S.D.PASTE SHEET'!S202)</f>
        <v>8141302602</v>
      </c>
      <c s="72" t="str">
        <f>IF('S.D.PASTE SHEET'!T202="","",'S.D.PASTE SHEET'!T202)</f>
        <v>XXXX9576</v>
      </c>
      <c s="72" t="str">
        <f>IF('S.D.PASTE SHEET'!U202="","",'S.D.PASTE SHEET'!U202)</f>
        <v/>
      </c>
      <c s="72">
        <f>IF('S.D.PASTE SHEET'!V202="","",'S.D.PASTE SHEET'!V202)</f>
        <v>9982187284</v>
      </c>
      <c s="72" t="str">
        <f>IF('S.D.PASTE SHEET'!W202="","",'S.D.PASTE SHEET'!W202)</f>
        <v>DASANA KHURD,MOLASAR,DASANA KHURD,341506</v>
      </c>
      <c s="72">
        <f>IF('S.D.PASTE SHEET'!X202="","",'S.D.PASTE SHEET'!X202)</f>
        <v>60000</v>
      </c>
      <c s="72" t="str">
        <f>IF('S.D.PASTE SHEET'!Y202="","",'S.D.PASTE SHEET'!Y202)</f>
        <v>N</v>
      </c>
      <c s="72" t="str">
        <f>IF('S.D.PASTE SHEET'!Z202="","",'S.D.PASTE SHEET'!Z202)</f>
        <v>N</v>
      </c>
      <c s="72" t="str">
        <f>IF('S.D.PASTE SHEET'!AA202="","",'S.D.PASTE SHEET'!AA202)</f>
        <v>No</v>
      </c>
      <c s="72">
        <f>IF('S.D.PASTE SHEET'!AB202="","",'S.D.PASTE SHEET'!AB202)</f>
        <v>16</v>
      </c>
      <c s="72" t="str">
        <f>IF('S.D.PASTE SHEET'!AC202="","",'S.D.PASTE SHEET'!AC202)</f>
        <v>None</v>
      </c>
      <c s="72">
        <f>IF('S.D.PASTE SHEET'!AD202="","",'S.D.PASTE SHEET'!AD202)</f>
        <v>3</v>
      </c>
      <c s="74"/>
      <c s="70" t="str">
        <f>IF(AK202="","",IF(AK202&gt;0,COUNT($AG$2:AG202),""))</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IF(BC202="","",IF(BC202&gt;0,COUNT($AY$2:AY202),""))</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 spans="1:157" ht="15.75" customHeight="1">
      <c r="A203" s="72">
        <f>IF('S.D.PASTE SHEET'!A203="","",'S.D.PASTE SHEET'!A203)</f>
        <v>11</v>
      </c>
      <c s="72" t="str">
        <f>IF('S.D.PASTE SHEET'!B203="","",'S.D.PASTE SHEET'!B203)</f>
        <v>A</v>
      </c>
      <c s="72">
        <f>IF('S.D.PASTE SHEET'!C203="","",'S.D.PASTE SHEET'!C203)</f>
        <v>623</v>
      </c>
      <c s="73" t="str">
        <f>IF('S.D.PASTE SHEET'!D203="","",'S.D.PASTE SHEET'!D203)</f>
        <v/>
      </c>
      <c s="72" t="str">
        <f>IF('S.D.PASTE SHEET'!E203="","",UPPER('S.D.PASTE SHEET'!E203))</f>
        <v>RENU</v>
      </c>
      <c s="72" t="str">
        <f>IF('S.D.PASTE SHEET'!F203="","",'S.D.PASTE SHEET'!F203)</f>
        <v/>
      </c>
      <c s="72" t="str">
        <f>IF('S.D.PASTE SHEET'!G203="","",UPPER('S.D.PASTE SHEET'!G203))</f>
        <v>DHARMA RAM</v>
      </c>
      <c s="72" t="str">
        <f>IF('S.D.PASTE SHEET'!H203="","",UPPER('S.D.PASTE SHEET'!H203))</f>
        <v>INDRA DEVI</v>
      </c>
      <c s="72" t="str">
        <f>IF('S.D.PASTE SHEET'!I203="","",'S.D.PASTE SHEET'!I203)</f>
        <v>F</v>
      </c>
      <c s="73">
        <f>IF('S.D.PASTE SHEET'!J203="","",'S.D.PASTE SHEET'!J203)</f>
        <v>39887</v>
      </c>
      <c s="72">
        <f>IF('S.D.PASTE SHEET'!K203="","",'S.D.PASTE SHEET'!K203)</f>
        <v>11022</v>
      </c>
      <c s="72" t="str">
        <f>IF('S.D.PASTE SHEET'!L203="","",'S.D.PASTE SHEET'!L203)</f>
        <v/>
      </c>
      <c s="72">
        <f>IF('S.D.PASTE SHEET'!M203="","",'S.D.PASTE SHEET'!M203)</f>
        <v>137</v>
      </c>
      <c s="72">
        <f>IF('S.D.PASTE SHEET'!N203="","",'S.D.PASTE SHEET'!N203)</f>
        <v>117</v>
      </c>
      <c s="72" t="str">
        <f>IF('S.D.PASTE SHEET'!O203="","",'S.D.PASTE SHEET'!O203)</f>
        <v>OBC</v>
      </c>
      <c s="72" t="str">
        <f>IF('S.D.PASTE SHEET'!P203="","",'S.D.PASTE SHEET'!P203)</f>
        <v>Hindu</v>
      </c>
      <c s="72" t="str">
        <f>IF('S.D.PASTE SHEET'!Q203="","",'S.D.PASTE SHEET'!Q203)</f>
        <v/>
      </c>
      <c s="72" t="str">
        <f>IF('S.D.PASTE SHEET'!R203="","",'S.D.PASTE SHEET'!R203)</f>
        <v>GOVT. SENIOR SECONDARY SCHOOL DASANA KHURD (219769)</v>
      </c>
      <c s="72">
        <f>IF('S.D.PASTE SHEET'!S203="","",'S.D.PASTE SHEET'!S203)</f>
        <v>8141302602</v>
      </c>
      <c s="72" t="str">
        <f>IF('S.D.PASTE SHEET'!T203="","",'S.D.PASTE SHEET'!T203)</f>
        <v>XXXX1925</v>
      </c>
      <c s="72" t="str">
        <f>IF('S.D.PASTE SHEET'!U203="","",'S.D.PASTE SHEET'!U203)</f>
        <v/>
      </c>
      <c s="72">
        <f>IF('S.D.PASTE SHEET'!V203="","",'S.D.PASTE SHEET'!V203)</f>
        <v>9549681069</v>
      </c>
      <c s="72" t="str">
        <f>IF('S.D.PASTE SHEET'!W203="","",'S.D.PASTE SHEET'!W203)</f>
        <v>DASANA KHURD ,MOLASAR,DASANA KHURD ,341506</v>
      </c>
      <c s="72">
        <f>IF('S.D.PASTE SHEET'!X203="","",'S.D.PASTE SHEET'!X203)</f>
        <v>50000</v>
      </c>
      <c s="72" t="str">
        <f>IF('S.D.PASTE SHEET'!Y203="","",'S.D.PASTE SHEET'!Y203)</f>
        <v>N</v>
      </c>
      <c s="72" t="str">
        <f>IF('S.D.PASTE SHEET'!Z203="","",'S.D.PASTE SHEET'!Z203)</f>
        <v>N</v>
      </c>
      <c s="72" t="str">
        <f>IF('S.D.PASTE SHEET'!AA203="","",'S.D.PASTE SHEET'!AA203)</f>
        <v>No</v>
      </c>
      <c s="72">
        <f>IF('S.D.PASTE SHEET'!AB203="","",'S.D.PASTE SHEET'!AB203)</f>
        <v>15</v>
      </c>
      <c s="72" t="str">
        <f>IF('S.D.PASTE SHEET'!AC203="","",'S.D.PASTE SHEET'!AC203)</f>
        <v>None</v>
      </c>
      <c s="72">
        <f>IF('S.D.PASTE SHEET'!AD203="","",'S.D.PASTE SHEET'!AD203)</f>
        <v>3</v>
      </c>
      <c s="74"/>
      <c s="70" t="str">
        <f>IF(AK203="","",IF(AK203&gt;0,COUNT($AG$2:AG203),""))</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IF(BC203="","",IF(BC203&gt;0,COUNT($AY$2:AY203),""))</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 spans="1:157" ht="15.75" customHeight="1">
      <c r="A204" s="72">
        <f>IF('S.D.PASTE SHEET'!A204="","",'S.D.PASTE SHEET'!A204)</f>
        <v>11</v>
      </c>
      <c s="72" t="str">
        <f>IF('S.D.PASTE SHEET'!B204="","",'S.D.PASTE SHEET'!B204)</f>
        <v>A</v>
      </c>
      <c s="72">
        <f>IF('S.D.PASTE SHEET'!C204="","",'S.D.PASTE SHEET'!C204)</f>
        <v>396</v>
      </c>
      <c s="73" t="str">
        <f>IF('S.D.PASTE SHEET'!D204="","",'S.D.PASTE SHEET'!D204)</f>
        <v/>
      </c>
      <c s="72" t="str">
        <f>IF('S.D.PASTE SHEET'!E204="","",UPPER('S.D.PASTE SHEET'!E204))</f>
        <v>SHOPAL SINGH</v>
      </c>
      <c s="72" t="str">
        <f>IF('S.D.PASTE SHEET'!F204="","",'S.D.PASTE SHEET'!F204)</f>
        <v/>
      </c>
      <c s="72" t="str">
        <f>IF('S.D.PASTE SHEET'!G204="","",UPPER('S.D.PASTE SHEET'!G204))</f>
        <v>BHAWANI SINGH</v>
      </c>
      <c s="72" t="str">
        <f>IF('S.D.PASTE SHEET'!H204="","",UPPER('S.D.PASTE SHEET'!H204))</f>
        <v>RAJU KANWAR</v>
      </c>
      <c s="72" t="str">
        <f>IF('S.D.PASTE SHEET'!I204="","",'S.D.PASTE SHEET'!I204)</f>
        <v>M</v>
      </c>
      <c s="73">
        <f>IF('S.D.PASTE SHEET'!J204="","",'S.D.PASTE SHEET'!J204)</f>
        <v>37987</v>
      </c>
      <c s="72">
        <f>IF('S.D.PASTE SHEET'!K204="","",'S.D.PASTE SHEET'!K204)</f>
        <v>11023</v>
      </c>
      <c s="72" t="str">
        <f>IF('S.D.PASTE SHEET'!L204="","",'S.D.PASTE SHEET'!L204)</f>
        <v/>
      </c>
      <c s="72">
        <f>IF('S.D.PASTE SHEET'!M204="","",'S.D.PASTE SHEET'!M204)</f>
        <v>137</v>
      </c>
      <c s="72">
        <f>IF('S.D.PASTE SHEET'!N204="","",'S.D.PASTE SHEET'!N204)</f>
        <v>94</v>
      </c>
      <c s="72" t="str">
        <f>IF('S.D.PASTE SHEET'!O204="","",'S.D.PASTE SHEET'!O204)</f>
        <v>GEN</v>
      </c>
      <c s="72" t="str">
        <f>IF('S.D.PASTE SHEET'!P204="","",'S.D.PASTE SHEET'!P204)</f>
        <v>Hindu</v>
      </c>
      <c s="72" t="str">
        <f>IF('S.D.PASTE SHEET'!Q204="","",'S.D.PASTE SHEET'!Q204)</f>
        <v/>
      </c>
      <c s="72" t="str">
        <f>IF('S.D.PASTE SHEET'!R204="","",'S.D.PASTE SHEET'!R204)</f>
        <v>GOVT. SENIOR SECONDARY SCHOOL DASANA KHURD (219769)</v>
      </c>
      <c s="72">
        <f>IF('S.D.PASTE SHEET'!S204="","",'S.D.PASTE SHEET'!S204)</f>
        <v>8141302602</v>
      </c>
      <c s="72" t="str">
        <f>IF('S.D.PASTE SHEET'!T204="","",'S.D.PASTE SHEET'!T204)</f>
        <v>XXXX0936</v>
      </c>
      <c s="72" t="str">
        <f>IF('S.D.PASTE SHEET'!U204="","",'S.D.PASTE SHEET'!U204)</f>
        <v>YUBDFOK</v>
      </c>
      <c s="72">
        <f>IF('S.D.PASTE SHEET'!V204="","",'S.D.PASTE SHEET'!V204)</f>
        <v>7878536271</v>
      </c>
      <c s="72" t="str">
        <f>IF('S.D.PASTE SHEET'!W204="","",'S.D.PASTE SHEET'!W204)</f>
        <v>POSTDIKAWA,MOLASAR,DASANA KHURD,341506</v>
      </c>
      <c s="72">
        <f>IF('S.D.PASTE SHEET'!X204="","",'S.D.PASTE SHEET'!X204)</f>
        <v>40000</v>
      </c>
      <c s="72" t="str">
        <f>IF('S.D.PASTE SHEET'!Y204="","",'S.D.PASTE SHEET'!Y204)</f>
        <v>N</v>
      </c>
      <c s="72" t="str">
        <f>IF('S.D.PASTE SHEET'!Z204="","",'S.D.PASTE SHEET'!Z204)</f>
        <v>N</v>
      </c>
      <c s="72" t="str">
        <f>IF('S.D.PASTE SHEET'!AA204="","",'S.D.PASTE SHEET'!AA204)</f>
        <v>No</v>
      </c>
      <c s="72">
        <f>IF('S.D.PASTE SHEET'!AB204="","",'S.D.PASTE SHEET'!AB204)</f>
        <v>20</v>
      </c>
      <c s="72" t="str">
        <f>IF('S.D.PASTE SHEET'!AC204="","",'S.D.PASTE SHEET'!AC204)</f>
        <v>None</v>
      </c>
      <c s="72">
        <f>IF('S.D.PASTE SHEET'!AD204="","",'S.D.PASTE SHEET'!AD204)</f>
        <v>2</v>
      </c>
      <c s="74"/>
      <c s="70" t="str">
        <f>IF(AK204="","",IF(AK204&gt;0,COUNT($AG$2:AG204),""))</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IF(BC204="","",IF(BC204&gt;0,COUNT($AY$2:AY204),""))</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 spans="1:157" ht="15.75" customHeight="1">
      <c r="A205" s="72">
        <f>IF('S.D.PASTE SHEET'!A205="","",'S.D.PASTE SHEET'!A205)</f>
        <v>11</v>
      </c>
      <c s="72" t="str">
        <f>IF('S.D.PASTE SHEET'!B205="","",'S.D.PASTE SHEET'!B205)</f>
        <v>A</v>
      </c>
      <c s="72">
        <f>IF('S.D.PASTE SHEET'!C205="","",'S.D.PASTE SHEET'!C205)</f>
        <v>304</v>
      </c>
      <c s="73" t="str">
        <f>IF('S.D.PASTE SHEET'!D205="","",'S.D.PASTE SHEET'!D205)</f>
        <v/>
      </c>
      <c s="72" t="str">
        <f>IF('S.D.PASTE SHEET'!E205="","",UPPER('S.D.PASTE SHEET'!E205))</f>
        <v>SHYOPAL GURJAR</v>
      </c>
      <c s="72" t="str">
        <f>IF('S.D.PASTE SHEET'!F205="","",'S.D.PASTE SHEET'!F205)</f>
        <v/>
      </c>
      <c s="72" t="str">
        <f>IF('S.D.PASTE SHEET'!G205="","",UPPER('S.D.PASTE SHEET'!G205))</f>
        <v>RAJU RAM</v>
      </c>
      <c s="72" t="str">
        <f>IF('S.D.PASTE SHEET'!H205="","",UPPER('S.D.PASTE SHEET'!H205))</f>
        <v>SITA DEVI</v>
      </c>
      <c s="72" t="str">
        <f>IF('S.D.PASTE SHEET'!I205="","",'S.D.PASTE SHEET'!I205)</f>
        <v>M</v>
      </c>
      <c s="73">
        <f>IF('S.D.PASTE SHEET'!J205="","",'S.D.PASTE SHEET'!J205)</f>
        <v>38490</v>
      </c>
      <c s="72">
        <f>IF('S.D.PASTE SHEET'!K205="","",'S.D.PASTE SHEET'!K205)</f>
        <v>11024</v>
      </c>
      <c s="72" t="str">
        <f>IF('S.D.PASTE SHEET'!L205="","",'S.D.PASTE SHEET'!L205)</f>
        <v/>
      </c>
      <c s="72">
        <f>IF('S.D.PASTE SHEET'!M205="","",'S.D.PASTE SHEET'!M205)</f>
        <v>137</v>
      </c>
      <c s="72">
        <f>IF('S.D.PASTE SHEET'!N205="","",'S.D.PASTE SHEET'!N205)</f>
        <v>93</v>
      </c>
      <c s="72" t="str">
        <f>IF('S.D.PASTE SHEET'!O205="","",'S.D.PASTE SHEET'!O205)</f>
        <v>SBC</v>
      </c>
      <c s="72" t="str">
        <f>IF('S.D.PASTE SHEET'!P205="","",'S.D.PASTE SHEET'!P205)</f>
        <v>Hindu</v>
      </c>
      <c s="72" t="str">
        <f>IF('S.D.PASTE SHEET'!Q205="","",'S.D.PASTE SHEET'!Q205)</f>
        <v/>
      </c>
      <c s="72" t="str">
        <f>IF('S.D.PASTE SHEET'!R205="","",'S.D.PASTE SHEET'!R205)</f>
        <v>GOVT. SENIOR SECONDARY SCHOOL DASANA KHURD (219769)</v>
      </c>
      <c s="72">
        <f>IF('S.D.PASTE SHEET'!S205="","",'S.D.PASTE SHEET'!S205)</f>
        <v>8141302602</v>
      </c>
      <c s="72" t="str">
        <f>IF('S.D.PASTE SHEET'!T205="","",'S.D.PASTE SHEET'!T205)</f>
        <v>XXXX1432</v>
      </c>
      <c s="72" t="str">
        <f>IF('S.D.PASTE SHEET'!U205="","",'S.D.PASTE SHEET'!U205)</f>
        <v>YYDCQYO</v>
      </c>
      <c s="72">
        <f>IF('S.D.PASTE SHEET'!V205="","",'S.D.PASTE SHEET'!V205)</f>
        <v>9982669072</v>
      </c>
      <c s="72" t="str">
        <f>IF('S.D.PASTE SHEET'!W205="","",'S.D.PASTE SHEET'!W205)</f>
        <v>VILL-DASANA KHURD,MAULASAR,POST-DIKAWA,341506</v>
      </c>
      <c s="72">
        <f>IF('S.D.PASTE SHEET'!X205="","",'S.D.PASTE SHEET'!X205)</f>
        <v>40000</v>
      </c>
      <c s="72" t="str">
        <f>IF('S.D.PASTE SHEET'!Y205="","",'S.D.PASTE SHEET'!Y205)</f>
        <v>N</v>
      </c>
      <c s="72" t="str">
        <f>IF('S.D.PASTE SHEET'!Z205="","",'S.D.PASTE SHEET'!Z205)</f>
        <v>N</v>
      </c>
      <c s="72" t="str">
        <f>IF('S.D.PASTE SHEET'!AA205="","",'S.D.PASTE SHEET'!AA205)</f>
        <v>No</v>
      </c>
      <c s="72">
        <f>IF('S.D.PASTE SHEET'!AB205="","",'S.D.PASTE SHEET'!AB205)</f>
        <v>19</v>
      </c>
      <c s="72" t="str">
        <f>IF('S.D.PASTE SHEET'!AC205="","",'S.D.PASTE SHEET'!AC205)</f>
        <v>None</v>
      </c>
      <c s="72">
        <f>IF('S.D.PASTE SHEET'!AD205="","",'S.D.PASTE SHEET'!AD205)</f>
        <v>2.1000000000000001</v>
      </c>
      <c s="74"/>
      <c s="70" t="str">
        <f>IF(AK205="","",IF(AK205&gt;0,COUNT($AG$2:AG205),""))</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IF(BC205="","",IF(BC205&gt;0,COUNT($AY$2:AY205),""))</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 spans="1:157" ht="15.75" customHeight="1">
      <c r="A206" s="72">
        <f>IF('S.D.PASTE SHEET'!A206="","",'S.D.PASTE SHEET'!A206)</f>
        <v>11</v>
      </c>
      <c s="72" t="str">
        <f>IF('S.D.PASTE SHEET'!B206="","",'S.D.PASTE SHEET'!B206)</f>
        <v>A</v>
      </c>
      <c s="72">
        <f>IF('S.D.PASTE SHEET'!C206="","",'S.D.PASTE SHEET'!C206)</f>
        <v>306</v>
      </c>
      <c s="73" t="str">
        <f>IF('S.D.PASTE SHEET'!D206="","",'S.D.PASTE SHEET'!D206)</f>
        <v/>
      </c>
      <c s="72" t="str">
        <f>IF('S.D.PASTE SHEET'!E206="","",UPPER('S.D.PASTE SHEET'!E206))</f>
        <v>USHA LORA</v>
      </c>
      <c s="72" t="str">
        <f>IF('S.D.PASTE SHEET'!F206="","",'S.D.PASTE SHEET'!F206)</f>
        <v/>
      </c>
      <c s="72" t="str">
        <f>IF('S.D.PASTE SHEET'!G206="","",UPPER('S.D.PASTE SHEET'!G206))</f>
        <v>NANURAM LORA</v>
      </c>
      <c s="72" t="str">
        <f>IF('S.D.PASTE SHEET'!H206="","",UPPER('S.D.PASTE SHEET'!H206))</f>
        <v>SUKHI DEVI</v>
      </c>
      <c s="72" t="str">
        <f>IF('S.D.PASTE SHEET'!I206="","",'S.D.PASTE SHEET'!I206)</f>
        <v>F</v>
      </c>
      <c s="73">
        <f>IF('S.D.PASTE SHEET'!J206="","",'S.D.PASTE SHEET'!J206)</f>
        <v>39937</v>
      </c>
      <c s="72">
        <f>IF('S.D.PASTE SHEET'!K206="","",'S.D.PASTE SHEET'!K206)</f>
        <v>11025</v>
      </c>
      <c s="72" t="str">
        <f>IF('S.D.PASTE SHEET'!L206="","",'S.D.PASTE SHEET'!L206)</f>
        <v/>
      </c>
      <c s="72">
        <f>IF('S.D.PASTE SHEET'!M206="","",'S.D.PASTE SHEET'!M206)</f>
        <v>137</v>
      </c>
      <c s="72">
        <f>IF('S.D.PASTE SHEET'!N206="","",'S.D.PASTE SHEET'!N206)</f>
        <v>120</v>
      </c>
      <c s="72" t="str">
        <f>IF('S.D.PASTE SHEET'!O206="","",'S.D.PASTE SHEET'!O206)</f>
        <v>OBC</v>
      </c>
      <c s="72" t="str">
        <f>IF('S.D.PASTE SHEET'!P206="","",'S.D.PASTE SHEET'!P206)</f>
        <v>Hindu</v>
      </c>
      <c s="72" t="str">
        <f>IF('S.D.PASTE SHEET'!Q206="","",'S.D.PASTE SHEET'!Q206)</f>
        <v/>
      </c>
      <c s="72" t="str">
        <f>IF('S.D.PASTE SHEET'!R206="","",'S.D.PASTE SHEET'!R206)</f>
        <v>GOVT. SENIOR SECONDARY SCHOOL DASANA KHURD (219769)</v>
      </c>
      <c s="72">
        <f>IF('S.D.PASTE SHEET'!S206="","",'S.D.PASTE SHEET'!S206)</f>
        <v>8141302602</v>
      </c>
      <c s="72" t="str">
        <f>IF('S.D.PASTE SHEET'!T206="","",'S.D.PASTE SHEET'!T206)</f>
        <v>XXXX0804</v>
      </c>
      <c s="72" t="str">
        <f>IF('S.D.PASTE SHEET'!U206="","",'S.D.PASTE SHEET'!U206)</f>
        <v>VORCCWH</v>
      </c>
      <c s="72">
        <f>IF('S.D.PASTE SHEET'!V206="","",'S.D.PASTE SHEET'!V206)</f>
        <v>9610176129</v>
      </c>
      <c s="72" t="str">
        <f>IF('S.D.PASTE SHEET'!W206="","",'S.D.PASTE SHEET'!W206)</f>
        <v>VILL-DASANA KHURD,MAULASAR,POST-DIKAWA,341506</v>
      </c>
      <c s="72">
        <f>IF('S.D.PASTE SHEET'!X206="","",'S.D.PASTE SHEET'!X206)</f>
        <v>40000</v>
      </c>
      <c s="72" t="str">
        <f>IF('S.D.PASTE SHEET'!Y206="","",'S.D.PASTE SHEET'!Y206)</f>
        <v>N</v>
      </c>
      <c s="72" t="str">
        <f>IF('S.D.PASTE SHEET'!Z206="","",'S.D.PASTE SHEET'!Z206)</f>
        <v>N</v>
      </c>
      <c s="72" t="str">
        <f>IF('S.D.PASTE SHEET'!AA206="","",'S.D.PASTE SHEET'!AA206)</f>
        <v>No</v>
      </c>
      <c s="72">
        <f>IF('S.D.PASTE SHEET'!AB206="","",'S.D.PASTE SHEET'!AB206)</f>
        <v>15</v>
      </c>
      <c s="72" t="str">
        <f>IF('S.D.PASTE SHEET'!AC206="","",'S.D.PASTE SHEET'!AC206)</f>
        <v>None</v>
      </c>
      <c s="72">
        <f>IF('S.D.PASTE SHEET'!AD206="","",'S.D.PASTE SHEET'!AD206)</f>
        <v>2.1000000000000001</v>
      </c>
      <c s="74"/>
      <c s="70" t="str">
        <f>IF(AK206="","",IF(AK206&gt;0,COUNT($AG$2:AG206),""))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IF(BC206="","",IF(BC206&gt;0,COUNT($AY$2:AY206),""))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 spans="1:157" ht="15.75" customHeight="1">
      <c r="A207" s="72">
        <f>IF('S.D.PASTE SHEET'!A207="","",'S.D.PASTE SHEET'!A207)</f>
        <v>11</v>
      </c>
      <c s="72" t="str">
        <f>IF('S.D.PASTE SHEET'!B207="","",'S.D.PASTE SHEET'!B207)</f>
        <v>A</v>
      </c>
      <c s="72">
        <f>IF('S.D.PASTE SHEET'!C207="","",'S.D.PASTE SHEET'!C207)</f>
        <v>542</v>
      </c>
      <c s="73" t="str">
        <f>IF('S.D.PASTE SHEET'!D207="","",'S.D.PASTE SHEET'!D207)</f>
        <v/>
      </c>
      <c s="72" t="str">
        <f>IF('S.D.PASTE SHEET'!E207="","",UPPER('S.D.PASTE SHEET'!E207))</f>
        <v>VIKAS LORA</v>
      </c>
      <c s="72" t="str">
        <f>IF('S.D.PASTE SHEET'!F207="","",'S.D.PASTE SHEET'!F207)</f>
        <v/>
      </c>
      <c s="72" t="str">
        <f>IF('S.D.PASTE SHEET'!G207="","",UPPER('S.D.PASTE SHEET'!G207))</f>
        <v>BHANWAR LAL</v>
      </c>
      <c s="72" t="str">
        <f>IF('S.D.PASTE SHEET'!H207="","",UPPER('S.D.PASTE SHEET'!H207))</f>
        <v>GODAVARI DEVI</v>
      </c>
      <c s="72" t="str">
        <f>IF('S.D.PASTE SHEET'!I207="","",'S.D.PASTE SHEET'!I207)</f>
        <v>M</v>
      </c>
      <c s="73">
        <f>IF('S.D.PASTE SHEET'!J207="","",'S.D.PASTE SHEET'!J207)</f>
        <v>38426</v>
      </c>
      <c s="72">
        <f>IF('S.D.PASTE SHEET'!K207="","",'S.D.PASTE SHEET'!K207)</f>
        <v>11026</v>
      </c>
      <c s="72" t="str">
        <f>IF('S.D.PASTE SHEET'!L207="","",'S.D.PASTE SHEET'!L207)</f>
        <v/>
      </c>
      <c s="72">
        <f>IF('S.D.PASTE SHEET'!M207="","",'S.D.PASTE SHEET'!M207)</f>
        <v>137</v>
      </c>
      <c s="72">
        <f>IF('S.D.PASTE SHEET'!N207="","",'S.D.PASTE SHEET'!N207)</f>
        <v>118</v>
      </c>
      <c s="72" t="str">
        <f>IF('S.D.PASTE SHEET'!O207="","",'S.D.PASTE SHEET'!O207)</f>
        <v>OBC</v>
      </c>
      <c s="72" t="str">
        <f>IF('S.D.PASTE SHEET'!P207="","",'S.D.PASTE SHEET'!P207)</f>
        <v>Hindu</v>
      </c>
      <c s="72" t="str">
        <f>IF('S.D.PASTE SHEET'!Q207="","",'S.D.PASTE SHEET'!Q207)</f>
        <v/>
      </c>
      <c s="72" t="str">
        <f>IF('S.D.PASTE SHEET'!R207="","",'S.D.PASTE SHEET'!R207)</f>
        <v>GOVT. SENIOR SECONDARY SCHOOL DASANA KHURD (219769)</v>
      </c>
      <c s="72">
        <f>IF('S.D.PASTE SHEET'!S207="","",'S.D.PASTE SHEET'!S207)</f>
        <v>8141302602</v>
      </c>
      <c s="72" t="str">
        <f>IF('S.D.PASTE SHEET'!T207="","",'S.D.PASTE SHEET'!T207)</f>
        <v>XXXX9383</v>
      </c>
      <c s="72" t="str">
        <f>IF('S.D.PASTE SHEET'!U207="","",'S.D.PASTE SHEET'!U207)</f>
        <v>yobkuao</v>
      </c>
      <c s="72">
        <f>IF('S.D.PASTE SHEET'!V207="","",'S.D.PASTE SHEET'!V207)</f>
        <v>9672801049</v>
      </c>
      <c s="72" t="str">
        <f>IF('S.D.PASTE SHEET'!W207="","",'S.D.PASTE SHEET'!W207)</f>
        <v>Dasana khurd ,POST DIKAWA ,MAULASAR,Dasana khurd,341506</v>
      </c>
      <c s="72">
        <f>IF('S.D.PASTE SHEET'!X207="","",'S.D.PASTE SHEET'!X207)</f>
        <v>36000</v>
      </c>
      <c s="72" t="str">
        <f>IF('S.D.PASTE SHEET'!Y207="","",'S.D.PASTE SHEET'!Y207)</f>
        <v>N</v>
      </c>
      <c s="72" t="str">
        <f>IF('S.D.PASTE SHEET'!Z207="","",'S.D.PASTE SHEET'!Z207)</f>
        <v>N</v>
      </c>
      <c s="72" t="str">
        <f>IF('S.D.PASTE SHEET'!AA207="","",'S.D.PASTE SHEET'!AA207)</f>
        <v>No</v>
      </c>
      <c s="72">
        <f>IF('S.D.PASTE SHEET'!AB207="","",'S.D.PASTE SHEET'!AB207)</f>
        <v>19</v>
      </c>
      <c s="72" t="str">
        <f>IF('S.D.PASTE SHEET'!AC207="","",'S.D.PASTE SHEET'!AC207)</f>
        <v>None</v>
      </c>
      <c s="72">
        <f>IF('S.D.PASTE SHEET'!AD207="","",'S.D.PASTE SHEET'!AD207)</f>
        <v>3</v>
      </c>
      <c s="74"/>
      <c s="70" t="str">
        <f>IF(AK207="","",IF(AK207&gt;0,COUNT($AG$2:AG207),""))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IF(BC207="","",IF(BC207&gt;0,COUNT($AY$2:AY207),""))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 spans="1:157" ht="15.75" customHeight="1">
      <c r="A208" s="72">
        <f>IF('S.D.PASTE SHEET'!A208="","",'S.D.PASTE SHEET'!A208)</f>
        <v>11</v>
      </c>
      <c s="72" t="str">
        <f>IF('S.D.PASTE SHEET'!B208="","",'S.D.PASTE SHEET'!B208)</f>
        <v>A</v>
      </c>
      <c s="72">
        <f>IF('S.D.PASTE SHEET'!C208="","",'S.D.PASTE SHEET'!C208)</f>
        <v>647</v>
      </c>
      <c s="73" t="str">
        <f>IF('S.D.PASTE SHEET'!D208="","",'S.D.PASTE SHEET'!D208)</f>
        <v/>
      </c>
      <c s="72" t="str">
        <f>IF('S.D.PASTE SHEET'!E208="","",UPPER('S.D.PASTE SHEET'!E208))</f>
        <v>YOGESH RAM</v>
      </c>
      <c s="72" t="str">
        <f>IF('S.D.PASTE SHEET'!F208="","",'S.D.PASTE SHEET'!F208)</f>
        <v/>
      </c>
      <c s="72" t="str">
        <f>IF('S.D.PASTE SHEET'!G208="","",UPPER('S.D.PASTE SHEET'!G208))</f>
        <v>LICHHMAN RAM</v>
      </c>
      <c s="72" t="str">
        <f>IF('S.D.PASTE SHEET'!H208="","",UPPER('S.D.PASTE SHEET'!H208))</f>
        <v>DALLU DEVI</v>
      </c>
      <c s="72" t="str">
        <f>IF('S.D.PASTE SHEET'!I208="","",'S.D.PASTE SHEET'!I208)</f>
        <v>M</v>
      </c>
      <c s="73">
        <f>IF('S.D.PASTE SHEET'!J208="","",'S.D.PASTE SHEET'!J208)</f>
        <v>39273</v>
      </c>
      <c s="72">
        <f>IF('S.D.PASTE SHEET'!K208="","",'S.D.PASTE SHEET'!K208)</f>
        <v>11027</v>
      </c>
      <c s="72" t="str">
        <f>IF('S.D.PASTE SHEET'!L208="","",'S.D.PASTE SHEET'!L208)</f>
        <v/>
      </c>
      <c s="72">
        <f>IF('S.D.PASTE SHEET'!M208="","",'S.D.PASTE SHEET'!M208)</f>
        <v>137</v>
      </c>
      <c s="72">
        <f>IF('S.D.PASTE SHEET'!N208="","",'S.D.PASTE SHEET'!N208)</f>
        <v>100</v>
      </c>
      <c s="72" t="str">
        <f>IF('S.D.PASTE SHEET'!O208="","",'S.D.PASTE SHEET'!O208)</f>
        <v>OBC</v>
      </c>
      <c s="72" t="str">
        <f>IF('S.D.PASTE SHEET'!P208="","",'S.D.PASTE SHEET'!P208)</f>
        <v>Hindu</v>
      </c>
      <c s="72" t="str">
        <f>IF('S.D.PASTE SHEET'!Q208="","",'S.D.PASTE SHEET'!Q208)</f>
        <v/>
      </c>
      <c s="72" t="str">
        <f>IF('S.D.PASTE SHEET'!R208="","",'S.D.PASTE SHEET'!R208)</f>
        <v>GOVT. SENIOR SECONDARY SCHOOL DASANA KHURD (219769)</v>
      </c>
      <c s="72">
        <f>IF('S.D.PASTE SHEET'!S208="","",'S.D.PASTE SHEET'!S208)</f>
        <v>8141302602</v>
      </c>
      <c s="72" t="str">
        <f>IF('S.D.PASTE SHEET'!T208="","",'S.D.PASTE SHEET'!T208)</f>
        <v>XXXX1807</v>
      </c>
      <c s="72" t="str">
        <f>IF('S.D.PASTE SHEET'!U208="","",'S.D.PASTE SHEET'!U208)</f>
        <v/>
      </c>
      <c s="72">
        <f>IF('S.D.PASTE SHEET'!V208="","",'S.D.PASTE SHEET'!V208)</f>
        <v>7878748341</v>
      </c>
      <c s="72" t="str">
        <f>IF('S.D.PASTE SHEET'!W208="","",'S.D.PASTE SHEET'!W208)</f>
        <v>VILL DASANA KHURD,MOLASAR,DASANA KHURD,341506</v>
      </c>
      <c s="72">
        <f>IF('S.D.PASTE SHEET'!X208="","",'S.D.PASTE SHEET'!X208)</f>
        <v>40000</v>
      </c>
      <c s="72" t="str">
        <f>IF('S.D.PASTE SHEET'!Y208="","",'S.D.PASTE SHEET'!Y208)</f>
        <v>N</v>
      </c>
      <c s="72" t="str">
        <f>IF('S.D.PASTE SHEET'!Z208="","",'S.D.PASTE SHEET'!Z208)</f>
        <v>N</v>
      </c>
      <c s="72" t="str">
        <f>IF('S.D.PASTE SHEET'!AA208="","",'S.D.PASTE SHEET'!AA208)</f>
        <v>No</v>
      </c>
      <c s="72">
        <f>IF('S.D.PASTE SHEET'!AB208="","",'S.D.PASTE SHEET'!AB208)</f>
        <v>17</v>
      </c>
      <c s="72" t="str">
        <f>IF('S.D.PASTE SHEET'!AC208="","",'S.D.PASTE SHEET'!AC208)</f>
        <v>None</v>
      </c>
      <c s="72">
        <f>IF('S.D.PASTE SHEET'!AD208="","",'S.D.PASTE SHEET'!AD208)</f>
        <v>3</v>
      </c>
      <c s="74"/>
      <c s="70" t="str">
        <f>IF(AK208="","",IF(AK208&gt;0,COUNT($AG$2:AG208),""))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IF(BC208="","",IF(BC208&gt;0,COUNT($AY$2:AY208),""))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 spans="1:157" ht="15.75" customHeight="1">
      <c r="A209" s="72">
        <f>IF('S.D.PASTE SHEET'!A209="","",'S.D.PASTE SHEET'!A209)</f>
        <v>12</v>
      </c>
      <c s="72" t="str">
        <f>IF('S.D.PASTE SHEET'!B209="","",'S.D.PASTE SHEET'!B209)</f>
        <v>A</v>
      </c>
      <c s="72">
        <f>IF('S.D.PASTE SHEET'!C209="","",'S.D.PASTE SHEET'!C209)</f>
        <v>285</v>
      </c>
      <c s="73" t="str">
        <f>IF('S.D.PASTE SHEET'!D209="","",'S.D.PASTE SHEET'!D209)</f>
        <v/>
      </c>
      <c s="72" t="str">
        <f>IF('S.D.PASTE SHEET'!E209="","",UPPER('S.D.PASTE SHEET'!E209))</f>
        <v>AMIT MEGHWAL</v>
      </c>
      <c s="72" t="str">
        <f>IF('S.D.PASTE SHEET'!F209="","",'S.D.PASTE SHEET'!F209)</f>
        <v/>
      </c>
      <c s="72" t="str">
        <f>IF('S.D.PASTE SHEET'!G209="","",UPPER('S.D.PASTE SHEET'!G209))</f>
        <v>SWAI RAM</v>
      </c>
      <c s="72" t="str">
        <f>IF('S.D.PASTE SHEET'!H209="","",UPPER('S.D.PASTE SHEET'!H209))</f>
        <v>NANI DEVI</v>
      </c>
      <c s="72" t="str">
        <f>IF('S.D.PASTE SHEET'!I209="","",'S.D.PASTE SHEET'!I209)</f>
        <v>M</v>
      </c>
      <c s="73">
        <f>IF('S.D.PASTE SHEET'!J209="","",'S.D.PASTE SHEET'!J209)</f>
        <v>39828</v>
      </c>
      <c s="72">
        <f>IF('S.D.PASTE SHEET'!K209="","",'S.D.PASTE SHEET'!K209)</f>
        <v>12001</v>
      </c>
      <c s="72">
        <f>IF('S.D.PASTE SHEET'!L209="","",'S.D.PASTE SHEET'!L209)</f>
        <v>3265916</v>
      </c>
      <c s="72">
        <f>IF('S.D.PASTE SHEET'!M209="","",'S.D.PASTE SHEET'!M209)</f>
        <v>137</v>
      </c>
      <c s="72">
        <f>IF('S.D.PASTE SHEET'!N209="","",'S.D.PASTE SHEET'!N209)</f>
        <v>118</v>
      </c>
      <c s="72" t="str">
        <f>IF('S.D.PASTE SHEET'!O209="","",'S.D.PASTE SHEET'!O209)</f>
        <v>SC</v>
      </c>
      <c s="72" t="str">
        <f>IF('S.D.PASTE SHEET'!P209="","",'S.D.PASTE SHEET'!P209)</f>
        <v>Hindu</v>
      </c>
      <c s="72" t="str">
        <f>IF('S.D.PASTE SHEET'!Q209="","",'S.D.PASTE SHEET'!Q209)</f>
        <v/>
      </c>
      <c s="72" t="str">
        <f>IF('S.D.PASTE SHEET'!R209="","",'S.D.PASTE SHEET'!R209)</f>
        <v>GOVT. SENIOR SECONDARY SCHOOL DASANA KHURD (219769)</v>
      </c>
      <c s="72">
        <f>IF('S.D.PASTE SHEET'!S209="","",'S.D.PASTE SHEET'!S209)</f>
        <v>8141302602</v>
      </c>
      <c s="72" t="str">
        <f>IF('S.D.PASTE SHEET'!T209="","",'S.D.PASTE SHEET'!T209)</f>
        <v>XXXX3667</v>
      </c>
      <c s="72" t="str">
        <f>IF('S.D.PASTE SHEET'!U209="","",'S.D.PASTE SHEET'!U209)</f>
        <v>VPCNHJX</v>
      </c>
      <c s="72">
        <f>IF('S.D.PASTE SHEET'!V209="","",'S.D.PASTE SHEET'!V209)</f>
        <v>9672196330</v>
      </c>
      <c s="72" t="str">
        <f>IF('S.D.PASTE SHEET'!W209="","",'S.D.PASTE SHEET'!W209)</f>
        <v>DASANA KHURD,MOULASAR,DASANA KHURD,341506</v>
      </c>
      <c s="72">
        <f>IF('S.D.PASTE SHEET'!X209="","",'S.D.PASTE SHEET'!X209)</f>
        <v>40000</v>
      </c>
      <c s="72" t="str">
        <f>IF('S.D.PASTE SHEET'!Y209="","",'S.D.PASTE SHEET'!Y209)</f>
        <v>N</v>
      </c>
      <c s="72" t="str">
        <f>IF('S.D.PASTE SHEET'!Z209="","",'S.D.PASTE SHEET'!Z209)</f>
        <v>Y</v>
      </c>
      <c s="72" t="str">
        <f>IF('S.D.PASTE SHEET'!AA209="","",'S.D.PASTE SHEET'!AA209)</f>
        <v>No</v>
      </c>
      <c s="72">
        <f>IF('S.D.PASTE SHEET'!AB209="","",'S.D.PASTE SHEET'!AB209)</f>
        <v>15</v>
      </c>
      <c s="72" t="str">
        <f>IF('S.D.PASTE SHEET'!AC209="","",'S.D.PASTE SHEET'!AC209)</f>
        <v>None</v>
      </c>
      <c s="72">
        <f>IF('S.D.PASTE SHEET'!AD209="","",'S.D.PASTE SHEET'!AD209)</f>
        <v>0</v>
      </c>
      <c s="74"/>
      <c s="70">
        <f>IF(AK209="","",IF(AK209&gt;0,COUNT($AG$2:AG209),""))</f>
        <v>1</v>
      </c>
      <c s="75">
        <f t="shared" si="96"/>
        <v>12</v>
      </c>
      <c s="75" t="str">
        <f t="shared" si="97"/>
        <v>A</v>
      </c>
      <c s="75">
        <f t="shared" si="98"/>
        <v>285</v>
      </c>
      <c s="73" t="str">
        <f t="shared" si="99"/>
        <v/>
      </c>
      <c s="75" t="str">
        <f t="shared" si="100"/>
        <v>AMIT MEGHWAL</v>
      </c>
      <c s="75" t="str">
        <f t="shared" si="101"/>
        <v/>
      </c>
      <c s="75" t="str">
        <f t="shared" si="102"/>
        <v>SWAI RAM</v>
      </c>
      <c s="75" t="str">
        <f t="shared" si="103"/>
        <v>NANI DEVI</v>
      </c>
      <c s="75" t="str">
        <f t="shared" si="104"/>
        <v>M</v>
      </c>
      <c s="73">
        <f t="shared" si="105"/>
        <v>39828</v>
      </c>
      <c s="75">
        <f t="shared" si="106"/>
        <v>12001</v>
      </c>
      <c s="75">
        <f t="shared" si="107"/>
        <v>3265916</v>
      </c>
      <c s="75">
        <f t="shared" si="108"/>
        <v>137</v>
      </c>
      <c s="75">
        <f t="shared" si="109"/>
        <v>118</v>
      </c>
      <c s="75" t="str">
        <f t="shared" si="110"/>
        <v>SC</v>
      </c>
      <c s="75" t="str">
        <f t="shared" si="111"/>
        <v>Hindu</v>
      </c>
      <c s="70"/>
      <c s="70">
        <f>IF(BC209="","",IF(BC209&gt;0,COUNT($AY$2:AY209),""))</f>
        <v>1</v>
      </c>
      <c s="76">
        <f t="shared" si="112"/>
        <v>12</v>
      </c>
      <c s="76" t="str">
        <f t="shared" si="113"/>
        <v>A</v>
      </c>
      <c s="76">
        <f t="shared" si="114"/>
        <v>285</v>
      </c>
      <c s="73" t="str">
        <f t="shared" si="115"/>
        <v/>
      </c>
      <c s="76" t="str">
        <f t="shared" si="116"/>
        <v>AMIT MEGHWAL</v>
      </c>
      <c s="76" t="str">
        <f t="shared" si="117"/>
        <v/>
      </c>
      <c s="76" t="str">
        <f t="shared" si="118"/>
        <v>SWAI RAM</v>
      </c>
      <c s="76" t="str">
        <f t="shared" si="119"/>
        <v>NANI DEVI</v>
      </c>
      <c s="76" t="str">
        <f t="shared" si="120"/>
        <v>M</v>
      </c>
      <c s="73">
        <f t="shared" si="121"/>
        <v>39828</v>
      </c>
      <c s="76">
        <f t="shared" si="122"/>
        <v>12001</v>
      </c>
      <c s="76">
        <f t="shared" si="123"/>
        <v>3265916</v>
      </c>
      <c s="76">
        <f t="shared" si="124"/>
        <v>137</v>
      </c>
      <c s="76">
        <f t="shared" si="125"/>
        <v>118</v>
      </c>
      <c s="76" t="str">
        <f t="shared" si="126"/>
        <v>SC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 spans="1:157" ht="15.75" customHeight="1">
      <c r="A210" s="72">
        <f>IF('S.D.PASTE SHEET'!A210="","",'S.D.PASTE SHEET'!A210)</f>
        <v>12</v>
      </c>
      <c s="72" t="str">
        <f>IF('S.D.PASTE SHEET'!B210="","",'S.D.PASTE SHEET'!B210)</f>
        <v>A</v>
      </c>
      <c s="72">
        <f>IF('S.D.PASTE SHEET'!C210="","",'S.D.PASTE SHEET'!C210)</f>
        <v>372</v>
      </c>
      <c s="73" t="str">
        <f>IF('S.D.PASTE SHEET'!D210="","",'S.D.PASTE SHEET'!D210)</f>
        <v/>
      </c>
      <c s="72" t="str">
        <f>IF('S.D.PASTE SHEET'!E210="","",UPPER('S.D.PASTE SHEET'!E210))</f>
        <v>ANITA KANWAR</v>
      </c>
      <c s="72" t="str">
        <f>IF('S.D.PASTE SHEET'!F210="","",'S.D.PASTE SHEET'!F210)</f>
        <v/>
      </c>
      <c s="72" t="str">
        <f>IF('S.D.PASTE SHEET'!G210="","",UPPER('S.D.PASTE SHEET'!G210))</f>
        <v>PAPPU SINGH</v>
      </c>
      <c s="72" t="str">
        <f>IF('S.D.PASTE SHEET'!H210="","",UPPER('S.D.PASTE SHEET'!H210))</f>
        <v>SAROJ KANWAR</v>
      </c>
      <c s="72" t="str">
        <f>IF('S.D.PASTE SHEET'!I210="","",'S.D.PASTE SHEET'!I210)</f>
        <v>F</v>
      </c>
      <c s="73">
        <f>IF('S.D.PASTE SHEET'!J210="","",'S.D.PASTE SHEET'!J210)</f>
        <v>38701</v>
      </c>
      <c s="72">
        <f>IF('S.D.PASTE SHEET'!K210="","",'S.D.PASTE SHEET'!K210)</f>
        <v>12002</v>
      </c>
      <c s="72">
        <f>IF('S.D.PASTE SHEET'!L210="","",'S.D.PASTE SHEET'!L210)</f>
        <v>3265917</v>
      </c>
      <c s="72">
        <f>IF('S.D.PASTE SHEET'!M210="","",'S.D.PASTE SHEET'!M210)</f>
        <v>137</v>
      </c>
      <c s="72">
        <f>IF('S.D.PASTE SHEET'!N210="","",'S.D.PASTE SHEET'!N210)</f>
        <v>114</v>
      </c>
      <c s="72" t="str">
        <f>IF('S.D.PASTE SHEET'!O210="","",'S.D.PASTE SHEET'!O210)</f>
        <v>GEN</v>
      </c>
      <c s="72" t="str">
        <f>IF('S.D.PASTE SHEET'!P210="","",'S.D.PASTE SHEET'!P210)</f>
        <v>Hindu</v>
      </c>
      <c s="72" t="str">
        <f>IF('S.D.PASTE SHEET'!Q210="","",'S.D.PASTE SHEET'!Q210)</f>
        <v/>
      </c>
      <c s="72" t="str">
        <f>IF('S.D.PASTE SHEET'!R210="","",'S.D.PASTE SHEET'!R210)</f>
        <v>GOVT. SENIOR SECONDARY SCHOOL DASANA KHURD (219769)</v>
      </c>
      <c s="72">
        <f>IF('S.D.PASTE SHEET'!S210="","",'S.D.PASTE SHEET'!S210)</f>
        <v>8141302602</v>
      </c>
      <c s="72" t="str">
        <f>IF('S.D.PASTE SHEET'!T210="","",'S.D.PASTE SHEET'!T210)</f>
        <v>XXXX2328</v>
      </c>
      <c s="72" t="str">
        <f>IF('S.D.PASTE SHEET'!U210="","",'S.D.PASTE SHEET'!U210)</f>
        <v>VSCBJPH</v>
      </c>
      <c s="72">
        <f>IF('S.D.PASTE SHEET'!V210="","",'S.D.PASTE SHEET'!V210)</f>
        <v>9982479585</v>
      </c>
      <c s="72" t="str">
        <f>IF('S.D.PASTE SHEET'!W210="","",'S.D.PASTE SHEET'!W210)</f>
        <v>DASANA KHURD,MOLASAR,DASANA KHURD,341506</v>
      </c>
      <c s="72">
        <f>IF('S.D.PASTE SHEET'!X210="","",'S.D.PASTE SHEET'!X210)</f>
        <v>25000</v>
      </c>
      <c s="72" t="str">
        <f>IF('S.D.PASTE SHEET'!Y210="","",'S.D.PASTE SHEET'!Y210)</f>
        <v>N</v>
      </c>
      <c s="72" t="str">
        <f>IF('S.D.PASTE SHEET'!Z210="","",'S.D.PASTE SHEET'!Z210)</f>
        <v>N</v>
      </c>
      <c s="72" t="str">
        <f>IF('S.D.PASTE SHEET'!AA210="","",'S.D.PASTE SHEET'!AA210)</f>
        <v>No</v>
      </c>
      <c s="72">
        <f>IF('S.D.PASTE SHEET'!AB210="","",'S.D.PASTE SHEET'!AB210)</f>
        <v>19</v>
      </c>
      <c s="72" t="str">
        <f>IF('S.D.PASTE SHEET'!AC210="","",'S.D.PASTE SHEET'!AC210)</f>
        <v>None</v>
      </c>
      <c s="72">
        <f>IF('S.D.PASTE SHEET'!AD210="","",'S.D.PASTE SHEET'!AD210)</f>
        <v>0</v>
      </c>
      <c s="74"/>
      <c s="70">
        <f>IF(AK210="","",IF(AK210&gt;0,COUNT($AG$2:AG210),""))</f>
        <v>2</v>
      </c>
      <c s="75">
        <f t="shared" si="96"/>
        <v>12</v>
      </c>
      <c s="75" t="str">
        <f t="shared" si="97"/>
        <v>A</v>
      </c>
      <c s="75">
        <f t="shared" si="98"/>
        <v>372</v>
      </c>
      <c s="73" t="str">
        <f t="shared" si="99"/>
        <v/>
      </c>
      <c s="75" t="str">
        <f t="shared" si="100"/>
        <v>ANITA KANWAR</v>
      </c>
      <c s="75" t="str">
        <f t="shared" si="101"/>
        <v/>
      </c>
      <c s="75" t="str">
        <f t="shared" si="102"/>
        <v>PAPPU SINGH</v>
      </c>
      <c s="75" t="str">
        <f t="shared" si="103"/>
        <v>SAROJ KANWAR</v>
      </c>
      <c s="75" t="str">
        <f t="shared" si="104"/>
        <v>F</v>
      </c>
      <c s="73">
        <f t="shared" si="105"/>
        <v>38701</v>
      </c>
      <c s="75">
        <f t="shared" si="106"/>
        <v>12002</v>
      </c>
      <c s="75">
        <f t="shared" si="107"/>
        <v>3265917</v>
      </c>
      <c s="75">
        <f t="shared" si="108"/>
        <v>137</v>
      </c>
      <c s="75">
        <f t="shared" si="109"/>
        <v>114</v>
      </c>
      <c s="75" t="str">
        <f t="shared" si="110"/>
        <v>GEN</v>
      </c>
      <c s="75" t="str">
        <f t="shared" si="111"/>
        <v>Hindu</v>
      </c>
      <c s="70"/>
      <c s="70">
        <f>IF(BC210="","",IF(BC210&gt;0,COUNT($AY$2:AY210),""))</f>
        <v>2</v>
      </c>
      <c s="76">
        <f t="shared" si="112"/>
        <v>12</v>
      </c>
      <c s="76" t="str">
        <f t="shared" si="113"/>
        <v>A</v>
      </c>
      <c s="76">
        <f t="shared" si="114"/>
        <v>372</v>
      </c>
      <c s="73" t="str">
        <f t="shared" si="115"/>
        <v/>
      </c>
      <c s="76" t="str">
        <f t="shared" si="116"/>
        <v>ANITA KANWAR</v>
      </c>
      <c s="76" t="str">
        <f t="shared" si="117"/>
        <v/>
      </c>
      <c s="76" t="str">
        <f t="shared" si="118"/>
        <v>PAPPU SINGH</v>
      </c>
      <c s="76" t="str">
        <f t="shared" si="119"/>
        <v>SAROJ KANWAR</v>
      </c>
      <c s="76" t="str">
        <f t="shared" si="120"/>
        <v>F</v>
      </c>
      <c s="73">
        <f t="shared" si="121"/>
        <v>38701</v>
      </c>
      <c s="76">
        <f t="shared" si="122"/>
        <v>12002</v>
      </c>
      <c s="76">
        <f t="shared" si="123"/>
        <v>3265917</v>
      </c>
      <c s="76">
        <f t="shared" si="124"/>
        <v>137</v>
      </c>
      <c s="76">
        <f t="shared" si="125"/>
        <v>114</v>
      </c>
      <c s="76" t="str">
        <f t="shared" si="126"/>
        <v>GEN</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 spans="1:157" ht="15.75" customHeight="1">
      <c r="A211" s="72">
        <f>IF('S.D.PASTE SHEET'!A211="","",'S.D.PASTE SHEET'!A211)</f>
        <v>12</v>
      </c>
      <c s="72" t="str">
        <f>IF('S.D.PASTE SHEET'!B211="","",'S.D.PASTE SHEET'!B211)</f>
        <v>A</v>
      </c>
      <c s="72">
        <f>IF('S.D.PASTE SHEET'!C211="","",'S.D.PASTE SHEET'!C211)</f>
        <v>652</v>
      </c>
      <c s="73">
        <f>IF('S.D.PASTE SHEET'!D211="","",'S.D.PASTE SHEET'!D211)</f>
        <v>45111</v>
      </c>
      <c s="72" t="str">
        <f>IF('S.D.PASTE SHEET'!E211="","",UPPER('S.D.PASTE SHEET'!E211))</f>
        <v>HANS KANWAR</v>
      </c>
      <c s="72" t="str">
        <f>IF('S.D.PASTE SHEET'!F211="","",'S.D.PASTE SHEET'!F211)</f>
        <v/>
      </c>
      <c s="72" t="str">
        <f>IF('S.D.PASTE SHEET'!G211="","",UPPER('S.D.PASTE SHEET'!G211))</f>
        <v>DATAR SINGH</v>
      </c>
      <c s="72" t="str">
        <f>IF('S.D.PASTE SHEET'!H211="","",UPPER('S.D.PASTE SHEET'!H211))</f>
        <v>SON KANWAR</v>
      </c>
      <c s="72" t="str">
        <f>IF('S.D.PASTE SHEET'!I211="","",'S.D.PASTE SHEET'!I211)</f>
        <v>F</v>
      </c>
      <c s="73">
        <f>IF('S.D.PASTE SHEET'!J211="","",'S.D.PASTE SHEET'!J211)</f>
        <v>39026</v>
      </c>
      <c s="72">
        <f>IF('S.D.PASTE SHEET'!K211="","",'S.D.PASTE SHEET'!K211)</f>
        <v>12003</v>
      </c>
      <c s="72">
        <f>IF('S.D.PASTE SHEET'!L211="","",'S.D.PASTE SHEET'!L211)</f>
        <v>3265918</v>
      </c>
      <c s="72">
        <f>IF('S.D.PASTE SHEET'!M211="","",'S.D.PASTE SHEET'!M211)</f>
        <v>137</v>
      </c>
      <c s="72">
        <f>IF('S.D.PASTE SHEET'!N211="","",'S.D.PASTE SHEET'!N211)</f>
        <v>122</v>
      </c>
      <c s="72" t="str">
        <f>IF('S.D.PASTE SHEET'!O211="","",'S.D.PASTE SHEET'!O211)</f>
        <v>GEN</v>
      </c>
      <c s="72" t="str">
        <f>IF('S.D.PASTE SHEET'!P211="","",'S.D.PASTE SHEET'!P211)</f>
        <v>Hindu</v>
      </c>
      <c s="72" t="str">
        <f>IF('S.D.PASTE SHEET'!Q211="","",'S.D.PASTE SHEET'!Q211)</f>
        <v/>
      </c>
      <c s="72" t="str">
        <f>IF('S.D.PASTE SHEET'!R211="","",'S.D.PASTE SHEET'!R211)</f>
        <v>GOVT. SENIOR SECONDARY SCHOOL DASANA KHURD (219769)</v>
      </c>
      <c s="72">
        <f>IF('S.D.PASTE SHEET'!S211="","",'S.D.PASTE SHEET'!S211)</f>
        <v>8141302602</v>
      </c>
      <c s="72" t="str">
        <f>IF('S.D.PASTE SHEET'!T211="","",'S.D.PASTE SHEET'!T211)</f>
        <v>XXXX6012</v>
      </c>
      <c s="72" t="str">
        <f>IF('S.D.PASTE SHEET'!U211="","",'S.D.PASTE SHEET'!U211)</f>
        <v>YQWCQGF</v>
      </c>
      <c s="72">
        <f>IF('S.D.PASTE SHEET'!V211="","",'S.D.PASTE SHEET'!V211)</f>
        <v>7023733839</v>
      </c>
      <c s="72" t="str">
        <f>IF('S.D.PASTE SHEET'!W211="","",'S.D.PASTE SHEET'!W211)</f>
        <v>DASANA KHURD,MOULASAR,DASANA KHURD,341506</v>
      </c>
      <c s="72">
        <f>IF('S.D.PASTE SHEET'!X211="","",'S.D.PASTE SHEET'!X211)</f>
        <v>25000</v>
      </c>
      <c s="72" t="str">
        <f>IF('S.D.PASTE SHEET'!Y211="","",'S.D.PASTE SHEET'!Y211)</f>
        <v>N</v>
      </c>
      <c s="72" t="str">
        <f>IF('S.D.PASTE SHEET'!Z211="","",'S.D.PASTE SHEET'!Z211)</f>
        <v>N</v>
      </c>
      <c s="72" t="str">
        <f>IF('S.D.PASTE SHEET'!AA211="","",'S.D.PASTE SHEET'!AA211)</f>
        <v>No</v>
      </c>
      <c s="72">
        <f>IF('S.D.PASTE SHEET'!AB211="","",'S.D.PASTE SHEET'!AB211)</f>
        <v>18</v>
      </c>
      <c s="72" t="str">
        <f>IF('S.D.PASTE SHEET'!AC211="","",'S.D.PASTE SHEET'!AC211)</f>
        <v>None</v>
      </c>
      <c s="72">
        <f>IF('S.D.PASTE SHEET'!AD211="","",'S.D.PASTE SHEET'!AD211)</f>
        <v>0</v>
      </c>
      <c s="74"/>
      <c s="70">
        <f>IF(AK211="","",IF(AK211&gt;0,COUNT($AG$2:AG211),""))</f>
        <v>3</v>
      </c>
      <c s="75">
        <f t="shared" si="96"/>
        <v>12</v>
      </c>
      <c s="75" t="str">
        <f t="shared" si="97"/>
        <v>A</v>
      </c>
      <c s="75">
        <f t="shared" si="98"/>
        <v>652</v>
      </c>
      <c s="73">
        <f t="shared" si="99"/>
        <v>45111</v>
      </c>
      <c s="75" t="str">
        <f t="shared" si="100"/>
        <v>HANS KANWAR</v>
      </c>
      <c s="75" t="str">
        <f t="shared" si="101"/>
        <v/>
      </c>
      <c s="75" t="str">
        <f t="shared" si="102"/>
        <v>DATAR SINGH</v>
      </c>
      <c s="75" t="str">
        <f t="shared" si="103"/>
        <v>SON KANWAR</v>
      </c>
      <c s="75" t="str">
        <f t="shared" si="104"/>
        <v>F</v>
      </c>
      <c s="73">
        <f t="shared" si="105"/>
        <v>39026</v>
      </c>
      <c s="75">
        <f t="shared" si="106"/>
        <v>12003</v>
      </c>
      <c s="75">
        <f t="shared" si="107"/>
        <v>3265918</v>
      </c>
      <c s="75">
        <f t="shared" si="108"/>
        <v>137</v>
      </c>
      <c s="75">
        <f t="shared" si="109"/>
        <v>122</v>
      </c>
      <c s="75" t="str">
        <f t="shared" si="110"/>
        <v>GEN</v>
      </c>
      <c s="75" t="str">
        <f t="shared" si="111"/>
        <v>Hindu</v>
      </c>
      <c s="70"/>
      <c s="70">
        <f>IF(BC211="","",IF(BC211&gt;0,COUNT($AY$2:AY211),""))</f>
        <v>3</v>
      </c>
      <c s="76">
        <f t="shared" si="112"/>
        <v>12</v>
      </c>
      <c s="76" t="str">
        <f t="shared" si="113"/>
        <v>A</v>
      </c>
      <c s="76">
        <f t="shared" si="114"/>
        <v>652</v>
      </c>
      <c s="73">
        <f t="shared" si="115"/>
        <v>45111</v>
      </c>
      <c s="76" t="str">
        <f t="shared" si="116"/>
        <v>HANS KANWAR</v>
      </c>
      <c s="76" t="str">
        <f t="shared" si="117"/>
        <v/>
      </c>
      <c s="76" t="str">
        <f t="shared" si="118"/>
        <v>DATAR SINGH</v>
      </c>
      <c s="76" t="str">
        <f t="shared" si="119"/>
        <v>SON KANWAR</v>
      </c>
      <c s="76" t="str">
        <f t="shared" si="120"/>
        <v>F</v>
      </c>
      <c s="73">
        <f t="shared" si="121"/>
        <v>39026</v>
      </c>
      <c s="76">
        <f t="shared" si="122"/>
        <v>12003</v>
      </c>
      <c s="76">
        <f t="shared" si="123"/>
        <v>3265918</v>
      </c>
      <c s="76">
        <f t="shared" si="124"/>
        <v>137</v>
      </c>
      <c s="76">
        <f t="shared" si="125"/>
        <v>122</v>
      </c>
      <c s="76" t="str">
        <f t="shared" si="126"/>
        <v>GEN</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 spans="1:157" ht="15.75" customHeight="1">
      <c r="A212" s="72">
        <f>IF('S.D.PASTE SHEET'!A212="","",'S.D.PASTE SHEET'!A212)</f>
        <v>12</v>
      </c>
      <c s="72" t="str">
        <f>IF('S.D.PASTE SHEET'!B212="","",'S.D.PASTE SHEET'!B212)</f>
        <v>A</v>
      </c>
      <c s="72">
        <f>IF('S.D.PASTE SHEET'!C212="","",'S.D.PASTE SHEET'!C212)</f>
        <v>293</v>
      </c>
      <c s="73" t="str">
        <f>IF('S.D.PASTE SHEET'!D212="","",'S.D.PASTE SHEET'!D212)</f>
        <v/>
      </c>
      <c s="72" t="str">
        <f>IF('S.D.PASTE SHEET'!E212="","",UPPER('S.D.PASTE SHEET'!E212))</f>
        <v>LALITA JANGIR</v>
      </c>
      <c s="72" t="str">
        <f>IF('S.D.PASTE SHEET'!F212="","",'S.D.PASTE SHEET'!F212)</f>
        <v/>
      </c>
      <c s="72" t="str">
        <f>IF('S.D.PASTE SHEET'!G212="","",UPPER('S.D.PASTE SHEET'!G212))</f>
        <v>GOKUL RAM</v>
      </c>
      <c s="72" t="str">
        <f>IF('S.D.PASTE SHEET'!H212="","",UPPER('S.D.PASTE SHEET'!H212))</f>
        <v>GEETA DEVI</v>
      </c>
      <c s="72" t="str">
        <f>IF('S.D.PASTE SHEET'!I212="","",'S.D.PASTE SHEET'!I212)</f>
        <v>F</v>
      </c>
      <c s="73">
        <f>IF('S.D.PASTE SHEET'!J212="","",'S.D.PASTE SHEET'!J212)</f>
        <v>38444</v>
      </c>
      <c s="72">
        <f>IF('S.D.PASTE SHEET'!K212="","",'S.D.PASTE SHEET'!K212)</f>
        <v>12004</v>
      </c>
      <c s="72">
        <f>IF('S.D.PASTE SHEET'!L212="","",'S.D.PASTE SHEET'!L212)</f>
        <v>3265919</v>
      </c>
      <c s="72">
        <f>IF('S.D.PASTE SHEET'!M212="","",'S.D.PASTE SHEET'!M212)</f>
        <v>137</v>
      </c>
      <c s="72">
        <f>IF('S.D.PASTE SHEET'!N212="","",'S.D.PASTE SHEET'!N212)</f>
        <v>108</v>
      </c>
      <c s="72" t="str">
        <f>IF('S.D.PASTE SHEET'!O212="","",'S.D.PASTE SHEET'!O212)</f>
        <v>OBC</v>
      </c>
      <c s="72" t="str">
        <f>IF('S.D.PASTE SHEET'!P212="","",'S.D.PASTE SHEET'!P212)</f>
        <v>Hindu</v>
      </c>
      <c s="72" t="str">
        <f>IF('S.D.PASTE SHEET'!Q212="","",'S.D.PASTE SHEET'!Q212)</f>
        <v/>
      </c>
      <c s="72" t="str">
        <f>IF('S.D.PASTE SHEET'!R212="","",'S.D.PASTE SHEET'!R212)</f>
        <v>GOVT. SENIOR SECONDARY SCHOOL DASANA KHURD (219769)</v>
      </c>
      <c s="72">
        <f>IF('S.D.PASTE SHEET'!S212="","",'S.D.PASTE SHEET'!S212)</f>
        <v>8141302602</v>
      </c>
      <c s="72" t="str">
        <f>IF('S.D.PASTE SHEET'!T212="","",'S.D.PASTE SHEET'!T212)</f>
        <v>XXXX6625</v>
      </c>
      <c s="72" t="str">
        <f>IF('S.D.PASTE SHEET'!U212="","",'S.D.PASTE SHEET'!U212)</f>
        <v>VVGJBXT</v>
      </c>
      <c s="72">
        <f>IF('S.D.PASTE SHEET'!V212="","",'S.D.PASTE SHEET'!V212)</f>
        <v>8875657809</v>
      </c>
      <c s="72" t="str">
        <f>IF('S.D.PASTE SHEET'!W212="","",'S.D.PASTE SHEET'!W212)</f>
        <v>DASANA KHURD,MOULASAR,DASANA KHURD,341506</v>
      </c>
      <c s="72">
        <f>IF('S.D.PASTE SHEET'!X212="","",'S.D.PASTE SHEET'!X212)</f>
        <v>46000</v>
      </c>
      <c s="72" t="str">
        <f>IF('S.D.PASTE SHEET'!Y212="","",'S.D.PASTE SHEET'!Y212)</f>
        <v>N</v>
      </c>
      <c s="72" t="str">
        <f>IF('S.D.PASTE SHEET'!Z212="","",'S.D.PASTE SHEET'!Z212)</f>
        <v>N</v>
      </c>
      <c s="72" t="str">
        <f>IF('S.D.PASTE SHEET'!AA212="","",'S.D.PASTE SHEET'!AA212)</f>
        <v>No</v>
      </c>
      <c s="72">
        <f>IF('S.D.PASTE SHEET'!AB212="","",'S.D.PASTE SHEET'!AB212)</f>
        <v>19</v>
      </c>
      <c s="72" t="str">
        <f>IF('S.D.PASTE SHEET'!AC212="","",'S.D.PASTE SHEET'!AC212)</f>
        <v>None</v>
      </c>
      <c s="72">
        <f>IF('S.D.PASTE SHEET'!AD212="","",'S.D.PASTE SHEET'!AD212)</f>
        <v>0</v>
      </c>
      <c s="74"/>
      <c s="70">
        <f>IF(AK212="","",IF(AK212&gt;0,COUNT($AG$2:AG212),""))</f>
        <v>4</v>
      </c>
      <c s="75">
        <f t="shared" si="96"/>
        <v>12</v>
      </c>
      <c s="75" t="str">
        <f t="shared" si="97"/>
        <v>A</v>
      </c>
      <c s="75">
        <f t="shared" si="98"/>
        <v>293</v>
      </c>
      <c s="73" t="str">
        <f t="shared" si="99"/>
        <v/>
      </c>
      <c s="75" t="str">
        <f t="shared" si="100"/>
        <v>LALITA JANGIR</v>
      </c>
      <c s="75" t="str">
        <f t="shared" si="101"/>
        <v/>
      </c>
      <c s="75" t="str">
        <f t="shared" si="102"/>
        <v>GOKUL RAM</v>
      </c>
      <c s="75" t="str">
        <f t="shared" si="103"/>
        <v>GEETA DEVI</v>
      </c>
      <c s="75" t="str">
        <f t="shared" si="104"/>
        <v>F</v>
      </c>
      <c s="73">
        <f t="shared" si="105"/>
        <v>38444</v>
      </c>
      <c s="75">
        <f t="shared" si="106"/>
        <v>12004</v>
      </c>
      <c s="75">
        <f t="shared" si="107"/>
        <v>3265919</v>
      </c>
      <c s="75">
        <f t="shared" si="108"/>
        <v>137</v>
      </c>
      <c s="75">
        <f t="shared" si="109"/>
        <v>108</v>
      </c>
      <c s="75" t="str">
        <f t="shared" si="110"/>
        <v>OBC</v>
      </c>
      <c s="75" t="str">
        <f t="shared" si="111"/>
        <v>Hindu</v>
      </c>
      <c s="70"/>
      <c s="70">
        <f>IF(BC212="","",IF(BC212&gt;0,COUNT($AY$2:AY212),""))</f>
        <v>4</v>
      </c>
      <c s="76">
        <f t="shared" si="112"/>
        <v>12</v>
      </c>
      <c s="76" t="str">
        <f t="shared" si="113"/>
        <v>A</v>
      </c>
      <c s="76">
        <f t="shared" si="114"/>
        <v>293</v>
      </c>
      <c s="73" t="str">
        <f t="shared" si="115"/>
        <v/>
      </c>
      <c s="76" t="str">
        <f t="shared" si="116"/>
        <v>LALITA JANGIR</v>
      </c>
      <c s="76" t="str">
        <f t="shared" si="117"/>
        <v/>
      </c>
      <c s="76" t="str">
        <f t="shared" si="118"/>
        <v>GOKUL RAM</v>
      </c>
      <c s="76" t="str">
        <f t="shared" si="119"/>
        <v>GEETA DEVI</v>
      </c>
      <c s="76" t="str">
        <f t="shared" si="120"/>
        <v>F</v>
      </c>
      <c s="73">
        <f t="shared" si="121"/>
        <v>38444</v>
      </c>
      <c s="76">
        <f t="shared" si="122"/>
        <v>12004</v>
      </c>
      <c s="76">
        <f t="shared" si="123"/>
        <v>3265919</v>
      </c>
      <c s="76">
        <f t="shared" si="124"/>
        <v>137</v>
      </c>
      <c s="76">
        <f t="shared" si="125"/>
        <v>108</v>
      </c>
      <c s="76" t="str">
        <f t="shared" si="126"/>
        <v>OBC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 spans="1:157" ht="15.75" customHeight="1">
      <c r="A213" s="72">
        <f>IF('S.D.PASTE SHEET'!A213="","",'S.D.PASTE SHEET'!A213)</f>
        <v>12</v>
      </c>
      <c s="72" t="str">
        <f>IF('S.D.PASTE SHEET'!B213="","",'S.D.PASTE SHEET'!B213)</f>
        <v>A</v>
      </c>
      <c s="72">
        <f>IF('S.D.PASTE SHEET'!C213="","",'S.D.PASTE SHEET'!C213)</f>
        <v>291</v>
      </c>
      <c s="73" t="str">
        <f>IF('S.D.PASTE SHEET'!D213="","",'S.D.PASTE SHEET'!D213)</f>
        <v/>
      </c>
      <c s="72" t="str">
        <f>IF('S.D.PASTE SHEET'!E213="","",UPPER('S.D.PASTE SHEET'!E213))</f>
        <v>MANJU NAYAK</v>
      </c>
      <c s="72" t="str">
        <f>IF('S.D.PASTE SHEET'!F213="","",'S.D.PASTE SHEET'!F213)</f>
        <v/>
      </c>
      <c s="72" t="str">
        <f>IF('S.D.PASTE SHEET'!G213="","",UPPER('S.D.PASTE SHEET'!G213))</f>
        <v>UGMA RAM</v>
      </c>
      <c s="72" t="str">
        <f>IF('S.D.PASTE SHEET'!H213="","",UPPER('S.D.PASTE SHEET'!H213))</f>
        <v>SHANTI DEVI</v>
      </c>
      <c s="72" t="str">
        <f>IF('S.D.PASTE SHEET'!I213="","",'S.D.PASTE SHEET'!I213)</f>
        <v>F</v>
      </c>
      <c s="73">
        <f>IF('S.D.PASTE SHEET'!J213="","",'S.D.PASTE SHEET'!J213)</f>
        <v>38817</v>
      </c>
      <c s="72">
        <f>IF('S.D.PASTE SHEET'!K213="","",'S.D.PASTE SHEET'!K213)</f>
        <v>12005</v>
      </c>
      <c s="72">
        <f>IF('S.D.PASTE SHEET'!L213="","",'S.D.PASTE SHEET'!L213)</f>
        <v>3265920</v>
      </c>
      <c s="72">
        <f>IF('S.D.PASTE SHEET'!M213="","",'S.D.PASTE SHEET'!M213)</f>
        <v>137</v>
      </c>
      <c s="72">
        <f>IF('S.D.PASTE SHEET'!N213="","",'S.D.PASTE SHEET'!N213)</f>
        <v>101</v>
      </c>
      <c s="72" t="str">
        <f>IF('S.D.PASTE SHEET'!O213="","",'S.D.PASTE SHEET'!O213)</f>
        <v>SC</v>
      </c>
      <c s="72" t="str">
        <f>IF('S.D.PASTE SHEET'!P213="","",'S.D.PASTE SHEET'!P213)</f>
        <v>Hindu</v>
      </c>
      <c s="72" t="str">
        <f>IF('S.D.PASTE SHEET'!Q213="","",'S.D.PASTE SHEET'!Q213)</f>
        <v/>
      </c>
      <c s="72" t="str">
        <f>IF('S.D.PASTE SHEET'!R213="","",'S.D.PASTE SHEET'!R213)</f>
        <v>GOVT. SENIOR SECONDARY SCHOOL DASANA KHURD (219769)</v>
      </c>
      <c s="72">
        <f>IF('S.D.PASTE SHEET'!S213="","",'S.D.PASTE SHEET'!S213)</f>
        <v>8141302602</v>
      </c>
      <c s="72" t="str">
        <f>IF('S.D.PASTE SHEET'!T213="","",'S.D.PASTE SHEET'!T213)</f>
        <v>XXXX6572</v>
      </c>
      <c s="72" t="str">
        <f>IF('S.D.PASTE SHEET'!U213="","",'S.D.PASTE SHEET'!U213)</f>
        <v>VTVXGWR</v>
      </c>
      <c s="72">
        <f>IF('S.D.PASTE SHEET'!V213="","",'S.D.PASTE SHEET'!V213)</f>
        <v>9772313770</v>
      </c>
      <c s="72" t="str">
        <f>IF('S.D.PASTE SHEET'!W213="","",'S.D.PASTE SHEET'!W213)</f>
        <v>DASANA KHURD,MOULASAR,DASANA KHURD,341506</v>
      </c>
      <c s="72">
        <f>IF('S.D.PASTE SHEET'!X213="","",'S.D.PASTE SHEET'!X213)</f>
        <v>46000</v>
      </c>
      <c s="72" t="str">
        <f>IF('S.D.PASTE SHEET'!Y213="","",'S.D.PASTE SHEET'!Y213)</f>
        <v>N</v>
      </c>
      <c s="72" t="str">
        <f>IF('S.D.PASTE SHEET'!Z213="","",'S.D.PASTE SHEET'!Z213)</f>
        <v>N</v>
      </c>
      <c s="72" t="str">
        <f>IF('S.D.PASTE SHEET'!AA213="","",'S.D.PASTE SHEET'!AA213)</f>
        <v>No</v>
      </c>
      <c s="72">
        <f>IF('S.D.PASTE SHEET'!AB213="","",'S.D.PASTE SHEET'!AB213)</f>
        <v>18</v>
      </c>
      <c s="72" t="str">
        <f>IF('S.D.PASTE SHEET'!AC213="","",'S.D.PASTE SHEET'!AC213)</f>
        <v>None</v>
      </c>
      <c s="72">
        <f>IF('S.D.PASTE SHEET'!AD213="","",'S.D.PASTE SHEET'!AD213)</f>
        <v>2.1000000000000001</v>
      </c>
      <c s="74"/>
      <c s="70">
        <f>IF(AK213="","",IF(AK213&gt;0,COUNT($AG$2:AG213),""))</f>
        <v>5</v>
      </c>
      <c s="75">
        <f t="shared" si="96"/>
        <v>12</v>
      </c>
      <c s="75" t="str">
        <f t="shared" si="97"/>
        <v>A</v>
      </c>
      <c s="75">
        <f t="shared" si="98"/>
        <v>291</v>
      </c>
      <c s="73" t="str">
        <f t="shared" si="99"/>
        <v/>
      </c>
      <c s="75" t="str">
        <f t="shared" si="100"/>
        <v>MANJU NAYAK</v>
      </c>
      <c s="75" t="str">
        <f t="shared" si="101"/>
        <v/>
      </c>
      <c s="75" t="str">
        <f t="shared" si="102"/>
        <v>UGMA RAM</v>
      </c>
      <c s="75" t="str">
        <f t="shared" si="103"/>
        <v>SHANTI DEVI</v>
      </c>
      <c s="75" t="str">
        <f t="shared" si="104"/>
        <v>F</v>
      </c>
      <c s="73">
        <f t="shared" si="105"/>
        <v>38817</v>
      </c>
      <c s="75">
        <f t="shared" si="106"/>
        <v>12005</v>
      </c>
      <c s="75">
        <f t="shared" si="107"/>
        <v>3265920</v>
      </c>
      <c s="75">
        <f t="shared" si="108"/>
        <v>137</v>
      </c>
      <c s="75">
        <f t="shared" si="109"/>
        <v>101</v>
      </c>
      <c s="75" t="str">
        <f t="shared" si="110"/>
        <v>SC</v>
      </c>
      <c s="75" t="str">
        <f t="shared" si="111"/>
        <v>Hindu</v>
      </c>
      <c s="70"/>
      <c s="70">
        <f>IF(BC213="","",IF(BC213&gt;0,COUNT($AY$2:AY213),""))</f>
        <v>5</v>
      </c>
      <c s="76">
        <f t="shared" si="112"/>
        <v>12</v>
      </c>
      <c s="76" t="str">
        <f t="shared" si="113"/>
        <v>A</v>
      </c>
      <c s="76">
        <f t="shared" si="114"/>
        <v>291</v>
      </c>
      <c s="73" t="str">
        <f t="shared" si="115"/>
        <v/>
      </c>
      <c s="76" t="str">
        <f t="shared" si="116"/>
        <v>MANJU NAYAK</v>
      </c>
      <c s="76" t="str">
        <f t="shared" si="117"/>
        <v/>
      </c>
      <c s="76" t="str">
        <f t="shared" si="118"/>
        <v>UGMA RAM</v>
      </c>
      <c s="76" t="str">
        <f t="shared" si="119"/>
        <v>SHANTI DEVI</v>
      </c>
      <c s="76" t="str">
        <f t="shared" si="120"/>
        <v>F</v>
      </c>
      <c s="73">
        <f t="shared" si="121"/>
        <v>38817</v>
      </c>
      <c s="76">
        <f t="shared" si="122"/>
        <v>12005</v>
      </c>
      <c s="76">
        <f t="shared" si="123"/>
        <v>3265920</v>
      </c>
      <c s="76">
        <f t="shared" si="124"/>
        <v>137</v>
      </c>
      <c s="76">
        <f t="shared" si="125"/>
        <v>101</v>
      </c>
      <c s="76" t="str">
        <f t="shared" si="126"/>
        <v>SC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 spans="1:157" ht="15.75" customHeight="1">
      <c r="A214" s="72">
        <f>IF('S.D.PASTE SHEET'!A214="","",'S.D.PASTE SHEET'!A214)</f>
        <v>12</v>
      </c>
      <c s="72" t="str">
        <f>IF('S.D.PASTE SHEET'!B214="","",'S.D.PASTE SHEET'!B214)</f>
        <v>A</v>
      </c>
      <c s="72">
        <f>IF('S.D.PASTE SHEET'!C214="","",'S.D.PASTE SHEET'!C214)</f>
        <v>283</v>
      </c>
      <c s="73" t="str">
        <f>IF('S.D.PASTE SHEET'!D214="","",'S.D.PASTE SHEET'!D214)</f>
        <v/>
      </c>
      <c s="72" t="str">
        <f>IF('S.D.PASTE SHEET'!E214="","",UPPER('S.D.PASTE SHEET'!E214))</f>
        <v>NIRMALA SAIN</v>
      </c>
      <c s="72" t="str">
        <f>IF('S.D.PASTE SHEET'!F214="","",'S.D.PASTE SHEET'!F214)</f>
        <v/>
      </c>
      <c s="72" t="str">
        <f>IF('S.D.PASTE SHEET'!G214="","",UPPER('S.D.PASTE SHEET'!G214))</f>
        <v>MOHANA RAM SAIN</v>
      </c>
      <c s="72" t="str">
        <f>IF('S.D.PASTE SHEET'!H214="","",UPPER('S.D.PASTE SHEET'!H214))</f>
        <v>RUKMA DEVI</v>
      </c>
      <c s="72" t="str">
        <f>IF('S.D.PASTE SHEET'!I214="","",'S.D.PASTE SHEET'!I214)</f>
        <v>F</v>
      </c>
      <c s="73">
        <f>IF('S.D.PASTE SHEET'!J214="","",'S.D.PASTE SHEET'!J214)</f>
        <v>39778</v>
      </c>
      <c s="72">
        <f>IF('S.D.PASTE SHEET'!K214="","",'S.D.PASTE SHEET'!K214)</f>
        <v>12006</v>
      </c>
      <c s="72">
        <f>IF('S.D.PASTE SHEET'!L214="","",'S.D.PASTE SHEET'!L214)</f>
        <v>3265921</v>
      </c>
      <c s="72">
        <f>IF('S.D.PASTE SHEET'!M214="","",'S.D.PASTE SHEET'!M214)</f>
        <v>137</v>
      </c>
      <c s="72">
        <f>IF('S.D.PASTE SHEET'!N214="","",'S.D.PASTE SHEET'!N214)</f>
        <v>110</v>
      </c>
      <c s="72" t="str">
        <f>IF('S.D.PASTE SHEET'!O214="","",'S.D.PASTE SHEET'!O214)</f>
        <v>OBC</v>
      </c>
      <c s="72" t="str">
        <f>IF('S.D.PASTE SHEET'!P214="","",'S.D.PASTE SHEET'!P214)</f>
        <v>Hindu</v>
      </c>
      <c s="72" t="str">
        <f>IF('S.D.PASTE SHEET'!Q214="","",'S.D.PASTE SHEET'!Q214)</f>
        <v/>
      </c>
      <c s="72" t="str">
        <f>IF('S.D.PASTE SHEET'!R214="","",'S.D.PASTE SHEET'!R214)</f>
        <v>GOVT. SENIOR SECONDARY SCHOOL DASANA KHURD (219769)</v>
      </c>
      <c s="72">
        <f>IF('S.D.PASTE SHEET'!S214="","",'S.D.PASTE SHEET'!S214)</f>
        <v>8141302602</v>
      </c>
      <c s="72" t="str">
        <f>IF('S.D.PASTE SHEET'!T214="","",'S.D.PASTE SHEET'!T214)</f>
        <v>XXXX4379</v>
      </c>
      <c s="72" t="str">
        <f>IF('S.D.PASTE SHEET'!U214="","",'S.D.PASTE SHEET'!U214)</f>
        <v>VBBGOZN</v>
      </c>
      <c s="72">
        <f>IF('S.D.PASTE SHEET'!V214="","",'S.D.PASTE SHEET'!V214)</f>
        <v>9783314301</v>
      </c>
      <c s="72" t="str">
        <f>IF('S.D.PASTE SHEET'!W214="","",'S.D.PASTE SHEET'!W214)</f>
        <v>DASANA KHURD,MOULASAR,DASANA KHURD,341506</v>
      </c>
      <c s="72">
        <f>IF('S.D.PASTE SHEET'!X214="","",'S.D.PASTE SHEET'!X214)</f>
        <v>50000</v>
      </c>
      <c s="72" t="str">
        <f>IF('S.D.PASTE SHEET'!Y214="","",'S.D.PASTE SHEET'!Y214)</f>
        <v>N</v>
      </c>
      <c s="72" t="str">
        <f>IF('S.D.PASTE SHEET'!Z214="","",'S.D.PASTE SHEET'!Z214)</f>
        <v>N</v>
      </c>
      <c s="72" t="str">
        <f>IF('S.D.PASTE SHEET'!AA214="","",'S.D.PASTE SHEET'!AA214)</f>
        <v>No</v>
      </c>
      <c s="72">
        <f>IF('S.D.PASTE SHEET'!AB214="","",'S.D.PASTE SHEET'!AB214)</f>
        <v>16</v>
      </c>
      <c s="72" t="str">
        <f>IF('S.D.PASTE SHEET'!AC214="","",'S.D.PASTE SHEET'!AC214)</f>
        <v>None</v>
      </c>
      <c s="72">
        <f>IF('S.D.PASTE SHEET'!AD214="","",'S.D.PASTE SHEET'!AD214)</f>
        <v>0</v>
      </c>
      <c s="74"/>
      <c s="70">
        <f>IF(AK214="","",IF(AK214&gt;0,COUNT($AG$2:AG214),""))</f>
        <v>6</v>
      </c>
      <c s="75">
        <f t="shared" si="96"/>
        <v>12</v>
      </c>
      <c s="75" t="str">
        <f t="shared" si="97"/>
        <v>A</v>
      </c>
      <c s="75">
        <f t="shared" si="98"/>
        <v>283</v>
      </c>
      <c s="73" t="str">
        <f t="shared" si="99"/>
        <v/>
      </c>
      <c s="75" t="str">
        <f t="shared" si="100"/>
        <v>NIRMALA SAIN</v>
      </c>
      <c s="75" t="str">
        <f t="shared" si="101"/>
        <v/>
      </c>
      <c s="75" t="str">
        <f t="shared" si="102"/>
        <v>MOHANA RAM SAIN</v>
      </c>
      <c s="75" t="str">
        <f t="shared" si="103"/>
        <v>RUKMA DEVI</v>
      </c>
      <c s="75" t="str">
        <f t="shared" si="104"/>
        <v>F</v>
      </c>
      <c s="73">
        <f t="shared" si="105"/>
        <v>39778</v>
      </c>
      <c s="75">
        <f t="shared" si="106"/>
        <v>12006</v>
      </c>
      <c s="75">
        <f t="shared" si="107"/>
        <v>3265921</v>
      </c>
      <c s="75">
        <f t="shared" si="108"/>
        <v>137</v>
      </c>
      <c s="75">
        <f t="shared" si="109"/>
        <v>110</v>
      </c>
      <c s="75" t="str">
        <f t="shared" si="110"/>
        <v>OBC</v>
      </c>
      <c s="75" t="str">
        <f t="shared" si="111"/>
        <v>Hindu</v>
      </c>
      <c s="70"/>
      <c s="70">
        <f>IF(BC214="","",IF(BC214&gt;0,COUNT($AY$2:AY214),""))</f>
        <v>6</v>
      </c>
      <c s="76">
        <f t="shared" si="112"/>
        <v>12</v>
      </c>
      <c s="76" t="str">
        <f t="shared" si="113"/>
        <v>A</v>
      </c>
      <c s="76">
        <f t="shared" si="114"/>
        <v>283</v>
      </c>
      <c s="73" t="str">
        <f t="shared" si="115"/>
        <v/>
      </c>
      <c s="76" t="str">
        <f t="shared" si="116"/>
        <v>NIRMALA SAIN</v>
      </c>
      <c s="76" t="str">
        <f t="shared" si="117"/>
        <v/>
      </c>
      <c s="76" t="str">
        <f t="shared" si="118"/>
        <v>MOHANA RAM SAIN</v>
      </c>
      <c s="76" t="str">
        <f t="shared" si="119"/>
        <v>RUKMA DEVI</v>
      </c>
      <c s="76" t="str">
        <f t="shared" si="120"/>
        <v>F</v>
      </c>
      <c s="73">
        <f t="shared" si="121"/>
        <v>39778</v>
      </c>
      <c s="76">
        <f t="shared" si="122"/>
        <v>12006</v>
      </c>
      <c s="76">
        <f t="shared" si="123"/>
        <v>3265921</v>
      </c>
      <c s="76">
        <f t="shared" si="124"/>
        <v>137</v>
      </c>
      <c s="76">
        <f t="shared" si="125"/>
        <v>110</v>
      </c>
      <c s="76" t="str">
        <f t="shared" si="126"/>
        <v>OBC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 spans="1:157" ht="15.75" customHeight="1">
      <c r="A215" s="72">
        <f>IF('S.D.PASTE SHEET'!A215="","",'S.D.PASTE SHEET'!A215)</f>
        <v>12</v>
      </c>
      <c s="72" t="str">
        <f>IF('S.D.PASTE SHEET'!B215="","",'S.D.PASTE SHEET'!B215)</f>
        <v>A</v>
      </c>
      <c s="72">
        <f>IF('S.D.PASTE SHEET'!C215="","",'S.D.PASTE SHEET'!C215)</f>
        <v>288</v>
      </c>
      <c s="73" t="str">
        <f>IF('S.D.PASTE SHEET'!D215="","",'S.D.PASTE SHEET'!D215)</f>
        <v/>
      </c>
      <c s="72" t="str">
        <f>IF('S.D.PASTE SHEET'!E215="","",UPPER('S.D.PASTE SHEET'!E215))</f>
        <v>PAYAL</v>
      </c>
      <c s="72" t="str">
        <f>IF('S.D.PASTE SHEET'!F215="","",'S.D.PASTE SHEET'!F215)</f>
        <v/>
      </c>
      <c s="72" t="str">
        <f>IF('S.D.PASTE SHEET'!G215="","",UPPER('S.D.PASTE SHEET'!G215))</f>
        <v>BABU LAL</v>
      </c>
      <c s="72" t="str">
        <f>IF('S.D.PASTE SHEET'!H215="","",UPPER('S.D.PASTE SHEET'!H215))</f>
        <v>RUKMA DEVI</v>
      </c>
      <c s="72" t="str">
        <f>IF('S.D.PASTE SHEET'!I215="","",'S.D.PASTE SHEET'!I215)</f>
        <v>F</v>
      </c>
      <c s="73">
        <f>IF('S.D.PASTE SHEET'!J215="","",'S.D.PASTE SHEET'!J215)</f>
        <v>40078</v>
      </c>
      <c s="72">
        <f>IF('S.D.PASTE SHEET'!K215="","",'S.D.PASTE SHEET'!K215)</f>
        <v>12007</v>
      </c>
      <c s="72">
        <f>IF('S.D.PASTE SHEET'!L215="","",'S.D.PASTE SHEET'!L215)</f>
        <v>3265922</v>
      </c>
      <c s="72">
        <f>IF('S.D.PASTE SHEET'!M215="","",'S.D.PASTE SHEET'!M215)</f>
        <v>137</v>
      </c>
      <c s="72">
        <f>IF('S.D.PASTE SHEET'!N215="","",'S.D.PASTE SHEET'!N215)</f>
        <v>118</v>
      </c>
      <c s="72" t="str">
        <f>IF('S.D.PASTE SHEET'!O215="","",'S.D.PASTE SHEET'!O215)</f>
        <v>GEN</v>
      </c>
      <c s="72" t="str">
        <f>IF('S.D.PASTE SHEET'!P215="","",'S.D.PASTE SHEET'!P215)</f>
        <v>Hindu</v>
      </c>
      <c s="72" t="str">
        <f>IF('S.D.PASTE SHEET'!Q215="","",'S.D.PASTE SHEET'!Q215)</f>
        <v/>
      </c>
      <c s="72" t="str">
        <f>IF('S.D.PASTE SHEET'!R215="","",'S.D.PASTE SHEET'!R215)</f>
        <v>GOVT. SENIOR SECONDARY SCHOOL DASANA KHURD (219769)</v>
      </c>
      <c s="72">
        <f>IF('S.D.PASTE SHEET'!S215="","",'S.D.PASTE SHEET'!S215)</f>
        <v>8141302602</v>
      </c>
      <c s="72" t="str">
        <f>IF('S.D.PASTE SHEET'!T215="","",'S.D.PASTE SHEET'!T215)</f>
        <v>XXXX2177</v>
      </c>
      <c s="72" t="str">
        <f>IF('S.D.PASTE SHEET'!U215="","",'S.D.PASTE SHEET'!U215)</f>
        <v>YUQMMBF</v>
      </c>
      <c s="72">
        <f>IF('S.D.PASTE SHEET'!V215="","",'S.D.PASTE SHEET'!V215)</f>
        <v>9672735298</v>
      </c>
      <c s="72" t="str">
        <f>IF('S.D.PASTE SHEET'!W215="","",'S.D.PASTE SHEET'!W215)</f>
        <v>DASANA KHURD,MOULASAR,DASANA KHURD,341506</v>
      </c>
      <c s="72">
        <f>IF('S.D.PASTE SHEET'!X215="","",'S.D.PASTE SHEET'!X215)</f>
        <v>20000</v>
      </c>
      <c s="72" t="str">
        <f>IF('S.D.PASTE SHEET'!Y215="","",'S.D.PASTE SHEET'!Y215)</f>
        <v>N</v>
      </c>
      <c s="72" t="str">
        <f>IF('S.D.PASTE SHEET'!Z215="","",'S.D.PASTE SHEET'!Z215)</f>
        <v>N</v>
      </c>
      <c s="72" t="str">
        <f>IF('S.D.PASTE SHEET'!AA215="","",'S.D.PASTE SHEET'!AA215)</f>
        <v>No</v>
      </c>
      <c s="72">
        <f>IF('S.D.PASTE SHEET'!AB215="","",'S.D.PASTE SHEET'!AB215)</f>
        <v>15</v>
      </c>
      <c s="72" t="str">
        <f>IF('S.D.PASTE SHEET'!AC215="","",'S.D.PASTE SHEET'!AC215)</f>
        <v>None</v>
      </c>
      <c s="72">
        <f>IF('S.D.PASTE SHEET'!AD215="","",'S.D.PASTE SHEET'!AD215)</f>
        <v>0</v>
      </c>
      <c s="74"/>
      <c s="70">
        <f>IF(AK215="","",IF(AK215&gt;0,COUNT($AG$2:AG215),""))</f>
        <v>7</v>
      </c>
      <c s="75">
        <f t="shared" si="96"/>
        <v>12</v>
      </c>
      <c s="75" t="str">
        <f t="shared" si="97"/>
        <v>A</v>
      </c>
      <c s="75">
        <f t="shared" si="98"/>
        <v>288</v>
      </c>
      <c s="73" t="str">
        <f t="shared" si="99"/>
        <v/>
      </c>
      <c s="75" t="str">
        <f t="shared" si="100"/>
        <v>PAYAL</v>
      </c>
      <c s="75" t="str">
        <f t="shared" si="101"/>
        <v/>
      </c>
      <c s="75" t="str">
        <f t="shared" si="102"/>
        <v>BABU LAL</v>
      </c>
      <c s="75" t="str">
        <f t="shared" si="103"/>
        <v>RUKMA DEVI</v>
      </c>
      <c s="75" t="str">
        <f t="shared" si="104"/>
        <v>F</v>
      </c>
      <c s="73">
        <f t="shared" si="105"/>
        <v>40078</v>
      </c>
      <c s="75">
        <f t="shared" si="106"/>
        <v>12007</v>
      </c>
      <c s="75">
        <f t="shared" si="107"/>
        <v>3265922</v>
      </c>
      <c s="75">
        <f t="shared" si="108"/>
        <v>137</v>
      </c>
      <c s="75">
        <f t="shared" si="109"/>
        <v>118</v>
      </c>
      <c s="75" t="str">
        <f t="shared" si="110"/>
        <v>GEN</v>
      </c>
      <c s="75" t="str">
        <f t="shared" si="111"/>
        <v>Hindu</v>
      </c>
      <c s="70"/>
      <c s="70">
        <f>IF(BC215="","",IF(BC215&gt;0,COUNT($AY$2:AY215),""))</f>
        <v>7</v>
      </c>
      <c s="76">
        <f t="shared" si="112"/>
        <v>12</v>
      </c>
      <c s="76" t="str">
        <f t="shared" si="113"/>
        <v>A</v>
      </c>
      <c s="76">
        <f t="shared" si="114"/>
        <v>288</v>
      </c>
      <c s="73" t="str">
        <f t="shared" si="115"/>
        <v/>
      </c>
      <c s="76" t="str">
        <f t="shared" si="116"/>
        <v>PAYAL</v>
      </c>
      <c s="76" t="str">
        <f t="shared" si="117"/>
        <v/>
      </c>
      <c s="76" t="str">
        <f t="shared" si="118"/>
        <v>BABU LAL</v>
      </c>
      <c s="76" t="str">
        <f t="shared" si="119"/>
        <v>RUKMA DEVI</v>
      </c>
      <c s="76" t="str">
        <f t="shared" si="120"/>
        <v>F</v>
      </c>
      <c s="73">
        <f t="shared" si="121"/>
        <v>40078</v>
      </c>
      <c s="76">
        <f t="shared" si="122"/>
        <v>12007</v>
      </c>
      <c s="76">
        <f t="shared" si="123"/>
        <v>3265922</v>
      </c>
      <c s="76">
        <f t="shared" si="124"/>
        <v>137</v>
      </c>
      <c s="76">
        <f t="shared" si="125"/>
        <v>118</v>
      </c>
      <c s="76" t="str">
        <f t="shared" si="126"/>
        <v>GEN</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 spans="1:157" ht="15.75" customHeight="1">
      <c r="A216" s="72">
        <f>IF('S.D.PASTE SHEET'!A216="","",'S.D.PASTE SHEET'!A216)</f>
        <v>12</v>
      </c>
      <c s="72" t="str">
        <f>IF('S.D.PASTE SHEET'!B216="","",'S.D.PASTE SHEET'!B216)</f>
        <v>A</v>
      </c>
      <c s="72">
        <f>IF('S.D.PASTE SHEET'!C216="","",'S.D.PASTE SHEET'!C216)</f>
        <v>405</v>
      </c>
      <c s="73" t="str">
        <f>IF('S.D.PASTE SHEET'!D216="","",'S.D.PASTE SHEET'!D216)</f>
        <v/>
      </c>
      <c s="72" t="str">
        <f>IF('S.D.PASTE SHEET'!E216="","",UPPER('S.D.PASTE SHEET'!E216))</f>
        <v>PRIYANKA</v>
      </c>
      <c s="72" t="str">
        <f>IF('S.D.PASTE SHEET'!F216="","",'S.D.PASTE SHEET'!F216)</f>
        <v/>
      </c>
      <c s="72" t="str">
        <f>IF('S.D.PASTE SHEET'!G216="","",UPPER('S.D.PASTE SHEET'!G216))</f>
        <v>JAGDISH</v>
      </c>
      <c s="72" t="str">
        <f>IF('S.D.PASTE SHEET'!H216="","",UPPER('S.D.PASTE SHEET'!H216))</f>
        <v>SUPYAR DEVI</v>
      </c>
      <c s="72" t="str">
        <f>IF('S.D.PASTE SHEET'!I216="","",'S.D.PASTE SHEET'!I216)</f>
        <v>F</v>
      </c>
      <c s="73">
        <f>IF('S.D.PASTE SHEET'!J216="","",'S.D.PASTE SHEET'!J216)</f>
        <v>39398</v>
      </c>
      <c s="72">
        <f>IF('S.D.PASTE SHEET'!K216="","",'S.D.PASTE SHEET'!K216)</f>
        <v>12008</v>
      </c>
      <c s="72">
        <f>IF('S.D.PASTE SHEET'!L216="","",'S.D.PASTE SHEET'!L216)</f>
        <v>3265923</v>
      </c>
      <c s="72">
        <f>IF('S.D.PASTE SHEET'!M216="","",'S.D.PASTE SHEET'!M216)</f>
        <v>137</v>
      </c>
      <c s="72">
        <f>IF('S.D.PASTE SHEET'!N216="","",'S.D.PASTE SHEET'!N216)</f>
        <v>122</v>
      </c>
      <c s="72" t="str">
        <f>IF('S.D.PASTE SHEET'!O216="","",'S.D.PASTE SHEET'!O216)</f>
        <v>SC</v>
      </c>
      <c s="72" t="str">
        <f>IF('S.D.PASTE SHEET'!P216="","",'S.D.PASTE SHEET'!P216)</f>
        <v>Hindu</v>
      </c>
      <c s="72" t="str">
        <f>IF('S.D.PASTE SHEET'!Q216="","",'S.D.PASTE SHEET'!Q216)</f>
        <v/>
      </c>
      <c s="72" t="str">
        <f>IF('S.D.PASTE SHEET'!R216="","",'S.D.PASTE SHEET'!R216)</f>
        <v>GOVT. SENIOR SECONDARY SCHOOL DASANA KHURD (219769)</v>
      </c>
      <c s="72">
        <f>IF('S.D.PASTE SHEET'!S216="","",'S.D.PASTE SHEET'!S216)</f>
        <v>8141302602</v>
      </c>
      <c s="72" t="str">
        <f>IF('S.D.PASTE SHEET'!T216="","",'S.D.PASTE SHEET'!T216)</f>
        <v>XXXX7410</v>
      </c>
      <c s="72" t="str">
        <f>IF('S.D.PASTE SHEET'!U216="","",'S.D.PASTE SHEET'!U216)</f>
        <v>VVWTBBH</v>
      </c>
      <c s="72">
        <f>IF('S.D.PASTE SHEET'!V216="","",'S.D.PASTE SHEET'!V216)</f>
        <v>9772517640</v>
      </c>
      <c s="72" t="str">
        <f>IF('S.D.PASTE SHEET'!W216="","",'S.D.PASTE SHEET'!W216)</f>
        <v>Dikawa,Molasar,Dasanakhurd,341506</v>
      </c>
      <c s="72">
        <f>IF('S.D.PASTE SHEET'!X216="","",'S.D.PASTE SHEET'!X216)</f>
        <v>36000</v>
      </c>
      <c s="72" t="str">
        <f>IF('S.D.PASTE SHEET'!Y216="","",'S.D.PASTE SHEET'!Y216)</f>
        <v>N</v>
      </c>
      <c s="72" t="str">
        <f>IF('S.D.PASTE SHEET'!Z216="","",'S.D.PASTE SHEET'!Z216)</f>
        <v>N</v>
      </c>
      <c s="72" t="str">
        <f>IF('S.D.PASTE SHEET'!AA216="","",'S.D.PASTE SHEET'!AA216)</f>
        <v>No</v>
      </c>
      <c s="72">
        <f>IF('S.D.PASTE SHEET'!AB216="","",'S.D.PASTE SHEET'!AB216)</f>
        <v>17</v>
      </c>
      <c s="72" t="str">
        <f>IF('S.D.PASTE SHEET'!AC216="","",'S.D.PASTE SHEET'!AC216)</f>
        <v>None</v>
      </c>
      <c s="72">
        <f>IF('S.D.PASTE SHEET'!AD216="","",'S.D.PASTE SHEET'!AD216)</f>
        <v>0</v>
      </c>
      <c s="74"/>
      <c s="70">
        <f>IF(AK216="","",IF(AK216&gt;0,COUNT($AG$2:AG216),""))</f>
        <v>8</v>
      </c>
      <c s="75">
        <f t="shared" si="96"/>
        <v>12</v>
      </c>
      <c s="75" t="str">
        <f t="shared" si="97"/>
        <v>A</v>
      </c>
      <c s="75">
        <f t="shared" si="98"/>
        <v>405</v>
      </c>
      <c s="73" t="str">
        <f t="shared" si="99"/>
        <v/>
      </c>
      <c s="75" t="str">
        <f t="shared" si="100"/>
        <v>PRIYANKA</v>
      </c>
      <c s="75" t="str">
        <f t="shared" si="101"/>
        <v/>
      </c>
      <c s="75" t="str">
        <f t="shared" si="102"/>
        <v>JAGDISH</v>
      </c>
      <c s="75" t="str">
        <f t="shared" si="103"/>
        <v>SUPYAR DEVI</v>
      </c>
      <c s="75" t="str">
        <f t="shared" si="104"/>
        <v>F</v>
      </c>
      <c s="73">
        <f t="shared" si="105"/>
        <v>39398</v>
      </c>
      <c s="75">
        <f t="shared" si="106"/>
        <v>12008</v>
      </c>
      <c s="75">
        <f t="shared" si="107"/>
        <v>3265923</v>
      </c>
      <c s="75">
        <f t="shared" si="108"/>
        <v>137</v>
      </c>
      <c s="75">
        <f t="shared" si="109"/>
        <v>122</v>
      </c>
      <c s="75" t="str">
        <f t="shared" si="110"/>
        <v>SC</v>
      </c>
      <c s="75" t="str">
        <f t="shared" si="111"/>
        <v>Hindu</v>
      </c>
      <c s="70"/>
      <c s="70">
        <f>IF(BC216="","",IF(BC216&gt;0,COUNT($AY$2:AY216),""))</f>
        <v>8</v>
      </c>
      <c s="76">
        <f t="shared" si="112"/>
        <v>12</v>
      </c>
      <c s="76" t="str">
        <f t="shared" si="113"/>
        <v>A</v>
      </c>
      <c s="76">
        <f t="shared" si="114"/>
        <v>405</v>
      </c>
      <c s="73" t="str">
        <f t="shared" si="115"/>
        <v/>
      </c>
      <c s="76" t="str">
        <f t="shared" si="116"/>
        <v>PRIYANKA</v>
      </c>
      <c s="76" t="str">
        <f t="shared" si="117"/>
        <v/>
      </c>
      <c s="76" t="str">
        <f t="shared" si="118"/>
        <v>JAGDISH</v>
      </c>
      <c s="76" t="str">
        <f t="shared" si="119"/>
        <v>SUPYAR DEVI</v>
      </c>
      <c s="76" t="str">
        <f t="shared" si="120"/>
        <v>F</v>
      </c>
      <c s="73">
        <f t="shared" si="121"/>
        <v>39398</v>
      </c>
      <c s="76">
        <f t="shared" si="122"/>
        <v>12008</v>
      </c>
      <c s="76">
        <f t="shared" si="123"/>
        <v>3265923</v>
      </c>
      <c s="76">
        <f t="shared" si="124"/>
        <v>137</v>
      </c>
      <c s="76">
        <f t="shared" si="125"/>
        <v>122</v>
      </c>
      <c s="76" t="str">
        <f t="shared" si="126"/>
        <v>SC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 spans="1:157" ht="15.75" customHeight="1">
      <c r="A217" s="72">
        <f>IF('S.D.PASTE SHEET'!A217="","",'S.D.PASTE SHEET'!A217)</f>
        <v>12</v>
      </c>
      <c s="72" t="str">
        <f>IF('S.D.PASTE SHEET'!B217="","",'S.D.PASTE SHEET'!B217)</f>
        <v>A</v>
      </c>
      <c s="72">
        <f>IF('S.D.PASTE SHEET'!C217="","",'S.D.PASTE SHEET'!C217)</f>
        <v>622</v>
      </c>
      <c s="73" t="str">
        <f>IF('S.D.PASTE SHEET'!D217="","",'S.D.PASTE SHEET'!D217)</f>
        <v/>
      </c>
      <c s="72" t="str">
        <f>IF('S.D.PASTE SHEET'!E217="","",UPPER('S.D.PASTE SHEET'!E217))</f>
        <v>PRIYANKA KANWAR</v>
      </c>
      <c s="72" t="str">
        <f>IF('S.D.PASTE SHEET'!F217="","",'S.D.PASTE SHEET'!F217)</f>
        <v/>
      </c>
      <c s="72" t="str">
        <f>IF('S.D.PASTE SHEET'!G217="","",UPPER('S.D.PASTE SHEET'!G217))</f>
        <v>MAL SINGH</v>
      </c>
      <c s="72" t="str">
        <f>IF('S.D.PASTE SHEET'!H217="","",UPPER('S.D.PASTE SHEET'!H217))</f>
        <v>BASU KANWAR</v>
      </c>
      <c s="72" t="str">
        <f>IF('S.D.PASTE SHEET'!I217="","",'S.D.PASTE SHEET'!I217)</f>
        <v>F</v>
      </c>
      <c s="73">
        <f>IF('S.D.PASTE SHEET'!J217="","",'S.D.PASTE SHEET'!J217)</f>
        <v>39268</v>
      </c>
      <c s="72">
        <f>IF('S.D.PASTE SHEET'!K217="","",'S.D.PASTE SHEET'!K217)</f>
        <v>12009</v>
      </c>
      <c s="72">
        <f>IF('S.D.PASTE SHEET'!L217="","",'S.D.PASTE SHEET'!L217)</f>
        <v>3265924</v>
      </c>
      <c s="72">
        <f>IF('S.D.PASTE SHEET'!M217="","",'S.D.PASTE SHEET'!M217)</f>
        <v>137</v>
      </c>
      <c s="72">
        <f>IF('S.D.PASTE SHEET'!N217="","",'S.D.PASTE SHEET'!N217)</f>
        <v>120</v>
      </c>
      <c s="72" t="str">
        <f>IF('S.D.PASTE SHEET'!O217="","",'S.D.PASTE SHEET'!O217)</f>
        <v>GEN</v>
      </c>
      <c s="72" t="str">
        <f>IF('S.D.PASTE SHEET'!P217="","",'S.D.PASTE SHEET'!P217)</f>
        <v>Hindu</v>
      </c>
      <c s="72" t="str">
        <f>IF('S.D.PASTE SHEET'!Q217="","",'S.D.PASTE SHEET'!Q217)</f>
        <v/>
      </c>
      <c s="72" t="str">
        <f>IF('S.D.PASTE SHEET'!R217="","",'S.D.PASTE SHEET'!R217)</f>
        <v>GOVT. SENIOR SECONDARY SCHOOL DASANA KHURD (219769)</v>
      </c>
      <c s="72">
        <f>IF('S.D.PASTE SHEET'!S217="","",'S.D.PASTE SHEET'!S217)</f>
        <v>8141302602</v>
      </c>
      <c s="72" t="str">
        <f>IF('S.D.PASTE SHEET'!T217="","",'S.D.PASTE SHEET'!T217)</f>
        <v>XXXX0687</v>
      </c>
      <c s="72" t="str">
        <f>IF('S.D.PASTE SHEET'!U217="","",'S.D.PASTE SHEET'!U217)</f>
        <v>YUMMKSG</v>
      </c>
      <c s="72">
        <f>IF('S.D.PASTE SHEET'!V217="","",'S.D.PASTE SHEET'!V217)</f>
        <v>9783116989</v>
      </c>
      <c s="72" t="str">
        <f>IF('S.D.PASTE SHEET'!W217="","",'S.D.PASTE SHEET'!W217)</f>
        <v>POST DIKAWA,MOLASAR,DASANA KHURD,341506</v>
      </c>
      <c s="72">
        <f>IF('S.D.PASTE SHEET'!X217="","",'S.D.PASTE SHEET'!X217)</f>
        <v>36000</v>
      </c>
      <c s="72" t="str">
        <f>IF('S.D.PASTE SHEET'!Y217="","",'S.D.PASTE SHEET'!Y217)</f>
        <v>N</v>
      </c>
      <c s="72" t="str">
        <f>IF('S.D.PASTE SHEET'!Z217="","",'S.D.PASTE SHEET'!Z217)</f>
        <v>N</v>
      </c>
      <c s="72" t="str">
        <f>IF('S.D.PASTE SHEET'!AA217="","",'S.D.PASTE SHEET'!AA217)</f>
        <v>No</v>
      </c>
      <c s="72">
        <f>IF('S.D.PASTE SHEET'!AB217="","",'S.D.PASTE SHEET'!AB217)</f>
        <v>17</v>
      </c>
      <c s="72" t="str">
        <f>IF('S.D.PASTE SHEET'!AC217="","",'S.D.PASTE SHEET'!AC217)</f>
        <v>None</v>
      </c>
      <c s="72">
        <f>IF('S.D.PASTE SHEET'!AD217="","",'S.D.PASTE SHEET'!AD217)</f>
        <v>0</v>
      </c>
      <c s="74"/>
      <c s="70">
        <f>IF(AK217="","",IF(AK217&gt;0,COUNT($AG$2:AG217),""))</f>
        <v>9</v>
      </c>
      <c s="75">
        <f t="shared" si="96"/>
        <v>12</v>
      </c>
      <c s="75" t="str">
        <f t="shared" si="97"/>
        <v>A</v>
      </c>
      <c s="75">
        <f t="shared" si="98"/>
        <v>622</v>
      </c>
      <c s="73" t="str">
        <f t="shared" si="99"/>
        <v/>
      </c>
      <c s="75" t="str">
        <f t="shared" si="100"/>
        <v>PRIYANKA KANWAR</v>
      </c>
      <c s="75" t="str">
        <f t="shared" si="101"/>
        <v/>
      </c>
      <c s="75" t="str">
        <f t="shared" si="102"/>
        <v>MAL SINGH</v>
      </c>
      <c s="75" t="str">
        <f t="shared" si="103"/>
        <v>BASU KANWAR</v>
      </c>
      <c s="75" t="str">
        <f t="shared" si="104"/>
        <v>F</v>
      </c>
      <c s="73">
        <f t="shared" si="105"/>
        <v>39268</v>
      </c>
      <c s="75">
        <f t="shared" si="106"/>
        <v>12009</v>
      </c>
      <c s="75">
        <f t="shared" si="107"/>
        <v>3265924</v>
      </c>
      <c s="75">
        <f t="shared" si="108"/>
        <v>137</v>
      </c>
      <c s="75">
        <f t="shared" si="109"/>
        <v>120</v>
      </c>
      <c s="75" t="str">
        <f t="shared" si="110"/>
        <v>GEN</v>
      </c>
      <c s="75" t="str">
        <f t="shared" si="111"/>
        <v>Hindu</v>
      </c>
      <c s="70"/>
      <c s="70">
        <f>IF(BC217="","",IF(BC217&gt;0,COUNT($AY$2:AY217),""))</f>
        <v>9</v>
      </c>
      <c s="76">
        <f t="shared" si="112"/>
        <v>12</v>
      </c>
      <c s="76" t="str">
        <f t="shared" si="113"/>
        <v>A</v>
      </c>
      <c s="76">
        <f t="shared" si="114"/>
        <v>622</v>
      </c>
      <c s="73" t="str">
        <f t="shared" si="115"/>
        <v/>
      </c>
      <c s="76" t="str">
        <f t="shared" si="116"/>
        <v>PRIYANKA KANWAR</v>
      </c>
      <c s="76" t="str">
        <f t="shared" si="117"/>
        <v/>
      </c>
      <c s="76" t="str">
        <f t="shared" si="118"/>
        <v>MAL SINGH</v>
      </c>
      <c s="76" t="str">
        <f t="shared" si="119"/>
        <v>BASU KANWAR</v>
      </c>
      <c s="76" t="str">
        <f t="shared" si="120"/>
        <v>F</v>
      </c>
      <c s="73">
        <f t="shared" si="121"/>
        <v>39268</v>
      </c>
      <c s="76">
        <f t="shared" si="122"/>
        <v>12009</v>
      </c>
      <c s="76">
        <f t="shared" si="123"/>
        <v>3265924</v>
      </c>
      <c s="76">
        <f t="shared" si="124"/>
        <v>137</v>
      </c>
      <c s="76">
        <f t="shared" si="125"/>
        <v>120</v>
      </c>
      <c s="76" t="str">
        <f t="shared" si="126"/>
        <v>GEN</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 spans="1:157" ht="15.75" customHeight="1">
      <c r="A218" s="72">
        <f>IF('S.D.PASTE SHEET'!A218="","",'S.D.PASTE SHEET'!A218)</f>
        <v>12</v>
      </c>
      <c s="72" t="str">
        <f>IF('S.D.PASTE SHEET'!B218="","",'S.D.PASTE SHEET'!B218)</f>
        <v>A</v>
      </c>
      <c s="72">
        <f>IF('S.D.PASTE SHEET'!C218="","",'S.D.PASTE SHEET'!C218)</f>
        <v>496</v>
      </c>
      <c s="73" t="str">
        <f>IF('S.D.PASTE SHEET'!D218="","",'S.D.PASTE SHEET'!D218)</f>
        <v/>
      </c>
      <c s="72" t="str">
        <f>IF('S.D.PASTE SHEET'!E218="","",UPPER('S.D.PASTE SHEET'!E218))</f>
        <v>RENU NETAR</v>
      </c>
      <c s="72" t="str">
        <f>IF('S.D.PASTE SHEET'!F218="","",'S.D.PASTE SHEET'!F218)</f>
        <v/>
      </c>
      <c s="72" t="str">
        <f>IF('S.D.PASTE SHEET'!G218="","",UPPER('S.D.PASTE SHEET'!G218))</f>
        <v>MUKESH NETAR</v>
      </c>
      <c s="72" t="str">
        <f>IF('S.D.PASTE SHEET'!H218="","",UPPER('S.D.PASTE SHEET'!H218))</f>
        <v>SUMAN DEVI</v>
      </c>
      <c s="72" t="str">
        <f>IF('S.D.PASTE SHEET'!I218="","",'S.D.PASTE SHEET'!I218)</f>
        <v>F</v>
      </c>
      <c s="73">
        <f>IF('S.D.PASTE SHEET'!J218="","",'S.D.PASTE SHEET'!J218)</f>
        <v>39042</v>
      </c>
      <c s="72">
        <f>IF('S.D.PASTE SHEET'!K218="","",'S.D.PASTE SHEET'!K218)</f>
        <v>12010</v>
      </c>
      <c s="72">
        <f>IF('S.D.PASTE SHEET'!L218="","",'S.D.PASTE SHEET'!L218)</f>
        <v>3265925</v>
      </c>
      <c s="72">
        <f>IF('S.D.PASTE SHEET'!M218="","",'S.D.PASTE SHEET'!M218)</f>
        <v>137</v>
      </c>
      <c s="72">
        <f>IF('S.D.PASTE SHEET'!N218="","",'S.D.PASTE SHEET'!N218)</f>
        <v>120</v>
      </c>
      <c s="72" t="str">
        <f>IF('S.D.PASTE SHEET'!O218="","",'S.D.PASTE SHEET'!O218)</f>
        <v>OBC</v>
      </c>
      <c s="72" t="str">
        <f>IF('S.D.PASTE SHEET'!P218="","",'S.D.PASTE SHEET'!P218)</f>
        <v>Hindu</v>
      </c>
      <c s="72" t="str">
        <f>IF('S.D.PASTE SHEET'!Q218="","",'S.D.PASTE SHEET'!Q218)</f>
        <v/>
      </c>
      <c s="72" t="str">
        <f>IF('S.D.PASTE SHEET'!R218="","",'S.D.PASTE SHEET'!R218)</f>
        <v>GOVT. SENIOR SECONDARY SCHOOL DASANA KHURD (219769)</v>
      </c>
      <c s="72">
        <f>IF('S.D.PASTE SHEET'!S218="","",'S.D.PASTE SHEET'!S218)</f>
        <v>8141302602</v>
      </c>
      <c s="72" t="str">
        <f>IF('S.D.PASTE SHEET'!T218="","",'S.D.PASTE SHEET'!T218)</f>
        <v>XXXX0418</v>
      </c>
      <c s="72" t="str">
        <f>IF('S.D.PASTE SHEET'!U218="","",'S.D.PASTE SHEET'!U218)</f>
        <v>YUIQOQS</v>
      </c>
      <c s="72">
        <f>IF('S.D.PASTE SHEET'!V218="","",'S.D.PASTE SHEET'!V218)</f>
        <v>9509512170</v>
      </c>
      <c s="72" t="str">
        <f>IF('S.D.PASTE SHEET'!W218="","",'S.D.PASTE SHEET'!W218)</f>
        <v>Dasana Kurd,Moulasar,Dasana Kurd,341506</v>
      </c>
      <c s="72">
        <f>IF('S.D.PASTE SHEET'!X218="","",'S.D.PASTE SHEET'!X218)</f>
        <v>46000</v>
      </c>
      <c s="72" t="str">
        <f>IF('S.D.PASTE SHEET'!Y218="","",'S.D.PASTE SHEET'!Y218)</f>
        <v>N</v>
      </c>
      <c s="72" t="str">
        <f>IF('S.D.PASTE SHEET'!Z218="","",'S.D.PASTE SHEET'!Z218)</f>
        <v>N</v>
      </c>
      <c s="72" t="str">
        <f>IF('S.D.PASTE SHEET'!AA218="","",'S.D.PASTE SHEET'!AA218)</f>
        <v>No</v>
      </c>
      <c s="72">
        <f>IF('S.D.PASTE SHEET'!AB218="","",'S.D.PASTE SHEET'!AB218)</f>
        <v>18</v>
      </c>
      <c s="72" t="str">
        <f>IF('S.D.PASTE SHEET'!AC218="","",'S.D.PASTE SHEET'!AC218)</f>
        <v>None</v>
      </c>
      <c s="72">
        <f>IF('S.D.PASTE SHEET'!AD218="","",'S.D.PASTE SHEET'!AD218)</f>
        <v>2.2000000000000002</v>
      </c>
      <c s="74"/>
      <c s="70">
        <f>IF(AK218="","",IF(AK218&gt;0,COUNT($AG$2:AG218),""))</f>
        <v>10</v>
      </c>
      <c s="75">
        <f t="shared" si="96"/>
        <v>12</v>
      </c>
      <c s="75" t="str">
        <f t="shared" si="97"/>
        <v>A</v>
      </c>
      <c s="75">
        <f t="shared" si="98"/>
        <v>496</v>
      </c>
      <c s="73" t="str">
        <f t="shared" si="99"/>
        <v/>
      </c>
      <c s="75" t="str">
        <f t="shared" si="100"/>
        <v>RENU NETAR</v>
      </c>
      <c s="75" t="str">
        <f t="shared" si="101"/>
        <v/>
      </c>
      <c s="75" t="str">
        <f t="shared" si="102"/>
        <v>MUKESH NETAR</v>
      </c>
      <c s="75" t="str">
        <f t="shared" si="103"/>
        <v>SUMAN DEVI</v>
      </c>
      <c s="75" t="str">
        <f t="shared" si="104"/>
        <v>F</v>
      </c>
      <c s="73">
        <f t="shared" si="105"/>
        <v>39042</v>
      </c>
      <c s="75">
        <f t="shared" si="106"/>
        <v>12010</v>
      </c>
      <c s="75">
        <f t="shared" si="107"/>
        <v>3265925</v>
      </c>
      <c s="75">
        <f t="shared" si="108"/>
        <v>137</v>
      </c>
      <c s="75">
        <f t="shared" si="109"/>
        <v>120</v>
      </c>
      <c s="75" t="str">
        <f t="shared" si="110"/>
        <v>OBC</v>
      </c>
      <c s="75" t="str">
        <f t="shared" si="111"/>
        <v>Hindu</v>
      </c>
      <c s="70"/>
      <c s="70">
        <f>IF(BC218="","",IF(BC218&gt;0,COUNT($AY$2:AY218),""))</f>
        <v>10</v>
      </c>
      <c s="76">
        <f t="shared" si="112"/>
        <v>12</v>
      </c>
      <c s="76" t="str">
        <f t="shared" si="113"/>
        <v>A</v>
      </c>
      <c s="76">
        <f t="shared" si="114"/>
        <v>496</v>
      </c>
      <c s="73" t="str">
        <f t="shared" si="115"/>
        <v/>
      </c>
      <c s="76" t="str">
        <f t="shared" si="116"/>
        <v>RENU NETAR</v>
      </c>
      <c s="76" t="str">
        <f t="shared" si="117"/>
        <v/>
      </c>
      <c s="76" t="str">
        <f t="shared" si="118"/>
        <v>MUKESH NETAR</v>
      </c>
      <c s="76" t="str">
        <f t="shared" si="119"/>
        <v>SUMAN DEVI</v>
      </c>
      <c s="76" t="str">
        <f t="shared" si="120"/>
        <v>F</v>
      </c>
      <c s="73">
        <f t="shared" si="121"/>
        <v>39042</v>
      </c>
      <c s="76">
        <f t="shared" si="122"/>
        <v>12010</v>
      </c>
      <c s="76">
        <f t="shared" si="123"/>
        <v>3265925</v>
      </c>
      <c s="76">
        <f t="shared" si="124"/>
        <v>137</v>
      </c>
      <c s="76">
        <f t="shared" si="125"/>
        <v>120</v>
      </c>
      <c s="76" t="str">
        <f t="shared" si="126"/>
        <v>OBC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 spans="1:157" ht="15.75" customHeight="1">
      <c r="A219" s="72">
        <f>IF('S.D.PASTE SHEET'!A219="","",'S.D.PASTE SHEET'!A219)</f>
        <v>12</v>
      </c>
      <c s="72" t="str">
        <f>IF('S.D.PASTE SHEET'!B219="","",'S.D.PASTE SHEET'!B219)</f>
        <v>A</v>
      </c>
      <c s="72">
        <f>IF('S.D.PASTE SHEET'!C219="","",'S.D.PASTE SHEET'!C219)</f>
        <v>564</v>
      </c>
      <c s="73" t="str">
        <f>IF('S.D.PASTE SHEET'!D219="","",'S.D.PASTE SHEET'!D219)</f>
        <v/>
      </c>
      <c s="72" t="str">
        <f>IF('S.D.PASTE SHEET'!E219="","",UPPER('S.D.PASTE SHEET'!E219))</f>
        <v>SHARWAN</v>
      </c>
      <c s="72" t="str">
        <f>IF('S.D.PASTE SHEET'!F219="","",'S.D.PASTE SHEET'!F219)</f>
        <v/>
      </c>
      <c s="72" t="str">
        <f>IF('S.D.PASTE SHEET'!G219="","",UPPER('S.D.PASTE SHEET'!G219))</f>
        <v>BHANWARA RAM</v>
      </c>
      <c s="72" t="str">
        <f>IF('S.D.PASTE SHEET'!H219="","",UPPER('S.D.PASTE SHEET'!H219))</f>
        <v>SHANTI DEVI</v>
      </c>
      <c s="72" t="str">
        <f>IF('S.D.PASTE SHEET'!I219="","",'S.D.PASTE SHEET'!I219)</f>
        <v>M</v>
      </c>
      <c s="73">
        <f>IF('S.D.PASTE SHEET'!J219="","",'S.D.PASTE SHEET'!J219)</f>
        <v>38718</v>
      </c>
      <c s="72">
        <f>IF('S.D.PASTE SHEET'!K219="","",'S.D.PASTE SHEET'!K219)</f>
        <v>12011</v>
      </c>
      <c s="72">
        <f>IF('S.D.PASTE SHEET'!L219="","",'S.D.PASTE SHEET'!L219)</f>
        <v>3265926</v>
      </c>
      <c s="72">
        <f>IF('S.D.PASTE SHEET'!M219="","",'S.D.PASTE SHEET'!M219)</f>
        <v>137</v>
      </c>
      <c s="72">
        <f>IF('S.D.PASTE SHEET'!N219="","",'S.D.PASTE SHEET'!N219)</f>
        <v>108</v>
      </c>
      <c s="72" t="str">
        <f>IF('S.D.PASTE SHEET'!O219="","",'S.D.PASTE SHEET'!O219)</f>
        <v>OBC</v>
      </c>
      <c s="72" t="str">
        <f>IF('S.D.PASTE SHEET'!P219="","",'S.D.PASTE SHEET'!P219)</f>
        <v>Hindu</v>
      </c>
      <c s="72" t="str">
        <f>IF('S.D.PASTE SHEET'!Q219="","",'S.D.PASTE SHEET'!Q219)</f>
        <v/>
      </c>
      <c s="72" t="str">
        <f>IF('S.D.PASTE SHEET'!R219="","",'S.D.PASTE SHEET'!R219)</f>
        <v>GOVT. SENIOR SECONDARY SCHOOL DASANA KHURD (219769)</v>
      </c>
      <c s="72">
        <f>IF('S.D.PASTE SHEET'!S219="","",'S.D.PASTE SHEET'!S219)</f>
        <v>8141302602</v>
      </c>
      <c s="72" t="str">
        <f>IF('S.D.PASTE SHEET'!T219="","",'S.D.PASTE SHEET'!T219)</f>
        <v>XXXX9776</v>
      </c>
      <c s="72" t="str">
        <f>IF('S.D.PASTE SHEET'!U219="","",'S.D.PASTE SHEET'!U219)</f>
        <v>VTRNKGT</v>
      </c>
      <c s="72">
        <f>IF('S.D.PASTE SHEET'!V219="","",'S.D.PASTE SHEET'!V219)</f>
        <v>9649220856</v>
      </c>
      <c s="72" t="str">
        <f>IF('S.D.PASTE SHEET'!W219="","",'S.D.PASTE SHEET'!W219)</f>
        <v>DASANA KHURD ,MOLASAR ,DASANA KHURD ,341506</v>
      </c>
      <c s="72">
        <f>IF('S.D.PASTE SHEET'!X219="","",'S.D.PASTE SHEET'!X219)</f>
        <v>40000</v>
      </c>
      <c s="72" t="str">
        <f>IF('S.D.PASTE SHEET'!Y219="","",'S.D.PASTE SHEET'!Y219)</f>
        <v>N</v>
      </c>
      <c s="72" t="str">
        <f>IF('S.D.PASTE SHEET'!Z219="","",'S.D.PASTE SHEET'!Z219)</f>
        <v>N</v>
      </c>
      <c s="72" t="str">
        <f>IF('S.D.PASTE SHEET'!AA219="","",'S.D.PASTE SHEET'!AA219)</f>
        <v>No</v>
      </c>
      <c s="72">
        <f>IF('S.D.PASTE SHEET'!AB219="","",'S.D.PASTE SHEET'!AB219)</f>
        <v>18</v>
      </c>
      <c s="72" t="str">
        <f>IF('S.D.PASTE SHEET'!AC219="","",'S.D.PASTE SHEET'!AC219)</f>
        <v>None</v>
      </c>
      <c s="72">
        <f>IF('S.D.PASTE SHEET'!AD219="","",'S.D.PASTE SHEET'!AD219)</f>
        <v>0</v>
      </c>
      <c s="74"/>
      <c s="70">
        <f>IF(AK219="","",IF(AK219&gt;0,COUNT($AG$2:AG219),""))</f>
        <v>11</v>
      </c>
      <c s="75">
        <f t="shared" si="96"/>
        <v>12</v>
      </c>
      <c s="75" t="str">
        <f t="shared" si="97"/>
        <v>A</v>
      </c>
      <c s="75">
        <f t="shared" si="98"/>
        <v>564</v>
      </c>
      <c s="73" t="str">
        <f t="shared" si="99"/>
        <v/>
      </c>
      <c s="75" t="str">
        <f t="shared" si="100"/>
        <v>SHARWAN</v>
      </c>
      <c s="75" t="str">
        <f t="shared" si="101"/>
        <v/>
      </c>
      <c s="75" t="str">
        <f t="shared" si="102"/>
        <v>BHANWARA RAM</v>
      </c>
      <c s="75" t="str">
        <f t="shared" si="103"/>
        <v>SHANTI DEVI</v>
      </c>
      <c s="75" t="str">
        <f t="shared" si="104"/>
        <v>M</v>
      </c>
      <c s="73">
        <f t="shared" si="105"/>
        <v>38718</v>
      </c>
      <c s="75">
        <f t="shared" si="106"/>
        <v>12011</v>
      </c>
      <c s="75">
        <f t="shared" si="107"/>
        <v>3265926</v>
      </c>
      <c s="75">
        <f t="shared" si="108"/>
        <v>137</v>
      </c>
      <c s="75">
        <f t="shared" si="109"/>
        <v>108</v>
      </c>
      <c s="75" t="str">
        <f t="shared" si="110"/>
        <v>OBC</v>
      </c>
      <c s="75" t="str">
        <f t="shared" si="111"/>
        <v>Hindu</v>
      </c>
      <c s="70"/>
      <c s="70">
        <f>IF(BC219="","",IF(BC219&gt;0,COUNT($AY$2:AY219),""))</f>
        <v>11</v>
      </c>
      <c s="76">
        <f t="shared" si="112"/>
        <v>12</v>
      </c>
      <c s="76" t="str">
        <f t="shared" si="113"/>
        <v>A</v>
      </c>
      <c s="76">
        <f t="shared" si="114"/>
        <v>564</v>
      </c>
      <c s="73" t="str">
        <f t="shared" si="115"/>
        <v/>
      </c>
      <c s="76" t="str">
        <f t="shared" si="116"/>
        <v>SHARWAN</v>
      </c>
      <c s="76" t="str">
        <f t="shared" si="117"/>
        <v/>
      </c>
      <c s="76" t="str">
        <f t="shared" si="118"/>
        <v>BHANWARA RAM</v>
      </c>
      <c s="76" t="str">
        <f t="shared" si="119"/>
        <v>SHANTI DEVI</v>
      </c>
      <c s="76" t="str">
        <f t="shared" si="120"/>
        <v>M</v>
      </c>
      <c s="73">
        <f t="shared" si="121"/>
        <v>38718</v>
      </c>
      <c s="76">
        <f t="shared" si="122"/>
        <v>12011</v>
      </c>
      <c s="76">
        <f t="shared" si="123"/>
        <v>3265926</v>
      </c>
      <c s="76">
        <f t="shared" si="124"/>
        <v>137</v>
      </c>
      <c s="76">
        <f t="shared" si="125"/>
        <v>108</v>
      </c>
      <c s="76" t="str">
        <f t="shared" si="126"/>
        <v>OBC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 spans="1:157" ht="15.75" customHeight="1">
      <c r="A220" s="72">
        <f>IF('S.D.PASTE SHEET'!A220="","",'S.D.PASTE SHEET'!A220)</f>
        <v>12</v>
      </c>
      <c s="72" t="str">
        <f>IF('S.D.PASTE SHEET'!B220="","",'S.D.PASTE SHEET'!B220)</f>
        <v>A</v>
      </c>
      <c s="72">
        <f>IF('S.D.PASTE SHEET'!C220="","",'S.D.PASTE SHEET'!C220)</f>
        <v>671</v>
      </c>
      <c s="73">
        <f>IF('S.D.PASTE SHEET'!D220="","",'S.D.PASTE SHEET'!D220)</f>
        <v>45138</v>
      </c>
      <c s="72" t="str">
        <f>IF('S.D.PASTE SHEET'!E220="","",UPPER('S.D.PASTE SHEET'!E220))</f>
        <v>VASUNDHARA GURJAR</v>
      </c>
      <c s="72" t="str">
        <f>IF('S.D.PASTE SHEET'!F220="","",'S.D.PASTE SHEET'!F220)</f>
        <v/>
      </c>
      <c s="72" t="str">
        <f>IF('S.D.PASTE SHEET'!G220="","",UPPER('S.D.PASTE SHEET'!G220))</f>
        <v>RAMNIWAS</v>
      </c>
      <c s="72" t="str">
        <f>IF('S.D.PASTE SHEET'!H220="","",UPPER('S.D.PASTE SHEET'!H220))</f>
        <v>BAUDI DEVI</v>
      </c>
      <c s="72" t="str">
        <f>IF('S.D.PASTE SHEET'!I220="","",'S.D.PASTE SHEET'!I220)</f>
        <v>F</v>
      </c>
      <c s="73">
        <f>IF('S.D.PASTE SHEET'!J220="","",'S.D.PASTE SHEET'!J220)</f>
        <v>39087</v>
      </c>
      <c s="72">
        <f>IF('S.D.PASTE SHEET'!K220="","",'S.D.PASTE SHEET'!K220)</f>
        <v>12012</v>
      </c>
      <c s="72">
        <f>IF('S.D.PASTE SHEET'!L220="","",'S.D.PASTE SHEET'!L220)</f>
        <v>3265927</v>
      </c>
      <c s="72">
        <f>IF('S.D.PASTE SHEET'!M220="","",'S.D.PASTE SHEET'!M220)</f>
        <v>137</v>
      </c>
      <c s="72">
        <f>IF('S.D.PASTE SHEET'!N220="","",'S.D.PASTE SHEET'!N220)</f>
        <v>99</v>
      </c>
      <c s="72" t="str">
        <f>IF('S.D.PASTE SHEET'!O220="","",'S.D.PASTE SHEET'!O220)</f>
        <v>SBC</v>
      </c>
      <c s="72" t="str">
        <f>IF('S.D.PASTE SHEET'!P220="","",'S.D.PASTE SHEET'!P220)</f>
        <v>Hindu</v>
      </c>
      <c s="72" t="str">
        <f>IF('S.D.PASTE SHEET'!Q220="","",'S.D.PASTE SHEET'!Q220)</f>
        <v/>
      </c>
      <c s="72" t="str">
        <f>IF('S.D.PASTE SHEET'!R220="","",'S.D.PASTE SHEET'!R220)</f>
        <v>GOVT. SENIOR SECONDARY SCHOOL DASANA KHURD (219769)</v>
      </c>
      <c s="72">
        <f>IF('S.D.PASTE SHEET'!S220="","",'S.D.PASTE SHEET'!S220)</f>
        <v>8141302602</v>
      </c>
      <c s="72" t="str">
        <f>IF('S.D.PASTE SHEET'!T220="","",'S.D.PASTE SHEET'!T220)</f>
        <v>XXXX3530</v>
      </c>
      <c s="72" t="str">
        <f>IF('S.D.PASTE SHEET'!U220="","",'S.D.PASTE SHEET'!U220)</f>
        <v>VRRWGRP</v>
      </c>
      <c s="72">
        <f>IF('S.D.PASTE SHEET'!V220="","",'S.D.PASTE SHEET'!V220)</f>
        <v>9783212528</v>
      </c>
      <c s="72" t="str">
        <f>IF('S.D.PASTE SHEET'!W220="","",'S.D.PASTE SHEET'!W220)</f>
        <v>DASANA KHURD,MOULASAR,DASANA KHURD,341506</v>
      </c>
      <c s="72">
        <f>IF('S.D.PASTE SHEET'!X220="","",'S.D.PASTE SHEET'!X220)</f>
        <v>45000</v>
      </c>
      <c s="72" t="str">
        <f>IF('S.D.PASTE SHEET'!Y220="","",'S.D.PASTE SHEET'!Y220)</f>
        <v>N</v>
      </c>
      <c s="72" t="str">
        <f>IF('S.D.PASTE SHEET'!Z220="","",'S.D.PASTE SHEET'!Z220)</f>
        <v>N</v>
      </c>
      <c s="72" t="str">
        <f>IF('S.D.PASTE SHEET'!AA220="","",'S.D.PASTE SHEET'!AA220)</f>
        <v>No</v>
      </c>
      <c s="72">
        <f>IF('S.D.PASTE SHEET'!AB220="","",'S.D.PASTE SHEET'!AB220)</f>
        <v>17</v>
      </c>
      <c s="72" t="str">
        <f>IF('S.D.PASTE SHEET'!AC220="","",'S.D.PASTE SHEET'!AC220)</f>
        <v>None</v>
      </c>
      <c s="72">
        <f>IF('S.D.PASTE SHEET'!AD220="","",'S.D.PASTE SHEET'!AD220)</f>
        <v>2.2000000000000002</v>
      </c>
      <c s="74"/>
      <c s="70">
        <f>IF(AK220="","",IF(AK220&gt;0,COUNT($AG$2:AG220),""))</f>
        <v>12</v>
      </c>
      <c s="75">
        <f t="shared" si="96"/>
        <v>12</v>
      </c>
      <c s="75" t="str">
        <f t="shared" si="97"/>
        <v>A</v>
      </c>
      <c s="75">
        <f t="shared" si="98"/>
        <v>671</v>
      </c>
      <c s="73">
        <f t="shared" si="99"/>
        <v>45138</v>
      </c>
      <c s="75" t="str">
        <f t="shared" si="100"/>
        <v>VASUNDHARA GURJAR</v>
      </c>
      <c s="75" t="str">
        <f t="shared" si="101"/>
        <v/>
      </c>
      <c s="75" t="str">
        <f t="shared" si="102"/>
        <v>RAMNIWAS</v>
      </c>
      <c s="75" t="str">
        <f t="shared" si="103"/>
        <v>BAUDI DEVI</v>
      </c>
      <c s="75" t="str">
        <f t="shared" si="104"/>
        <v>F</v>
      </c>
      <c s="73">
        <f t="shared" si="105"/>
        <v>39087</v>
      </c>
      <c s="75">
        <f t="shared" si="106"/>
        <v>12012</v>
      </c>
      <c s="75">
        <f t="shared" si="107"/>
        <v>3265927</v>
      </c>
      <c s="75">
        <f t="shared" si="108"/>
        <v>137</v>
      </c>
      <c s="75">
        <f t="shared" si="109"/>
        <v>99</v>
      </c>
      <c s="75" t="str">
        <f t="shared" si="110"/>
        <v>SBC</v>
      </c>
      <c s="75" t="str">
        <f t="shared" si="111"/>
        <v>Hindu</v>
      </c>
      <c s="70"/>
      <c s="70">
        <f>IF(BC220="","",IF(BC220&gt;0,COUNT($AY$2:AY220),""))</f>
        <v>12</v>
      </c>
      <c s="76">
        <f t="shared" si="112"/>
        <v>12</v>
      </c>
      <c s="76" t="str">
        <f t="shared" si="113"/>
        <v>A</v>
      </c>
      <c s="76">
        <f t="shared" si="114"/>
        <v>671</v>
      </c>
      <c s="73">
        <f t="shared" si="115"/>
        <v>45138</v>
      </c>
      <c s="76" t="str">
        <f t="shared" si="116"/>
        <v>VASUNDHARA GURJAR</v>
      </c>
      <c s="76" t="str">
        <f t="shared" si="117"/>
        <v/>
      </c>
      <c s="76" t="str">
        <f t="shared" si="118"/>
        <v>RAMNIWAS</v>
      </c>
      <c s="76" t="str">
        <f t="shared" si="119"/>
        <v>BAUDI DEVI</v>
      </c>
      <c s="76" t="str">
        <f t="shared" si="120"/>
        <v>F</v>
      </c>
      <c s="73">
        <f t="shared" si="121"/>
        <v>39087</v>
      </c>
      <c s="76">
        <f t="shared" si="122"/>
        <v>12012</v>
      </c>
      <c s="76">
        <f t="shared" si="123"/>
        <v>3265927</v>
      </c>
      <c s="76">
        <f t="shared" si="124"/>
        <v>137</v>
      </c>
      <c s="76">
        <f t="shared" si="125"/>
        <v>99</v>
      </c>
      <c s="76" t="str">
        <f t="shared" si="126"/>
        <v>SBC</v>
      </c>
      <c s="76" t="str">
        <f t="shared" si="127"/>
        <v>Hindu</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 spans="1:157" ht="15.75" customHeight="1">
      <c r="A221" s="72" t="str">
        <f>IF('S.D.PASTE SHEET'!A221="","",'S.D.PASTE SHEET'!A221)</f>
        <v/>
      </c>
      <c s="72" t="str">
        <f>IF('S.D.PASTE SHEET'!B221="","",'S.D.PASTE SHEET'!B221)</f>
        <v/>
      </c>
      <c s="72" t="str">
        <f>IF('S.D.PASTE SHEET'!C221="","",'S.D.PASTE SHEET'!C221)</f>
        <v/>
      </c>
      <c s="73" t="str">
        <f>IF('S.D.PASTE SHEET'!D221="","",'S.D.PASTE SHEET'!D221)</f>
        <v/>
      </c>
      <c s="72" t="str">
        <f>IF('S.D.PASTE SHEET'!E221="","",UPPER('S.D.PASTE SHEET'!E221))</f>
        <v/>
      </c>
      <c s="72" t="str">
        <f>IF('S.D.PASTE SHEET'!F221="","",'S.D.PASTE SHEET'!F221)</f>
        <v/>
      </c>
      <c s="72" t="str">
        <f>IF('S.D.PASTE SHEET'!G221="","",UPPER('S.D.PASTE SHEET'!G221))</f>
        <v/>
      </c>
      <c s="72" t="str">
        <f>IF('S.D.PASTE SHEET'!H221="","",UPPER('S.D.PASTE SHEET'!H221))</f>
        <v/>
      </c>
      <c s="72" t="str">
        <f>IF('S.D.PASTE SHEET'!I221="","",'S.D.PASTE SHEET'!I221)</f>
        <v/>
      </c>
      <c s="73" t="str">
        <f>IF('S.D.PASTE SHEET'!J221="","",'S.D.PASTE SHEET'!J221)</f>
        <v/>
      </c>
      <c s="72" t="str">
        <f>IF('S.D.PASTE SHEET'!K221="","",'S.D.PASTE SHEET'!K221)</f>
        <v/>
      </c>
      <c s="72" t="str">
        <f>IF('S.D.PASTE SHEET'!L221="","",'S.D.PASTE SHEET'!L221)</f>
        <v/>
      </c>
      <c s="72" t="str">
        <f>IF('S.D.PASTE SHEET'!M221="","",'S.D.PASTE SHEET'!M221)</f>
        <v/>
      </c>
      <c s="72" t="str">
        <f>IF('S.D.PASTE SHEET'!N221="","",'S.D.PASTE SHEET'!N221)</f>
        <v/>
      </c>
      <c s="72" t="str">
        <f>IF('S.D.PASTE SHEET'!O221="","",'S.D.PASTE SHEET'!O221)</f>
        <v/>
      </c>
      <c s="72" t="str">
        <f>IF('S.D.PASTE SHEET'!P221="","",'S.D.PASTE SHEET'!P221)</f>
        <v/>
      </c>
      <c s="72" t="str">
        <f>IF('S.D.PASTE SHEET'!Q221="","",'S.D.PASTE SHEET'!Q221)</f>
        <v/>
      </c>
      <c s="72" t="str">
        <f>IF('S.D.PASTE SHEET'!R221="","",'S.D.PASTE SHEET'!R221)</f>
        <v/>
      </c>
      <c s="72" t="str">
        <f>IF('S.D.PASTE SHEET'!S221="","",'S.D.PASTE SHEET'!S221)</f>
        <v/>
      </c>
      <c s="72" t="str">
        <f>IF('S.D.PASTE SHEET'!T221="","",'S.D.PASTE SHEET'!T221)</f>
        <v/>
      </c>
      <c s="72" t="str">
        <f>IF('S.D.PASTE SHEET'!U221="","",'S.D.PASTE SHEET'!U221)</f>
        <v/>
      </c>
      <c s="72" t="str">
        <f>IF('S.D.PASTE SHEET'!V221="","",'S.D.PASTE SHEET'!V221)</f>
        <v/>
      </c>
      <c s="72" t="str">
        <f>IF('S.D.PASTE SHEET'!W221="","",'S.D.PASTE SHEET'!W221)</f>
        <v/>
      </c>
      <c s="72" t="str">
        <f>IF('S.D.PASTE SHEET'!X221="","",'S.D.PASTE SHEET'!X221)</f>
        <v/>
      </c>
      <c s="72" t="str">
        <f>IF('S.D.PASTE SHEET'!Y221="","",'S.D.PASTE SHEET'!Y221)</f>
        <v/>
      </c>
      <c s="72" t="str">
        <f>IF('S.D.PASTE SHEET'!Z221="","",'S.D.PASTE SHEET'!Z221)</f>
        <v/>
      </c>
      <c s="72" t="str">
        <f>IF('S.D.PASTE SHEET'!AA221="","",'S.D.PASTE SHEET'!AA221)</f>
        <v/>
      </c>
      <c s="72" t="str">
        <f>IF('S.D.PASTE SHEET'!AB221="","",'S.D.PASTE SHEET'!AB221)</f>
        <v/>
      </c>
      <c s="72" t="str">
        <f>IF('S.D.PASTE SHEET'!AC221="","",'S.D.PASTE SHEET'!AC221)</f>
        <v/>
      </c>
      <c s="72" t="str">
        <f>IF('S.D.PASTE SHEET'!AD221="","",'S.D.PASTE SHEET'!AD221)</f>
        <v/>
      </c>
      <c s="74"/>
      <c s="70" t="str">
        <f>IF(AK221="","",IF(AK221&gt;0,COUNT($AG$2:AG221),""))</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IF(BC221="","",IF(BC221&gt;0,COUNT($AY$2:AY221),""))</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 spans="1:157" ht="15.75" customHeight="1">
      <c r="A222" s="72" t="str">
        <f>IF('S.D.PASTE SHEET'!A222="","",'S.D.PASTE SHEET'!A222)</f>
        <v/>
      </c>
      <c s="72" t="str">
        <f>IF('S.D.PASTE SHEET'!B222="","",'S.D.PASTE SHEET'!B222)</f>
        <v/>
      </c>
      <c s="72" t="str">
        <f>IF('S.D.PASTE SHEET'!C222="","",'S.D.PASTE SHEET'!C222)</f>
        <v/>
      </c>
      <c s="73" t="str">
        <f>IF('S.D.PASTE SHEET'!D222="","",'S.D.PASTE SHEET'!D222)</f>
        <v/>
      </c>
      <c s="72" t="str">
        <f>IF('S.D.PASTE SHEET'!E222="","",UPPER('S.D.PASTE SHEET'!E222))</f>
        <v/>
      </c>
      <c s="72" t="str">
        <f>IF('S.D.PASTE SHEET'!F222="","",'S.D.PASTE SHEET'!F222)</f>
        <v/>
      </c>
      <c s="72" t="str">
        <f>IF('S.D.PASTE SHEET'!G222="","",UPPER('S.D.PASTE SHEET'!G222))</f>
        <v/>
      </c>
      <c s="72" t="str">
        <f>IF('S.D.PASTE SHEET'!H222="","",UPPER('S.D.PASTE SHEET'!H222))</f>
        <v/>
      </c>
      <c s="72" t="str">
        <f>IF('S.D.PASTE SHEET'!I222="","",'S.D.PASTE SHEET'!I222)</f>
        <v/>
      </c>
      <c s="73" t="str">
        <f>IF('S.D.PASTE SHEET'!J222="","",'S.D.PASTE SHEET'!J222)</f>
        <v/>
      </c>
      <c s="72" t="str">
        <f>IF('S.D.PASTE SHEET'!K222="","",'S.D.PASTE SHEET'!K222)</f>
        <v/>
      </c>
      <c s="72" t="str">
        <f>IF('S.D.PASTE SHEET'!L222="","",'S.D.PASTE SHEET'!L222)</f>
        <v/>
      </c>
      <c s="72" t="str">
        <f>IF('S.D.PASTE SHEET'!M222="","",'S.D.PASTE SHEET'!M222)</f>
        <v/>
      </c>
      <c s="72" t="str">
        <f>IF('S.D.PASTE SHEET'!N222="","",'S.D.PASTE SHEET'!N222)</f>
        <v/>
      </c>
      <c s="72" t="str">
        <f>IF('S.D.PASTE SHEET'!O222="","",'S.D.PASTE SHEET'!O222)</f>
        <v/>
      </c>
      <c s="72" t="str">
        <f>IF('S.D.PASTE SHEET'!P222="","",'S.D.PASTE SHEET'!P222)</f>
        <v/>
      </c>
      <c s="72" t="str">
        <f>IF('S.D.PASTE SHEET'!Q222="","",'S.D.PASTE SHEET'!Q222)</f>
        <v/>
      </c>
      <c s="72" t="str">
        <f>IF('S.D.PASTE SHEET'!R222="","",'S.D.PASTE SHEET'!R222)</f>
        <v/>
      </c>
      <c s="72" t="str">
        <f>IF('S.D.PASTE SHEET'!S222="","",'S.D.PASTE SHEET'!S222)</f>
        <v/>
      </c>
      <c s="72" t="str">
        <f>IF('S.D.PASTE SHEET'!T222="","",'S.D.PASTE SHEET'!T222)</f>
        <v/>
      </c>
      <c s="72" t="str">
        <f>IF('S.D.PASTE SHEET'!U222="","",'S.D.PASTE SHEET'!U222)</f>
        <v/>
      </c>
      <c s="72" t="str">
        <f>IF('S.D.PASTE SHEET'!V222="","",'S.D.PASTE SHEET'!V222)</f>
        <v/>
      </c>
      <c s="72" t="str">
        <f>IF('S.D.PASTE SHEET'!W222="","",'S.D.PASTE SHEET'!W222)</f>
        <v/>
      </c>
      <c s="72" t="str">
        <f>IF('S.D.PASTE SHEET'!X222="","",'S.D.PASTE SHEET'!X222)</f>
        <v/>
      </c>
      <c s="72" t="str">
        <f>IF('S.D.PASTE SHEET'!Y222="","",'S.D.PASTE SHEET'!Y222)</f>
        <v/>
      </c>
      <c s="72" t="str">
        <f>IF('S.D.PASTE SHEET'!Z222="","",'S.D.PASTE SHEET'!Z222)</f>
        <v/>
      </c>
      <c s="72" t="str">
        <f>IF('S.D.PASTE SHEET'!AA222="","",'S.D.PASTE SHEET'!AA222)</f>
        <v/>
      </c>
      <c s="72" t="str">
        <f>IF('S.D.PASTE SHEET'!AB222="","",'S.D.PASTE SHEET'!AB222)</f>
        <v/>
      </c>
      <c s="72" t="str">
        <f>IF('S.D.PASTE SHEET'!AC222="","",'S.D.PASTE SHEET'!AC222)</f>
        <v/>
      </c>
      <c s="72" t="str">
        <f>IF('S.D.PASTE SHEET'!AD222="","",'S.D.PASTE SHEET'!AD222)</f>
        <v/>
      </c>
      <c s="74"/>
      <c s="70" t="str">
        <f>IF(AK222="","",IF(AK222&gt;0,COUNT($AG$2:AG222),""))</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IF(BC222="","",IF(BC222&gt;0,COUNT($AY$2:AY222),""))</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 spans="1:157" ht="15.75" customHeight="1">
      <c r="A223" s="72" t="str">
        <f>IF('S.D.PASTE SHEET'!A223="","",'S.D.PASTE SHEET'!A223)</f>
        <v/>
      </c>
      <c s="72" t="str">
        <f>IF('S.D.PASTE SHEET'!B223="","",'S.D.PASTE SHEET'!B223)</f>
        <v/>
      </c>
      <c s="72" t="str">
        <f>IF('S.D.PASTE SHEET'!C223="","",'S.D.PASTE SHEET'!C223)</f>
        <v/>
      </c>
      <c s="73" t="str">
        <f>IF('S.D.PASTE SHEET'!D223="","",'S.D.PASTE SHEET'!D223)</f>
        <v/>
      </c>
      <c s="72" t="str">
        <f>IF('S.D.PASTE SHEET'!E223="","",UPPER('S.D.PASTE SHEET'!E223))</f>
        <v/>
      </c>
      <c s="72" t="str">
        <f>IF('S.D.PASTE SHEET'!F223="","",'S.D.PASTE SHEET'!F223)</f>
        <v/>
      </c>
      <c s="72" t="str">
        <f>IF('S.D.PASTE SHEET'!G223="","",UPPER('S.D.PASTE SHEET'!G223))</f>
        <v/>
      </c>
      <c s="72" t="str">
        <f>IF('S.D.PASTE SHEET'!H223="","",UPPER('S.D.PASTE SHEET'!H223))</f>
        <v/>
      </c>
      <c s="72" t="str">
        <f>IF('S.D.PASTE SHEET'!I223="","",'S.D.PASTE SHEET'!I223)</f>
        <v/>
      </c>
      <c s="73" t="str">
        <f>IF('S.D.PASTE SHEET'!J223="","",'S.D.PASTE SHEET'!J223)</f>
        <v/>
      </c>
      <c s="72" t="str">
        <f>IF('S.D.PASTE SHEET'!K223="","",'S.D.PASTE SHEET'!K223)</f>
        <v/>
      </c>
      <c s="72" t="str">
        <f>IF('S.D.PASTE SHEET'!L223="","",'S.D.PASTE SHEET'!L223)</f>
        <v/>
      </c>
      <c s="72" t="str">
        <f>IF('S.D.PASTE SHEET'!M223="","",'S.D.PASTE SHEET'!M223)</f>
        <v/>
      </c>
      <c s="72" t="str">
        <f>IF('S.D.PASTE SHEET'!N223="","",'S.D.PASTE SHEET'!N223)</f>
        <v/>
      </c>
      <c s="72" t="str">
        <f>IF('S.D.PASTE SHEET'!O223="","",'S.D.PASTE SHEET'!O223)</f>
        <v/>
      </c>
      <c s="72" t="str">
        <f>IF('S.D.PASTE SHEET'!P223="","",'S.D.PASTE SHEET'!P223)</f>
        <v/>
      </c>
      <c s="72" t="str">
        <f>IF('S.D.PASTE SHEET'!Q223="","",'S.D.PASTE SHEET'!Q223)</f>
        <v/>
      </c>
      <c s="72" t="str">
        <f>IF('S.D.PASTE SHEET'!R223="","",'S.D.PASTE SHEET'!R223)</f>
        <v/>
      </c>
      <c s="72" t="str">
        <f>IF('S.D.PASTE SHEET'!S223="","",'S.D.PASTE SHEET'!S223)</f>
        <v/>
      </c>
      <c s="72" t="str">
        <f>IF('S.D.PASTE SHEET'!T223="","",'S.D.PASTE SHEET'!T223)</f>
        <v/>
      </c>
      <c s="72" t="str">
        <f>IF('S.D.PASTE SHEET'!U223="","",'S.D.PASTE SHEET'!U223)</f>
        <v/>
      </c>
      <c s="72" t="str">
        <f>IF('S.D.PASTE SHEET'!V223="","",'S.D.PASTE SHEET'!V223)</f>
        <v/>
      </c>
      <c s="72" t="str">
        <f>IF('S.D.PASTE SHEET'!W223="","",'S.D.PASTE SHEET'!W223)</f>
        <v/>
      </c>
      <c s="72" t="str">
        <f>IF('S.D.PASTE SHEET'!X223="","",'S.D.PASTE SHEET'!X223)</f>
        <v/>
      </c>
      <c s="72" t="str">
        <f>IF('S.D.PASTE SHEET'!Y223="","",'S.D.PASTE SHEET'!Y223)</f>
        <v/>
      </c>
      <c s="72" t="str">
        <f>IF('S.D.PASTE SHEET'!Z223="","",'S.D.PASTE SHEET'!Z223)</f>
        <v/>
      </c>
      <c s="72" t="str">
        <f>IF('S.D.PASTE SHEET'!AA223="","",'S.D.PASTE SHEET'!AA223)</f>
        <v/>
      </c>
      <c s="72" t="str">
        <f>IF('S.D.PASTE SHEET'!AB223="","",'S.D.PASTE SHEET'!AB223)</f>
        <v/>
      </c>
      <c s="72" t="str">
        <f>IF('S.D.PASTE SHEET'!AC223="","",'S.D.PASTE SHEET'!AC223)</f>
        <v/>
      </c>
      <c s="72" t="str">
        <f>IF('S.D.PASTE SHEET'!AD223="","",'S.D.PASTE SHEET'!AD223)</f>
        <v/>
      </c>
      <c s="74"/>
      <c s="70" t="str">
        <f>IF(AK223="","",IF(AK223&gt;0,COUNT($AG$2:AG223),""))</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IF(BC223="","",IF(BC223&gt;0,COUNT($AY$2:AY223),""))</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 spans="1:157" ht="15.75" customHeight="1">
      <c r="A224" s="72" t="str">
        <f>IF('S.D.PASTE SHEET'!A224="","",'S.D.PASTE SHEET'!A224)</f>
        <v/>
      </c>
      <c s="72" t="str">
        <f>IF('S.D.PASTE SHEET'!B224="","",'S.D.PASTE SHEET'!B224)</f>
        <v/>
      </c>
      <c s="72" t="str">
        <f>IF('S.D.PASTE SHEET'!C224="","",'S.D.PASTE SHEET'!C224)</f>
        <v/>
      </c>
      <c s="73" t="str">
        <f>IF('S.D.PASTE SHEET'!D224="","",'S.D.PASTE SHEET'!D224)</f>
        <v/>
      </c>
      <c s="72" t="str">
        <f>IF('S.D.PASTE SHEET'!E224="","",UPPER('S.D.PASTE SHEET'!E224))</f>
        <v/>
      </c>
      <c s="72" t="str">
        <f>IF('S.D.PASTE SHEET'!F224="","",'S.D.PASTE SHEET'!F224)</f>
        <v/>
      </c>
      <c s="72" t="str">
        <f>IF('S.D.PASTE SHEET'!G224="","",UPPER('S.D.PASTE SHEET'!G224))</f>
        <v/>
      </c>
      <c s="72" t="str">
        <f>IF('S.D.PASTE SHEET'!H224="","",UPPER('S.D.PASTE SHEET'!H224))</f>
        <v/>
      </c>
      <c s="72" t="str">
        <f>IF('S.D.PASTE SHEET'!I224="","",'S.D.PASTE SHEET'!I224)</f>
        <v/>
      </c>
      <c s="73" t="str">
        <f>IF('S.D.PASTE SHEET'!J224="","",'S.D.PASTE SHEET'!J224)</f>
        <v/>
      </c>
      <c s="72" t="str">
        <f>IF('S.D.PASTE SHEET'!K224="","",'S.D.PASTE SHEET'!K224)</f>
        <v/>
      </c>
      <c s="72" t="str">
        <f>IF('S.D.PASTE SHEET'!L224="","",'S.D.PASTE SHEET'!L224)</f>
        <v/>
      </c>
      <c s="72" t="str">
        <f>IF('S.D.PASTE SHEET'!M224="","",'S.D.PASTE SHEET'!M224)</f>
        <v/>
      </c>
      <c s="72" t="str">
        <f>IF('S.D.PASTE SHEET'!N224="","",'S.D.PASTE SHEET'!N224)</f>
        <v/>
      </c>
      <c s="72" t="str">
        <f>IF('S.D.PASTE SHEET'!O224="","",'S.D.PASTE SHEET'!O224)</f>
        <v/>
      </c>
      <c s="72" t="str">
        <f>IF('S.D.PASTE SHEET'!P224="","",'S.D.PASTE SHEET'!P224)</f>
        <v/>
      </c>
      <c s="72" t="str">
        <f>IF('S.D.PASTE SHEET'!Q224="","",'S.D.PASTE SHEET'!Q224)</f>
        <v/>
      </c>
      <c s="72" t="str">
        <f>IF('S.D.PASTE SHEET'!R224="","",'S.D.PASTE SHEET'!R224)</f>
        <v/>
      </c>
      <c s="72" t="str">
        <f>IF('S.D.PASTE SHEET'!S224="","",'S.D.PASTE SHEET'!S224)</f>
        <v/>
      </c>
      <c s="72" t="str">
        <f>IF('S.D.PASTE SHEET'!T224="","",'S.D.PASTE SHEET'!T224)</f>
        <v/>
      </c>
      <c s="72" t="str">
        <f>IF('S.D.PASTE SHEET'!U224="","",'S.D.PASTE SHEET'!U224)</f>
        <v/>
      </c>
      <c s="72" t="str">
        <f>IF('S.D.PASTE SHEET'!V224="","",'S.D.PASTE SHEET'!V224)</f>
        <v/>
      </c>
      <c s="72" t="str">
        <f>IF('S.D.PASTE SHEET'!W224="","",'S.D.PASTE SHEET'!W224)</f>
        <v/>
      </c>
      <c s="72" t="str">
        <f>IF('S.D.PASTE SHEET'!X224="","",'S.D.PASTE SHEET'!X224)</f>
        <v/>
      </c>
      <c s="72" t="str">
        <f>IF('S.D.PASTE SHEET'!Y224="","",'S.D.PASTE SHEET'!Y224)</f>
        <v/>
      </c>
      <c s="72" t="str">
        <f>IF('S.D.PASTE SHEET'!Z224="","",'S.D.PASTE SHEET'!Z224)</f>
        <v/>
      </c>
      <c s="72" t="str">
        <f>IF('S.D.PASTE SHEET'!AA224="","",'S.D.PASTE SHEET'!AA224)</f>
        <v/>
      </c>
      <c s="72" t="str">
        <f>IF('S.D.PASTE SHEET'!AB224="","",'S.D.PASTE SHEET'!AB224)</f>
        <v/>
      </c>
      <c s="72" t="str">
        <f>IF('S.D.PASTE SHEET'!AC224="","",'S.D.PASTE SHEET'!AC224)</f>
        <v/>
      </c>
      <c s="72" t="str">
        <f>IF('S.D.PASTE SHEET'!AD224="","",'S.D.PASTE SHEET'!AD224)</f>
        <v/>
      </c>
      <c s="74"/>
      <c s="70" t="str">
        <f>IF(AK224="","",IF(AK224&gt;0,COUNT($AG$2:AG224),""))</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IF(BC224="","",IF(BC224&gt;0,COUNT($AY$2:AY224),""))</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 spans="1:157" ht="15.75" customHeight="1">
      <c r="A225" s="72" t="str">
        <f>IF('S.D.PASTE SHEET'!A225="","",'S.D.PASTE SHEET'!A225)</f>
        <v/>
      </c>
      <c s="72" t="str">
        <f>IF('S.D.PASTE SHEET'!B225="","",'S.D.PASTE SHEET'!B225)</f>
        <v/>
      </c>
      <c s="72" t="str">
        <f>IF('S.D.PASTE SHEET'!C225="","",'S.D.PASTE SHEET'!C225)</f>
        <v/>
      </c>
      <c s="73" t="str">
        <f>IF('S.D.PASTE SHEET'!D225="","",'S.D.PASTE SHEET'!D225)</f>
        <v/>
      </c>
      <c s="72" t="str">
        <f>IF('S.D.PASTE SHEET'!E225="","",UPPER('S.D.PASTE SHEET'!E225))</f>
        <v/>
      </c>
      <c s="72" t="str">
        <f>IF('S.D.PASTE SHEET'!F225="","",'S.D.PASTE SHEET'!F225)</f>
        <v/>
      </c>
      <c s="72" t="str">
        <f>IF('S.D.PASTE SHEET'!G225="","",UPPER('S.D.PASTE SHEET'!G225))</f>
        <v/>
      </c>
      <c s="72" t="str">
        <f>IF('S.D.PASTE SHEET'!H225="","",UPPER('S.D.PASTE SHEET'!H225))</f>
        <v/>
      </c>
      <c s="72" t="str">
        <f>IF('S.D.PASTE SHEET'!I225="","",'S.D.PASTE SHEET'!I225)</f>
        <v/>
      </c>
      <c s="73" t="str">
        <f>IF('S.D.PASTE SHEET'!J225="","",'S.D.PASTE SHEET'!J225)</f>
        <v/>
      </c>
      <c s="72" t="str">
        <f>IF('S.D.PASTE SHEET'!K225="","",'S.D.PASTE SHEET'!K225)</f>
        <v/>
      </c>
      <c s="72" t="str">
        <f>IF('S.D.PASTE SHEET'!L225="","",'S.D.PASTE SHEET'!L225)</f>
        <v/>
      </c>
      <c s="72" t="str">
        <f>IF('S.D.PASTE SHEET'!M225="","",'S.D.PASTE SHEET'!M225)</f>
        <v/>
      </c>
      <c s="72" t="str">
        <f>IF('S.D.PASTE SHEET'!N225="","",'S.D.PASTE SHEET'!N225)</f>
        <v/>
      </c>
      <c s="72" t="str">
        <f>IF('S.D.PASTE SHEET'!O225="","",'S.D.PASTE SHEET'!O225)</f>
        <v/>
      </c>
      <c s="72" t="str">
        <f>IF('S.D.PASTE SHEET'!P225="","",'S.D.PASTE SHEET'!P225)</f>
        <v/>
      </c>
      <c s="72" t="str">
        <f>IF('S.D.PASTE SHEET'!Q225="","",'S.D.PASTE SHEET'!Q225)</f>
        <v/>
      </c>
      <c s="72" t="str">
        <f>IF('S.D.PASTE SHEET'!R225="","",'S.D.PASTE SHEET'!R225)</f>
        <v/>
      </c>
      <c s="72" t="str">
        <f>IF('S.D.PASTE SHEET'!S225="","",'S.D.PASTE SHEET'!S225)</f>
        <v/>
      </c>
      <c s="72" t="str">
        <f>IF('S.D.PASTE SHEET'!T225="","",'S.D.PASTE SHEET'!T225)</f>
        <v/>
      </c>
      <c s="72" t="str">
        <f>IF('S.D.PASTE SHEET'!U225="","",'S.D.PASTE SHEET'!U225)</f>
        <v/>
      </c>
      <c s="72" t="str">
        <f>IF('S.D.PASTE SHEET'!V225="","",'S.D.PASTE SHEET'!V225)</f>
        <v/>
      </c>
      <c s="72" t="str">
        <f>IF('S.D.PASTE SHEET'!W225="","",'S.D.PASTE SHEET'!W225)</f>
        <v/>
      </c>
      <c s="72" t="str">
        <f>IF('S.D.PASTE SHEET'!X225="","",'S.D.PASTE SHEET'!X225)</f>
        <v/>
      </c>
      <c s="72" t="str">
        <f>IF('S.D.PASTE SHEET'!Y225="","",'S.D.PASTE SHEET'!Y225)</f>
        <v/>
      </c>
      <c s="72" t="str">
        <f>IF('S.D.PASTE SHEET'!Z225="","",'S.D.PASTE SHEET'!Z225)</f>
        <v/>
      </c>
      <c s="72" t="str">
        <f>IF('S.D.PASTE SHEET'!AA225="","",'S.D.PASTE SHEET'!AA225)</f>
        <v/>
      </c>
      <c s="72" t="str">
        <f>IF('S.D.PASTE SHEET'!AB225="","",'S.D.PASTE SHEET'!AB225)</f>
        <v/>
      </c>
      <c s="72" t="str">
        <f>IF('S.D.PASTE SHEET'!AC225="","",'S.D.PASTE SHEET'!AC225)</f>
        <v/>
      </c>
      <c s="72" t="str">
        <f>IF('S.D.PASTE SHEET'!AD225="","",'S.D.PASTE SHEET'!AD225)</f>
        <v/>
      </c>
      <c s="74"/>
      <c s="70" t="str">
        <f>IF(AK225="","",IF(AK225&gt;0,COUNT($AG$2:AG225),""))</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IF(BC225="","",IF(BC225&gt;0,COUNT($AY$2:AY225),""))</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 spans="1:157" ht="15.75" customHeight="1">
      <c r="A226" s="72" t="str">
        <f>IF('S.D.PASTE SHEET'!A226="","",'S.D.PASTE SHEET'!A226)</f>
        <v/>
      </c>
      <c s="72" t="str">
        <f>IF('S.D.PASTE SHEET'!B226="","",'S.D.PASTE SHEET'!B226)</f>
        <v/>
      </c>
      <c s="72" t="str">
        <f>IF('S.D.PASTE SHEET'!C226="","",'S.D.PASTE SHEET'!C226)</f>
        <v/>
      </c>
      <c s="73" t="str">
        <f>IF('S.D.PASTE SHEET'!D226="","",'S.D.PASTE SHEET'!D226)</f>
        <v/>
      </c>
      <c s="72" t="str">
        <f>IF('S.D.PASTE SHEET'!E226="","",UPPER('S.D.PASTE SHEET'!E226))</f>
        <v/>
      </c>
      <c s="72" t="str">
        <f>IF('S.D.PASTE SHEET'!F226="","",'S.D.PASTE SHEET'!F226)</f>
        <v/>
      </c>
      <c s="72" t="str">
        <f>IF('S.D.PASTE SHEET'!G226="","",UPPER('S.D.PASTE SHEET'!G226))</f>
        <v/>
      </c>
      <c s="72" t="str">
        <f>IF('S.D.PASTE SHEET'!H226="","",UPPER('S.D.PASTE SHEET'!H226))</f>
        <v/>
      </c>
      <c s="72" t="str">
        <f>IF('S.D.PASTE SHEET'!I226="","",'S.D.PASTE SHEET'!I226)</f>
        <v/>
      </c>
      <c s="73" t="str">
        <f>IF('S.D.PASTE SHEET'!J226="","",'S.D.PASTE SHEET'!J226)</f>
        <v/>
      </c>
      <c s="72" t="str">
        <f>IF('S.D.PASTE SHEET'!K226="","",'S.D.PASTE SHEET'!K226)</f>
        <v/>
      </c>
      <c s="72" t="str">
        <f>IF('S.D.PASTE SHEET'!L226="","",'S.D.PASTE SHEET'!L226)</f>
        <v/>
      </c>
      <c s="72" t="str">
        <f>IF('S.D.PASTE SHEET'!M226="","",'S.D.PASTE SHEET'!M226)</f>
        <v/>
      </c>
      <c s="72" t="str">
        <f>IF('S.D.PASTE SHEET'!N226="","",'S.D.PASTE SHEET'!N226)</f>
        <v/>
      </c>
      <c s="72" t="str">
        <f>IF('S.D.PASTE SHEET'!O226="","",'S.D.PASTE SHEET'!O226)</f>
        <v/>
      </c>
      <c s="72" t="str">
        <f>IF('S.D.PASTE SHEET'!P226="","",'S.D.PASTE SHEET'!P226)</f>
        <v/>
      </c>
      <c s="72" t="str">
        <f>IF('S.D.PASTE SHEET'!Q226="","",'S.D.PASTE SHEET'!Q226)</f>
        <v/>
      </c>
      <c s="72" t="str">
        <f>IF('S.D.PASTE SHEET'!R226="","",'S.D.PASTE SHEET'!R226)</f>
        <v/>
      </c>
      <c s="72" t="str">
        <f>IF('S.D.PASTE SHEET'!S226="","",'S.D.PASTE SHEET'!S226)</f>
        <v/>
      </c>
      <c s="72" t="str">
        <f>IF('S.D.PASTE SHEET'!T226="","",'S.D.PASTE SHEET'!T226)</f>
        <v/>
      </c>
      <c s="72" t="str">
        <f>IF('S.D.PASTE SHEET'!U226="","",'S.D.PASTE SHEET'!U226)</f>
        <v/>
      </c>
      <c s="72" t="str">
        <f>IF('S.D.PASTE SHEET'!V226="","",'S.D.PASTE SHEET'!V226)</f>
        <v/>
      </c>
      <c s="72" t="str">
        <f>IF('S.D.PASTE SHEET'!W226="","",'S.D.PASTE SHEET'!W226)</f>
        <v/>
      </c>
      <c s="72" t="str">
        <f>IF('S.D.PASTE SHEET'!X226="","",'S.D.PASTE SHEET'!X226)</f>
        <v/>
      </c>
      <c s="72" t="str">
        <f>IF('S.D.PASTE SHEET'!Y226="","",'S.D.PASTE SHEET'!Y226)</f>
        <v/>
      </c>
      <c s="72" t="str">
        <f>IF('S.D.PASTE SHEET'!Z226="","",'S.D.PASTE SHEET'!Z226)</f>
        <v/>
      </c>
      <c s="72" t="str">
        <f>IF('S.D.PASTE SHEET'!AA226="","",'S.D.PASTE SHEET'!AA226)</f>
        <v/>
      </c>
      <c s="72" t="str">
        <f>IF('S.D.PASTE SHEET'!AB226="","",'S.D.PASTE SHEET'!AB226)</f>
        <v/>
      </c>
      <c s="72" t="str">
        <f>IF('S.D.PASTE SHEET'!AC226="","",'S.D.PASTE SHEET'!AC226)</f>
        <v/>
      </c>
      <c s="72" t="str">
        <f>IF('S.D.PASTE SHEET'!AD226="","",'S.D.PASTE SHEET'!AD226)</f>
        <v/>
      </c>
      <c s="74"/>
      <c s="70" t="str">
        <f>IF(AK226="","",IF(AK226&gt;0,COUNT($AG$2:AG226),""))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IF(BC226="","",IF(BC226&gt;0,COUNT($AY$2:AY226),""))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 spans="1:157" ht="15.75" customHeight="1">
      <c r="A227" s="72" t="str">
        <f>IF('S.D.PASTE SHEET'!A227="","",'S.D.PASTE SHEET'!A227)</f>
        <v/>
      </c>
      <c s="72" t="str">
        <f>IF('S.D.PASTE SHEET'!B227="","",'S.D.PASTE SHEET'!B227)</f>
        <v/>
      </c>
      <c s="72" t="str">
        <f>IF('S.D.PASTE SHEET'!C227="","",'S.D.PASTE SHEET'!C227)</f>
        <v/>
      </c>
      <c s="73" t="str">
        <f>IF('S.D.PASTE SHEET'!D227="","",'S.D.PASTE SHEET'!D227)</f>
        <v/>
      </c>
      <c s="72" t="str">
        <f>IF('S.D.PASTE SHEET'!E227="","",UPPER('S.D.PASTE SHEET'!E227))</f>
        <v/>
      </c>
      <c s="72" t="str">
        <f>IF('S.D.PASTE SHEET'!F227="","",'S.D.PASTE SHEET'!F227)</f>
        <v/>
      </c>
      <c s="72" t="str">
        <f>IF('S.D.PASTE SHEET'!G227="","",UPPER('S.D.PASTE SHEET'!G227))</f>
        <v/>
      </c>
      <c s="72" t="str">
        <f>IF('S.D.PASTE SHEET'!H227="","",UPPER('S.D.PASTE SHEET'!H227))</f>
        <v/>
      </c>
      <c s="72" t="str">
        <f>IF('S.D.PASTE SHEET'!I227="","",'S.D.PASTE SHEET'!I227)</f>
        <v/>
      </c>
      <c s="73" t="str">
        <f>IF('S.D.PASTE SHEET'!J227="","",'S.D.PASTE SHEET'!J227)</f>
        <v/>
      </c>
      <c s="72" t="str">
        <f>IF('S.D.PASTE SHEET'!K227="","",'S.D.PASTE SHEET'!K227)</f>
        <v/>
      </c>
      <c s="72" t="str">
        <f>IF('S.D.PASTE SHEET'!L227="","",'S.D.PASTE SHEET'!L227)</f>
        <v/>
      </c>
      <c s="72" t="str">
        <f>IF('S.D.PASTE SHEET'!M227="","",'S.D.PASTE SHEET'!M227)</f>
        <v/>
      </c>
      <c s="72" t="str">
        <f>IF('S.D.PASTE SHEET'!N227="","",'S.D.PASTE SHEET'!N227)</f>
        <v/>
      </c>
      <c s="72" t="str">
        <f>IF('S.D.PASTE SHEET'!O227="","",'S.D.PASTE SHEET'!O227)</f>
        <v/>
      </c>
      <c s="72" t="str">
        <f>IF('S.D.PASTE SHEET'!P227="","",'S.D.PASTE SHEET'!P227)</f>
        <v/>
      </c>
      <c s="72" t="str">
        <f>IF('S.D.PASTE SHEET'!Q227="","",'S.D.PASTE SHEET'!Q227)</f>
        <v/>
      </c>
      <c s="72" t="str">
        <f>IF('S.D.PASTE SHEET'!R227="","",'S.D.PASTE SHEET'!R227)</f>
        <v/>
      </c>
      <c s="72" t="str">
        <f>IF('S.D.PASTE SHEET'!S227="","",'S.D.PASTE SHEET'!S227)</f>
        <v/>
      </c>
      <c s="72" t="str">
        <f>IF('S.D.PASTE SHEET'!T227="","",'S.D.PASTE SHEET'!T227)</f>
        <v/>
      </c>
      <c s="72" t="str">
        <f>IF('S.D.PASTE SHEET'!U227="","",'S.D.PASTE SHEET'!U227)</f>
        <v/>
      </c>
      <c s="72" t="str">
        <f>IF('S.D.PASTE SHEET'!V227="","",'S.D.PASTE SHEET'!V227)</f>
        <v/>
      </c>
      <c s="72" t="str">
        <f>IF('S.D.PASTE SHEET'!W227="","",'S.D.PASTE SHEET'!W227)</f>
        <v/>
      </c>
      <c s="72" t="str">
        <f>IF('S.D.PASTE SHEET'!X227="","",'S.D.PASTE SHEET'!X227)</f>
        <v/>
      </c>
      <c s="72" t="str">
        <f>IF('S.D.PASTE SHEET'!Y227="","",'S.D.PASTE SHEET'!Y227)</f>
        <v/>
      </c>
      <c s="72" t="str">
        <f>IF('S.D.PASTE SHEET'!Z227="","",'S.D.PASTE SHEET'!Z227)</f>
        <v/>
      </c>
      <c s="72" t="str">
        <f>IF('S.D.PASTE SHEET'!AA227="","",'S.D.PASTE SHEET'!AA227)</f>
        <v/>
      </c>
      <c s="72" t="str">
        <f>IF('S.D.PASTE SHEET'!AB227="","",'S.D.PASTE SHEET'!AB227)</f>
        <v/>
      </c>
      <c s="72" t="str">
        <f>IF('S.D.PASTE SHEET'!AC227="","",'S.D.PASTE SHEET'!AC227)</f>
        <v/>
      </c>
      <c s="72" t="str">
        <f>IF('S.D.PASTE SHEET'!AD227="","",'S.D.PASTE SHEET'!AD227)</f>
        <v/>
      </c>
      <c s="74"/>
      <c s="70" t="str">
        <f>IF(AK227="","",IF(AK227&gt;0,COUNT($AG$2:AG227),""))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IF(BC227="","",IF(BC227&gt;0,COUNT($AY$2:AY227),""))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 spans="1:157" ht="15.75" customHeight="1">
      <c r="A228" s="72" t="str">
        <f>IF('S.D.PASTE SHEET'!A228="","",'S.D.PASTE SHEET'!A228)</f>
        <v/>
      </c>
      <c s="72" t="str">
        <f>IF('S.D.PASTE SHEET'!B228="","",'S.D.PASTE SHEET'!B228)</f>
        <v/>
      </c>
      <c s="72" t="str">
        <f>IF('S.D.PASTE SHEET'!C228="","",'S.D.PASTE SHEET'!C228)</f>
        <v/>
      </c>
      <c s="73" t="str">
        <f>IF('S.D.PASTE SHEET'!D228="","",'S.D.PASTE SHEET'!D228)</f>
        <v/>
      </c>
      <c s="72" t="str">
        <f>IF('S.D.PASTE SHEET'!E228="","",UPPER('S.D.PASTE SHEET'!E228))</f>
        <v/>
      </c>
      <c s="72" t="str">
        <f>IF('S.D.PASTE SHEET'!F228="","",'S.D.PASTE SHEET'!F228)</f>
        <v/>
      </c>
      <c s="72" t="str">
        <f>IF('S.D.PASTE SHEET'!G228="","",UPPER('S.D.PASTE SHEET'!G228))</f>
        <v/>
      </c>
      <c s="72" t="str">
        <f>IF('S.D.PASTE SHEET'!H228="","",UPPER('S.D.PASTE SHEET'!H228))</f>
        <v/>
      </c>
      <c s="72" t="str">
        <f>IF('S.D.PASTE SHEET'!I228="","",'S.D.PASTE SHEET'!I228)</f>
        <v/>
      </c>
      <c s="73" t="str">
        <f>IF('S.D.PASTE SHEET'!J228="","",'S.D.PASTE SHEET'!J228)</f>
        <v/>
      </c>
      <c s="72" t="str">
        <f>IF('S.D.PASTE SHEET'!K228="","",'S.D.PASTE SHEET'!K228)</f>
        <v/>
      </c>
      <c s="72" t="str">
        <f>IF('S.D.PASTE SHEET'!L228="","",'S.D.PASTE SHEET'!L228)</f>
        <v/>
      </c>
      <c s="72" t="str">
        <f>IF('S.D.PASTE SHEET'!M228="","",'S.D.PASTE SHEET'!M228)</f>
        <v/>
      </c>
      <c s="72" t="str">
        <f>IF('S.D.PASTE SHEET'!N228="","",'S.D.PASTE SHEET'!N228)</f>
        <v/>
      </c>
      <c s="72" t="str">
        <f>IF('S.D.PASTE SHEET'!O228="","",'S.D.PASTE SHEET'!O228)</f>
        <v/>
      </c>
      <c s="72" t="str">
        <f>IF('S.D.PASTE SHEET'!P228="","",'S.D.PASTE SHEET'!P228)</f>
        <v/>
      </c>
      <c s="72" t="str">
        <f>IF('S.D.PASTE SHEET'!Q228="","",'S.D.PASTE SHEET'!Q228)</f>
        <v/>
      </c>
      <c s="72" t="str">
        <f>IF('S.D.PASTE SHEET'!R228="","",'S.D.PASTE SHEET'!R228)</f>
        <v/>
      </c>
      <c s="72" t="str">
        <f>IF('S.D.PASTE SHEET'!S228="","",'S.D.PASTE SHEET'!S228)</f>
        <v/>
      </c>
      <c s="72" t="str">
        <f>IF('S.D.PASTE SHEET'!T228="","",'S.D.PASTE SHEET'!T228)</f>
        <v/>
      </c>
      <c s="72" t="str">
        <f>IF('S.D.PASTE SHEET'!U228="","",'S.D.PASTE SHEET'!U228)</f>
        <v/>
      </c>
      <c s="72" t="str">
        <f>IF('S.D.PASTE SHEET'!V228="","",'S.D.PASTE SHEET'!V228)</f>
        <v/>
      </c>
      <c s="72" t="str">
        <f>IF('S.D.PASTE SHEET'!W228="","",'S.D.PASTE SHEET'!W228)</f>
        <v/>
      </c>
      <c s="72" t="str">
        <f>IF('S.D.PASTE SHEET'!X228="","",'S.D.PASTE SHEET'!X228)</f>
        <v/>
      </c>
      <c s="72" t="str">
        <f>IF('S.D.PASTE SHEET'!Y228="","",'S.D.PASTE SHEET'!Y228)</f>
        <v/>
      </c>
      <c s="72" t="str">
        <f>IF('S.D.PASTE SHEET'!Z228="","",'S.D.PASTE SHEET'!Z228)</f>
        <v/>
      </c>
      <c s="72" t="str">
        <f>IF('S.D.PASTE SHEET'!AA228="","",'S.D.PASTE SHEET'!AA228)</f>
        <v/>
      </c>
      <c s="72" t="str">
        <f>IF('S.D.PASTE SHEET'!AB228="","",'S.D.PASTE SHEET'!AB228)</f>
        <v/>
      </c>
      <c s="72" t="str">
        <f>IF('S.D.PASTE SHEET'!AC228="","",'S.D.PASTE SHEET'!AC228)</f>
        <v/>
      </c>
      <c s="72" t="str">
        <f>IF('S.D.PASTE SHEET'!AD228="","",'S.D.PASTE SHEET'!AD228)</f>
        <v/>
      </c>
      <c s="74"/>
      <c s="70" t="str">
        <f>IF(AK228="","",IF(AK228&gt;0,COUNT($AG$2:AG228),""))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IF(BC228="","",IF(BC228&gt;0,COUNT($AY$2:AY228),""))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 spans="1:157" ht="15.75" customHeight="1">
      <c r="A229" s="72" t="str">
        <f>IF('S.D.PASTE SHEET'!A229="","",'S.D.PASTE SHEET'!A229)</f>
        <v/>
      </c>
      <c s="72" t="str">
        <f>IF('S.D.PASTE SHEET'!B229="","",'S.D.PASTE SHEET'!B229)</f>
        <v/>
      </c>
      <c s="72" t="str">
        <f>IF('S.D.PASTE SHEET'!C229="","",'S.D.PASTE SHEET'!C229)</f>
        <v/>
      </c>
      <c s="73" t="str">
        <f>IF('S.D.PASTE SHEET'!D229="","",'S.D.PASTE SHEET'!D229)</f>
        <v/>
      </c>
      <c s="72" t="str">
        <f>IF('S.D.PASTE SHEET'!E229="","",UPPER('S.D.PASTE SHEET'!E229))</f>
        <v/>
      </c>
      <c s="72" t="str">
        <f>IF('S.D.PASTE SHEET'!F229="","",'S.D.PASTE SHEET'!F229)</f>
        <v/>
      </c>
      <c s="72" t="str">
        <f>IF('S.D.PASTE SHEET'!G229="","",UPPER('S.D.PASTE SHEET'!G229))</f>
        <v/>
      </c>
      <c s="72" t="str">
        <f>IF('S.D.PASTE SHEET'!H229="","",UPPER('S.D.PASTE SHEET'!H229))</f>
        <v/>
      </c>
      <c s="72" t="str">
        <f>IF('S.D.PASTE SHEET'!I229="","",'S.D.PASTE SHEET'!I229)</f>
        <v/>
      </c>
      <c s="73" t="str">
        <f>IF('S.D.PASTE SHEET'!J229="","",'S.D.PASTE SHEET'!J229)</f>
        <v/>
      </c>
      <c s="72" t="str">
        <f>IF('S.D.PASTE SHEET'!K229="","",'S.D.PASTE SHEET'!K229)</f>
        <v/>
      </c>
      <c s="72" t="str">
        <f>IF('S.D.PASTE SHEET'!L229="","",'S.D.PASTE SHEET'!L229)</f>
        <v/>
      </c>
      <c s="72" t="str">
        <f>IF('S.D.PASTE SHEET'!M229="","",'S.D.PASTE SHEET'!M229)</f>
        <v/>
      </c>
      <c s="72" t="str">
        <f>IF('S.D.PASTE SHEET'!N229="","",'S.D.PASTE SHEET'!N229)</f>
        <v/>
      </c>
      <c s="72" t="str">
        <f>IF('S.D.PASTE SHEET'!O229="","",'S.D.PASTE SHEET'!O229)</f>
        <v/>
      </c>
      <c s="72" t="str">
        <f>IF('S.D.PASTE SHEET'!P229="","",'S.D.PASTE SHEET'!P229)</f>
        <v/>
      </c>
      <c s="72" t="str">
        <f>IF('S.D.PASTE SHEET'!Q229="","",'S.D.PASTE SHEET'!Q229)</f>
        <v/>
      </c>
      <c s="72" t="str">
        <f>IF('S.D.PASTE SHEET'!R229="","",'S.D.PASTE SHEET'!R229)</f>
        <v/>
      </c>
      <c s="72" t="str">
        <f>IF('S.D.PASTE SHEET'!S229="","",'S.D.PASTE SHEET'!S229)</f>
        <v/>
      </c>
      <c s="72" t="str">
        <f>IF('S.D.PASTE SHEET'!T229="","",'S.D.PASTE SHEET'!T229)</f>
        <v/>
      </c>
      <c s="72" t="str">
        <f>IF('S.D.PASTE SHEET'!U229="","",'S.D.PASTE SHEET'!U229)</f>
        <v/>
      </c>
      <c s="72" t="str">
        <f>IF('S.D.PASTE SHEET'!V229="","",'S.D.PASTE SHEET'!V229)</f>
        <v/>
      </c>
      <c s="72" t="str">
        <f>IF('S.D.PASTE SHEET'!W229="","",'S.D.PASTE SHEET'!W229)</f>
        <v/>
      </c>
      <c s="72" t="str">
        <f>IF('S.D.PASTE SHEET'!X229="","",'S.D.PASTE SHEET'!X229)</f>
        <v/>
      </c>
      <c s="72" t="str">
        <f>IF('S.D.PASTE SHEET'!Y229="","",'S.D.PASTE SHEET'!Y229)</f>
        <v/>
      </c>
      <c s="72" t="str">
        <f>IF('S.D.PASTE SHEET'!Z229="","",'S.D.PASTE SHEET'!Z229)</f>
        <v/>
      </c>
      <c s="72" t="str">
        <f>IF('S.D.PASTE SHEET'!AA229="","",'S.D.PASTE SHEET'!AA229)</f>
        <v/>
      </c>
      <c s="72" t="str">
        <f>IF('S.D.PASTE SHEET'!AB229="","",'S.D.PASTE SHEET'!AB229)</f>
        <v/>
      </c>
      <c s="72" t="str">
        <f>IF('S.D.PASTE SHEET'!AC229="","",'S.D.PASTE SHEET'!AC229)</f>
        <v/>
      </c>
      <c s="72" t="str">
        <f>IF('S.D.PASTE SHEET'!AD229="","",'S.D.PASTE SHEET'!AD229)</f>
        <v/>
      </c>
      <c s="74"/>
      <c s="70" t="str">
        <f>IF(AK229="","",IF(AK229&gt;0,COUNT($AG$2:AG229),""))</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IF(BC229="","",IF(BC229&gt;0,COUNT($AY$2:AY229),""))</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 spans="1:157" ht="15.75" customHeight="1">
      <c r="A230" s="72" t="str">
        <f>IF('S.D.PASTE SHEET'!A230="","",'S.D.PASTE SHEET'!A230)</f>
        <v/>
      </c>
      <c s="72" t="str">
        <f>IF('S.D.PASTE SHEET'!B230="","",'S.D.PASTE SHEET'!B230)</f>
        <v/>
      </c>
      <c s="72" t="str">
        <f>IF('S.D.PASTE SHEET'!C230="","",'S.D.PASTE SHEET'!C230)</f>
        <v/>
      </c>
      <c s="73" t="str">
        <f>IF('S.D.PASTE SHEET'!D230="","",'S.D.PASTE SHEET'!D230)</f>
        <v/>
      </c>
      <c s="72" t="str">
        <f>IF('S.D.PASTE SHEET'!E230="","",UPPER('S.D.PASTE SHEET'!E230))</f>
        <v/>
      </c>
      <c s="72" t="str">
        <f>IF('S.D.PASTE SHEET'!F230="","",'S.D.PASTE SHEET'!F230)</f>
        <v/>
      </c>
      <c s="72" t="str">
        <f>IF('S.D.PASTE SHEET'!G230="","",UPPER('S.D.PASTE SHEET'!G230))</f>
        <v/>
      </c>
      <c s="72" t="str">
        <f>IF('S.D.PASTE SHEET'!H230="","",UPPER('S.D.PASTE SHEET'!H230))</f>
        <v/>
      </c>
      <c s="72" t="str">
        <f>IF('S.D.PASTE SHEET'!I230="","",'S.D.PASTE SHEET'!I230)</f>
        <v/>
      </c>
      <c s="73" t="str">
        <f>IF('S.D.PASTE SHEET'!J230="","",'S.D.PASTE SHEET'!J230)</f>
        <v/>
      </c>
      <c s="72" t="str">
        <f>IF('S.D.PASTE SHEET'!K230="","",'S.D.PASTE SHEET'!K230)</f>
        <v/>
      </c>
      <c s="72" t="str">
        <f>IF('S.D.PASTE SHEET'!L230="","",'S.D.PASTE SHEET'!L230)</f>
        <v/>
      </c>
      <c s="72" t="str">
        <f>IF('S.D.PASTE SHEET'!M230="","",'S.D.PASTE SHEET'!M230)</f>
        <v/>
      </c>
      <c s="72" t="str">
        <f>IF('S.D.PASTE SHEET'!N230="","",'S.D.PASTE SHEET'!N230)</f>
        <v/>
      </c>
      <c s="72" t="str">
        <f>IF('S.D.PASTE SHEET'!O230="","",'S.D.PASTE SHEET'!O230)</f>
        <v/>
      </c>
      <c s="72" t="str">
        <f>IF('S.D.PASTE SHEET'!P230="","",'S.D.PASTE SHEET'!P230)</f>
        <v/>
      </c>
      <c s="72" t="str">
        <f>IF('S.D.PASTE SHEET'!Q230="","",'S.D.PASTE SHEET'!Q230)</f>
        <v/>
      </c>
      <c s="72" t="str">
        <f>IF('S.D.PASTE SHEET'!R230="","",'S.D.PASTE SHEET'!R230)</f>
        <v/>
      </c>
      <c s="72" t="str">
        <f>IF('S.D.PASTE SHEET'!S230="","",'S.D.PASTE SHEET'!S230)</f>
        <v/>
      </c>
      <c s="72" t="str">
        <f>IF('S.D.PASTE SHEET'!T230="","",'S.D.PASTE SHEET'!T230)</f>
        <v/>
      </c>
      <c s="72" t="str">
        <f>IF('S.D.PASTE SHEET'!U230="","",'S.D.PASTE SHEET'!U230)</f>
        <v/>
      </c>
      <c s="72" t="str">
        <f>IF('S.D.PASTE SHEET'!V230="","",'S.D.PASTE SHEET'!V230)</f>
        <v/>
      </c>
      <c s="72" t="str">
        <f>IF('S.D.PASTE SHEET'!W230="","",'S.D.PASTE SHEET'!W230)</f>
        <v/>
      </c>
      <c s="72" t="str">
        <f>IF('S.D.PASTE SHEET'!X230="","",'S.D.PASTE SHEET'!X230)</f>
        <v/>
      </c>
      <c s="72" t="str">
        <f>IF('S.D.PASTE SHEET'!Y230="","",'S.D.PASTE SHEET'!Y230)</f>
        <v/>
      </c>
      <c s="72" t="str">
        <f>IF('S.D.PASTE SHEET'!Z230="","",'S.D.PASTE SHEET'!Z230)</f>
        <v/>
      </c>
      <c s="72" t="str">
        <f>IF('S.D.PASTE SHEET'!AA230="","",'S.D.PASTE SHEET'!AA230)</f>
        <v/>
      </c>
      <c s="72" t="str">
        <f>IF('S.D.PASTE SHEET'!AB230="","",'S.D.PASTE SHEET'!AB230)</f>
        <v/>
      </c>
      <c s="72" t="str">
        <f>IF('S.D.PASTE SHEET'!AC230="","",'S.D.PASTE SHEET'!AC230)</f>
        <v/>
      </c>
      <c s="72" t="str">
        <f>IF('S.D.PASTE SHEET'!AD230="","",'S.D.PASTE SHEET'!AD230)</f>
        <v/>
      </c>
      <c s="74"/>
      <c s="70" t="str">
        <f>IF(AK230="","",IF(AK230&gt;0,COUNT($AG$2:AG230),""))</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IF(BC230="","",IF(BC230&gt;0,COUNT($AY$2:AY230),""))</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 spans="1:157" ht="15.75" customHeight="1">
      <c r="A231" s="72" t="str">
        <f>IF('S.D.PASTE SHEET'!A231="","",'S.D.PASTE SHEET'!A231)</f>
        <v/>
      </c>
      <c s="72" t="str">
        <f>IF('S.D.PASTE SHEET'!B231="","",'S.D.PASTE SHEET'!B231)</f>
        <v/>
      </c>
      <c s="72" t="str">
        <f>IF('S.D.PASTE SHEET'!C231="","",'S.D.PASTE SHEET'!C231)</f>
        <v/>
      </c>
      <c s="73" t="str">
        <f>IF('S.D.PASTE SHEET'!D231="","",'S.D.PASTE SHEET'!D231)</f>
        <v/>
      </c>
      <c s="72" t="str">
        <f>IF('S.D.PASTE SHEET'!E231="","",UPPER('S.D.PASTE SHEET'!E231))</f>
        <v/>
      </c>
      <c s="72" t="str">
        <f>IF('S.D.PASTE SHEET'!F231="","",'S.D.PASTE SHEET'!F231)</f>
        <v/>
      </c>
      <c s="72" t="str">
        <f>IF('S.D.PASTE SHEET'!G231="","",UPPER('S.D.PASTE SHEET'!G231))</f>
        <v/>
      </c>
      <c s="72" t="str">
        <f>IF('S.D.PASTE SHEET'!H231="","",UPPER('S.D.PASTE SHEET'!H231))</f>
        <v/>
      </c>
      <c s="72" t="str">
        <f>IF('S.D.PASTE SHEET'!I231="","",'S.D.PASTE SHEET'!I231)</f>
        <v/>
      </c>
      <c s="73" t="str">
        <f>IF('S.D.PASTE SHEET'!J231="","",'S.D.PASTE SHEET'!J231)</f>
        <v/>
      </c>
      <c s="72" t="str">
        <f>IF('S.D.PASTE SHEET'!K231="","",'S.D.PASTE SHEET'!K231)</f>
        <v/>
      </c>
      <c s="72" t="str">
        <f>IF('S.D.PASTE SHEET'!L231="","",'S.D.PASTE SHEET'!L231)</f>
        <v/>
      </c>
      <c s="72" t="str">
        <f>IF('S.D.PASTE SHEET'!M231="","",'S.D.PASTE SHEET'!M231)</f>
        <v/>
      </c>
      <c s="72" t="str">
        <f>IF('S.D.PASTE SHEET'!N231="","",'S.D.PASTE SHEET'!N231)</f>
        <v/>
      </c>
      <c s="72" t="str">
        <f>IF('S.D.PASTE SHEET'!O231="","",'S.D.PASTE SHEET'!O231)</f>
        <v/>
      </c>
      <c s="72" t="str">
        <f>IF('S.D.PASTE SHEET'!P231="","",'S.D.PASTE SHEET'!P231)</f>
        <v/>
      </c>
      <c s="72" t="str">
        <f>IF('S.D.PASTE SHEET'!Q231="","",'S.D.PASTE SHEET'!Q231)</f>
        <v/>
      </c>
      <c s="72" t="str">
        <f>IF('S.D.PASTE SHEET'!R231="","",'S.D.PASTE SHEET'!R231)</f>
        <v/>
      </c>
      <c s="72" t="str">
        <f>IF('S.D.PASTE SHEET'!S231="","",'S.D.PASTE SHEET'!S231)</f>
        <v/>
      </c>
      <c s="72" t="str">
        <f>IF('S.D.PASTE SHEET'!T231="","",'S.D.PASTE SHEET'!T231)</f>
        <v/>
      </c>
      <c s="72" t="str">
        <f>IF('S.D.PASTE SHEET'!U231="","",'S.D.PASTE SHEET'!U231)</f>
        <v/>
      </c>
      <c s="72" t="str">
        <f>IF('S.D.PASTE SHEET'!V231="","",'S.D.PASTE SHEET'!V231)</f>
        <v/>
      </c>
      <c s="72" t="str">
        <f>IF('S.D.PASTE SHEET'!W231="","",'S.D.PASTE SHEET'!W231)</f>
        <v/>
      </c>
      <c s="72" t="str">
        <f>IF('S.D.PASTE SHEET'!X231="","",'S.D.PASTE SHEET'!X231)</f>
        <v/>
      </c>
      <c s="72" t="str">
        <f>IF('S.D.PASTE SHEET'!Y231="","",'S.D.PASTE SHEET'!Y231)</f>
        <v/>
      </c>
      <c s="72" t="str">
        <f>IF('S.D.PASTE SHEET'!Z231="","",'S.D.PASTE SHEET'!Z231)</f>
        <v/>
      </c>
      <c s="72" t="str">
        <f>IF('S.D.PASTE SHEET'!AA231="","",'S.D.PASTE SHEET'!AA231)</f>
        <v/>
      </c>
      <c s="72" t="str">
        <f>IF('S.D.PASTE SHEET'!AB231="","",'S.D.PASTE SHEET'!AB231)</f>
        <v/>
      </c>
      <c s="72" t="str">
        <f>IF('S.D.PASTE SHEET'!AC231="","",'S.D.PASTE SHEET'!AC231)</f>
        <v/>
      </c>
      <c s="72" t="str">
        <f>IF('S.D.PASTE SHEET'!AD231="","",'S.D.PASTE SHEET'!AD231)</f>
        <v/>
      </c>
      <c s="74"/>
      <c s="70" t="str">
        <f>IF(AK231="","",IF(AK231&gt;0,COUNT($AG$2:AG231),""))</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IF(BC231="","",IF(BC231&gt;0,COUNT($AY$2:AY231),""))</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 spans="1:157" ht="15.75" customHeight="1">
      <c r="A232" s="72" t="str">
        <f>IF('S.D.PASTE SHEET'!A232="","",'S.D.PASTE SHEET'!A232)</f>
        <v/>
      </c>
      <c s="72" t="str">
        <f>IF('S.D.PASTE SHEET'!B232="","",'S.D.PASTE SHEET'!B232)</f>
        <v/>
      </c>
      <c s="72" t="str">
        <f>IF('S.D.PASTE SHEET'!C232="","",'S.D.PASTE SHEET'!C232)</f>
        <v/>
      </c>
      <c s="73" t="str">
        <f>IF('S.D.PASTE SHEET'!D232="","",'S.D.PASTE SHEET'!D232)</f>
        <v/>
      </c>
      <c s="72" t="str">
        <f>IF('S.D.PASTE SHEET'!E232="","",UPPER('S.D.PASTE SHEET'!E232))</f>
        <v/>
      </c>
      <c s="72" t="str">
        <f>IF('S.D.PASTE SHEET'!F232="","",'S.D.PASTE SHEET'!F232)</f>
        <v/>
      </c>
      <c s="72" t="str">
        <f>IF('S.D.PASTE SHEET'!G232="","",UPPER('S.D.PASTE SHEET'!G232))</f>
        <v/>
      </c>
      <c s="72" t="str">
        <f>IF('S.D.PASTE SHEET'!H232="","",UPPER('S.D.PASTE SHEET'!H232))</f>
        <v/>
      </c>
      <c s="72" t="str">
        <f>IF('S.D.PASTE SHEET'!I232="","",'S.D.PASTE SHEET'!I232)</f>
        <v/>
      </c>
      <c s="73" t="str">
        <f>IF('S.D.PASTE SHEET'!J232="","",'S.D.PASTE SHEET'!J232)</f>
        <v/>
      </c>
      <c s="72" t="str">
        <f>IF('S.D.PASTE SHEET'!K232="","",'S.D.PASTE SHEET'!K232)</f>
        <v/>
      </c>
      <c s="72" t="str">
        <f>IF('S.D.PASTE SHEET'!L232="","",'S.D.PASTE SHEET'!L232)</f>
        <v/>
      </c>
      <c s="72" t="str">
        <f>IF('S.D.PASTE SHEET'!M232="","",'S.D.PASTE SHEET'!M232)</f>
        <v/>
      </c>
      <c s="72" t="str">
        <f>IF('S.D.PASTE SHEET'!N232="","",'S.D.PASTE SHEET'!N232)</f>
        <v/>
      </c>
      <c s="72" t="str">
        <f>IF('S.D.PASTE SHEET'!O232="","",'S.D.PASTE SHEET'!O232)</f>
        <v/>
      </c>
      <c s="72" t="str">
        <f>IF('S.D.PASTE SHEET'!P232="","",'S.D.PASTE SHEET'!P232)</f>
        <v/>
      </c>
      <c s="72" t="str">
        <f>IF('S.D.PASTE SHEET'!Q232="","",'S.D.PASTE SHEET'!Q232)</f>
        <v/>
      </c>
      <c s="72" t="str">
        <f>IF('S.D.PASTE SHEET'!R232="","",'S.D.PASTE SHEET'!R232)</f>
        <v/>
      </c>
      <c s="72" t="str">
        <f>IF('S.D.PASTE SHEET'!S232="","",'S.D.PASTE SHEET'!S232)</f>
        <v/>
      </c>
      <c s="72" t="str">
        <f>IF('S.D.PASTE SHEET'!T232="","",'S.D.PASTE SHEET'!T232)</f>
        <v/>
      </c>
      <c s="72" t="str">
        <f>IF('S.D.PASTE SHEET'!U232="","",'S.D.PASTE SHEET'!U232)</f>
        <v/>
      </c>
      <c s="72" t="str">
        <f>IF('S.D.PASTE SHEET'!V232="","",'S.D.PASTE SHEET'!V232)</f>
        <v/>
      </c>
      <c s="72" t="str">
        <f>IF('S.D.PASTE SHEET'!W232="","",'S.D.PASTE SHEET'!W232)</f>
        <v/>
      </c>
      <c s="72" t="str">
        <f>IF('S.D.PASTE SHEET'!X232="","",'S.D.PASTE SHEET'!X232)</f>
        <v/>
      </c>
      <c s="72" t="str">
        <f>IF('S.D.PASTE SHEET'!Y232="","",'S.D.PASTE SHEET'!Y232)</f>
        <v/>
      </c>
      <c s="72" t="str">
        <f>IF('S.D.PASTE SHEET'!Z232="","",'S.D.PASTE SHEET'!Z232)</f>
        <v/>
      </c>
      <c s="72" t="str">
        <f>IF('S.D.PASTE SHEET'!AA232="","",'S.D.PASTE SHEET'!AA232)</f>
        <v/>
      </c>
      <c s="72" t="str">
        <f>IF('S.D.PASTE SHEET'!AB232="","",'S.D.PASTE SHEET'!AB232)</f>
        <v/>
      </c>
      <c s="72" t="str">
        <f>IF('S.D.PASTE SHEET'!AC232="","",'S.D.PASTE SHEET'!AC232)</f>
        <v/>
      </c>
      <c s="72" t="str">
        <f>IF('S.D.PASTE SHEET'!AD232="","",'S.D.PASTE SHEET'!AD232)</f>
        <v/>
      </c>
      <c s="74"/>
      <c s="70" t="str">
        <f>IF(AK232="","",IF(AK232&gt;0,COUNT($AG$2:AG232),""))</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IF(BC232="","",IF(BC232&gt;0,COUNT($AY$2:AY232),""))</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 spans="1:157" ht="15.75" customHeight="1">
      <c r="A233" s="72" t="str">
        <f>IF('S.D.PASTE SHEET'!A233="","",'S.D.PASTE SHEET'!A233)</f>
        <v/>
      </c>
      <c s="72" t="str">
        <f>IF('S.D.PASTE SHEET'!B233="","",'S.D.PASTE SHEET'!B233)</f>
        <v/>
      </c>
      <c s="72" t="str">
        <f>IF('S.D.PASTE SHEET'!C233="","",'S.D.PASTE SHEET'!C233)</f>
        <v/>
      </c>
      <c s="73" t="str">
        <f>IF('S.D.PASTE SHEET'!D233="","",'S.D.PASTE SHEET'!D233)</f>
        <v/>
      </c>
      <c s="72" t="str">
        <f>IF('S.D.PASTE SHEET'!E233="","",UPPER('S.D.PASTE SHEET'!E233))</f>
        <v/>
      </c>
      <c s="72" t="str">
        <f>IF('S.D.PASTE SHEET'!F233="","",'S.D.PASTE SHEET'!F233)</f>
        <v/>
      </c>
      <c s="72" t="str">
        <f>IF('S.D.PASTE SHEET'!G233="","",UPPER('S.D.PASTE SHEET'!G233))</f>
        <v/>
      </c>
      <c s="72" t="str">
        <f>IF('S.D.PASTE SHEET'!H233="","",UPPER('S.D.PASTE SHEET'!H233))</f>
        <v/>
      </c>
      <c s="72" t="str">
        <f>IF('S.D.PASTE SHEET'!I233="","",'S.D.PASTE SHEET'!I233)</f>
        <v/>
      </c>
      <c s="73" t="str">
        <f>IF('S.D.PASTE SHEET'!J233="","",'S.D.PASTE SHEET'!J233)</f>
        <v/>
      </c>
      <c s="72" t="str">
        <f>IF('S.D.PASTE SHEET'!K233="","",'S.D.PASTE SHEET'!K233)</f>
        <v/>
      </c>
      <c s="72" t="str">
        <f>IF('S.D.PASTE SHEET'!L233="","",'S.D.PASTE SHEET'!L233)</f>
        <v/>
      </c>
      <c s="72" t="str">
        <f>IF('S.D.PASTE SHEET'!M233="","",'S.D.PASTE SHEET'!M233)</f>
        <v/>
      </c>
      <c s="72" t="str">
        <f>IF('S.D.PASTE SHEET'!N233="","",'S.D.PASTE SHEET'!N233)</f>
        <v/>
      </c>
      <c s="72" t="str">
        <f>IF('S.D.PASTE SHEET'!O233="","",'S.D.PASTE SHEET'!O233)</f>
        <v/>
      </c>
      <c s="72" t="str">
        <f>IF('S.D.PASTE SHEET'!P233="","",'S.D.PASTE SHEET'!P233)</f>
        <v/>
      </c>
      <c s="72" t="str">
        <f>IF('S.D.PASTE SHEET'!Q233="","",'S.D.PASTE SHEET'!Q233)</f>
        <v/>
      </c>
      <c s="72" t="str">
        <f>IF('S.D.PASTE SHEET'!R233="","",'S.D.PASTE SHEET'!R233)</f>
        <v/>
      </c>
      <c s="72" t="str">
        <f>IF('S.D.PASTE SHEET'!S233="","",'S.D.PASTE SHEET'!S233)</f>
        <v/>
      </c>
      <c s="72" t="str">
        <f>IF('S.D.PASTE SHEET'!T233="","",'S.D.PASTE SHEET'!T233)</f>
        <v/>
      </c>
      <c s="72" t="str">
        <f>IF('S.D.PASTE SHEET'!U233="","",'S.D.PASTE SHEET'!U233)</f>
        <v/>
      </c>
      <c s="72" t="str">
        <f>IF('S.D.PASTE SHEET'!V233="","",'S.D.PASTE SHEET'!V233)</f>
        <v/>
      </c>
      <c s="72" t="str">
        <f>IF('S.D.PASTE SHEET'!W233="","",'S.D.PASTE SHEET'!W233)</f>
        <v/>
      </c>
      <c s="72" t="str">
        <f>IF('S.D.PASTE SHEET'!X233="","",'S.D.PASTE SHEET'!X233)</f>
        <v/>
      </c>
      <c s="72" t="str">
        <f>IF('S.D.PASTE SHEET'!Y233="","",'S.D.PASTE SHEET'!Y233)</f>
        <v/>
      </c>
      <c s="72" t="str">
        <f>IF('S.D.PASTE SHEET'!Z233="","",'S.D.PASTE SHEET'!Z233)</f>
        <v/>
      </c>
      <c s="72" t="str">
        <f>IF('S.D.PASTE SHEET'!AA233="","",'S.D.PASTE SHEET'!AA233)</f>
        <v/>
      </c>
      <c s="72" t="str">
        <f>IF('S.D.PASTE SHEET'!AB233="","",'S.D.PASTE SHEET'!AB233)</f>
        <v/>
      </c>
      <c s="72" t="str">
        <f>IF('S.D.PASTE SHEET'!AC233="","",'S.D.PASTE SHEET'!AC233)</f>
        <v/>
      </c>
      <c s="72" t="str">
        <f>IF('S.D.PASTE SHEET'!AD233="","",'S.D.PASTE SHEET'!AD233)</f>
        <v/>
      </c>
      <c s="74"/>
      <c s="70" t="str">
        <f>IF(AK233="","",IF(AK233&gt;0,COUNT($AG$2:AG233),""))</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IF(BC233="","",IF(BC233&gt;0,COUNT($AY$2:AY233),""))</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 spans="1:157" ht="15.75" customHeight="1">
      <c r="A234" s="72" t="str">
        <f>IF('S.D.PASTE SHEET'!A234="","",'S.D.PASTE SHEET'!A234)</f>
        <v/>
      </c>
      <c s="72" t="str">
        <f>IF('S.D.PASTE SHEET'!B234="","",'S.D.PASTE SHEET'!B234)</f>
        <v/>
      </c>
      <c s="72" t="str">
        <f>IF('S.D.PASTE SHEET'!C234="","",'S.D.PASTE SHEET'!C234)</f>
        <v/>
      </c>
      <c s="73" t="str">
        <f>IF('S.D.PASTE SHEET'!D234="","",'S.D.PASTE SHEET'!D234)</f>
        <v/>
      </c>
      <c s="72" t="str">
        <f>IF('S.D.PASTE SHEET'!E234="","",UPPER('S.D.PASTE SHEET'!E234))</f>
        <v/>
      </c>
      <c s="72" t="str">
        <f>IF('S.D.PASTE SHEET'!F234="","",'S.D.PASTE SHEET'!F234)</f>
        <v/>
      </c>
      <c s="72" t="str">
        <f>IF('S.D.PASTE SHEET'!G234="","",UPPER('S.D.PASTE SHEET'!G234))</f>
        <v/>
      </c>
      <c s="72" t="str">
        <f>IF('S.D.PASTE SHEET'!H234="","",UPPER('S.D.PASTE SHEET'!H234))</f>
        <v/>
      </c>
      <c s="72" t="str">
        <f>IF('S.D.PASTE SHEET'!I234="","",'S.D.PASTE SHEET'!I234)</f>
        <v/>
      </c>
      <c s="73" t="str">
        <f>IF('S.D.PASTE SHEET'!J234="","",'S.D.PASTE SHEET'!J234)</f>
        <v/>
      </c>
      <c s="72" t="str">
        <f>IF('S.D.PASTE SHEET'!K234="","",'S.D.PASTE SHEET'!K234)</f>
        <v/>
      </c>
      <c s="72" t="str">
        <f>IF('S.D.PASTE SHEET'!L234="","",'S.D.PASTE SHEET'!L234)</f>
        <v/>
      </c>
      <c s="72" t="str">
        <f>IF('S.D.PASTE SHEET'!M234="","",'S.D.PASTE SHEET'!M234)</f>
        <v/>
      </c>
      <c s="72" t="str">
        <f>IF('S.D.PASTE SHEET'!N234="","",'S.D.PASTE SHEET'!N234)</f>
        <v/>
      </c>
      <c s="72" t="str">
        <f>IF('S.D.PASTE SHEET'!O234="","",'S.D.PASTE SHEET'!O234)</f>
        <v/>
      </c>
      <c s="72" t="str">
        <f>IF('S.D.PASTE SHEET'!P234="","",'S.D.PASTE SHEET'!P234)</f>
        <v/>
      </c>
      <c s="72" t="str">
        <f>IF('S.D.PASTE SHEET'!Q234="","",'S.D.PASTE SHEET'!Q234)</f>
        <v/>
      </c>
      <c s="72" t="str">
        <f>IF('S.D.PASTE SHEET'!R234="","",'S.D.PASTE SHEET'!R234)</f>
        <v/>
      </c>
      <c s="72" t="str">
        <f>IF('S.D.PASTE SHEET'!S234="","",'S.D.PASTE SHEET'!S234)</f>
        <v/>
      </c>
      <c s="72" t="str">
        <f>IF('S.D.PASTE SHEET'!T234="","",'S.D.PASTE SHEET'!T234)</f>
        <v/>
      </c>
      <c s="72" t="str">
        <f>IF('S.D.PASTE SHEET'!U234="","",'S.D.PASTE SHEET'!U234)</f>
        <v/>
      </c>
      <c s="72" t="str">
        <f>IF('S.D.PASTE SHEET'!V234="","",'S.D.PASTE SHEET'!V234)</f>
        <v/>
      </c>
      <c s="72" t="str">
        <f>IF('S.D.PASTE SHEET'!W234="","",'S.D.PASTE SHEET'!W234)</f>
        <v/>
      </c>
      <c s="72" t="str">
        <f>IF('S.D.PASTE SHEET'!X234="","",'S.D.PASTE SHEET'!X234)</f>
        <v/>
      </c>
      <c s="72" t="str">
        <f>IF('S.D.PASTE SHEET'!Y234="","",'S.D.PASTE SHEET'!Y234)</f>
        <v/>
      </c>
      <c s="72" t="str">
        <f>IF('S.D.PASTE SHEET'!Z234="","",'S.D.PASTE SHEET'!Z234)</f>
        <v/>
      </c>
      <c s="72" t="str">
        <f>IF('S.D.PASTE SHEET'!AA234="","",'S.D.PASTE SHEET'!AA234)</f>
        <v/>
      </c>
      <c s="72" t="str">
        <f>IF('S.D.PASTE SHEET'!AB234="","",'S.D.PASTE SHEET'!AB234)</f>
        <v/>
      </c>
      <c s="72" t="str">
        <f>IF('S.D.PASTE SHEET'!AC234="","",'S.D.PASTE SHEET'!AC234)</f>
        <v/>
      </c>
      <c s="72" t="str">
        <f>IF('S.D.PASTE SHEET'!AD234="","",'S.D.PASTE SHEET'!AD234)</f>
        <v/>
      </c>
      <c s="74"/>
      <c s="70" t="str">
        <f>IF(AK234="","",IF(AK234&gt;0,COUNT($AG$2:AG234),""))</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IF(BC234="","",IF(BC234&gt;0,COUNT($AY$2:AY234),""))</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 spans="1:157" ht="15.75" customHeight="1">
      <c r="A235" s="72" t="str">
        <f>IF('S.D.PASTE SHEET'!A235="","",'S.D.PASTE SHEET'!A235)</f>
        <v/>
      </c>
      <c s="72" t="str">
        <f>IF('S.D.PASTE SHEET'!B235="","",'S.D.PASTE SHEET'!B235)</f>
        <v/>
      </c>
      <c s="72" t="str">
        <f>IF('S.D.PASTE SHEET'!C235="","",'S.D.PASTE SHEET'!C235)</f>
        <v/>
      </c>
      <c s="73" t="str">
        <f>IF('S.D.PASTE SHEET'!D235="","",'S.D.PASTE SHEET'!D235)</f>
        <v/>
      </c>
      <c s="72" t="str">
        <f>IF('S.D.PASTE SHEET'!E235="","",UPPER('S.D.PASTE SHEET'!E235))</f>
        <v/>
      </c>
      <c s="72" t="str">
        <f>IF('S.D.PASTE SHEET'!F235="","",'S.D.PASTE SHEET'!F235)</f>
        <v/>
      </c>
      <c s="72" t="str">
        <f>IF('S.D.PASTE SHEET'!G235="","",UPPER('S.D.PASTE SHEET'!G235))</f>
        <v/>
      </c>
      <c s="72" t="str">
        <f>IF('S.D.PASTE SHEET'!H235="","",UPPER('S.D.PASTE SHEET'!H235))</f>
        <v/>
      </c>
      <c s="72" t="str">
        <f>IF('S.D.PASTE SHEET'!I235="","",'S.D.PASTE SHEET'!I235)</f>
        <v/>
      </c>
      <c s="73" t="str">
        <f>IF('S.D.PASTE SHEET'!J235="","",'S.D.PASTE SHEET'!J235)</f>
        <v/>
      </c>
      <c s="72" t="str">
        <f>IF('S.D.PASTE SHEET'!K235="","",'S.D.PASTE SHEET'!K235)</f>
        <v/>
      </c>
      <c s="72" t="str">
        <f>IF('S.D.PASTE SHEET'!L235="","",'S.D.PASTE SHEET'!L235)</f>
        <v/>
      </c>
      <c s="72" t="str">
        <f>IF('S.D.PASTE SHEET'!M235="","",'S.D.PASTE SHEET'!M235)</f>
        <v/>
      </c>
      <c s="72" t="str">
        <f>IF('S.D.PASTE SHEET'!N235="","",'S.D.PASTE SHEET'!N235)</f>
        <v/>
      </c>
      <c s="72" t="str">
        <f>IF('S.D.PASTE SHEET'!O235="","",'S.D.PASTE SHEET'!O235)</f>
        <v/>
      </c>
      <c s="72" t="str">
        <f>IF('S.D.PASTE SHEET'!P235="","",'S.D.PASTE SHEET'!P235)</f>
        <v/>
      </c>
      <c s="72" t="str">
        <f>IF('S.D.PASTE SHEET'!Q235="","",'S.D.PASTE SHEET'!Q235)</f>
        <v/>
      </c>
      <c s="72" t="str">
        <f>IF('S.D.PASTE SHEET'!R235="","",'S.D.PASTE SHEET'!R235)</f>
        <v/>
      </c>
      <c s="72" t="str">
        <f>IF('S.D.PASTE SHEET'!S235="","",'S.D.PASTE SHEET'!S235)</f>
        <v/>
      </c>
      <c s="72" t="str">
        <f>IF('S.D.PASTE SHEET'!T235="","",'S.D.PASTE SHEET'!T235)</f>
        <v/>
      </c>
      <c s="72" t="str">
        <f>IF('S.D.PASTE SHEET'!U235="","",'S.D.PASTE SHEET'!U235)</f>
        <v/>
      </c>
      <c s="72" t="str">
        <f>IF('S.D.PASTE SHEET'!V235="","",'S.D.PASTE SHEET'!V235)</f>
        <v/>
      </c>
      <c s="72" t="str">
        <f>IF('S.D.PASTE SHEET'!W235="","",'S.D.PASTE SHEET'!W235)</f>
        <v/>
      </c>
      <c s="72" t="str">
        <f>IF('S.D.PASTE SHEET'!X235="","",'S.D.PASTE SHEET'!X235)</f>
        <v/>
      </c>
      <c s="72" t="str">
        <f>IF('S.D.PASTE SHEET'!Y235="","",'S.D.PASTE SHEET'!Y235)</f>
        <v/>
      </c>
      <c s="72" t="str">
        <f>IF('S.D.PASTE SHEET'!Z235="","",'S.D.PASTE SHEET'!Z235)</f>
        <v/>
      </c>
      <c s="72" t="str">
        <f>IF('S.D.PASTE SHEET'!AA235="","",'S.D.PASTE SHEET'!AA235)</f>
        <v/>
      </c>
      <c s="72" t="str">
        <f>IF('S.D.PASTE SHEET'!AB235="","",'S.D.PASTE SHEET'!AB235)</f>
        <v/>
      </c>
      <c s="72" t="str">
        <f>IF('S.D.PASTE SHEET'!AC235="","",'S.D.PASTE SHEET'!AC235)</f>
        <v/>
      </c>
      <c s="72" t="str">
        <f>IF('S.D.PASTE SHEET'!AD235="","",'S.D.PASTE SHEET'!AD235)</f>
        <v/>
      </c>
      <c s="74"/>
      <c s="70" t="str">
        <f>IF(AK235="","",IF(AK235&gt;0,COUNT($AG$2:AG235),""))</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IF(BC235="","",IF(BC235&gt;0,COUNT($AY$2:AY235),""))</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 spans="1:157" ht="15.75" customHeight="1">
      <c r="A236" s="72" t="str">
        <f>IF('S.D.PASTE SHEET'!A236="","",'S.D.PASTE SHEET'!A236)</f>
        <v/>
      </c>
      <c s="72" t="str">
        <f>IF('S.D.PASTE SHEET'!B236="","",'S.D.PASTE SHEET'!B236)</f>
        <v/>
      </c>
      <c s="72" t="str">
        <f>IF('S.D.PASTE SHEET'!C236="","",'S.D.PASTE SHEET'!C236)</f>
        <v/>
      </c>
      <c s="73" t="str">
        <f>IF('S.D.PASTE SHEET'!D236="","",'S.D.PASTE SHEET'!D236)</f>
        <v/>
      </c>
      <c s="72" t="str">
        <f>IF('S.D.PASTE SHEET'!E236="","",UPPER('S.D.PASTE SHEET'!E236))</f>
        <v/>
      </c>
      <c s="72" t="str">
        <f>IF('S.D.PASTE SHEET'!F236="","",'S.D.PASTE SHEET'!F236)</f>
        <v/>
      </c>
      <c s="72" t="str">
        <f>IF('S.D.PASTE SHEET'!G236="","",UPPER('S.D.PASTE SHEET'!G236))</f>
        <v/>
      </c>
      <c s="72" t="str">
        <f>IF('S.D.PASTE SHEET'!H236="","",UPPER('S.D.PASTE SHEET'!H236))</f>
        <v/>
      </c>
      <c s="72" t="str">
        <f>IF('S.D.PASTE SHEET'!I236="","",'S.D.PASTE SHEET'!I236)</f>
        <v/>
      </c>
      <c s="73" t="str">
        <f>IF('S.D.PASTE SHEET'!J236="","",'S.D.PASTE SHEET'!J236)</f>
        <v/>
      </c>
      <c s="72" t="str">
        <f>IF('S.D.PASTE SHEET'!K236="","",'S.D.PASTE SHEET'!K236)</f>
        <v/>
      </c>
      <c s="72" t="str">
        <f>IF('S.D.PASTE SHEET'!L236="","",'S.D.PASTE SHEET'!L236)</f>
        <v/>
      </c>
      <c s="72" t="str">
        <f>IF('S.D.PASTE SHEET'!M236="","",'S.D.PASTE SHEET'!M236)</f>
        <v/>
      </c>
      <c s="72" t="str">
        <f>IF('S.D.PASTE SHEET'!N236="","",'S.D.PASTE SHEET'!N236)</f>
        <v/>
      </c>
      <c s="72" t="str">
        <f>IF('S.D.PASTE SHEET'!O236="","",'S.D.PASTE SHEET'!O236)</f>
        <v/>
      </c>
      <c s="72" t="str">
        <f>IF('S.D.PASTE SHEET'!P236="","",'S.D.PASTE SHEET'!P236)</f>
        <v/>
      </c>
      <c s="72" t="str">
        <f>IF('S.D.PASTE SHEET'!Q236="","",'S.D.PASTE SHEET'!Q236)</f>
        <v/>
      </c>
      <c s="72" t="str">
        <f>IF('S.D.PASTE SHEET'!R236="","",'S.D.PASTE SHEET'!R236)</f>
        <v/>
      </c>
      <c s="72" t="str">
        <f>IF('S.D.PASTE SHEET'!S236="","",'S.D.PASTE SHEET'!S236)</f>
        <v/>
      </c>
      <c s="72" t="str">
        <f>IF('S.D.PASTE SHEET'!T236="","",'S.D.PASTE SHEET'!T236)</f>
        <v/>
      </c>
      <c s="72" t="str">
        <f>IF('S.D.PASTE SHEET'!U236="","",'S.D.PASTE SHEET'!U236)</f>
        <v/>
      </c>
      <c s="72" t="str">
        <f>IF('S.D.PASTE SHEET'!V236="","",'S.D.PASTE SHEET'!V236)</f>
        <v/>
      </c>
      <c s="72" t="str">
        <f>IF('S.D.PASTE SHEET'!W236="","",'S.D.PASTE SHEET'!W236)</f>
        <v/>
      </c>
      <c s="72" t="str">
        <f>IF('S.D.PASTE SHEET'!X236="","",'S.D.PASTE SHEET'!X236)</f>
        <v/>
      </c>
      <c s="72" t="str">
        <f>IF('S.D.PASTE SHEET'!Y236="","",'S.D.PASTE SHEET'!Y236)</f>
        <v/>
      </c>
      <c s="72" t="str">
        <f>IF('S.D.PASTE SHEET'!Z236="","",'S.D.PASTE SHEET'!Z236)</f>
        <v/>
      </c>
      <c s="72" t="str">
        <f>IF('S.D.PASTE SHEET'!AA236="","",'S.D.PASTE SHEET'!AA236)</f>
        <v/>
      </c>
      <c s="72" t="str">
        <f>IF('S.D.PASTE SHEET'!AB236="","",'S.D.PASTE SHEET'!AB236)</f>
        <v/>
      </c>
      <c s="72" t="str">
        <f>IF('S.D.PASTE SHEET'!AC236="","",'S.D.PASTE SHEET'!AC236)</f>
        <v/>
      </c>
      <c s="72" t="str">
        <f>IF('S.D.PASTE SHEET'!AD236="","",'S.D.PASTE SHEET'!AD236)</f>
        <v/>
      </c>
      <c s="74"/>
      <c s="70" t="str">
        <f>IF(AK236="","",IF(AK236&gt;0,COUNT($AG$2:AG236),""))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IF(BC236="","",IF(BC236&gt;0,COUNT($AY$2:AY236),""))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 spans="1:157" ht="15.75" customHeight="1">
      <c r="A237" s="72" t="str">
        <f>IF('S.D.PASTE SHEET'!A237="","",'S.D.PASTE SHEET'!A237)</f>
        <v/>
      </c>
      <c s="72" t="str">
        <f>IF('S.D.PASTE SHEET'!B237="","",'S.D.PASTE SHEET'!B237)</f>
        <v/>
      </c>
      <c s="72" t="str">
        <f>IF('S.D.PASTE SHEET'!C237="","",'S.D.PASTE SHEET'!C237)</f>
        <v/>
      </c>
      <c s="73" t="str">
        <f>IF('S.D.PASTE SHEET'!D237="","",'S.D.PASTE SHEET'!D237)</f>
        <v/>
      </c>
      <c s="72" t="str">
        <f>IF('S.D.PASTE SHEET'!E237="","",UPPER('S.D.PASTE SHEET'!E237))</f>
        <v/>
      </c>
      <c s="72" t="str">
        <f>IF('S.D.PASTE SHEET'!F237="","",'S.D.PASTE SHEET'!F237)</f>
        <v/>
      </c>
      <c s="72" t="str">
        <f>IF('S.D.PASTE SHEET'!G237="","",UPPER('S.D.PASTE SHEET'!G237))</f>
        <v/>
      </c>
      <c s="72" t="str">
        <f>IF('S.D.PASTE SHEET'!H237="","",UPPER('S.D.PASTE SHEET'!H237))</f>
        <v/>
      </c>
      <c s="72" t="str">
        <f>IF('S.D.PASTE SHEET'!I237="","",'S.D.PASTE SHEET'!I237)</f>
        <v/>
      </c>
      <c s="73" t="str">
        <f>IF('S.D.PASTE SHEET'!J237="","",'S.D.PASTE SHEET'!J237)</f>
        <v/>
      </c>
      <c s="72" t="str">
        <f>IF('S.D.PASTE SHEET'!K237="","",'S.D.PASTE SHEET'!K237)</f>
        <v/>
      </c>
      <c s="72" t="str">
        <f>IF('S.D.PASTE SHEET'!L237="","",'S.D.PASTE SHEET'!L237)</f>
        <v/>
      </c>
      <c s="72" t="str">
        <f>IF('S.D.PASTE SHEET'!M237="","",'S.D.PASTE SHEET'!M237)</f>
        <v/>
      </c>
      <c s="72" t="str">
        <f>IF('S.D.PASTE SHEET'!N237="","",'S.D.PASTE SHEET'!N237)</f>
        <v/>
      </c>
      <c s="72" t="str">
        <f>IF('S.D.PASTE SHEET'!O237="","",'S.D.PASTE SHEET'!O237)</f>
        <v/>
      </c>
      <c s="72" t="str">
        <f>IF('S.D.PASTE SHEET'!P237="","",'S.D.PASTE SHEET'!P237)</f>
        <v/>
      </c>
      <c s="72" t="str">
        <f>IF('S.D.PASTE SHEET'!Q237="","",'S.D.PASTE SHEET'!Q237)</f>
        <v/>
      </c>
      <c s="72" t="str">
        <f>IF('S.D.PASTE SHEET'!R237="","",'S.D.PASTE SHEET'!R237)</f>
        <v/>
      </c>
      <c s="72" t="str">
        <f>IF('S.D.PASTE SHEET'!S237="","",'S.D.PASTE SHEET'!S237)</f>
        <v/>
      </c>
      <c s="72" t="str">
        <f>IF('S.D.PASTE SHEET'!T237="","",'S.D.PASTE SHEET'!T237)</f>
        <v/>
      </c>
      <c s="72" t="str">
        <f>IF('S.D.PASTE SHEET'!U237="","",'S.D.PASTE SHEET'!U237)</f>
        <v/>
      </c>
      <c s="72" t="str">
        <f>IF('S.D.PASTE SHEET'!V237="","",'S.D.PASTE SHEET'!V237)</f>
        <v/>
      </c>
      <c s="72" t="str">
        <f>IF('S.D.PASTE SHEET'!W237="","",'S.D.PASTE SHEET'!W237)</f>
        <v/>
      </c>
      <c s="72" t="str">
        <f>IF('S.D.PASTE SHEET'!X237="","",'S.D.PASTE SHEET'!X237)</f>
        <v/>
      </c>
      <c s="72" t="str">
        <f>IF('S.D.PASTE SHEET'!Y237="","",'S.D.PASTE SHEET'!Y237)</f>
        <v/>
      </c>
      <c s="72" t="str">
        <f>IF('S.D.PASTE SHEET'!Z237="","",'S.D.PASTE SHEET'!Z237)</f>
        <v/>
      </c>
      <c s="72" t="str">
        <f>IF('S.D.PASTE SHEET'!AA237="","",'S.D.PASTE SHEET'!AA237)</f>
        <v/>
      </c>
      <c s="72" t="str">
        <f>IF('S.D.PASTE SHEET'!AB237="","",'S.D.PASTE SHEET'!AB237)</f>
        <v/>
      </c>
      <c s="72" t="str">
        <f>IF('S.D.PASTE SHEET'!AC237="","",'S.D.PASTE SHEET'!AC237)</f>
        <v/>
      </c>
      <c s="72" t="str">
        <f>IF('S.D.PASTE SHEET'!AD237="","",'S.D.PASTE SHEET'!AD237)</f>
        <v/>
      </c>
      <c s="74"/>
      <c s="70" t="str">
        <f>IF(AK237="","",IF(AK237&gt;0,COUNT($AG$2:AG237),""))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IF(BC237="","",IF(BC237&gt;0,COUNT($AY$2:AY237),""))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 spans="1:157" ht="15.75" customHeight="1">
      <c r="A238" s="72" t="str">
        <f>IF('S.D.PASTE SHEET'!A238="","",'S.D.PASTE SHEET'!A238)</f>
        <v/>
      </c>
      <c s="72" t="str">
        <f>IF('S.D.PASTE SHEET'!B238="","",'S.D.PASTE SHEET'!B238)</f>
        <v/>
      </c>
      <c s="72" t="str">
        <f>IF('S.D.PASTE SHEET'!C238="","",'S.D.PASTE SHEET'!C238)</f>
        <v/>
      </c>
      <c s="73" t="str">
        <f>IF('S.D.PASTE SHEET'!D238="","",'S.D.PASTE SHEET'!D238)</f>
        <v/>
      </c>
      <c s="72" t="str">
        <f>IF('S.D.PASTE SHEET'!E238="","",UPPER('S.D.PASTE SHEET'!E238))</f>
        <v/>
      </c>
      <c s="72" t="str">
        <f>IF('S.D.PASTE SHEET'!F238="","",'S.D.PASTE SHEET'!F238)</f>
        <v/>
      </c>
      <c s="72" t="str">
        <f>IF('S.D.PASTE SHEET'!G238="","",UPPER('S.D.PASTE SHEET'!G238))</f>
        <v/>
      </c>
      <c s="72" t="str">
        <f>IF('S.D.PASTE SHEET'!H238="","",UPPER('S.D.PASTE SHEET'!H238))</f>
        <v/>
      </c>
      <c s="72" t="str">
        <f>IF('S.D.PASTE SHEET'!I238="","",'S.D.PASTE SHEET'!I238)</f>
        <v/>
      </c>
      <c s="73" t="str">
        <f>IF('S.D.PASTE SHEET'!J238="","",'S.D.PASTE SHEET'!J238)</f>
        <v/>
      </c>
      <c s="72" t="str">
        <f>IF('S.D.PASTE SHEET'!K238="","",'S.D.PASTE SHEET'!K238)</f>
        <v/>
      </c>
      <c s="72" t="str">
        <f>IF('S.D.PASTE SHEET'!L238="","",'S.D.PASTE SHEET'!L238)</f>
        <v/>
      </c>
      <c s="72" t="str">
        <f>IF('S.D.PASTE SHEET'!M238="","",'S.D.PASTE SHEET'!M238)</f>
        <v/>
      </c>
      <c s="72" t="str">
        <f>IF('S.D.PASTE SHEET'!N238="","",'S.D.PASTE SHEET'!N238)</f>
        <v/>
      </c>
      <c s="72" t="str">
        <f>IF('S.D.PASTE SHEET'!O238="","",'S.D.PASTE SHEET'!O238)</f>
        <v/>
      </c>
      <c s="72" t="str">
        <f>IF('S.D.PASTE SHEET'!P238="","",'S.D.PASTE SHEET'!P238)</f>
        <v/>
      </c>
      <c s="72" t="str">
        <f>IF('S.D.PASTE SHEET'!Q238="","",'S.D.PASTE SHEET'!Q238)</f>
        <v/>
      </c>
      <c s="72" t="str">
        <f>IF('S.D.PASTE SHEET'!R238="","",'S.D.PASTE SHEET'!R238)</f>
        <v/>
      </c>
      <c s="72" t="str">
        <f>IF('S.D.PASTE SHEET'!S238="","",'S.D.PASTE SHEET'!S238)</f>
        <v/>
      </c>
      <c s="72" t="str">
        <f>IF('S.D.PASTE SHEET'!T238="","",'S.D.PASTE SHEET'!T238)</f>
        <v/>
      </c>
      <c s="72" t="str">
        <f>IF('S.D.PASTE SHEET'!U238="","",'S.D.PASTE SHEET'!U238)</f>
        <v/>
      </c>
      <c s="72" t="str">
        <f>IF('S.D.PASTE SHEET'!V238="","",'S.D.PASTE SHEET'!V238)</f>
        <v/>
      </c>
      <c s="72" t="str">
        <f>IF('S.D.PASTE SHEET'!W238="","",'S.D.PASTE SHEET'!W238)</f>
        <v/>
      </c>
      <c s="72" t="str">
        <f>IF('S.D.PASTE SHEET'!X238="","",'S.D.PASTE SHEET'!X238)</f>
        <v/>
      </c>
      <c s="72" t="str">
        <f>IF('S.D.PASTE SHEET'!Y238="","",'S.D.PASTE SHEET'!Y238)</f>
        <v/>
      </c>
      <c s="72" t="str">
        <f>IF('S.D.PASTE SHEET'!Z238="","",'S.D.PASTE SHEET'!Z238)</f>
        <v/>
      </c>
      <c s="72" t="str">
        <f>IF('S.D.PASTE SHEET'!AA238="","",'S.D.PASTE SHEET'!AA238)</f>
        <v/>
      </c>
      <c s="72" t="str">
        <f>IF('S.D.PASTE SHEET'!AB238="","",'S.D.PASTE SHEET'!AB238)</f>
        <v/>
      </c>
      <c s="72" t="str">
        <f>IF('S.D.PASTE SHEET'!AC238="","",'S.D.PASTE SHEET'!AC238)</f>
        <v/>
      </c>
      <c s="72" t="str">
        <f>IF('S.D.PASTE SHEET'!AD238="","",'S.D.PASTE SHEET'!AD238)</f>
        <v/>
      </c>
      <c s="74"/>
      <c s="70" t="str">
        <f>IF(AK238="","",IF(AK238&gt;0,COUNT($AG$2:AG238),""))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IF(BC238="","",IF(BC238&gt;0,COUNT($AY$2:AY238),""))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 spans="1:157" ht="15.75" customHeight="1">
      <c r="A239" s="72" t="str">
        <f>IF('S.D.PASTE SHEET'!A239="","",'S.D.PASTE SHEET'!A239)</f>
        <v/>
      </c>
      <c s="72" t="str">
        <f>IF('S.D.PASTE SHEET'!B239="","",'S.D.PASTE SHEET'!B239)</f>
        <v/>
      </c>
      <c s="72" t="str">
        <f>IF('S.D.PASTE SHEET'!C239="","",'S.D.PASTE SHEET'!C239)</f>
        <v/>
      </c>
      <c s="73" t="str">
        <f>IF('S.D.PASTE SHEET'!D239="","",'S.D.PASTE SHEET'!D239)</f>
        <v/>
      </c>
      <c s="72" t="str">
        <f>IF('S.D.PASTE SHEET'!E239="","",UPPER('S.D.PASTE SHEET'!E239))</f>
        <v/>
      </c>
      <c s="72" t="str">
        <f>IF('S.D.PASTE SHEET'!F239="","",'S.D.PASTE SHEET'!F239)</f>
        <v/>
      </c>
      <c s="72" t="str">
        <f>IF('S.D.PASTE SHEET'!G239="","",UPPER('S.D.PASTE SHEET'!G239))</f>
        <v/>
      </c>
      <c s="72" t="str">
        <f>IF('S.D.PASTE SHEET'!H239="","",UPPER('S.D.PASTE SHEET'!H239))</f>
        <v/>
      </c>
      <c s="72" t="str">
        <f>IF('S.D.PASTE SHEET'!I239="","",'S.D.PASTE SHEET'!I239)</f>
        <v/>
      </c>
      <c s="73" t="str">
        <f>IF('S.D.PASTE SHEET'!J239="","",'S.D.PASTE SHEET'!J239)</f>
        <v/>
      </c>
      <c s="72" t="str">
        <f>IF('S.D.PASTE SHEET'!K239="","",'S.D.PASTE SHEET'!K239)</f>
        <v/>
      </c>
      <c s="72" t="str">
        <f>IF('S.D.PASTE SHEET'!L239="","",'S.D.PASTE SHEET'!L239)</f>
        <v/>
      </c>
      <c s="72" t="str">
        <f>IF('S.D.PASTE SHEET'!M239="","",'S.D.PASTE SHEET'!M239)</f>
        <v/>
      </c>
      <c s="72" t="str">
        <f>IF('S.D.PASTE SHEET'!N239="","",'S.D.PASTE SHEET'!N239)</f>
        <v/>
      </c>
      <c s="72" t="str">
        <f>IF('S.D.PASTE SHEET'!O239="","",'S.D.PASTE SHEET'!O239)</f>
        <v/>
      </c>
      <c s="72" t="str">
        <f>IF('S.D.PASTE SHEET'!P239="","",'S.D.PASTE SHEET'!P239)</f>
        <v/>
      </c>
      <c s="72" t="str">
        <f>IF('S.D.PASTE SHEET'!Q239="","",'S.D.PASTE SHEET'!Q239)</f>
        <v/>
      </c>
      <c s="72" t="str">
        <f>IF('S.D.PASTE SHEET'!R239="","",'S.D.PASTE SHEET'!R239)</f>
        <v/>
      </c>
      <c s="72" t="str">
        <f>IF('S.D.PASTE SHEET'!S239="","",'S.D.PASTE SHEET'!S239)</f>
        <v/>
      </c>
      <c s="72" t="str">
        <f>IF('S.D.PASTE SHEET'!T239="","",'S.D.PASTE SHEET'!T239)</f>
        <v/>
      </c>
      <c s="72" t="str">
        <f>IF('S.D.PASTE SHEET'!U239="","",'S.D.PASTE SHEET'!U239)</f>
        <v/>
      </c>
      <c s="72" t="str">
        <f>IF('S.D.PASTE SHEET'!V239="","",'S.D.PASTE SHEET'!V239)</f>
        <v/>
      </c>
      <c s="72" t="str">
        <f>IF('S.D.PASTE SHEET'!W239="","",'S.D.PASTE SHEET'!W239)</f>
        <v/>
      </c>
      <c s="72" t="str">
        <f>IF('S.D.PASTE SHEET'!X239="","",'S.D.PASTE SHEET'!X239)</f>
        <v/>
      </c>
      <c s="72" t="str">
        <f>IF('S.D.PASTE SHEET'!Y239="","",'S.D.PASTE SHEET'!Y239)</f>
        <v/>
      </c>
      <c s="72" t="str">
        <f>IF('S.D.PASTE SHEET'!Z239="","",'S.D.PASTE SHEET'!Z239)</f>
        <v/>
      </c>
      <c s="72" t="str">
        <f>IF('S.D.PASTE SHEET'!AA239="","",'S.D.PASTE SHEET'!AA239)</f>
        <v/>
      </c>
      <c s="72" t="str">
        <f>IF('S.D.PASTE SHEET'!AB239="","",'S.D.PASTE SHEET'!AB239)</f>
        <v/>
      </c>
      <c s="72" t="str">
        <f>IF('S.D.PASTE SHEET'!AC239="","",'S.D.PASTE SHEET'!AC239)</f>
        <v/>
      </c>
      <c s="72" t="str">
        <f>IF('S.D.PASTE SHEET'!AD239="","",'S.D.PASTE SHEET'!AD239)</f>
        <v/>
      </c>
      <c s="74"/>
      <c s="70" t="str">
        <f>IF(AK239="","",IF(AK239&gt;0,COUNT($AG$2:AG239),""))</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IF(BC239="","",IF(BC239&gt;0,COUNT($AY$2:AY239),""))</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 spans="1:157" ht="15.75" customHeight="1">
      <c r="A240" s="72" t="str">
        <f>IF('S.D.PASTE SHEET'!A240="","",'S.D.PASTE SHEET'!A240)</f>
        <v/>
      </c>
      <c s="72" t="str">
        <f>IF('S.D.PASTE SHEET'!B240="","",'S.D.PASTE SHEET'!B240)</f>
        <v/>
      </c>
      <c s="72" t="str">
        <f>IF('S.D.PASTE SHEET'!C240="","",'S.D.PASTE SHEET'!C240)</f>
        <v/>
      </c>
      <c s="73" t="str">
        <f>IF('S.D.PASTE SHEET'!D240="","",'S.D.PASTE SHEET'!D240)</f>
        <v/>
      </c>
      <c s="72" t="str">
        <f>IF('S.D.PASTE SHEET'!E240="","",UPPER('S.D.PASTE SHEET'!E240))</f>
        <v/>
      </c>
      <c s="72" t="str">
        <f>IF('S.D.PASTE SHEET'!F240="","",'S.D.PASTE SHEET'!F240)</f>
        <v/>
      </c>
      <c s="72" t="str">
        <f>IF('S.D.PASTE SHEET'!G240="","",UPPER('S.D.PASTE SHEET'!G240))</f>
        <v/>
      </c>
      <c s="72" t="str">
        <f>IF('S.D.PASTE SHEET'!H240="","",UPPER('S.D.PASTE SHEET'!H240))</f>
        <v/>
      </c>
      <c s="72" t="str">
        <f>IF('S.D.PASTE SHEET'!I240="","",'S.D.PASTE SHEET'!I240)</f>
        <v/>
      </c>
      <c s="73" t="str">
        <f>IF('S.D.PASTE SHEET'!J240="","",'S.D.PASTE SHEET'!J240)</f>
        <v/>
      </c>
      <c s="72" t="str">
        <f>IF('S.D.PASTE SHEET'!K240="","",'S.D.PASTE SHEET'!K240)</f>
        <v/>
      </c>
      <c s="72" t="str">
        <f>IF('S.D.PASTE SHEET'!L240="","",'S.D.PASTE SHEET'!L240)</f>
        <v/>
      </c>
      <c s="72" t="str">
        <f>IF('S.D.PASTE SHEET'!M240="","",'S.D.PASTE SHEET'!M240)</f>
        <v/>
      </c>
      <c s="72" t="str">
        <f>IF('S.D.PASTE SHEET'!N240="","",'S.D.PASTE SHEET'!N240)</f>
        <v/>
      </c>
      <c s="72" t="str">
        <f>IF('S.D.PASTE SHEET'!O240="","",'S.D.PASTE SHEET'!O240)</f>
        <v/>
      </c>
      <c s="72" t="str">
        <f>IF('S.D.PASTE SHEET'!P240="","",'S.D.PASTE SHEET'!P240)</f>
        <v/>
      </c>
      <c s="72" t="str">
        <f>IF('S.D.PASTE SHEET'!Q240="","",'S.D.PASTE SHEET'!Q240)</f>
        <v/>
      </c>
      <c s="72" t="str">
        <f>IF('S.D.PASTE SHEET'!R240="","",'S.D.PASTE SHEET'!R240)</f>
        <v/>
      </c>
      <c s="72" t="str">
        <f>IF('S.D.PASTE SHEET'!S240="","",'S.D.PASTE SHEET'!S240)</f>
        <v/>
      </c>
      <c s="72" t="str">
        <f>IF('S.D.PASTE SHEET'!T240="","",'S.D.PASTE SHEET'!T240)</f>
        <v/>
      </c>
      <c s="72" t="str">
        <f>IF('S.D.PASTE SHEET'!U240="","",'S.D.PASTE SHEET'!U240)</f>
        <v/>
      </c>
      <c s="72" t="str">
        <f>IF('S.D.PASTE SHEET'!V240="","",'S.D.PASTE SHEET'!V240)</f>
        <v/>
      </c>
      <c s="72" t="str">
        <f>IF('S.D.PASTE SHEET'!W240="","",'S.D.PASTE SHEET'!W240)</f>
        <v/>
      </c>
      <c s="72" t="str">
        <f>IF('S.D.PASTE SHEET'!X240="","",'S.D.PASTE SHEET'!X240)</f>
        <v/>
      </c>
      <c s="72" t="str">
        <f>IF('S.D.PASTE SHEET'!Y240="","",'S.D.PASTE SHEET'!Y240)</f>
        <v/>
      </c>
      <c s="72" t="str">
        <f>IF('S.D.PASTE SHEET'!Z240="","",'S.D.PASTE SHEET'!Z240)</f>
        <v/>
      </c>
      <c s="72" t="str">
        <f>IF('S.D.PASTE SHEET'!AA240="","",'S.D.PASTE SHEET'!AA240)</f>
        <v/>
      </c>
      <c s="72" t="str">
        <f>IF('S.D.PASTE SHEET'!AB240="","",'S.D.PASTE SHEET'!AB240)</f>
        <v/>
      </c>
      <c s="72" t="str">
        <f>IF('S.D.PASTE SHEET'!AC240="","",'S.D.PASTE SHEET'!AC240)</f>
        <v/>
      </c>
      <c s="72" t="str">
        <f>IF('S.D.PASTE SHEET'!AD240="","",'S.D.PASTE SHEET'!AD240)</f>
        <v/>
      </c>
      <c s="74"/>
      <c s="70" t="str">
        <f>IF(AK240="","",IF(AK240&gt;0,COUNT($AG$2:AG240),""))</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IF(BC240="","",IF(BC240&gt;0,COUNT($AY$2:AY240),""))</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 spans="1:157" ht="15.75" customHeight="1">
      <c r="A241" s="72" t="str">
        <f>IF('S.D.PASTE SHEET'!A241="","",'S.D.PASTE SHEET'!A241)</f>
        <v/>
      </c>
      <c s="72" t="str">
        <f>IF('S.D.PASTE SHEET'!B241="","",'S.D.PASTE SHEET'!B241)</f>
        <v/>
      </c>
      <c s="72" t="str">
        <f>IF('S.D.PASTE SHEET'!C241="","",'S.D.PASTE SHEET'!C241)</f>
        <v/>
      </c>
      <c s="73" t="str">
        <f>IF('S.D.PASTE SHEET'!D241="","",'S.D.PASTE SHEET'!D241)</f>
        <v/>
      </c>
      <c s="72" t="str">
        <f>IF('S.D.PASTE SHEET'!E241="","",UPPER('S.D.PASTE SHEET'!E241))</f>
        <v/>
      </c>
      <c s="72" t="str">
        <f>IF('S.D.PASTE SHEET'!F241="","",'S.D.PASTE SHEET'!F241)</f>
        <v/>
      </c>
      <c s="72" t="str">
        <f>IF('S.D.PASTE SHEET'!G241="","",UPPER('S.D.PASTE SHEET'!G241))</f>
        <v/>
      </c>
      <c s="72" t="str">
        <f>IF('S.D.PASTE SHEET'!H241="","",UPPER('S.D.PASTE SHEET'!H241))</f>
        <v/>
      </c>
      <c s="72" t="str">
        <f>IF('S.D.PASTE SHEET'!I241="","",'S.D.PASTE SHEET'!I241)</f>
        <v/>
      </c>
      <c s="73" t="str">
        <f>IF('S.D.PASTE SHEET'!J241="","",'S.D.PASTE SHEET'!J241)</f>
        <v/>
      </c>
      <c s="72" t="str">
        <f>IF('S.D.PASTE SHEET'!K241="","",'S.D.PASTE SHEET'!K241)</f>
        <v/>
      </c>
      <c s="72" t="str">
        <f>IF('S.D.PASTE SHEET'!L241="","",'S.D.PASTE SHEET'!L241)</f>
        <v/>
      </c>
      <c s="72" t="str">
        <f>IF('S.D.PASTE SHEET'!M241="","",'S.D.PASTE SHEET'!M241)</f>
        <v/>
      </c>
      <c s="72" t="str">
        <f>IF('S.D.PASTE SHEET'!N241="","",'S.D.PASTE SHEET'!N241)</f>
        <v/>
      </c>
      <c s="72" t="str">
        <f>IF('S.D.PASTE SHEET'!O241="","",'S.D.PASTE SHEET'!O241)</f>
        <v/>
      </c>
      <c s="72" t="str">
        <f>IF('S.D.PASTE SHEET'!P241="","",'S.D.PASTE SHEET'!P241)</f>
        <v/>
      </c>
      <c s="72" t="str">
        <f>IF('S.D.PASTE SHEET'!Q241="","",'S.D.PASTE SHEET'!Q241)</f>
        <v/>
      </c>
      <c s="72" t="str">
        <f>IF('S.D.PASTE SHEET'!R241="","",'S.D.PASTE SHEET'!R241)</f>
        <v/>
      </c>
      <c s="72" t="str">
        <f>IF('S.D.PASTE SHEET'!S241="","",'S.D.PASTE SHEET'!S241)</f>
        <v/>
      </c>
      <c s="72" t="str">
        <f>IF('S.D.PASTE SHEET'!T241="","",'S.D.PASTE SHEET'!T241)</f>
        <v/>
      </c>
      <c s="72" t="str">
        <f>IF('S.D.PASTE SHEET'!U241="","",'S.D.PASTE SHEET'!U241)</f>
        <v/>
      </c>
      <c s="72" t="str">
        <f>IF('S.D.PASTE SHEET'!V241="","",'S.D.PASTE SHEET'!V241)</f>
        <v/>
      </c>
      <c s="72" t="str">
        <f>IF('S.D.PASTE SHEET'!W241="","",'S.D.PASTE SHEET'!W241)</f>
        <v/>
      </c>
      <c s="72" t="str">
        <f>IF('S.D.PASTE SHEET'!X241="","",'S.D.PASTE SHEET'!X241)</f>
        <v/>
      </c>
      <c s="72" t="str">
        <f>IF('S.D.PASTE SHEET'!Y241="","",'S.D.PASTE SHEET'!Y241)</f>
        <v/>
      </c>
      <c s="72" t="str">
        <f>IF('S.D.PASTE SHEET'!Z241="","",'S.D.PASTE SHEET'!Z241)</f>
        <v/>
      </c>
      <c s="72" t="str">
        <f>IF('S.D.PASTE SHEET'!AA241="","",'S.D.PASTE SHEET'!AA241)</f>
        <v/>
      </c>
      <c s="72" t="str">
        <f>IF('S.D.PASTE SHEET'!AB241="","",'S.D.PASTE SHEET'!AB241)</f>
        <v/>
      </c>
      <c s="72" t="str">
        <f>IF('S.D.PASTE SHEET'!AC241="","",'S.D.PASTE SHEET'!AC241)</f>
        <v/>
      </c>
      <c s="72" t="str">
        <f>IF('S.D.PASTE SHEET'!AD241="","",'S.D.PASTE SHEET'!AD241)</f>
        <v/>
      </c>
      <c s="74"/>
      <c s="70" t="str">
        <f>IF(AK241="","",IF(AK241&gt;0,COUNT($AG$2:AG241),""))</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IF(BC241="","",IF(BC241&gt;0,COUNT($AY$2:AY241),""))</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 spans="1:157" ht="15.75" customHeight="1">
      <c r="A242" s="72" t="str">
        <f>IF('S.D.PASTE SHEET'!A242="","",'S.D.PASTE SHEET'!A242)</f>
        <v/>
      </c>
      <c s="72" t="str">
        <f>IF('S.D.PASTE SHEET'!B242="","",'S.D.PASTE SHEET'!B242)</f>
        <v/>
      </c>
      <c s="72" t="str">
        <f>IF('S.D.PASTE SHEET'!C242="","",'S.D.PASTE SHEET'!C242)</f>
        <v/>
      </c>
      <c s="73" t="str">
        <f>IF('S.D.PASTE SHEET'!D242="","",'S.D.PASTE SHEET'!D242)</f>
        <v/>
      </c>
      <c s="72" t="str">
        <f>IF('S.D.PASTE SHEET'!E242="","",UPPER('S.D.PASTE SHEET'!E242))</f>
        <v/>
      </c>
      <c s="72" t="str">
        <f>IF('S.D.PASTE SHEET'!F242="","",'S.D.PASTE SHEET'!F242)</f>
        <v/>
      </c>
      <c s="72" t="str">
        <f>IF('S.D.PASTE SHEET'!G242="","",UPPER('S.D.PASTE SHEET'!G242))</f>
        <v/>
      </c>
      <c s="72" t="str">
        <f>IF('S.D.PASTE SHEET'!H242="","",UPPER('S.D.PASTE SHEET'!H242))</f>
        <v/>
      </c>
      <c s="72" t="str">
        <f>IF('S.D.PASTE SHEET'!I242="","",'S.D.PASTE SHEET'!I242)</f>
        <v/>
      </c>
      <c s="73" t="str">
        <f>IF('S.D.PASTE SHEET'!J242="","",'S.D.PASTE SHEET'!J242)</f>
        <v/>
      </c>
      <c s="72" t="str">
        <f>IF('S.D.PASTE SHEET'!K242="","",'S.D.PASTE SHEET'!K242)</f>
        <v/>
      </c>
      <c s="72" t="str">
        <f>IF('S.D.PASTE SHEET'!L242="","",'S.D.PASTE SHEET'!L242)</f>
        <v/>
      </c>
      <c s="72" t="str">
        <f>IF('S.D.PASTE SHEET'!M242="","",'S.D.PASTE SHEET'!M242)</f>
        <v/>
      </c>
      <c s="72" t="str">
        <f>IF('S.D.PASTE SHEET'!N242="","",'S.D.PASTE SHEET'!N242)</f>
        <v/>
      </c>
      <c s="72" t="str">
        <f>IF('S.D.PASTE SHEET'!O242="","",'S.D.PASTE SHEET'!O242)</f>
        <v/>
      </c>
      <c s="72" t="str">
        <f>IF('S.D.PASTE SHEET'!P242="","",'S.D.PASTE SHEET'!P242)</f>
        <v/>
      </c>
      <c s="72" t="str">
        <f>IF('S.D.PASTE SHEET'!Q242="","",'S.D.PASTE SHEET'!Q242)</f>
        <v/>
      </c>
      <c s="72" t="str">
        <f>IF('S.D.PASTE SHEET'!R242="","",'S.D.PASTE SHEET'!R242)</f>
        <v/>
      </c>
      <c s="72" t="str">
        <f>IF('S.D.PASTE SHEET'!S242="","",'S.D.PASTE SHEET'!S242)</f>
        <v/>
      </c>
      <c s="72" t="str">
        <f>IF('S.D.PASTE SHEET'!T242="","",'S.D.PASTE SHEET'!T242)</f>
        <v/>
      </c>
      <c s="72" t="str">
        <f>IF('S.D.PASTE SHEET'!U242="","",'S.D.PASTE SHEET'!U242)</f>
        <v/>
      </c>
      <c s="72" t="str">
        <f>IF('S.D.PASTE SHEET'!V242="","",'S.D.PASTE SHEET'!V242)</f>
        <v/>
      </c>
      <c s="72" t="str">
        <f>IF('S.D.PASTE SHEET'!W242="","",'S.D.PASTE SHEET'!W242)</f>
        <v/>
      </c>
      <c s="72" t="str">
        <f>IF('S.D.PASTE SHEET'!X242="","",'S.D.PASTE SHEET'!X242)</f>
        <v/>
      </c>
      <c s="72" t="str">
        <f>IF('S.D.PASTE SHEET'!Y242="","",'S.D.PASTE SHEET'!Y242)</f>
        <v/>
      </c>
      <c s="72" t="str">
        <f>IF('S.D.PASTE SHEET'!Z242="","",'S.D.PASTE SHEET'!Z242)</f>
        <v/>
      </c>
      <c s="72" t="str">
        <f>IF('S.D.PASTE SHEET'!AA242="","",'S.D.PASTE SHEET'!AA242)</f>
        <v/>
      </c>
      <c s="72" t="str">
        <f>IF('S.D.PASTE SHEET'!AB242="","",'S.D.PASTE SHEET'!AB242)</f>
        <v/>
      </c>
      <c s="72" t="str">
        <f>IF('S.D.PASTE SHEET'!AC242="","",'S.D.PASTE SHEET'!AC242)</f>
        <v/>
      </c>
      <c s="72" t="str">
        <f>IF('S.D.PASTE SHEET'!AD242="","",'S.D.PASTE SHEET'!AD242)</f>
        <v/>
      </c>
      <c s="74"/>
      <c s="70" t="str">
        <f>IF(AK242="","",IF(AK242&gt;0,COUNT($AG$2:AG242),""))</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IF(BC242="","",IF(BC242&gt;0,COUNT($AY$2:AY242),""))</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 spans="1:157" ht="15.75" customHeight="1">
      <c r="A243" s="72" t="str">
        <f>IF('S.D.PASTE SHEET'!A243="","",'S.D.PASTE SHEET'!A243)</f>
        <v/>
      </c>
      <c s="72" t="str">
        <f>IF('S.D.PASTE SHEET'!B243="","",'S.D.PASTE SHEET'!B243)</f>
        <v/>
      </c>
      <c s="72" t="str">
        <f>IF('S.D.PASTE SHEET'!C243="","",'S.D.PASTE SHEET'!C243)</f>
        <v/>
      </c>
      <c s="73" t="str">
        <f>IF('S.D.PASTE SHEET'!D243="","",'S.D.PASTE SHEET'!D243)</f>
        <v/>
      </c>
      <c s="72" t="str">
        <f>IF('S.D.PASTE SHEET'!E243="","",UPPER('S.D.PASTE SHEET'!E243))</f>
        <v/>
      </c>
      <c s="72" t="str">
        <f>IF('S.D.PASTE SHEET'!F243="","",'S.D.PASTE SHEET'!F243)</f>
        <v/>
      </c>
      <c s="72" t="str">
        <f>IF('S.D.PASTE SHEET'!G243="","",UPPER('S.D.PASTE SHEET'!G243))</f>
        <v/>
      </c>
      <c s="72" t="str">
        <f>IF('S.D.PASTE SHEET'!H243="","",UPPER('S.D.PASTE SHEET'!H243))</f>
        <v/>
      </c>
      <c s="72" t="str">
        <f>IF('S.D.PASTE SHEET'!I243="","",'S.D.PASTE SHEET'!I243)</f>
        <v/>
      </c>
      <c s="73" t="str">
        <f>IF('S.D.PASTE SHEET'!J243="","",'S.D.PASTE SHEET'!J243)</f>
        <v/>
      </c>
      <c s="72" t="str">
        <f>IF('S.D.PASTE SHEET'!K243="","",'S.D.PASTE SHEET'!K243)</f>
        <v/>
      </c>
      <c s="72" t="str">
        <f>IF('S.D.PASTE SHEET'!L243="","",'S.D.PASTE SHEET'!L243)</f>
        <v/>
      </c>
      <c s="72" t="str">
        <f>IF('S.D.PASTE SHEET'!M243="","",'S.D.PASTE SHEET'!M243)</f>
        <v/>
      </c>
      <c s="72" t="str">
        <f>IF('S.D.PASTE SHEET'!N243="","",'S.D.PASTE SHEET'!N243)</f>
        <v/>
      </c>
      <c s="72" t="str">
        <f>IF('S.D.PASTE SHEET'!O243="","",'S.D.PASTE SHEET'!O243)</f>
        <v/>
      </c>
      <c s="72" t="str">
        <f>IF('S.D.PASTE SHEET'!P243="","",'S.D.PASTE SHEET'!P243)</f>
        <v/>
      </c>
      <c s="72" t="str">
        <f>IF('S.D.PASTE SHEET'!Q243="","",'S.D.PASTE SHEET'!Q243)</f>
        <v/>
      </c>
      <c s="72" t="str">
        <f>IF('S.D.PASTE SHEET'!R243="","",'S.D.PASTE SHEET'!R243)</f>
        <v/>
      </c>
      <c s="72" t="str">
        <f>IF('S.D.PASTE SHEET'!S243="","",'S.D.PASTE SHEET'!S243)</f>
        <v/>
      </c>
      <c s="72" t="str">
        <f>IF('S.D.PASTE SHEET'!T243="","",'S.D.PASTE SHEET'!T243)</f>
        <v/>
      </c>
      <c s="72" t="str">
        <f>IF('S.D.PASTE SHEET'!U243="","",'S.D.PASTE SHEET'!U243)</f>
        <v/>
      </c>
      <c s="72" t="str">
        <f>IF('S.D.PASTE SHEET'!V243="","",'S.D.PASTE SHEET'!V243)</f>
        <v/>
      </c>
      <c s="72" t="str">
        <f>IF('S.D.PASTE SHEET'!W243="","",'S.D.PASTE SHEET'!W243)</f>
        <v/>
      </c>
      <c s="72" t="str">
        <f>IF('S.D.PASTE SHEET'!X243="","",'S.D.PASTE SHEET'!X243)</f>
        <v/>
      </c>
      <c s="72" t="str">
        <f>IF('S.D.PASTE SHEET'!Y243="","",'S.D.PASTE SHEET'!Y243)</f>
        <v/>
      </c>
      <c s="72" t="str">
        <f>IF('S.D.PASTE SHEET'!Z243="","",'S.D.PASTE SHEET'!Z243)</f>
        <v/>
      </c>
      <c s="72" t="str">
        <f>IF('S.D.PASTE SHEET'!AA243="","",'S.D.PASTE SHEET'!AA243)</f>
        <v/>
      </c>
      <c s="72" t="str">
        <f>IF('S.D.PASTE SHEET'!AB243="","",'S.D.PASTE SHEET'!AB243)</f>
        <v/>
      </c>
      <c s="72" t="str">
        <f>IF('S.D.PASTE SHEET'!AC243="","",'S.D.PASTE SHEET'!AC243)</f>
        <v/>
      </c>
      <c s="72" t="str">
        <f>IF('S.D.PASTE SHEET'!AD243="","",'S.D.PASTE SHEET'!AD243)</f>
        <v/>
      </c>
      <c s="74"/>
      <c s="70" t="str">
        <f>IF(AK243="","",IF(AK243&gt;0,COUNT($AG$2:AG243),""))</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IF(BC243="","",IF(BC243&gt;0,COUNT($AY$2:AY243),""))</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 spans="1:157" ht="15.75" customHeight="1">
      <c r="A244" s="72" t="str">
        <f>IF('S.D.PASTE SHEET'!A244="","",'S.D.PASTE SHEET'!A244)</f>
        <v/>
      </c>
      <c s="72" t="str">
        <f>IF('S.D.PASTE SHEET'!B244="","",'S.D.PASTE SHEET'!B244)</f>
        <v/>
      </c>
      <c s="72" t="str">
        <f>IF('S.D.PASTE SHEET'!C244="","",'S.D.PASTE SHEET'!C244)</f>
        <v/>
      </c>
      <c s="73" t="str">
        <f>IF('S.D.PASTE SHEET'!D244="","",'S.D.PASTE SHEET'!D244)</f>
        <v/>
      </c>
      <c s="72" t="str">
        <f>IF('S.D.PASTE SHEET'!E244="","",UPPER('S.D.PASTE SHEET'!E244))</f>
        <v/>
      </c>
      <c s="72" t="str">
        <f>IF('S.D.PASTE SHEET'!F244="","",'S.D.PASTE SHEET'!F244)</f>
        <v/>
      </c>
      <c s="72" t="str">
        <f>IF('S.D.PASTE SHEET'!G244="","",UPPER('S.D.PASTE SHEET'!G244))</f>
        <v/>
      </c>
      <c s="72" t="str">
        <f>IF('S.D.PASTE SHEET'!H244="","",UPPER('S.D.PASTE SHEET'!H244))</f>
        <v/>
      </c>
      <c s="72" t="str">
        <f>IF('S.D.PASTE SHEET'!I244="","",'S.D.PASTE SHEET'!I244)</f>
        <v/>
      </c>
      <c s="73" t="str">
        <f>IF('S.D.PASTE SHEET'!J244="","",'S.D.PASTE SHEET'!J244)</f>
        <v/>
      </c>
      <c s="72" t="str">
        <f>IF('S.D.PASTE SHEET'!K244="","",'S.D.PASTE SHEET'!K244)</f>
        <v/>
      </c>
      <c s="72" t="str">
        <f>IF('S.D.PASTE SHEET'!L244="","",'S.D.PASTE SHEET'!L244)</f>
        <v/>
      </c>
      <c s="72" t="str">
        <f>IF('S.D.PASTE SHEET'!M244="","",'S.D.PASTE SHEET'!M244)</f>
        <v/>
      </c>
      <c s="72" t="str">
        <f>IF('S.D.PASTE SHEET'!N244="","",'S.D.PASTE SHEET'!N244)</f>
        <v/>
      </c>
      <c s="72" t="str">
        <f>IF('S.D.PASTE SHEET'!O244="","",'S.D.PASTE SHEET'!O244)</f>
        <v/>
      </c>
      <c s="72" t="str">
        <f>IF('S.D.PASTE SHEET'!P244="","",'S.D.PASTE SHEET'!P244)</f>
        <v/>
      </c>
      <c s="72" t="str">
        <f>IF('S.D.PASTE SHEET'!Q244="","",'S.D.PASTE SHEET'!Q244)</f>
        <v/>
      </c>
      <c s="72" t="str">
        <f>IF('S.D.PASTE SHEET'!R244="","",'S.D.PASTE SHEET'!R244)</f>
        <v/>
      </c>
      <c s="72" t="str">
        <f>IF('S.D.PASTE SHEET'!S244="","",'S.D.PASTE SHEET'!S244)</f>
        <v/>
      </c>
      <c s="72" t="str">
        <f>IF('S.D.PASTE SHEET'!T244="","",'S.D.PASTE SHEET'!T244)</f>
        <v/>
      </c>
      <c s="72" t="str">
        <f>IF('S.D.PASTE SHEET'!U244="","",'S.D.PASTE SHEET'!U244)</f>
        <v/>
      </c>
      <c s="72" t="str">
        <f>IF('S.D.PASTE SHEET'!V244="","",'S.D.PASTE SHEET'!V244)</f>
        <v/>
      </c>
      <c s="72" t="str">
        <f>IF('S.D.PASTE SHEET'!W244="","",'S.D.PASTE SHEET'!W244)</f>
        <v/>
      </c>
      <c s="72" t="str">
        <f>IF('S.D.PASTE SHEET'!X244="","",'S.D.PASTE SHEET'!X244)</f>
        <v/>
      </c>
      <c s="72" t="str">
        <f>IF('S.D.PASTE SHEET'!Y244="","",'S.D.PASTE SHEET'!Y244)</f>
        <v/>
      </c>
      <c s="72" t="str">
        <f>IF('S.D.PASTE SHEET'!Z244="","",'S.D.PASTE SHEET'!Z244)</f>
        <v/>
      </c>
      <c s="72" t="str">
        <f>IF('S.D.PASTE SHEET'!AA244="","",'S.D.PASTE SHEET'!AA244)</f>
        <v/>
      </c>
      <c s="72" t="str">
        <f>IF('S.D.PASTE SHEET'!AB244="","",'S.D.PASTE SHEET'!AB244)</f>
        <v/>
      </c>
      <c s="72" t="str">
        <f>IF('S.D.PASTE SHEET'!AC244="","",'S.D.PASTE SHEET'!AC244)</f>
        <v/>
      </c>
      <c s="72" t="str">
        <f>IF('S.D.PASTE SHEET'!AD244="","",'S.D.PASTE SHEET'!AD244)</f>
        <v/>
      </c>
      <c s="74"/>
      <c s="70" t="str">
        <f>IF(AK244="","",IF(AK244&gt;0,COUNT($AG$2:AG244),""))</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IF(BC244="","",IF(BC244&gt;0,COUNT($AY$2:AY244),""))</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 spans="1:157" ht="15.75" customHeight="1">
      <c r="A245" s="72" t="str">
        <f>IF('S.D.PASTE SHEET'!A245="","",'S.D.PASTE SHEET'!A245)</f>
        <v/>
      </c>
      <c s="72" t="str">
        <f>IF('S.D.PASTE SHEET'!B245="","",'S.D.PASTE SHEET'!B245)</f>
        <v/>
      </c>
      <c s="72" t="str">
        <f>IF('S.D.PASTE SHEET'!C245="","",'S.D.PASTE SHEET'!C245)</f>
        <v/>
      </c>
      <c s="73" t="str">
        <f>IF('S.D.PASTE SHEET'!D245="","",'S.D.PASTE SHEET'!D245)</f>
        <v/>
      </c>
      <c s="72" t="str">
        <f>IF('S.D.PASTE SHEET'!E245="","",UPPER('S.D.PASTE SHEET'!E245))</f>
        <v/>
      </c>
      <c s="72" t="str">
        <f>IF('S.D.PASTE SHEET'!F245="","",'S.D.PASTE SHEET'!F245)</f>
        <v/>
      </c>
      <c s="72" t="str">
        <f>IF('S.D.PASTE SHEET'!G245="","",UPPER('S.D.PASTE SHEET'!G245))</f>
        <v/>
      </c>
      <c s="72" t="str">
        <f>IF('S.D.PASTE SHEET'!H245="","",UPPER('S.D.PASTE SHEET'!H245))</f>
        <v/>
      </c>
      <c s="72" t="str">
        <f>IF('S.D.PASTE SHEET'!I245="","",'S.D.PASTE SHEET'!I245)</f>
        <v/>
      </c>
      <c s="73" t="str">
        <f>IF('S.D.PASTE SHEET'!J245="","",'S.D.PASTE SHEET'!J245)</f>
        <v/>
      </c>
      <c s="72" t="str">
        <f>IF('S.D.PASTE SHEET'!K245="","",'S.D.PASTE SHEET'!K245)</f>
        <v/>
      </c>
      <c s="72" t="str">
        <f>IF('S.D.PASTE SHEET'!L245="","",'S.D.PASTE SHEET'!L245)</f>
        <v/>
      </c>
      <c s="72" t="str">
        <f>IF('S.D.PASTE SHEET'!M245="","",'S.D.PASTE SHEET'!M245)</f>
        <v/>
      </c>
      <c s="72" t="str">
        <f>IF('S.D.PASTE SHEET'!N245="","",'S.D.PASTE SHEET'!N245)</f>
        <v/>
      </c>
      <c s="72" t="str">
        <f>IF('S.D.PASTE SHEET'!O245="","",'S.D.PASTE SHEET'!O245)</f>
        <v/>
      </c>
      <c s="72" t="str">
        <f>IF('S.D.PASTE SHEET'!P245="","",'S.D.PASTE SHEET'!P245)</f>
        <v/>
      </c>
      <c s="72" t="str">
        <f>IF('S.D.PASTE SHEET'!Q245="","",'S.D.PASTE SHEET'!Q245)</f>
        <v/>
      </c>
      <c s="72" t="str">
        <f>IF('S.D.PASTE SHEET'!R245="","",'S.D.PASTE SHEET'!R245)</f>
        <v/>
      </c>
      <c s="72" t="str">
        <f>IF('S.D.PASTE SHEET'!S245="","",'S.D.PASTE SHEET'!S245)</f>
        <v/>
      </c>
      <c s="72" t="str">
        <f>IF('S.D.PASTE SHEET'!T245="","",'S.D.PASTE SHEET'!T245)</f>
        <v/>
      </c>
      <c s="72" t="str">
        <f>IF('S.D.PASTE SHEET'!U245="","",'S.D.PASTE SHEET'!U245)</f>
        <v/>
      </c>
      <c s="72" t="str">
        <f>IF('S.D.PASTE SHEET'!V245="","",'S.D.PASTE SHEET'!V245)</f>
        <v/>
      </c>
      <c s="72" t="str">
        <f>IF('S.D.PASTE SHEET'!W245="","",'S.D.PASTE SHEET'!W245)</f>
        <v/>
      </c>
      <c s="72" t="str">
        <f>IF('S.D.PASTE SHEET'!X245="","",'S.D.PASTE SHEET'!X245)</f>
        <v/>
      </c>
      <c s="72" t="str">
        <f>IF('S.D.PASTE SHEET'!Y245="","",'S.D.PASTE SHEET'!Y245)</f>
        <v/>
      </c>
      <c s="72" t="str">
        <f>IF('S.D.PASTE SHEET'!Z245="","",'S.D.PASTE SHEET'!Z245)</f>
        <v/>
      </c>
      <c s="72" t="str">
        <f>IF('S.D.PASTE SHEET'!AA245="","",'S.D.PASTE SHEET'!AA245)</f>
        <v/>
      </c>
      <c s="72" t="str">
        <f>IF('S.D.PASTE SHEET'!AB245="","",'S.D.PASTE SHEET'!AB245)</f>
        <v/>
      </c>
      <c s="72" t="str">
        <f>IF('S.D.PASTE SHEET'!AC245="","",'S.D.PASTE SHEET'!AC245)</f>
        <v/>
      </c>
      <c s="72" t="str">
        <f>IF('S.D.PASTE SHEET'!AD245="","",'S.D.PASTE SHEET'!AD245)</f>
        <v/>
      </c>
      <c s="74"/>
      <c s="70" t="str">
        <f>IF(AK245="","",IF(AK245&gt;0,COUNT($AG$2:AG245),""))</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IF(BC245="","",IF(BC245&gt;0,COUNT($AY$2:AY245),""))</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 spans="1:157" ht="15.75" customHeight="1">
      <c r="A246" s="72" t="str">
        <f>IF('S.D.PASTE SHEET'!A246="","",'S.D.PASTE SHEET'!A246)</f>
        <v/>
      </c>
      <c s="72" t="str">
        <f>IF('S.D.PASTE SHEET'!B246="","",'S.D.PASTE SHEET'!B246)</f>
        <v/>
      </c>
      <c s="72" t="str">
        <f>IF('S.D.PASTE SHEET'!C246="","",'S.D.PASTE SHEET'!C246)</f>
        <v/>
      </c>
      <c s="73" t="str">
        <f>IF('S.D.PASTE SHEET'!D246="","",'S.D.PASTE SHEET'!D246)</f>
        <v/>
      </c>
      <c s="72" t="str">
        <f>IF('S.D.PASTE SHEET'!E246="","",UPPER('S.D.PASTE SHEET'!E246))</f>
        <v/>
      </c>
      <c s="72" t="str">
        <f>IF('S.D.PASTE SHEET'!F246="","",'S.D.PASTE SHEET'!F246)</f>
        <v/>
      </c>
      <c s="72" t="str">
        <f>IF('S.D.PASTE SHEET'!G246="","",UPPER('S.D.PASTE SHEET'!G246))</f>
        <v/>
      </c>
      <c s="72" t="str">
        <f>IF('S.D.PASTE SHEET'!H246="","",UPPER('S.D.PASTE SHEET'!H246))</f>
        <v/>
      </c>
      <c s="72" t="str">
        <f>IF('S.D.PASTE SHEET'!I246="","",'S.D.PASTE SHEET'!I246)</f>
        <v/>
      </c>
      <c s="73" t="str">
        <f>IF('S.D.PASTE SHEET'!J246="","",'S.D.PASTE SHEET'!J246)</f>
        <v/>
      </c>
      <c s="72" t="str">
        <f>IF('S.D.PASTE SHEET'!K246="","",'S.D.PASTE SHEET'!K246)</f>
        <v/>
      </c>
      <c s="72" t="str">
        <f>IF('S.D.PASTE SHEET'!L246="","",'S.D.PASTE SHEET'!L246)</f>
        <v/>
      </c>
      <c s="72" t="str">
        <f>IF('S.D.PASTE SHEET'!M246="","",'S.D.PASTE SHEET'!M246)</f>
        <v/>
      </c>
      <c s="72" t="str">
        <f>IF('S.D.PASTE SHEET'!N246="","",'S.D.PASTE SHEET'!N246)</f>
        <v/>
      </c>
      <c s="72" t="str">
        <f>IF('S.D.PASTE SHEET'!O246="","",'S.D.PASTE SHEET'!O246)</f>
        <v/>
      </c>
      <c s="72" t="str">
        <f>IF('S.D.PASTE SHEET'!P246="","",'S.D.PASTE SHEET'!P246)</f>
        <v/>
      </c>
      <c s="72" t="str">
        <f>IF('S.D.PASTE SHEET'!Q246="","",'S.D.PASTE SHEET'!Q246)</f>
        <v/>
      </c>
      <c s="72" t="str">
        <f>IF('S.D.PASTE SHEET'!R246="","",'S.D.PASTE SHEET'!R246)</f>
        <v/>
      </c>
      <c s="72" t="str">
        <f>IF('S.D.PASTE SHEET'!S246="","",'S.D.PASTE SHEET'!S246)</f>
        <v/>
      </c>
      <c s="72" t="str">
        <f>IF('S.D.PASTE SHEET'!T246="","",'S.D.PASTE SHEET'!T246)</f>
        <v/>
      </c>
      <c s="72" t="str">
        <f>IF('S.D.PASTE SHEET'!U246="","",'S.D.PASTE SHEET'!U246)</f>
        <v/>
      </c>
      <c s="72" t="str">
        <f>IF('S.D.PASTE SHEET'!V246="","",'S.D.PASTE SHEET'!V246)</f>
        <v/>
      </c>
      <c s="72" t="str">
        <f>IF('S.D.PASTE SHEET'!W246="","",'S.D.PASTE SHEET'!W246)</f>
        <v/>
      </c>
      <c s="72" t="str">
        <f>IF('S.D.PASTE SHEET'!X246="","",'S.D.PASTE SHEET'!X246)</f>
        <v/>
      </c>
      <c s="72" t="str">
        <f>IF('S.D.PASTE SHEET'!Y246="","",'S.D.PASTE SHEET'!Y246)</f>
        <v/>
      </c>
      <c s="72" t="str">
        <f>IF('S.D.PASTE SHEET'!Z246="","",'S.D.PASTE SHEET'!Z246)</f>
        <v/>
      </c>
      <c s="72" t="str">
        <f>IF('S.D.PASTE SHEET'!AA246="","",'S.D.PASTE SHEET'!AA246)</f>
        <v/>
      </c>
      <c s="72" t="str">
        <f>IF('S.D.PASTE SHEET'!AB246="","",'S.D.PASTE SHEET'!AB246)</f>
        <v/>
      </c>
      <c s="72" t="str">
        <f>IF('S.D.PASTE SHEET'!AC246="","",'S.D.PASTE SHEET'!AC246)</f>
        <v/>
      </c>
      <c s="72" t="str">
        <f>IF('S.D.PASTE SHEET'!AD246="","",'S.D.PASTE SHEET'!AD246)</f>
        <v/>
      </c>
      <c s="74"/>
      <c s="70" t="str">
        <f>IF(AK246="","",IF(AK246&gt;0,COUNT($AG$2:AG246),""))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IF(BC246="","",IF(BC246&gt;0,COUNT($AY$2:AY246),""))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 spans="1:157" ht="15.75" customHeight="1">
      <c r="A247" s="72" t="str">
        <f>IF('S.D.PASTE SHEET'!A247="","",'S.D.PASTE SHEET'!A247)</f>
        <v/>
      </c>
      <c s="72" t="str">
        <f>IF('S.D.PASTE SHEET'!B247="","",'S.D.PASTE SHEET'!B247)</f>
        <v/>
      </c>
      <c s="72" t="str">
        <f>IF('S.D.PASTE SHEET'!C247="","",'S.D.PASTE SHEET'!C247)</f>
        <v/>
      </c>
      <c s="73" t="str">
        <f>IF('S.D.PASTE SHEET'!D247="","",'S.D.PASTE SHEET'!D247)</f>
        <v/>
      </c>
      <c s="72" t="str">
        <f>IF('S.D.PASTE SHEET'!E247="","",UPPER('S.D.PASTE SHEET'!E247))</f>
        <v/>
      </c>
      <c s="72" t="str">
        <f>IF('S.D.PASTE SHEET'!F247="","",'S.D.PASTE SHEET'!F247)</f>
        <v/>
      </c>
      <c s="72" t="str">
        <f>IF('S.D.PASTE SHEET'!G247="","",UPPER('S.D.PASTE SHEET'!G247))</f>
        <v/>
      </c>
      <c s="72" t="str">
        <f>IF('S.D.PASTE SHEET'!H247="","",UPPER('S.D.PASTE SHEET'!H247))</f>
        <v/>
      </c>
      <c s="72" t="str">
        <f>IF('S.D.PASTE SHEET'!I247="","",'S.D.PASTE SHEET'!I247)</f>
        <v/>
      </c>
      <c s="73" t="str">
        <f>IF('S.D.PASTE SHEET'!J247="","",'S.D.PASTE SHEET'!J247)</f>
        <v/>
      </c>
      <c s="72" t="str">
        <f>IF('S.D.PASTE SHEET'!K247="","",'S.D.PASTE SHEET'!K247)</f>
        <v/>
      </c>
      <c s="72" t="str">
        <f>IF('S.D.PASTE SHEET'!L247="","",'S.D.PASTE SHEET'!L247)</f>
        <v/>
      </c>
      <c s="72" t="str">
        <f>IF('S.D.PASTE SHEET'!M247="","",'S.D.PASTE SHEET'!M247)</f>
        <v/>
      </c>
      <c s="72" t="str">
        <f>IF('S.D.PASTE SHEET'!N247="","",'S.D.PASTE SHEET'!N247)</f>
        <v/>
      </c>
      <c s="72" t="str">
        <f>IF('S.D.PASTE SHEET'!O247="","",'S.D.PASTE SHEET'!O247)</f>
        <v/>
      </c>
      <c s="72" t="str">
        <f>IF('S.D.PASTE SHEET'!P247="","",'S.D.PASTE SHEET'!P247)</f>
        <v/>
      </c>
      <c s="72" t="str">
        <f>IF('S.D.PASTE SHEET'!Q247="","",'S.D.PASTE SHEET'!Q247)</f>
        <v/>
      </c>
      <c s="72" t="str">
        <f>IF('S.D.PASTE SHEET'!R247="","",'S.D.PASTE SHEET'!R247)</f>
        <v/>
      </c>
      <c s="72" t="str">
        <f>IF('S.D.PASTE SHEET'!S247="","",'S.D.PASTE SHEET'!S247)</f>
        <v/>
      </c>
      <c s="72" t="str">
        <f>IF('S.D.PASTE SHEET'!T247="","",'S.D.PASTE SHEET'!T247)</f>
        <v/>
      </c>
      <c s="72" t="str">
        <f>IF('S.D.PASTE SHEET'!U247="","",'S.D.PASTE SHEET'!U247)</f>
        <v/>
      </c>
      <c s="72" t="str">
        <f>IF('S.D.PASTE SHEET'!V247="","",'S.D.PASTE SHEET'!V247)</f>
        <v/>
      </c>
      <c s="72" t="str">
        <f>IF('S.D.PASTE SHEET'!W247="","",'S.D.PASTE SHEET'!W247)</f>
        <v/>
      </c>
      <c s="72" t="str">
        <f>IF('S.D.PASTE SHEET'!X247="","",'S.D.PASTE SHEET'!X247)</f>
        <v/>
      </c>
      <c s="72" t="str">
        <f>IF('S.D.PASTE SHEET'!Y247="","",'S.D.PASTE SHEET'!Y247)</f>
        <v/>
      </c>
      <c s="72" t="str">
        <f>IF('S.D.PASTE SHEET'!Z247="","",'S.D.PASTE SHEET'!Z247)</f>
        <v/>
      </c>
      <c s="72" t="str">
        <f>IF('S.D.PASTE SHEET'!AA247="","",'S.D.PASTE SHEET'!AA247)</f>
        <v/>
      </c>
      <c s="72" t="str">
        <f>IF('S.D.PASTE SHEET'!AB247="","",'S.D.PASTE SHEET'!AB247)</f>
        <v/>
      </c>
      <c s="72" t="str">
        <f>IF('S.D.PASTE SHEET'!AC247="","",'S.D.PASTE SHEET'!AC247)</f>
        <v/>
      </c>
      <c s="72" t="str">
        <f>IF('S.D.PASTE SHEET'!AD247="","",'S.D.PASTE SHEET'!AD247)</f>
        <v/>
      </c>
      <c s="74"/>
      <c s="70" t="str">
        <f>IF(AK247="","",IF(AK247&gt;0,COUNT($AG$2:AG247),""))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IF(BC247="","",IF(BC247&gt;0,COUNT($AY$2:AY247),""))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 spans="1:157" ht="15.75" customHeight="1">
      <c r="A248" s="72" t="str">
        <f>IF('S.D.PASTE SHEET'!A248="","",'S.D.PASTE SHEET'!A248)</f>
        <v/>
      </c>
      <c s="72" t="str">
        <f>IF('S.D.PASTE SHEET'!B248="","",'S.D.PASTE SHEET'!B248)</f>
        <v/>
      </c>
      <c s="72" t="str">
        <f>IF('S.D.PASTE SHEET'!C248="","",'S.D.PASTE SHEET'!C248)</f>
        <v/>
      </c>
      <c s="73" t="str">
        <f>IF('S.D.PASTE SHEET'!D248="","",'S.D.PASTE SHEET'!D248)</f>
        <v/>
      </c>
      <c s="72" t="str">
        <f>IF('S.D.PASTE SHEET'!E248="","",UPPER('S.D.PASTE SHEET'!E248))</f>
        <v/>
      </c>
      <c s="72" t="str">
        <f>IF('S.D.PASTE SHEET'!F248="","",'S.D.PASTE SHEET'!F248)</f>
        <v/>
      </c>
      <c s="72" t="str">
        <f>IF('S.D.PASTE SHEET'!G248="","",UPPER('S.D.PASTE SHEET'!G248))</f>
        <v/>
      </c>
      <c s="72" t="str">
        <f>IF('S.D.PASTE SHEET'!H248="","",UPPER('S.D.PASTE SHEET'!H248))</f>
        <v/>
      </c>
      <c s="72" t="str">
        <f>IF('S.D.PASTE SHEET'!I248="","",'S.D.PASTE SHEET'!I248)</f>
        <v/>
      </c>
      <c s="73" t="str">
        <f>IF('S.D.PASTE SHEET'!J248="","",'S.D.PASTE SHEET'!J248)</f>
        <v/>
      </c>
      <c s="72" t="str">
        <f>IF('S.D.PASTE SHEET'!K248="","",'S.D.PASTE SHEET'!K248)</f>
        <v/>
      </c>
      <c s="72" t="str">
        <f>IF('S.D.PASTE SHEET'!L248="","",'S.D.PASTE SHEET'!L248)</f>
        <v/>
      </c>
      <c s="72" t="str">
        <f>IF('S.D.PASTE SHEET'!M248="","",'S.D.PASTE SHEET'!M248)</f>
        <v/>
      </c>
      <c s="72" t="str">
        <f>IF('S.D.PASTE SHEET'!N248="","",'S.D.PASTE SHEET'!N248)</f>
        <v/>
      </c>
      <c s="72" t="str">
        <f>IF('S.D.PASTE SHEET'!O248="","",'S.D.PASTE SHEET'!O248)</f>
        <v/>
      </c>
      <c s="72" t="str">
        <f>IF('S.D.PASTE SHEET'!P248="","",'S.D.PASTE SHEET'!P248)</f>
        <v/>
      </c>
      <c s="72" t="str">
        <f>IF('S.D.PASTE SHEET'!Q248="","",'S.D.PASTE SHEET'!Q248)</f>
        <v/>
      </c>
      <c s="72" t="str">
        <f>IF('S.D.PASTE SHEET'!R248="","",'S.D.PASTE SHEET'!R248)</f>
        <v/>
      </c>
      <c s="72" t="str">
        <f>IF('S.D.PASTE SHEET'!S248="","",'S.D.PASTE SHEET'!S248)</f>
        <v/>
      </c>
      <c s="72" t="str">
        <f>IF('S.D.PASTE SHEET'!T248="","",'S.D.PASTE SHEET'!T248)</f>
        <v/>
      </c>
      <c s="72" t="str">
        <f>IF('S.D.PASTE SHEET'!U248="","",'S.D.PASTE SHEET'!U248)</f>
        <v/>
      </c>
      <c s="72" t="str">
        <f>IF('S.D.PASTE SHEET'!V248="","",'S.D.PASTE SHEET'!V248)</f>
        <v/>
      </c>
      <c s="72" t="str">
        <f>IF('S.D.PASTE SHEET'!W248="","",'S.D.PASTE SHEET'!W248)</f>
        <v/>
      </c>
      <c s="72" t="str">
        <f>IF('S.D.PASTE SHEET'!X248="","",'S.D.PASTE SHEET'!X248)</f>
        <v/>
      </c>
      <c s="72" t="str">
        <f>IF('S.D.PASTE SHEET'!Y248="","",'S.D.PASTE SHEET'!Y248)</f>
        <v/>
      </c>
      <c s="72" t="str">
        <f>IF('S.D.PASTE SHEET'!Z248="","",'S.D.PASTE SHEET'!Z248)</f>
        <v/>
      </c>
      <c s="72" t="str">
        <f>IF('S.D.PASTE SHEET'!AA248="","",'S.D.PASTE SHEET'!AA248)</f>
        <v/>
      </c>
      <c s="72" t="str">
        <f>IF('S.D.PASTE SHEET'!AB248="","",'S.D.PASTE SHEET'!AB248)</f>
        <v/>
      </c>
      <c s="72" t="str">
        <f>IF('S.D.PASTE SHEET'!AC248="","",'S.D.PASTE SHEET'!AC248)</f>
        <v/>
      </c>
      <c s="72" t="str">
        <f>IF('S.D.PASTE SHEET'!AD248="","",'S.D.PASTE SHEET'!AD248)</f>
        <v/>
      </c>
      <c s="74"/>
      <c s="70" t="str">
        <f>IF(AK248="","",IF(AK248&gt;0,COUNT($AG$2:AG248),""))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IF(BC248="","",IF(BC248&gt;0,COUNT($AY$2:AY248),""))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 spans="1:157" ht="15.75" customHeight="1">
      <c r="A249" s="72" t="str">
        <f>IF('S.D.PASTE SHEET'!A249="","",'S.D.PASTE SHEET'!A249)</f>
        <v/>
      </c>
      <c s="72" t="str">
        <f>IF('S.D.PASTE SHEET'!B249="","",'S.D.PASTE SHEET'!B249)</f>
        <v/>
      </c>
      <c s="72" t="str">
        <f>IF('S.D.PASTE SHEET'!C249="","",'S.D.PASTE SHEET'!C249)</f>
        <v/>
      </c>
      <c s="73" t="str">
        <f>IF('S.D.PASTE SHEET'!D249="","",'S.D.PASTE SHEET'!D249)</f>
        <v/>
      </c>
      <c s="72" t="str">
        <f>IF('S.D.PASTE SHEET'!E249="","",UPPER('S.D.PASTE SHEET'!E249))</f>
        <v/>
      </c>
      <c s="72" t="str">
        <f>IF('S.D.PASTE SHEET'!F249="","",'S.D.PASTE SHEET'!F249)</f>
        <v/>
      </c>
      <c s="72" t="str">
        <f>IF('S.D.PASTE SHEET'!G249="","",UPPER('S.D.PASTE SHEET'!G249))</f>
        <v/>
      </c>
      <c s="72" t="str">
        <f>IF('S.D.PASTE SHEET'!H249="","",UPPER('S.D.PASTE SHEET'!H249))</f>
        <v/>
      </c>
      <c s="72" t="str">
        <f>IF('S.D.PASTE SHEET'!I249="","",'S.D.PASTE SHEET'!I249)</f>
        <v/>
      </c>
      <c s="73" t="str">
        <f>IF('S.D.PASTE SHEET'!J249="","",'S.D.PASTE SHEET'!J249)</f>
        <v/>
      </c>
      <c s="72" t="str">
        <f>IF('S.D.PASTE SHEET'!K249="","",'S.D.PASTE SHEET'!K249)</f>
        <v/>
      </c>
      <c s="72" t="str">
        <f>IF('S.D.PASTE SHEET'!L249="","",'S.D.PASTE SHEET'!L249)</f>
        <v/>
      </c>
      <c s="72" t="str">
        <f>IF('S.D.PASTE SHEET'!M249="","",'S.D.PASTE SHEET'!M249)</f>
        <v/>
      </c>
      <c s="72" t="str">
        <f>IF('S.D.PASTE SHEET'!N249="","",'S.D.PASTE SHEET'!N249)</f>
        <v/>
      </c>
      <c s="72" t="str">
        <f>IF('S.D.PASTE SHEET'!O249="","",'S.D.PASTE SHEET'!O249)</f>
        <v/>
      </c>
      <c s="72" t="str">
        <f>IF('S.D.PASTE SHEET'!P249="","",'S.D.PASTE SHEET'!P249)</f>
        <v/>
      </c>
      <c s="72" t="str">
        <f>IF('S.D.PASTE SHEET'!Q249="","",'S.D.PASTE SHEET'!Q249)</f>
        <v/>
      </c>
      <c s="72" t="str">
        <f>IF('S.D.PASTE SHEET'!R249="","",'S.D.PASTE SHEET'!R249)</f>
        <v/>
      </c>
      <c s="72" t="str">
        <f>IF('S.D.PASTE SHEET'!S249="","",'S.D.PASTE SHEET'!S249)</f>
        <v/>
      </c>
      <c s="72" t="str">
        <f>IF('S.D.PASTE SHEET'!T249="","",'S.D.PASTE SHEET'!T249)</f>
        <v/>
      </c>
      <c s="72" t="str">
        <f>IF('S.D.PASTE SHEET'!U249="","",'S.D.PASTE SHEET'!U249)</f>
        <v/>
      </c>
      <c s="72" t="str">
        <f>IF('S.D.PASTE SHEET'!V249="","",'S.D.PASTE SHEET'!V249)</f>
        <v/>
      </c>
      <c s="72" t="str">
        <f>IF('S.D.PASTE SHEET'!W249="","",'S.D.PASTE SHEET'!W249)</f>
        <v/>
      </c>
      <c s="72" t="str">
        <f>IF('S.D.PASTE SHEET'!X249="","",'S.D.PASTE SHEET'!X249)</f>
        <v/>
      </c>
      <c s="72" t="str">
        <f>IF('S.D.PASTE SHEET'!Y249="","",'S.D.PASTE SHEET'!Y249)</f>
        <v/>
      </c>
      <c s="72" t="str">
        <f>IF('S.D.PASTE SHEET'!Z249="","",'S.D.PASTE SHEET'!Z249)</f>
        <v/>
      </c>
      <c s="72" t="str">
        <f>IF('S.D.PASTE SHEET'!AA249="","",'S.D.PASTE SHEET'!AA249)</f>
        <v/>
      </c>
      <c s="72" t="str">
        <f>IF('S.D.PASTE SHEET'!AB249="","",'S.D.PASTE SHEET'!AB249)</f>
        <v/>
      </c>
      <c s="72" t="str">
        <f>IF('S.D.PASTE SHEET'!AC249="","",'S.D.PASTE SHEET'!AC249)</f>
        <v/>
      </c>
      <c s="72" t="str">
        <f>IF('S.D.PASTE SHEET'!AD249="","",'S.D.PASTE SHEET'!AD249)</f>
        <v/>
      </c>
      <c s="74"/>
      <c s="70" t="str">
        <f>IF(AK249="","",IF(AK249&gt;0,COUNT($AG$2:AG249),""))</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IF(BC249="","",IF(BC249&gt;0,COUNT($AY$2:AY249),""))</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0" spans="1:157" ht="15.75" customHeight="1">
      <c r="A250" s="72" t="str">
        <f>IF('S.D.PASTE SHEET'!A250="","",'S.D.PASTE SHEET'!A250)</f>
        <v/>
      </c>
      <c s="72" t="str">
        <f>IF('S.D.PASTE SHEET'!B250="","",'S.D.PASTE SHEET'!B250)</f>
        <v/>
      </c>
      <c s="72" t="str">
        <f>IF('S.D.PASTE SHEET'!C250="","",'S.D.PASTE SHEET'!C250)</f>
        <v/>
      </c>
      <c s="73" t="str">
        <f>IF('S.D.PASTE SHEET'!D250="","",'S.D.PASTE SHEET'!D250)</f>
        <v/>
      </c>
      <c s="72" t="str">
        <f>IF('S.D.PASTE SHEET'!E250="","",UPPER('S.D.PASTE SHEET'!E250))</f>
        <v/>
      </c>
      <c s="72" t="str">
        <f>IF('S.D.PASTE SHEET'!F250="","",'S.D.PASTE SHEET'!F250)</f>
        <v/>
      </c>
      <c s="72" t="str">
        <f>IF('S.D.PASTE SHEET'!G250="","",UPPER('S.D.PASTE SHEET'!G250))</f>
        <v/>
      </c>
      <c s="72" t="str">
        <f>IF('S.D.PASTE SHEET'!H250="","",UPPER('S.D.PASTE SHEET'!H250))</f>
        <v/>
      </c>
      <c s="72" t="str">
        <f>IF('S.D.PASTE SHEET'!I250="","",'S.D.PASTE SHEET'!I250)</f>
        <v/>
      </c>
      <c s="73" t="str">
        <f>IF('S.D.PASTE SHEET'!J250="","",'S.D.PASTE SHEET'!J250)</f>
        <v/>
      </c>
      <c s="72" t="str">
        <f>IF('S.D.PASTE SHEET'!K250="","",'S.D.PASTE SHEET'!K250)</f>
        <v/>
      </c>
      <c s="72" t="str">
        <f>IF('S.D.PASTE SHEET'!L250="","",'S.D.PASTE SHEET'!L250)</f>
        <v/>
      </c>
      <c s="72" t="str">
        <f>IF('S.D.PASTE SHEET'!M250="","",'S.D.PASTE SHEET'!M250)</f>
        <v/>
      </c>
      <c s="72" t="str">
        <f>IF('S.D.PASTE SHEET'!N250="","",'S.D.PASTE SHEET'!N250)</f>
        <v/>
      </c>
      <c s="72" t="str">
        <f>IF('S.D.PASTE SHEET'!O250="","",'S.D.PASTE SHEET'!O250)</f>
        <v/>
      </c>
      <c s="72" t="str">
        <f>IF('S.D.PASTE SHEET'!P250="","",'S.D.PASTE SHEET'!P250)</f>
        <v/>
      </c>
      <c s="72" t="str">
        <f>IF('S.D.PASTE SHEET'!Q250="","",'S.D.PASTE SHEET'!Q250)</f>
        <v/>
      </c>
      <c s="72" t="str">
        <f>IF('S.D.PASTE SHEET'!R250="","",'S.D.PASTE SHEET'!R250)</f>
        <v/>
      </c>
      <c s="72" t="str">
        <f>IF('S.D.PASTE SHEET'!S250="","",'S.D.PASTE SHEET'!S250)</f>
        <v/>
      </c>
      <c s="72" t="str">
        <f>IF('S.D.PASTE SHEET'!T250="","",'S.D.PASTE SHEET'!T250)</f>
        <v/>
      </c>
      <c s="72" t="str">
        <f>IF('S.D.PASTE SHEET'!U250="","",'S.D.PASTE SHEET'!U250)</f>
        <v/>
      </c>
      <c s="72" t="str">
        <f>IF('S.D.PASTE SHEET'!V250="","",'S.D.PASTE SHEET'!V250)</f>
        <v/>
      </c>
      <c s="72" t="str">
        <f>IF('S.D.PASTE SHEET'!W250="","",'S.D.PASTE SHEET'!W250)</f>
        <v/>
      </c>
      <c s="72" t="str">
        <f>IF('S.D.PASTE SHEET'!X250="","",'S.D.PASTE SHEET'!X250)</f>
        <v/>
      </c>
      <c s="72" t="str">
        <f>IF('S.D.PASTE SHEET'!Y250="","",'S.D.PASTE SHEET'!Y250)</f>
        <v/>
      </c>
      <c s="72" t="str">
        <f>IF('S.D.PASTE SHEET'!Z250="","",'S.D.PASTE SHEET'!Z250)</f>
        <v/>
      </c>
      <c s="72" t="str">
        <f>IF('S.D.PASTE SHEET'!AA250="","",'S.D.PASTE SHEET'!AA250)</f>
        <v/>
      </c>
      <c s="72" t="str">
        <f>IF('S.D.PASTE SHEET'!AB250="","",'S.D.PASTE SHEET'!AB250)</f>
        <v/>
      </c>
      <c s="72" t="str">
        <f>IF('S.D.PASTE SHEET'!AC250="","",'S.D.PASTE SHEET'!AC250)</f>
        <v/>
      </c>
      <c s="72" t="str">
        <f>IF('S.D.PASTE SHEET'!AD250="","",'S.D.PASTE SHEET'!AD250)</f>
        <v/>
      </c>
      <c s="74"/>
      <c s="70" t="str">
        <f>IF(AK250="","",IF(AK250&gt;0,COUNT($AG$2:AG250),""))</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IF(BC250="","",IF(BC250&gt;0,COUNT($AY$2:AY250),""))</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1" spans="1:157" ht="15.75" customHeight="1">
      <c r="A251" s="72" t="str">
        <f>IF('S.D.PASTE SHEET'!A251="","",'S.D.PASTE SHEET'!A251)</f>
        <v/>
      </c>
      <c s="72" t="str">
        <f>IF('S.D.PASTE SHEET'!B251="","",'S.D.PASTE SHEET'!B251)</f>
        <v/>
      </c>
      <c s="72" t="str">
        <f>IF('S.D.PASTE SHEET'!C251="","",'S.D.PASTE SHEET'!C251)</f>
        <v/>
      </c>
      <c s="73" t="str">
        <f>IF('S.D.PASTE SHEET'!D251="","",'S.D.PASTE SHEET'!D251)</f>
        <v/>
      </c>
      <c s="72" t="str">
        <f>IF('S.D.PASTE SHEET'!E251="","",UPPER('S.D.PASTE SHEET'!E251))</f>
        <v/>
      </c>
      <c s="72" t="str">
        <f>IF('S.D.PASTE SHEET'!F251="","",'S.D.PASTE SHEET'!F251)</f>
        <v/>
      </c>
      <c s="72" t="str">
        <f>IF('S.D.PASTE SHEET'!G251="","",UPPER('S.D.PASTE SHEET'!G251))</f>
        <v/>
      </c>
      <c s="72" t="str">
        <f>IF('S.D.PASTE SHEET'!H251="","",UPPER('S.D.PASTE SHEET'!H251))</f>
        <v/>
      </c>
      <c s="72" t="str">
        <f>IF('S.D.PASTE SHEET'!I251="","",'S.D.PASTE SHEET'!I251)</f>
        <v/>
      </c>
      <c s="73" t="str">
        <f>IF('S.D.PASTE SHEET'!J251="","",'S.D.PASTE SHEET'!J251)</f>
        <v/>
      </c>
      <c s="72" t="str">
        <f>IF('S.D.PASTE SHEET'!K251="","",'S.D.PASTE SHEET'!K251)</f>
        <v/>
      </c>
      <c s="72" t="str">
        <f>IF('S.D.PASTE SHEET'!L251="","",'S.D.PASTE SHEET'!L251)</f>
        <v/>
      </c>
      <c s="72" t="str">
        <f>IF('S.D.PASTE SHEET'!M251="","",'S.D.PASTE SHEET'!M251)</f>
        <v/>
      </c>
      <c s="72" t="str">
        <f>IF('S.D.PASTE SHEET'!N251="","",'S.D.PASTE SHEET'!N251)</f>
        <v/>
      </c>
      <c s="72" t="str">
        <f>IF('S.D.PASTE SHEET'!O251="","",'S.D.PASTE SHEET'!O251)</f>
        <v/>
      </c>
      <c s="72" t="str">
        <f>IF('S.D.PASTE SHEET'!P251="","",'S.D.PASTE SHEET'!P251)</f>
        <v/>
      </c>
      <c s="72" t="str">
        <f>IF('S.D.PASTE SHEET'!Q251="","",'S.D.PASTE SHEET'!Q251)</f>
        <v/>
      </c>
      <c s="72" t="str">
        <f>IF('S.D.PASTE SHEET'!R251="","",'S.D.PASTE SHEET'!R251)</f>
        <v/>
      </c>
      <c s="72" t="str">
        <f>IF('S.D.PASTE SHEET'!S251="","",'S.D.PASTE SHEET'!S251)</f>
        <v/>
      </c>
      <c s="72" t="str">
        <f>IF('S.D.PASTE SHEET'!T251="","",'S.D.PASTE SHEET'!T251)</f>
        <v/>
      </c>
      <c s="72" t="str">
        <f>IF('S.D.PASTE SHEET'!U251="","",'S.D.PASTE SHEET'!U251)</f>
        <v/>
      </c>
      <c s="72" t="str">
        <f>IF('S.D.PASTE SHEET'!V251="","",'S.D.PASTE SHEET'!V251)</f>
        <v/>
      </c>
      <c s="72" t="str">
        <f>IF('S.D.PASTE SHEET'!W251="","",'S.D.PASTE SHEET'!W251)</f>
        <v/>
      </c>
      <c s="72" t="str">
        <f>IF('S.D.PASTE SHEET'!X251="","",'S.D.PASTE SHEET'!X251)</f>
        <v/>
      </c>
      <c s="72" t="str">
        <f>IF('S.D.PASTE SHEET'!Y251="","",'S.D.PASTE SHEET'!Y251)</f>
        <v/>
      </c>
      <c s="72" t="str">
        <f>IF('S.D.PASTE SHEET'!Z251="","",'S.D.PASTE SHEET'!Z251)</f>
        <v/>
      </c>
      <c s="72" t="str">
        <f>IF('S.D.PASTE SHEET'!AA251="","",'S.D.PASTE SHEET'!AA251)</f>
        <v/>
      </c>
      <c s="72" t="str">
        <f>IF('S.D.PASTE SHEET'!AB251="","",'S.D.PASTE SHEET'!AB251)</f>
        <v/>
      </c>
      <c s="72" t="str">
        <f>IF('S.D.PASTE SHEET'!AC251="","",'S.D.PASTE SHEET'!AC251)</f>
        <v/>
      </c>
      <c s="72" t="str">
        <f>IF('S.D.PASTE SHEET'!AD251="","",'S.D.PASTE SHEET'!AD251)</f>
        <v/>
      </c>
      <c s="74"/>
      <c s="70" t="str">
        <f>IF(AK251="","",IF(AK251&gt;0,COUNT($AG$2:AG251),""))</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IF(BC251="","",IF(BC251&gt;0,COUNT($AY$2:AY251),""))</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2" spans="1:157" ht="15.75" customHeight="1">
      <c r="A252" s="72" t="str">
        <f>IF('S.D.PASTE SHEET'!A252="","",'S.D.PASTE SHEET'!A252)</f>
        <v/>
      </c>
      <c s="72" t="str">
        <f>IF('S.D.PASTE SHEET'!B252="","",'S.D.PASTE SHEET'!B252)</f>
        <v/>
      </c>
      <c s="72" t="str">
        <f>IF('S.D.PASTE SHEET'!C252="","",'S.D.PASTE SHEET'!C252)</f>
        <v/>
      </c>
      <c s="73" t="str">
        <f>IF('S.D.PASTE SHEET'!D252="","",'S.D.PASTE SHEET'!D252)</f>
        <v/>
      </c>
      <c s="72" t="str">
        <f>IF('S.D.PASTE SHEET'!E252="","",UPPER('S.D.PASTE SHEET'!E252))</f>
        <v/>
      </c>
      <c s="72" t="str">
        <f>IF('S.D.PASTE SHEET'!F252="","",'S.D.PASTE SHEET'!F252)</f>
        <v/>
      </c>
      <c s="72" t="str">
        <f>IF('S.D.PASTE SHEET'!G252="","",UPPER('S.D.PASTE SHEET'!G252))</f>
        <v/>
      </c>
      <c s="72" t="str">
        <f>IF('S.D.PASTE SHEET'!H252="","",UPPER('S.D.PASTE SHEET'!H252))</f>
        <v/>
      </c>
      <c s="72" t="str">
        <f>IF('S.D.PASTE SHEET'!I252="","",'S.D.PASTE SHEET'!I252)</f>
        <v/>
      </c>
      <c s="73" t="str">
        <f>IF('S.D.PASTE SHEET'!J252="","",'S.D.PASTE SHEET'!J252)</f>
        <v/>
      </c>
      <c s="72" t="str">
        <f>IF('S.D.PASTE SHEET'!K252="","",'S.D.PASTE SHEET'!K252)</f>
        <v/>
      </c>
      <c s="72" t="str">
        <f>IF('S.D.PASTE SHEET'!L252="","",'S.D.PASTE SHEET'!L252)</f>
        <v/>
      </c>
      <c s="72" t="str">
        <f>IF('S.D.PASTE SHEET'!M252="","",'S.D.PASTE SHEET'!M252)</f>
        <v/>
      </c>
      <c s="72" t="str">
        <f>IF('S.D.PASTE SHEET'!N252="","",'S.D.PASTE SHEET'!N252)</f>
        <v/>
      </c>
      <c s="72" t="str">
        <f>IF('S.D.PASTE SHEET'!O252="","",'S.D.PASTE SHEET'!O252)</f>
        <v/>
      </c>
      <c s="72" t="str">
        <f>IF('S.D.PASTE SHEET'!P252="","",'S.D.PASTE SHEET'!P252)</f>
        <v/>
      </c>
      <c s="72" t="str">
        <f>IF('S.D.PASTE SHEET'!Q252="","",'S.D.PASTE SHEET'!Q252)</f>
        <v/>
      </c>
      <c s="72" t="str">
        <f>IF('S.D.PASTE SHEET'!R252="","",'S.D.PASTE SHEET'!R252)</f>
        <v/>
      </c>
      <c s="72" t="str">
        <f>IF('S.D.PASTE SHEET'!S252="","",'S.D.PASTE SHEET'!S252)</f>
        <v/>
      </c>
      <c s="72" t="str">
        <f>IF('S.D.PASTE SHEET'!T252="","",'S.D.PASTE SHEET'!T252)</f>
        <v/>
      </c>
      <c s="72" t="str">
        <f>IF('S.D.PASTE SHEET'!U252="","",'S.D.PASTE SHEET'!U252)</f>
        <v/>
      </c>
      <c s="72" t="str">
        <f>IF('S.D.PASTE SHEET'!V252="","",'S.D.PASTE SHEET'!V252)</f>
        <v/>
      </c>
      <c s="72" t="str">
        <f>IF('S.D.PASTE SHEET'!W252="","",'S.D.PASTE SHEET'!W252)</f>
        <v/>
      </c>
      <c s="72" t="str">
        <f>IF('S.D.PASTE SHEET'!X252="","",'S.D.PASTE SHEET'!X252)</f>
        <v/>
      </c>
      <c s="72" t="str">
        <f>IF('S.D.PASTE SHEET'!Y252="","",'S.D.PASTE SHEET'!Y252)</f>
        <v/>
      </c>
      <c s="72" t="str">
        <f>IF('S.D.PASTE SHEET'!Z252="","",'S.D.PASTE SHEET'!Z252)</f>
        <v/>
      </c>
      <c s="72" t="str">
        <f>IF('S.D.PASTE SHEET'!AA252="","",'S.D.PASTE SHEET'!AA252)</f>
        <v/>
      </c>
      <c s="72" t="str">
        <f>IF('S.D.PASTE SHEET'!AB252="","",'S.D.PASTE SHEET'!AB252)</f>
        <v/>
      </c>
      <c s="72" t="str">
        <f>IF('S.D.PASTE SHEET'!AC252="","",'S.D.PASTE SHEET'!AC252)</f>
        <v/>
      </c>
      <c s="72" t="str">
        <f>IF('S.D.PASTE SHEET'!AD252="","",'S.D.PASTE SHEET'!AD252)</f>
        <v/>
      </c>
      <c s="74"/>
      <c s="70" t="str">
        <f>IF(AK252="","",IF(AK252&gt;0,COUNT($AG$2:AG252),""))</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IF(BC252="","",IF(BC252&gt;0,COUNT($AY$2:AY252),""))</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3" spans="1:157" ht="15.75" customHeight="1">
      <c r="A253" s="72" t="str">
        <f>IF('S.D.PASTE SHEET'!A253="","",'S.D.PASTE SHEET'!A253)</f>
        <v/>
      </c>
      <c s="72" t="str">
        <f>IF('S.D.PASTE SHEET'!B253="","",'S.D.PASTE SHEET'!B253)</f>
        <v/>
      </c>
      <c s="72" t="str">
        <f>IF('S.D.PASTE SHEET'!C253="","",'S.D.PASTE SHEET'!C253)</f>
        <v/>
      </c>
      <c s="73" t="str">
        <f>IF('S.D.PASTE SHEET'!D253="","",'S.D.PASTE SHEET'!D253)</f>
        <v/>
      </c>
      <c s="72" t="str">
        <f>IF('S.D.PASTE SHEET'!E253="","",UPPER('S.D.PASTE SHEET'!E253))</f>
        <v/>
      </c>
      <c s="72" t="str">
        <f>IF('S.D.PASTE SHEET'!F253="","",'S.D.PASTE SHEET'!F253)</f>
        <v/>
      </c>
      <c s="72" t="str">
        <f>IF('S.D.PASTE SHEET'!G253="","",UPPER('S.D.PASTE SHEET'!G253))</f>
        <v/>
      </c>
      <c s="72" t="str">
        <f>IF('S.D.PASTE SHEET'!H253="","",UPPER('S.D.PASTE SHEET'!H253))</f>
        <v/>
      </c>
      <c s="72" t="str">
        <f>IF('S.D.PASTE SHEET'!I253="","",'S.D.PASTE SHEET'!I253)</f>
        <v/>
      </c>
      <c s="73" t="str">
        <f>IF('S.D.PASTE SHEET'!J253="","",'S.D.PASTE SHEET'!J253)</f>
        <v/>
      </c>
      <c s="72" t="str">
        <f>IF('S.D.PASTE SHEET'!K253="","",'S.D.PASTE SHEET'!K253)</f>
        <v/>
      </c>
      <c s="72" t="str">
        <f>IF('S.D.PASTE SHEET'!L253="","",'S.D.PASTE SHEET'!L253)</f>
        <v/>
      </c>
      <c s="72" t="str">
        <f>IF('S.D.PASTE SHEET'!M253="","",'S.D.PASTE SHEET'!M253)</f>
        <v/>
      </c>
      <c s="72" t="str">
        <f>IF('S.D.PASTE SHEET'!N253="","",'S.D.PASTE SHEET'!N253)</f>
        <v/>
      </c>
      <c s="72" t="str">
        <f>IF('S.D.PASTE SHEET'!O253="","",'S.D.PASTE SHEET'!O253)</f>
        <v/>
      </c>
      <c s="72" t="str">
        <f>IF('S.D.PASTE SHEET'!P253="","",'S.D.PASTE SHEET'!P253)</f>
        <v/>
      </c>
      <c s="72" t="str">
        <f>IF('S.D.PASTE SHEET'!Q253="","",'S.D.PASTE SHEET'!Q253)</f>
        <v/>
      </c>
      <c s="72" t="str">
        <f>IF('S.D.PASTE SHEET'!R253="","",'S.D.PASTE SHEET'!R253)</f>
        <v/>
      </c>
      <c s="72" t="str">
        <f>IF('S.D.PASTE SHEET'!S253="","",'S.D.PASTE SHEET'!S253)</f>
        <v/>
      </c>
      <c s="72" t="str">
        <f>IF('S.D.PASTE SHEET'!T253="","",'S.D.PASTE SHEET'!T253)</f>
        <v/>
      </c>
      <c s="72" t="str">
        <f>IF('S.D.PASTE SHEET'!U253="","",'S.D.PASTE SHEET'!U253)</f>
        <v/>
      </c>
      <c s="72" t="str">
        <f>IF('S.D.PASTE SHEET'!V253="","",'S.D.PASTE SHEET'!V253)</f>
        <v/>
      </c>
      <c s="72" t="str">
        <f>IF('S.D.PASTE SHEET'!W253="","",'S.D.PASTE SHEET'!W253)</f>
        <v/>
      </c>
      <c s="72" t="str">
        <f>IF('S.D.PASTE SHEET'!X253="","",'S.D.PASTE SHEET'!X253)</f>
        <v/>
      </c>
      <c s="72" t="str">
        <f>IF('S.D.PASTE SHEET'!Y253="","",'S.D.PASTE SHEET'!Y253)</f>
        <v/>
      </c>
      <c s="72" t="str">
        <f>IF('S.D.PASTE SHEET'!Z253="","",'S.D.PASTE SHEET'!Z253)</f>
        <v/>
      </c>
      <c s="72" t="str">
        <f>IF('S.D.PASTE SHEET'!AA253="","",'S.D.PASTE SHEET'!AA253)</f>
        <v/>
      </c>
      <c s="72" t="str">
        <f>IF('S.D.PASTE SHEET'!AB253="","",'S.D.PASTE SHEET'!AB253)</f>
        <v/>
      </c>
      <c s="72" t="str">
        <f>IF('S.D.PASTE SHEET'!AC253="","",'S.D.PASTE SHEET'!AC253)</f>
        <v/>
      </c>
      <c s="72" t="str">
        <f>IF('S.D.PASTE SHEET'!AD253="","",'S.D.PASTE SHEET'!AD253)</f>
        <v/>
      </c>
      <c s="74"/>
      <c s="70" t="str">
        <f>IF(AK253="","",IF(AK253&gt;0,COUNT($AG$2:AG253),""))</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IF(BC253="","",IF(BC253&gt;0,COUNT($AY$2:AY253),""))</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4" spans="1:157" ht="15.75" customHeight="1">
      <c r="A254" s="72" t="str">
        <f>IF('S.D.PASTE SHEET'!A254="","",'S.D.PASTE SHEET'!A254)</f>
        <v/>
      </c>
      <c s="72" t="str">
        <f>IF('S.D.PASTE SHEET'!B254="","",'S.D.PASTE SHEET'!B254)</f>
        <v/>
      </c>
      <c s="72" t="str">
        <f>IF('S.D.PASTE SHEET'!C254="","",'S.D.PASTE SHEET'!C254)</f>
        <v/>
      </c>
      <c s="73" t="str">
        <f>IF('S.D.PASTE SHEET'!D254="","",'S.D.PASTE SHEET'!D254)</f>
        <v/>
      </c>
      <c s="72" t="str">
        <f>IF('S.D.PASTE SHEET'!E254="","",UPPER('S.D.PASTE SHEET'!E254))</f>
        <v/>
      </c>
      <c s="72" t="str">
        <f>IF('S.D.PASTE SHEET'!F254="","",'S.D.PASTE SHEET'!F254)</f>
        <v/>
      </c>
      <c s="72" t="str">
        <f>IF('S.D.PASTE SHEET'!G254="","",UPPER('S.D.PASTE SHEET'!G254))</f>
        <v/>
      </c>
      <c s="72" t="str">
        <f>IF('S.D.PASTE SHEET'!H254="","",UPPER('S.D.PASTE SHEET'!H254))</f>
        <v/>
      </c>
      <c s="72" t="str">
        <f>IF('S.D.PASTE SHEET'!I254="","",'S.D.PASTE SHEET'!I254)</f>
        <v/>
      </c>
      <c s="73" t="str">
        <f>IF('S.D.PASTE SHEET'!J254="","",'S.D.PASTE SHEET'!J254)</f>
        <v/>
      </c>
      <c s="72" t="str">
        <f>IF('S.D.PASTE SHEET'!K254="","",'S.D.PASTE SHEET'!K254)</f>
        <v/>
      </c>
      <c s="72" t="str">
        <f>IF('S.D.PASTE SHEET'!L254="","",'S.D.PASTE SHEET'!L254)</f>
        <v/>
      </c>
      <c s="72" t="str">
        <f>IF('S.D.PASTE SHEET'!M254="","",'S.D.PASTE SHEET'!M254)</f>
        <v/>
      </c>
      <c s="72" t="str">
        <f>IF('S.D.PASTE SHEET'!N254="","",'S.D.PASTE SHEET'!N254)</f>
        <v/>
      </c>
      <c s="72" t="str">
        <f>IF('S.D.PASTE SHEET'!O254="","",'S.D.PASTE SHEET'!O254)</f>
        <v/>
      </c>
      <c s="72" t="str">
        <f>IF('S.D.PASTE SHEET'!P254="","",'S.D.PASTE SHEET'!P254)</f>
        <v/>
      </c>
      <c s="72" t="str">
        <f>IF('S.D.PASTE SHEET'!Q254="","",'S.D.PASTE SHEET'!Q254)</f>
        <v/>
      </c>
      <c s="72" t="str">
        <f>IF('S.D.PASTE SHEET'!R254="","",'S.D.PASTE SHEET'!R254)</f>
        <v/>
      </c>
      <c s="72" t="str">
        <f>IF('S.D.PASTE SHEET'!S254="","",'S.D.PASTE SHEET'!S254)</f>
        <v/>
      </c>
      <c s="72" t="str">
        <f>IF('S.D.PASTE SHEET'!T254="","",'S.D.PASTE SHEET'!T254)</f>
        <v/>
      </c>
      <c s="72" t="str">
        <f>IF('S.D.PASTE SHEET'!U254="","",'S.D.PASTE SHEET'!U254)</f>
        <v/>
      </c>
      <c s="72" t="str">
        <f>IF('S.D.PASTE SHEET'!V254="","",'S.D.PASTE SHEET'!V254)</f>
        <v/>
      </c>
      <c s="72" t="str">
        <f>IF('S.D.PASTE SHEET'!W254="","",'S.D.PASTE SHEET'!W254)</f>
        <v/>
      </c>
      <c s="72" t="str">
        <f>IF('S.D.PASTE SHEET'!X254="","",'S.D.PASTE SHEET'!X254)</f>
        <v/>
      </c>
      <c s="72" t="str">
        <f>IF('S.D.PASTE SHEET'!Y254="","",'S.D.PASTE SHEET'!Y254)</f>
        <v/>
      </c>
      <c s="72" t="str">
        <f>IF('S.D.PASTE SHEET'!Z254="","",'S.D.PASTE SHEET'!Z254)</f>
        <v/>
      </c>
      <c s="72" t="str">
        <f>IF('S.D.PASTE SHEET'!AA254="","",'S.D.PASTE SHEET'!AA254)</f>
        <v/>
      </c>
      <c s="72" t="str">
        <f>IF('S.D.PASTE SHEET'!AB254="","",'S.D.PASTE SHEET'!AB254)</f>
        <v/>
      </c>
      <c s="72" t="str">
        <f>IF('S.D.PASTE SHEET'!AC254="","",'S.D.PASTE SHEET'!AC254)</f>
        <v/>
      </c>
      <c s="72" t="str">
        <f>IF('S.D.PASTE SHEET'!AD254="","",'S.D.PASTE SHEET'!AD254)</f>
        <v/>
      </c>
      <c s="74"/>
      <c s="70" t="str">
        <f>IF(AK254="","",IF(AK254&gt;0,COUNT($AG$2:AG254),""))</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IF(BC254="","",IF(BC254&gt;0,COUNT($AY$2:AY254),""))</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5" spans="1:157" ht="15.75" customHeight="1">
      <c r="A255" s="72" t="str">
        <f>IF('S.D.PASTE SHEET'!A255="","",'S.D.PASTE SHEET'!A255)</f>
        <v/>
      </c>
      <c s="72" t="str">
        <f>IF('S.D.PASTE SHEET'!B255="","",'S.D.PASTE SHEET'!B255)</f>
        <v/>
      </c>
      <c s="72" t="str">
        <f>IF('S.D.PASTE SHEET'!C255="","",'S.D.PASTE SHEET'!C255)</f>
        <v/>
      </c>
      <c s="73" t="str">
        <f>IF('S.D.PASTE SHEET'!D255="","",'S.D.PASTE SHEET'!D255)</f>
        <v/>
      </c>
      <c s="72" t="str">
        <f>IF('S.D.PASTE SHEET'!E255="","",UPPER('S.D.PASTE SHEET'!E255))</f>
        <v/>
      </c>
      <c s="72" t="str">
        <f>IF('S.D.PASTE SHEET'!F255="","",'S.D.PASTE SHEET'!F255)</f>
        <v/>
      </c>
      <c s="72" t="str">
        <f>IF('S.D.PASTE SHEET'!G255="","",UPPER('S.D.PASTE SHEET'!G255))</f>
        <v/>
      </c>
      <c s="72" t="str">
        <f>IF('S.D.PASTE SHEET'!H255="","",UPPER('S.D.PASTE SHEET'!H255))</f>
        <v/>
      </c>
      <c s="72" t="str">
        <f>IF('S.D.PASTE SHEET'!I255="","",'S.D.PASTE SHEET'!I255)</f>
        <v/>
      </c>
      <c s="73" t="str">
        <f>IF('S.D.PASTE SHEET'!J255="","",'S.D.PASTE SHEET'!J255)</f>
        <v/>
      </c>
      <c s="72" t="str">
        <f>IF('S.D.PASTE SHEET'!K255="","",'S.D.PASTE SHEET'!K255)</f>
        <v/>
      </c>
      <c s="72" t="str">
        <f>IF('S.D.PASTE SHEET'!L255="","",'S.D.PASTE SHEET'!L255)</f>
        <v/>
      </c>
      <c s="72" t="str">
        <f>IF('S.D.PASTE SHEET'!M255="","",'S.D.PASTE SHEET'!M255)</f>
        <v/>
      </c>
      <c s="72" t="str">
        <f>IF('S.D.PASTE SHEET'!N255="","",'S.D.PASTE SHEET'!N255)</f>
        <v/>
      </c>
      <c s="72" t="str">
        <f>IF('S.D.PASTE SHEET'!O255="","",'S.D.PASTE SHEET'!O255)</f>
        <v/>
      </c>
      <c s="72" t="str">
        <f>IF('S.D.PASTE SHEET'!P255="","",'S.D.PASTE SHEET'!P255)</f>
        <v/>
      </c>
      <c s="72" t="str">
        <f>IF('S.D.PASTE SHEET'!Q255="","",'S.D.PASTE SHEET'!Q255)</f>
        <v/>
      </c>
      <c s="72" t="str">
        <f>IF('S.D.PASTE SHEET'!R255="","",'S.D.PASTE SHEET'!R255)</f>
        <v/>
      </c>
      <c s="72" t="str">
        <f>IF('S.D.PASTE SHEET'!S255="","",'S.D.PASTE SHEET'!S255)</f>
        <v/>
      </c>
      <c s="72" t="str">
        <f>IF('S.D.PASTE SHEET'!T255="","",'S.D.PASTE SHEET'!T255)</f>
        <v/>
      </c>
      <c s="72" t="str">
        <f>IF('S.D.PASTE SHEET'!U255="","",'S.D.PASTE SHEET'!U255)</f>
        <v/>
      </c>
      <c s="72" t="str">
        <f>IF('S.D.PASTE SHEET'!V255="","",'S.D.PASTE SHEET'!V255)</f>
        <v/>
      </c>
      <c s="72" t="str">
        <f>IF('S.D.PASTE SHEET'!W255="","",'S.D.PASTE SHEET'!W255)</f>
        <v/>
      </c>
      <c s="72" t="str">
        <f>IF('S.D.PASTE SHEET'!X255="","",'S.D.PASTE SHEET'!X255)</f>
        <v/>
      </c>
      <c s="72" t="str">
        <f>IF('S.D.PASTE SHEET'!Y255="","",'S.D.PASTE SHEET'!Y255)</f>
        <v/>
      </c>
      <c s="72" t="str">
        <f>IF('S.D.PASTE SHEET'!Z255="","",'S.D.PASTE SHEET'!Z255)</f>
        <v/>
      </c>
      <c s="72" t="str">
        <f>IF('S.D.PASTE SHEET'!AA255="","",'S.D.PASTE SHEET'!AA255)</f>
        <v/>
      </c>
      <c s="72" t="str">
        <f>IF('S.D.PASTE SHEET'!AB255="","",'S.D.PASTE SHEET'!AB255)</f>
        <v/>
      </c>
      <c s="72" t="str">
        <f>IF('S.D.PASTE SHEET'!AC255="","",'S.D.PASTE SHEET'!AC255)</f>
        <v/>
      </c>
      <c s="72" t="str">
        <f>IF('S.D.PASTE SHEET'!AD255="","",'S.D.PASTE SHEET'!AD255)</f>
        <v/>
      </c>
      <c s="74"/>
      <c s="70" t="str">
        <f>IF(AK255="","",IF(AK255&gt;0,COUNT($AG$2:AG255),""))</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IF(BC255="","",IF(BC255&gt;0,COUNT($AY$2:AY255),""))</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6" spans="1:157" ht="15.75" customHeight="1">
      <c r="A256" s="72" t="str">
        <f>IF('S.D.PASTE SHEET'!A256="","",'S.D.PASTE SHEET'!A256)</f>
        <v/>
      </c>
      <c s="72" t="str">
        <f>IF('S.D.PASTE SHEET'!B256="","",'S.D.PASTE SHEET'!B256)</f>
        <v/>
      </c>
      <c s="72" t="str">
        <f>IF('S.D.PASTE SHEET'!C256="","",'S.D.PASTE SHEET'!C256)</f>
        <v/>
      </c>
      <c s="73" t="str">
        <f>IF('S.D.PASTE SHEET'!D256="","",'S.D.PASTE SHEET'!D256)</f>
        <v/>
      </c>
      <c s="72" t="str">
        <f>IF('S.D.PASTE SHEET'!E256="","",UPPER('S.D.PASTE SHEET'!E256))</f>
        <v/>
      </c>
      <c s="72" t="str">
        <f>IF('S.D.PASTE SHEET'!F256="","",'S.D.PASTE SHEET'!F256)</f>
        <v/>
      </c>
      <c s="72" t="str">
        <f>IF('S.D.PASTE SHEET'!G256="","",UPPER('S.D.PASTE SHEET'!G256))</f>
        <v/>
      </c>
      <c s="72" t="str">
        <f>IF('S.D.PASTE SHEET'!H256="","",UPPER('S.D.PASTE SHEET'!H256))</f>
        <v/>
      </c>
      <c s="72" t="str">
        <f>IF('S.D.PASTE SHEET'!I256="","",'S.D.PASTE SHEET'!I256)</f>
        <v/>
      </c>
      <c s="73" t="str">
        <f>IF('S.D.PASTE SHEET'!J256="","",'S.D.PASTE SHEET'!J256)</f>
        <v/>
      </c>
      <c s="72" t="str">
        <f>IF('S.D.PASTE SHEET'!K256="","",'S.D.PASTE SHEET'!K256)</f>
        <v/>
      </c>
      <c s="72" t="str">
        <f>IF('S.D.PASTE SHEET'!L256="","",'S.D.PASTE SHEET'!L256)</f>
        <v/>
      </c>
      <c s="72" t="str">
        <f>IF('S.D.PASTE SHEET'!M256="","",'S.D.PASTE SHEET'!M256)</f>
        <v/>
      </c>
      <c s="72" t="str">
        <f>IF('S.D.PASTE SHEET'!N256="","",'S.D.PASTE SHEET'!N256)</f>
        <v/>
      </c>
      <c s="72" t="str">
        <f>IF('S.D.PASTE SHEET'!O256="","",'S.D.PASTE SHEET'!O256)</f>
        <v/>
      </c>
      <c s="72" t="str">
        <f>IF('S.D.PASTE SHEET'!P256="","",'S.D.PASTE SHEET'!P256)</f>
        <v/>
      </c>
      <c s="72" t="str">
        <f>IF('S.D.PASTE SHEET'!Q256="","",'S.D.PASTE SHEET'!Q256)</f>
        <v/>
      </c>
      <c s="72" t="str">
        <f>IF('S.D.PASTE SHEET'!R256="","",'S.D.PASTE SHEET'!R256)</f>
        <v/>
      </c>
      <c s="72" t="str">
        <f>IF('S.D.PASTE SHEET'!S256="","",'S.D.PASTE SHEET'!S256)</f>
        <v/>
      </c>
      <c s="72" t="str">
        <f>IF('S.D.PASTE SHEET'!T256="","",'S.D.PASTE SHEET'!T256)</f>
        <v/>
      </c>
      <c s="72" t="str">
        <f>IF('S.D.PASTE SHEET'!U256="","",'S.D.PASTE SHEET'!U256)</f>
        <v/>
      </c>
      <c s="72" t="str">
        <f>IF('S.D.PASTE SHEET'!V256="","",'S.D.PASTE SHEET'!V256)</f>
        <v/>
      </c>
      <c s="72" t="str">
        <f>IF('S.D.PASTE SHEET'!W256="","",'S.D.PASTE SHEET'!W256)</f>
        <v/>
      </c>
      <c s="72" t="str">
        <f>IF('S.D.PASTE SHEET'!X256="","",'S.D.PASTE SHEET'!X256)</f>
        <v/>
      </c>
      <c s="72" t="str">
        <f>IF('S.D.PASTE SHEET'!Y256="","",'S.D.PASTE SHEET'!Y256)</f>
        <v/>
      </c>
      <c s="72" t="str">
        <f>IF('S.D.PASTE SHEET'!Z256="","",'S.D.PASTE SHEET'!Z256)</f>
        <v/>
      </c>
      <c s="72" t="str">
        <f>IF('S.D.PASTE SHEET'!AA256="","",'S.D.PASTE SHEET'!AA256)</f>
        <v/>
      </c>
      <c s="72" t="str">
        <f>IF('S.D.PASTE SHEET'!AB256="","",'S.D.PASTE SHEET'!AB256)</f>
        <v/>
      </c>
      <c s="72" t="str">
        <f>IF('S.D.PASTE SHEET'!AC256="","",'S.D.PASTE SHEET'!AC256)</f>
        <v/>
      </c>
      <c s="72" t="str">
        <f>IF('S.D.PASTE SHEET'!AD256="","",'S.D.PASTE SHEET'!AD256)</f>
        <v/>
      </c>
      <c s="74"/>
      <c s="70" t="str">
        <f>IF(AK256="","",IF(AK256&gt;0,COUNT($AG$2:AG256),""))</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IF(BC256="","",IF(BC256&gt;0,COUNT($AY$2:AY256),""))</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7" spans="1:157" ht="15.75" customHeight="1">
      <c r="A257" s="72" t="str">
        <f>IF('S.D.PASTE SHEET'!A257="","",'S.D.PASTE SHEET'!A257)</f>
        <v/>
      </c>
      <c s="72" t="str">
        <f>IF('S.D.PASTE SHEET'!B257="","",'S.D.PASTE SHEET'!B257)</f>
        <v/>
      </c>
      <c s="72" t="str">
        <f>IF('S.D.PASTE SHEET'!C257="","",'S.D.PASTE SHEET'!C257)</f>
        <v/>
      </c>
      <c s="73" t="str">
        <f>IF('S.D.PASTE SHEET'!D257="","",'S.D.PASTE SHEET'!D257)</f>
        <v/>
      </c>
      <c s="72" t="str">
        <f>IF('S.D.PASTE SHEET'!E257="","",UPPER('S.D.PASTE SHEET'!E257))</f>
        <v/>
      </c>
      <c s="72" t="str">
        <f>IF('S.D.PASTE SHEET'!F257="","",'S.D.PASTE SHEET'!F257)</f>
        <v/>
      </c>
      <c s="72" t="str">
        <f>IF('S.D.PASTE SHEET'!G257="","",UPPER('S.D.PASTE SHEET'!G257))</f>
        <v/>
      </c>
      <c s="72" t="str">
        <f>IF('S.D.PASTE SHEET'!H257="","",UPPER('S.D.PASTE SHEET'!H257))</f>
        <v/>
      </c>
      <c s="72" t="str">
        <f>IF('S.D.PASTE SHEET'!I257="","",'S.D.PASTE SHEET'!I257)</f>
        <v/>
      </c>
      <c s="73" t="str">
        <f>IF('S.D.PASTE SHEET'!J257="","",'S.D.PASTE SHEET'!J257)</f>
        <v/>
      </c>
      <c s="72" t="str">
        <f>IF('S.D.PASTE SHEET'!K257="","",'S.D.PASTE SHEET'!K257)</f>
        <v/>
      </c>
      <c s="72" t="str">
        <f>IF('S.D.PASTE SHEET'!L257="","",'S.D.PASTE SHEET'!L257)</f>
        <v/>
      </c>
      <c s="72" t="str">
        <f>IF('S.D.PASTE SHEET'!M257="","",'S.D.PASTE SHEET'!M257)</f>
        <v/>
      </c>
      <c s="72" t="str">
        <f>IF('S.D.PASTE SHEET'!N257="","",'S.D.PASTE SHEET'!N257)</f>
        <v/>
      </c>
      <c s="72" t="str">
        <f>IF('S.D.PASTE SHEET'!O257="","",'S.D.PASTE SHEET'!O257)</f>
        <v/>
      </c>
      <c s="72" t="str">
        <f>IF('S.D.PASTE SHEET'!P257="","",'S.D.PASTE SHEET'!P257)</f>
        <v/>
      </c>
      <c s="72" t="str">
        <f>IF('S.D.PASTE SHEET'!Q257="","",'S.D.PASTE SHEET'!Q257)</f>
        <v/>
      </c>
      <c s="72" t="str">
        <f>IF('S.D.PASTE SHEET'!R257="","",'S.D.PASTE SHEET'!R257)</f>
        <v/>
      </c>
      <c s="72" t="str">
        <f>IF('S.D.PASTE SHEET'!S257="","",'S.D.PASTE SHEET'!S257)</f>
        <v/>
      </c>
      <c s="72" t="str">
        <f>IF('S.D.PASTE SHEET'!T257="","",'S.D.PASTE SHEET'!T257)</f>
        <v/>
      </c>
      <c s="72" t="str">
        <f>IF('S.D.PASTE SHEET'!U257="","",'S.D.PASTE SHEET'!U257)</f>
        <v/>
      </c>
      <c s="72" t="str">
        <f>IF('S.D.PASTE SHEET'!V257="","",'S.D.PASTE SHEET'!V257)</f>
        <v/>
      </c>
      <c s="72" t="str">
        <f>IF('S.D.PASTE SHEET'!W257="","",'S.D.PASTE SHEET'!W257)</f>
        <v/>
      </c>
      <c s="72" t="str">
        <f>IF('S.D.PASTE SHEET'!X257="","",'S.D.PASTE SHEET'!X257)</f>
        <v/>
      </c>
      <c s="72" t="str">
        <f>IF('S.D.PASTE SHEET'!Y257="","",'S.D.PASTE SHEET'!Y257)</f>
        <v/>
      </c>
      <c s="72" t="str">
        <f>IF('S.D.PASTE SHEET'!Z257="","",'S.D.PASTE SHEET'!Z257)</f>
        <v/>
      </c>
      <c s="72" t="str">
        <f>IF('S.D.PASTE SHEET'!AA257="","",'S.D.PASTE SHEET'!AA257)</f>
        <v/>
      </c>
      <c s="72" t="str">
        <f>IF('S.D.PASTE SHEET'!AB257="","",'S.D.PASTE SHEET'!AB257)</f>
        <v/>
      </c>
      <c s="72" t="str">
        <f>IF('S.D.PASTE SHEET'!AC257="","",'S.D.PASTE SHEET'!AC257)</f>
        <v/>
      </c>
      <c s="72" t="str">
        <f>IF('S.D.PASTE SHEET'!AD257="","",'S.D.PASTE SHEET'!AD257)</f>
        <v/>
      </c>
      <c s="74"/>
      <c s="70" t="str">
        <f>IF(AK257="","",IF(AK257&gt;0,COUNT($AG$2:AG257),""))</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IF(BC257="","",IF(BC257&gt;0,COUNT($AY$2:AY257),""))</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8" spans="1:157" ht="15.75" customHeight="1">
      <c r="A258" s="72" t="str">
        <f>IF('S.D.PASTE SHEET'!A258="","",'S.D.PASTE SHEET'!A258)</f>
        <v/>
      </c>
      <c s="72" t="str">
        <f>IF('S.D.PASTE SHEET'!B258="","",'S.D.PASTE SHEET'!B258)</f>
        <v/>
      </c>
      <c s="72" t="str">
        <f>IF('S.D.PASTE SHEET'!C258="","",'S.D.PASTE SHEET'!C258)</f>
        <v/>
      </c>
      <c s="73" t="str">
        <f>IF('S.D.PASTE SHEET'!D258="","",'S.D.PASTE SHEET'!D258)</f>
        <v/>
      </c>
      <c s="72" t="str">
        <f>IF('S.D.PASTE SHEET'!E258="","",UPPER('S.D.PASTE SHEET'!E258))</f>
        <v/>
      </c>
      <c s="72" t="str">
        <f>IF('S.D.PASTE SHEET'!F258="","",'S.D.PASTE SHEET'!F258)</f>
        <v/>
      </c>
      <c s="72" t="str">
        <f>IF('S.D.PASTE SHEET'!G258="","",UPPER('S.D.PASTE SHEET'!G258))</f>
        <v/>
      </c>
      <c s="72" t="str">
        <f>IF('S.D.PASTE SHEET'!H258="","",UPPER('S.D.PASTE SHEET'!H258))</f>
        <v/>
      </c>
      <c s="72" t="str">
        <f>IF('S.D.PASTE SHEET'!I258="","",'S.D.PASTE SHEET'!I258)</f>
        <v/>
      </c>
      <c s="73" t="str">
        <f>IF('S.D.PASTE SHEET'!J258="","",'S.D.PASTE SHEET'!J258)</f>
        <v/>
      </c>
      <c s="72" t="str">
        <f>IF('S.D.PASTE SHEET'!K258="","",'S.D.PASTE SHEET'!K258)</f>
        <v/>
      </c>
      <c s="72" t="str">
        <f>IF('S.D.PASTE SHEET'!L258="","",'S.D.PASTE SHEET'!L258)</f>
        <v/>
      </c>
      <c s="72" t="str">
        <f>IF('S.D.PASTE SHEET'!M258="","",'S.D.PASTE SHEET'!M258)</f>
        <v/>
      </c>
      <c s="72" t="str">
        <f>IF('S.D.PASTE SHEET'!N258="","",'S.D.PASTE SHEET'!N258)</f>
        <v/>
      </c>
      <c s="72" t="str">
        <f>IF('S.D.PASTE SHEET'!O258="","",'S.D.PASTE SHEET'!O258)</f>
        <v/>
      </c>
      <c s="72" t="str">
        <f>IF('S.D.PASTE SHEET'!P258="","",'S.D.PASTE SHEET'!P258)</f>
        <v/>
      </c>
      <c s="72" t="str">
        <f>IF('S.D.PASTE SHEET'!Q258="","",'S.D.PASTE SHEET'!Q258)</f>
        <v/>
      </c>
      <c s="72" t="str">
        <f>IF('S.D.PASTE SHEET'!R258="","",'S.D.PASTE SHEET'!R258)</f>
        <v/>
      </c>
      <c s="72" t="str">
        <f>IF('S.D.PASTE SHEET'!S258="","",'S.D.PASTE SHEET'!S258)</f>
        <v/>
      </c>
      <c s="72" t="str">
        <f>IF('S.D.PASTE SHEET'!T258="","",'S.D.PASTE SHEET'!T258)</f>
        <v/>
      </c>
      <c s="72" t="str">
        <f>IF('S.D.PASTE SHEET'!U258="","",'S.D.PASTE SHEET'!U258)</f>
        <v/>
      </c>
      <c s="72" t="str">
        <f>IF('S.D.PASTE SHEET'!V258="","",'S.D.PASTE SHEET'!V258)</f>
        <v/>
      </c>
      <c s="72" t="str">
        <f>IF('S.D.PASTE SHEET'!W258="","",'S.D.PASTE SHEET'!W258)</f>
        <v/>
      </c>
      <c s="72" t="str">
        <f>IF('S.D.PASTE SHEET'!X258="","",'S.D.PASTE SHEET'!X258)</f>
        <v/>
      </c>
      <c s="72" t="str">
        <f>IF('S.D.PASTE SHEET'!Y258="","",'S.D.PASTE SHEET'!Y258)</f>
        <v/>
      </c>
      <c s="72" t="str">
        <f>IF('S.D.PASTE SHEET'!Z258="","",'S.D.PASTE SHEET'!Z258)</f>
        <v/>
      </c>
      <c s="72" t="str">
        <f>IF('S.D.PASTE SHEET'!AA258="","",'S.D.PASTE SHEET'!AA258)</f>
        <v/>
      </c>
      <c s="72" t="str">
        <f>IF('S.D.PASTE SHEET'!AB258="","",'S.D.PASTE SHEET'!AB258)</f>
        <v/>
      </c>
      <c s="72" t="str">
        <f>IF('S.D.PASTE SHEET'!AC258="","",'S.D.PASTE SHEET'!AC258)</f>
        <v/>
      </c>
      <c s="72" t="str">
        <f>IF('S.D.PASTE SHEET'!AD258="","",'S.D.PASTE SHEET'!AD258)</f>
        <v/>
      </c>
      <c s="74"/>
      <c s="70" t="str">
        <f>IF(AK258="","",IF(AK258&gt;0,COUNT($AG$2:AG258),""))</f>
        <v/>
      </c>
      <c s="75" t="str">
        <f t="shared" si="96"/>
        <v/>
      </c>
      <c s="75" t="str">
        <f t="shared" si="97"/>
        <v/>
      </c>
      <c s="75" t="str">
        <f t="shared" si="98"/>
        <v/>
      </c>
      <c s="73" t="str">
        <f t="shared" si="99"/>
        <v/>
      </c>
      <c s="75" t="str">
        <f t="shared" si="100"/>
        <v/>
      </c>
      <c s="75" t="str">
        <f t="shared" si="101"/>
        <v/>
      </c>
      <c s="75" t="str">
        <f t="shared" si="102"/>
        <v/>
      </c>
      <c s="75" t="str">
        <f t="shared" si="103"/>
        <v/>
      </c>
      <c s="75" t="str">
        <f t="shared" si="104"/>
        <v/>
      </c>
      <c s="73" t="str">
        <f t="shared" si="105"/>
        <v/>
      </c>
      <c s="75" t="str">
        <f t="shared" si="106"/>
        <v/>
      </c>
      <c s="75" t="str">
        <f t="shared" si="107"/>
        <v/>
      </c>
      <c s="75" t="str">
        <f t="shared" si="108"/>
        <v/>
      </c>
      <c s="75" t="str">
        <f t="shared" si="109"/>
        <v/>
      </c>
      <c s="75" t="str">
        <f t="shared" si="110"/>
        <v/>
      </c>
      <c s="75" t="str">
        <f t="shared" si="111"/>
        <v/>
      </c>
      <c s="70"/>
      <c s="70" t="str">
        <f>IF(BC258="","",IF(BC258&gt;0,COUNT($AY$2:AY258),""))</f>
        <v/>
      </c>
      <c s="76" t="str">
        <f t="shared" si="112"/>
        <v/>
      </c>
      <c s="76" t="str">
        <f t="shared" si="113"/>
        <v/>
      </c>
      <c s="76" t="str">
        <f t="shared" si="114"/>
        <v/>
      </c>
      <c s="73" t="str">
        <f t="shared" si="115"/>
        <v/>
      </c>
      <c s="76" t="str">
        <f t="shared" si="116"/>
        <v/>
      </c>
      <c s="76" t="str">
        <f t="shared" si="117"/>
        <v/>
      </c>
      <c s="76" t="str">
        <f t="shared" si="118"/>
        <v/>
      </c>
      <c s="76" t="str">
        <f t="shared" si="119"/>
        <v/>
      </c>
      <c s="76" t="str">
        <f t="shared" si="120"/>
        <v/>
      </c>
      <c s="73" t="str">
        <f t="shared" si="121"/>
        <v/>
      </c>
      <c s="76" t="str">
        <f t="shared" si="122"/>
        <v/>
      </c>
      <c s="76" t="str">
        <f t="shared" si="123"/>
        <v/>
      </c>
      <c s="76" t="str">
        <f t="shared" si="124"/>
        <v/>
      </c>
      <c s="76" t="str">
        <f t="shared" si="125"/>
        <v/>
      </c>
      <c s="76" t="str">
        <f t="shared" si="126"/>
        <v/>
      </c>
      <c s="76" t="str">
        <f t="shared" si="127"/>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9" spans="1:157" ht="15.75" customHeight="1">
      <c r="A259" s="72" t="str">
        <f>IF('S.D.PASTE SHEET'!A259="","",'S.D.PASTE SHEET'!A259)</f>
        <v/>
      </c>
      <c s="72" t="str">
        <f>IF('S.D.PASTE SHEET'!B259="","",'S.D.PASTE SHEET'!B259)</f>
        <v/>
      </c>
      <c s="72" t="str">
        <f>IF('S.D.PASTE SHEET'!C259="","",'S.D.PASTE SHEET'!C259)</f>
        <v/>
      </c>
      <c s="73" t="str">
        <f>IF('S.D.PASTE SHEET'!D259="","",'S.D.PASTE SHEET'!D259)</f>
        <v/>
      </c>
      <c s="72" t="str">
        <f>IF('S.D.PASTE SHEET'!E259="","",UPPER('S.D.PASTE SHEET'!E259))</f>
        <v/>
      </c>
      <c s="72" t="str">
        <f>IF('S.D.PASTE SHEET'!F259="","",'S.D.PASTE SHEET'!F259)</f>
        <v/>
      </c>
      <c s="72" t="str">
        <f>IF('S.D.PASTE SHEET'!G259="","",UPPER('S.D.PASTE SHEET'!G259))</f>
        <v/>
      </c>
      <c s="72" t="str">
        <f>IF('S.D.PASTE SHEET'!H259="","",UPPER('S.D.PASTE SHEET'!H259))</f>
        <v/>
      </c>
      <c s="72" t="str">
        <f>IF('S.D.PASTE SHEET'!I259="","",'S.D.PASTE SHEET'!I259)</f>
        <v/>
      </c>
      <c s="73" t="str">
        <f>IF('S.D.PASTE SHEET'!J259="","",'S.D.PASTE SHEET'!J259)</f>
        <v/>
      </c>
      <c s="72" t="str">
        <f>IF('S.D.PASTE SHEET'!K259="","",'S.D.PASTE SHEET'!K259)</f>
        <v/>
      </c>
      <c s="72" t="str">
        <f>IF('S.D.PASTE SHEET'!L259="","",'S.D.PASTE SHEET'!L259)</f>
        <v/>
      </c>
      <c s="72" t="str">
        <f>IF('S.D.PASTE SHEET'!M259="","",'S.D.PASTE SHEET'!M259)</f>
        <v/>
      </c>
      <c s="72" t="str">
        <f>IF('S.D.PASTE SHEET'!N259="","",'S.D.PASTE SHEET'!N259)</f>
        <v/>
      </c>
      <c s="72" t="str">
        <f>IF('S.D.PASTE SHEET'!O259="","",'S.D.PASTE SHEET'!O259)</f>
        <v/>
      </c>
      <c s="72" t="str">
        <f>IF('S.D.PASTE SHEET'!P259="","",'S.D.PASTE SHEET'!P259)</f>
        <v/>
      </c>
      <c s="72" t="str">
        <f>IF('S.D.PASTE SHEET'!Q259="","",'S.D.PASTE SHEET'!Q259)</f>
        <v/>
      </c>
      <c s="72" t="str">
        <f>IF('S.D.PASTE SHEET'!R259="","",'S.D.PASTE SHEET'!R259)</f>
        <v/>
      </c>
      <c s="72" t="str">
        <f>IF('S.D.PASTE SHEET'!S259="","",'S.D.PASTE SHEET'!S259)</f>
        <v/>
      </c>
      <c s="72" t="str">
        <f>IF('S.D.PASTE SHEET'!T259="","",'S.D.PASTE SHEET'!T259)</f>
        <v/>
      </c>
      <c s="72" t="str">
        <f>IF('S.D.PASTE SHEET'!U259="","",'S.D.PASTE SHEET'!U259)</f>
        <v/>
      </c>
      <c s="72" t="str">
        <f>IF('S.D.PASTE SHEET'!V259="","",'S.D.PASTE SHEET'!V259)</f>
        <v/>
      </c>
      <c s="72" t="str">
        <f>IF('S.D.PASTE SHEET'!W259="","",'S.D.PASTE SHEET'!W259)</f>
        <v/>
      </c>
      <c s="72" t="str">
        <f>IF('S.D.PASTE SHEET'!X259="","",'S.D.PASTE SHEET'!X259)</f>
        <v/>
      </c>
      <c s="72" t="str">
        <f>IF('S.D.PASTE SHEET'!Y259="","",'S.D.PASTE SHEET'!Y259)</f>
        <v/>
      </c>
      <c s="72" t="str">
        <f>IF('S.D.PASTE SHEET'!Z259="","",'S.D.PASTE SHEET'!Z259)</f>
        <v/>
      </c>
      <c s="72" t="str">
        <f>IF('S.D.PASTE SHEET'!AA259="","",'S.D.PASTE SHEET'!AA259)</f>
        <v/>
      </c>
      <c s="72" t="str">
        <f>IF('S.D.PASTE SHEET'!AB259="","",'S.D.PASTE SHEET'!AB259)</f>
        <v/>
      </c>
      <c s="72" t="str">
        <f>IF('S.D.PASTE SHEET'!AC259="","",'S.D.PASTE SHEET'!AC259)</f>
        <v/>
      </c>
      <c s="72" t="str">
        <f>IF('S.D.PASTE SHEET'!AD259="","",'S.D.PASTE SHEET'!AD259)</f>
        <v/>
      </c>
      <c s="74"/>
      <c s="70" t="str">
        <f>IF(AK259="","",IF(AK259&gt;0,COUNT($AG$2:AG259),""))</f>
        <v/>
      </c>
      <c s="75" t="str">
        <f t="shared" si="128" ref="AG259:AG322">IF(AND($AJ$1=12,$A259=12),$A259,"")</f>
        <v/>
      </c>
      <c s="75" t="str">
        <f t="shared" si="129" ref="AH259:AH322">IF(AND($AJ$1=12,$A259=12),$B259,"")</f>
        <v/>
      </c>
      <c s="75" t="str">
        <f t="shared" si="130" ref="AI259:AI322">IF(AND($AJ$1=12,$A259=12),C259,"")</f>
        <v/>
      </c>
      <c s="73" t="str">
        <f t="shared" si="131" ref="AJ259:AJ322">IF(AND($AJ$1=12,$A259=12),$D259,"")</f>
        <v/>
      </c>
      <c s="75" t="str">
        <f t="shared" si="132" ref="AK259:AK322">IF(AND($AJ$1=12,$A259=12),$E259,"")</f>
        <v/>
      </c>
      <c s="75" t="str">
        <f t="shared" si="133" ref="AL259:AL322">IF(AND($AJ$1=12,$A259=12),$F259,"")</f>
        <v/>
      </c>
      <c s="75" t="str">
        <f t="shared" si="134" ref="AM259:AM322">IF(AND($AJ$1=12,$A259=12),$G259,"")</f>
        <v/>
      </c>
      <c s="75" t="str">
        <f t="shared" si="135" ref="AN259:AN322">IF(AND($AJ$1=12,$A259=12),$H259,"")</f>
        <v/>
      </c>
      <c s="75" t="str">
        <f t="shared" si="136" ref="AO259:AO322">IF(AND($AJ$1=12,$A259=12),$I259,"")</f>
        <v/>
      </c>
      <c s="73" t="str">
        <f t="shared" si="137" ref="AP259:AP322">IF(AND($AJ$1=12,$A259=12),$J259,"")</f>
        <v/>
      </c>
      <c s="75" t="str">
        <f t="shared" si="138" ref="AQ259:AQ322">IF(AND($AJ$1=12,$A259=12),$K259,"")</f>
        <v/>
      </c>
      <c s="75" t="str">
        <f t="shared" si="139" ref="AR259:AR322">IF(AND($AJ$1=12,$A259=12),$L259,"")</f>
        <v/>
      </c>
      <c s="75" t="str">
        <f t="shared" si="140" ref="AS259:AS322">IF(AND($AJ$1=12,$A259=12),$M259,"")</f>
        <v/>
      </c>
      <c s="75" t="str">
        <f t="shared" si="141" ref="AT259:AT322">IF(AND($AJ$1=12,$A259=12),$N259,"")</f>
        <v/>
      </c>
      <c s="75" t="str">
        <f t="shared" si="142" ref="AU259:AU322">IF(AND($AJ$1=12,$A259=12),$O259,"")</f>
        <v/>
      </c>
      <c s="75" t="str">
        <f t="shared" si="143" ref="AV259:AV322">IF(AND($AJ$1=12,$A259=12),$P259,"")</f>
        <v/>
      </c>
      <c s="70"/>
      <c s="70" t="str">
        <f>IF(BC259="","",IF(BC259&gt;0,COUNT($AY$2:AY259),""))</f>
        <v/>
      </c>
      <c s="76" t="str">
        <f t="shared" si="144" ref="AY259:AY322">IF(AND($BB$1=12,$A259=12,$BC$1=$B259),$A259,"")</f>
        <v/>
      </c>
      <c s="76" t="str">
        <f t="shared" si="145" ref="AZ259:AZ322">IF(AND($BB$1=12,$A259=12,$BC$1=$B259),$B259,"")</f>
        <v/>
      </c>
      <c s="76" t="str">
        <f t="shared" si="146" ref="BA259:BA322">IF(AND($BB$1=12,$A259=12,$BC$1=$B259),$C259,"")</f>
        <v/>
      </c>
      <c s="73" t="str">
        <f t="shared" si="147" ref="BB259:BB322">IF(AND($BB$1=12,$A259=12,$BC$1=$B259),$D259,"")</f>
        <v/>
      </c>
      <c s="76" t="str">
        <f t="shared" si="148" ref="BC259:BC322">IF(AND($BB$1=12,$A259=12,$BC$1=$B259),$E259,"")</f>
        <v/>
      </c>
      <c s="76" t="str">
        <f t="shared" si="149" ref="BD259:BD322">IF(AND($BB$1=12,$A259=12,$BC$1=$B259),$F259,"")</f>
        <v/>
      </c>
      <c s="76" t="str">
        <f t="shared" si="150" ref="BE259:BE322">IF(AND($BB$1=12,$A259=12,$BC$1=$B259),$G259,"")</f>
        <v/>
      </c>
      <c s="76" t="str">
        <f t="shared" si="151" ref="BF259:BF322">IF(AND($BB$1=12,$A259=12,$BC$1=$B259),$H259,"")</f>
        <v/>
      </c>
      <c s="76" t="str">
        <f t="shared" si="152" ref="BG259:BG322">IF(AND($BB$1=12,$A259=12,$BC$1=$B259),$I259,"")</f>
        <v/>
      </c>
      <c s="73" t="str">
        <f t="shared" si="153" ref="BH259:BH322">IF(AND($BB$1=12,$A259=12,$BC$1=$B259),$J259,"")</f>
        <v/>
      </c>
      <c s="76" t="str">
        <f t="shared" si="154" ref="BI259:BI322">IF(AND($BB$1=12,$A259=12,$BC$1=$B259),$K259,"")</f>
        <v/>
      </c>
      <c s="76" t="str">
        <f t="shared" si="155" ref="BJ259:BJ322">IF(AND($BB$1=12,$A259=12,$BC$1=$B259),$L259,"")</f>
        <v/>
      </c>
      <c s="76" t="str">
        <f t="shared" si="156" ref="BK259:BK322">IF(AND($BB$1=12,$A259=12,$BC$1=$B259),$M259,"")</f>
        <v/>
      </c>
      <c s="76" t="str">
        <f t="shared" si="157" ref="BL259:BL322">IF(AND($BB$1=12,$A259=12,$BC$1=$B259),$N259,"")</f>
        <v/>
      </c>
      <c s="76" t="str">
        <f t="shared" si="158" ref="BM259:BM322">IF(AND($BB$1=12,$A259=12,$BC$1=$B259),$O259,"")</f>
        <v/>
      </c>
      <c s="76" t="str">
        <f t="shared" si="159" ref="BN259:BN322">IF(AND($BB$1=12,$A259=12,$BC$1=$B259),$P259,"")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0" spans="1:157" ht="15.75" customHeight="1">
      <c r="A260" s="72" t="str">
        <f>IF('S.D.PASTE SHEET'!A260="","",'S.D.PASTE SHEET'!A260)</f>
        <v/>
      </c>
      <c s="72" t="str">
        <f>IF('S.D.PASTE SHEET'!B260="","",'S.D.PASTE SHEET'!B260)</f>
        <v/>
      </c>
      <c s="72" t="str">
        <f>IF('S.D.PASTE SHEET'!C260="","",'S.D.PASTE SHEET'!C260)</f>
        <v/>
      </c>
      <c s="73" t="str">
        <f>IF('S.D.PASTE SHEET'!D260="","",'S.D.PASTE SHEET'!D260)</f>
        <v/>
      </c>
      <c s="72" t="str">
        <f>IF('S.D.PASTE SHEET'!E260="","",UPPER('S.D.PASTE SHEET'!E260))</f>
        <v/>
      </c>
      <c s="72" t="str">
        <f>IF('S.D.PASTE SHEET'!F260="","",'S.D.PASTE SHEET'!F260)</f>
        <v/>
      </c>
      <c s="72" t="str">
        <f>IF('S.D.PASTE SHEET'!G260="","",UPPER('S.D.PASTE SHEET'!G260))</f>
        <v/>
      </c>
      <c s="72" t="str">
        <f>IF('S.D.PASTE SHEET'!H260="","",UPPER('S.D.PASTE SHEET'!H260))</f>
        <v/>
      </c>
      <c s="72" t="str">
        <f>IF('S.D.PASTE SHEET'!I260="","",'S.D.PASTE SHEET'!I260)</f>
        <v/>
      </c>
      <c s="73" t="str">
        <f>IF('S.D.PASTE SHEET'!J260="","",'S.D.PASTE SHEET'!J260)</f>
        <v/>
      </c>
      <c s="72" t="str">
        <f>IF('S.D.PASTE SHEET'!K260="","",'S.D.PASTE SHEET'!K260)</f>
        <v/>
      </c>
      <c s="72" t="str">
        <f>IF('S.D.PASTE SHEET'!L260="","",'S.D.PASTE SHEET'!L260)</f>
        <v/>
      </c>
      <c s="72" t="str">
        <f>IF('S.D.PASTE SHEET'!M260="","",'S.D.PASTE SHEET'!M260)</f>
        <v/>
      </c>
      <c s="72" t="str">
        <f>IF('S.D.PASTE SHEET'!N260="","",'S.D.PASTE SHEET'!N260)</f>
        <v/>
      </c>
      <c s="72" t="str">
        <f>IF('S.D.PASTE SHEET'!O260="","",'S.D.PASTE SHEET'!O260)</f>
        <v/>
      </c>
      <c s="72" t="str">
        <f>IF('S.D.PASTE SHEET'!P260="","",'S.D.PASTE SHEET'!P260)</f>
        <v/>
      </c>
      <c s="72" t="str">
        <f>IF('S.D.PASTE SHEET'!Q260="","",'S.D.PASTE SHEET'!Q260)</f>
        <v/>
      </c>
      <c s="72" t="str">
        <f>IF('S.D.PASTE SHEET'!R260="","",'S.D.PASTE SHEET'!R260)</f>
        <v/>
      </c>
      <c s="72" t="str">
        <f>IF('S.D.PASTE SHEET'!S260="","",'S.D.PASTE SHEET'!S260)</f>
        <v/>
      </c>
      <c s="72" t="str">
        <f>IF('S.D.PASTE SHEET'!T260="","",'S.D.PASTE SHEET'!T260)</f>
        <v/>
      </c>
      <c s="72" t="str">
        <f>IF('S.D.PASTE SHEET'!U260="","",'S.D.PASTE SHEET'!U260)</f>
        <v/>
      </c>
      <c s="72" t="str">
        <f>IF('S.D.PASTE SHEET'!V260="","",'S.D.PASTE SHEET'!V260)</f>
        <v/>
      </c>
      <c s="72" t="str">
        <f>IF('S.D.PASTE SHEET'!W260="","",'S.D.PASTE SHEET'!W260)</f>
        <v/>
      </c>
      <c s="72" t="str">
        <f>IF('S.D.PASTE SHEET'!X260="","",'S.D.PASTE SHEET'!X260)</f>
        <v/>
      </c>
      <c s="72" t="str">
        <f>IF('S.D.PASTE SHEET'!Y260="","",'S.D.PASTE SHEET'!Y260)</f>
        <v/>
      </c>
      <c s="72" t="str">
        <f>IF('S.D.PASTE SHEET'!Z260="","",'S.D.PASTE SHEET'!Z260)</f>
        <v/>
      </c>
      <c s="72" t="str">
        <f>IF('S.D.PASTE SHEET'!AA260="","",'S.D.PASTE SHEET'!AA260)</f>
        <v/>
      </c>
      <c s="72" t="str">
        <f>IF('S.D.PASTE SHEET'!AB260="","",'S.D.PASTE SHEET'!AB260)</f>
        <v/>
      </c>
      <c s="72" t="str">
        <f>IF('S.D.PASTE SHEET'!AC260="","",'S.D.PASTE SHEET'!AC260)</f>
        <v/>
      </c>
      <c s="72" t="str">
        <f>IF('S.D.PASTE SHEET'!AD260="","",'S.D.PASTE SHEET'!AD260)</f>
        <v/>
      </c>
      <c s="74"/>
      <c s="70" t="str">
        <f>IF(AK260="","",IF(AK260&gt;0,COUNT($AG$2:AG260),""))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IF(BC260="","",IF(BC260&gt;0,COUNT($AY$2:AY260),""))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1" spans="1:157" ht="15.75" customHeight="1">
      <c r="A261" s="72" t="str">
        <f>IF('S.D.PASTE SHEET'!A261="","",'S.D.PASTE SHEET'!A261)</f>
        <v/>
      </c>
      <c s="72" t="str">
        <f>IF('S.D.PASTE SHEET'!B261="","",'S.D.PASTE SHEET'!B261)</f>
        <v/>
      </c>
      <c s="72" t="str">
        <f>IF('S.D.PASTE SHEET'!C261="","",'S.D.PASTE SHEET'!C261)</f>
        <v/>
      </c>
      <c s="73" t="str">
        <f>IF('S.D.PASTE SHEET'!D261="","",'S.D.PASTE SHEET'!D261)</f>
        <v/>
      </c>
      <c s="72" t="str">
        <f>IF('S.D.PASTE SHEET'!E261="","",UPPER('S.D.PASTE SHEET'!E261))</f>
        <v/>
      </c>
      <c s="72" t="str">
        <f>IF('S.D.PASTE SHEET'!F261="","",'S.D.PASTE SHEET'!F261)</f>
        <v/>
      </c>
      <c s="72" t="str">
        <f>IF('S.D.PASTE SHEET'!G261="","",UPPER('S.D.PASTE SHEET'!G261))</f>
        <v/>
      </c>
      <c s="72" t="str">
        <f>IF('S.D.PASTE SHEET'!H261="","",UPPER('S.D.PASTE SHEET'!H261))</f>
        <v/>
      </c>
      <c s="72" t="str">
        <f>IF('S.D.PASTE SHEET'!I261="","",'S.D.PASTE SHEET'!I261)</f>
        <v/>
      </c>
      <c s="73" t="str">
        <f>IF('S.D.PASTE SHEET'!J261="","",'S.D.PASTE SHEET'!J261)</f>
        <v/>
      </c>
      <c s="72" t="str">
        <f>IF('S.D.PASTE SHEET'!K261="","",'S.D.PASTE SHEET'!K261)</f>
        <v/>
      </c>
      <c s="72" t="str">
        <f>IF('S.D.PASTE SHEET'!L261="","",'S.D.PASTE SHEET'!L261)</f>
        <v/>
      </c>
      <c s="72" t="str">
        <f>IF('S.D.PASTE SHEET'!M261="","",'S.D.PASTE SHEET'!M261)</f>
        <v/>
      </c>
      <c s="72" t="str">
        <f>IF('S.D.PASTE SHEET'!N261="","",'S.D.PASTE SHEET'!N261)</f>
        <v/>
      </c>
      <c s="72" t="str">
        <f>IF('S.D.PASTE SHEET'!O261="","",'S.D.PASTE SHEET'!O261)</f>
        <v/>
      </c>
      <c s="72" t="str">
        <f>IF('S.D.PASTE SHEET'!P261="","",'S.D.PASTE SHEET'!P261)</f>
        <v/>
      </c>
      <c s="72" t="str">
        <f>IF('S.D.PASTE SHEET'!Q261="","",'S.D.PASTE SHEET'!Q261)</f>
        <v/>
      </c>
      <c s="72" t="str">
        <f>IF('S.D.PASTE SHEET'!R261="","",'S.D.PASTE SHEET'!R261)</f>
        <v/>
      </c>
      <c s="72" t="str">
        <f>IF('S.D.PASTE SHEET'!S261="","",'S.D.PASTE SHEET'!S261)</f>
        <v/>
      </c>
      <c s="72" t="str">
        <f>IF('S.D.PASTE SHEET'!T261="","",'S.D.PASTE SHEET'!T261)</f>
        <v/>
      </c>
      <c s="72" t="str">
        <f>IF('S.D.PASTE SHEET'!U261="","",'S.D.PASTE SHEET'!U261)</f>
        <v/>
      </c>
      <c s="72" t="str">
        <f>IF('S.D.PASTE SHEET'!V261="","",'S.D.PASTE SHEET'!V261)</f>
        <v/>
      </c>
      <c s="72" t="str">
        <f>IF('S.D.PASTE SHEET'!W261="","",'S.D.PASTE SHEET'!W261)</f>
        <v/>
      </c>
      <c s="72" t="str">
        <f>IF('S.D.PASTE SHEET'!X261="","",'S.D.PASTE SHEET'!X261)</f>
        <v/>
      </c>
      <c s="72" t="str">
        <f>IF('S.D.PASTE SHEET'!Y261="","",'S.D.PASTE SHEET'!Y261)</f>
        <v/>
      </c>
      <c s="72" t="str">
        <f>IF('S.D.PASTE SHEET'!Z261="","",'S.D.PASTE SHEET'!Z261)</f>
        <v/>
      </c>
      <c s="72" t="str">
        <f>IF('S.D.PASTE SHEET'!AA261="","",'S.D.PASTE SHEET'!AA261)</f>
        <v/>
      </c>
      <c s="72" t="str">
        <f>IF('S.D.PASTE SHEET'!AB261="","",'S.D.PASTE SHEET'!AB261)</f>
        <v/>
      </c>
      <c s="72" t="str">
        <f>IF('S.D.PASTE SHEET'!AC261="","",'S.D.PASTE SHEET'!AC261)</f>
        <v/>
      </c>
      <c s="72" t="str">
        <f>IF('S.D.PASTE SHEET'!AD261="","",'S.D.PASTE SHEET'!AD261)</f>
        <v/>
      </c>
      <c s="74"/>
      <c s="70" t="str">
        <f>IF(AK261="","",IF(AK261&gt;0,COUNT($AG$2:AG261),""))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IF(BC261="","",IF(BC261&gt;0,COUNT($AY$2:AY261),""))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2" spans="1:157" ht="15.75" customHeight="1">
      <c r="A262" s="72" t="str">
        <f>IF('S.D.PASTE SHEET'!A262="","",'S.D.PASTE SHEET'!A262)</f>
        <v/>
      </c>
      <c s="72" t="str">
        <f>IF('S.D.PASTE SHEET'!B262="","",'S.D.PASTE SHEET'!B262)</f>
        <v/>
      </c>
      <c s="72" t="str">
        <f>IF('S.D.PASTE SHEET'!C262="","",'S.D.PASTE SHEET'!C262)</f>
        <v/>
      </c>
      <c s="73" t="str">
        <f>IF('S.D.PASTE SHEET'!D262="","",'S.D.PASTE SHEET'!D262)</f>
        <v/>
      </c>
      <c s="72" t="str">
        <f>IF('S.D.PASTE SHEET'!E262="","",UPPER('S.D.PASTE SHEET'!E262))</f>
        <v/>
      </c>
      <c s="72" t="str">
        <f>IF('S.D.PASTE SHEET'!F262="","",'S.D.PASTE SHEET'!F262)</f>
        <v/>
      </c>
      <c s="72" t="str">
        <f>IF('S.D.PASTE SHEET'!G262="","",UPPER('S.D.PASTE SHEET'!G262))</f>
        <v/>
      </c>
      <c s="72" t="str">
        <f>IF('S.D.PASTE SHEET'!H262="","",UPPER('S.D.PASTE SHEET'!H262))</f>
        <v/>
      </c>
      <c s="72" t="str">
        <f>IF('S.D.PASTE SHEET'!I262="","",'S.D.PASTE SHEET'!I262)</f>
        <v/>
      </c>
      <c s="73" t="str">
        <f>IF('S.D.PASTE SHEET'!J262="","",'S.D.PASTE SHEET'!J262)</f>
        <v/>
      </c>
      <c s="72" t="str">
        <f>IF('S.D.PASTE SHEET'!K262="","",'S.D.PASTE SHEET'!K262)</f>
        <v/>
      </c>
      <c s="72" t="str">
        <f>IF('S.D.PASTE SHEET'!L262="","",'S.D.PASTE SHEET'!L262)</f>
        <v/>
      </c>
      <c s="72" t="str">
        <f>IF('S.D.PASTE SHEET'!M262="","",'S.D.PASTE SHEET'!M262)</f>
        <v/>
      </c>
      <c s="72" t="str">
        <f>IF('S.D.PASTE SHEET'!N262="","",'S.D.PASTE SHEET'!N262)</f>
        <v/>
      </c>
      <c s="72" t="str">
        <f>IF('S.D.PASTE SHEET'!O262="","",'S.D.PASTE SHEET'!O262)</f>
        <v/>
      </c>
      <c s="72" t="str">
        <f>IF('S.D.PASTE SHEET'!P262="","",'S.D.PASTE SHEET'!P262)</f>
        <v/>
      </c>
      <c s="72" t="str">
        <f>IF('S.D.PASTE SHEET'!Q262="","",'S.D.PASTE SHEET'!Q262)</f>
        <v/>
      </c>
      <c s="72" t="str">
        <f>IF('S.D.PASTE SHEET'!R262="","",'S.D.PASTE SHEET'!R262)</f>
        <v/>
      </c>
      <c s="72" t="str">
        <f>IF('S.D.PASTE SHEET'!S262="","",'S.D.PASTE SHEET'!S262)</f>
        <v/>
      </c>
      <c s="72" t="str">
        <f>IF('S.D.PASTE SHEET'!T262="","",'S.D.PASTE SHEET'!T262)</f>
        <v/>
      </c>
      <c s="72" t="str">
        <f>IF('S.D.PASTE SHEET'!U262="","",'S.D.PASTE SHEET'!U262)</f>
        <v/>
      </c>
      <c s="72" t="str">
        <f>IF('S.D.PASTE SHEET'!V262="","",'S.D.PASTE SHEET'!V262)</f>
        <v/>
      </c>
      <c s="72" t="str">
        <f>IF('S.D.PASTE SHEET'!W262="","",'S.D.PASTE SHEET'!W262)</f>
        <v/>
      </c>
      <c s="72" t="str">
        <f>IF('S.D.PASTE SHEET'!X262="","",'S.D.PASTE SHEET'!X262)</f>
        <v/>
      </c>
      <c s="72" t="str">
        <f>IF('S.D.PASTE SHEET'!Y262="","",'S.D.PASTE SHEET'!Y262)</f>
        <v/>
      </c>
      <c s="72" t="str">
        <f>IF('S.D.PASTE SHEET'!Z262="","",'S.D.PASTE SHEET'!Z262)</f>
        <v/>
      </c>
      <c s="72" t="str">
        <f>IF('S.D.PASTE SHEET'!AA262="","",'S.D.PASTE SHEET'!AA262)</f>
        <v/>
      </c>
      <c s="72" t="str">
        <f>IF('S.D.PASTE SHEET'!AB262="","",'S.D.PASTE SHEET'!AB262)</f>
        <v/>
      </c>
      <c s="72" t="str">
        <f>IF('S.D.PASTE SHEET'!AC262="","",'S.D.PASTE SHEET'!AC262)</f>
        <v/>
      </c>
      <c s="72" t="str">
        <f>IF('S.D.PASTE SHEET'!AD262="","",'S.D.PASTE SHEET'!AD262)</f>
        <v/>
      </c>
      <c s="74"/>
      <c s="70" t="str">
        <f>IF(AK262="","",IF(AK262&gt;0,COUNT($AG$2:AG262),""))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IF(BC262="","",IF(BC262&gt;0,COUNT($AY$2:AY262),""))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3" spans="1:157" ht="15.75" customHeight="1">
      <c r="A263" s="72" t="str">
        <f>IF('S.D.PASTE SHEET'!A263="","",'S.D.PASTE SHEET'!A263)</f>
        <v/>
      </c>
      <c s="72" t="str">
        <f>IF('S.D.PASTE SHEET'!B263="","",'S.D.PASTE SHEET'!B263)</f>
        <v/>
      </c>
      <c s="72" t="str">
        <f>IF('S.D.PASTE SHEET'!C263="","",'S.D.PASTE SHEET'!C263)</f>
        <v/>
      </c>
      <c s="73" t="str">
        <f>IF('S.D.PASTE SHEET'!D263="","",'S.D.PASTE SHEET'!D263)</f>
        <v/>
      </c>
      <c s="72" t="str">
        <f>IF('S.D.PASTE SHEET'!E263="","",UPPER('S.D.PASTE SHEET'!E263))</f>
        <v/>
      </c>
      <c s="72" t="str">
        <f>IF('S.D.PASTE SHEET'!F263="","",'S.D.PASTE SHEET'!F263)</f>
        <v/>
      </c>
      <c s="72" t="str">
        <f>IF('S.D.PASTE SHEET'!G263="","",UPPER('S.D.PASTE SHEET'!G263))</f>
        <v/>
      </c>
      <c s="72" t="str">
        <f>IF('S.D.PASTE SHEET'!H263="","",UPPER('S.D.PASTE SHEET'!H263))</f>
        <v/>
      </c>
      <c s="72" t="str">
        <f>IF('S.D.PASTE SHEET'!I263="","",'S.D.PASTE SHEET'!I263)</f>
        <v/>
      </c>
      <c s="73" t="str">
        <f>IF('S.D.PASTE SHEET'!J263="","",'S.D.PASTE SHEET'!J263)</f>
        <v/>
      </c>
      <c s="72" t="str">
        <f>IF('S.D.PASTE SHEET'!K263="","",'S.D.PASTE SHEET'!K263)</f>
        <v/>
      </c>
      <c s="72" t="str">
        <f>IF('S.D.PASTE SHEET'!L263="","",'S.D.PASTE SHEET'!L263)</f>
        <v/>
      </c>
      <c s="72" t="str">
        <f>IF('S.D.PASTE SHEET'!M263="","",'S.D.PASTE SHEET'!M263)</f>
        <v/>
      </c>
      <c s="72" t="str">
        <f>IF('S.D.PASTE SHEET'!N263="","",'S.D.PASTE SHEET'!N263)</f>
        <v/>
      </c>
      <c s="72" t="str">
        <f>IF('S.D.PASTE SHEET'!O263="","",'S.D.PASTE SHEET'!O263)</f>
        <v/>
      </c>
      <c s="72" t="str">
        <f>IF('S.D.PASTE SHEET'!P263="","",'S.D.PASTE SHEET'!P263)</f>
        <v/>
      </c>
      <c s="72" t="str">
        <f>IF('S.D.PASTE SHEET'!Q263="","",'S.D.PASTE SHEET'!Q263)</f>
        <v/>
      </c>
      <c s="72" t="str">
        <f>IF('S.D.PASTE SHEET'!R263="","",'S.D.PASTE SHEET'!R263)</f>
        <v/>
      </c>
      <c s="72" t="str">
        <f>IF('S.D.PASTE SHEET'!S263="","",'S.D.PASTE SHEET'!S263)</f>
        <v/>
      </c>
      <c s="72" t="str">
        <f>IF('S.D.PASTE SHEET'!T263="","",'S.D.PASTE SHEET'!T263)</f>
        <v/>
      </c>
      <c s="72" t="str">
        <f>IF('S.D.PASTE SHEET'!U263="","",'S.D.PASTE SHEET'!U263)</f>
        <v/>
      </c>
      <c s="72" t="str">
        <f>IF('S.D.PASTE SHEET'!V263="","",'S.D.PASTE SHEET'!V263)</f>
        <v/>
      </c>
      <c s="72" t="str">
        <f>IF('S.D.PASTE SHEET'!W263="","",'S.D.PASTE SHEET'!W263)</f>
        <v/>
      </c>
      <c s="72" t="str">
        <f>IF('S.D.PASTE SHEET'!X263="","",'S.D.PASTE SHEET'!X263)</f>
        <v/>
      </c>
      <c s="72" t="str">
        <f>IF('S.D.PASTE SHEET'!Y263="","",'S.D.PASTE SHEET'!Y263)</f>
        <v/>
      </c>
      <c s="72" t="str">
        <f>IF('S.D.PASTE SHEET'!Z263="","",'S.D.PASTE SHEET'!Z263)</f>
        <v/>
      </c>
      <c s="72" t="str">
        <f>IF('S.D.PASTE SHEET'!AA263="","",'S.D.PASTE SHEET'!AA263)</f>
        <v/>
      </c>
      <c s="72" t="str">
        <f>IF('S.D.PASTE SHEET'!AB263="","",'S.D.PASTE SHEET'!AB263)</f>
        <v/>
      </c>
      <c s="72" t="str">
        <f>IF('S.D.PASTE SHEET'!AC263="","",'S.D.PASTE SHEET'!AC263)</f>
        <v/>
      </c>
      <c s="72" t="str">
        <f>IF('S.D.PASTE SHEET'!AD263="","",'S.D.PASTE SHEET'!AD263)</f>
        <v/>
      </c>
      <c s="74"/>
      <c s="70" t="str">
        <f>IF(AK263="","",IF(AK263&gt;0,COUNT($AG$2:AG263),""))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IF(BC263="","",IF(BC263&gt;0,COUNT($AY$2:AY263),""))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4" spans="1:157" ht="15.75" customHeight="1">
      <c r="A264" s="72" t="str">
        <f>IF('S.D.PASTE SHEET'!A264="","",'S.D.PASTE SHEET'!A264)</f>
        <v/>
      </c>
      <c s="72" t="str">
        <f>IF('S.D.PASTE SHEET'!B264="","",'S.D.PASTE SHEET'!B264)</f>
        <v/>
      </c>
      <c s="72" t="str">
        <f>IF('S.D.PASTE SHEET'!C264="","",'S.D.PASTE SHEET'!C264)</f>
        <v/>
      </c>
      <c s="73" t="str">
        <f>IF('S.D.PASTE SHEET'!D264="","",'S.D.PASTE SHEET'!D264)</f>
        <v/>
      </c>
      <c s="72" t="str">
        <f>IF('S.D.PASTE SHEET'!E264="","",UPPER('S.D.PASTE SHEET'!E264))</f>
        <v/>
      </c>
      <c s="72" t="str">
        <f>IF('S.D.PASTE SHEET'!F264="","",'S.D.PASTE SHEET'!F264)</f>
        <v/>
      </c>
      <c s="72" t="str">
        <f>IF('S.D.PASTE SHEET'!G264="","",UPPER('S.D.PASTE SHEET'!G264))</f>
        <v/>
      </c>
      <c s="72" t="str">
        <f>IF('S.D.PASTE SHEET'!H264="","",UPPER('S.D.PASTE SHEET'!H264))</f>
        <v/>
      </c>
      <c s="72" t="str">
        <f>IF('S.D.PASTE SHEET'!I264="","",'S.D.PASTE SHEET'!I264)</f>
        <v/>
      </c>
      <c s="73" t="str">
        <f>IF('S.D.PASTE SHEET'!J264="","",'S.D.PASTE SHEET'!J264)</f>
        <v/>
      </c>
      <c s="72" t="str">
        <f>IF('S.D.PASTE SHEET'!K264="","",'S.D.PASTE SHEET'!K264)</f>
        <v/>
      </c>
      <c s="72" t="str">
        <f>IF('S.D.PASTE SHEET'!L264="","",'S.D.PASTE SHEET'!L264)</f>
        <v/>
      </c>
      <c s="72" t="str">
        <f>IF('S.D.PASTE SHEET'!M264="","",'S.D.PASTE SHEET'!M264)</f>
        <v/>
      </c>
      <c s="72" t="str">
        <f>IF('S.D.PASTE SHEET'!N264="","",'S.D.PASTE SHEET'!N264)</f>
        <v/>
      </c>
      <c s="72" t="str">
        <f>IF('S.D.PASTE SHEET'!O264="","",'S.D.PASTE SHEET'!O264)</f>
        <v/>
      </c>
      <c s="72" t="str">
        <f>IF('S.D.PASTE SHEET'!P264="","",'S.D.PASTE SHEET'!P264)</f>
        <v/>
      </c>
      <c s="72" t="str">
        <f>IF('S.D.PASTE SHEET'!Q264="","",'S.D.PASTE SHEET'!Q264)</f>
        <v/>
      </c>
      <c s="72" t="str">
        <f>IF('S.D.PASTE SHEET'!R264="","",'S.D.PASTE SHEET'!R264)</f>
        <v/>
      </c>
      <c s="72" t="str">
        <f>IF('S.D.PASTE SHEET'!S264="","",'S.D.PASTE SHEET'!S264)</f>
        <v/>
      </c>
      <c s="72" t="str">
        <f>IF('S.D.PASTE SHEET'!T264="","",'S.D.PASTE SHEET'!T264)</f>
        <v/>
      </c>
      <c s="72" t="str">
        <f>IF('S.D.PASTE SHEET'!U264="","",'S.D.PASTE SHEET'!U264)</f>
        <v/>
      </c>
      <c s="72" t="str">
        <f>IF('S.D.PASTE SHEET'!V264="","",'S.D.PASTE SHEET'!V264)</f>
        <v/>
      </c>
      <c s="72" t="str">
        <f>IF('S.D.PASTE SHEET'!W264="","",'S.D.PASTE SHEET'!W264)</f>
        <v/>
      </c>
      <c s="72" t="str">
        <f>IF('S.D.PASTE SHEET'!X264="","",'S.D.PASTE SHEET'!X264)</f>
        <v/>
      </c>
      <c s="72" t="str">
        <f>IF('S.D.PASTE SHEET'!Y264="","",'S.D.PASTE SHEET'!Y264)</f>
        <v/>
      </c>
      <c s="72" t="str">
        <f>IF('S.D.PASTE SHEET'!Z264="","",'S.D.PASTE SHEET'!Z264)</f>
        <v/>
      </c>
      <c s="72" t="str">
        <f>IF('S.D.PASTE SHEET'!AA264="","",'S.D.PASTE SHEET'!AA264)</f>
        <v/>
      </c>
      <c s="72" t="str">
        <f>IF('S.D.PASTE SHEET'!AB264="","",'S.D.PASTE SHEET'!AB264)</f>
        <v/>
      </c>
      <c s="72" t="str">
        <f>IF('S.D.PASTE SHEET'!AC264="","",'S.D.PASTE SHEET'!AC264)</f>
        <v/>
      </c>
      <c s="72" t="str">
        <f>IF('S.D.PASTE SHEET'!AD264="","",'S.D.PASTE SHEET'!AD264)</f>
        <v/>
      </c>
      <c s="74"/>
      <c s="70" t="str">
        <f>IF(AK264="","",IF(AK264&gt;0,COUNT($AG$2:AG264),""))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IF(BC264="","",IF(BC264&gt;0,COUNT($AY$2:AY264),""))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5" spans="1:157" ht="15.75" customHeight="1">
      <c r="A265" s="72" t="str">
        <f>IF('S.D.PASTE SHEET'!A265="","",'S.D.PASTE SHEET'!A265)</f>
        <v/>
      </c>
      <c s="72" t="str">
        <f>IF('S.D.PASTE SHEET'!B265="","",'S.D.PASTE SHEET'!B265)</f>
        <v/>
      </c>
      <c s="72" t="str">
        <f>IF('S.D.PASTE SHEET'!C265="","",'S.D.PASTE SHEET'!C265)</f>
        <v/>
      </c>
      <c s="73" t="str">
        <f>IF('S.D.PASTE SHEET'!D265="","",'S.D.PASTE SHEET'!D265)</f>
        <v/>
      </c>
      <c s="72" t="str">
        <f>IF('S.D.PASTE SHEET'!E265="","",UPPER('S.D.PASTE SHEET'!E265))</f>
        <v/>
      </c>
      <c s="72" t="str">
        <f>IF('S.D.PASTE SHEET'!F265="","",'S.D.PASTE SHEET'!F265)</f>
        <v/>
      </c>
      <c s="72" t="str">
        <f>IF('S.D.PASTE SHEET'!G265="","",UPPER('S.D.PASTE SHEET'!G265))</f>
        <v/>
      </c>
      <c s="72" t="str">
        <f>IF('S.D.PASTE SHEET'!H265="","",UPPER('S.D.PASTE SHEET'!H265))</f>
        <v/>
      </c>
      <c s="72" t="str">
        <f>IF('S.D.PASTE SHEET'!I265="","",'S.D.PASTE SHEET'!I265)</f>
        <v/>
      </c>
      <c s="73" t="str">
        <f>IF('S.D.PASTE SHEET'!J265="","",'S.D.PASTE SHEET'!J265)</f>
        <v/>
      </c>
      <c s="72" t="str">
        <f>IF('S.D.PASTE SHEET'!K265="","",'S.D.PASTE SHEET'!K265)</f>
        <v/>
      </c>
      <c s="72" t="str">
        <f>IF('S.D.PASTE SHEET'!L265="","",'S.D.PASTE SHEET'!L265)</f>
        <v/>
      </c>
      <c s="72" t="str">
        <f>IF('S.D.PASTE SHEET'!M265="","",'S.D.PASTE SHEET'!M265)</f>
        <v/>
      </c>
      <c s="72" t="str">
        <f>IF('S.D.PASTE SHEET'!N265="","",'S.D.PASTE SHEET'!N265)</f>
        <v/>
      </c>
      <c s="72" t="str">
        <f>IF('S.D.PASTE SHEET'!O265="","",'S.D.PASTE SHEET'!O265)</f>
        <v/>
      </c>
      <c s="72" t="str">
        <f>IF('S.D.PASTE SHEET'!P265="","",'S.D.PASTE SHEET'!P265)</f>
        <v/>
      </c>
      <c s="72" t="str">
        <f>IF('S.D.PASTE SHEET'!Q265="","",'S.D.PASTE SHEET'!Q265)</f>
        <v/>
      </c>
      <c s="72" t="str">
        <f>IF('S.D.PASTE SHEET'!R265="","",'S.D.PASTE SHEET'!R265)</f>
        <v/>
      </c>
      <c s="72" t="str">
        <f>IF('S.D.PASTE SHEET'!S265="","",'S.D.PASTE SHEET'!S265)</f>
        <v/>
      </c>
      <c s="72" t="str">
        <f>IF('S.D.PASTE SHEET'!T265="","",'S.D.PASTE SHEET'!T265)</f>
        <v/>
      </c>
      <c s="72" t="str">
        <f>IF('S.D.PASTE SHEET'!U265="","",'S.D.PASTE SHEET'!U265)</f>
        <v/>
      </c>
      <c s="72" t="str">
        <f>IF('S.D.PASTE SHEET'!V265="","",'S.D.PASTE SHEET'!V265)</f>
        <v/>
      </c>
      <c s="72" t="str">
        <f>IF('S.D.PASTE SHEET'!W265="","",'S.D.PASTE SHEET'!W265)</f>
        <v/>
      </c>
      <c s="72" t="str">
        <f>IF('S.D.PASTE SHEET'!X265="","",'S.D.PASTE SHEET'!X265)</f>
        <v/>
      </c>
      <c s="72" t="str">
        <f>IF('S.D.PASTE SHEET'!Y265="","",'S.D.PASTE SHEET'!Y265)</f>
        <v/>
      </c>
      <c s="72" t="str">
        <f>IF('S.D.PASTE SHEET'!Z265="","",'S.D.PASTE SHEET'!Z265)</f>
        <v/>
      </c>
      <c s="72" t="str">
        <f>IF('S.D.PASTE SHEET'!AA265="","",'S.D.PASTE SHEET'!AA265)</f>
        <v/>
      </c>
      <c s="72" t="str">
        <f>IF('S.D.PASTE SHEET'!AB265="","",'S.D.PASTE SHEET'!AB265)</f>
        <v/>
      </c>
      <c s="72" t="str">
        <f>IF('S.D.PASTE SHEET'!AC265="","",'S.D.PASTE SHEET'!AC265)</f>
        <v/>
      </c>
      <c s="72" t="str">
        <f>IF('S.D.PASTE SHEET'!AD265="","",'S.D.PASTE SHEET'!AD265)</f>
        <v/>
      </c>
      <c s="74"/>
      <c s="70" t="str">
        <f>IF(AK265="","",IF(AK265&gt;0,COUNT($AG$2:AG265),""))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IF(BC265="","",IF(BC265&gt;0,COUNT($AY$2:AY265),""))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6" spans="1:157" ht="15.75" customHeight="1">
      <c r="A266" s="72" t="str">
        <f>IF('S.D.PASTE SHEET'!A266="","",'S.D.PASTE SHEET'!A266)</f>
        <v/>
      </c>
      <c s="72" t="str">
        <f>IF('S.D.PASTE SHEET'!B266="","",'S.D.PASTE SHEET'!B266)</f>
        <v/>
      </c>
      <c s="72" t="str">
        <f>IF('S.D.PASTE SHEET'!C266="","",'S.D.PASTE SHEET'!C266)</f>
        <v/>
      </c>
      <c s="73" t="str">
        <f>IF('S.D.PASTE SHEET'!D266="","",'S.D.PASTE SHEET'!D266)</f>
        <v/>
      </c>
      <c s="72" t="str">
        <f>IF('S.D.PASTE SHEET'!E266="","",UPPER('S.D.PASTE SHEET'!E266))</f>
        <v/>
      </c>
      <c s="72" t="str">
        <f>IF('S.D.PASTE SHEET'!F266="","",'S.D.PASTE SHEET'!F266)</f>
        <v/>
      </c>
      <c s="72" t="str">
        <f>IF('S.D.PASTE SHEET'!G266="","",UPPER('S.D.PASTE SHEET'!G266))</f>
        <v/>
      </c>
      <c s="72" t="str">
        <f>IF('S.D.PASTE SHEET'!H266="","",UPPER('S.D.PASTE SHEET'!H266))</f>
        <v/>
      </c>
      <c s="72" t="str">
        <f>IF('S.D.PASTE SHEET'!I266="","",'S.D.PASTE SHEET'!I266)</f>
        <v/>
      </c>
      <c s="73" t="str">
        <f>IF('S.D.PASTE SHEET'!J266="","",'S.D.PASTE SHEET'!J266)</f>
        <v/>
      </c>
      <c s="72" t="str">
        <f>IF('S.D.PASTE SHEET'!K266="","",'S.D.PASTE SHEET'!K266)</f>
        <v/>
      </c>
      <c s="72" t="str">
        <f>IF('S.D.PASTE SHEET'!L266="","",'S.D.PASTE SHEET'!L266)</f>
        <v/>
      </c>
      <c s="72" t="str">
        <f>IF('S.D.PASTE SHEET'!M266="","",'S.D.PASTE SHEET'!M266)</f>
        <v/>
      </c>
      <c s="72" t="str">
        <f>IF('S.D.PASTE SHEET'!N266="","",'S.D.PASTE SHEET'!N266)</f>
        <v/>
      </c>
      <c s="72" t="str">
        <f>IF('S.D.PASTE SHEET'!O266="","",'S.D.PASTE SHEET'!O266)</f>
        <v/>
      </c>
      <c s="72" t="str">
        <f>IF('S.D.PASTE SHEET'!P266="","",'S.D.PASTE SHEET'!P266)</f>
        <v/>
      </c>
      <c s="72" t="str">
        <f>IF('S.D.PASTE SHEET'!Q266="","",'S.D.PASTE SHEET'!Q266)</f>
        <v/>
      </c>
      <c s="72" t="str">
        <f>IF('S.D.PASTE SHEET'!R266="","",'S.D.PASTE SHEET'!R266)</f>
        <v/>
      </c>
      <c s="72" t="str">
        <f>IF('S.D.PASTE SHEET'!S266="","",'S.D.PASTE SHEET'!S266)</f>
        <v/>
      </c>
      <c s="72" t="str">
        <f>IF('S.D.PASTE SHEET'!T266="","",'S.D.PASTE SHEET'!T266)</f>
        <v/>
      </c>
      <c s="72" t="str">
        <f>IF('S.D.PASTE SHEET'!U266="","",'S.D.PASTE SHEET'!U266)</f>
        <v/>
      </c>
      <c s="72" t="str">
        <f>IF('S.D.PASTE SHEET'!V266="","",'S.D.PASTE SHEET'!V266)</f>
        <v/>
      </c>
      <c s="72" t="str">
        <f>IF('S.D.PASTE SHEET'!W266="","",'S.D.PASTE SHEET'!W266)</f>
        <v/>
      </c>
      <c s="72" t="str">
        <f>IF('S.D.PASTE SHEET'!X266="","",'S.D.PASTE SHEET'!X266)</f>
        <v/>
      </c>
      <c s="72" t="str">
        <f>IF('S.D.PASTE SHEET'!Y266="","",'S.D.PASTE SHEET'!Y266)</f>
        <v/>
      </c>
      <c s="72" t="str">
        <f>IF('S.D.PASTE SHEET'!Z266="","",'S.D.PASTE SHEET'!Z266)</f>
        <v/>
      </c>
      <c s="72" t="str">
        <f>IF('S.D.PASTE SHEET'!AA266="","",'S.D.PASTE SHEET'!AA266)</f>
        <v/>
      </c>
      <c s="72" t="str">
        <f>IF('S.D.PASTE SHEET'!AB266="","",'S.D.PASTE SHEET'!AB266)</f>
        <v/>
      </c>
      <c s="72" t="str">
        <f>IF('S.D.PASTE SHEET'!AC266="","",'S.D.PASTE SHEET'!AC266)</f>
        <v/>
      </c>
      <c s="72" t="str">
        <f>IF('S.D.PASTE SHEET'!AD266="","",'S.D.PASTE SHEET'!AD266)</f>
        <v/>
      </c>
      <c s="74"/>
      <c s="70" t="str">
        <f>IF(AK266="","",IF(AK266&gt;0,COUNT($AG$2:AG266),""))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IF(BC266="","",IF(BC266&gt;0,COUNT($AY$2:AY266),""))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7" spans="1:157" ht="15.75" customHeight="1">
      <c r="A267" s="72" t="str">
        <f>IF('S.D.PASTE SHEET'!A267="","",'S.D.PASTE SHEET'!A267)</f>
        <v/>
      </c>
      <c s="72" t="str">
        <f>IF('S.D.PASTE SHEET'!B267="","",'S.D.PASTE SHEET'!B267)</f>
        <v/>
      </c>
      <c s="72" t="str">
        <f>IF('S.D.PASTE SHEET'!C267="","",'S.D.PASTE SHEET'!C267)</f>
        <v/>
      </c>
      <c s="73" t="str">
        <f>IF('S.D.PASTE SHEET'!D267="","",'S.D.PASTE SHEET'!D267)</f>
        <v/>
      </c>
      <c s="72" t="str">
        <f>IF('S.D.PASTE SHEET'!E267="","",UPPER('S.D.PASTE SHEET'!E267))</f>
        <v/>
      </c>
      <c s="72" t="str">
        <f>IF('S.D.PASTE SHEET'!F267="","",'S.D.PASTE SHEET'!F267)</f>
        <v/>
      </c>
      <c s="72" t="str">
        <f>IF('S.D.PASTE SHEET'!G267="","",UPPER('S.D.PASTE SHEET'!G267))</f>
        <v/>
      </c>
      <c s="72" t="str">
        <f>IF('S.D.PASTE SHEET'!H267="","",UPPER('S.D.PASTE SHEET'!H267))</f>
        <v/>
      </c>
      <c s="72" t="str">
        <f>IF('S.D.PASTE SHEET'!I267="","",'S.D.PASTE SHEET'!I267)</f>
        <v/>
      </c>
      <c s="73" t="str">
        <f>IF('S.D.PASTE SHEET'!J267="","",'S.D.PASTE SHEET'!J267)</f>
        <v/>
      </c>
      <c s="72" t="str">
        <f>IF('S.D.PASTE SHEET'!K267="","",'S.D.PASTE SHEET'!K267)</f>
        <v/>
      </c>
      <c s="72" t="str">
        <f>IF('S.D.PASTE SHEET'!L267="","",'S.D.PASTE SHEET'!L267)</f>
        <v/>
      </c>
      <c s="72" t="str">
        <f>IF('S.D.PASTE SHEET'!M267="","",'S.D.PASTE SHEET'!M267)</f>
        <v/>
      </c>
      <c s="72" t="str">
        <f>IF('S.D.PASTE SHEET'!N267="","",'S.D.PASTE SHEET'!N267)</f>
        <v/>
      </c>
      <c s="72" t="str">
        <f>IF('S.D.PASTE SHEET'!O267="","",'S.D.PASTE SHEET'!O267)</f>
        <v/>
      </c>
      <c s="72" t="str">
        <f>IF('S.D.PASTE SHEET'!P267="","",'S.D.PASTE SHEET'!P267)</f>
        <v/>
      </c>
      <c s="72" t="str">
        <f>IF('S.D.PASTE SHEET'!Q267="","",'S.D.PASTE SHEET'!Q267)</f>
        <v/>
      </c>
      <c s="72" t="str">
        <f>IF('S.D.PASTE SHEET'!R267="","",'S.D.PASTE SHEET'!R267)</f>
        <v/>
      </c>
      <c s="72" t="str">
        <f>IF('S.D.PASTE SHEET'!S267="","",'S.D.PASTE SHEET'!S267)</f>
        <v/>
      </c>
      <c s="72" t="str">
        <f>IF('S.D.PASTE SHEET'!T267="","",'S.D.PASTE SHEET'!T267)</f>
        <v/>
      </c>
      <c s="72" t="str">
        <f>IF('S.D.PASTE SHEET'!U267="","",'S.D.PASTE SHEET'!U267)</f>
        <v/>
      </c>
      <c s="72" t="str">
        <f>IF('S.D.PASTE SHEET'!V267="","",'S.D.PASTE SHEET'!V267)</f>
        <v/>
      </c>
      <c s="72" t="str">
        <f>IF('S.D.PASTE SHEET'!W267="","",'S.D.PASTE SHEET'!W267)</f>
        <v/>
      </c>
      <c s="72" t="str">
        <f>IF('S.D.PASTE SHEET'!X267="","",'S.D.PASTE SHEET'!X267)</f>
        <v/>
      </c>
      <c s="72" t="str">
        <f>IF('S.D.PASTE SHEET'!Y267="","",'S.D.PASTE SHEET'!Y267)</f>
        <v/>
      </c>
      <c s="72" t="str">
        <f>IF('S.D.PASTE SHEET'!Z267="","",'S.D.PASTE SHEET'!Z267)</f>
        <v/>
      </c>
      <c s="72" t="str">
        <f>IF('S.D.PASTE SHEET'!AA267="","",'S.D.PASTE SHEET'!AA267)</f>
        <v/>
      </c>
      <c s="72" t="str">
        <f>IF('S.D.PASTE SHEET'!AB267="","",'S.D.PASTE SHEET'!AB267)</f>
        <v/>
      </c>
      <c s="72" t="str">
        <f>IF('S.D.PASTE SHEET'!AC267="","",'S.D.PASTE SHEET'!AC267)</f>
        <v/>
      </c>
      <c s="72" t="str">
        <f>IF('S.D.PASTE SHEET'!AD267="","",'S.D.PASTE SHEET'!AD267)</f>
        <v/>
      </c>
      <c s="74"/>
      <c s="70" t="str">
        <f>IF(AK267="","",IF(AK267&gt;0,COUNT($AG$2:AG267),""))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IF(BC267="","",IF(BC267&gt;0,COUNT($AY$2:AY267),""))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8" spans="1:157" ht="15.75" customHeight="1">
      <c r="A268" s="72" t="str">
        <f>IF('S.D.PASTE SHEET'!A268="","",'S.D.PASTE SHEET'!A268)</f>
        <v/>
      </c>
      <c s="72" t="str">
        <f>IF('S.D.PASTE SHEET'!B268="","",'S.D.PASTE SHEET'!B268)</f>
        <v/>
      </c>
      <c s="72" t="str">
        <f>IF('S.D.PASTE SHEET'!C268="","",'S.D.PASTE SHEET'!C268)</f>
        <v/>
      </c>
      <c s="73" t="str">
        <f>IF('S.D.PASTE SHEET'!D268="","",'S.D.PASTE SHEET'!D268)</f>
        <v/>
      </c>
      <c s="72" t="str">
        <f>IF('S.D.PASTE SHEET'!E268="","",UPPER('S.D.PASTE SHEET'!E268))</f>
        <v/>
      </c>
      <c s="72" t="str">
        <f>IF('S.D.PASTE SHEET'!F268="","",'S.D.PASTE SHEET'!F268)</f>
        <v/>
      </c>
      <c s="72" t="str">
        <f>IF('S.D.PASTE SHEET'!G268="","",UPPER('S.D.PASTE SHEET'!G268))</f>
        <v/>
      </c>
      <c s="72" t="str">
        <f>IF('S.D.PASTE SHEET'!H268="","",UPPER('S.D.PASTE SHEET'!H268))</f>
        <v/>
      </c>
      <c s="72" t="str">
        <f>IF('S.D.PASTE SHEET'!I268="","",'S.D.PASTE SHEET'!I268)</f>
        <v/>
      </c>
      <c s="73" t="str">
        <f>IF('S.D.PASTE SHEET'!J268="","",'S.D.PASTE SHEET'!J268)</f>
        <v/>
      </c>
      <c s="72" t="str">
        <f>IF('S.D.PASTE SHEET'!K268="","",'S.D.PASTE SHEET'!K268)</f>
        <v/>
      </c>
      <c s="72" t="str">
        <f>IF('S.D.PASTE SHEET'!L268="","",'S.D.PASTE SHEET'!L268)</f>
        <v/>
      </c>
      <c s="72" t="str">
        <f>IF('S.D.PASTE SHEET'!M268="","",'S.D.PASTE SHEET'!M268)</f>
        <v/>
      </c>
      <c s="72" t="str">
        <f>IF('S.D.PASTE SHEET'!N268="","",'S.D.PASTE SHEET'!N268)</f>
        <v/>
      </c>
      <c s="72" t="str">
        <f>IF('S.D.PASTE SHEET'!O268="","",'S.D.PASTE SHEET'!O268)</f>
        <v/>
      </c>
      <c s="72" t="str">
        <f>IF('S.D.PASTE SHEET'!P268="","",'S.D.PASTE SHEET'!P268)</f>
        <v/>
      </c>
      <c s="72" t="str">
        <f>IF('S.D.PASTE SHEET'!Q268="","",'S.D.PASTE SHEET'!Q268)</f>
        <v/>
      </c>
      <c s="72" t="str">
        <f>IF('S.D.PASTE SHEET'!R268="","",'S.D.PASTE SHEET'!R268)</f>
        <v/>
      </c>
      <c s="72" t="str">
        <f>IF('S.D.PASTE SHEET'!S268="","",'S.D.PASTE SHEET'!S268)</f>
        <v/>
      </c>
      <c s="72" t="str">
        <f>IF('S.D.PASTE SHEET'!T268="","",'S.D.PASTE SHEET'!T268)</f>
        <v/>
      </c>
      <c s="72" t="str">
        <f>IF('S.D.PASTE SHEET'!U268="","",'S.D.PASTE SHEET'!U268)</f>
        <v/>
      </c>
      <c s="72" t="str">
        <f>IF('S.D.PASTE SHEET'!V268="","",'S.D.PASTE SHEET'!V268)</f>
        <v/>
      </c>
      <c s="72" t="str">
        <f>IF('S.D.PASTE SHEET'!W268="","",'S.D.PASTE SHEET'!W268)</f>
        <v/>
      </c>
      <c s="72" t="str">
        <f>IF('S.D.PASTE SHEET'!X268="","",'S.D.PASTE SHEET'!X268)</f>
        <v/>
      </c>
      <c s="72" t="str">
        <f>IF('S.D.PASTE SHEET'!Y268="","",'S.D.PASTE SHEET'!Y268)</f>
        <v/>
      </c>
      <c s="72" t="str">
        <f>IF('S.D.PASTE SHEET'!Z268="","",'S.D.PASTE SHEET'!Z268)</f>
        <v/>
      </c>
      <c s="72" t="str">
        <f>IF('S.D.PASTE SHEET'!AA268="","",'S.D.PASTE SHEET'!AA268)</f>
        <v/>
      </c>
      <c s="72" t="str">
        <f>IF('S.D.PASTE SHEET'!AB268="","",'S.D.PASTE SHEET'!AB268)</f>
        <v/>
      </c>
      <c s="72" t="str">
        <f>IF('S.D.PASTE SHEET'!AC268="","",'S.D.PASTE SHEET'!AC268)</f>
        <v/>
      </c>
      <c s="72" t="str">
        <f>IF('S.D.PASTE SHEET'!AD268="","",'S.D.PASTE SHEET'!AD268)</f>
        <v/>
      </c>
      <c s="74"/>
      <c s="70" t="str">
        <f>IF(AK268="","",IF(AK268&gt;0,COUNT($AG$2:AG268),""))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IF(BC268="","",IF(BC268&gt;0,COUNT($AY$2:AY268),""))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69" spans="1:157" ht="15.75" customHeight="1">
      <c r="A269" s="72" t="str">
        <f>IF('S.D.PASTE SHEET'!A269="","",'S.D.PASTE SHEET'!A269)</f>
        <v/>
      </c>
      <c s="72" t="str">
        <f>IF('S.D.PASTE SHEET'!B269="","",'S.D.PASTE SHEET'!B269)</f>
        <v/>
      </c>
      <c s="72" t="str">
        <f>IF('S.D.PASTE SHEET'!C269="","",'S.D.PASTE SHEET'!C269)</f>
        <v/>
      </c>
      <c s="73" t="str">
        <f>IF('S.D.PASTE SHEET'!D269="","",'S.D.PASTE SHEET'!D269)</f>
        <v/>
      </c>
      <c s="72" t="str">
        <f>IF('S.D.PASTE SHEET'!E269="","",UPPER('S.D.PASTE SHEET'!E269))</f>
        <v/>
      </c>
      <c s="72" t="str">
        <f>IF('S.D.PASTE SHEET'!F269="","",'S.D.PASTE SHEET'!F269)</f>
        <v/>
      </c>
      <c s="72" t="str">
        <f>IF('S.D.PASTE SHEET'!G269="","",UPPER('S.D.PASTE SHEET'!G269))</f>
        <v/>
      </c>
      <c s="72" t="str">
        <f>IF('S.D.PASTE SHEET'!H269="","",UPPER('S.D.PASTE SHEET'!H269))</f>
        <v/>
      </c>
      <c s="72" t="str">
        <f>IF('S.D.PASTE SHEET'!I269="","",'S.D.PASTE SHEET'!I269)</f>
        <v/>
      </c>
      <c s="73" t="str">
        <f>IF('S.D.PASTE SHEET'!J269="","",'S.D.PASTE SHEET'!J269)</f>
        <v/>
      </c>
      <c s="72" t="str">
        <f>IF('S.D.PASTE SHEET'!K269="","",'S.D.PASTE SHEET'!K269)</f>
        <v/>
      </c>
      <c s="72" t="str">
        <f>IF('S.D.PASTE SHEET'!L269="","",'S.D.PASTE SHEET'!L269)</f>
        <v/>
      </c>
      <c s="72" t="str">
        <f>IF('S.D.PASTE SHEET'!M269="","",'S.D.PASTE SHEET'!M269)</f>
        <v/>
      </c>
      <c s="72" t="str">
        <f>IF('S.D.PASTE SHEET'!N269="","",'S.D.PASTE SHEET'!N269)</f>
        <v/>
      </c>
      <c s="72" t="str">
        <f>IF('S.D.PASTE SHEET'!O269="","",'S.D.PASTE SHEET'!O269)</f>
        <v/>
      </c>
      <c s="72" t="str">
        <f>IF('S.D.PASTE SHEET'!P269="","",'S.D.PASTE SHEET'!P269)</f>
        <v/>
      </c>
      <c s="72" t="str">
        <f>IF('S.D.PASTE SHEET'!Q269="","",'S.D.PASTE SHEET'!Q269)</f>
        <v/>
      </c>
      <c s="72" t="str">
        <f>IF('S.D.PASTE SHEET'!R269="","",'S.D.PASTE SHEET'!R269)</f>
        <v/>
      </c>
      <c s="72" t="str">
        <f>IF('S.D.PASTE SHEET'!S269="","",'S.D.PASTE SHEET'!S269)</f>
        <v/>
      </c>
      <c s="72" t="str">
        <f>IF('S.D.PASTE SHEET'!T269="","",'S.D.PASTE SHEET'!T269)</f>
        <v/>
      </c>
      <c s="72" t="str">
        <f>IF('S.D.PASTE SHEET'!U269="","",'S.D.PASTE SHEET'!U269)</f>
        <v/>
      </c>
      <c s="72" t="str">
        <f>IF('S.D.PASTE SHEET'!V269="","",'S.D.PASTE SHEET'!V269)</f>
        <v/>
      </c>
      <c s="72" t="str">
        <f>IF('S.D.PASTE SHEET'!W269="","",'S.D.PASTE SHEET'!W269)</f>
        <v/>
      </c>
      <c s="72" t="str">
        <f>IF('S.D.PASTE SHEET'!X269="","",'S.D.PASTE SHEET'!X269)</f>
        <v/>
      </c>
      <c s="72" t="str">
        <f>IF('S.D.PASTE SHEET'!Y269="","",'S.D.PASTE SHEET'!Y269)</f>
        <v/>
      </c>
      <c s="72" t="str">
        <f>IF('S.D.PASTE SHEET'!Z269="","",'S.D.PASTE SHEET'!Z269)</f>
        <v/>
      </c>
      <c s="72" t="str">
        <f>IF('S.D.PASTE SHEET'!AA269="","",'S.D.PASTE SHEET'!AA269)</f>
        <v/>
      </c>
      <c s="72" t="str">
        <f>IF('S.D.PASTE SHEET'!AB269="","",'S.D.PASTE SHEET'!AB269)</f>
        <v/>
      </c>
      <c s="72" t="str">
        <f>IF('S.D.PASTE SHEET'!AC269="","",'S.D.PASTE SHEET'!AC269)</f>
        <v/>
      </c>
      <c s="72" t="str">
        <f>IF('S.D.PASTE SHEET'!AD269="","",'S.D.PASTE SHEET'!AD269)</f>
        <v/>
      </c>
      <c s="74"/>
      <c s="70" t="str">
        <f>IF(AK269="","",IF(AK269&gt;0,COUNT($AG$2:AG269),""))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IF(BC269="","",IF(BC269&gt;0,COUNT($AY$2:AY269),""))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0" spans="1:157" ht="15.75" customHeight="1">
      <c r="A270" s="72" t="str">
        <f>IF('S.D.PASTE SHEET'!A270="","",'S.D.PASTE SHEET'!A270)</f>
        <v/>
      </c>
      <c s="72" t="str">
        <f>IF('S.D.PASTE SHEET'!B270="","",'S.D.PASTE SHEET'!B270)</f>
        <v/>
      </c>
      <c s="72" t="str">
        <f>IF('S.D.PASTE SHEET'!C270="","",'S.D.PASTE SHEET'!C270)</f>
        <v/>
      </c>
      <c s="73" t="str">
        <f>IF('S.D.PASTE SHEET'!D270="","",'S.D.PASTE SHEET'!D270)</f>
        <v/>
      </c>
      <c s="72" t="str">
        <f>IF('S.D.PASTE SHEET'!E270="","",UPPER('S.D.PASTE SHEET'!E270))</f>
        <v/>
      </c>
      <c s="72" t="str">
        <f>IF('S.D.PASTE SHEET'!F270="","",'S.D.PASTE SHEET'!F270)</f>
        <v/>
      </c>
      <c s="72" t="str">
        <f>IF('S.D.PASTE SHEET'!G270="","",UPPER('S.D.PASTE SHEET'!G270))</f>
        <v/>
      </c>
      <c s="72" t="str">
        <f>IF('S.D.PASTE SHEET'!H270="","",UPPER('S.D.PASTE SHEET'!H270))</f>
        <v/>
      </c>
      <c s="72" t="str">
        <f>IF('S.D.PASTE SHEET'!I270="","",'S.D.PASTE SHEET'!I270)</f>
        <v/>
      </c>
      <c s="73" t="str">
        <f>IF('S.D.PASTE SHEET'!J270="","",'S.D.PASTE SHEET'!J270)</f>
        <v/>
      </c>
      <c s="72" t="str">
        <f>IF('S.D.PASTE SHEET'!K270="","",'S.D.PASTE SHEET'!K270)</f>
        <v/>
      </c>
      <c s="72" t="str">
        <f>IF('S.D.PASTE SHEET'!L270="","",'S.D.PASTE SHEET'!L270)</f>
        <v/>
      </c>
      <c s="72" t="str">
        <f>IF('S.D.PASTE SHEET'!M270="","",'S.D.PASTE SHEET'!M270)</f>
        <v/>
      </c>
      <c s="72" t="str">
        <f>IF('S.D.PASTE SHEET'!N270="","",'S.D.PASTE SHEET'!N270)</f>
        <v/>
      </c>
      <c s="72" t="str">
        <f>IF('S.D.PASTE SHEET'!O270="","",'S.D.PASTE SHEET'!O270)</f>
        <v/>
      </c>
      <c s="72" t="str">
        <f>IF('S.D.PASTE SHEET'!P270="","",'S.D.PASTE SHEET'!P270)</f>
        <v/>
      </c>
      <c s="72" t="str">
        <f>IF('S.D.PASTE SHEET'!Q270="","",'S.D.PASTE SHEET'!Q270)</f>
        <v/>
      </c>
      <c s="72" t="str">
        <f>IF('S.D.PASTE SHEET'!R270="","",'S.D.PASTE SHEET'!R270)</f>
        <v/>
      </c>
      <c s="72" t="str">
        <f>IF('S.D.PASTE SHEET'!S270="","",'S.D.PASTE SHEET'!S270)</f>
        <v/>
      </c>
      <c s="72" t="str">
        <f>IF('S.D.PASTE SHEET'!T270="","",'S.D.PASTE SHEET'!T270)</f>
        <v/>
      </c>
      <c s="72" t="str">
        <f>IF('S.D.PASTE SHEET'!U270="","",'S.D.PASTE SHEET'!U270)</f>
        <v/>
      </c>
      <c s="72" t="str">
        <f>IF('S.D.PASTE SHEET'!V270="","",'S.D.PASTE SHEET'!V270)</f>
        <v/>
      </c>
      <c s="72" t="str">
        <f>IF('S.D.PASTE SHEET'!W270="","",'S.D.PASTE SHEET'!W270)</f>
        <v/>
      </c>
      <c s="72" t="str">
        <f>IF('S.D.PASTE SHEET'!X270="","",'S.D.PASTE SHEET'!X270)</f>
        <v/>
      </c>
      <c s="72" t="str">
        <f>IF('S.D.PASTE SHEET'!Y270="","",'S.D.PASTE SHEET'!Y270)</f>
        <v/>
      </c>
      <c s="72" t="str">
        <f>IF('S.D.PASTE SHEET'!Z270="","",'S.D.PASTE SHEET'!Z270)</f>
        <v/>
      </c>
      <c s="72" t="str">
        <f>IF('S.D.PASTE SHEET'!AA270="","",'S.D.PASTE SHEET'!AA270)</f>
        <v/>
      </c>
      <c s="72" t="str">
        <f>IF('S.D.PASTE SHEET'!AB270="","",'S.D.PASTE SHEET'!AB270)</f>
        <v/>
      </c>
      <c s="72" t="str">
        <f>IF('S.D.PASTE SHEET'!AC270="","",'S.D.PASTE SHEET'!AC270)</f>
        <v/>
      </c>
      <c s="72" t="str">
        <f>IF('S.D.PASTE SHEET'!AD270="","",'S.D.PASTE SHEET'!AD270)</f>
        <v/>
      </c>
      <c s="74"/>
      <c s="70" t="str">
        <f>IF(AK270="","",IF(AK270&gt;0,COUNT($AG$2:AG270),""))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IF(BC270="","",IF(BC270&gt;0,COUNT($AY$2:AY270),""))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1" spans="1:157" ht="15.75" customHeight="1">
      <c r="A271" s="72" t="str">
        <f>IF('S.D.PASTE SHEET'!A271="","",'S.D.PASTE SHEET'!A271)</f>
        <v/>
      </c>
      <c s="72" t="str">
        <f>IF('S.D.PASTE SHEET'!B271="","",'S.D.PASTE SHEET'!B271)</f>
        <v/>
      </c>
      <c s="72" t="str">
        <f>IF('S.D.PASTE SHEET'!C271="","",'S.D.PASTE SHEET'!C271)</f>
        <v/>
      </c>
      <c s="73" t="str">
        <f>IF('S.D.PASTE SHEET'!D271="","",'S.D.PASTE SHEET'!D271)</f>
        <v/>
      </c>
      <c s="72" t="str">
        <f>IF('S.D.PASTE SHEET'!E271="","",UPPER('S.D.PASTE SHEET'!E271))</f>
        <v/>
      </c>
      <c s="72" t="str">
        <f>IF('S.D.PASTE SHEET'!F271="","",'S.D.PASTE SHEET'!F271)</f>
        <v/>
      </c>
      <c s="72" t="str">
        <f>IF('S.D.PASTE SHEET'!G271="","",UPPER('S.D.PASTE SHEET'!G271))</f>
        <v/>
      </c>
      <c s="72" t="str">
        <f>IF('S.D.PASTE SHEET'!H271="","",UPPER('S.D.PASTE SHEET'!H271))</f>
        <v/>
      </c>
      <c s="72" t="str">
        <f>IF('S.D.PASTE SHEET'!I271="","",'S.D.PASTE SHEET'!I271)</f>
        <v/>
      </c>
      <c s="73" t="str">
        <f>IF('S.D.PASTE SHEET'!J271="","",'S.D.PASTE SHEET'!J271)</f>
        <v/>
      </c>
      <c s="72" t="str">
        <f>IF('S.D.PASTE SHEET'!K271="","",'S.D.PASTE SHEET'!K271)</f>
        <v/>
      </c>
      <c s="72" t="str">
        <f>IF('S.D.PASTE SHEET'!L271="","",'S.D.PASTE SHEET'!L271)</f>
        <v/>
      </c>
      <c s="72" t="str">
        <f>IF('S.D.PASTE SHEET'!M271="","",'S.D.PASTE SHEET'!M271)</f>
        <v/>
      </c>
      <c s="72" t="str">
        <f>IF('S.D.PASTE SHEET'!N271="","",'S.D.PASTE SHEET'!N271)</f>
        <v/>
      </c>
      <c s="72" t="str">
        <f>IF('S.D.PASTE SHEET'!O271="","",'S.D.PASTE SHEET'!O271)</f>
        <v/>
      </c>
      <c s="72" t="str">
        <f>IF('S.D.PASTE SHEET'!P271="","",'S.D.PASTE SHEET'!P271)</f>
        <v/>
      </c>
      <c s="72" t="str">
        <f>IF('S.D.PASTE SHEET'!Q271="","",'S.D.PASTE SHEET'!Q271)</f>
        <v/>
      </c>
      <c s="72" t="str">
        <f>IF('S.D.PASTE SHEET'!R271="","",'S.D.PASTE SHEET'!R271)</f>
        <v/>
      </c>
      <c s="72" t="str">
        <f>IF('S.D.PASTE SHEET'!S271="","",'S.D.PASTE SHEET'!S271)</f>
        <v/>
      </c>
      <c s="72" t="str">
        <f>IF('S.D.PASTE SHEET'!T271="","",'S.D.PASTE SHEET'!T271)</f>
        <v/>
      </c>
      <c s="72" t="str">
        <f>IF('S.D.PASTE SHEET'!U271="","",'S.D.PASTE SHEET'!U271)</f>
        <v/>
      </c>
      <c s="72" t="str">
        <f>IF('S.D.PASTE SHEET'!V271="","",'S.D.PASTE SHEET'!V271)</f>
        <v/>
      </c>
      <c s="72" t="str">
        <f>IF('S.D.PASTE SHEET'!W271="","",'S.D.PASTE SHEET'!W271)</f>
        <v/>
      </c>
      <c s="72" t="str">
        <f>IF('S.D.PASTE SHEET'!X271="","",'S.D.PASTE SHEET'!X271)</f>
        <v/>
      </c>
      <c s="72" t="str">
        <f>IF('S.D.PASTE SHEET'!Y271="","",'S.D.PASTE SHEET'!Y271)</f>
        <v/>
      </c>
      <c s="72" t="str">
        <f>IF('S.D.PASTE SHEET'!Z271="","",'S.D.PASTE SHEET'!Z271)</f>
        <v/>
      </c>
      <c s="72" t="str">
        <f>IF('S.D.PASTE SHEET'!AA271="","",'S.D.PASTE SHEET'!AA271)</f>
        <v/>
      </c>
      <c s="72" t="str">
        <f>IF('S.D.PASTE SHEET'!AB271="","",'S.D.PASTE SHEET'!AB271)</f>
        <v/>
      </c>
      <c s="72" t="str">
        <f>IF('S.D.PASTE SHEET'!AC271="","",'S.D.PASTE SHEET'!AC271)</f>
        <v/>
      </c>
      <c s="72" t="str">
        <f>IF('S.D.PASTE SHEET'!AD271="","",'S.D.PASTE SHEET'!AD271)</f>
        <v/>
      </c>
      <c s="74"/>
      <c s="70" t="str">
        <f>IF(AK271="","",IF(AK271&gt;0,COUNT($AG$2:AG271),""))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IF(BC271="","",IF(BC271&gt;0,COUNT($AY$2:AY271),""))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2" spans="1:157" ht="15.75" customHeight="1">
      <c r="A272" s="72" t="str">
        <f>IF('S.D.PASTE SHEET'!A272="","",'S.D.PASTE SHEET'!A272)</f>
        <v/>
      </c>
      <c s="72" t="str">
        <f>IF('S.D.PASTE SHEET'!B272="","",'S.D.PASTE SHEET'!B272)</f>
        <v/>
      </c>
      <c s="72" t="str">
        <f>IF('S.D.PASTE SHEET'!C272="","",'S.D.PASTE SHEET'!C272)</f>
        <v/>
      </c>
      <c s="73" t="str">
        <f>IF('S.D.PASTE SHEET'!D272="","",'S.D.PASTE SHEET'!D272)</f>
        <v/>
      </c>
      <c s="72" t="str">
        <f>IF('S.D.PASTE SHEET'!E272="","",UPPER('S.D.PASTE SHEET'!E272))</f>
        <v/>
      </c>
      <c s="72" t="str">
        <f>IF('S.D.PASTE SHEET'!F272="","",'S.D.PASTE SHEET'!F272)</f>
        <v/>
      </c>
      <c s="72" t="str">
        <f>IF('S.D.PASTE SHEET'!G272="","",UPPER('S.D.PASTE SHEET'!G272))</f>
        <v/>
      </c>
      <c s="72" t="str">
        <f>IF('S.D.PASTE SHEET'!H272="","",UPPER('S.D.PASTE SHEET'!H272))</f>
        <v/>
      </c>
      <c s="72" t="str">
        <f>IF('S.D.PASTE SHEET'!I272="","",'S.D.PASTE SHEET'!I272)</f>
        <v/>
      </c>
      <c s="73" t="str">
        <f>IF('S.D.PASTE SHEET'!J272="","",'S.D.PASTE SHEET'!J272)</f>
        <v/>
      </c>
      <c s="72" t="str">
        <f>IF('S.D.PASTE SHEET'!K272="","",'S.D.PASTE SHEET'!K272)</f>
        <v/>
      </c>
      <c s="72" t="str">
        <f>IF('S.D.PASTE SHEET'!L272="","",'S.D.PASTE SHEET'!L272)</f>
        <v/>
      </c>
      <c s="72" t="str">
        <f>IF('S.D.PASTE SHEET'!M272="","",'S.D.PASTE SHEET'!M272)</f>
        <v/>
      </c>
      <c s="72" t="str">
        <f>IF('S.D.PASTE SHEET'!N272="","",'S.D.PASTE SHEET'!N272)</f>
        <v/>
      </c>
      <c s="72" t="str">
        <f>IF('S.D.PASTE SHEET'!O272="","",'S.D.PASTE SHEET'!O272)</f>
        <v/>
      </c>
      <c s="72" t="str">
        <f>IF('S.D.PASTE SHEET'!P272="","",'S.D.PASTE SHEET'!P272)</f>
        <v/>
      </c>
      <c s="72" t="str">
        <f>IF('S.D.PASTE SHEET'!Q272="","",'S.D.PASTE SHEET'!Q272)</f>
        <v/>
      </c>
      <c s="72" t="str">
        <f>IF('S.D.PASTE SHEET'!R272="","",'S.D.PASTE SHEET'!R272)</f>
        <v/>
      </c>
      <c s="72" t="str">
        <f>IF('S.D.PASTE SHEET'!S272="","",'S.D.PASTE SHEET'!S272)</f>
        <v/>
      </c>
      <c s="72" t="str">
        <f>IF('S.D.PASTE SHEET'!T272="","",'S.D.PASTE SHEET'!T272)</f>
        <v/>
      </c>
      <c s="72" t="str">
        <f>IF('S.D.PASTE SHEET'!U272="","",'S.D.PASTE SHEET'!U272)</f>
        <v/>
      </c>
      <c s="72" t="str">
        <f>IF('S.D.PASTE SHEET'!V272="","",'S.D.PASTE SHEET'!V272)</f>
        <v/>
      </c>
      <c s="72" t="str">
        <f>IF('S.D.PASTE SHEET'!W272="","",'S.D.PASTE SHEET'!W272)</f>
        <v/>
      </c>
      <c s="72" t="str">
        <f>IF('S.D.PASTE SHEET'!X272="","",'S.D.PASTE SHEET'!X272)</f>
        <v/>
      </c>
      <c s="72" t="str">
        <f>IF('S.D.PASTE SHEET'!Y272="","",'S.D.PASTE SHEET'!Y272)</f>
        <v/>
      </c>
      <c s="72" t="str">
        <f>IF('S.D.PASTE SHEET'!Z272="","",'S.D.PASTE SHEET'!Z272)</f>
        <v/>
      </c>
      <c s="72" t="str">
        <f>IF('S.D.PASTE SHEET'!AA272="","",'S.D.PASTE SHEET'!AA272)</f>
        <v/>
      </c>
      <c s="72" t="str">
        <f>IF('S.D.PASTE SHEET'!AB272="","",'S.D.PASTE SHEET'!AB272)</f>
        <v/>
      </c>
      <c s="72" t="str">
        <f>IF('S.D.PASTE SHEET'!AC272="","",'S.D.PASTE SHEET'!AC272)</f>
        <v/>
      </c>
      <c s="72" t="str">
        <f>IF('S.D.PASTE SHEET'!AD272="","",'S.D.PASTE SHEET'!AD272)</f>
        <v/>
      </c>
      <c s="74"/>
      <c s="70" t="str">
        <f>IF(AK272="","",IF(AK272&gt;0,COUNT($AG$2:AG272),""))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IF(BC272="","",IF(BC272&gt;0,COUNT($AY$2:AY272),""))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3" spans="1:157" ht="15.75" customHeight="1">
      <c r="A273" s="72" t="str">
        <f>IF('S.D.PASTE SHEET'!A273="","",'S.D.PASTE SHEET'!A273)</f>
        <v/>
      </c>
      <c s="72" t="str">
        <f>IF('S.D.PASTE SHEET'!B273="","",'S.D.PASTE SHEET'!B273)</f>
        <v/>
      </c>
      <c s="72" t="str">
        <f>IF('S.D.PASTE SHEET'!C273="","",'S.D.PASTE SHEET'!C273)</f>
        <v/>
      </c>
      <c s="73" t="str">
        <f>IF('S.D.PASTE SHEET'!D273="","",'S.D.PASTE SHEET'!D273)</f>
        <v/>
      </c>
      <c s="72" t="str">
        <f>IF('S.D.PASTE SHEET'!E273="","",UPPER('S.D.PASTE SHEET'!E273))</f>
        <v/>
      </c>
      <c s="72" t="str">
        <f>IF('S.D.PASTE SHEET'!F273="","",'S.D.PASTE SHEET'!F273)</f>
        <v/>
      </c>
      <c s="72" t="str">
        <f>IF('S.D.PASTE SHEET'!G273="","",UPPER('S.D.PASTE SHEET'!G273))</f>
        <v/>
      </c>
      <c s="72" t="str">
        <f>IF('S.D.PASTE SHEET'!H273="","",UPPER('S.D.PASTE SHEET'!H273))</f>
        <v/>
      </c>
      <c s="72" t="str">
        <f>IF('S.D.PASTE SHEET'!I273="","",'S.D.PASTE SHEET'!I273)</f>
        <v/>
      </c>
      <c s="73" t="str">
        <f>IF('S.D.PASTE SHEET'!J273="","",'S.D.PASTE SHEET'!J273)</f>
        <v/>
      </c>
      <c s="72" t="str">
        <f>IF('S.D.PASTE SHEET'!K273="","",'S.D.PASTE SHEET'!K273)</f>
        <v/>
      </c>
      <c s="72" t="str">
        <f>IF('S.D.PASTE SHEET'!L273="","",'S.D.PASTE SHEET'!L273)</f>
        <v/>
      </c>
      <c s="72" t="str">
        <f>IF('S.D.PASTE SHEET'!M273="","",'S.D.PASTE SHEET'!M273)</f>
        <v/>
      </c>
      <c s="72" t="str">
        <f>IF('S.D.PASTE SHEET'!N273="","",'S.D.PASTE SHEET'!N273)</f>
        <v/>
      </c>
      <c s="72" t="str">
        <f>IF('S.D.PASTE SHEET'!O273="","",'S.D.PASTE SHEET'!O273)</f>
        <v/>
      </c>
      <c s="72" t="str">
        <f>IF('S.D.PASTE SHEET'!P273="","",'S.D.PASTE SHEET'!P273)</f>
        <v/>
      </c>
      <c s="72" t="str">
        <f>IF('S.D.PASTE SHEET'!Q273="","",'S.D.PASTE SHEET'!Q273)</f>
        <v/>
      </c>
      <c s="72" t="str">
        <f>IF('S.D.PASTE SHEET'!R273="","",'S.D.PASTE SHEET'!R273)</f>
        <v/>
      </c>
      <c s="72" t="str">
        <f>IF('S.D.PASTE SHEET'!S273="","",'S.D.PASTE SHEET'!S273)</f>
        <v/>
      </c>
      <c s="72" t="str">
        <f>IF('S.D.PASTE SHEET'!T273="","",'S.D.PASTE SHEET'!T273)</f>
        <v/>
      </c>
      <c s="72" t="str">
        <f>IF('S.D.PASTE SHEET'!U273="","",'S.D.PASTE SHEET'!U273)</f>
        <v/>
      </c>
      <c s="72" t="str">
        <f>IF('S.D.PASTE SHEET'!V273="","",'S.D.PASTE SHEET'!V273)</f>
        <v/>
      </c>
      <c s="72" t="str">
        <f>IF('S.D.PASTE SHEET'!W273="","",'S.D.PASTE SHEET'!W273)</f>
        <v/>
      </c>
      <c s="72" t="str">
        <f>IF('S.D.PASTE SHEET'!X273="","",'S.D.PASTE SHEET'!X273)</f>
        <v/>
      </c>
      <c s="72" t="str">
        <f>IF('S.D.PASTE SHEET'!Y273="","",'S.D.PASTE SHEET'!Y273)</f>
        <v/>
      </c>
      <c s="72" t="str">
        <f>IF('S.D.PASTE SHEET'!Z273="","",'S.D.PASTE SHEET'!Z273)</f>
        <v/>
      </c>
      <c s="72" t="str">
        <f>IF('S.D.PASTE SHEET'!AA273="","",'S.D.PASTE SHEET'!AA273)</f>
        <v/>
      </c>
      <c s="72" t="str">
        <f>IF('S.D.PASTE SHEET'!AB273="","",'S.D.PASTE SHEET'!AB273)</f>
        <v/>
      </c>
      <c s="72" t="str">
        <f>IF('S.D.PASTE SHEET'!AC273="","",'S.D.PASTE SHEET'!AC273)</f>
        <v/>
      </c>
      <c s="72" t="str">
        <f>IF('S.D.PASTE SHEET'!AD273="","",'S.D.PASTE SHEET'!AD273)</f>
        <v/>
      </c>
      <c s="74"/>
      <c s="70" t="str">
        <f>IF(AK273="","",IF(AK273&gt;0,COUNT($AG$2:AG273),""))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IF(BC273="","",IF(BC273&gt;0,COUNT($AY$2:AY273),""))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4" spans="1:157" ht="15.75" customHeight="1">
      <c r="A274" s="72" t="str">
        <f>IF('S.D.PASTE SHEET'!A274="","",'S.D.PASTE SHEET'!A274)</f>
        <v/>
      </c>
      <c s="72" t="str">
        <f>IF('S.D.PASTE SHEET'!B274="","",'S.D.PASTE SHEET'!B274)</f>
        <v/>
      </c>
      <c s="72" t="str">
        <f>IF('S.D.PASTE SHEET'!C274="","",'S.D.PASTE SHEET'!C274)</f>
        <v/>
      </c>
      <c s="73" t="str">
        <f>IF('S.D.PASTE SHEET'!D274="","",'S.D.PASTE SHEET'!D274)</f>
        <v/>
      </c>
      <c s="72" t="str">
        <f>IF('S.D.PASTE SHEET'!E274="","",UPPER('S.D.PASTE SHEET'!E274))</f>
        <v/>
      </c>
      <c s="72" t="str">
        <f>IF('S.D.PASTE SHEET'!F274="","",'S.D.PASTE SHEET'!F274)</f>
        <v/>
      </c>
      <c s="72" t="str">
        <f>IF('S.D.PASTE SHEET'!G274="","",UPPER('S.D.PASTE SHEET'!G274))</f>
        <v/>
      </c>
      <c s="72" t="str">
        <f>IF('S.D.PASTE SHEET'!H274="","",UPPER('S.D.PASTE SHEET'!H274))</f>
        <v/>
      </c>
      <c s="72" t="str">
        <f>IF('S.D.PASTE SHEET'!I274="","",'S.D.PASTE SHEET'!I274)</f>
        <v/>
      </c>
      <c s="73" t="str">
        <f>IF('S.D.PASTE SHEET'!J274="","",'S.D.PASTE SHEET'!J274)</f>
        <v/>
      </c>
      <c s="72" t="str">
        <f>IF('S.D.PASTE SHEET'!K274="","",'S.D.PASTE SHEET'!K274)</f>
        <v/>
      </c>
      <c s="72" t="str">
        <f>IF('S.D.PASTE SHEET'!L274="","",'S.D.PASTE SHEET'!L274)</f>
        <v/>
      </c>
      <c s="72" t="str">
        <f>IF('S.D.PASTE SHEET'!M274="","",'S.D.PASTE SHEET'!M274)</f>
        <v/>
      </c>
      <c s="72" t="str">
        <f>IF('S.D.PASTE SHEET'!N274="","",'S.D.PASTE SHEET'!N274)</f>
        <v/>
      </c>
      <c s="72" t="str">
        <f>IF('S.D.PASTE SHEET'!O274="","",'S.D.PASTE SHEET'!O274)</f>
        <v/>
      </c>
      <c s="72" t="str">
        <f>IF('S.D.PASTE SHEET'!P274="","",'S.D.PASTE SHEET'!P274)</f>
        <v/>
      </c>
      <c s="72" t="str">
        <f>IF('S.D.PASTE SHEET'!Q274="","",'S.D.PASTE SHEET'!Q274)</f>
        <v/>
      </c>
      <c s="72" t="str">
        <f>IF('S.D.PASTE SHEET'!R274="","",'S.D.PASTE SHEET'!R274)</f>
        <v/>
      </c>
      <c s="72" t="str">
        <f>IF('S.D.PASTE SHEET'!S274="","",'S.D.PASTE SHEET'!S274)</f>
        <v/>
      </c>
      <c s="72" t="str">
        <f>IF('S.D.PASTE SHEET'!T274="","",'S.D.PASTE SHEET'!T274)</f>
        <v/>
      </c>
      <c s="72" t="str">
        <f>IF('S.D.PASTE SHEET'!U274="","",'S.D.PASTE SHEET'!U274)</f>
        <v/>
      </c>
      <c s="72" t="str">
        <f>IF('S.D.PASTE SHEET'!V274="","",'S.D.PASTE SHEET'!V274)</f>
        <v/>
      </c>
      <c s="72" t="str">
        <f>IF('S.D.PASTE SHEET'!W274="","",'S.D.PASTE SHEET'!W274)</f>
        <v/>
      </c>
      <c s="72" t="str">
        <f>IF('S.D.PASTE SHEET'!X274="","",'S.D.PASTE SHEET'!X274)</f>
        <v/>
      </c>
      <c s="72" t="str">
        <f>IF('S.D.PASTE SHEET'!Y274="","",'S.D.PASTE SHEET'!Y274)</f>
        <v/>
      </c>
      <c s="72" t="str">
        <f>IF('S.D.PASTE SHEET'!Z274="","",'S.D.PASTE SHEET'!Z274)</f>
        <v/>
      </c>
      <c s="72" t="str">
        <f>IF('S.D.PASTE SHEET'!AA274="","",'S.D.PASTE SHEET'!AA274)</f>
        <v/>
      </c>
      <c s="72" t="str">
        <f>IF('S.D.PASTE SHEET'!AB274="","",'S.D.PASTE SHEET'!AB274)</f>
        <v/>
      </c>
      <c s="72" t="str">
        <f>IF('S.D.PASTE SHEET'!AC274="","",'S.D.PASTE SHEET'!AC274)</f>
        <v/>
      </c>
      <c s="72" t="str">
        <f>IF('S.D.PASTE SHEET'!AD274="","",'S.D.PASTE SHEET'!AD274)</f>
        <v/>
      </c>
      <c s="74"/>
      <c s="70" t="str">
        <f>IF(AK274="","",IF(AK274&gt;0,COUNT($AG$2:AG274),""))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IF(BC274="","",IF(BC274&gt;0,COUNT($AY$2:AY274),""))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5" spans="1:157" ht="15.75" customHeight="1">
      <c r="A275" s="72" t="str">
        <f>IF('S.D.PASTE SHEET'!A275="","",'S.D.PASTE SHEET'!A275)</f>
        <v/>
      </c>
      <c s="72" t="str">
        <f>IF('S.D.PASTE SHEET'!B275="","",'S.D.PASTE SHEET'!B275)</f>
        <v/>
      </c>
      <c s="72" t="str">
        <f>IF('S.D.PASTE SHEET'!C275="","",'S.D.PASTE SHEET'!C275)</f>
        <v/>
      </c>
      <c s="73" t="str">
        <f>IF('S.D.PASTE SHEET'!D275="","",'S.D.PASTE SHEET'!D275)</f>
        <v/>
      </c>
      <c s="72" t="str">
        <f>IF('S.D.PASTE SHEET'!E275="","",UPPER('S.D.PASTE SHEET'!E275))</f>
        <v/>
      </c>
      <c s="72" t="str">
        <f>IF('S.D.PASTE SHEET'!F275="","",'S.D.PASTE SHEET'!F275)</f>
        <v/>
      </c>
      <c s="72" t="str">
        <f>IF('S.D.PASTE SHEET'!G275="","",UPPER('S.D.PASTE SHEET'!G275))</f>
        <v/>
      </c>
      <c s="72" t="str">
        <f>IF('S.D.PASTE SHEET'!H275="","",UPPER('S.D.PASTE SHEET'!H275))</f>
        <v/>
      </c>
      <c s="72" t="str">
        <f>IF('S.D.PASTE SHEET'!I275="","",'S.D.PASTE SHEET'!I275)</f>
        <v/>
      </c>
      <c s="73" t="str">
        <f>IF('S.D.PASTE SHEET'!J275="","",'S.D.PASTE SHEET'!J275)</f>
        <v/>
      </c>
      <c s="72" t="str">
        <f>IF('S.D.PASTE SHEET'!K275="","",'S.D.PASTE SHEET'!K275)</f>
        <v/>
      </c>
      <c s="72" t="str">
        <f>IF('S.D.PASTE SHEET'!L275="","",'S.D.PASTE SHEET'!L275)</f>
        <v/>
      </c>
      <c s="72" t="str">
        <f>IF('S.D.PASTE SHEET'!M275="","",'S.D.PASTE SHEET'!M275)</f>
        <v/>
      </c>
      <c s="72" t="str">
        <f>IF('S.D.PASTE SHEET'!N275="","",'S.D.PASTE SHEET'!N275)</f>
        <v/>
      </c>
      <c s="72" t="str">
        <f>IF('S.D.PASTE SHEET'!O275="","",'S.D.PASTE SHEET'!O275)</f>
        <v/>
      </c>
      <c s="72" t="str">
        <f>IF('S.D.PASTE SHEET'!P275="","",'S.D.PASTE SHEET'!P275)</f>
        <v/>
      </c>
      <c s="72" t="str">
        <f>IF('S.D.PASTE SHEET'!Q275="","",'S.D.PASTE SHEET'!Q275)</f>
        <v/>
      </c>
      <c s="72" t="str">
        <f>IF('S.D.PASTE SHEET'!R275="","",'S.D.PASTE SHEET'!R275)</f>
        <v/>
      </c>
      <c s="72" t="str">
        <f>IF('S.D.PASTE SHEET'!S275="","",'S.D.PASTE SHEET'!S275)</f>
        <v/>
      </c>
      <c s="72" t="str">
        <f>IF('S.D.PASTE SHEET'!T275="","",'S.D.PASTE SHEET'!T275)</f>
        <v/>
      </c>
      <c s="72" t="str">
        <f>IF('S.D.PASTE SHEET'!U275="","",'S.D.PASTE SHEET'!U275)</f>
        <v/>
      </c>
      <c s="72" t="str">
        <f>IF('S.D.PASTE SHEET'!V275="","",'S.D.PASTE SHEET'!V275)</f>
        <v/>
      </c>
      <c s="72" t="str">
        <f>IF('S.D.PASTE SHEET'!W275="","",'S.D.PASTE SHEET'!W275)</f>
        <v/>
      </c>
      <c s="72" t="str">
        <f>IF('S.D.PASTE SHEET'!X275="","",'S.D.PASTE SHEET'!X275)</f>
        <v/>
      </c>
      <c s="72" t="str">
        <f>IF('S.D.PASTE SHEET'!Y275="","",'S.D.PASTE SHEET'!Y275)</f>
        <v/>
      </c>
      <c s="72" t="str">
        <f>IF('S.D.PASTE SHEET'!Z275="","",'S.D.PASTE SHEET'!Z275)</f>
        <v/>
      </c>
      <c s="72" t="str">
        <f>IF('S.D.PASTE SHEET'!AA275="","",'S.D.PASTE SHEET'!AA275)</f>
        <v/>
      </c>
      <c s="72" t="str">
        <f>IF('S.D.PASTE SHEET'!AB275="","",'S.D.PASTE SHEET'!AB275)</f>
        <v/>
      </c>
      <c s="72" t="str">
        <f>IF('S.D.PASTE SHEET'!AC275="","",'S.D.PASTE SHEET'!AC275)</f>
        <v/>
      </c>
      <c s="72" t="str">
        <f>IF('S.D.PASTE SHEET'!AD275="","",'S.D.PASTE SHEET'!AD275)</f>
        <v/>
      </c>
      <c s="74"/>
      <c s="70" t="str">
        <f>IF(AK275="","",IF(AK275&gt;0,COUNT($AG$2:AG275),""))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IF(BC275="","",IF(BC275&gt;0,COUNT($AY$2:AY275),""))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6" spans="1:157" ht="15.75" customHeight="1">
      <c r="A276" s="72" t="str">
        <f>IF('S.D.PASTE SHEET'!A276="","",'S.D.PASTE SHEET'!A276)</f>
        <v/>
      </c>
      <c s="72" t="str">
        <f>IF('S.D.PASTE SHEET'!B276="","",'S.D.PASTE SHEET'!B276)</f>
        <v/>
      </c>
      <c s="72" t="str">
        <f>IF('S.D.PASTE SHEET'!C276="","",'S.D.PASTE SHEET'!C276)</f>
        <v/>
      </c>
      <c s="73" t="str">
        <f>IF('S.D.PASTE SHEET'!D276="","",'S.D.PASTE SHEET'!D276)</f>
        <v/>
      </c>
      <c s="72" t="str">
        <f>IF('S.D.PASTE SHEET'!E276="","",UPPER('S.D.PASTE SHEET'!E276))</f>
        <v/>
      </c>
      <c s="72" t="str">
        <f>IF('S.D.PASTE SHEET'!F276="","",'S.D.PASTE SHEET'!F276)</f>
        <v/>
      </c>
      <c s="72" t="str">
        <f>IF('S.D.PASTE SHEET'!G276="","",UPPER('S.D.PASTE SHEET'!G276))</f>
        <v/>
      </c>
      <c s="72" t="str">
        <f>IF('S.D.PASTE SHEET'!H276="","",UPPER('S.D.PASTE SHEET'!H276))</f>
        <v/>
      </c>
      <c s="72" t="str">
        <f>IF('S.D.PASTE SHEET'!I276="","",'S.D.PASTE SHEET'!I276)</f>
        <v/>
      </c>
      <c s="73" t="str">
        <f>IF('S.D.PASTE SHEET'!J276="","",'S.D.PASTE SHEET'!J276)</f>
        <v/>
      </c>
      <c s="72" t="str">
        <f>IF('S.D.PASTE SHEET'!K276="","",'S.D.PASTE SHEET'!K276)</f>
        <v/>
      </c>
      <c s="72" t="str">
        <f>IF('S.D.PASTE SHEET'!L276="","",'S.D.PASTE SHEET'!L276)</f>
        <v/>
      </c>
      <c s="72" t="str">
        <f>IF('S.D.PASTE SHEET'!M276="","",'S.D.PASTE SHEET'!M276)</f>
        <v/>
      </c>
      <c s="72" t="str">
        <f>IF('S.D.PASTE SHEET'!N276="","",'S.D.PASTE SHEET'!N276)</f>
        <v/>
      </c>
      <c s="72" t="str">
        <f>IF('S.D.PASTE SHEET'!O276="","",'S.D.PASTE SHEET'!O276)</f>
        <v/>
      </c>
      <c s="72" t="str">
        <f>IF('S.D.PASTE SHEET'!P276="","",'S.D.PASTE SHEET'!P276)</f>
        <v/>
      </c>
      <c s="72" t="str">
        <f>IF('S.D.PASTE SHEET'!Q276="","",'S.D.PASTE SHEET'!Q276)</f>
        <v/>
      </c>
      <c s="72" t="str">
        <f>IF('S.D.PASTE SHEET'!R276="","",'S.D.PASTE SHEET'!R276)</f>
        <v/>
      </c>
      <c s="72" t="str">
        <f>IF('S.D.PASTE SHEET'!S276="","",'S.D.PASTE SHEET'!S276)</f>
        <v/>
      </c>
      <c s="72" t="str">
        <f>IF('S.D.PASTE SHEET'!T276="","",'S.D.PASTE SHEET'!T276)</f>
        <v/>
      </c>
      <c s="72" t="str">
        <f>IF('S.D.PASTE SHEET'!U276="","",'S.D.PASTE SHEET'!U276)</f>
        <v/>
      </c>
      <c s="72" t="str">
        <f>IF('S.D.PASTE SHEET'!V276="","",'S.D.PASTE SHEET'!V276)</f>
        <v/>
      </c>
      <c s="72" t="str">
        <f>IF('S.D.PASTE SHEET'!W276="","",'S.D.PASTE SHEET'!W276)</f>
        <v/>
      </c>
      <c s="72" t="str">
        <f>IF('S.D.PASTE SHEET'!X276="","",'S.D.PASTE SHEET'!X276)</f>
        <v/>
      </c>
      <c s="72" t="str">
        <f>IF('S.D.PASTE SHEET'!Y276="","",'S.D.PASTE SHEET'!Y276)</f>
        <v/>
      </c>
      <c s="72" t="str">
        <f>IF('S.D.PASTE SHEET'!Z276="","",'S.D.PASTE SHEET'!Z276)</f>
        <v/>
      </c>
      <c s="72" t="str">
        <f>IF('S.D.PASTE SHEET'!AA276="","",'S.D.PASTE SHEET'!AA276)</f>
        <v/>
      </c>
      <c s="72" t="str">
        <f>IF('S.D.PASTE SHEET'!AB276="","",'S.D.PASTE SHEET'!AB276)</f>
        <v/>
      </c>
      <c s="72" t="str">
        <f>IF('S.D.PASTE SHEET'!AC276="","",'S.D.PASTE SHEET'!AC276)</f>
        <v/>
      </c>
      <c s="72" t="str">
        <f>IF('S.D.PASTE SHEET'!AD276="","",'S.D.PASTE SHEET'!AD276)</f>
        <v/>
      </c>
      <c s="74"/>
      <c s="70" t="str">
        <f>IF(AK276="","",IF(AK276&gt;0,COUNT($AG$2:AG276),""))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IF(BC276="","",IF(BC276&gt;0,COUNT($AY$2:AY276),""))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7" spans="1:157" ht="15.75" customHeight="1">
      <c r="A277" s="72" t="str">
        <f>IF('S.D.PASTE SHEET'!A277="","",'S.D.PASTE SHEET'!A277)</f>
        <v/>
      </c>
      <c s="72" t="str">
        <f>IF('S.D.PASTE SHEET'!B277="","",'S.D.PASTE SHEET'!B277)</f>
        <v/>
      </c>
      <c s="72" t="str">
        <f>IF('S.D.PASTE SHEET'!C277="","",'S.D.PASTE SHEET'!C277)</f>
        <v/>
      </c>
      <c s="73" t="str">
        <f>IF('S.D.PASTE SHEET'!D277="","",'S.D.PASTE SHEET'!D277)</f>
        <v/>
      </c>
      <c s="72" t="str">
        <f>IF('S.D.PASTE SHEET'!E277="","",UPPER('S.D.PASTE SHEET'!E277))</f>
        <v/>
      </c>
      <c s="72" t="str">
        <f>IF('S.D.PASTE SHEET'!F277="","",'S.D.PASTE SHEET'!F277)</f>
        <v/>
      </c>
      <c s="72" t="str">
        <f>IF('S.D.PASTE SHEET'!G277="","",UPPER('S.D.PASTE SHEET'!G277))</f>
        <v/>
      </c>
      <c s="72" t="str">
        <f>IF('S.D.PASTE SHEET'!H277="","",UPPER('S.D.PASTE SHEET'!H277))</f>
        <v/>
      </c>
      <c s="72" t="str">
        <f>IF('S.D.PASTE SHEET'!I277="","",'S.D.PASTE SHEET'!I277)</f>
        <v/>
      </c>
      <c s="73" t="str">
        <f>IF('S.D.PASTE SHEET'!J277="","",'S.D.PASTE SHEET'!J277)</f>
        <v/>
      </c>
      <c s="72" t="str">
        <f>IF('S.D.PASTE SHEET'!K277="","",'S.D.PASTE SHEET'!K277)</f>
        <v/>
      </c>
      <c s="72" t="str">
        <f>IF('S.D.PASTE SHEET'!L277="","",'S.D.PASTE SHEET'!L277)</f>
        <v/>
      </c>
      <c s="72" t="str">
        <f>IF('S.D.PASTE SHEET'!M277="","",'S.D.PASTE SHEET'!M277)</f>
        <v/>
      </c>
      <c s="72" t="str">
        <f>IF('S.D.PASTE SHEET'!N277="","",'S.D.PASTE SHEET'!N277)</f>
        <v/>
      </c>
      <c s="72" t="str">
        <f>IF('S.D.PASTE SHEET'!O277="","",'S.D.PASTE SHEET'!O277)</f>
        <v/>
      </c>
      <c s="72" t="str">
        <f>IF('S.D.PASTE SHEET'!P277="","",'S.D.PASTE SHEET'!P277)</f>
        <v/>
      </c>
      <c s="72" t="str">
        <f>IF('S.D.PASTE SHEET'!Q277="","",'S.D.PASTE SHEET'!Q277)</f>
        <v/>
      </c>
      <c s="72" t="str">
        <f>IF('S.D.PASTE SHEET'!R277="","",'S.D.PASTE SHEET'!R277)</f>
        <v/>
      </c>
      <c s="72" t="str">
        <f>IF('S.D.PASTE SHEET'!S277="","",'S.D.PASTE SHEET'!S277)</f>
        <v/>
      </c>
      <c s="72" t="str">
        <f>IF('S.D.PASTE SHEET'!T277="","",'S.D.PASTE SHEET'!T277)</f>
        <v/>
      </c>
      <c s="72" t="str">
        <f>IF('S.D.PASTE SHEET'!U277="","",'S.D.PASTE SHEET'!U277)</f>
        <v/>
      </c>
      <c s="72" t="str">
        <f>IF('S.D.PASTE SHEET'!V277="","",'S.D.PASTE SHEET'!V277)</f>
        <v/>
      </c>
      <c s="72" t="str">
        <f>IF('S.D.PASTE SHEET'!W277="","",'S.D.PASTE SHEET'!W277)</f>
        <v/>
      </c>
      <c s="72" t="str">
        <f>IF('S.D.PASTE SHEET'!X277="","",'S.D.PASTE SHEET'!X277)</f>
        <v/>
      </c>
      <c s="72" t="str">
        <f>IF('S.D.PASTE SHEET'!Y277="","",'S.D.PASTE SHEET'!Y277)</f>
        <v/>
      </c>
      <c s="72" t="str">
        <f>IF('S.D.PASTE SHEET'!Z277="","",'S.D.PASTE SHEET'!Z277)</f>
        <v/>
      </c>
      <c s="72" t="str">
        <f>IF('S.D.PASTE SHEET'!AA277="","",'S.D.PASTE SHEET'!AA277)</f>
        <v/>
      </c>
      <c s="72" t="str">
        <f>IF('S.D.PASTE SHEET'!AB277="","",'S.D.PASTE SHEET'!AB277)</f>
        <v/>
      </c>
      <c s="72" t="str">
        <f>IF('S.D.PASTE SHEET'!AC277="","",'S.D.PASTE SHEET'!AC277)</f>
        <v/>
      </c>
      <c s="72" t="str">
        <f>IF('S.D.PASTE SHEET'!AD277="","",'S.D.PASTE SHEET'!AD277)</f>
        <v/>
      </c>
      <c s="74"/>
      <c s="70" t="str">
        <f>IF(AK277="","",IF(AK277&gt;0,COUNT($AG$2:AG277),""))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IF(BC277="","",IF(BC277&gt;0,COUNT($AY$2:AY277),""))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8" spans="1:157" ht="15.75" customHeight="1">
      <c r="A278" s="72" t="str">
        <f>IF('S.D.PASTE SHEET'!A278="","",'S.D.PASTE SHEET'!A278)</f>
        <v/>
      </c>
      <c s="72" t="str">
        <f>IF('S.D.PASTE SHEET'!B278="","",'S.D.PASTE SHEET'!B278)</f>
        <v/>
      </c>
      <c s="72" t="str">
        <f>IF('S.D.PASTE SHEET'!C278="","",'S.D.PASTE SHEET'!C278)</f>
        <v/>
      </c>
      <c s="73" t="str">
        <f>IF('S.D.PASTE SHEET'!D278="","",'S.D.PASTE SHEET'!D278)</f>
        <v/>
      </c>
      <c s="72" t="str">
        <f>IF('S.D.PASTE SHEET'!E278="","",UPPER('S.D.PASTE SHEET'!E278))</f>
        <v/>
      </c>
      <c s="72" t="str">
        <f>IF('S.D.PASTE SHEET'!F278="","",'S.D.PASTE SHEET'!F278)</f>
        <v/>
      </c>
      <c s="72" t="str">
        <f>IF('S.D.PASTE SHEET'!G278="","",UPPER('S.D.PASTE SHEET'!G278))</f>
        <v/>
      </c>
      <c s="72" t="str">
        <f>IF('S.D.PASTE SHEET'!H278="","",UPPER('S.D.PASTE SHEET'!H278))</f>
        <v/>
      </c>
      <c s="72" t="str">
        <f>IF('S.D.PASTE SHEET'!I278="","",'S.D.PASTE SHEET'!I278)</f>
        <v/>
      </c>
      <c s="73" t="str">
        <f>IF('S.D.PASTE SHEET'!J278="","",'S.D.PASTE SHEET'!J278)</f>
        <v/>
      </c>
      <c s="72" t="str">
        <f>IF('S.D.PASTE SHEET'!K278="","",'S.D.PASTE SHEET'!K278)</f>
        <v/>
      </c>
      <c s="72" t="str">
        <f>IF('S.D.PASTE SHEET'!L278="","",'S.D.PASTE SHEET'!L278)</f>
        <v/>
      </c>
      <c s="72" t="str">
        <f>IF('S.D.PASTE SHEET'!M278="","",'S.D.PASTE SHEET'!M278)</f>
        <v/>
      </c>
      <c s="72" t="str">
        <f>IF('S.D.PASTE SHEET'!N278="","",'S.D.PASTE SHEET'!N278)</f>
        <v/>
      </c>
      <c s="72" t="str">
        <f>IF('S.D.PASTE SHEET'!O278="","",'S.D.PASTE SHEET'!O278)</f>
        <v/>
      </c>
      <c s="72" t="str">
        <f>IF('S.D.PASTE SHEET'!P278="","",'S.D.PASTE SHEET'!P278)</f>
        <v/>
      </c>
      <c s="72" t="str">
        <f>IF('S.D.PASTE SHEET'!Q278="","",'S.D.PASTE SHEET'!Q278)</f>
        <v/>
      </c>
      <c s="72" t="str">
        <f>IF('S.D.PASTE SHEET'!R278="","",'S.D.PASTE SHEET'!R278)</f>
        <v/>
      </c>
      <c s="72" t="str">
        <f>IF('S.D.PASTE SHEET'!S278="","",'S.D.PASTE SHEET'!S278)</f>
        <v/>
      </c>
      <c s="72" t="str">
        <f>IF('S.D.PASTE SHEET'!T278="","",'S.D.PASTE SHEET'!T278)</f>
        <v/>
      </c>
      <c s="72" t="str">
        <f>IF('S.D.PASTE SHEET'!U278="","",'S.D.PASTE SHEET'!U278)</f>
        <v/>
      </c>
      <c s="72" t="str">
        <f>IF('S.D.PASTE SHEET'!V278="","",'S.D.PASTE SHEET'!V278)</f>
        <v/>
      </c>
      <c s="72" t="str">
        <f>IF('S.D.PASTE SHEET'!W278="","",'S.D.PASTE SHEET'!W278)</f>
        <v/>
      </c>
      <c s="72" t="str">
        <f>IF('S.D.PASTE SHEET'!X278="","",'S.D.PASTE SHEET'!X278)</f>
        <v/>
      </c>
      <c s="72" t="str">
        <f>IF('S.D.PASTE SHEET'!Y278="","",'S.D.PASTE SHEET'!Y278)</f>
        <v/>
      </c>
      <c s="72" t="str">
        <f>IF('S.D.PASTE SHEET'!Z278="","",'S.D.PASTE SHEET'!Z278)</f>
        <v/>
      </c>
      <c s="72" t="str">
        <f>IF('S.D.PASTE SHEET'!AA278="","",'S.D.PASTE SHEET'!AA278)</f>
        <v/>
      </c>
      <c s="72" t="str">
        <f>IF('S.D.PASTE SHEET'!AB278="","",'S.D.PASTE SHEET'!AB278)</f>
        <v/>
      </c>
      <c s="72" t="str">
        <f>IF('S.D.PASTE SHEET'!AC278="","",'S.D.PASTE SHEET'!AC278)</f>
        <v/>
      </c>
      <c s="72" t="str">
        <f>IF('S.D.PASTE SHEET'!AD278="","",'S.D.PASTE SHEET'!AD278)</f>
        <v/>
      </c>
      <c s="74"/>
      <c s="70" t="str">
        <f>IF(AK278="","",IF(AK278&gt;0,COUNT($AG$2:AG278),""))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IF(BC278="","",IF(BC278&gt;0,COUNT($AY$2:AY278),""))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79" spans="1:157" ht="15.75" customHeight="1">
      <c r="A279" s="72" t="str">
        <f>IF('S.D.PASTE SHEET'!A279="","",'S.D.PASTE SHEET'!A279)</f>
        <v/>
      </c>
      <c s="72" t="str">
        <f>IF('S.D.PASTE SHEET'!B279="","",'S.D.PASTE SHEET'!B279)</f>
        <v/>
      </c>
      <c s="72" t="str">
        <f>IF('S.D.PASTE SHEET'!C279="","",'S.D.PASTE SHEET'!C279)</f>
        <v/>
      </c>
      <c s="73" t="str">
        <f>IF('S.D.PASTE SHEET'!D279="","",'S.D.PASTE SHEET'!D279)</f>
        <v/>
      </c>
      <c s="72" t="str">
        <f>IF('S.D.PASTE SHEET'!E279="","",UPPER('S.D.PASTE SHEET'!E279))</f>
        <v/>
      </c>
      <c s="72" t="str">
        <f>IF('S.D.PASTE SHEET'!F279="","",'S.D.PASTE SHEET'!F279)</f>
        <v/>
      </c>
      <c s="72" t="str">
        <f>IF('S.D.PASTE SHEET'!G279="","",UPPER('S.D.PASTE SHEET'!G279))</f>
        <v/>
      </c>
      <c s="72" t="str">
        <f>IF('S.D.PASTE SHEET'!H279="","",UPPER('S.D.PASTE SHEET'!H279))</f>
        <v/>
      </c>
      <c s="72" t="str">
        <f>IF('S.D.PASTE SHEET'!I279="","",'S.D.PASTE SHEET'!I279)</f>
        <v/>
      </c>
      <c s="73" t="str">
        <f>IF('S.D.PASTE SHEET'!J279="","",'S.D.PASTE SHEET'!J279)</f>
        <v/>
      </c>
      <c s="72" t="str">
        <f>IF('S.D.PASTE SHEET'!K279="","",'S.D.PASTE SHEET'!K279)</f>
        <v/>
      </c>
      <c s="72" t="str">
        <f>IF('S.D.PASTE SHEET'!L279="","",'S.D.PASTE SHEET'!L279)</f>
        <v/>
      </c>
      <c s="72" t="str">
        <f>IF('S.D.PASTE SHEET'!M279="","",'S.D.PASTE SHEET'!M279)</f>
        <v/>
      </c>
      <c s="72" t="str">
        <f>IF('S.D.PASTE SHEET'!N279="","",'S.D.PASTE SHEET'!N279)</f>
        <v/>
      </c>
      <c s="72" t="str">
        <f>IF('S.D.PASTE SHEET'!O279="","",'S.D.PASTE SHEET'!O279)</f>
        <v/>
      </c>
      <c s="72" t="str">
        <f>IF('S.D.PASTE SHEET'!P279="","",'S.D.PASTE SHEET'!P279)</f>
        <v/>
      </c>
      <c s="72" t="str">
        <f>IF('S.D.PASTE SHEET'!Q279="","",'S.D.PASTE SHEET'!Q279)</f>
        <v/>
      </c>
      <c s="72" t="str">
        <f>IF('S.D.PASTE SHEET'!R279="","",'S.D.PASTE SHEET'!R279)</f>
        <v/>
      </c>
      <c s="72" t="str">
        <f>IF('S.D.PASTE SHEET'!S279="","",'S.D.PASTE SHEET'!S279)</f>
        <v/>
      </c>
      <c s="72" t="str">
        <f>IF('S.D.PASTE SHEET'!T279="","",'S.D.PASTE SHEET'!T279)</f>
        <v/>
      </c>
      <c s="72" t="str">
        <f>IF('S.D.PASTE SHEET'!U279="","",'S.D.PASTE SHEET'!U279)</f>
        <v/>
      </c>
      <c s="72" t="str">
        <f>IF('S.D.PASTE SHEET'!V279="","",'S.D.PASTE SHEET'!V279)</f>
        <v/>
      </c>
      <c s="72" t="str">
        <f>IF('S.D.PASTE SHEET'!W279="","",'S.D.PASTE SHEET'!W279)</f>
        <v/>
      </c>
      <c s="72" t="str">
        <f>IF('S.D.PASTE SHEET'!X279="","",'S.D.PASTE SHEET'!X279)</f>
        <v/>
      </c>
      <c s="72" t="str">
        <f>IF('S.D.PASTE SHEET'!Y279="","",'S.D.PASTE SHEET'!Y279)</f>
        <v/>
      </c>
      <c s="72" t="str">
        <f>IF('S.D.PASTE SHEET'!Z279="","",'S.D.PASTE SHEET'!Z279)</f>
        <v/>
      </c>
      <c s="72" t="str">
        <f>IF('S.D.PASTE SHEET'!AA279="","",'S.D.PASTE SHEET'!AA279)</f>
        <v/>
      </c>
      <c s="72" t="str">
        <f>IF('S.D.PASTE SHEET'!AB279="","",'S.D.PASTE SHEET'!AB279)</f>
        <v/>
      </c>
      <c s="72" t="str">
        <f>IF('S.D.PASTE SHEET'!AC279="","",'S.D.PASTE SHEET'!AC279)</f>
        <v/>
      </c>
      <c s="72" t="str">
        <f>IF('S.D.PASTE SHEET'!AD279="","",'S.D.PASTE SHEET'!AD279)</f>
        <v/>
      </c>
      <c s="74"/>
      <c s="70" t="str">
        <f>IF(AK279="","",IF(AK279&gt;0,COUNT($AG$2:AG279),""))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IF(BC279="","",IF(BC279&gt;0,COUNT($AY$2:AY279),""))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0" spans="1:157" ht="15.75" customHeight="1">
      <c r="A280" s="72" t="str">
        <f>IF('S.D.PASTE SHEET'!A280="","",'S.D.PASTE SHEET'!A280)</f>
        <v/>
      </c>
      <c s="72" t="str">
        <f>IF('S.D.PASTE SHEET'!B280="","",'S.D.PASTE SHEET'!B280)</f>
        <v/>
      </c>
      <c s="72" t="str">
        <f>IF('S.D.PASTE SHEET'!C280="","",'S.D.PASTE SHEET'!C280)</f>
        <v/>
      </c>
      <c s="73" t="str">
        <f>IF('S.D.PASTE SHEET'!D280="","",'S.D.PASTE SHEET'!D280)</f>
        <v/>
      </c>
      <c s="72" t="str">
        <f>IF('S.D.PASTE SHEET'!E280="","",UPPER('S.D.PASTE SHEET'!E280))</f>
        <v/>
      </c>
      <c s="72" t="str">
        <f>IF('S.D.PASTE SHEET'!F280="","",'S.D.PASTE SHEET'!F280)</f>
        <v/>
      </c>
      <c s="72" t="str">
        <f>IF('S.D.PASTE SHEET'!G280="","",UPPER('S.D.PASTE SHEET'!G280))</f>
        <v/>
      </c>
      <c s="72" t="str">
        <f>IF('S.D.PASTE SHEET'!H280="","",UPPER('S.D.PASTE SHEET'!H280))</f>
        <v/>
      </c>
      <c s="72" t="str">
        <f>IF('S.D.PASTE SHEET'!I280="","",'S.D.PASTE SHEET'!I280)</f>
        <v/>
      </c>
      <c s="73" t="str">
        <f>IF('S.D.PASTE SHEET'!J280="","",'S.D.PASTE SHEET'!J280)</f>
        <v/>
      </c>
      <c s="72" t="str">
        <f>IF('S.D.PASTE SHEET'!K280="","",'S.D.PASTE SHEET'!K280)</f>
        <v/>
      </c>
      <c s="72" t="str">
        <f>IF('S.D.PASTE SHEET'!L280="","",'S.D.PASTE SHEET'!L280)</f>
        <v/>
      </c>
      <c s="72" t="str">
        <f>IF('S.D.PASTE SHEET'!M280="","",'S.D.PASTE SHEET'!M280)</f>
        <v/>
      </c>
      <c s="72" t="str">
        <f>IF('S.D.PASTE SHEET'!N280="","",'S.D.PASTE SHEET'!N280)</f>
        <v/>
      </c>
      <c s="72" t="str">
        <f>IF('S.D.PASTE SHEET'!O280="","",'S.D.PASTE SHEET'!O280)</f>
        <v/>
      </c>
      <c s="72" t="str">
        <f>IF('S.D.PASTE SHEET'!P280="","",'S.D.PASTE SHEET'!P280)</f>
        <v/>
      </c>
      <c s="72" t="str">
        <f>IF('S.D.PASTE SHEET'!Q280="","",'S.D.PASTE SHEET'!Q280)</f>
        <v/>
      </c>
      <c s="72" t="str">
        <f>IF('S.D.PASTE SHEET'!R280="","",'S.D.PASTE SHEET'!R280)</f>
        <v/>
      </c>
      <c s="72" t="str">
        <f>IF('S.D.PASTE SHEET'!S280="","",'S.D.PASTE SHEET'!S280)</f>
        <v/>
      </c>
      <c s="72" t="str">
        <f>IF('S.D.PASTE SHEET'!T280="","",'S.D.PASTE SHEET'!T280)</f>
        <v/>
      </c>
      <c s="72" t="str">
        <f>IF('S.D.PASTE SHEET'!U280="","",'S.D.PASTE SHEET'!U280)</f>
        <v/>
      </c>
      <c s="72" t="str">
        <f>IF('S.D.PASTE SHEET'!V280="","",'S.D.PASTE SHEET'!V280)</f>
        <v/>
      </c>
      <c s="72" t="str">
        <f>IF('S.D.PASTE SHEET'!W280="","",'S.D.PASTE SHEET'!W280)</f>
        <v/>
      </c>
      <c s="72" t="str">
        <f>IF('S.D.PASTE SHEET'!X280="","",'S.D.PASTE SHEET'!X280)</f>
        <v/>
      </c>
      <c s="72" t="str">
        <f>IF('S.D.PASTE SHEET'!Y280="","",'S.D.PASTE SHEET'!Y280)</f>
        <v/>
      </c>
      <c s="72" t="str">
        <f>IF('S.D.PASTE SHEET'!Z280="","",'S.D.PASTE SHEET'!Z280)</f>
        <v/>
      </c>
      <c s="72" t="str">
        <f>IF('S.D.PASTE SHEET'!AA280="","",'S.D.PASTE SHEET'!AA280)</f>
        <v/>
      </c>
      <c s="72" t="str">
        <f>IF('S.D.PASTE SHEET'!AB280="","",'S.D.PASTE SHEET'!AB280)</f>
        <v/>
      </c>
      <c s="72" t="str">
        <f>IF('S.D.PASTE SHEET'!AC280="","",'S.D.PASTE SHEET'!AC280)</f>
        <v/>
      </c>
      <c s="72" t="str">
        <f>IF('S.D.PASTE SHEET'!AD280="","",'S.D.PASTE SHEET'!AD280)</f>
        <v/>
      </c>
      <c s="74"/>
      <c s="70" t="str">
        <f>IF(AK280="","",IF(AK280&gt;0,COUNT($AG$2:AG280),""))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IF(BC280="","",IF(BC280&gt;0,COUNT($AY$2:AY280),""))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1" spans="1:157" ht="15.75" customHeight="1">
      <c r="A281" s="72" t="str">
        <f>IF('S.D.PASTE SHEET'!A281="","",'S.D.PASTE SHEET'!A281)</f>
        <v/>
      </c>
      <c s="72" t="str">
        <f>IF('S.D.PASTE SHEET'!B281="","",'S.D.PASTE SHEET'!B281)</f>
        <v/>
      </c>
      <c s="72" t="str">
        <f>IF('S.D.PASTE SHEET'!C281="","",'S.D.PASTE SHEET'!C281)</f>
        <v/>
      </c>
      <c s="73" t="str">
        <f>IF('S.D.PASTE SHEET'!D281="","",'S.D.PASTE SHEET'!D281)</f>
        <v/>
      </c>
      <c s="72" t="str">
        <f>IF('S.D.PASTE SHEET'!E281="","",UPPER('S.D.PASTE SHEET'!E281))</f>
        <v/>
      </c>
      <c s="72" t="str">
        <f>IF('S.D.PASTE SHEET'!F281="","",'S.D.PASTE SHEET'!F281)</f>
        <v/>
      </c>
      <c s="72" t="str">
        <f>IF('S.D.PASTE SHEET'!G281="","",UPPER('S.D.PASTE SHEET'!G281))</f>
        <v/>
      </c>
      <c s="72" t="str">
        <f>IF('S.D.PASTE SHEET'!H281="","",UPPER('S.D.PASTE SHEET'!H281))</f>
        <v/>
      </c>
      <c s="72" t="str">
        <f>IF('S.D.PASTE SHEET'!I281="","",'S.D.PASTE SHEET'!I281)</f>
        <v/>
      </c>
      <c s="73" t="str">
        <f>IF('S.D.PASTE SHEET'!J281="","",'S.D.PASTE SHEET'!J281)</f>
        <v/>
      </c>
      <c s="72" t="str">
        <f>IF('S.D.PASTE SHEET'!K281="","",'S.D.PASTE SHEET'!K281)</f>
        <v/>
      </c>
      <c s="72" t="str">
        <f>IF('S.D.PASTE SHEET'!L281="","",'S.D.PASTE SHEET'!L281)</f>
        <v/>
      </c>
      <c s="72" t="str">
        <f>IF('S.D.PASTE SHEET'!M281="","",'S.D.PASTE SHEET'!M281)</f>
        <v/>
      </c>
      <c s="72" t="str">
        <f>IF('S.D.PASTE SHEET'!N281="","",'S.D.PASTE SHEET'!N281)</f>
        <v/>
      </c>
      <c s="72" t="str">
        <f>IF('S.D.PASTE SHEET'!O281="","",'S.D.PASTE SHEET'!O281)</f>
        <v/>
      </c>
      <c s="72" t="str">
        <f>IF('S.D.PASTE SHEET'!P281="","",'S.D.PASTE SHEET'!P281)</f>
        <v/>
      </c>
      <c s="72" t="str">
        <f>IF('S.D.PASTE SHEET'!Q281="","",'S.D.PASTE SHEET'!Q281)</f>
        <v/>
      </c>
      <c s="72" t="str">
        <f>IF('S.D.PASTE SHEET'!R281="","",'S.D.PASTE SHEET'!R281)</f>
        <v/>
      </c>
      <c s="72" t="str">
        <f>IF('S.D.PASTE SHEET'!S281="","",'S.D.PASTE SHEET'!S281)</f>
        <v/>
      </c>
      <c s="72" t="str">
        <f>IF('S.D.PASTE SHEET'!T281="","",'S.D.PASTE SHEET'!T281)</f>
        <v/>
      </c>
      <c s="72" t="str">
        <f>IF('S.D.PASTE SHEET'!U281="","",'S.D.PASTE SHEET'!U281)</f>
        <v/>
      </c>
      <c s="72" t="str">
        <f>IF('S.D.PASTE SHEET'!V281="","",'S.D.PASTE SHEET'!V281)</f>
        <v/>
      </c>
      <c s="72" t="str">
        <f>IF('S.D.PASTE SHEET'!W281="","",'S.D.PASTE SHEET'!W281)</f>
        <v/>
      </c>
      <c s="72" t="str">
        <f>IF('S.D.PASTE SHEET'!X281="","",'S.D.PASTE SHEET'!X281)</f>
        <v/>
      </c>
      <c s="72" t="str">
        <f>IF('S.D.PASTE SHEET'!Y281="","",'S.D.PASTE SHEET'!Y281)</f>
        <v/>
      </c>
      <c s="72" t="str">
        <f>IF('S.D.PASTE SHEET'!Z281="","",'S.D.PASTE SHEET'!Z281)</f>
        <v/>
      </c>
      <c s="72" t="str">
        <f>IF('S.D.PASTE SHEET'!AA281="","",'S.D.PASTE SHEET'!AA281)</f>
        <v/>
      </c>
      <c s="72" t="str">
        <f>IF('S.D.PASTE SHEET'!AB281="","",'S.D.PASTE SHEET'!AB281)</f>
        <v/>
      </c>
      <c s="72" t="str">
        <f>IF('S.D.PASTE SHEET'!AC281="","",'S.D.PASTE SHEET'!AC281)</f>
        <v/>
      </c>
      <c s="72" t="str">
        <f>IF('S.D.PASTE SHEET'!AD281="","",'S.D.PASTE SHEET'!AD281)</f>
        <v/>
      </c>
      <c s="74"/>
      <c s="70" t="str">
        <f>IF(AK281="","",IF(AK281&gt;0,COUNT($AG$2:AG281),""))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IF(BC281="","",IF(BC281&gt;0,COUNT($AY$2:AY281),""))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2" spans="1:157" ht="15.75" customHeight="1">
      <c r="A282" s="72" t="str">
        <f>IF('S.D.PASTE SHEET'!A282="","",'S.D.PASTE SHEET'!A282)</f>
        <v/>
      </c>
      <c s="72" t="str">
        <f>IF('S.D.PASTE SHEET'!B282="","",'S.D.PASTE SHEET'!B282)</f>
        <v/>
      </c>
      <c s="72" t="str">
        <f>IF('S.D.PASTE SHEET'!C282="","",'S.D.PASTE SHEET'!C282)</f>
        <v/>
      </c>
      <c s="73" t="str">
        <f>IF('S.D.PASTE SHEET'!D282="","",'S.D.PASTE SHEET'!D282)</f>
        <v/>
      </c>
      <c s="72" t="str">
        <f>IF('S.D.PASTE SHEET'!E282="","",UPPER('S.D.PASTE SHEET'!E282))</f>
        <v/>
      </c>
      <c s="72" t="str">
        <f>IF('S.D.PASTE SHEET'!F282="","",'S.D.PASTE SHEET'!F282)</f>
        <v/>
      </c>
      <c s="72" t="str">
        <f>IF('S.D.PASTE SHEET'!G282="","",UPPER('S.D.PASTE SHEET'!G282))</f>
        <v/>
      </c>
      <c s="72" t="str">
        <f>IF('S.D.PASTE SHEET'!H282="","",UPPER('S.D.PASTE SHEET'!H282))</f>
        <v/>
      </c>
      <c s="72" t="str">
        <f>IF('S.D.PASTE SHEET'!I282="","",'S.D.PASTE SHEET'!I282)</f>
        <v/>
      </c>
      <c s="73" t="str">
        <f>IF('S.D.PASTE SHEET'!J282="","",'S.D.PASTE SHEET'!J282)</f>
        <v/>
      </c>
      <c s="72" t="str">
        <f>IF('S.D.PASTE SHEET'!K282="","",'S.D.PASTE SHEET'!K282)</f>
        <v/>
      </c>
      <c s="72" t="str">
        <f>IF('S.D.PASTE SHEET'!L282="","",'S.D.PASTE SHEET'!L282)</f>
        <v/>
      </c>
      <c s="72" t="str">
        <f>IF('S.D.PASTE SHEET'!M282="","",'S.D.PASTE SHEET'!M282)</f>
        <v/>
      </c>
      <c s="72" t="str">
        <f>IF('S.D.PASTE SHEET'!N282="","",'S.D.PASTE SHEET'!N282)</f>
        <v/>
      </c>
      <c s="72" t="str">
        <f>IF('S.D.PASTE SHEET'!O282="","",'S.D.PASTE SHEET'!O282)</f>
        <v/>
      </c>
      <c s="72" t="str">
        <f>IF('S.D.PASTE SHEET'!P282="","",'S.D.PASTE SHEET'!P282)</f>
        <v/>
      </c>
      <c s="72" t="str">
        <f>IF('S.D.PASTE SHEET'!Q282="","",'S.D.PASTE SHEET'!Q282)</f>
        <v/>
      </c>
      <c s="72" t="str">
        <f>IF('S.D.PASTE SHEET'!R282="","",'S.D.PASTE SHEET'!R282)</f>
        <v/>
      </c>
      <c s="72" t="str">
        <f>IF('S.D.PASTE SHEET'!S282="","",'S.D.PASTE SHEET'!S282)</f>
        <v/>
      </c>
      <c s="72" t="str">
        <f>IF('S.D.PASTE SHEET'!T282="","",'S.D.PASTE SHEET'!T282)</f>
        <v/>
      </c>
      <c s="72" t="str">
        <f>IF('S.D.PASTE SHEET'!U282="","",'S.D.PASTE SHEET'!U282)</f>
        <v/>
      </c>
      <c s="72" t="str">
        <f>IF('S.D.PASTE SHEET'!V282="","",'S.D.PASTE SHEET'!V282)</f>
        <v/>
      </c>
      <c s="72" t="str">
        <f>IF('S.D.PASTE SHEET'!W282="","",'S.D.PASTE SHEET'!W282)</f>
        <v/>
      </c>
      <c s="72" t="str">
        <f>IF('S.D.PASTE SHEET'!X282="","",'S.D.PASTE SHEET'!X282)</f>
        <v/>
      </c>
      <c s="72" t="str">
        <f>IF('S.D.PASTE SHEET'!Y282="","",'S.D.PASTE SHEET'!Y282)</f>
        <v/>
      </c>
      <c s="72" t="str">
        <f>IF('S.D.PASTE SHEET'!Z282="","",'S.D.PASTE SHEET'!Z282)</f>
        <v/>
      </c>
      <c s="72" t="str">
        <f>IF('S.D.PASTE SHEET'!AA282="","",'S.D.PASTE SHEET'!AA282)</f>
        <v/>
      </c>
      <c s="72" t="str">
        <f>IF('S.D.PASTE SHEET'!AB282="","",'S.D.PASTE SHEET'!AB282)</f>
        <v/>
      </c>
      <c s="72" t="str">
        <f>IF('S.D.PASTE SHEET'!AC282="","",'S.D.PASTE SHEET'!AC282)</f>
        <v/>
      </c>
      <c s="72" t="str">
        <f>IF('S.D.PASTE SHEET'!AD282="","",'S.D.PASTE SHEET'!AD282)</f>
        <v/>
      </c>
      <c s="74"/>
      <c s="70" t="str">
        <f>IF(AK282="","",IF(AK282&gt;0,COUNT($AG$2:AG282),""))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IF(BC282="","",IF(BC282&gt;0,COUNT($AY$2:AY282),""))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3" spans="1:157" ht="15.75" customHeight="1">
      <c r="A283" s="72" t="str">
        <f>IF('S.D.PASTE SHEET'!A283="","",'S.D.PASTE SHEET'!A283)</f>
        <v/>
      </c>
      <c s="72" t="str">
        <f>IF('S.D.PASTE SHEET'!B283="","",'S.D.PASTE SHEET'!B283)</f>
        <v/>
      </c>
      <c s="72" t="str">
        <f>IF('S.D.PASTE SHEET'!C283="","",'S.D.PASTE SHEET'!C283)</f>
        <v/>
      </c>
      <c s="73" t="str">
        <f>IF('S.D.PASTE SHEET'!D283="","",'S.D.PASTE SHEET'!D283)</f>
        <v/>
      </c>
      <c s="72" t="str">
        <f>IF('S.D.PASTE SHEET'!E283="","",UPPER('S.D.PASTE SHEET'!E283))</f>
        <v/>
      </c>
      <c s="72" t="str">
        <f>IF('S.D.PASTE SHEET'!F283="","",'S.D.PASTE SHEET'!F283)</f>
        <v/>
      </c>
      <c s="72" t="str">
        <f>IF('S.D.PASTE SHEET'!G283="","",UPPER('S.D.PASTE SHEET'!G283))</f>
        <v/>
      </c>
      <c s="72" t="str">
        <f>IF('S.D.PASTE SHEET'!H283="","",UPPER('S.D.PASTE SHEET'!H283))</f>
        <v/>
      </c>
      <c s="72" t="str">
        <f>IF('S.D.PASTE SHEET'!I283="","",'S.D.PASTE SHEET'!I283)</f>
        <v/>
      </c>
      <c s="73" t="str">
        <f>IF('S.D.PASTE SHEET'!J283="","",'S.D.PASTE SHEET'!J283)</f>
        <v/>
      </c>
      <c s="72" t="str">
        <f>IF('S.D.PASTE SHEET'!K283="","",'S.D.PASTE SHEET'!K283)</f>
        <v/>
      </c>
      <c s="72" t="str">
        <f>IF('S.D.PASTE SHEET'!L283="","",'S.D.PASTE SHEET'!L283)</f>
        <v/>
      </c>
      <c s="72" t="str">
        <f>IF('S.D.PASTE SHEET'!M283="","",'S.D.PASTE SHEET'!M283)</f>
        <v/>
      </c>
      <c s="72" t="str">
        <f>IF('S.D.PASTE SHEET'!N283="","",'S.D.PASTE SHEET'!N283)</f>
        <v/>
      </c>
      <c s="72" t="str">
        <f>IF('S.D.PASTE SHEET'!O283="","",'S.D.PASTE SHEET'!O283)</f>
        <v/>
      </c>
      <c s="72" t="str">
        <f>IF('S.D.PASTE SHEET'!P283="","",'S.D.PASTE SHEET'!P283)</f>
        <v/>
      </c>
      <c s="72" t="str">
        <f>IF('S.D.PASTE SHEET'!Q283="","",'S.D.PASTE SHEET'!Q283)</f>
        <v/>
      </c>
      <c s="72" t="str">
        <f>IF('S.D.PASTE SHEET'!R283="","",'S.D.PASTE SHEET'!R283)</f>
        <v/>
      </c>
      <c s="72" t="str">
        <f>IF('S.D.PASTE SHEET'!S283="","",'S.D.PASTE SHEET'!S283)</f>
        <v/>
      </c>
      <c s="72" t="str">
        <f>IF('S.D.PASTE SHEET'!T283="","",'S.D.PASTE SHEET'!T283)</f>
        <v/>
      </c>
      <c s="72" t="str">
        <f>IF('S.D.PASTE SHEET'!U283="","",'S.D.PASTE SHEET'!U283)</f>
        <v/>
      </c>
      <c s="72" t="str">
        <f>IF('S.D.PASTE SHEET'!V283="","",'S.D.PASTE SHEET'!V283)</f>
        <v/>
      </c>
      <c s="72" t="str">
        <f>IF('S.D.PASTE SHEET'!W283="","",'S.D.PASTE SHEET'!W283)</f>
        <v/>
      </c>
      <c s="72" t="str">
        <f>IF('S.D.PASTE SHEET'!X283="","",'S.D.PASTE SHEET'!X283)</f>
        <v/>
      </c>
      <c s="72" t="str">
        <f>IF('S.D.PASTE SHEET'!Y283="","",'S.D.PASTE SHEET'!Y283)</f>
        <v/>
      </c>
      <c s="72" t="str">
        <f>IF('S.D.PASTE SHEET'!Z283="","",'S.D.PASTE SHEET'!Z283)</f>
        <v/>
      </c>
      <c s="72" t="str">
        <f>IF('S.D.PASTE SHEET'!AA283="","",'S.D.PASTE SHEET'!AA283)</f>
        <v/>
      </c>
      <c s="72" t="str">
        <f>IF('S.D.PASTE SHEET'!AB283="","",'S.D.PASTE SHEET'!AB283)</f>
        <v/>
      </c>
      <c s="72" t="str">
        <f>IF('S.D.PASTE SHEET'!AC283="","",'S.D.PASTE SHEET'!AC283)</f>
        <v/>
      </c>
      <c s="72" t="str">
        <f>IF('S.D.PASTE SHEET'!AD283="","",'S.D.PASTE SHEET'!AD283)</f>
        <v/>
      </c>
      <c s="74"/>
      <c s="70" t="str">
        <f>IF(AK283="","",IF(AK283&gt;0,COUNT($AG$2:AG283),""))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IF(BC283="","",IF(BC283&gt;0,COUNT($AY$2:AY283),""))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4" spans="1:157" ht="15.75" customHeight="1">
      <c r="A284" s="72" t="str">
        <f>IF('S.D.PASTE SHEET'!A284="","",'S.D.PASTE SHEET'!A284)</f>
        <v/>
      </c>
      <c s="72" t="str">
        <f>IF('S.D.PASTE SHEET'!B284="","",'S.D.PASTE SHEET'!B284)</f>
        <v/>
      </c>
      <c s="72" t="str">
        <f>IF('S.D.PASTE SHEET'!C284="","",'S.D.PASTE SHEET'!C284)</f>
        <v/>
      </c>
      <c s="73" t="str">
        <f>IF('S.D.PASTE SHEET'!D284="","",'S.D.PASTE SHEET'!D284)</f>
        <v/>
      </c>
      <c s="72" t="str">
        <f>IF('S.D.PASTE SHEET'!E284="","",UPPER('S.D.PASTE SHEET'!E284))</f>
        <v/>
      </c>
      <c s="72" t="str">
        <f>IF('S.D.PASTE SHEET'!F284="","",'S.D.PASTE SHEET'!F284)</f>
        <v/>
      </c>
      <c s="72" t="str">
        <f>IF('S.D.PASTE SHEET'!G284="","",UPPER('S.D.PASTE SHEET'!G284))</f>
        <v/>
      </c>
      <c s="72" t="str">
        <f>IF('S.D.PASTE SHEET'!H284="","",UPPER('S.D.PASTE SHEET'!H284))</f>
        <v/>
      </c>
      <c s="72" t="str">
        <f>IF('S.D.PASTE SHEET'!I284="","",'S.D.PASTE SHEET'!I284)</f>
        <v/>
      </c>
      <c s="73" t="str">
        <f>IF('S.D.PASTE SHEET'!J284="","",'S.D.PASTE SHEET'!J284)</f>
        <v/>
      </c>
      <c s="72" t="str">
        <f>IF('S.D.PASTE SHEET'!K284="","",'S.D.PASTE SHEET'!K284)</f>
        <v/>
      </c>
      <c s="72" t="str">
        <f>IF('S.D.PASTE SHEET'!L284="","",'S.D.PASTE SHEET'!L284)</f>
        <v/>
      </c>
      <c s="72" t="str">
        <f>IF('S.D.PASTE SHEET'!M284="","",'S.D.PASTE SHEET'!M284)</f>
        <v/>
      </c>
      <c s="72" t="str">
        <f>IF('S.D.PASTE SHEET'!N284="","",'S.D.PASTE SHEET'!N284)</f>
        <v/>
      </c>
      <c s="72" t="str">
        <f>IF('S.D.PASTE SHEET'!O284="","",'S.D.PASTE SHEET'!O284)</f>
        <v/>
      </c>
      <c s="72" t="str">
        <f>IF('S.D.PASTE SHEET'!P284="","",'S.D.PASTE SHEET'!P284)</f>
        <v/>
      </c>
      <c s="72" t="str">
        <f>IF('S.D.PASTE SHEET'!Q284="","",'S.D.PASTE SHEET'!Q284)</f>
        <v/>
      </c>
      <c s="72" t="str">
        <f>IF('S.D.PASTE SHEET'!R284="","",'S.D.PASTE SHEET'!R284)</f>
        <v/>
      </c>
      <c s="72" t="str">
        <f>IF('S.D.PASTE SHEET'!S284="","",'S.D.PASTE SHEET'!S284)</f>
        <v/>
      </c>
      <c s="72" t="str">
        <f>IF('S.D.PASTE SHEET'!T284="","",'S.D.PASTE SHEET'!T284)</f>
        <v/>
      </c>
      <c s="72" t="str">
        <f>IF('S.D.PASTE SHEET'!U284="","",'S.D.PASTE SHEET'!U284)</f>
        <v/>
      </c>
      <c s="72" t="str">
        <f>IF('S.D.PASTE SHEET'!V284="","",'S.D.PASTE SHEET'!V284)</f>
        <v/>
      </c>
      <c s="72" t="str">
        <f>IF('S.D.PASTE SHEET'!W284="","",'S.D.PASTE SHEET'!W284)</f>
        <v/>
      </c>
      <c s="72" t="str">
        <f>IF('S.D.PASTE SHEET'!X284="","",'S.D.PASTE SHEET'!X284)</f>
        <v/>
      </c>
      <c s="72" t="str">
        <f>IF('S.D.PASTE SHEET'!Y284="","",'S.D.PASTE SHEET'!Y284)</f>
        <v/>
      </c>
      <c s="72" t="str">
        <f>IF('S.D.PASTE SHEET'!Z284="","",'S.D.PASTE SHEET'!Z284)</f>
        <v/>
      </c>
      <c s="72" t="str">
        <f>IF('S.D.PASTE SHEET'!AA284="","",'S.D.PASTE SHEET'!AA284)</f>
        <v/>
      </c>
      <c s="72" t="str">
        <f>IF('S.D.PASTE SHEET'!AB284="","",'S.D.PASTE SHEET'!AB284)</f>
        <v/>
      </c>
      <c s="72" t="str">
        <f>IF('S.D.PASTE SHEET'!AC284="","",'S.D.PASTE SHEET'!AC284)</f>
        <v/>
      </c>
      <c s="72" t="str">
        <f>IF('S.D.PASTE SHEET'!AD284="","",'S.D.PASTE SHEET'!AD284)</f>
        <v/>
      </c>
      <c s="74"/>
      <c s="70" t="str">
        <f>IF(AK284="","",IF(AK284&gt;0,COUNT($AG$2:AG284),""))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ref="AW284:AW314">IF(AND($BB$1=12,$A284=12,$BC$1=B284),A284,"")</f>
        <v/>
      </c>
      <c s="70" t="str">
        <f>IF(BC284="","",IF(BC284&gt;0,COUNT($AY$2:AY284),""))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5" spans="1:157" ht="15.75" customHeight="1">
      <c r="A285" s="72" t="str">
        <f>IF('S.D.PASTE SHEET'!A285="","",'S.D.PASTE SHEET'!A285)</f>
        <v/>
      </c>
      <c s="72" t="str">
        <f>IF('S.D.PASTE SHEET'!B285="","",'S.D.PASTE SHEET'!B285)</f>
        <v/>
      </c>
      <c s="72" t="str">
        <f>IF('S.D.PASTE SHEET'!C285="","",'S.D.PASTE SHEET'!C285)</f>
        <v/>
      </c>
      <c s="73" t="str">
        <f>IF('S.D.PASTE SHEET'!D285="","",'S.D.PASTE SHEET'!D285)</f>
        <v/>
      </c>
      <c s="72" t="str">
        <f>IF('S.D.PASTE SHEET'!E285="","",UPPER('S.D.PASTE SHEET'!E285))</f>
        <v/>
      </c>
      <c s="72" t="str">
        <f>IF('S.D.PASTE SHEET'!F285="","",'S.D.PASTE SHEET'!F285)</f>
        <v/>
      </c>
      <c s="72" t="str">
        <f>IF('S.D.PASTE SHEET'!G285="","",UPPER('S.D.PASTE SHEET'!G285))</f>
        <v/>
      </c>
      <c s="72" t="str">
        <f>IF('S.D.PASTE SHEET'!H285="","",UPPER('S.D.PASTE SHEET'!H285))</f>
        <v/>
      </c>
      <c s="72" t="str">
        <f>IF('S.D.PASTE SHEET'!I285="","",'S.D.PASTE SHEET'!I285)</f>
        <v/>
      </c>
      <c s="73" t="str">
        <f>IF('S.D.PASTE SHEET'!J285="","",'S.D.PASTE SHEET'!J285)</f>
        <v/>
      </c>
      <c s="72" t="str">
        <f>IF('S.D.PASTE SHEET'!K285="","",'S.D.PASTE SHEET'!K285)</f>
        <v/>
      </c>
      <c s="72" t="str">
        <f>IF('S.D.PASTE SHEET'!L285="","",'S.D.PASTE SHEET'!L285)</f>
        <v/>
      </c>
      <c s="72" t="str">
        <f>IF('S.D.PASTE SHEET'!M285="","",'S.D.PASTE SHEET'!M285)</f>
        <v/>
      </c>
      <c s="72" t="str">
        <f>IF('S.D.PASTE SHEET'!N285="","",'S.D.PASTE SHEET'!N285)</f>
        <v/>
      </c>
      <c s="72" t="str">
        <f>IF('S.D.PASTE SHEET'!O285="","",'S.D.PASTE SHEET'!O285)</f>
        <v/>
      </c>
      <c s="72" t="str">
        <f>IF('S.D.PASTE SHEET'!P285="","",'S.D.PASTE SHEET'!P285)</f>
        <v/>
      </c>
      <c s="72" t="str">
        <f>IF('S.D.PASTE SHEET'!Q285="","",'S.D.PASTE SHEET'!Q285)</f>
        <v/>
      </c>
      <c s="72" t="str">
        <f>IF('S.D.PASTE SHEET'!R285="","",'S.D.PASTE SHEET'!R285)</f>
        <v/>
      </c>
      <c s="72" t="str">
        <f>IF('S.D.PASTE SHEET'!S285="","",'S.D.PASTE SHEET'!S285)</f>
        <v/>
      </c>
      <c s="72" t="str">
        <f>IF('S.D.PASTE SHEET'!T285="","",'S.D.PASTE SHEET'!T285)</f>
        <v/>
      </c>
      <c s="72" t="str">
        <f>IF('S.D.PASTE SHEET'!U285="","",'S.D.PASTE SHEET'!U285)</f>
        <v/>
      </c>
      <c s="72" t="str">
        <f>IF('S.D.PASTE SHEET'!V285="","",'S.D.PASTE SHEET'!V285)</f>
        <v/>
      </c>
      <c s="72" t="str">
        <f>IF('S.D.PASTE SHEET'!W285="","",'S.D.PASTE SHEET'!W285)</f>
        <v/>
      </c>
      <c s="72" t="str">
        <f>IF('S.D.PASTE SHEET'!X285="","",'S.D.PASTE SHEET'!X285)</f>
        <v/>
      </c>
      <c s="72" t="str">
        <f>IF('S.D.PASTE SHEET'!Y285="","",'S.D.PASTE SHEET'!Y285)</f>
        <v/>
      </c>
      <c s="72" t="str">
        <f>IF('S.D.PASTE SHEET'!Z285="","",'S.D.PASTE SHEET'!Z285)</f>
        <v/>
      </c>
      <c s="72" t="str">
        <f>IF('S.D.PASTE SHEET'!AA285="","",'S.D.PASTE SHEET'!AA285)</f>
        <v/>
      </c>
      <c s="72" t="str">
        <f>IF('S.D.PASTE SHEET'!AB285="","",'S.D.PASTE SHEET'!AB285)</f>
        <v/>
      </c>
      <c s="72" t="str">
        <f>IF('S.D.PASTE SHEET'!AC285="","",'S.D.PASTE SHEET'!AC285)</f>
        <v/>
      </c>
      <c s="72" t="str">
        <f>IF('S.D.PASTE SHEET'!AD285="","",'S.D.PASTE SHEET'!AD285)</f>
        <v/>
      </c>
      <c s="74"/>
      <c s="70" t="str">
        <f>IF(AK285="","",IF(AK285&gt;0,COUNT($AG$2:AG285),""))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IF(BC285="","",IF(BC285&gt;0,COUNT($AY$2:AY285),""))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6" spans="1:157" ht="15.75" customHeight="1">
      <c r="A286" s="72" t="str">
        <f>IF('S.D.PASTE SHEET'!A286="","",'S.D.PASTE SHEET'!A286)</f>
        <v/>
      </c>
      <c s="72" t="str">
        <f>IF('S.D.PASTE SHEET'!B286="","",'S.D.PASTE SHEET'!B286)</f>
        <v/>
      </c>
      <c s="72" t="str">
        <f>IF('S.D.PASTE SHEET'!C286="","",'S.D.PASTE SHEET'!C286)</f>
        <v/>
      </c>
      <c s="73" t="str">
        <f>IF('S.D.PASTE SHEET'!D286="","",'S.D.PASTE SHEET'!D286)</f>
        <v/>
      </c>
      <c s="72" t="str">
        <f>IF('S.D.PASTE SHEET'!E286="","",UPPER('S.D.PASTE SHEET'!E286))</f>
        <v/>
      </c>
      <c s="72" t="str">
        <f>IF('S.D.PASTE SHEET'!F286="","",'S.D.PASTE SHEET'!F286)</f>
        <v/>
      </c>
      <c s="72" t="str">
        <f>IF('S.D.PASTE SHEET'!G286="","",UPPER('S.D.PASTE SHEET'!G286))</f>
        <v/>
      </c>
      <c s="72" t="str">
        <f>IF('S.D.PASTE SHEET'!H286="","",UPPER('S.D.PASTE SHEET'!H286))</f>
        <v/>
      </c>
      <c s="72" t="str">
        <f>IF('S.D.PASTE SHEET'!I286="","",'S.D.PASTE SHEET'!I286)</f>
        <v/>
      </c>
      <c s="73" t="str">
        <f>IF('S.D.PASTE SHEET'!J286="","",'S.D.PASTE SHEET'!J286)</f>
        <v/>
      </c>
      <c s="72" t="str">
        <f>IF('S.D.PASTE SHEET'!K286="","",'S.D.PASTE SHEET'!K286)</f>
        <v/>
      </c>
      <c s="72" t="str">
        <f>IF('S.D.PASTE SHEET'!L286="","",'S.D.PASTE SHEET'!L286)</f>
        <v/>
      </c>
      <c s="72" t="str">
        <f>IF('S.D.PASTE SHEET'!M286="","",'S.D.PASTE SHEET'!M286)</f>
        <v/>
      </c>
      <c s="72" t="str">
        <f>IF('S.D.PASTE SHEET'!N286="","",'S.D.PASTE SHEET'!N286)</f>
        <v/>
      </c>
      <c s="72" t="str">
        <f>IF('S.D.PASTE SHEET'!O286="","",'S.D.PASTE SHEET'!O286)</f>
        <v/>
      </c>
      <c s="72" t="str">
        <f>IF('S.D.PASTE SHEET'!P286="","",'S.D.PASTE SHEET'!P286)</f>
        <v/>
      </c>
      <c s="72" t="str">
        <f>IF('S.D.PASTE SHEET'!Q286="","",'S.D.PASTE SHEET'!Q286)</f>
        <v/>
      </c>
      <c s="72" t="str">
        <f>IF('S.D.PASTE SHEET'!R286="","",'S.D.PASTE SHEET'!R286)</f>
        <v/>
      </c>
      <c s="72" t="str">
        <f>IF('S.D.PASTE SHEET'!S286="","",'S.D.PASTE SHEET'!S286)</f>
        <v/>
      </c>
      <c s="72" t="str">
        <f>IF('S.D.PASTE SHEET'!T286="","",'S.D.PASTE SHEET'!T286)</f>
        <v/>
      </c>
      <c s="72" t="str">
        <f>IF('S.D.PASTE SHEET'!U286="","",'S.D.PASTE SHEET'!U286)</f>
        <v/>
      </c>
      <c s="72" t="str">
        <f>IF('S.D.PASTE SHEET'!V286="","",'S.D.PASTE SHEET'!V286)</f>
        <v/>
      </c>
      <c s="72" t="str">
        <f>IF('S.D.PASTE SHEET'!W286="","",'S.D.PASTE SHEET'!W286)</f>
        <v/>
      </c>
      <c s="72" t="str">
        <f>IF('S.D.PASTE SHEET'!X286="","",'S.D.PASTE SHEET'!X286)</f>
        <v/>
      </c>
      <c s="72" t="str">
        <f>IF('S.D.PASTE SHEET'!Y286="","",'S.D.PASTE SHEET'!Y286)</f>
        <v/>
      </c>
      <c s="72" t="str">
        <f>IF('S.D.PASTE SHEET'!Z286="","",'S.D.PASTE SHEET'!Z286)</f>
        <v/>
      </c>
      <c s="72" t="str">
        <f>IF('S.D.PASTE SHEET'!AA286="","",'S.D.PASTE SHEET'!AA286)</f>
        <v/>
      </c>
      <c s="72" t="str">
        <f>IF('S.D.PASTE SHEET'!AB286="","",'S.D.PASTE SHEET'!AB286)</f>
        <v/>
      </c>
      <c s="72" t="str">
        <f>IF('S.D.PASTE SHEET'!AC286="","",'S.D.PASTE SHEET'!AC286)</f>
        <v/>
      </c>
      <c s="72" t="str">
        <f>IF('S.D.PASTE SHEET'!AD286="","",'S.D.PASTE SHEET'!AD286)</f>
        <v/>
      </c>
      <c s="74"/>
      <c s="70" t="str">
        <f>IF(AK286="","",IF(AK286&gt;0,COUNT($AG$2:AG286),""))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IF(BC286="","",IF(BC286&gt;0,COUNT($AY$2:AY286),""))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7" spans="1:157" ht="15.75" customHeight="1">
      <c r="A287" s="72" t="str">
        <f>IF('S.D.PASTE SHEET'!A287="","",'S.D.PASTE SHEET'!A287)</f>
        <v/>
      </c>
      <c s="72" t="str">
        <f>IF('S.D.PASTE SHEET'!B287="","",'S.D.PASTE SHEET'!B287)</f>
        <v/>
      </c>
      <c s="72" t="str">
        <f>IF('S.D.PASTE SHEET'!C287="","",'S.D.PASTE SHEET'!C287)</f>
        <v/>
      </c>
      <c s="73" t="str">
        <f>IF('S.D.PASTE SHEET'!D287="","",'S.D.PASTE SHEET'!D287)</f>
        <v/>
      </c>
      <c s="72" t="str">
        <f>IF('S.D.PASTE SHEET'!E287="","",UPPER('S.D.PASTE SHEET'!E287))</f>
        <v/>
      </c>
      <c s="72" t="str">
        <f>IF('S.D.PASTE SHEET'!F287="","",'S.D.PASTE SHEET'!F287)</f>
        <v/>
      </c>
      <c s="72" t="str">
        <f>IF('S.D.PASTE SHEET'!G287="","",UPPER('S.D.PASTE SHEET'!G287))</f>
        <v/>
      </c>
      <c s="72" t="str">
        <f>IF('S.D.PASTE SHEET'!H287="","",UPPER('S.D.PASTE SHEET'!H287))</f>
        <v/>
      </c>
      <c s="72" t="str">
        <f>IF('S.D.PASTE SHEET'!I287="","",'S.D.PASTE SHEET'!I287)</f>
        <v/>
      </c>
      <c s="73" t="str">
        <f>IF('S.D.PASTE SHEET'!J287="","",'S.D.PASTE SHEET'!J287)</f>
        <v/>
      </c>
      <c s="72" t="str">
        <f>IF('S.D.PASTE SHEET'!K287="","",'S.D.PASTE SHEET'!K287)</f>
        <v/>
      </c>
      <c s="72" t="str">
        <f>IF('S.D.PASTE SHEET'!L287="","",'S.D.PASTE SHEET'!L287)</f>
        <v/>
      </c>
      <c s="72" t="str">
        <f>IF('S.D.PASTE SHEET'!M287="","",'S.D.PASTE SHEET'!M287)</f>
        <v/>
      </c>
      <c s="72" t="str">
        <f>IF('S.D.PASTE SHEET'!N287="","",'S.D.PASTE SHEET'!N287)</f>
        <v/>
      </c>
      <c s="72" t="str">
        <f>IF('S.D.PASTE SHEET'!O287="","",'S.D.PASTE SHEET'!O287)</f>
        <v/>
      </c>
      <c s="72" t="str">
        <f>IF('S.D.PASTE SHEET'!P287="","",'S.D.PASTE SHEET'!P287)</f>
        <v/>
      </c>
      <c s="72" t="str">
        <f>IF('S.D.PASTE SHEET'!Q287="","",'S.D.PASTE SHEET'!Q287)</f>
        <v/>
      </c>
      <c s="72" t="str">
        <f>IF('S.D.PASTE SHEET'!R287="","",'S.D.PASTE SHEET'!R287)</f>
        <v/>
      </c>
      <c s="72" t="str">
        <f>IF('S.D.PASTE SHEET'!S287="","",'S.D.PASTE SHEET'!S287)</f>
        <v/>
      </c>
      <c s="72" t="str">
        <f>IF('S.D.PASTE SHEET'!T287="","",'S.D.PASTE SHEET'!T287)</f>
        <v/>
      </c>
      <c s="72" t="str">
        <f>IF('S.D.PASTE SHEET'!U287="","",'S.D.PASTE SHEET'!U287)</f>
        <v/>
      </c>
      <c s="72" t="str">
        <f>IF('S.D.PASTE SHEET'!V287="","",'S.D.PASTE SHEET'!V287)</f>
        <v/>
      </c>
      <c s="72" t="str">
        <f>IF('S.D.PASTE SHEET'!W287="","",'S.D.PASTE SHEET'!W287)</f>
        <v/>
      </c>
      <c s="72" t="str">
        <f>IF('S.D.PASTE SHEET'!X287="","",'S.D.PASTE SHEET'!X287)</f>
        <v/>
      </c>
      <c s="72" t="str">
        <f>IF('S.D.PASTE SHEET'!Y287="","",'S.D.PASTE SHEET'!Y287)</f>
        <v/>
      </c>
      <c s="72" t="str">
        <f>IF('S.D.PASTE SHEET'!Z287="","",'S.D.PASTE SHEET'!Z287)</f>
        <v/>
      </c>
      <c s="72" t="str">
        <f>IF('S.D.PASTE SHEET'!AA287="","",'S.D.PASTE SHEET'!AA287)</f>
        <v/>
      </c>
      <c s="72" t="str">
        <f>IF('S.D.PASTE SHEET'!AB287="","",'S.D.PASTE SHEET'!AB287)</f>
        <v/>
      </c>
      <c s="72" t="str">
        <f>IF('S.D.PASTE SHEET'!AC287="","",'S.D.PASTE SHEET'!AC287)</f>
        <v/>
      </c>
      <c s="72" t="str">
        <f>IF('S.D.PASTE SHEET'!AD287="","",'S.D.PASTE SHEET'!AD287)</f>
        <v/>
      </c>
      <c s="74"/>
      <c s="70" t="str">
        <f>IF(AK287="","",IF(AK287&gt;0,COUNT($AG$2:AG287),""))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IF(BC287="","",IF(BC287&gt;0,COUNT($AY$2:AY287),""))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8" spans="1:157" ht="15.75" customHeight="1">
      <c r="A288" s="72" t="str">
        <f>IF('S.D.PASTE SHEET'!A288="","",'S.D.PASTE SHEET'!A288)</f>
        <v/>
      </c>
      <c s="72" t="str">
        <f>IF('S.D.PASTE SHEET'!B288="","",'S.D.PASTE SHEET'!B288)</f>
        <v/>
      </c>
      <c s="72" t="str">
        <f>IF('S.D.PASTE SHEET'!C288="","",'S.D.PASTE SHEET'!C288)</f>
        <v/>
      </c>
      <c s="73" t="str">
        <f>IF('S.D.PASTE SHEET'!D288="","",'S.D.PASTE SHEET'!D288)</f>
        <v/>
      </c>
      <c s="72" t="str">
        <f>IF('S.D.PASTE SHEET'!E288="","",UPPER('S.D.PASTE SHEET'!E288))</f>
        <v/>
      </c>
      <c s="72" t="str">
        <f>IF('S.D.PASTE SHEET'!F288="","",'S.D.PASTE SHEET'!F288)</f>
        <v/>
      </c>
      <c s="72" t="str">
        <f>IF('S.D.PASTE SHEET'!G288="","",UPPER('S.D.PASTE SHEET'!G288))</f>
        <v/>
      </c>
      <c s="72" t="str">
        <f>IF('S.D.PASTE SHEET'!H288="","",UPPER('S.D.PASTE SHEET'!H288))</f>
        <v/>
      </c>
      <c s="72" t="str">
        <f>IF('S.D.PASTE SHEET'!I288="","",'S.D.PASTE SHEET'!I288)</f>
        <v/>
      </c>
      <c s="73" t="str">
        <f>IF('S.D.PASTE SHEET'!J288="","",'S.D.PASTE SHEET'!J288)</f>
        <v/>
      </c>
      <c s="72" t="str">
        <f>IF('S.D.PASTE SHEET'!K288="","",'S.D.PASTE SHEET'!K288)</f>
        <v/>
      </c>
      <c s="72" t="str">
        <f>IF('S.D.PASTE SHEET'!L288="","",'S.D.PASTE SHEET'!L288)</f>
        <v/>
      </c>
      <c s="72" t="str">
        <f>IF('S.D.PASTE SHEET'!M288="","",'S.D.PASTE SHEET'!M288)</f>
        <v/>
      </c>
      <c s="72" t="str">
        <f>IF('S.D.PASTE SHEET'!N288="","",'S.D.PASTE SHEET'!N288)</f>
        <v/>
      </c>
      <c s="72" t="str">
        <f>IF('S.D.PASTE SHEET'!O288="","",'S.D.PASTE SHEET'!O288)</f>
        <v/>
      </c>
      <c s="72" t="str">
        <f>IF('S.D.PASTE SHEET'!P288="","",'S.D.PASTE SHEET'!P288)</f>
        <v/>
      </c>
      <c s="72" t="str">
        <f>IF('S.D.PASTE SHEET'!Q288="","",'S.D.PASTE SHEET'!Q288)</f>
        <v/>
      </c>
      <c s="72" t="str">
        <f>IF('S.D.PASTE SHEET'!R288="","",'S.D.PASTE SHEET'!R288)</f>
        <v/>
      </c>
      <c s="72" t="str">
        <f>IF('S.D.PASTE SHEET'!S288="","",'S.D.PASTE SHEET'!S288)</f>
        <v/>
      </c>
      <c s="72" t="str">
        <f>IF('S.D.PASTE SHEET'!T288="","",'S.D.PASTE SHEET'!T288)</f>
        <v/>
      </c>
      <c s="72" t="str">
        <f>IF('S.D.PASTE SHEET'!U288="","",'S.D.PASTE SHEET'!U288)</f>
        <v/>
      </c>
      <c s="72" t="str">
        <f>IF('S.D.PASTE SHEET'!V288="","",'S.D.PASTE SHEET'!V288)</f>
        <v/>
      </c>
      <c s="72" t="str">
        <f>IF('S.D.PASTE SHEET'!W288="","",'S.D.PASTE SHEET'!W288)</f>
        <v/>
      </c>
      <c s="72" t="str">
        <f>IF('S.D.PASTE SHEET'!X288="","",'S.D.PASTE SHEET'!X288)</f>
        <v/>
      </c>
      <c s="72" t="str">
        <f>IF('S.D.PASTE SHEET'!Y288="","",'S.D.PASTE SHEET'!Y288)</f>
        <v/>
      </c>
      <c s="72" t="str">
        <f>IF('S.D.PASTE SHEET'!Z288="","",'S.D.PASTE SHEET'!Z288)</f>
        <v/>
      </c>
      <c s="72" t="str">
        <f>IF('S.D.PASTE SHEET'!AA288="","",'S.D.PASTE SHEET'!AA288)</f>
        <v/>
      </c>
      <c s="72" t="str">
        <f>IF('S.D.PASTE SHEET'!AB288="","",'S.D.PASTE SHEET'!AB288)</f>
        <v/>
      </c>
      <c s="72" t="str">
        <f>IF('S.D.PASTE SHEET'!AC288="","",'S.D.PASTE SHEET'!AC288)</f>
        <v/>
      </c>
      <c s="72" t="str">
        <f>IF('S.D.PASTE SHEET'!AD288="","",'S.D.PASTE SHEET'!AD288)</f>
        <v/>
      </c>
      <c s="74"/>
      <c s="70" t="str">
        <f>IF(AK288="","",IF(AK288&gt;0,COUNT($AG$2:AG288),""))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IF(BC288="","",IF(BC288&gt;0,COUNT($AY$2:AY288),""))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89" spans="1:157" ht="15.75" customHeight="1">
      <c r="A289" s="72" t="str">
        <f>IF('S.D.PASTE SHEET'!A289="","",'S.D.PASTE SHEET'!A289)</f>
        <v/>
      </c>
      <c s="72" t="str">
        <f>IF('S.D.PASTE SHEET'!B289="","",'S.D.PASTE SHEET'!B289)</f>
        <v/>
      </c>
      <c s="72" t="str">
        <f>IF('S.D.PASTE SHEET'!C289="","",'S.D.PASTE SHEET'!C289)</f>
        <v/>
      </c>
      <c s="73" t="str">
        <f>IF('S.D.PASTE SHEET'!D289="","",'S.D.PASTE SHEET'!D289)</f>
        <v/>
      </c>
      <c s="72" t="str">
        <f>IF('S.D.PASTE SHEET'!E289="","",UPPER('S.D.PASTE SHEET'!E289))</f>
        <v/>
      </c>
      <c s="72" t="str">
        <f>IF('S.D.PASTE SHEET'!F289="","",'S.D.PASTE SHEET'!F289)</f>
        <v/>
      </c>
      <c s="72" t="str">
        <f>IF('S.D.PASTE SHEET'!G289="","",UPPER('S.D.PASTE SHEET'!G289))</f>
        <v/>
      </c>
      <c s="72" t="str">
        <f>IF('S.D.PASTE SHEET'!H289="","",UPPER('S.D.PASTE SHEET'!H289))</f>
        <v/>
      </c>
      <c s="72" t="str">
        <f>IF('S.D.PASTE SHEET'!I289="","",'S.D.PASTE SHEET'!I289)</f>
        <v/>
      </c>
      <c s="73" t="str">
        <f>IF('S.D.PASTE SHEET'!J289="","",'S.D.PASTE SHEET'!J289)</f>
        <v/>
      </c>
      <c s="72" t="str">
        <f>IF('S.D.PASTE SHEET'!K289="","",'S.D.PASTE SHEET'!K289)</f>
        <v/>
      </c>
      <c s="72" t="str">
        <f>IF('S.D.PASTE SHEET'!L289="","",'S.D.PASTE SHEET'!L289)</f>
        <v/>
      </c>
      <c s="72" t="str">
        <f>IF('S.D.PASTE SHEET'!M289="","",'S.D.PASTE SHEET'!M289)</f>
        <v/>
      </c>
      <c s="72" t="str">
        <f>IF('S.D.PASTE SHEET'!N289="","",'S.D.PASTE SHEET'!N289)</f>
        <v/>
      </c>
      <c s="72" t="str">
        <f>IF('S.D.PASTE SHEET'!O289="","",'S.D.PASTE SHEET'!O289)</f>
        <v/>
      </c>
      <c s="72" t="str">
        <f>IF('S.D.PASTE SHEET'!P289="","",'S.D.PASTE SHEET'!P289)</f>
        <v/>
      </c>
      <c s="72" t="str">
        <f>IF('S.D.PASTE SHEET'!Q289="","",'S.D.PASTE SHEET'!Q289)</f>
        <v/>
      </c>
      <c s="72" t="str">
        <f>IF('S.D.PASTE SHEET'!R289="","",'S.D.PASTE SHEET'!R289)</f>
        <v/>
      </c>
      <c s="72" t="str">
        <f>IF('S.D.PASTE SHEET'!S289="","",'S.D.PASTE SHEET'!S289)</f>
        <v/>
      </c>
      <c s="72" t="str">
        <f>IF('S.D.PASTE SHEET'!T289="","",'S.D.PASTE SHEET'!T289)</f>
        <v/>
      </c>
      <c s="72" t="str">
        <f>IF('S.D.PASTE SHEET'!U289="","",'S.D.PASTE SHEET'!U289)</f>
        <v/>
      </c>
      <c s="72" t="str">
        <f>IF('S.D.PASTE SHEET'!V289="","",'S.D.PASTE SHEET'!V289)</f>
        <v/>
      </c>
      <c s="72" t="str">
        <f>IF('S.D.PASTE SHEET'!W289="","",'S.D.PASTE SHEET'!W289)</f>
        <v/>
      </c>
      <c s="72" t="str">
        <f>IF('S.D.PASTE SHEET'!X289="","",'S.D.PASTE SHEET'!X289)</f>
        <v/>
      </c>
      <c s="72" t="str">
        <f>IF('S.D.PASTE SHEET'!Y289="","",'S.D.PASTE SHEET'!Y289)</f>
        <v/>
      </c>
      <c s="72" t="str">
        <f>IF('S.D.PASTE SHEET'!Z289="","",'S.D.PASTE SHEET'!Z289)</f>
        <v/>
      </c>
      <c s="72" t="str">
        <f>IF('S.D.PASTE SHEET'!AA289="","",'S.D.PASTE SHEET'!AA289)</f>
        <v/>
      </c>
      <c s="72" t="str">
        <f>IF('S.D.PASTE SHEET'!AB289="","",'S.D.PASTE SHEET'!AB289)</f>
        <v/>
      </c>
      <c s="72" t="str">
        <f>IF('S.D.PASTE SHEET'!AC289="","",'S.D.PASTE SHEET'!AC289)</f>
        <v/>
      </c>
      <c s="72" t="str">
        <f>IF('S.D.PASTE SHEET'!AD289="","",'S.D.PASTE SHEET'!AD289)</f>
        <v/>
      </c>
      <c s="74"/>
      <c s="70" t="str">
        <f>IF(AK289="","",IF(AK289&gt;0,COUNT($AG$2:AG289),""))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IF(BC289="","",IF(BC289&gt;0,COUNT($AY$2:AY289),""))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0" spans="1:157" ht="15.75" customHeight="1">
      <c r="A290" s="72" t="str">
        <f>IF('S.D.PASTE SHEET'!A290="","",'S.D.PASTE SHEET'!A290)</f>
        <v/>
      </c>
      <c s="72" t="str">
        <f>IF('S.D.PASTE SHEET'!B290="","",'S.D.PASTE SHEET'!B290)</f>
        <v/>
      </c>
      <c s="72" t="str">
        <f>IF('S.D.PASTE SHEET'!C290="","",'S.D.PASTE SHEET'!C290)</f>
        <v/>
      </c>
      <c s="73" t="str">
        <f>IF('S.D.PASTE SHEET'!D290="","",'S.D.PASTE SHEET'!D290)</f>
        <v/>
      </c>
      <c s="72" t="str">
        <f>IF('S.D.PASTE SHEET'!E290="","",UPPER('S.D.PASTE SHEET'!E290))</f>
        <v/>
      </c>
      <c s="72" t="str">
        <f>IF('S.D.PASTE SHEET'!F290="","",'S.D.PASTE SHEET'!F290)</f>
        <v/>
      </c>
      <c s="72" t="str">
        <f>IF('S.D.PASTE SHEET'!G290="","",UPPER('S.D.PASTE SHEET'!G290))</f>
        <v/>
      </c>
      <c s="72" t="str">
        <f>IF('S.D.PASTE SHEET'!H290="","",UPPER('S.D.PASTE SHEET'!H290))</f>
        <v/>
      </c>
      <c s="72" t="str">
        <f>IF('S.D.PASTE SHEET'!I290="","",'S.D.PASTE SHEET'!I290)</f>
        <v/>
      </c>
      <c s="73" t="str">
        <f>IF('S.D.PASTE SHEET'!J290="","",'S.D.PASTE SHEET'!J290)</f>
        <v/>
      </c>
      <c s="72" t="str">
        <f>IF('S.D.PASTE SHEET'!K290="","",'S.D.PASTE SHEET'!K290)</f>
        <v/>
      </c>
      <c s="72" t="str">
        <f>IF('S.D.PASTE SHEET'!L290="","",'S.D.PASTE SHEET'!L290)</f>
        <v/>
      </c>
      <c s="72" t="str">
        <f>IF('S.D.PASTE SHEET'!M290="","",'S.D.PASTE SHEET'!M290)</f>
        <v/>
      </c>
      <c s="72" t="str">
        <f>IF('S.D.PASTE SHEET'!N290="","",'S.D.PASTE SHEET'!N290)</f>
        <v/>
      </c>
      <c s="72" t="str">
        <f>IF('S.D.PASTE SHEET'!O290="","",'S.D.PASTE SHEET'!O290)</f>
        <v/>
      </c>
      <c s="72" t="str">
        <f>IF('S.D.PASTE SHEET'!P290="","",'S.D.PASTE SHEET'!P290)</f>
        <v/>
      </c>
      <c s="72" t="str">
        <f>IF('S.D.PASTE SHEET'!Q290="","",'S.D.PASTE SHEET'!Q290)</f>
        <v/>
      </c>
      <c s="72" t="str">
        <f>IF('S.D.PASTE SHEET'!R290="","",'S.D.PASTE SHEET'!R290)</f>
        <v/>
      </c>
      <c s="72" t="str">
        <f>IF('S.D.PASTE SHEET'!S290="","",'S.D.PASTE SHEET'!S290)</f>
        <v/>
      </c>
      <c s="72" t="str">
        <f>IF('S.D.PASTE SHEET'!T290="","",'S.D.PASTE SHEET'!T290)</f>
        <v/>
      </c>
      <c s="72" t="str">
        <f>IF('S.D.PASTE SHEET'!U290="","",'S.D.PASTE SHEET'!U290)</f>
        <v/>
      </c>
      <c s="72" t="str">
        <f>IF('S.D.PASTE SHEET'!V290="","",'S.D.PASTE SHEET'!V290)</f>
        <v/>
      </c>
      <c s="72" t="str">
        <f>IF('S.D.PASTE SHEET'!W290="","",'S.D.PASTE SHEET'!W290)</f>
        <v/>
      </c>
      <c s="72" t="str">
        <f>IF('S.D.PASTE SHEET'!X290="","",'S.D.PASTE SHEET'!X290)</f>
        <v/>
      </c>
      <c s="72" t="str">
        <f>IF('S.D.PASTE SHEET'!Y290="","",'S.D.PASTE SHEET'!Y290)</f>
        <v/>
      </c>
      <c s="72" t="str">
        <f>IF('S.D.PASTE SHEET'!Z290="","",'S.D.PASTE SHEET'!Z290)</f>
        <v/>
      </c>
      <c s="72" t="str">
        <f>IF('S.D.PASTE SHEET'!AA290="","",'S.D.PASTE SHEET'!AA290)</f>
        <v/>
      </c>
      <c s="72" t="str">
        <f>IF('S.D.PASTE SHEET'!AB290="","",'S.D.PASTE SHEET'!AB290)</f>
        <v/>
      </c>
      <c s="72" t="str">
        <f>IF('S.D.PASTE SHEET'!AC290="","",'S.D.PASTE SHEET'!AC290)</f>
        <v/>
      </c>
      <c s="72" t="str">
        <f>IF('S.D.PASTE SHEET'!AD290="","",'S.D.PASTE SHEET'!AD290)</f>
        <v/>
      </c>
      <c s="74"/>
      <c s="70" t="str">
        <f>IF(AK290="","",IF(AK290&gt;0,COUNT($AG$2:AG290),""))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IF(BC290="","",IF(BC290&gt;0,COUNT($AY$2:AY290),""))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1" spans="1:157" ht="15.75" customHeight="1">
      <c r="A291" s="72" t="str">
        <f>IF('S.D.PASTE SHEET'!A291="","",'S.D.PASTE SHEET'!A291)</f>
        <v/>
      </c>
      <c s="72" t="str">
        <f>IF('S.D.PASTE SHEET'!B291="","",'S.D.PASTE SHEET'!B291)</f>
        <v/>
      </c>
      <c s="72" t="str">
        <f>IF('S.D.PASTE SHEET'!C291="","",'S.D.PASTE SHEET'!C291)</f>
        <v/>
      </c>
      <c s="73" t="str">
        <f>IF('S.D.PASTE SHEET'!D291="","",'S.D.PASTE SHEET'!D291)</f>
        <v/>
      </c>
      <c s="72" t="str">
        <f>IF('S.D.PASTE SHEET'!E291="","",UPPER('S.D.PASTE SHEET'!E291))</f>
        <v/>
      </c>
      <c s="72" t="str">
        <f>IF('S.D.PASTE SHEET'!F291="","",'S.D.PASTE SHEET'!F291)</f>
        <v/>
      </c>
      <c s="72" t="str">
        <f>IF('S.D.PASTE SHEET'!G291="","",UPPER('S.D.PASTE SHEET'!G291))</f>
        <v/>
      </c>
      <c s="72" t="str">
        <f>IF('S.D.PASTE SHEET'!H291="","",UPPER('S.D.PASTE SHEET'!H291))</f>
        <v/>
      </c>
      <c s="72" t="str">
        <f>IF('S.D.PASTE SHEET'!I291="","",'S.D.PASTE SHEET'!I291)</f>
        <v/>
      </c>
      <c s="73" t="str">
        <f>IF('S.D.PASTE SHEET'!J291="","",'S.D.PASTE SHEET'!J291)</f>
        <v/>
      </c>
      <c s="72" t="str">
        <f>IF('S.D.PASTE SHEET'!K291="","",'S.D.PASTE SHEET'!K291)</f>
        <v/>
      </c>
      <c s="72" t="str">
        <f>IF('S.D.PASTE SHEET'!L291="","",'S.D.PASTE SHEET'!L291)</f>
        <v/>
      </c>
      <c s="72" t="str">
        <f>IF('S.D.PASTE SHEET'!M291="","",'S.D.PASTE SHEET'!M291)</f>
        <v/>
      </c>
      <c s="72" t="str">
        <f>IF('S.D.PASTE SHEET'!N291="","",'S.D.PASTE SHEET'!N291)</f>
        <v/>
      </c>
      <c s="72" t="str">
        <f>IF('S.D.PASTE SHEET'!O291="","",'S.D.PASTE SHEET'!O291)</f>
        <v/>
      </c>
      <c s="72" t="str">
        <f>IF('S.D.PASTE SHEET'!P291="","",'S.D.PASTE SHEET'!P291)</f>
        <v/>
      </c>
      <c s="72" t="str">
        <f>IF('S.D.PASTE SHEET'!Q291="","",'S.D.PASTE SHEET'!Q291)</f>
        <v/>
      </c>
      <c s="72" t="str">
        <f>IF('S.D.PASTE SHEET'!R291="","",'S.D.PASTE SHEET'!R291)</f>
        <v/>
      </c>
      <c s="72" t="str">
        <f>IF('S.D.PASTE SHEET'!S291="","",'S.D.PASTE SHEET'!S291)</f>
        <v/>
      </c>
      <c s="72" t="str">
        <f>IF('S.D.PASTE SHEET'!T291="","",'S.D.PASTE SHEET'!T291)</f>
        <v/>
      </c>
      <c s="72" t="str">
        <f>IF('S.D.PASTE SHEET'!U291="","",'S.D.PASTE SHEET'!U291)</f>
        <v/>
      </c>
      <c s="72" t="str">
        <f>IF('S.D.PASTE SHEET'!V291="","",'S.D.PASTE SHEET'!V291)</f>
        <v/>
      </c>
      <c s="72" t="str">
        <f>IF('S.D.PASTE SHEET'!W291="","",'S.D.PASTE SHEET'!W291)</f>
        <v/>
      </c>
      <c s="72" t="str">
        <f>IF('S.D.PASTE SHEET'!X291="","",'S.D.PASTE SHEET'!X291)</f>
        <v/>
      </c>
      <c s="72" t="str">
        <f>IF('S.D.PASTE SHEET'!Y291="","",'S.D.PASTE SHEET'!Y291)</f>
        <v/>
      </c>
      <c s="72" t="str">
        <f>IF('S.D.PASTE SHEET'!Z291="","",'S.D.PASTE SHEET'!Z291)</f>
        <v/>
      </c>
      <c s="72" t="str">
        <f>IF('S.D.PASTE SHEET'!AA291="","",'S.D.PASTE SHEET'!AA291)</f>
        <v/>
      </c>
      <c s="72" t="str">
        <f>IF('S.D.PASTE SHEET'!AB291="","",'S.D.PASTE SHEET'!AB291)</f>
        <v/>
      </c>
      <c s="72" t="str">
        <f>IF('S.D.PASTE SHEET'!AC291="","",'S.D.PASTE SHEET'!AC291)</f>
        <v/>
      </c>
      <c s="72" t="str">
        <f>IF('S.D.PASTE SHEET'!AD291="","",'S.D.PASTE SHEET'!AD291)</f>
        <v/>
      </c>
      <c s="74"/>
      <c s="70" t="str">
        <f>IF(AK291="","",IF(AK291&gt;0,COUNT($AG$2:AG291),""))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IF(BC291="","",IF(BC291&gt;0,COUNT($AY$2:AY291),""))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2" spans="1:157" ht="15.75" customHeight="1">
      <c r="A292" s="72" t="str">
        <f>IF('S.D.PASTE SHEET'!A292="","",'S.D.PASTE SHEET'!A292)</f>
        <v/>
      </c>
      <c s="72" t="str">
        <f>IF('S.D.PASTE SHEET'!B292="","",'S.D.PASTE SHEET'!B292)</f>
        <v/>
      </c>
      <c s="72" t="str">
        <f>IF('S.D.PASTE SHEET'!C292="","",'S.D.PASTE SHEET'!C292)</f>
        <v/>
      </c>
      <c s="73" t="str">
        <f>IF('S.D.PASTE SHEET'!D292="","",'S.D.PASTE SHEET'!D292)</f>
        <v/>
      </c>
      <c s="72" t="str">
        <f>IF('S.D.PASTE SHEET'!E292="","",UPPER('S.D.PASTE SHEET'!E292))</f>
        <v/>
      </c>
      <c s="72" t="str">
        <f>IF('S.D.PASTE SHEET'!F292="","",'S.D.PASTE SHEET'!F292)</f>
        <v/>
      </c>
      <c s="72" t="str">
        <f>IF('S.D.PASTE SHEET'!G292="","",UPPER('S.D.PASTE SHEET'!G292))</f>
        <v/>
      </c>
      <c s="72" t="str">
        <f>IF('S.D.PASTE SHEET'!H292="","",UPPER('S.D.PASTE SHEET'!H292))</f>
        <v/>
      </c>
      <c s="72" t="str">
        <f>IF('S.D.PASTE SHEET'!I292="","",'S.D.PASTE SHEET'!I292)</f>
        <v/>
      </c>
      <c s="73" t="str">
        <f>IF('S.D.PASTE SHEET'!J292="","",'S.D.PASTE SHEET'!J292)</f>
        <v/>
      </c>
      <c s="72" t="str">
        <f>IF('S.D.PASTE SHEET'!K292="","",'S.D.PASTE SHEET'!K292)</f>
        <v/>
      </c>
      <c s="72" t="str">
        <f>IF('S.D.PASTE SHEET'!L292="","",'S.D.PASTE SHEET'!L292)</f>
        <v/>
      </c>
      <c s="72" t="str">
        <f>IF('S.D.PASTE SHEET'!M292="","",'S.D.PASTE SHEET'!M292)</f>
        <v/>
      </c>
      <c s="72" t="str">
        <f>IF('S.D.PASTE SHEET'!N292="","",'S.D.PASTE SHEET'!N292)</f>
        <v/>
      </c>
      <c s="72" t="str">
        <f>IF('S.D.PASTE SHEET'!O292="","",'S.D.PASTE SHEET'!O292)</f>
        <v/>
      </c>
      <c s="72" t="str">
        <f>IF('S.D.PASTE SHEET'!P292="","",'S.D.PASTE SHEET'!P292)</f>
        <v/>
      </c>
      <c s="72" t="str">
        <f>IF('S.D.PASTE SHEET'!Q292="","",'S.D.PASTE SHEET'!Q292)</f>
        <v/>
      </c>
      <c s="72" t="str">
        <f>IF('S.D.PASTE SHEET'!R292="","",'S.D.PASTE SHEET'!R292)</f>
        <v/>
      </c>
      <c s="72" t="str">
        <f>IF('S.D.PASTE SHEET'!S292="","",'S.D.PASTE SHEET'!S292)</f>
        <v/>
      </c>
      <c s="72" t="str">
        <f>IF('S.D.PASTE SHEET'!T292="","",'S.D.PASTE SHEET'!T292)</f>
        <v/>
      </c>
      <c s="72" t="str">
        <f>IF('S.D.PASTE SHEET'!U292="","",'S.D.PASTE SHEET'!U292)</f>
        <v/>
      </c>
      <c s="72" t="str">
        <f>IF('S.D.PASTE SHEET'!V292="","",'S.D.PASTE SHEET'!V292)</f>
        <v/>
      </c>
      <c s="72" t="str">
        <f>IF('S.D.PASTE SHEET'!W292="","",'S.D.PASTE SHEET'!W292)</f>
        <v/>
      </c>
      <c s="72" t="str">
        <f>IF('S.D.PASTE SHEET'!X292="","",'S.D.PASTE SHEET'!X292)</f>
        <v/>
      </c>
      <c s="72" t="str">
        <f>IF('S.D.PASTE SHEET'!Y292="","",'S.D.PASTE SHEET'!Y292)</f>
        <v/>
      </c>
      <c s="72" t="str">
        <f>IF('S.D.PASTE SHEET'!Z292="","",'S.D.PASTE SHEET'!Z292)</f>
        <v/>
      </c>
      <c s="72" t="str">
        <f>IF('S.D.PASTE SHEET'!AA292="","",'S.D.PASTE SHEET'!AA292)</f>
        <v/>
      </c>
      <c s="72" t="str">
        <f>IF('S.D.PASTE SHEET'!AB292="","",'S.D.PASTE SHEET'!AB292)</f>
        <v/>
      </c>
      <c s="72" t="str">
        <f>IF('S.D.PASTE SHEET'!AC292="","",'S.D.PASTE SHEET'!AC292)</f>
        <v/>
      </c>
      <c s="72" t="str">
        <f>IF('S.D.PASTE SHEET'!AD292="","",'S.D.PASTE SHEET'!AD292)</f>
        <v/>
      </c>
      <c s="74"/>
      <c s="70" t="str">
        <f>IF(AK292="","",IF(AK292&gt;0,COUNT($AG$2:AG292),""))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IF(BC292="","",IF(BC292&gt;0,COUNT($AY$2:AY292),""))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3" spans="1:157" ht="15.75" customHeight="1">
      <c r="A293" s="72" t="str">
        <f>IF('S.D.PASTE SHEET'!A293="","",'S.D.PASTE SHEET'!A293)</f>
        <v/>
      </c>
      <c s="72" t="str">
        <f>IF('S.D.PASTE SHEET'!B293="","",'S.D.PASTE SHEET'!B293)</f>
        <v/>
      </c>
      <c s="72" t="str">
        <f>IF('S.D.PASTE SHEET'!C293="","",'S.D.PASTE SHEET'!C293)</f>
        <v/>
      </c>
      <c s="73" t="str">
        <f>IF('S.D.PASTE SHEET'!D293="","",'S.D.PASTE SHEET'!D293)</f>
        <v/>
      </c>
      <c s="72" t="str">
        <f>IF('S.D.PASTE SHEET'!E293="","",UPPER('S.D.PASTE SHEET'!E293))</f>
        <v/>
      </c>
      <c s="72" t="str">
        <f>IF('S.D.PASTE SHEET'!F293="","",'S.D.PASTE SHEET'!F293)</f>
        <v/>
      </c>
      <c s="72" t="str">
        <f>IF('S.D.PASTE SHEET'!G293="","",UPPER('S.D.PASTE SHEET'!G293))</f>
        <v/>
      </c>
      <c s="72" t="str">
        <f>IF('S.D.PASTE SHEET'!H293="","",UPPER('S.D.PASTE SHEET'!H293))</f>
        <v/>
      </c>
      <c s="72" t="str">
        <f>IF('S.D.PASTE SHEET'!I293="","",'S.D.PASTE SHEET'!I293)</f>
        <v/>
      </c>
      <c s="73" t="str">
        <f>IF('S.D.PASTE SHEET'!J293="","",'S.D.PASTE SHEET'!J293)</f>
        <v/>
      </c>
      <c s="72" t="str">
        <f>IF('S.D.PASTE SHEET'!K293="","",'S.D.PASTE SHEET'!K293)</f>
        <v/>
      </c>
      <c s="72" t="str">
        <f>IF('S.D.PASTE SHEET'!L293="","",'S.D.PASTE SHEET'!L293)</f>
        <v/>
      </c>
      <c s="72" t="str">
        <f>IF('S.D.PASTE SHEET'!M293="","",'S.D.PASTE SHEET'!M293)</f>
        <v/>
      </c>
      <c s="72" t="str">
        <f>IF('S.D.PASTE SHEET'!N293="","",'S.D.PASTE SHEET'!N293)</f>
        <v/>
      </c>
      <c s="72" t="str">
        <f>IF('S.D.PASTE SHEET'!O293="","",'S.D.PASTE SHEET'!O293)</f>
        <v/>
      </c>
      <c s="72" t="str">
        <f>IF('S.D.PASTE SHEET'!P293="","",'S.D.PASTE SHEET'!P293)</f>
        <v/>
      </c>
      <c s="72" t="str">
        <f>IF('S.D.PASTE SHEET'!Q293="","",'S.D.PASTE SHEET'!Q293)</f>
        <v/>
      </c>
      <c s="72" t="str">
        <f>IF('S.D.PASTE SHEET'!R293="","",'S.D.PASTE SHEET'!R293)</f>
        <v/>
      </c>
      <c s="72" t="str">
        <f>IF('S.D.PASTE SHEET'!S293="","",'S.D.PASTE SHEET'!S293)</f>
        <v/>
      </c>
      <c s="72" t="str">
        <f>IF('S.D.PASTE SHEET'!T293="","",'S.D.PASTE SHEET'!T293)</f>
        <v/>
      </c>
      <c s="72" t="str">
        <f>IF('S.D.PASTE SHEET'!U293="","",'S.D.PASTE SHEET'!U293)</f>
        <v/>
      </c>
      <c s="72" t="str">
        <f>IF('S.D.PASTE SHEET'!V293="","",'S.D.PASTE SHEET'!V293)</f>
        <v/>
      </c>
      <c s="72" t="str">
        <f>IF('S.D.PASTE SHEET'!W293="","",'S.D.PASTE SHEET'!W293)</f>
        <v/>
      </c>
      <c s="72" t="str">
        <f>IF('S.D.PASTE SHEET'!X293="","",'S.D.PASTE SHEET'!X293)</f>
        <v/>
      </c>
      <c s="72" t="str">
        <f>IF('S.D.PASTE SHEET'!Y293="","",'S.D.PASTE SHEET'!Y293)</f>
        <v/>
      </c>
      <c s="72" t="str">
        <f>IF('S.D.PASTE SHEET'!Z293="","",'S.D.PASTE SHEET'!Z293)</f>
        <v/>
      </c>
      <c s="72" t="str">
        <f>IF('S.D.PASTE SHEET'!AA293="","",'S.D.PASTE SHEET'!AA293)</f>
        <v/>
      </c>
      <c s="72" t="str">
        <f>IF('S.D.PASTE SHEET'!AB293="","",'S.D.PASTE SHEET'!AB293)</f>
        <v/>
      </c>
      <c s="72" t="str">
        <f>IF('S.D.PASTE SHEET'!AC293="","",'S.D.PASTE SHEET'!AC293)</f>
        <v/>
      </c>
      <c s="72" t="str">
        <f>IF('S.D.PASTE SHEET'!AD293="","",'S.D.PASTE SHEET'!AD293)</f>
        <v/>
      </c>
      <c s="74"/>
      <c s="70" t="str">
        <f>IF(AK293="","",IF(AK293&gt;0,COUNT($AG$2:AG293),""))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IF(BC293="","",IF(BC293&gt;0,COUNT($AY$2:AY293),""))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4" spans="1:157" ht="15.75" customHeight="1">
      <c r="A294" s="72" t="str">
        <f>IF('S.D.PASTE SHEET'!A294="","",'S.D.PASTE SHEET'!A294)</f>
        <v/>
      </c>
      <c s="72" t="str">
        <f>IF('S.D.PASTE SHEET'!B294="","",'S.D.PASTE SHEET'!B294)</f>
        <v/>
      </c>
      <c s="72" t="str">
        <f>IF('S.D.PASTE SHEET'!C294="","",'S.D.PASTE SHEET'!C294)</f>
        <v/>
      </c>
      <c s="73" t="str">
        <f>IF('S.D.PASTE SHEET'!D294="","",'S.D.PASTE SHEET'!D294)</f>
        <v/>
      </c>
      <c s="72" t="str">
        <f>IF('S.D.PASTE SHEET'!E294="","",UPPER('S.D.PASTE SHEET'!E294))</f>
        <v/>
      </c>
      <c s="72" t="str">
        <f>IF('S.D.PASTE SHEET'!F294="","",'S.D.PASTE SHEET'!F294)</f>
        <v/>
      </c>
      <c s="72" t="str">
        <f>IF('S.D.PASTE SHEET'!G294="","",UPPER('S.D.PASTE SHEET'!G294))</f>
        <v/>
      </c>
      <c s="72" t="str">
        <f>IF('S.D.PASTE SHEET'!H294="","",UPPER('S.D.PASTE SHEET'!H294))</f>
        <v/>
      </c>
      <c s="72" t="str">
        <f>IF('S.D.PASTE SHEET'!I294="","",'S.D.PASTE SHEET'!I294)</f>
        <v/>
      </c>
      <c s="73" t="str">
        <f>IF('S.D.PASTE SHEET'!J294="","",'S.D.PASTE SHEET'!J294)</f>
        <v/>
      </c>
      <c s="72" t="str">
        <f>IF('S.D.PASTE SHEET'!K294="","",'S.D.PASTE SHEET'!K294)</f>
        <v/>
      </c>
      <c s="72" t="str">
        <f>IF('S.D.PASTE SHEET'!L294="","",'S.D.PASTE SHEET'!L294)</f>
        <v/>
      </c>
      <c s="72" t="str">
        <f>IF('S.D.PASTE SHEET'!M294="","",'S.D.PASTE SHEET'!M294)</f>
        <v/>
      </c>
      <c s="72" t="str">
        <f>IF('S.D.PASTE SHEET'!N294="","",'S.D.PASTE SHEET'!N294)</f>
        <v/>
      </c>
      <c s="72" t="str">
        <f>IF('S.D.PASTE SHEET'!O294="","",'S.D.PASTE SHEET'!O294)</f>
        <v/>
      </c>
      <c s="72" t="str">
        <f>IF('S.D.PASTE SHEET'!P294="","",'S.D.PASTE SHEET'!P294)</f>
        <v/>
      </c>
      <c s="72" t="str">
        <f>IF('S.D.PASTE SHEET'!Q294="","",'S.D.PASTE SHEET'!Q294)</f>
        <v/>
      </c>
      <c s="72" t="str">
        <f>IF('S.D.PASTE SHEET'!R294="","",'S.D.PASTE SHEET'!R294)</f>
        <v/>
      </c>
      <c s="72" t="str">
        <f>IF('S.D.PASTE SHEET'!S294="","",'S.D.PASTE SHEET'!S294)</f>
        <v/>
      </c>
      <c s="72" t="str">
        <f>IF('S.D.PASTE SHEET'!T294="","",'S.D.PASTE SHEET'!T294)</f>
        <v/>
      </c>
      <c s="72" t="str">
        <f>IF('S.D.PASTE SHEET'!U294="","",'S.D.PASTE SHEET'!U294)</f>
        <v/>
      </c>
      <c s="72" t="str">
        <f>IF('S.D.PASTE SHEET'!V294="","",'S.D.PASTE SHEET'!V294)</f>
        <v/>
      </c>
      <c s="72" t="str">
        <f>IF('S.D.PASTE SHEET'!W294="","",'S.D.PASTE SHEET'!W294)</f>
        <v/>
      </c>
      <c s="72" t="str">
        <f>IF('S.D.PASTE SHEET'!X294="","",'S.D.PASTE SHEET'!X294)</f>
        <v/>
      </c>
      <c s="72" t="str">
        <f>IF('S.D.PASTE SHEET'!Y294="","",'S.D.PASTE SHEET'!Y294)</f>
        <v/>
      </c>
      <c s="72" t="str">
        <f>IF('S.D.PASTE SHEET'!Z294="","",'S.D.PASTE SHEET'!Z294)</f>
        <v/>
      </c>
      <c s="72" t="str">
        <f>IF('S.D.PASTE SHEET'!AA294="","",'S.D.PASTE SHEET'!AA294)</f>
        <v/>
      </c>
      <c s="72" t="str">
        <f>IF('S.D.PASTE SHEET'!AB294="","",'S.D.PASTE SHEET'!AB294)</f>
        <v/>
      </c>
      <c s="72" t="str">
        <f>IF('S.D.PASTE SHEET'!AC294="","",'S.D.PASTE SHEET'!AC294)</f>
        <v/>
      </c>
      <c s="72" t="str">
        <f>IF('S.D.PASTE SHEET'!AD294="","",'S.D.PASTE SHEET'!AD294)</f>
        <v/>
      </c>
      <c s="74"/>
      <c s="70" t="str">
        <f>IF(AK294="","",IF(AK294&gt;0,COUNT($AG$2:AG294),""))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IF(BC294="","",IF(BC294&gt;0,COUNT($AY$2:AY294),""))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5" spans="1:157" ht="15.75" customHeight="1">
      <c r="A295" s="72" t="str">
        <f>IF('S.D.PASTE SHEET'!A295="","",'S.D.PASTE SHEET'!A295)</f>
        <v/>
      </c>
      <c s="72" t="str">
        <f>IF('S.D.PASTE SHEET'!B295="","",'S.D.PASTE SHEET'!B295)</f>
        <v/>
      </c>
      <c s="72" t="str">
        <f>IF('S.D.PASTE SHEET'!C295="","",'S.D.PASTE SHEET'!C295)</f>
        <v/>
      </c>
      <c s="73" t="str">
        <f>IF('S.D.PASTE SHEET'!D295="","",'S.D.PASTE SHEET'!D295)</f>
        <v/>
      </c>
      <c s="72" t="str">
        <f>IF('S.D.PASTE SHEET'!E295="","",UPPER('S.D.PASTE SHEET'!E295))</f>
        <v/>
      </c>
      <c s="72" t="str">
        <f>IF('S.D.PASTE SHEET'!F295="","",'S.D.PASTE SHEET'!F295)</f>
        <v/>
      </c>
      <c s="72" t="str">
        <f>IF('S.D.PASTE SHEET'!G295="","",UPPER('S.D.PASTE SHEET'!G295))</f>
        <v/>
      </c>
      <c s="72" t="str">
        <f>IF('S.D.PASTE SHEET'!H295="","",UPPER('S.D.PASTE SHEET'!H295))</f>
        <v/>
      </c>
      <c s="72" t="str">
        <f>IF('S.D.PASTE SHEET'!I295="","",'S.D.PASTE SHEET'!I295)</f>
        <v/>
      </c>
      <c s="73" t="str">
        <f>IF('S.D.PASTE SHEET'!J295="","",'S.D.PASTE SHEET'!J295)</f>
        <v/>
      </c>
      <c s="72" t="str">
        <f>IF('S.D.PASTE SHEET'!K295="","",'S.D.PASTE SHEET'!K295)</f>
        <v/>
      </c>
      <c s="72" t="str">
        <f>IF('S.D.PASTE SHEET'!L295="","",'S.D.PASTE SHEET'!L295)</f>
        <v/>
      </c>
      <c s="72" t="str">
        <f>IF('S.D.PASTE SHEET'!M295="","",'S.D.PASTE SHEET'!M295)</f>
        <v/>
      </c>
      <c s="72" t="str">
        <f>IF('S.D.PASTE SHEET'!N295="","",'S.D.PASTE SHEET'!N295)</f>
        <v/>
      </c>
      <c s="72" t="str">
        <f>IF('S.D.PASTE SHEET'!O295="","",'S.D.PASTE SHEET'!O295)</f>
        <v/>
      </c>
      <c s="72" t="str">
        <f>IF('S.D.PASTE SHEET'!P295="","",'S.D.PASTE SHEET'!P295)</f>
        <v/>
      </c>
      <c s="72" t="str">
        <f>IF('S.D.PASTE SHEET'!Q295="","",'S.D.PASTE SHEET'!Q295)</f>
        <v/>
      </c>
      <c s="72" t="str">
        <f>IF('S.D.PASTE SHEET'!R295="","",'S.D.PASTE SHEET'!R295)</f>
        <v/>
      </c>
      <c s="72" t="str">
        <f>IF('S.D.PASTE SHEET'!S295="","",'S.D.PASTE SHEET'!S295)</f>
        <v/>
      </c>
      <c s="72" t="str">
        <f>IF('S.D.PASTE SHEET'!T295="","",'S.D.PASTE SHEET'!T295)</f>
        <v/>
      </c>
      <c s="72" t="str">
        <f>IF('S.D.PASTE SHEET'!U295="","",'S.D.PASTE SHEET'!U295)</f>
        <v/>
      </c>
      <c s="72" t="str">
        <f>IF('S.D.PASTE SHEET'!V295="","",'S.D.PASTE SHEET'!V295)</f>
        <v/>
      </c>
      <c s="72" t="str">
        <f>IF('S.D.PASTE SHEET'!W295="","",'S.D.PASTE SHEET'!W295)</f>
        <v/>
      </c>
      <c s="72" t="str">
        <f>IF('S.D.PASTE SHEET'!X295="","",'S.D.PASTE SHEET'!X295)</f>
        <v/>
      </c>
      <c s="72" t="str">
        <f>IF('S.D.PASTE SHEET'!Y295="","",'S.D.PASTE SHEET'!Y295)</f>
        <v/>
      </c>
      <c s="72" t="str">
        <f>IF('S.D.PASTE SHEET'!Z295="","",'S.D.PASTE SHEET'!Z295)</f>
        <v/>
      </c>
      <c s="72" t="str">
        <f>IF('S.D.PASTE SHEET'!AA295="","",'S.D.PASTE SHEET'!AA295)</f>
        <v/>
      </c>
      <c s="72" t="str">
        <f>IF('S.D.PASTE SHEET'!AB295="","",'S.D.PASTE SHEET'!AB295)</f>
        <v/>
      </c>
      <c s="72" t="str">
        <f>IF('S.D.PASTE SHEET'!AC295="","",'S.D.PASTE SHEET'!AC295)</f>
        <v/>
      </c>
      <c s="72" t="str">
        <f>IF('S.D.PASTE SHEET'!AD295="","",'S.D.PASTE SHEET'!AD295)</f>
        <v/>
      </c>
      <c s="74"/>
      <c s="70" t="str">
        <f>IF(AK295="","",IF(AK295&gt;0,COUNT($AG$2:AG295),""))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IF(BC295="","",IF(BC295&gt;0,COUNT($AY$2:AY295),""))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6" spans="1:157" ht="15.75" customHeight="1">
      <c r="A296" s="72" t="str">
        <f>IF('S.D.PASTE SHEET'!A296="","",'S.D.PASTE SHEET'!A296)</f>
        <v/>
      </c>
      <c s="72" t="str">
        <f>IF('S.D.PASTE SHEET'!B296="","",'S.D.PASTE SHEET'!B296)</f>
        <v/>
      </c>
      <c s="72" t="str">
        <f>IF('S.D.PASTE SHEET'!C296="","",'S.D.PASTE SHEET'!C296)</f>
        <v/>
      </c>
      <c s="73" t="str">
        <f>IF('S.D.PASTE SHEET'!D296="","",'S.D.PASTE SHEET'!D296)</f>
        <v/>
      </c>
      <c s="72" t="str">
        <f>IF('S.D.PASTE SHEET'!E296="","",UPPER('S.D.PASTE SHEET'!E296))</f>
        <v/>
      </c>
      <c s="72" t="str">
        <f>IF('S.D.PASTE SHEET'!F296="","",'S.D.PASTE SHEET'!F296)</f>
        <v/>
      </c>
      <c s="72" t="str">
        <f>IF('S.D.PASTE SHEET'!G296="","",UPPER('S.D.PASTE SHEET'!G296))</f>
        <v/>
      </c>
      <c s="72" t="str">
        <f>IF('S.D.PASTE SHEET'!H296="","",UPPER('S.D.PASTE SHEET'!H296))</f>
        <v/>
      </c>
      <c s="72" t="str">
        <f>IF('S.D.PASTE SHEET'!I296="","",'S.D.PASTE SHEET'!I296)</f>
        <v/>
      </c>
      <c s="73" t="str">
        <f>IF('S.D.PASTE SHEET'!J296="","",'S.D.PASTE SHEET'!J296)</f>
        <v/>
      </c>
      <c s="72" t="str">
        <f>IF('S.D.PASTE SHEET'!K296="","",'S.D.PASTE SHEET'!K296)</f>
        <v/>
      </c>
      <c s="72" t="str">
        <f>IF('S.D.PASTE SHEET'!L296="","",'S.D.PASTE SHEET'!L296)</f>
        <v/>
      </c>
      <c s="72" t="str">
        <f>IF('S.D.PASTE SHEET'!M296="","",'S.D.PASTE SHEET'!M296)</f>
        <v/>
      </c>
      <c s="72" t="str">
        <f>IF('S.D.PASTE SHEET'!N296="","",'S.D.PASTE SHEET'!N296)</f>
        <v/>
      </c>
      <c s="72" t="str">
        <f>IF('S.D.PASTE SHEET'!O296="","",'S.D.PASTE SHEET'!O296)</f>
        <v/>
      </c>
      <c s="72" t="str">
        <f>IF('S.D.PASTE SHEET'!P296="","",'S.D.PASTE SHEET'!P296)</f>
        <v/>
      </c>
      <c s="72" t="str">
        <f>IF('S.D.PASTE SHEET'!Q296="","",'S.D.PASTE SHEET'!Q296)</f>
        <v/>
      </c>
      <c s="72" t="str">
        <f>IF('S.D.PASTE SHEET'!R296="","",'S.D.PASTE SHEET'!R296)</f>
        <v/>
      </c>
      <c s="72" t="str">
        <f>IF('S.D.PASTE SHEET'!S296="","",'S.D.PASTE SHEET'!S296)</f>
        <v/>
      </c>
      <c s="72" t="str">
        <f>IF('S.D.PASTE SHEET'!T296="","",'S.D.PASTE SHEET'!T296)</f>
        <v/>
      </c>
      <c s="72" t="str">
        <f>IF('S.D.PASTE SHEET'!U296="","",'S.D.PASTE SHEET'!U296)</f>
        <v/>
      </c>
      <c s="72" t="str">
        <f>IF('S.D.PASTE SHEET'!V296="","",'S.D.PASTE SHEET'!V296)</f>
        <v/>
      </c>
      <c s="72" t="str">
        <f>IF('S.D.PASTE SHEET'!W296="","",'S.D.PASTE SHEET'!W296)</f>
        <v/>
      </c>
      <c s="72" t="str">
        <f>IF('S.D.PASTE SHEET'!X296="","",'S.D.PASTE SHEET'!X296)</f>
        <v/>
      </c>
      <c s="72" t="str">
        <f>IF('S.D.PASTE SHEET'!Y296="","",'S.D.PASTE SHEET'!Y296)</f>
        <v/>
      </c>
      <c s="72" t="str">
        <f>IF('S.D.PASTE SHEET'!Z296="","",'S.D.PASTE SHEET'!Z296)</f>
        <v/>
      </c>
      <c s="72" t="str">
        <f>IF('S.D.PASTE SHEET'!AA296="","",'S.D.PASTE SHEET'!AA296)</f>
        <v/>
      </c>
      <c s="72" t="str">
        <f>IF('S.D.PASTE SHEET'!AB296="","",'S.D.PASTE SHEET'!AB296)</f>
        <v/>
      </c>
      <c s="72" t="str">
        <f>IF('S.D.PASTE SHEET'!AC296="","",'S.D.PASTE SHEET'!AC296)</f>
        <v/>
      </c>
      <c s="72" t="str">
        <f>IF('S.D.PASTE SHEET'!AD296="","",'S.D.PASTE SHEET'!AD296)</f>
        <v/>
      </c>
      <c s="74"/>
      <c s="70" t="str">
        <f>IF(AK296="","",IF(AK296&gt;0,COUNT($AG$2:AG296),""))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IF(BC296="","",IF(BC296&gt;0,COUNT($AY$2:AY296),""))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7" spans="1:157" ht="15.75" customHeight="1">
      <c r="A297" s="72" t="str">
        <f>IF('S.D.PASTE SHEET'!A297="","",'S.D.PASTE SHEET'!A297)</f>
        <v/>
      </c>
      <c s="72" t="str">
        <f>IF('S.D.PASTE SHEET'!B297="","",'S.D.PASTE SHEET'!B297)</f>
        <v/>
      </c>
      <c s="72" t="str">
        <f>IF('S.D.PASTE SHEET'!C297="","",'S.D.PASTE SHEET'!C297)</f>
        <v/>
      </c>
      <c s="73" t="str">
        <f>IF('S.D.PASTE SHEET'!D297="","",'S.D.PASTE SHEET'!D297)</f>
        <v/>
      </c>
      <c s="72" t="str">
        <f>IF('S.D.PASTE SHEET'!E297="","",UPPER('S.D.PASTE SHEET'!E297))</f>
        <v/>
      </c>
      <c s="72" t="str">
        <f>IF('S.D.PASTE SHEET'!F297="","",'S.D.PASTE SHEET'!F297)</f>
        <v/>
      </c>
      <c s="72" t="str">
        <f>IF('S.D.PASTE SHEET'!G297="","",UPPER('S.D.PASTE SHEET'!G297))</f>
        <v/>
      </c>
      <c s="72" t="str">
        <f>IF('S.D.PASTE SHEET'!H297="","",UPPER('S.D.PASTE SHEET'!H297))</f>
        <v/>
      </c>
      <c s="72" t="str">
        <f>IF('S.D.PASTE SHEET'!I297="","",'S.D.PASTE SHEET'!I297)</f>
        <v/>
      </c>
      <c s="73" t="str">
        <f>IF('S.D.PASTE SHEET'!J297="","",'S.D.PASTE SHEET'!J297)</f>
        <v/>
      </c>
      <c s="72" t="str">
        <f>IF('S.D.PASTE SHEET'!K297="","",'S.D.PASTE SHEET'!K297)</f>
        <v/>
      </c>
      <c s="72" t="str">
        <f>IF('S.D.PASTE SHEET'!L297="","",'S.D.PASTE SHEET'!L297)</f>
        <v/>
      </c>
      <c s="72" t="str">
        <f>IF('S.D.PASTE SHEET'!M297="","",'S.D.PASTE SHEET'!M297)</f>
        <v/>
      </c>
      <c s="72" t="str">
        <f>IF('S.D.PASTE SHEET'!N297="","",'S.D.PASTE SHEET'!N297)</f>
        <v/>
      </c>
      <c s="72" t="str">
        <f>IF('S.D.PASTE SHEET'!O297="","",'S.D.PASTE SHEET'!O297)</f>
        <v/>
      </c>
      <c s="72" t="str">
        <f>IF('S.D.PASTE SHEET'!P297="","",'S.D.PASTE SHEET'!P297)</f>
        <v/>
      </c>
      <c s="72" t="str">
        <f>IF('S.D.PASTE SHEET'!Q297="","",'S.D.PASTE SHEET'!Q297)</f>
        <v/>
      </c>
      <c s="72" t="str">
        <f>IF('S.D.PASTE SHEET'!R297="","",'S.D.PASTE SHEET'!R297)</f>
        <v/>
      </c>
      <c s="72" t="str">
        <f>IF('S.D.PASTE SHEET'!S297="","",'S.D.PASTE SHEET'!S297)</f>
        <v/>
      </c>
      <c s="72" t="str">
        <f>IF('S.D.PASTE SHEET'!T297="","",'S.D.PASTE SHEET'!T297)</f>
        <v/>
      </c>
      <c s="72" t="str">
        <f>IF('S.D.PASTE SHEET'!U297="","",'S.D.PASTE SHEET'!U297)</f>
        <v/>
      </c>
      <c s="72" t="str">
        <f>IF('S.D.PASTE SHEET'!V297="","",'S.D.PASTE SHEET'!V297)</f>
        <v/>
      </c>
      <c s="72" t="str">
        <f>IF('S.D.PASTE SHEET'!W297="","",'S.D.PASTE SHEET'!W297)</f>
        <v/>
      </c>
      <c s="72" t="str">
        <f>IF('S.D.PASTE SHEET'!X297="","",'S.D.PASTE SHEET'!X297)</f>
        <v/>
      </c>
      <c s="72" t="str">
        <f>IF('S.D.PASTE SHEET'!Y297="","",'S.D.PASTE SHEET'!Y297)</f>
        <v/>
      </c>
      <c s="72" t="str">
        <f>IF('S.D.PASTE SHEET'!Z297="","",'S.D.PASTE SHEET'!Z297)</f>
        <v/>
      </c>
      <c s="72" t="str">
        <f>IF('S.D.PASTE SHEET'!AA297="","",'S.D.PASTE SHEET'!AA297)</f>
        <v/>
      </c>
      <c s="72" t="str">
        <f>IF('S.D.PASTE SHEET'!AB297="","",'S.D.PASTE SHEET'!AB297)</f>
        <v/>
      </c>
      <c s="72" t="str">
        <f>IF('S.D.PASTE SHEET'!AC297="","",'S.D.PASTE SHEET'!AC297)</f>
        <v/>
      </c>
      <c s="72" t="str">
        <f>IF('S.D.PASTE SHEET'!AD297="","",'S.D.PASTE SHEET'!AD297)</f>
        <v/>
      </c>
      <c s="74"/>
      <c s="70" t="str">
        <f>IF(AK297="","",IF(AK297&gt;0,COUNT($AG$2:AG297),""))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IF(BC297="","",IF(BC297&gt;0,COUNT($AY$2:AY297),""))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8" spans="1:157" ht="15.75" customHeight="1">
      <c r="A298" s="72" t="str">
        <f>IF('S.D.PASTE SHEET'!A298="","",'S.D.PASTE SHEET'!A298)</f>
        <v/>
      </c>
      <c s="72" t="str">
        <f>IF('S.D.PASTE SHEET'!B298="","",'S.D.PASTE SHEET'!B298)</f>
        <v/>
      </c>
      <c s="72" t="str">
        <f>IF('S.D.PASTE SHEET'!C298="","",'S.D.PASTE SHEET'!C298)</f>
        <v/>
      </c>
      <c s="73" t="str">
        <f>IF('S.D.PASTE SHEET'!D298="","",'S.D.PASTE SHEET'!D298)</f>
        <v/>
      </c>
      <c s="72" t="str">
        <f>IF('S.D.PASTE SHEET'!E298="","",UPPER('S.D.PASTE SHEET'!E298))</f>
        <v/>
      </c>
      <c s="72" t="str">
        <f>IF('S.D.PASTE SHEET'!F298="","",'S.D.PASTE SHEET'!F298)</f>
        <v/>
      </c>
      <c s="72" t="str">
        <f>IF('S.D.PASTE SHEET'!G298="","",UPPER('S.D.PASTE SHEET'!G298))</f>
        <v/>
      </c>
      <c s="72" t="str">
        <f>IF('S.D.PASTE SHEET'!H298="","",UPPER('S.D.PASTE SHEET'!H298))</f>
        <v/>
      </c>
      <c s="72" t="str">
        <f>IF('S.D.PASTE SHEET'!I298="","",'S.D.PASTE SHEET'!I298)</f>
        <v/>
      </c>
      <c s="73" t="str">
        <f>IF('S.D.PASTE SHEET'!J298="","",'S.D.PASTE SHEET'!J298)</f>
        <v/>
      </c>
      <c s="72" t="str">
        <f>IF('S.D.PASTE SHEET'!K298="","",'S.D.PASTE SHEET'!K298)</f>
        <v/>
      </c>
      <c s="72" t="str">
        <f>IF('S.D.PASTE SHEET'!L298="","",'S.D.PASTE SHEET'!L298)</f>
        <v/>
      </c>
      <c s="72" t="str">
        <f>IF('S.D.PASTE SHEET'!M298="","",'S.D.PASTE SHEET'!M298)</f>
        <v/>
      </c>
      <c s="72" t="str">
        <f>IF('S.D.PASTE SHEET'!N298="","",'S.D.PASTE SHEET'!N298)</f>
        <v/>
      </c>
      <c s="72" t="str">
        <f>IF('S.D.PASTE SHEET'!O298="","",'S.D.PASTE SHEET'!O298)</f>
        <v/>
      </c>
      <c s="72" t="str">
        <f>IF('S.D.PASTE SHEET'!P298="","",'S.D.PASTE SHEET'!P298)</f>
        <v/>
      </c>
      <c s="72" t="str">
        <f>IF('S.D.PASTE SHEET'!Q298="","",'S.D.PASTE SHEET'!Q298)</f>
        <v/>
      </c>
      <c s="72" t="str">
        <f>IF('S.D.PASTE SHEET'!R298="","",'S.D.PASTE SHEET'!R298)</f>
        <v/>
      </c>
      <c s="72" t="str">
        <f>IF('S.D.PASTE SHEET'!S298="","",'S.D.PASTE SHEET'!S298)</f>
        <v/>
      </c>
      <c s="72" t="str">
        <f>IF('S.D.PASTE SHEET'!T298="","",'S.D.PASTE SHEET'!T298)</f>
        <v/>
      </c>
      <c s="72" t="str">
        <f>IF('S.D.PASTE SHEET'!U298="","",'S.D.PASTE SHEET'!U298)</f>
        <v/>
      </c>
      <c s="72" t="str">
        <f>IF('S.D.PASTE SHEET'!V298="","",'S.D.PASTE SHEET'!V298)</f>
        <v/>
      </c>
      <c s="72" t="str">
        <f>IF('S.D.PASTE SHEET'!W298="","",'S.D.PASTE SHEET'!W298)</f>
        <v/>
      </c>
      <c s="72" t="str">
        <f>IF('S.D.PASTE SHEET'!X298="","",'S.D.PASTE SHEET'!X298)</f>
        <v/>
      </c>
      <c s="72" t="str">
        <f>IF('S.D.PASTE SHEET'!Y298="","",'S.D.PASTE SHEET'!Y298)</f>
        <v/>
      </c>
      <c s="72" t="str">
        <f>IF('S.D.PASTE SHEET'!Z298="","",'S.D.PASTE SHEET'!Z298)</f>
        <v/>
      </c>
      <c s="72" t="str">
        <f>IF('S.D.PASTE SHEET'!AA298="","",'S.D.PASTE SHEET'!AA298)</f>
        <v/>
      </c>
      <c s="72" t="str">
        <f>IF('S.D.PASTE SHEET'!AB298="","",'S.D.PASTE SHEET'!AB298)</f>
        <v/>
      </c>
      <c s="72" t="str">
        <f>IF('S.D.PASTE SHEET'!AC298="","",'S.D.PASTE SHEET'!AC298)</f>
        <v/>
      </c>
      <c s="72" t="str">
        <f>IF('S.D.PASTE SHEET'!AD298="","",'S.D.PASTE SHEET'!AD298)</f>
        <v/>
      </c>
      <c s="74"/>
      <c s="70" t="str">
        <f>IF(AK298="","",IF(AK298&gt;0,COUNT($AG$2:AG298),""))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IF(BC298="","",IF(BC298&gt;0,COUNT($AY$2:AY298),""))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99" spans="1:157" ht="15.75" customHeight="1">
      <c r="A299" s="72" t="str">
        <f>IF('S.D.PASTE SHEET'!A299="","",'S.D.PASTE SHEET'!A299)</f>
        <v/>
      </c>
      <c s="72" t="str">
        <f>IF('S.D.PASTE SHEET'!B299="","",'S.D.PASTE SHEET'!B299)</f>
        <v/>
      </c>
      <c s="72" t="str">
        <f>IF('S.D.PASTE SHEET'!C299="","",'S.D.PASTE SHEET'!C299)</f>
        <v/>
      </c>
      <c s="73" t="str">
        <f>IF('S.D.PASTE SHEET'!D299="","",'S.D.PASTE SHEET'!D299)</f>
        <v/>
      </c>
      <c s="72" t="str">
        <f>IF('S.D.PASTE SHEET'!E299="","",UPPER('S.D.PASTE SHEET'!E299))</f>
        <v/>
      </c>
      <c s="72" t="str">
        <f>IF('S.D.PASTE SHEET'!F299="","",'S.D.PASTE SHEET'!F299)</f>
        <v/>
      </c>
      <c s="72" t="str">
        <f>IF('S.D.PASTE SHEET'!G299="","",UPPER('S.D.PASTE SHEET'!G299))</f>
        <v/>
      </c>
      <c s="72" t="str">
        <f>IF('S.D.PASTE SHEET'!H299="","",UPPER('S.D.PASTE SHEET'!H299))</f>
        <v/>
      </c>
      <c s="72" t="str">
        <f>IF('S.D.PASTE SHEET'!I299="","",'S.D.PASTE SHEET'!I299)</f>
        <v/>
      </c>
      <c s="73" t="str">
        <f>IF('S.D.PASTE SHEET'!J299="","",'S.D.PASTE SHEET'!J299)</f>
        <v/>
      </c>
      <c s="72" t="str">
        <f>IF('S.D.PASTE SHEET'!K299="","",'S.D.PASTE SHEET'!K299)</f>
        <v/>
      </c>
      <c s="72" t="str">
        <f>IF('S.D.PASTE SHEET'!L299="","",'S.D.PASTE SHEET'!L299)</f>
        <v/>
      </c>
      <c s="72" t="str">
        <f>IF('S.D.PASTE SHEET'!M299="","",'S.D.PASTE SHEET'!M299)</f>
        <v/>
      </c>
      <c s="72" t="str">
        <f>IF('S.D.PASTE SHEET'!N299="","",'S.D.PASTE SHEET'!N299)</f>
        <v/>
      </c>
      <c s="72" t="str">
        <f>IF('S.D.PASTE SHEET'!O299="","",'S.D.PASTE SHEET'!O299)</f>
        <v/>
      </c>
      <c s="72" t="str">
        <f>IF('S.D.PASTE SHEET'!P299="","",'S.D.PASTE SHEET'!P299)</f>
        <v/>
      </c>
      <c s="72" t="str">
        <f>IF('S.D.PASTE SHEET'!Q299="","",'S.D.PASTE SHEET'!Q299)</f>
        <v/>
      </c>
      <c s="72" t="str">
        <f>IF('S.D.PASTE SHEET'!R299="","",'S.D.PASTE SHEET'!R299)</f>
        <v/>
      </c>
      <c s="72" t="str">
        <f>IF('S.D.PASTE SHEET'!S299="","",'S.D.PASTE SHEET'!S299)</f>
        <v/>
      </c>
      <c s="72" t="str">
        <f>IF('S.D.PASTE SHEET'!T299="","",'S.D.PASTE SHEET'!T299)</f>
        <v/>
      </c>
      <c s="72" t="str">
        <f>IF('S.D.PASTE SHEET'!U299="","",'S.D.PASTE SHEET'!U299)</f>
        <v/>
      </c>
      <c s="72" t="str">
        <f>IF('S.D.PASTE SHEET'!V299="","",'S.D.PASTE SHEET'!V299)</f>
        <v/>
      </c>
      <c s="72" t="str">
        <f>IF('S.D.PASTE SHEET'!W299="","",'S.D.PASTE SHEET'!W299)</f>
        <v/>
      </c>
      <c s="72" t="str">
        <f>IF('S.D.PASTE SHEET'!X299="","",'S.D.PASTE SHEET'!X299)</f>
        <v/>
      </c>
      <c s="72" t="str">
        <f>IF('S.D.PASTE SHEET'!Y299="","",'S.D.PASTE SHEET'!Y299)</f>
        <v/>
      </c>
      <c s="72" t="str">
        <f>IF('S.D.PASTE SHEET'!Z299="","",'S.D.PASTE SHEET'!Z299)</f>
        <v/>
      </c>
      <c s="72" t="str">
        <f>IF('S.D.PASTE SHEET'!AA299="","",'S.D.PASTE SHEET'!AA299)</f>
        <v/>
      </c>
      <c s="72" t="str">
        <f>IF('S.D.PASTE SHEET'!AB299="","",'S.D.PASTE SHEET'!AB299)</f>
        <v/>
      </c>
      <c s="72" t="str">
        <f>IF('S.D.PASTE SHEET'!AC299="","",'S.D.PASTE SHEET'!AC299)</f>
        <v/>
      </c>
      <c s="72" t="str">
        <f>IF('S.D.PASTE SHEET'!AD299="","",'S.D.PASTE SHEET'!AD299)</f>
        <v/>
      </c>
      <c s="74"/>
      <c s="70" t="str">
        <f>IF(AK299="","",IF(AK299&gt;0,COUNT($AG$2:AG299),""))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IF(BC299="","",IF(BC299&gt;0,COUNT($AY$2:AY299),""))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0" spans="1:157" ht="15.75" customHeight="1">
      <c r="A300" s="72" t="str">
        <f>IF('S.D.PASTE SHEET'!A300="","",'S.D.PASTE SHEET'!A300)</f>
        <v/>
      </c>
      <c s="72" t="str">
        <f>IF('S.D.PASTE SHEET'!B300="","",'S.D.PASTE SHEET'!B300)</f>
        <v/>
      </c>
      <c s="72" t="str">
        <f>IF('S.D.PASTE SHEET'!C300="","",'S.D.PASTE SHEET'!C300)</f>
        <v/>
      </c>
      <c s="73" t="str">
        <f>IF('S.D.PASTE SHEET'!D300="","",'S.D.PASTE SHEET'!D300)</f>
        <v/>
      </c>
      <c s="72" t="str">
        <f>IF('S.D.PASTE SHEET'!E300="","",UPPER('S.D.PASTE SHEET'!E300))</f>
        <v/>
      </c>
      <c s="72" t="str">
        <f>IF('S.D.PASTE SHEET'!F300="","",'S.D.PASTE SHEET'!F300)</f>
        <v/>
      </c>
      <c s="72" t="str">
        <f>IF('S.D.PASTE SHEET'!G300="","",UPPER('S.D.PASTE SHEET'!G300))</f>
        <v/>
      </c>
      <c s="72" t="str">
        <f>IF('S.D.PASTE SHEET'!H300="","",UPPER('S.D.PASTE SHEET'!H300))</f>
        <v/>
      </c>
      <c s="72" t="str">
        <f>IF('S.D.PASTE SHEET'!I300="","",'S.D.PASTE SHEET'!I300)</f>
        <v/>
      </c>
      <c s="73" t="str">
        <f>IF('S.D.PASTE SHEET'!J300="","",'S.D.PASTE SHEET'!J300)</f>
        <v/>
      </c>
      <c s="72" t="str">
        <f>IF('S.D.PASTE SHEET'!K300="","",'S.D.PASTE SHEET'!K300)</f>
        <v/>
      </c>
      <c s="72" t="str">
        <f>IF('S.D.PASTE SHEET'!L300="","",'S.D.PASTE SHEET'!L300)</f>
        <v/>
      </c>
      <c s="72" t="str">
        <f>IF('S.D.PASTE SHEET'!M300="","",'S.D.PASTE SHEET'!M300)</f>
        <v/>
      </c>
      <c s="72" t="str">
        <f>IF('S.D.PASTE SHEET'!N300="","",'S.D.PASTE SHEET'!N300)</f>
        <v/>
      </c>
      <c s="72" t="str">
        <f>IF('S.D.PASTE SHEET'!O300="","",'S.D.PASTE SHEET'!O300)</f>
        <v/>
      </c>
      <c s="72" t="str">
        <f>IF('S.D.PASTE SHEET'!P300="","",'S.D.PASTE SHEET'!P300)</f>
        <v/>
      </c>
      <c s="72" t="str">
        <f>IF('S.D.PASTE SHEET'!Q300="","",'S.D.PASTE SHEET'!Q300)</f>
        <v/>
      </c>
      <c s="72" t="str">
        <f>IF('S.D.PASTE SHEET'!R300="","",'S.D.PASTE SHEET'!R300)</f>
        <v/>
      </c>
      <c s="72" t="str">
        <f>IF('S.D.PASTE SHEET'!S300="","",'S.D.PASTE SHEET'!S300)</f>
        <v/>
      </c>
      <c s="72" t="str">
        <f>IF('S.D.PASTE SHEET'!T300="","",'S.D.PASTE SHEET'!T300)</f>
        <v/>
      </c>
      <c s="72" t="str">
        <f>IF('S.D.PASTE SHEET'!U300="","",'S.D.PASTE SHEET'!U300)</f>
        <v/>
      </c>
      <c s="72" t="str">
        <f>IF('S.D.PASTE SHEET'!V300="","",'S.D.PASTE SHEET'!V300)</f>
        <v/>
      </c>
      <c s="72" t="str">
        <f>IF('S.D.PASTE SHEET'!W300="","",'S.D.PASTE SHEET'!W300)</f>
        <v/>
      </c>
      <c s="72" t="str">
        <f>IF('S.D.PASTE SHEET'!X300="","",'S.D.PASTE SHEET'!X300)</f>
        <v/>
      </c>
      <c s="72" t="str">
        <f>IF('S.D.PASTE SHEET'!Y300="","",'S.D.PASTE SHEET'!Y300)</f>
        <v/>
      </c>
      <c s="72" t="str">
        <f>IF('S.D.PASTE SHEET'!Z300="","",'S.D.PASTE SHEET'!Z300)</f>
        <v/>
      </c>
      <c s="72" t="str">
        <f>IF('S.D.PASTE SHEET'!AA300="","",'S.D.PASTE SHEET'!AA300)</f>
        <v/>
      </c>
      <c s="72" t="str">
        <f>IF('S.D.PASTE SHEET'!AB300="","",'S.D.PASTE SHEET'!AB300)</f>
        <v/>
      </c>
      <c s="72" t="str">
        <f>IF('S.D.PASTE SHEET'!AC300="","",'S.D.PASTE SHEET'!AC300)</f>
        <v/>
      </c>
      <c s="72" t="str">
        <f>IF('S.D.PASTE SHEET'!AD300="","",'S.D.PASTE SHEET'!AD300)</f>
        <v/>
      </c>
      <c s="74"/>
      <c s="70" t="str">
        <f>IF(AK300="","",IF(AK300&gt;0,COUNT($AG$2:AG300),""))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IF(BC300="","",IF(BC300&gt;0,COUNT($AY$2:AY300),""))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1" spans="1:157" ht="15.75" customHeight="1">
      <c r="A301" s="72" t="str">
        <f>IF('S.D.PASTE SHEET'!A301="","",'S.D.PASTE SHEET'!A301)</f>
        <v/>
      </c>
      <c s="72" t="str">
        <f>IF('S.D.PASTE SHEET'!B301="","",'S.D.PASTE SHEET'!B301)</f>
        <v/>
      </c>
      <c s="72" t="str">
        <f>IF('S.D.PASTE SHEET'!C301="","",'S.D.PASTE SHEET'!C301)</f>
        <v/>
      </c>
      <c s="73" t="str">
        <f>IF('S.D.PASTE SHEET'!D301="","",'S.D.PASTE SHEET'!D301)</f>
        <v/>
      </c>
      <c s="72" t="str">
        <f>IF('S.D.PASTE SHEET'!E301="","",UPPER('S.D.PASTE SHEET'!E301))</f>
        <v/>
      </c>
      <c s="72" t="str">
        <f>IF('S.D.PASTE SHEET'!F301="","",'S.D.PASTE SHEET'!F301)</f>
        <v/>
      </c>
      <c s="72" t="str">
        <f>IF('S.D.PASTE SHEET'!G301="","",UPPER('S.D.PASTE SHEET'!G301))</f>
        <v/>
      </c>
      <c s="72" t="str">
        <f>IF('S.D.PASTE SHEET'!H301="","",UPPER('S.D.PASTE SHEET'!H301))</f>
        <v/>
      </c>
      <c s="72" t="str">
        <f>IF('S.D.PASTE SHEET'!I301="","",'S.D.PASTE SHEET'!I301)</f>
        <v/>
      </c>
      <c s="73" t="str">
        <f>IF('S.D.PASTE SHEET'!J301="","",'S.D.PASTE SHEET'!J301)</f>
        <v/>
      </c>
      <c s="72" t="str">
        <f>IF('S.D.PASTE SHEET'!K301="","",'S.D.PASTE SHEET'!K301)</f>
        <v/>
      </c>
      <c s="72" t="str">
        <f>IF('S.D.PASTE SHEET'!L301="","",'S.D.PASTE SHEET'!L301)</f>
        <v/>
      </c>
      <c s="72" t="str">
        <f>IF('S.D.PASTE SHEET'!M301="","",'S.D.PASTE SHEET'!M301)</f>
        <v/>
      </c>
      <c s="72" t="str">
        <f>IF('S.D.PASTE SHEET'!N301="","",'S.D.PASTE SHEET'!N301)</f>
        <v/>
      </c>
      <c s="72" t="str">
        <f>IF('S.D.PASTE SHEET'!O301="","",'S.D.PASTE SHEET'!O301)</f>
        <v/>
      </c>
      <c s="72" t="str">
        <f>IF('S.D.PASTE SHEET'!P301="","",'S.D.PASTE SHEET'!P301)</f>
        <v/>
      </c>
      <c s="72" t="str">
        <f>IF('S.D.PASTE SHEET'!Q301="","",'S.D.PASTE SHEET'!Q301)</f>
        <v/>
      </c>
      <c s="72" t="str">
        <f>IF('S.D.PASTE SHEET'!R301="","",'S.D.PASTE SHEET'!R301)</f>
        <v/>
      </c>
      <c s="72" t="str">
        <f>IF('S.D.PASTE SHEET'!S301="","",'S.D.PASTE SHEET'!S301)</f>
        <v/>
      </c>
      <c s="72" t="str">
        <f>IF('S.D.PASTE SHEET'!T301="","",'S.D.PASTE SHEET'!T301)</f>
        <v/>
      </c>
      <c s="72" t="str">
        <f>IF('S.D.PASTE SHEET'!U301="","",'S.D.PASTE SHEET'!U301)</f>
        <v/>
      </c>
      <c s="72" t="str">
        <f>IF('S.D.PASTE SHEET'!V301="","",'S.D.PASTE SHEET'!V301)</f>
        <v/>
      </c>
      <c s="72" t="str">
        <f>IF('S.D.PASTE SHEET'!W301="","",'S.D.PASTE SHEET'!W301)</f>
        <v/>
      </c>
      <c s="72" t="str">
        <f>IF('S.D.PASTE SHEET'!X301="","",'S.D.PASTE SHEET'!X301)</f>
        <v/>
      </c>
      <c s="72" t="str">
        <f>IF('S.D.PASTE SHEET'!Y301="","",'S.D.PASTE SHEET'!Y301)</f>
        <v/>
      </c>
      <c s="72" t="str">
        <f>IF('S.D.PASTE SHEET'!Z301="","",'S.D.PASTE SHEET'!Z301)</f>
        <v/>
      </c>
      <c s="72" t="str">
        <f>IF('S.D.PASTE SHEET'!AA301="","",'S.D.PASTE SHEET'!AA301)</f>
        <v/>
      </c>
      <c s="72" t="str">
        <f>IF('S.D.PASTE SHEET'!AB301="","",'S.D.PASTE SHEET'!AB301)</f>
        <v/>
      </c>
      <c s="72" t="str">
        <f>IF('S.D.PASTE SHEET'!AC301="","",'S.D.PASTE SHEET'!AC301)</f>
        <v/>
      </c>
      <c s="72" t="str">
        <f>IF('S.D.PASTE SHEET'!AD301="","",'S.D.PASTE SHEET'!AD301)</f>
        <v/>
      </c>
      <c s="74"/>
      <c s="70" t="str">
        <f>IF(AK301="","",IF(AK301&gt;0,COUNT($AG$2:AG301),""))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IF(BC301="","",IF(BC301&gt;0,COUNT($AY$2:AY301),""))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2" spans="1:157" ht="15.75" customHeight="1">
      <c r="A302" s="72" t="str">
        <f>IF('S.D.PASTE SHEET'!A302="","",'S.D.PASTE SHEET'!A302)</f>
        <v/>
      </c>
      <c s="72" t="str">
        <f>IF('S.D.PASTE SHEET'!B302="","",'S.D.PASTE SHEET'!B302)</f>
        <v/>
      </c>
      <c s="72" t="str">
        <f>IF('S.D.PASTE SHEET'!C302="","",'S.D.PASTE SHEET'!C302)</f>
        <v/>
      </c>
      <c s="73" t="str">
        <f>IF('S.D.PASTE SHEET'!D302="","",'S.D.PASTE SHEET'!D302)</f>
        <v/>
      </c>
      <c s="72" t="str">
        <f>IF('S.D.PASTE SHEET'!E302="","",UPPER('S.D.PASTE SHEET'!E302))</f>
        <v/>
      </c>
      <c s="72" t="str">
        <f>IF('S.D.PASTE SHEET'!F302="","",'S.D.PASTE SHEET'!F302)</f>
        <v/>
      </c>
      <c s="72" t="str">
        <f>IF('S.D.PASTE SHEET'!G302="","",UPPER('S.D.PASTE SHEET'!G302))</f>
        <v/>
      </c>
      <c s="72" t="str">
        <f>IF('S.D.PASTE SHEET'!H302="","",UPPER('S.D.PASTE SHEET'!H302))</f>
        <v/>
      </c>
      <c s="72" t="str">
        <f>IF('S.D.PASTE SHEET'!I302="","",'S.D.PASTE SHEET'!I302)</f>
        <v/>
      </c>
      <c s="73" t="str">
        <f>IF('S.D.PASTE SHEET'!J302="","",'S.D.PASTE SHEET'!J302)</f>
        <v/>
      </c>
      <c s="72" t="str">
        <f>IF('S.D.PASTE SHEET'!K302="","",'S.D.PASTE SHEET'!K302)</f>
        <v/>
      </c>
      <c s="72" t="str">
        <f>IF('S.D.PASTE SHEET'!L302="","",'S.D.PASTE SHEET'!L302)</f>
        <v/>
      </c>
      <c s="72" t="str">
        <f>IF('S.D.PASTE SHEET'!M302="","",'S.D.PASTE SHEET'!M302)</f>
        <v/>
      </c>
      <c s="72" t="str">
        <f>IF('S.D.PASTE SHEET'!N302="","",'S.D.PASTE SHEET'!N302)</f>
        <v/>
      </c>
      <c s="72" t="str">
        <f>IF('S.D.PASTE SHEET'!O302="","",'S.D.PASTE SHEET'!O302)</f>
        <v/>
      </c>
      <c s="72" t="str">
        <f>IF('S.D.PASTE SHEET'!P302="","",'S.D.PASTE SHEET'!P302)</f>
        <v/>
      </c>
      <c s="72" t="str">
        <f>IF('S.D.PASTE SHEET'!Q302="","",'S.D.PASTE SHEET'!Q302)</f>
        <v/>
      </c>
      <c s="72" t="str">
        <f>IF('S.D.PASTE SHEET'!R302="","",'S.D.PASTE SHEET'!R302)</f>
        <v/>
      </c>
      <c s="72" t="str">
        <f>IF('S.D.PASTE SHEET'!S302="","",'S.D.PASTE SHEET'!S302)</f>
        <v/>
      </c>
      <c s="72" t="str">
        <f>IF('S.D.PASTE SHEET'!T302="","",'S.D.PASTE SHEET'!T302)</f>
        <v/>
      </c>
      <c s="72" t="str">
        <f>IF('S.D.PASTE SHEET'!U302="","",'S.D.PASTE SHEET'!U302)</f>
        <v/>
      </c>
      <c s="72" t="str">
        <f>IF('S.D.PASTE SHEET'!V302="","",'S.D.PASTE SHEET'!V302)</f>
        <v/>
      </c>
      <c s="72" t="str">
        <f>IF('S.D.PASTE SHEET'!W302="","",'S.D.PASTE SHEET'!W302)</f>
        <v/>
      </c>
      <c s="72" t="str">
        <f>IF('S.D.PASTE SHEET'!X302="","",'S.D.PASTE SHEET'!X302)</f>
        <v/>
      </c>
      <c s="72" t="str">
        <f>IF('S.D.PASTE SHEET'!Y302="","",'S.D.PASTE SHEET'!Y302)</f>
        <v/>
      </c>
      <c s="72" t="str">
        <f>IF('S.D.PASTE SHEET'!Z302="","",'S.D.PASTE SHEET'!Z302)</f>
        <v/>
      </c>
      <c s="72" t="str">
        <f>IF('S.D.PASTE SHEET'!AA302="","",'S.D.PASTE SHEET'!AA302)</f>
        <v/>
      </c>
      <c s="72" t="str">
        <f>IF('S.D.PASTE SHEET'!AB302="","",'S.D.PASTE SHEET'!AB302)</f>
        <v/>
      </c>
      <c s="72" t="str">
        <f>IF('S.D.PASTE SHEET'!AC302="","",'S.D.PASTE SHEET'!AC302)</f>
        <v/>
      </c>
      <c s="72" t="str">
        <f>IF('S.D.PASTE SHEET'!AD302="","",'S.D.PASTE SHEET'!AD302)</f>
        <v/>
      </c>
      <c s="74"/>
      <c s="70" t="str">
        <f>IF(AK302="","",IF(AK302&gt;0,COUNT($AG$2:AG302),""))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IF(BC302="","",IF(BC302&gt;0,COUNT($AY$2:AY302),""))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3" spans="1:157" ht="15.75" customHeight="1">
      <c r="A303" s="72" t="str">
        <f>IF('S.D.PASTE SHEET'!A303="","",'S.D.PASTE SHEET'!A303)</f>
        <v/>
      </c>
      <c s="72" t="str">
        <f>IF('S.D.PASTE SHEET'!B303="","",'S.D.PASTE SHEET'!B303)</f>
        <v/>
      </c>
      <c s="72" t="str">
        <f>IF('S.D.PASTE SHEET'!C303="","",'S.D.PASTE SHEET'!C303)</f>
        <v/>
      </c>
      <c s="73" t="str">
        <f>IF('S.D.PASTE SHEET'!D303="","",'S.D.PASTE SHEET'!D303)</f>
        <v/>
      </c>
      <c s="72" t="str">
        <f>IF('S.D.PASTE SHEET'!E303="","",UPPER('S.D.PASTE SHEET'!E303))</f>
        <v/>
      </c>
      <c s="72" t="str">
        <f>IF('S.D.PASTE SHEET'!F303="","",'S.D.PASTE SHEET'!F303)</f>
        <v/>
      </c>
      <c s="72" t="str">
        <f>IF('S.D.PASTE SHEET'!G303="","",UPPER('S.D.PASTE SHEET'!G303))</f>
        <v/>
      </c>
      <c s="72" t="str">
        <f>IF('S.D.PASTE SHEET'!H303="","",UPPER('S.D.PASTE SHEET'!H303))</f>
        <v/>
      </c>
      <c s="72" t="str">
        <f>IF('S.D.PASTE SHEET'!I303="","",'S.D.PASTE SHEET'!I303)</f>
        <v/>
      </c>
      <c s="73" t="str">
        <f>IF('S.D.PASTE SHEET'!J303="","",'S.D.PASTE SHEET'!J303)</f>
        <v/>
      </c>
      <c s="72" t="str">
        <f>IF('S.D.PASTE SHEET'!K303="","",'S.D.PASTE SHEET'!K303)</f>
        <v/>
      </c>
      <c s="72" t="str">
        <f>IF('S.D.PASTE SHEET'!L303="","",'S.D.PASTE SHEET'!L303)</f>
        <v/>
      </c>
      <c s="72" t="str">
        <f>IF('S.D.PASTE SHEET'!M303="","",'S.D.PASTE SHEET'!M303)</f>
        <v/>
      </c>
      <c s="72" t="str">
        <f>IF('S.D.PASTE SHEET'!N303="","",'S.D.PASTE SHEET'!N303)</f>
        <v/>
      </c>
      <c s="72" t="str">
        <f>IF('S.D.PASTE SHEET'!O303="","",'S.D.PASTE SHEET'!O303)</f>
        <v/>
      </c>
      <c s="72" t="str">
        <f>IF('S.D.PASTE SHEET'!P303="","",'S.D.PASTE SHEET'!P303)</f>
        <v/>
      </c>
      <c s="72" t="str">
        <f>IF('S.D.PASTE SHEET'!Q303="","",'S.D.PASTE SHEET'!Q303)</f>
        <v/>
      </c>
      <c s="72" t="str">
        <f>IF('S.D.PASTE SHEET'!R303="","",'S.D.PASTE SHEET'!R303)</f>
        <v/>
      </c>
      <c s="72" t="str">
        <f>IF('S.D.PASTE SHEET'!S303="","",'S.D.PASTE SHEET'!S303)</f>
        <v/>
      </c>
      <c s="72" t="str">
        <f>IF('S.D.PASTE SHEET'!T303="","",'S.D.PASTE SHEET'!T303)</f>
        <v/>
      </c>
      <c s="72" t="str">
        <f>IF('S.D.PASTE SHEET'!U303="","",'S.D.PASTE SHEET'!U303)</f>
        <v/>
      </c>
      <c s="72" t="str">
        <f>IF('S.D.PASTE SHEET'!V303="","",'S.D.PASTE SHEET'!V303)</f>
        <v/>
      </c>
      <c s="72" t="str">
        <f>IF('S.D.PASTE SHEET'!W303="","",'S.D.PASTE SHEET'!W303)</f>
        <v/>
      </c>
      <c s="72" t="str">
        <f>IF('S.D.PASTE SHEET'!X303="","",'S.D.PASTE SHEET'!X303)</f>
        <v/>
      </c>
      <c s="72" t="str">
        <f>IF('S.D.PASTE SHEET'!Y303="","",'S.D.PASTE SHEET'!Y303)</f>
        <v/>
      </c>
      <c s="72" t="str">
        <f>IF('S.D.PASTE SHEET'!Z303="","",'S.D.PASTE SHEET'!Z303)</f>
        <v/>
      </c>
      <c s="72" t="str">
        <f>IF('S.D.PASTE SHEET'!AA303="","",'S.D.PASTE SHEET'!AA303)</f>
        <v/>
      </c>
      <c s="72" t="str">
        <f>IF('S.D.PASTE SHEET'!AB303="","",'S.D.PASTE SHEET'!AB303)</f>
        <v/>
      </c>
      <c s="72" t="str">
        <f>IF('S.D.PASTE SHEET'!AC303="","",'S.D.PASTE SHEET'!AC303)</f>
        <v/>
      </c>
      <c s="72" t="str">
        <f>IF('S.D.PASTE SHEET'!AD303="","",'S.D.PASTE SHEET'!AD303)</f>
        <v/>
      </c>
      <c s="74"/>
      <c s="70" t="str">
        <f>IF(AK303="","",IF(AK303&gt;0,COUNT($AG$2:AG303),""))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IF(BC303="","",IF(BC303&gt;0,COUNT($AY$2:AY303),""))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4" spans="1:157" ht="15.75" customHeight="1">
      <c r="A304" s="72" t="str">
        <f>IF('S.D.PASTE SHEET'!A304="","",'S.D.PASTE SHEET'!A304)</f>
        <v/>
      </c>
      <c s="72" t="str">
        <f>IF('S.D.PASTE SHEET'!B304="","",'S.D.PASTE SHEET'!B304)</f>
        <v/>
      </c>
      <c s="72" t="str">
        <f>IF('S.D.PASTE SHEET'!C304="","",'S.D.PASTE SHEET'!C304)</f>
        <v/>
      </c>
      <c s="73" t="str">
        <f>IF('S.D.PASTE SHEET'!D304="","",'S.D.PASTE SHEET'!D304)</f>
        <v/>
      </c>
      <c s="72" t="str">
        <f>IF('S.D.PASTE SHEET'!E304="","",UPPER('S.D.PASTE SHEET'!E304))</f>
        <v/>
      </c>
      <c s="72" t="str">
        <f>IF('S.D.PASTE SHEET'!F304="","",'S.D.PASTE SHEET'!F304)</f>
        <v/>
      </c>
      <c s="72" t="str">
        <f>IF('S.D.PASTE SHEET'!G304="","",UPPER('S.D.PASTE SHEET'!G304))</f>
        <v/>
      </c>
      <c s="72" t="str">
        <f>IF('S.D.PASTE SHEET'!H304="","",UPPER('S.D.PASTE SHEET'!H304))</f>
        <v/>
      </c>
      <c s="72" t="str">
        <f>IF('S.D.PASTE SHEET'!I304="","",'S.D.PASTE SHEET'!I304)</f>
        <v/>
      </c>
      <c s="73" t="str">
        <f>IF('S.D.PASTE SHEET'!J304="","",'S.D.PASTE SHEET'!J304)</f>
        <v/>
      </c>
      <c s="72" t="str">
        <f>IF('S.D.PASTE SHEET'!K304="","",'S.D.PASTE SHEET'!K304)</f>
        <v/>
      </c>
      <c s="72" t="str">
        <f>IF('S.D.PASTE SHEET'!L304="","",'S.D.PASTE SHEET'!L304)</f>
        <v/>
      </c>
      <c s="72" t="str">
        <f>IF('S.D.PASTE SHEET'!M304="","",'S.D.PASTE SHEET'!M304)</f>
        <v/>
      </c>
      <c s="72" t="str">
        <f>IF('S.D.PASTE SHEET'!N304="","",'S.D.PASTE SHEET'!N304)</f>
        <v/>
      </c>
      <c s="72" t="str">
        <f>IF('S.D.PASTE SHEET'!O304="","",'S.D.PASTE SHEET'!O304)</f>
        <v/>
      </c>
      <c s="72" t="str">
        <f>IF('S.D.PASTE SHEET'!P304="","",'S.D.PASTE SHEET'!P304)</f>
        <v/>
      </c>
      <c s="72" t="str">
        <f>IF('S.D.PASTE SHEET'!Q304="","",'S.D.PASTE SHEET'!Q304)</f>
        <v/>
      </c>
      <c s="72" t="str">
        <f>IF('S.D.PASTE SHEET'!R304="","",'S.D.PASTE SHEET'!R304)</f>
        <v/>
      </c>
      <c s="72" t="str">
        <f>IF('S.D.PASTE SHEET'!S304="","",'S.D.PASTE SHEET'!S304)</f>
        <v/>
      </c>
      <c s="72" t="str">
        <f>IF('S.D.PASTE SHEET'!T304="","",'S.D.PASTE SHEET'!T304)</f>
        <v/>
      </c>
      <c s="72" t="str">
        <f>IF('S.D.PASTE SHEET'!U304="","",'S.D.PASTE SHEET'!U304)</f>
        <v/>
      </c>
      <c s="72" t="str">
        <f>IF('S.D.PASTE SHEET'!V304="","",'S.D.PASTE SHEET'!V304)</f>
        <v/>
      </c>
      <c s="72" t="str">
        <f>IF('S.D.PASTE SHEET'!W304="","",'S.D.PASTE SHEET'!W304)</f>
        <v/>
      </c>
      <c s="72" t="str">
        <f>IF('S.D.PASTE SHEET'!X304="","",'S.D.PASTE SHEET'!X304)</f>
        <v/>
      </c>
      <c s="72" t="str">
        <f>IF('S.D.PASTE SHEET'!Y304="","",'S.D.PASTE SHEET'!Y304)</f>
        <v/>
      </c>
      <c s="72" t="str">
        <f>IF('S.D.PASTE SHEET'!Z304="","",'S.D.PASTE SHEET'!Z304)</f>
        <v/>
      </c>
      <c s="72" t="str">
        <f>IF('S.D.PASTE SHEET'!AA304="","",'S.D.PASTE SHEET'!AA304)</f>
        <v/>
      </c>
      <c s="72" t="str">
        <f>IF('S.D.PASTE SHEET'!AB304="","",'S.D.PASTE SHEET'!AB304)</f>
        <v/>
      </c>
      <c s="72" t="str">
        <f>IF('S.D.PASTE SHEET'!AC304="","",'S.D.PASTE SHEET'!AC304)</f>
        <v/>
      </c>
      <c s="72" t="str">
        <f>IF('S.D.PASTE SHEET'!AD304="","",'S.D.PASTE SHEET'!AD304)</f>
        <v/>
      </c>
      <c s="74"/>
      <c s="70" t="str">
        <f>IF(AK304="","",IF(AK304&gt;0,COUNT($AG$2:AG304),""))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IF(BC304="","",IF(BC304&gt;0,COUNT($AY$2:AY304),""))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5" spans="1:157" ht="15.75" customHeight="1">
      <c r="A305" s="72" t="str">
        <f>IF('S.D.PASTE SHEET'!A305="","",'S.D.PASTE SHEET'!A305)</f>
        <v/>
      </c>
      <c s="72" t="str">
        <f>IF('S.D.PASTE SHEET'!B305="","",'S.D.PASTE SHEET'!B305)</f>
        <v/>
      </c>
      <c s="72" t="str">
        <f>IF('S.D.PASTE SHEET'!C305="","",'S.D.PASTE SHEET'!C305)</f>
        <v/>
      </c>
      <c s="73" t="str">
        <f>IF('S.D.PASTE SHEET'!D305="","",'S.D.PASTE SHEET'!D305)</f>
        <v/>
      </c>
      <c s="72" t="str">
        <f>IF('S.D.PASTE SHEET'!E305="","",UPPER('S.D.PASTE SHEET'!E305))</f>
        <v/>
      </c>
      <c s="72" t="str">
        <f>IF('S.D.PASTE SHEET'!F305="","",'S.D.PASTE SHEET'!F305)</f>
        <v/>
      </c>
      <c s="72" t="str">
        <f>IF('S.D.PASTE SHEET'!G305="","",UPPER('S.D.PASTE SHEET'!G305))</f>
        <v/>
      </c>
      <c s="72" t="str">
        <f>IF('S.D.PASTE SHEET'!H305="","",UPPER('S.D.PASTE SHEET'!H305))</f>
        <v/>
      </c>
      <c s="72" t="str">
        <f>IF('S.D.PASTE SHEET'!I305="","",'S.D.PASTE SHEET'!I305)</f>
        <v/>
      </c>
      <c s="73" t="str">
        <f>IF('S.D.PASTE SHEET'!J305="","",'S.D.PASTE SHEET'!J305)</f>
        <v/>
      </c>
      <c s="72" t="str">
        <f>IF('S.D.PASTE SHEET'!K305="","",'S.D.PASTE SHEET'!K305)</f>
        <v/>
      </c>
      <c s="72" t="str">
        <f>IF('S.D.PASTE SHEET'!L305="","",'S.D.PASTE SHEET'!L305)</f>
        <v/>
      </c>
      <c s="72" t="str">
        <f>IF('S.D.PASTE SHEET'!M305="","",'S.D.PASTE SHEET'!M305)</f>
        <v/>
      </c>
      <c s="72" t="str">
        <f>IF('S.D.PASTE SHEET'!N305="","",'S.D.PASTE SHEET'!N305)</f>
        <v/>
      </c>
      <c s="72" t="str">
        <f>IF('S.D.PASTE SHEET'!O305="","",'S.D.PASTE SHEET'!O305)</f>
        <v/>
      </c>
      <c s="72" t="str">
        <f>IF('S.D.PASTE SHEET'!P305="","",'S.D.PASTE SHEET'!P305)</f>
        <v/>
      </c>
      <c s="72" t="str">
        <f>IF('S.D.PASTE SHEET'!Q305="","",'S.D.PASTE SHEET'!Q305)</f>
        <v/>
      </c>
      <c s="72" t="str">
        <f>IF('S.D.PASTE SHEET'!R305="","",'S.D.PASTE SHEET'!R305)</f>
        <v/>
      </c>
      <c s="72" t="str">
        <f>IF('S.D.PASTE SHEET'!S305="","",'S.D.PASTE SHEET'!S305)</f>
        <v/>
      </c>
      <c s="72" t="str">
        <f>IF('S.D.PASTE SHEET'!T305="","",'S.D.PASTE SHEET'!T305)</f>
        <v/>
      </c>
      <c s="72" t="str">
        <f>IF('S.D.PASTE SHEET'!U305="","",'S.D.PASTE SHEET'!U305)</f>
        <v/>
      </c>
      <c s="72" t="str">
        <f>IF('S.D.PASTE SHEET'!V305="","",'S.D.PASTE SHEET'!V305)</f>
        <v/>
      </c>
      <c s="72" t="str">
        <f>IF('S.D.PASTE SHEET'!W305="","",'S.D.PASTE SHEET'!W305)</f>
        <v/>
      </c>
      <c s="72" t="str">
        <f>IF('S.D.PASTE SHEET'!X305="","",'S.D.PASTE SHEET'!X305)</f>
        <v/>
      </c>
      <c s="72" t="str">
        <f>IF('S.D.PASTE SHEET'!Y305="","",'S.D.PASTE SHEET'!Y305)</f>
        <v/>
      </c>
      <c s="72" t="str">
        <f>IF('S.D.PASTE SHEET'!Z305="","",'S.D.PASTE SHEET'!Z305)</f>
        <v/>
      </c>
      <c s="72" t="str">
        <f>IF('S.D.PASTE SHEET'!AA305="","",'S.D.PASTE SHEET'!AA305)</f>
        <v/>
      </c>
      <c s="72" t="str">
        <f>IF('S.D.PASTE SHEET'!AB305="","",'S.D.PASTE SHEET'!AB305)</f>
        <v/>
      </c>
      <c s="72" t="str">
        <f>IF('S.D.PASTE SHEET'!AC305="","",'S.D.PASTE SHEET'!AC305)</f>
        <v/>
      </c>
      <c s="72" t="str">
        <f>IF('S.D.PASTE SHEET'!AD305="","",'S.D.PASTE SHEET'!AD305)</f>
        <v/>
      </c>
      <c s="74"/>
      <c s="70" t="str">
        <f>IF(AK305="","",IF(AK305&gt;0,COUNT($AG$2:AG305),""))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IF(BC305="","",IF(BC305&gt;0,COUNT($AY$2:AY305),""))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6" spans="1:157" ht="15.75" customHeight="1">
      <c r="A306" s="72" t="str">
        <f>IF('S.D.PASTE SHEET'!A306="","",'S.D.PASTE SHEET'!A306)</f>
        <v/>
      </c>
      <c s="72" t="str">
        <f>IF('S.D.PASTE SHEET'!B306="","",'S.D.PASTE SHEET'!B306)</f>
        <v/>
      </c>
      <c s="72" t="str">
        <f>IF('S.D.PASTE SHEET'!C306="","",'S.D.PASTE SHEET'!C306)</f>
        <v/>
      </c>
      <c s="73" t="str">
        <f>IF('S.D.PASTE SHEET'!D306="","",'S.D.PASTE SHEET'!D306)</f>
        <v/>
      </c>
      <c s="72" t="str">
        <f>IF('S.D.PASTE SHEET'!E306="","",UPPER('S.D.PASTE SHEET'!E306))</f>
        <v/>
      </c>
      <c s="72" t="str">
        <f>IF('S.D.PASTE SHEET'!F306="","",'S.D.PASTE SHEET'!F306)</f>
        <v/>
      </c>
      <c s="72" t="str">
        <f>IF('S.D.PASTE SHEET'!G306="","",UPPER('S.D.PASTE SHEET'!G306))</f>
        <v/>
      </c>
      <c s="72" t="str">
        <f>IF('S.D.PASTE SHEET'!H306="","",UPPER('S.D.PASTE SHEET'!H306))</f>
        <v/>
      </c>
      <c s="72" t="str">
        <f>IF('S.D.PASTE SHEET'!I306="","",'S.D.PASTE SHEET'!I306)</f>
        <v/>
      </c>
      <c s="73" t="str">
        <f>IF('S.D.PASTE SHEET'!J306="","",'S.D.PASTE SHEET'!J306)</f>
        <v/>
      </c>
      <c s="72" t="str">
        <f>IF('S.D.PASTE SHEET'!K306="","",'S.D.PASTE SHEET'!K306)</f>
        <v/>
      </c>
      <c s="72" t="str">
        <f>IF('S.D.PASTE SHEET'!L306="","",'S.D.PASTE SHEET'!L306)</f>
        <v/>
      </c>
      <c s="72" t="str">
        <f>IF('S.D.PASTE SHEET'!M306="","",'S.D.PASTE SHEET'!M306)</f>
        <v/>
      </c>
      <c s="72" t="str">
        <f>IF('S.D.PASTE SHEET'!N306="","",'S.D.PASTE SHEET'!N306)</f>
        <v/>
      </c>
      <c s="72" t="str">
        <f>IF('S.D.PASTE SHEET'!O306="","",'S.D.PASTE SHEET'!O306)</f>
        <v/>
      </c>
      <c s="72" t="str">
        <f>IF('S.D.PASTE SHEET'!P306="","",'S.D.PASTE SHEET'!P306)</f>
        <v/>
      </c>
      <c s="72" t="str">
        <f>IF('S.D.PASTE SHEET'!Q306="","",'S.D.PASTE SHEET'!Q306)</f>
        <v/>
      </c>
      <c s="72" t="str">
        <f>IF('S.D.PASTE SHEET'!R306="","",'S.D.PASTE SHEET'!R306)</f>
        <v/>
      </c>
      <c s="72" t="str">
        <f>IF('S.D.PASTE SHEET'!S306="","",'S.D.PASTE SHEET'!S306)</f>
        <v/>
      </c>
      <c s="72" t="str">
        <f>IF('S.D.PASTE SHEET'!T306="","",'S.D.PASTE SHEET'!T306)</f>
        <v/>
      </c>
      <c s="72" t="str">
        <f>IF('S.D.PASTE SHEET'!U306="","",'S.D.PASTE SHEET'!U306)</f>
        <v/>
      </c>
      <c s="72" t="str">
        <f>IF('S.D.PASTE SHEET'!V306="","",'S.D.PASTE SHEET'!V306)</f>
        <v/>
      </c>
      <c s="72" t="str">
        <f>IF('S.D.PASTE SHEET'!W306="","",'S.D.PASTE SHEET'!W306)</f>
        <v/>
      </c>
      <c s="72" t="str">
        <f>IF('S.D.PASTE SHEET'!X306="","",'S.D.PASTE SHEET'!X306)</f>
        <v/>
      </c>
      <c s="72" t="str">
        <f>IF('S.D.PASTE SHEET'!Y306="","",'S.D.PASTE SHEET'!Y306)</f>
        <v/>
      </c>
      <c s="72" t="str">
        <f>IF('S.D.PASTE SHEET'!Z306="","",'S.D.PASTE SHEET'!Z306)</f>
        <v/>
      </c>
      <c s="72" t="str">
        <f>IF('S.D.PASTE SHEET'!AA306="","",'S.D.PASTE SHEET'!AA306)</f>
        <v/>
      </c>
      <c s="72" t="str">
        <f>IF('S.D.PASTE SHEET'!AB306="","",'S.D.PASTE SHEET'!AB306)</f>
        <v/>
      </c>
      <c s="72" t="str">
        <f>IF('S.D.PASTE SHEET'!AC306="","",'S.D.PASTE SHEET'!AC306)</f>
        <v/>
      </c>
      <c s="72" t="str">
        <f>IF('S.D.PASTE SHEET'!AD306="","",'S.D.PASTE SHEET'!AD306)</f>
        <v/>
      </c>
      <c s="74"/>
      <c s="70" t="str">
        <f>IF(AK306="","",IF(AK306&gt;0,COUNT($AG$2:AG306),""))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IF(BC306="","",IF(BC306&gt;0,COUNT($AY$2:AY306),""))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7" spans="1:157" ht="15.75" customHeight="1">
      <c r="A307" s="72" t="str">
        <f>IF('S.D.PASTE SHEET'!A307="","",'S.D.PASTE SHEET'!A307)</f>
        <v/>
      </c>
      <c s="72" t="str">
        <f>IF('S.D.PASTE SHEET'!B307="","",'S.D.PASTE SHEET'!B307)</f>
        <v/>
      </c>
      <c s="72" t="str">
        <f>IF('S.D.PASTE SHEET'!C307="","",'S.D.PASTE SHEET'!C307)</f>
        <v/>
      </c>
      <c s="73" t="str">
        <f>IF('S.D.PASTE SHEET'!D307="","",'S.D.PASTE SHEET'!D307)</f>
        <v/>
      </c>
      <c s="72" t="str">
        <f>IF('S.D.PASTE SHEET'!E307="","",UPPER('S.D.PASTE SHEET'!E307))</f>
        <v/>
      </c>
      <c s="72" t="str">
        <f>IF('S.D.PASTE SHEET'!F307="","",'S.D.PASTE SHEET'!F307)</f>
        <v/>
      </c>
      <c s="72" t="str">
        <f>IF('S.D.PASTE SHEET'!G307="","",UPPER('S.D.PASTE SHEET'!G307))</f>
        <v/>
      </c>
      <c s="72" t="str">
        <f>IF('S.D.PASTE SHEET'!H307="","",UPPER('S.D.PASTE SHEET'!H307))</f>
        <v/>
      </c>
      <c s="72" t="str">
        <f>IF('S.D.PASTE SHEET'!I307="","",'S.D.PASTE SHEET'!I307)</f>
        <v/>
      </c>
      <c s="73" t="str">
        <f>IF('S.D.PASTE SHEET'!J307="","",'S.D.PASTE SHEET'!J307)</f>
        <v/>
      </c>
      <c s="72" t="str">
        <f>IF('S.D.PASTE SHEET'!K307="","",'S.D.PASTE SHEET'!K307)</f>
        <v/>
      </c>
      <c s="72" t="str">
        <f>IF('S.D.PASTE SHEET'!L307="","",'S.D.PASTE SHEET'!L307)</f>
        <v/>
      </c>
      <c s="72" t="str">
        <f>IF('S.D.PASTE SHEET'!M307="","",'S.D.PASTE SHEET'!M307)</f>
        <v/>
      </c>
      <c s="72" t="str">
        <f>IF('S.D.PASTE SHEET'!N307="","",'S.D.PASTE SHEET'!N307)</f>
        <v/>
      </c>
      <c s="72" t="str">
        <f>IF('S.D.PASTE SHEET'!O307="","",'S.D.PASTE SHEET'!O307)</f>
        <v/>
      </c>
      <c s="72" t="str">
        <f>IF('S.D.PASTE SHEET'!P307="","",'S.D.PASTE SHEET'!P307)</f>
        <v/>
      </c>
      <c s="72" t="str">
        <f>IF('S.D.PASTE SHEET'!Q307="","",'S.D.PASTE SHEET'!Q307)</f>
        <v/>
      </c>
      <c s="72" t="str">
        <f>IF('S.D.PASTE SHEET'!R307="","",'S.D.PASTE SHEET'!R307)</f>
        <v/>
      </c>
      <c s="72" t="str">
        <f>IF('S.D.PASTE SHEET'!S307="","",'S.D.PASTE SHEET'!S307)</f>
        <v/>
      </c>
      <c s="72" t="str">
        <f>IF('S.D.PASTE SHEET'!T307="","",'S.D.PASTE SHEET'!T307)</f>
        <v/>
      </c>
      <c s="72" t="str">
        <f>IF('S.D.PASTE SHEET'!U307="","",'S.D.PASTE SHEET'!U307)</f>
        <v/>
      </c>
      <c s="72" t="str">
        <f>IF('S.D.PASTE SHEET'!V307="","",'S.D.PASTE SHEET'!V307)</f>
        <v/>
      </c>
      <c s="72" t="str">
        <f>IF('S.D.PASTE SHEET'!W307="","",'S.D.PASTE SHEET'!W307)</f>
        <v/>
      </c>
      <c s="72" t="str">
        <f>IF('S.D.PASTE SHEET'!X307="","",'S.D.PASTE SHEET'!X307)</f>
        <v/>
      </c>
      <c s="72" t="str">
        <f>IF('S.D.PASTE SHEET'!Y307="","",'S.D.PASTE SHEET'!Y307)</f>
        <v/>
      </c>
      <c s="72" t="str">
        <f>IF('S.D.PASTE SHEET'!Z307="","",'S.D.PASTE SHEET'!Z307)</f>
        <v/>
      </c>
      <c s="72" t="str">
        <f>IF('S.D.PASTE SHEET'!AA307="","",'S.D.PASTE SHEET'!AA307)</f>
        <v/>
      </c>
      <c s="72" t="str">
        <f>IF('S.D.PASTE SHEET'!AB307="","",'S.D.PASTE SHEET'!AB307)</f>
        <v/>
      </c>
      <c s="72" t="str">
        <f>IF('S.D.PASTE SHEET'!AC307="","",'S.D.PASTE SHEET'!AC307)</f>
        <v/>
      </c>
      <c s="72" t="str">
        <f>IF('S.D.PASTE SHEET'!AD307="","",'S.D.PASTE SHEET'!AD307)</f>
        <v/>
      </c>
      <c s="74"/>
      <c s="70" t="str">
        <f>IF(AK307="","",IF(AK307&gt;0,COUNT($AG$2:AG307),""))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IF(BC307="","",IF(BC307&gt;0,COUNT($AY$2:AY307),""))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8" spans="1:157" ht="15.75" customHeight="1">
      <c r="A308" s="72" t="str">
        <f>IF('S.D.PASTE SHEET'!A308="","",'S.D.PASTE SHEET'!A308)</f>
        <v/>
      </c>
      <c s="72" t="str">
        <f>IF('S.D.PASTE SHEET'!B308="","",'S.D.PASTE SHEET'!B308)</f>
        <v/>
      </c>
      <c s="72" t="str">
        <f>IF('S.D.PASTE SHEET'!C308="","",'S.D.PASTE SHEET'!C308)</f>
        <v/>
      </c>
      <c s="73" t="str">
        <f>IF('S.D.PASTE SHEET'!D308="","",'S.D.PASTE SHEET'!D308)</f>
        <v/>
      </c>
      <c s="72" t="str">
        <f>IF('S.D.PASTE SHEET'!E308="","",UPPER('S.D.PASTE SHEET'!E308))</f>
        <v/>
      </c>
      <c s="72" t="str">
        <f>IF('S.D.PASTE SHEET'!F308="","",'S.D.PASTE SHEET'!F308)</f>
        <v/>
      </c>
      <c s="72" t="str">
        <f>IF('S.D.PASTE SHEET'!G308="","",UPPER('S.D.PASTE SHEET'!G308))</f>
        <v/>
      </c>
      <c s="72" t="str">
        <f>IF('S.D.PASTE SHEET'!H308="","",UPPER('S.D.PASTE SHEET'!H308))</f>
        <v/>
      </c>
      <c s="72" t="str">
        <f>IF('S.D.PASTE SHEET'!I308="","",'S.D.PASTE SHEET'!I308)</f>
        <v/>
      </c>
      <c s="73" t="str">
        <f>IF('S.D.PASTE SHEET'!J308="","",'S.D.PASTE SHEET'!J308)</f>
        <v/>
      </c>
      <c s="72" t="str">
        <f>IF('S.D.PASTE SHEET'!K308="","",'S.D.PASTE SHEET'!K308)</f>
        <v/>
      </c>
      <c s="72" t="str">
        <f>IF('S.D.PASTE SHEET'!L308="","",'S.D.PASTE SHEET'!L308)</f>
        <v/>
      </c>
      <c s="72" t="str">
        <f>IF('S.D.PASTE SHEET'!M308="","",'S.D.PASTE SHEET'!M308)</f>
        <v/>
      </c>
      <c s="72" t="str">
        <f>IF('S.D.PASTE SHEET'!N308="","",'S.D.PASTE SHEET'!N308)</f>
        <v/>
      </c>
      <c s="72" t="str">
        <f>IF('S.D.PASTE SHEET'!O308="","",'S.D.PASTE SHEET'!O308)</f>
        <v/>
      </c>
      <c s="72" t="str">
        <f>IF('S.D.PASTE SHEET'!P308="","",'S.D.PASTE SHEET'!P308)</f>
        <v/>
      </c>
      <c s="72" t="str">
        <f>IF('S.D.PASTE SHEET'!Q308="","",'S.D.PASTE SHEET'!Q308)</f>
        <v/>
      </c>
      <c s="72" t="str">
        <f>IF('S.D.PASTE SHEET'!R308="","",'S.D.PASTE SHEET'!R308)</f>
        <v/>
      </c>
      <c s="72" t="str">
        <f>IF('S.D.PASTE SHEET'!S308="","",'S.D.PASTE SHEET'!S308)</f>
        <v/>
      </c>
      <c s="72" t="str">
        <f>IF('S.D.PASTE SHEET'!T308="","",'S.D.PASTE SHEET'!T308)</f>
        <v/>
      </c>
      <c s="72" t="str">
        <f>IF('S.D.PASTE SHEET'!U308="","",'S.D.PASTE SHEET'!U308)</f>
        <v/>
      </c>
      <c s="72" t="str">
        <f>IF('S.D.PASTE SHEET'!V308="","",'S.D.PASTE SHEET'!V308)</f>
        <v/>
      </c>
      <c s="72" t="str">
        <f>IF('S.D.PASTE SHEET'!W308="","",'S.D.PASTE SHEET'!W308)</f>
        <v/>
      </c>
      <c s="72" t="str">
        <f>IF('S.D.PASTE SHEET'!X308="","",'S.D.PASTE SHEET'!X308)</f>
        <v/>
      </c>
      <c s="72" t="str">
        <f>IF('S.D.PASTE SHEET'!Y308="","",'S.D.PASTE SHEET'!Y308)</f>
        <v/>
      </c>
      <c s="72" t="str">
        <f>IF('S.D.PASTE SHEET'!Z308="","",'S.D.PASTE SHEET'!Z308)</f>
        <v/>
      </c>
      <c s="72" t="str">
        <f>IF('S.D.PASTE SHEET'!AA308="","",'S.D.PASTE SHEET'!AA308)</f>
        <v/>
      </c>
      <c s="72" t="str">
        <f>IF('S.D.PASTE SHEET'!AB308="","",'S.D.PASTE SHEET'!AB308)</f>
        <v/>
      </c>
      <c s="72" t="str">
        <f>IF('S.D.PASTE SHEET'!AC308="","",'S.D.PASTE SHEET'!AC308)</f>
        <v/>
      </c>
      <c s="72" t="str">
        <f>IF('S.D.PASTE SHEET'!AD308="","",'S.D.PASTE SHEET'!AD308)</f>
        <v/>
      </c>
      <c s="74"/>
      <c s="70" t="str">
        <f>IF(AK308="","",IF(AK308&gt;0,COUNT($AG$2:AG308),""))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IF(BC308="","",IF(BC308&gt;0,COUNT($AY$2:AY308),""))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09" spans="1:157" ht="15.75" customHeight="1">
      <c r="A309" s="72" t="str">
        <f>IF('S.D.PASTE SHEET'!A309="","",'S.D.PASTE SHEET'!A309)</f>
        <v/>
      </c>
      <c s="72" t="str">
        <f>IF('S.D.PASTE SHEET'!B309="","",'S.D.PASTE SHEET'!B309)</f>
        <v/>
      </c>
      <c s="72" t="str">
        <f>IF('S.D.PASTE SHEET'!C309="","",'S.D.PASTE SHEET'!C309)</f>
        <v/>
      </c>
      <c s="73" t="str">
        <f>IF('S.D.PASTE SHEET'!D309="","",'S.D.PASTE SHEET'!D309)</f>
        <v/>
      </c>
      <c s="72" t="str">
        <f>IF('S.D.PASTE SHEET'!E309="","",UPPER('S.D.PASTE SHEET'!E309))</f>
        <v/>
      </c>
      <c s="72" t="str">
        <f>IF('S.D.PASTE SHEET'!F309="","",'S.D.PASTE SHEET'!F309)</f>
        <v/>
      </c>
      <c s="72" t="str">
        <f>IF('S.D.PASTE SHEET'!G309="","",UPPER('S.D.PASTE SHEET'!G309))</f>
        <v/>
      </c>
      <c s="72" t="str">
        <f>IF('S.D.PASTE SHEET'!H309="","",UPPER('S.D.PASTE SHEET'!H309))</f>
        <v/>
      </c>
      <c s="72" t="str">
        <f>IF('S.D.PASTE SHEET'!I309="","",'S.D.PASTE SHEET'!I309)</f>
        <v/>
      </c>
      <c s="73" t="str">
        <f>IF('S.D.PASTE SHEET'!J309="","",'S.D.PASTE SHEET'!J309)</f>
        <v/>
      </c>
      <c s="72" t="str">
        <f>IF('S.D.PASTE SHEET'!K309="","",'S.D.PASTE SHEET'!K309)</f>
        <v/>
      </c>
      <c s="72" t="str">
        <f>IF('S.D.PASTE SHEET'!L309="","",'S.D.PASTE SHEET'!L309)</f>
        <v/>
      </c>
      <c s="72" t="str">
        <f>IF('S.D.PASTE SHEET'!M309="","",'S.D.PASTE SHEET'!M309)</f>
        <v/>
      </c>
      <c s="72" t="str">
        <f>IF('S.D.PASTE SHEET'!N309="","",'S.D.PASTE SHEET'!N309)</f>
        <v/>
      </c>
      <c s="72" t="str">
        <f>IF('S.D.PASTE SHEET'!O309="","",'S.D.PASTE SHEET'!O309)</f>
        <v/>
      </c>
      <c s="72" t="str">
        <f>IF('S.D.PASTE SHEET'!P309="","",'S.D.PASTE SHEET'!P309)</f>
        <v/>
      </c>
      <c s="72" t="str">
        <f>IF('S.D.PASTE SHEET'!Q309="","",'S.D.PASTE SHEET'!Q309)</f>
        <v/>
      </c>
      <c s="72" t="str">
        <f>IF('S.D.PASTE SHEET'!R309="","",'S.D.PASTE SHEET'!R309)</f>
        <v/>
      </c>
      <c s="72" t="str">
        <f>IF('S.D.PASTE SHEET'!S309="","",'S.D.PASTE SHEET'!S309)</f>
        <v/>
      </c>
      <c s="72" t="str">
        <f>IF('S.D.PASTE SHEET'!T309="","",'S.D.PASTE SHEET'!T309)</f>
        <v/>
      </c>
      <c s="72" t="str">
        <f>IF('S.D.PASTE SHEET'!U309="","",'S.D.PASTE SHEET'!U309)</f>
        <v/>
      </c>
      <c s="72" t="str">
        <f>IF('S.D.PASTE SHEET'!V309="","",'S.D.PASTE SHEET'!V309)</f>
        <v/>
      </c>
      <c s="72" t="str">
        <f>IF('S.D.PASTE SHEET'!W309="","",'S.D.PASTE SHEET'!W309)</f>
        <v/>
      </c>
      <c s="72" t="str">
        <f>IF('S.D.PASTE SHEET'!X309="","",'S.D.PASTE SHEET'!X309)</f>
        <v/>
      </c>
      <c s="72" t="str">
        <f>IF('S.D.PASTE SHEET'!Y309="","",'S.D.PASTE SHEET'!Y309)</f>
        <v/>
      </c>
      <c s="72" t="str">
        <f>IF('S.D.PASTE SHEET'!Z309="","",'S.D.PASTE SHEET'!Z309)</f>
        <v/>
      </c>
      <c s="72" t="str">
        <f>IF('S.D.PASTE SHEET'!AA309="","",'S.D.PASTE SHEET'!AA309)</f>
        <v/>
      </c>
      <c s="72" t="str">
        <f>IF('S.D.PASTE SHEET'!AB309="","",'S.D.PASTE SHEET'!AB309)</f>
        <v/>
      </c>
      <c s="72" t="str">
        <f>IF('S.D.PASTE SHEET'!AC309="","",'S.D.PASTE SHEET'!AC309)</f>
        <v/>
      </c>
      <c s="72" t="str">
        <f>IF('S.D.PASTE SHEET'!AD309="","",'S.D.PASTE SHEET'!AD309)</f>
        <v/>
      </c>
      <c s="74"/>
      <c s="70" t="str">
        <f>IF(AK309="","",IF(AK309&gt;0,COUNT($AG$2:AG309),""))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IF(BC309="","",IF(BC309&gt;0,COUNT($AY$2:AY309),""))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0" spans="1:157" ht="15.75" customHeight="1">
      <c r="A310" s="72" t="str">
        <f>IF('S.D.PASTE SHEET'!A310="","",'S.D.PASTE SHEET'!A310)</f>
        <v/>
      </c>
      <c s="72" t="str">
        <f>IF('S.D.PASTE SHEET'!B310="","",'S.D.PASTE SHEET'!B310)</f>
        <v/>
      </c>
      <c s="72" t="str">
        <f>IF('S.D.PASTE SHEET'!C310="","",'S.D.PASTE SHEET'!C310)</f>
        <v/>
      </c>
      <c s="73" t="str">
        <f>IF('S.D.PASTE SHEET'!D310="","",'S.D.PASTE SHEET'!D310)</f>
        <v/>
      </c>
      <c s="72" t="str">
        <f>IF('S.D.PASTE SHEET'!E310="","",UPPER('S.D.PASTE SHEET'!E310))</f>
        <v/>
      </c>
      <c s="72" t="str">
        <f>IF('S.D.PASTE SHEET'!F310="","",'S.D.PASTE SHEET'!F310)</f>
        <v/>
      </c>
      <c s="72" t="str">
        <f>IF('S.D.PASTE SHEET'!G310="","",UPPER('S.D.PASTE SHEET'!G310))</f>
        <v/>
      </c>
      <c s="72" t="str">
        <f>IF('S.D.PASTE SHEET'!H310="","",UPPER('S.D.PASTE SHEET'!H310))</f>
        <v/>
      </c>
      <c s="72" t="str">
        <f>IF('S.D.PASTE SHEET'!I310="","",'S.D.PASTE SHEET'!I310)</f>
        <v/>
      </c>
      <c s="73" t="str">
        <f>IF('S.D.PASTE SHEET'!J310="","",'S.D.PASTE SHEET'!J310)</f>
        <v/>
      </c>
      <c s="72" t="str">
        <f>IF('S.D.PASTE SHEET'!K310="","",'S.D.PASTE SHEET'!K310)</f>
        <v/>
      </c>
      <c s="72" t="str">
        <f>IF('S.D.PASTE SHEET'!L310="","",'S.D.PASTE SHEET'!L310)</f>
        <v/>
      </c>
      <c s="72" t="str">
        <f>IF('S.D.PASTE SHEET'!M310="","",'S.D.PASTE SHEET'!M310)</f>
        <v/>
      </c>
      <c s="72" t="str">
        <f>IF('S.D.PASTE SHEET'!N310="","",'S.D.PASTE SHEET'!N310)</f>
        <v/>
      </c>
      <c s="72" t="str">
        <f>IF('S.D.PASTE SHEET'!O310="","",'S.D.PASTE SHEET'!O310)</f>
        <v/>
      </c>
      <c s="72" t="str">
        <f>IF('S.D.PASTE SHEET'!P310="","",'S.D.PASTE SHEET'!P310)</f>
        <v/>
      </c>
      <c s="72" t="str">
        <f>IF('S.D.PASTE SHEET'!Q310="","",'S.D.PASTE SHEET'!Q310)</f>
        <v/>
      </c>
      <c s="72" t="str">
        <f>IF('S.D.PASTE SHEET'!R310="","",'S.D.PASTE SHEET'!R310)</f>
        <v/>
      </c>
      <c s="72" t="str">
        <f>IF('S.D.PASTE SHEET'!S310="","",'S.D.PASTE SHEET'!S310)</f>
        <v/>
      </c>
      <c s="72" t="str">
        <f>IF('S.D.PASTE SHEET'!T310="","",'S.D.PASTE SHEET'!T310)</f>
        <v/>
      </c>
      <c s="72" t="str">
        <f>IF('S.D.PASTE SHEET'!U310="","",'S.D.PASTE SHEET'!U310)</f>
        <v/>
      </c>
      <c s="72" t="str">
        <f>IF('S.D.PASTE SHEET'!V310="","",'S.D.PASTE SHEET'!V310)</f>
        <v/>
      </c>
      <c s="72" t="str">
        <f>IF('S.D.PASTE SHEET'!W310="","",'S.D.PASTE SHEET'!W310)</f>
        <v/>
      </c>
      <c s="72" t="str">
        <f>IF('S.D.PASTE SHEET'!X310="","",'S.D.PASTE SHEET'!X310)</f>
        <v/>
      </c>
      <c s="72" t="str">
        <f>IF('S.D.PASTE SHEET'!Y310="","",'S.D.PASTE SHEET'!Y310)</f>
        <v/>
      </c>
      <c s="72" t="str">
        <f>IF('S.D.PASTE SHEET'!Z310="","",'S.D.PASTE SHEET'!Z310)</f>
        <v/>
      </c>
      <c s="72" t="str">
        <f>IF('S.D.PASTE SHEET'!AA310="","",'S.D.PASTE SHEET'!AA310)</f>
        <v/>
      </c>
      <c s="72" t="str">
        <f>IF('S.D.PASTE SHEET'!AB310="","",'S.D.PASTE SHEET'!AB310)</f>
        <v/>
      </c>
      <c s="72" t="str">
        <f>IF('S.D.PASTE SHEET'!AC310="","",'S.D.PASTE SHEET'!AC310)</f>
        <v/>
      </c>
      <c s="72" t="str">
        <f>IF('S.D.PASTE SHEET'!AD310="","",'S.D.PASTE SHEET'!AD310)</f>
        <v/>
      </c>
      <c s="74"/>
      <c s="70" t="str">
        <f>IF(AK310="","",IF(AK310&gt;0,COUNT($AG$2:AG310),""))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IF(BC310="","",IF(BC310&gt;0,COUNT($AY$2:AY310),""))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1" spans="1:157" ht="15.75" customHeight="1">
      <c r="A311" s="72" t="str">
        <f>IF('S.D.PASTE SHEET'!A311="","",'S.D.PASTE SHEET'!A311)</f>
        <v/>
      </c>
      <c s="72" t="str">
        <f>IF('S.D.PASTE SHEET'!B311="","",'S.D.PASTE SHEET'!B311)</f>
        <v/>
      </c>
      <c s="72" t="str">
        <f>IF('S.D.PASTE SHEET'!C311="","",'S.D.PASTE SHEET'!C311)</f>
        <v/>
      </c>
      <c s="73" t="str">
        <f>IF('S.D.PASTE SHEET'!D311="","",'S.D.PASTE SHEET'!D311)</f>
        <v/>
      </c>
      <c s="72" t="str">
        <f>IF('S.D.PASTE SHEET'!E311="","",UPPER('S.D.PASTE SHEET'!E311))</f>
        <v/>
      </c>
      <c s="72" t="str">
        <f>IF('S.D.PASTE SHEET'!F311="","",'S.D.PASTE SHEET'!F311)</f>
        <v/>
      </c>
      <c s="72" t="str">
        <f>IF('S.D.PASTE SHEET'!G311="","",UPPER('S.D.PASTE SHEET'!G311))</f>
        <v/>
      </c>
      <c s="72" t="str">
        <f>IF('S.D.PASTE SHEET'!H311="","",UPPER('S.D.PASTE SHEET'!H311))</f>
        <v/>
      </c>
      <c s="72" t="str">
        <f>IF('S.D.PASTE SHEET'!I311="","",'S.D.PASTE SHEET'!I311)</f>
        <v/>
      </c>
      <c s="73" t="str">
        <f>IF('S.D.PASTE SHEET'!J311="","",'S.D.PASTE SHEET'!J311)</f>
        <v/>
      </c>
      <c s="72" t="str">
        <f>IF('S.D.PASTE SHEET'!K311="","",'S.D.PASTE SHEET'!K311)</f>
        <v/>
      </c>
      <c s="72" t="str">
        <f>IF('S.D.PASTE SHEET'!L311="","",'S.D.PASTE SHEET'!L311)</f>
        <v/>
      </c>
      <c s="72" t="str">
        <f>IF('S.D.PASTE SHEET'!M311="","",'S.D.PASTE SHEET'!M311)</f>
        <v/>
      </c>
      <c s="72" t="str">
        <f>IF('S.D.PASTE SHEET'!N311="","",'S.D.PASTE SHEET'!N311)</f>
        <v/>
      </c>
      <c s="72" t="str">
        <f>IF('S.D.PASTE SHEET'!O311="","",'S.D.PASTE SHEET'!O311)</f>
        <v/>
      </c>
      <c s="72" t="str">
        <f>IF('S.D.PASTE SHEET'!P311="","",'S.D.PASTE SHEET'!P311)</f>
        <v/>
      </c>
      <c s="72" t="str">
        <f>IF('S.D.PASTE SHEET'!Q311="","",'S.D.PASTE SHEET'!Q311)</f>
        <v/>
      </c>
      <c s="72" t="str">
        <f>IF('S.D.PASTE SHEET'!R311="","",'S.D.PASTE SHEET'!R311)</f>
        <v/>
      </c>
      <c s="72" t="str">
        <f>IF('S.D.PASTE SHEET'!S311="","",'S.D.PASTE SHEET'!S311)</f>
        <v/>
      </c>
      <c s="72" t="str">
        <f>IF('S.D.PASTE SHEET'!T311="","",'S.D.PASTE SHEET'!T311)</f>
        <v/>
      </c>
      <c s="72" t="str">
        <f>IF('S.D.PASTE SHEET'!U311="","",'S.D.PASTE SHEET'!U311)</f>
        <v/>
      </c>
      <c s="72" t="str">
        <f>IF('S.D.PASTE SHEET'!V311="","",'S.D.PASTE SHEET'!V311)</f>
        <v/>
      </c>
      <c s="72" t="str">
        <f>IF('S.D.PASTE SHEET'!W311="","",'S.D.PASTE SHEET'!W311)</f>
        <v/>
      </c>
      <c s="72" t="str">
        <f>IF('S.D.PASTE SHEET'!X311="","",'S.D.PASTE SHEET'!X311)</f>
        <v/>
      </c>
      <c s="72" t="str">
        <f>IF('S.D.PASTE SHEET'!Y311="","",'S.D.PASTE SHEET'!Y311)</f>
        <v/>
      </c>
      <c s="72" t="str">
        <f>IF('S.D.PASTE SHEET'!Z311="","",'S.D.PASTE SHEET'!Z311)</f>
        <v/>
      </c>
      <c s="72" t="str">
        <f>IF('S.D.PASTE SHEET'!AA311="","",'S.D.PASTE SHEET'!AA311)</f>
        <v/>
      </c>
      <c s="72" t="str">
        <f>IF('S.D.PASTE SHEET'!AB311="","",'S.D.PASTE SHEET'!AB311)</f>
        <v/>
      </c>
      <c s="72" t="str">
        <f>IF('S.D.PASTE SHEET'!AC311="","",'S.D.PASTE SHEET'!AC311)</f>
        <v/>
      </c>
      <c s="72" t="str">
        <f>IF('S.D.PASTE SHEET'!AD311="","",'S.D.PASTE SHEET'!AD311)</f>
        <v/>
      </c>
      <c s="74"/>
      <c s="70" t="str">
        <f>IF(AK311="","",IF(AK311&gt;0,COUNT($AG$2:AG311),""))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IF(BC311="","",IF(BC311&gt;0,COUNT($AY$2:AY311),""))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2" spans="1:157" ht="15.75" customHeight="1">
      <c r="A312" s="72" t="str">
        <f>IF('S.D.PASTE SHEET'!A312="","",'S.D.PASTE SHEET'!A312)</f>
        <v/>
      </c>
      <c s="72" t="str">
        <f>IF('S.D.PASTE SHEET'!B312="","",'S.D.PASTE SHEET'!B312)</f>
        <v/>
      </c>
      <c s="72" t="str">
        <f>IF('S.D.PASTE SHEET'!C312="","",'S.D.PASTE SHEET'!C312)</f>
        <v/>
      </c>
      <c s="73" t="str">
        <f>IF('S.D.PASTE SHEET'!D312="","",'S.D.PASTE SHEET'!D312)</f>
        <v/>
      </c>
      <c s="72" t="str">
        <f>IF('S.D.PASTE SHEET'!E312="","",UPPER('S.D.PASTE SHEET'!E312))</f>
        <v/>
      </c>
      <c s="72" t="str">
        <f>IF('S.D.PASTE SHEET'!F312="","",'S.D.PASTE SHEET'!F312)</f>
        <v/>
      </c>
      <c s="72" t="str">
        <f>IF('S.D.PASTE SHEET'!G312="","",UPPER('S.D.PASTE SHEET'!G312))</f>
        <v/>
      </c>
      <c s="72" t="str">
        <f>IF('S.D.PASTE SHEET'!H312="","",UPPER('S.D.PASTE SHEET'!H312))</f>
        <v/>
      </c>
      <c s="72" t="str">
        <f>IF('S.D.PASTE SHEET'!I312="","",'S.D.PASTE SHEET'!I312)</f>
        <v/>
      </c>
      <c s="73" t="str">
        <f>IF('S.D.PASTE SHEET'!J312="","",'S.D.PASTE SHEET'!J312)</f>
        <v/>
      </c>
      <c s="72" t="str">
        <f>IF('S.D.PASTE SHEET'!K312="","",'S.D.PASTE SHEET'!K312)</f>
        <v/>
      </c>
      <c s="72" t="str">
        <f>IF('S.D.PASTE SHEET'!L312="","",'S.D.PASTE SHEET'!L312)</f>
        <v/>
      </c>
      <c s="72" t="str">
        <f>IF('S.D.PASTE SHEET'!M312="","",'S.D.PASTE SHEET'!M312)</f>
        <v/>
      </c>
      <c s="72" t="str">
        <f>IF('S.D.PASTE SHEET'!N312="","",'S.D.PASTE SHEET'!N312)</f>
        <v/>
      </c>
      <c s="72" t="str">
        <f>IF('S.D.PASTE SHEET'!O312="","",'S.D.PASTE SHEET'!O312)</f>
        <v/>
      </c>
      <c s="72" t="str">
        <f>IF('S.D.PASTE SHEET'!P312="","",'S.D.PASTE SHEET'!P312)</f>
        <v/>
      </c>
      <c s="72" t="str">
        <f>IF('S.D.PASTE SHEET'!Q312="","",'S.D.PASTE SHEET'!Q312)</f>
        <v/>
      </c>
      <c s="72" t="str">
        <f>IF('S.D.PASTE SHEET'!R312="","",'S.D.PASTE SHEET'!R312)</f>
        <v/>
      </c>
      <c s="72" t="str">
        <f>IF('S.D.PASTE SHEET'!S312="","",'S.D.PASTE SHEET'!S312)</f>
        <v/>
      </c>
      <c s="72" t="str">
        <f>IF('S.D.PASTE SHEET'!T312="","",'S.D.PASTE SHEET'!T312)</f>
        <v/>
      </c>
      <c s="72" t="str">
        <f>IF('S.D.PASTE SHEET'!U312="","",'S.D.PASTE SHEET'!U312)</f>
        <v/>
      </c>
      <c s="72" t="str">
        <f>IF('S.D.PASTE SHEET'!V312="","",'S.D.PASTE SHEET'!V312)</f>
        <v/>
      </c>
      <c s="72" t="str">
        <f>IF('S.D.PASTE SHEET'!W312="","",'S.D.PASTE SHEET'!W312)</f>
        <v/>
      </c>
      <c s="72" t="str">
        <f>IF('S.D.PASTE SHEET'!X312="","",'S.D.PASTE SHEET'!X312)</f>
        <v/>
      </c>
      <c s="72" t="str">
        <f>IF('S.D.PASTE SHEET'!Y312="","",'S.D.PASTE SHEET'!Y312)</f>
        <v/>
      </c>
      <c s="72" t="str">
        <f>IF('S.D.PASTE SHEET'!Z312="","",'S.D.PASTE SHEET'!Z312)</f>
        <v/>
      </c>
      <c s="72" t="str">
        <f>IF('S.D.PASTE SHEET'!AA312="","",'S.D.PASTE SHEET'!AA312)</f>
        <v/>
      </c>
      <c s="72" t="str">
        <f>IF('S.D.PASTE SHEET'!AB312="","",'S.D.PASTE SHEET'!AB312)</f>
        <v/>
      </c>
      <c s="72" t="str">
        <f>IF('S.D.PASTE SHEET'!AC312="","",'S.D.PASTE SHEET'!AC312)</f>
        <v/>
      </c>
      <c s="72" t="str">
        <f>IF('S.D.PASTE SHEET'!AD312="","",'S.D.PASTE SHEET'!AD312)</f>
        <v/>
      </c>
      <c s="74"/>
      <c s="70" t="str">
        <f>IF(AK312="","",IF(AK312&gt;0,COUNT($AG$2:AG312),""))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IF(BC312="","",IF(BC312&gt;0,COUNT($AY$2:AY312),""))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3" spans="1:157" ht="15.75" customHeight="1">
      <c r="A313" s="72" t="str">
        <f>IF('S.D.PASTE SHEET'!A313="","",'S.D.PASTE SHEET'!A313)</f>
        <v/>
      </c>
      <c s="72" t="str">
        <f>IF('S.D.PASTE SHEET'!B313="","",'S.D.PASTE SHEET'!B313)</f>
        <v/>
      </c>
      <c s="72" t="str">
        <f>IF('S.D.PASTE SHEET'!C313="","",'S.D.PASTE SHEET'!C313)</f>
        <v/>
      </c>
      <c s="73" t="str">
        <f>IF('S.D.PASTE SHEET'!D313="","",'S.D.PASTE SHEET'!D313)</f>
        <v/>
      </c>
      <c s="72" t="str">
        <f>IF('S.D.PASTE SHEET'!E313="","",UPPER('S.D.PASTE SHEET'!E313))</f>
        <v/>
      </c>
      <c s="72" t="str">
        <f>IF('S.D.PASTE SHEET'!F313="","",'S.D.PASTE SHEET'!F313)</f>
        <v/>
      </c>
      <c s="72" t="str">
        <f>IF('S.D.PASTE SHEET'!G313="","",UPPER('S.D.PASTE SHEET'!G313))</f>
        <v/>
      </c>
      <c s="72" t="str">
        <f>IF('S.D.PASTE SHEET'!H313="","",UPPER('S.D.PASTE SHEET'!H313))</f>
        <v/>
      </c>
      <c s="72" t="str">
        <f>IF('S.D.PASTE SHEET'!I313="","",'S.D.PASTE SHEET'!I313)</f>
        <v/>
      </c>
      <c s="73" t="str">
        <f>IF('S.D.PASTE SHEET'!J313="","",'S.D.PASTE SHEET'!J313)</f>
        <v/>
      </c>
      <c s="72" t="str">
        <f>IF('S.D.PASTE SHEET'!K313="","",'S.D.PASTE SHEET'!K313)</f>
        <v/>
      </c>
      <c s="72" t="str">
        <f>IF('S.D.PASTE SHEET'!L313="","",'S.D.PASTE SHEET'!L313)</f>
        <v/>
      </c>
      <c s="72" t="str">
        <f>IF('S.D.PASTE SHEET'!M313="","",'S.D.PASTE SHEET'!M313)</f>
        <v/>
      </c>
      <c s="72" t="str">
        <f>IF('S.D.PASTE SHEET'!N313="","",'S.D.PASTE SHEET'!N313)</f>
        <v/>
      </c>
      <c s="72" t="str">
        <f>IF('S.D.PASTE SHEET'!O313="","",'S.D.PASTE SHEET'!O313)</f>
        <v/>
      </c>
      <c s="72" t="str">
        <f>IF('S.D.PASTE SHEET'!P313="","",'S.D.PASTE SHEET'!P313)</f>
        <v/>
      </c>
      <c s="72" t="str">
        <f>IF('S.D.PASTE SHEET'!Q313="","",'S.D.PASTE SHEET'!Q313)</f>
        <v/>
      </c>
      <c s="72" t="str">
        <f>IF('S.D.PASTE SHEET'!R313="","",'S.D.PASTE SHEET'!R313)</f>
        <v/>
      </c>
      <c s="72" t="str">
        <f>IF('S.D.PASTE SHEET'!S313="","",'S.D.PASTE SHEET'!S313)</f>
        <v/>
      </c>
      <c s="72" t="str">
        <f>IF('S.D.PASTE SHEET'!T313="","",'S.D.PASTE SHEET'!T313)</f>
        <v/>
      </c>
      <c s="72" t="str">
        <f>IF('S.D.PASTE SHEET'!U313="","",'S.D.PASTE SHEET'!U313)</f>
        <v/>
      </c>
      <c s="72" t="str">
        <f>IF('S.D.PASTE SHEET'!V313="","",'S.D.PASTE SHEET'!V313)</f>
        <v/>
      </c>
      <c s="72" t="str">
        <f>IF('S.D.PASTE SHEET'!W313="","",'S.D.PASTE SHEET'!W313)</f>
        <v/>
      </c>
      <c s="72" t="str">
        <f>IF('S.D.PASTE SHEET'!X313="","",'S.D.PASTE SHEET'!X313)</f>
        <v/>
      </c>
      <c s="72" t="str">
        <f>IF('S.D.PASTE SHEET'!Y313="","",'S.D.PASTE SHEET'!Y313)</f>
        <v/>
      </c>
      <c s="72" t="str">
        <f>IF('S.D.PASTE SHEET'!Z313="","",'S.D.PASTE SHEET'!Z313)</f>
        <v/>
      </c>
      <c s="72" t="str">
        <f>IF('S.D.PASTE SHEET'!AA313="","",'S.D.PASTE SHEET'!AA313)</f>
        <v/>
      </c>
      <c s="72" t="str">
        <f>IF('S.D.PASTE SHEET'!AB313="","",'S.D.PASTE SHEET'!AB313)</f>
        <v/>
      </c>
      <c s="72" t="str">
        <f>IF('S.D.PASTE SHEET'!AC313="","",'S.D.PASTE SHEET'!AC313)</f>
        <v/>
      </c>
      <c s="72" t="str">
        <f>IF('S.D.PASTE SHEET'!AD313="","",'S.D.PASTE SHEET'!AD313)</f>
        <v/>
      </c>
      <c s="74"/>
      <c s="70" t="str">
        <f>IF(AK313="","",IF(AK313&gt;0,COUNT($AG$2:AG313),""))</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IF(BC313="","",IF(BC313&gt;0,COUNT($AY$2:AY313),""))</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4" spans="1:157" ht="15.75" customHeight="1">
      <c r="A314" s="72" t="str">
        <f>IF('S.D.PASTE SHEET'!A314="","",'S.D.PASTE SHEET'!A314)</f>
        <v/>
      </c>
      <c s="72" t="str">
        <f>IF('S.D.PASTE SHEET'!B314="","",'S.D.PASTE SHEET'!B314)</f>
        <v/>
      </c>
      <c s="72" t="str">
        <f>IF('S.D.PASTE SHEET'!C314="","",'S.D.PASTE SHEET'!C314)</f>
        <v/>
      </c>
      <c s="73" t="str">
        <f>IF('S.D.PASTE SHEET'!D314="","",'S.D.PASTE SHEET'!D314)</f>
        <v/>
      </c>
      <c s="72" t="str">
        <f>IF('S.D.PASTE SHEET'!E314="","",UPPER('S.D.PASTE SHEET'!E314))</f>
        <v/>
      </c>
      <c s="72" t="str">
        <f>IF('S.D.PASTE SHEET'!F314="","",'S.D.PASTE SHEET'!F314)</f>
        <v/>
      </c>
      <c s="72" t="str">
        <f>IF('S.D.PASTE SHEET'!G314="","",UPPER('S.D.PASTE SHEET'!G314))</f>
        <v/>
      </c>
      <c s="72" t="str">
        <f>IF('S.D.PASTE SHEET'!H314="","",UPPER('S.D.PASTE SHEET'!H314))</f>
        <v/>
      </c>
      <c s="72" t="str">
        <f>IF('S.D.PASTE SHEET'!I314="","",'S.D.PASTE SHEET'!I314)</f>
        <v/>
      </c>
      <c s="73" t="str">
        <f>IF('S.D.PASTE SHEET'!J314="","",'S.D.PASTE SHEET'!J314)</f>
        <v/>
      </c>
      <c s="72" t="str">
        <f>IF('S.D.PASTE SHEET'!K314="","",'S.D.PASTE SHEET'!K314)</f>
        <v/>
      </c>
      <c s="72" t="str">
        <f>IF('S.D.PASTE SHEET'!L314="","",'S.D.PASTE SHEET'!L314)</f>
        <v/>
      </c>
      <c s="72" t="str">
        <f>IF('S.D.PASTE SHEET'!M314="","",'S.D.PASTE SHEET'!M314)</f>
        <v/>
      </c>
      <c s="72" t="str">
        <f>IF('S.D.PASTE SHEET'!N314="","",'S.D.PASTE SHEET'!N314)</f>
        <v/>
      </c>
      <c s="72" t="str">
        <f>IF('S.D.PASTE SHEET'!O314="","",'S.D.PASTE SHEET'!O314)</f>
        <v/>
      </c>
      <c s="72" t="str">
        <f>IF('S.D.PASTE SHEET'!P314="","",'S.D.PASTE SHEET'!P314)</f>
        <v/>
      </c>
      <c s="72" t="str">
        <f>IF('S.D.PASTE SHEET'!Q314="","",'S.D.PASTE SHEET'!Q314)</f>
        <v/>
      </c>
      <c s="72" t="str">
        <f>IF('S.D.PASTE SHEET'!R314="","",'S.D.PASTE SHEET'!R314)</f>
        <v/>
      </c>
      <c s="72" t="str">
        <f>IF('S.D.PASTE SHEET'!S314="","",'S.D.PASTE SHEET'!S314)</f>
        <v/>
      </c>
      <c s="72" t="str">
        <f>IF('S.D.PASTE SHEET'!T314="","",'S.D.PASTE SHEET'!T314)</f>
        <v/>
      </c>
      <c s="72" t="str">
        <f>IF('S.D.PASTE SHEET'!U314="","",'S.D.PASTE SHEET'!U314)</f>
        <v/>
      </c>
      <c s="72" t="str">
        <f>IF('S.D.PASTE SHEET'!V314="","",'S.D.PASTE SHEET'!V314)</f>
        <v/>
      </c>
      <c s="72" t="str">
        <f>IF('S.D.PASTE SHEET'!W314="","",'S.D.PASTE SHEET'!W314)</f>
        <v/>
      </c>
      <c s="72" t="str">
        <f>IF('S.D.PASTE SHEET'!X314="","",'S.D.PASTE SHEET'!X314)</f>
        <v/>
      </c>
      <c s="72" t="str">
        <f>IF('S.D.PASTE SHEET'!Y314="","",'S.D.PASTE SHEET'!Y314)</f>
        <v/>
      </c>
      <c s="72" t="str">
        <f>IF('S.D.PASTE SHEET'!Z314="","",'S.D.PASTE SHEET'!Z314)</f>
        <v/>
      </c>
      <c s="72" t="str">
        <f>IF('S.D.PASTE SHEET'!AA314="","",'S.D.PASTE SHEET'!AA314)</f>
        <v/>
      </c>
      <c s="72" t="str">
        <f>IF('S.D.PASTE SHEET'!AB314="","",'S.D.PASTE SHEET'!AB314)</f>
        <v/>
      </c>
      <c s="72" t="str">
        <f>IF('S.D.PASTE SHEET'!AC314="","",'S.D.PASTE SHEET'!AC314)</f>
        <v/>
      </c>
      <c s="72" t="str">
        <f>IF('S.D.PASTE SHEET'!AD314="","",'S.D.PASTE SHEET'!AD314)</f>
        <v/>
      </c>
      <c s="74"/>
      <c s="70" t="str">
        <f>IF(AK314="","",IF(AK314&gt;0,COUNT($AG$2:AG314),""))</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t="str">
        <f t="shared" si="160"/>
        <v/>
      </c>
      <c s="70" t="str">
        <f>IF(BC314="","",IF(BC314&gt;0,COUNT($AY$2:AY314),""))</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5" spans="1:157" ht="15.75" customHeight="1">
      <c r="A315" s="72" t="str">
        <f>IF('S.D.PASTE SHEET'!A315="","",'S.D.PASTE SHEET'!A315)</f>
        <v/>
      </c>
      <c s="72" t="str">
        <f>IF('S.D.PASTE SHEET'!B315="","",'S.D.PASTE SHEET'!B315)</f>
        <v/>
      </c>
      <c s="72" t="str">
        <f>IF('S.D.PASTE SHEET'!C315="","",'S.D.PASTE SHEET'!C315)</f>
        <v/>
      </c>
      <c s="73" t="str">
        <f>IF('S.D.PASTE SHEET'!D315="","",'S.D.PASTE SHEET'!D315)</f>
        <v/>
      </c>
      <c s="72" t="str">
        <f>IF('S.D.PASTE SHEET'!E315="","",UPPER('S.D.PASTE SHEET'!E315))</f>
        <v/>
      </c>
      <c s="72" t="str">
        <f>IF('S.D.PASTE SHEET'!F315="","",'S.D.PASTE SHEET'!F315)</f>
        <v/>
      </c>
      <c s="72" t="str">
        <f>IF('S.D.PASTE SHEET'!G315="","",UPPER('S.D.PASTE SHEET'!G315))</f>
        <v/>
      </c>
      <c s="72" t="str">
        <f>IF('S.D.PASTE SHEET'!H315="","",UPPER('S.D.PASTE SHEET'!H315))</f>
        <v/>
      </c>
      <c s="72" t="str">
        <f>IF('S.D.PASTE SHEET'!I315="","",'S.D.PASTE SHEET'!I315)</f>
        <v/>
      </c>
      <c s="73" t="str">
        <f>IF('S.D.PASTE SHEET'!J315="","",'S.D.PASTE SHEET'!J315)</f>
        <v/>
      </c>
      <c s="72" t="str">
        <f>IF('S.D.PASTE SHEET'!K315="","",'S.D.PASTE SHEET'!K315)</f>
        <v/>
      </c>
      <c s="72" t="str">
        <f>IF('S.D.PASTE SHEET'!L315="","",'S.D.PASTE SHEET'!L315)</f>
        <v/>
      </c>
      <c s="72" t="str">
        <f>IF('S.D.PASTE SHEET'!M315="","",'S.D.PASTE SHEET'!M315)</f>
        <v/>
      </c>
      <c s="72" t="str">
        <f>IF('S.D.PASTE SHEET'!N315="","",'S.D.PASTE SHEET'!N315)</f>
        <v/>
      </c>
      <c s="72" t="str">
        <f>IF('S.D.PASTE SHEET'!O315="","",'S.D.PASTE SHEET'!O315)</f>
        <v/>
      </c>
      <c s="72" t="str">
        <f>IF('S.D.PASTE SHEET'!P315="","",'S.D.PASTE SHEET'!P315)</f>
        <v/>
      </c>
      <c s="72" t="str">
        <f>IF('S.D.PASTE SHEET'!Q315="","",'S.D.PASTE SHEET'!Q315)</f>
        <v/>
      </c>
      <c s="72" t="str">
        <f>IF('S.D.PASTE SHEET'!R315="","",'S.D.PASTE SHEET'!R315)</f>
        <v/>
      </c>
      <c s="72" t="str">
        <f>IF('S.D.PASTE SHEET'!S315="","",'S.D.PASTE SHEET'!S315)</f>
        <v/>
      </c>
      <c s="72" t="str">
        <f>IF('S.D.PASTE SHEET'!T315="","",'S.D.PASTE SHEET'!T315)</f>
        <v/>
      </c>
      <c s="72" t="str">
        <f>IF('S.D.PASTE SHEET'!U315="","",'S.D.PASTE SHEET'!U315)</f>
        <v/>
      </c>
      <c s="72" t="str">
        <f>IF('S.D.PASTE SHEET'!V315="","",'S.D.PASTE SHEET'!V315)</f>
        <v/>
      </c>
      <c s="72" t="str">
        <f>IF('S.D.PASTE SHEET'!W315="","",'S.D.PASTE SHEET'!W315)</f>
        <v/>
      </c>
      <c s="72" t="str">
        <f>IF('S.D.PASTE SHEET'!X315="","",'S.D.PASTE SHEET'!X315)</f>
        <v/>
      </c>
      <c s="72" t="str">
        <f>IF('S.D.PASTE SHEET'!Y315="","",'S.D.PASTE SHEET'!Y315)</f>
        <v/>
      </c>
      <c s="72" t="str">
        <f>IF('S.D.PASTE SHEET'!Z315="","",'S.D.PASTE SHEET'!Z315)</f>
        <v/>
      </c>
      <c s="72" t="str">
        <f>IF('S.D.PASTE SHEET'!AA315="","",'S.D.PASTE SHEET'!AA315)</f>
        <v/>
      </c>
      <c s="72" t="str">
        <f>IF('S.D.PASTE SHEET'!AB315="","",'S.D.PASTE SHEET'!AB315)</f>
        <v/>
      </c>
      <c s="72" t="str">
        <f>IF('S.D.PASTE SHEET'!AC315="","",'S.D.PASTE SHEET'!AC315)</f>
        <v/>
      </c>
      <c s="72" t="str">
        <f>IF('S.D.PASTE SHEET'!AD315="","",'S.D.PASTE SHEET'!AD315)</f>
        <v/>
      </c>
      <c s="74"/>
      <c s="70" t="str">
        <f>IF(AK315="","",IF(AK315&gt;0,COUNT($AG$2:AG315),""))</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IF(BC315="","",IF(BC315&gt;0,COUNT($AY$2:AY315),""))</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6" spans="1:157" ht="15.75" customHeight="1">
      <c r="A316" s="72" t="str">
        <f>IF('S.D.PASTE SHEET'!A316="","",'S.D.PASTE SHEET'!A316)</f>
        <v/>
      </c>
      <c s="72" t="str">
        <f>IF('S.D.PASTE SHEET'!B316="","",'S.D.PASTE SHEET'!B316)</f>
        <v/>
      </c>
      <c s="72" t="str">
        <f>IF('S.D.PASTE SHEET'!C316="","",'S.D.PASTE SHEET'!C316)</f>
        <v/>
      </c>
      <c s="73" t="str">
        <f>IF('S.D.PASTE SHEET'!D316="","",'S.D.PASTE SHEET'!D316)</f>
        <v/>
      </c>
      <c s="72" t="str">
        <f>IF('S.D.PASTE SHEET'!E316="","",UPPER('S.D.PASTE SHEET'!E316))</f>
        <v/>
      </c>
      <c s="72" t="str">
        <f>IF('S.D.PASTE SHEET'!F316="","",'S.D.PASTE SHEET'!F316)</f>
        <v/>
      </c>
      <c s="72" t="str">
        <f>IF('S.D.PASTE SHEET'!G316="","",UPPER('S.D.PASTE SHEET'!G316))</f>
        <v/>
      </c>
      <c s="72" t="str">
        <f>IF('S.D.PASTE SHEET'!H316="","",UPPER('S.D.PASTE SHEET'!H316))</f>
        <v/>
      </c>
      <c s="72" t="str">
        <f>IF('S.D.PASTE SHEET'!I316="","",'S.D.PASTE SHEET'!I316)</f>
        <v/>
      </c>
      <c s="73" t="str">
        <f>IF('S.D.PASTE SHEET'!J316="","",'S.D.PASTE SHEET'!J316)</f>
        <v/>
      </c>
      <c s="72" t="str">
        <f>IF('S.D.PASTE SHEET'!K316="","",'S.D.PASTE SHEET'!K316)</f>
        <v/>
      </c>
      <c s="72" t="str">
        <f>IF('S.D.PASTE SHEET'!L316="","",'S.D.PASTE SHEET'!L316)</f>
        <v/>
      </c>
      <c s="72" t="str">
        <f>IF('S.D.PASTE SHEET'!M316="","",'S.D.PASTE SHEET'!M316)</f>
        <v/>
      </c>
      <c s="72" t="str">
        <f>IF('S.D.PASTE SHEET'!N316="","",'S.D.PASTE SHEET'!N316)</f>
        <v/>
      </c>
      <c s="72" t="str">
        <f>IF('S.D.PASTE SHEET'!O316="","",'S.D.PASTE SHEET'!O316)</f>
        <v/>
      </c>
      <c s="72" t="str">
        <f>IF('S.D.PASTE SHEET'!P316="","",'S.D.PASTE SHEET'!P316)</f>
        <v/>
      </c>
      <c s="72" t="str">
        <f>IF('S.D.PASTE SHEET'!Q316="","",'S.D.PASTE SHEET'!Q316)</f>
        <v/>
      </c>
      <c s="72" t="str">
        <f>IF('S.D.PASTE SHEET'!R316="","",'S.D.PASTE SHEET'!R316)</f>
        <v/>
      </c>
      <c s="72" t="str">
        <f>IF('S.D.PASTE SHEET'!S316="","",'S.D.PASTE SHEET'!S316)</f>
        <v/>
      </c>
      <c s="72" t="str">
        <f>IF('S.D.PASTE SHEET'!T316="","",'S.D.PASTE SHEET'!T316)</f>
        <v/>
      </c>
      <c s="72" t="str">
        <f>IF('S.D.PASTE SHEET'!U316="","",'S.D.PASTE SHEET'!U316)</f>
        <v/>
      </c>
      <c s="72" t="str">
        <f>IF('S.D.PASTE SHEET'!V316="","",'S.D.PASTE SHEET'!V316)</f>
        <v/>
      </c>
      <c s="72" t="str">
        <f>IF('S.D.PASTE SHEET'!W316="","",'S.D.PASTE SHEET'!W316)</f>
        <v/>
      </c>
      <c s="72" t="str">
        <f>IF('S.D.PASTE SHEET'!X316="","",'S.D.PASTE SHEET'!X316)</f>
        <v/>
      </c>
      <c s="72" t="str">
        <f>IF('S.D.PASTE SHEET'!Y316="","",'S.D.PASTE SHEET'!Y316)</f>
        <v/>
      </c>
      <c s="72" t="str">
        <f>IF('S.D.PASTE SHEET'!Z316="","",'S.D.PASTE SHEET'!Z316)</f>
        <v/>
      </c>
      <c s="72" t="str">
        <f>IF('S.D.PASTE SHEET'!AA316="","",'S.D.PASTE SHEET'!AA316)</f>
        <v/>
      </c>
      <c s="72" t="str">
        <f>IF('S.D.PASTE SHEET'!AB316="","",'S.D.PASTE SHEET'!AB316)</f>
        <v/>
      </c>
      <c s="72" t="str">
        <f>IF('S.D.PASTE SHEET'!AC316="","",'S.D.PASTE SHEET'!AC316)</f>
        <v/>
      </c>
      <c s="72" t="str">
        <f>IF('S.D.PASTE SHEET'!AD316="","",'S.D.PASTE SHEET'!AD316)</f>
        <v/>
      </c>
      <c s="74"/>
      <c s="70" t="str">
        <f>IF(AK316="","",IF(AK316&gt;0,COUNT($AG$2:AG316),""))</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IF(BC316="","",IF(BC316&gt;0,COUNT($AY$2:AY316),""))</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7" spans="1:157" ht="15.75" customHeight="1">
      <c r="A317" s="72" t="str">
        <f>IF('S.D.PASTE SHEET'!A317="","",'S.D.PASTE SHEET'!A317)</f>
        <v/>
      </c>
      <c s="72" t="str">
        <f>IF('S.D.PASTE SHEET'!B317="","",'S.D.PASTE SHEET'!B317)</f>
        <v/>
      </c>
      <c s="72" t="str">
        <f>IF('S.D.PASTE SHEET'!C317="","",'S.D.PASTE SHEET'!C317)</f>
        <v/>
      </c>
      <c s="73" t="str">
        <f>IF('S.D.PASTE SHEET'!D317="","",'S.D.PASTE SHEET'!D317)</f>
        <v/>
      </c>
      <c s="72" t="str">
        <f>IF('S.D.PASTE SHEET'!E317="","",UPPER('S.D.PASTE SHEET'!E317))</f>
        <v/>
      </c>
      <c s="72" t="str">
        <f>IF('S.D.PASTE SHEET'!F317="","",'S.D.PASTE SHEET'!F317)</f>
        <v/>
      </c>
      <c s="72" t="str">
        <f>IF('S.D.PASTE SHEET'!G317="","",UPPER('S.D.PASTE SHEET'!G317))</f>
        <v/>
      </c>
      <c s="72" t="str">
        <f>IF('S.D.PASTE SHEET'!H317="","",UPPER('S.D.PASTE SHEET'!H317))</f>
        <v/>
      </c>
      <c s="72" t="str">
        <f>IF('S.D.PASTE SHEET'!I317="","",'S.D.PASTE SHEET'!I317)</f>
        <v/>
      </c>
      <c s="73" t="str">
        <f>IF('S.D.PASTE SHEET'!J317="","",'S.D.PASTE SHEET'!J317)</f>
        <v/>
      </c>
      <c s="72" t="str">
        <f>IF('S.D.PASTE SHEET'!K317="","",'S.D.PASTE SHEET'!K317)</f>
        <v/>
      </c>
      <c s="72" t="str">
        <f>IF('S.D.PASTE SHEET'!L317="","",'S.D.PASTE SHEET'!L317)</f>
        <v/>
      </c>
      <c s="72" t="str">
        <f>IF('S.D.PASTE SHEET'!M317="","",'S.D.PASTE SHEET'!M317)</f>
        <v/>
      </c>
      <c s="72" t="str">
        <f>IF('S.D.PASTE SHEET'!N317="","",'S.D.PASTE SHEET'!N317)</f>
        <v/>
      </c>
      <c s="72" t="str">
        <f>IF('S.D.PASTE SHEET'!O317="","",'S.D.PASTE SHEET'!O317)</f>
        <v/>
      </c>
      <c s="72" t="str">
        <f>IF('S.D.PASTE SHEET'!P317="","",'S.D.PASTE SHEET'!P317)</f>
        <v/>
      </c>
      <c s="72" t="str">
        <f>IF('S.D.PASTE SHEET'!Q317="","",'S.D.PASTE SHEET'!Q317)</f>
        <v/>
      </c>
      <c s="72" t="str">
        <f>IF('S.D.PASTE SHEET'!R317="","",'S.D.PASTE SHEET'!R317)</f>
        <v/>
      </c>
      <c s="72" t="str">
        <f>IF('S.D.PASTE SHEET'!S317="","",'S.D.PASTE SHEET'!S317)</f>
        <v/>
      </c>
      <c s="72" t="str">
        <f>IF('S.D.PASTE SHEET'!T317="","",'S.D.PASTE SHEET'!T317)</f>
        <v/>
      </c>
      <c s="72" t="str">
        <f>IF('S.D.PASTE SHEET'!U317="","",'S.D.PASTE SHEET'!U317)</f>
        <v/>
      </c>
      <c s="72" t="str">
        <f>IF('S.D.PASTE SHEET'!V317="","",'S.D.PASTE SHEET'!V317)</f>
        <v/>
      </c>
      <c s="72" t="str">
        <f>IF('S.D.PASTE SHEET'!W317="","",'S.D.PASTE SHEET'!W317)</f>
        <v/>
      </c>
      <c s="72" t="str">
        <f>IF('S.D.PASTE SHEET'!X317="","",'S.D.PASTE SHEET'!X317)</f>
        <v/>
      </c>
      <c s="72" t="str">
        <f>IF('S.D.PASTE SHEET'!Y317="","",'S.D.PASTE SHEET'!Y317)</f>
        <v/>
      </c>
      <c s="72" t="str">
        <f>IF('S.D.PASTE SHEET'!Z317="","",'S.D.PASTE SHEET'!Z317)</f>
        <v/>
      </c>
      <c s="72" t="str">
        <f>IF('S.D.PASTE SHEET'!AA317="","",'S.D.PASTE SHEET'!AA317)</f>
        <v/>
      </c>
      <c s="72" t="str">
        <f>IF('S.D.PASTE SHEET'!AB317="","",'S.D.PASTE SHEET'!AB317)</f>
        <v/>
      </c>
      <c s="72" t="str">
        <f>IF('S.D.PASTE SHEET'!AC317="","",'S.D.PASTE SHEET'!AC317)</f>
        <v/>
      </c>
      <c s="72" t="str">
        <f>IF('S.D.PASTE SHEET'!AD317="","",'S.D.PASTE SHEET'!AD317)</f>
        <v/>
      </c>
      <c s="74"/>
      <c s="70" t="str">
        <f>IF(AK317="","",IF(AK317&gt;0,COUNT($AG$2:AG317),""))</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IF(BC317="","",IF(BC317&gt;0,COUNT($AY$2:AY317),""))</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8" spans="1:157" ht="15.75" customHeight="1">
      <c r="A318" s="72" t="str">
        <f>IF('S.D.PASTE SHEET'!A318="","",'S.D.PASTE SHEET'!A318)</f>
        <v/>
      </c>
      <c s="72" t="str">
        <f>IF('S.D.PASTE SHEET'!B318="","",'S.D.PASTE SHEET'!B318)</f>
        <v/>
      </c>
      <c s="72" t="str">
        <f>IF('S.D.PASTE SHEET'!C318="","",'S.D.PASTE SHEET'!C318)</f>
        <v/>
      </c>
      <c s="73" t="str">
        <f>IF('S.D.PASTE SHEET'!D318="","",'S.D.PASTE SHEET'!D318)</f>
        <v/>
      </c>
      <c s="72" t="str">
        <f>IF('S.D.PASTE SHEET'!E318="","",UPPER('S.D.PASTE SHEET'!E318))</f>
        <v/>
      </c>
      <c s="72" t="str">
        <f>IF('S.D.PASTE SHEET'!F318="","",'S.D.PASTE SHEET'!F318)</f>
        <v/>
      </c>
      <c s="72" t="str">
        <f>IF('S.D.PASTE SHEET'!G318="","",UPPER('S.D.PASTE SHEET'!G318))</f>
        <v/>
      </c>
      <c s="72" t="str">
        <f>IF('S.D.PASTE SHEET'!H318="","",UPPER('S.D.PASTE SHEET'!H318))</f>
        <v/>
      </c>
      <c s="72" t="str">
        <f>IF('S.D.PASTE SHEET'!I318="","",'S.D.PASTE SHEET'!I318)</f>
        <v/>
      </c>
      <c s="73" t="str">
        <f>IF('S.D.PASTE SHEET'!J318="","",'S.D.PASTE SHEET'!J318)</f>
        <v/>
      </c>
      <c s="72" t="str">
        <f>IF('S.D.PASTE SHEET'!K318="","",'S.D.PASTE SHEET'!K318)</f>
        <v/>
      </c>
      <c s="72" t="str">
        <f>IF('S.D.PASTE SHEET'!L318="","",'S.D.PASTE SHEET'!L318)</f>
        <v/>
      </c>
      <c s="72" t="str">
        <f>IF('S.D.PASTE SHEET'!M318="","",'S.D.PASTE SHEET'!M318)</f>
        <v/>
      </c>
      <c s="72" t="str">
        <f>IF('S.D.PASTE SHEET'!N318="","",'S.D.PASTE SHEET'!N318)</f>
        <v/>
      </c>
      <c s="72" t="str">
        <f>IF('S.D.PASTE SHEET'!O318="","",'S.D.PASTE SHEET'!O318)</f>
        <v/>
      </c>
      <c s="72" t="str">
        <f>IF('S.D.PASTE SHEET'!P318="","",'S.D.PASTE SHEET'!P318)</f>
        <v/>
      </c>
      <c s="72" t="str">
        <f>IF('S.D.PASTE SHEET'!Q318="","",'S.D.PASTE SHEET'!Q318)</f>
        <v/>
      </c>
      <c s="72" t="str">
        <f>IF('S.D.PASTE SHEET'!R318="","",'S.D.PASTE SHEET'!R318)</f>
        <v/>
      </c>
      <c s="72" t="str">
        <f>IF('S.D.PASTE SHEET'!S318="","",'S.D.PASTE SHEET'!S318)</f>
        <v/>
      </c>
      <c s="72" t="str">
        <f>IF('S.D.PASTE SHEET'!T318="","",'S.D.PASTE SHEET'!T318)</f>
        <v/>
      </c>
      <c s="72" t="str">
        <f>IF('S.D.PASTE SHEET'!U318="","",'S.D.PASTE SHEET'!U318)</f>
        <v/>
      </c>
      <c s="72" t="str">
        <f>IF('S.D.PASTE SHEET'!V318="","",'S.D.PASTE SHEET'!V318)</f>
        <v/>
      </c>
      <c s="72" t="str">
        <f>IF('S.D.PASTE SHEET'!W318="","",'S.D.PASTE SHEET'!W318)</f>
        <v/>
      </c>
      <c s="72" t="str">
        <f>IF('S.D.PASTE SHEET'!X318="","",'S.D.PASTE SHEET'!X318)</f>
        <v/>
      </c>
      <c s="72" t="str">
        <f>IF('S.D.PASTE SHEET'!Y318="","",'S.D.PASTE SHEET'!Y318)</f>
        <v/>
      </c>
      <c s="72" t="str">
        <f>IF('S.D.PASTE SHEET'!Z318="","",'S.D.PASTE SHEET'!Z318)</f>
        <v/>
      </c>
      <c s="72" t="str">
        <f>IF('S.D.PASTE SHEET'!AA318="","",'S.D.PASTE SHEET'!AA318)</f>
        <v/>
      </c>
      <c s="72" t="str">
        <f>IF('S.D.PASTE SHEET'!AB318="","",'S.D.PASTE SHEET'!AB318)</f>
        <v/>
      </c>
      <c s="72" t="str">
        <f>IF('S.D.PASTE SHEET'!AC318="","",'S.D.PASTE SHEET'!AC318)</f>
        <v/>
      </c>
      <c s="72" t="str">
        <f>IF('S.D.PASTE SHEET'!AD318="","",'S.D.PASTE SHEET'!AD318)</f>
        <v/>
      </c>
      <c s="74"/>
      <c s="70" t="str">
        <f>IF(AK318="","",IF(AK318&gt;0,COUNT($AG$2:AG318),""))</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IF(BC318="","",IF(BC318&gt;0,COUNT($AY$2:AY318),""))</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19" spans="1:157" ht="15.75" customHeight="1">
      <c r="A319" s="72" t="str">
        <f>IF('S.D.PASTE SHEET'!A319="","",'S.D.PASTE SHEET'!A319)</f>
        <v/>
      </c>
      <c s="72" t="str">
        <f>IF('S.D.PASTE SHEET'!B319="","",'S.D.PASTE SHEET'!B319)</f>
        <v/>
      </c>
      <c s="72" t="str">
        <f>IF('S.D.PASTE SHEET'!C319="","",'S.D.PASTE SHEET'!C319)</f>
        <v/>
      </c>
      <c s="73" t="str">
        <f>IF('S.D.PASTE SHEET'!D319="","",'S.D.PASTE SHEET'!D319)</f>
        <v/>
      </c>
      <c s="72" t="str">
        <f>IF('S.D.PASTE SHEET'!E319="","",UPPER('S.D.PASTE SHEET'!E319))</f>
        <v/>
      </c>
      <c s="72" t="str">
        <f>IF('S.D.PASTE SHEET'!F319="","",'S.D.PASTE SHEET'!F319)</f>
        <v/>
      </c>
      <c s="72" t="str">
        <f>IF('S.D.PASTE SHEET'!G319="","",UPPER('S.D.PASTE SHEET'!G319))</f>
        <v/>
      </c>
      <c s="72" t="str">
        <f>IF('S.D.PASTE SHEET'!H319="","",UPPER('S.D.PASTE SHEET'!H319))</f>
        <v/>
      </c>
      <c s="72" t="str">
        <f>IF('S.D.PASTE SHEET'!I319="","",'S.D.PASTE SHEET'!I319)</f>
        <v/>
      </c>
      <c s="73" t="str">
        <f>IF('S.D.PASTE SHEET'!J319="","",'S.D.PASTE SHEET'!J319)</f>
        <v/>
      </c>
      <c s="72" t="str">
        <f>IF('S.D.PASTE SHEET'!K319="","",'S.D.PASTE SHEET'!K319)</f>
        <v/>
      </c>
      <c s="72" t="str">
        <f>IF('S.D.PASTE SHEET'!L319="","",'S.D.PASTE SHEET'!L319)</f>
        <v/>
      </c>
      <c s="72" t="str">
        <f>IF('S.D.PASTE SHEET'!M319="","",'S.D.PASTE SHEET'!M319)</f>
        <v/>
      </c>
      <c s="72" t="str">
        <f>IF('S.D.PASTE SHEET'!N319="","",'S.D.PASTE SHEET'!N319)</f>
        <v/>
      </c>
      <c s="72" t="str">
        <f>IF('S.D.PASTE SHEET'!O319="","",'S.D.PASTE SHEET'!O319)</f>
        <v/>
      </c>
      <c s="72" t="str">
        <f>IF('S.D.PASTE SHEET'!P319="","",'S.D.PASTE SHEET'!P319)</f>
        <v/>
      </c>
      <c s="72" t="str">
        <f>IF('S.D.PASTE SHEET'!Q319="","",'S.D.PASTE SHEET'!Q319)</f>
        <v/>
      </c>
      <c s="72" t="str">
        <f>IF('S.D.PASTE SHEET'!R319="","",'S.D.PASTE SHEET'!R319)</f>
        <v/>
      </c>
      <c s="72" t="str">
        <f>IF('S.D.PASTE SHEET'!S319="","",'S.D.PASTE SHEET'!S319)</f>
        <v/>
      </c>
      <c s="72" t="str">
        <f>IF('S.D.PASTE SHEET'!T319="","",'S.D.PASTE SHEET'!T319)</f>
        <v/>
      </c>
      <c s="72" t="str">
        <f>IF('S.D.PASTE SHEET'!U319="","",'S.D.PASTE SHEET'!U319)</f>
        <v/>
      </c>
      <c s="72" t="str">
        <f>IF('S.D.PASTE SHEET'!V319="","",'S.D.PASTE SHEET'!V319)</f>
        <v/>
      </c>
      <c s="72" t="str">
        <f>IF('S.D.PASTE SHEET'!W319="","",'S.D.PASTE SHEET'!W319)</f>
        <v/>
      </c>
      <c s="72" t="str">
        <f>IF('S.D.PASTE SHEET'!X319="","",'S.D.PASTE SHEET'!X319)</f>
        <v/>
      </c>
      <c s="72" t="str">
        <f>IF('S.D.PASTE SHEET'!Y319="","",'S.D.PASTE SHEET'!Y319)</f>
        <v/>
      </c>
      <c s="72" t="str">
        <f>IF('S.D.PASTE SHEET'!Z319="","",'S.D.PASTE SHEET'!Z319)</f>
        <v/>
      </c>
      <c s="72" t="str">
        <f>IF('S.D.PASTE SHEET'!AA319="","",'S.D.PASTE SHEET'!AA319)</f>
        <v/>
      </c>
      <c s="72" t="str">
        <f>IF('S.D.PASTE SHEET'!AB319="","",'S.D.PASTE SHEET'!AB319)</f>
        <v/>
      </c>
      <c s="72" t="str">
        <f>IF('S.D.PASTE SHEET'!AC319="","",'S.D.PASTE SHEET'!AC319)</f>
        <v/>
      </c>
      <c s="72" t="str">
        <f>IF('S.D.PASTE SHEET'!AD319="","",'S.D.PASTE SHEET'!AD319)</f>
        <v/>
      </c>
      <c s="74"/>
      <c s="70" t="str">
        <f>IF(AK319="","",IF(AK319&gt;0,COUNT($AG$2:AG319),""))</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IF(BC319="","",IF(BC319&gt;0,COUNT($AY$2:AY319),""))</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0" spans="1:157" ht="15.75" customHeight="1">
      <c r="A320" s="72" t="str">
        <f>IF('S.D.PASTE SHEET'!A320="","",'S.D.PASTE SHEET'!A320)</f>
        <v/>
      </c>
      <c s="72" t="str">
        <f>IF('S.D.PASTE SHEET'!B320="","",'S.D.PASTE SHEET'!B320)</f>
        <v/>
      </c>
      <c s="72" t="str">
        <f>IF('S.D.PASTE SHEET'!C320="","",'S.D.PASTE SHEET'!C320)</f>
        <v/>
      </c>
      <c s="73" t="str">
        <f>IF('S.D.PASTE SHEET'!D320="","",'S.D.PASTE SHEET'!D320)</f>
        <v/>
      </c>
      <c s="72" t="str">
        <f>IF('S.D.PASTE SHEET'!E320="","",UPPER('S.D.PASTE SHEET'!E320))</f>
        <v/>
      </c>
      <c s="72" t="str">
        <f>IF('S.D.PASTE SHEET'!F320="","",'S.D.PASTE SHEET'!F320)</f>
        <v/>
      </c>
      <c s="72" t="str">
        <f>IF('S.D.PASTE SHEET'!G320="","",UPPER('S.D.PASTE SHEET'!G320))</f>
        <v/>
      </c>
      <c s="72" t="str">
        <f>IF('S.D.PASTE SHEET'!H320="","",UPPER('S.D.PASTE SHEET'!H320))</f>
        <v/>
      </c>
      <c s="72" t="str">
        <f>IF('S.D.PASTE SHEET'!I320="","",'S.D.PASTE SHEET'!I320)</f>
        <v/>
      </c>
      <c s="73" t="str">
        <f>IF('S.D.PASTE SHEET'!J320="","",'S.D.PASTE SHEET'!J320)</f>
        <v/>
      </c>
      <c s="72" t="str">
        <f>IF('S.D.PASTE SHEET'!K320="","",'S.D.PASTE SHEET'!K320)</f>
        <v/>
      </c>
      <c s="72" t="str">
        <f>IF('S.D.PASTE SHEET'!L320="","",'S.D.PASTE SHEET'!L320)</f>
        <v/>
      </c>
      <c s="72" t="str">
        <f>IF('S.D.PASTE SHEET'!M320="","",'S.D.PASTE SHEET'!M320)</f>
        <v/>
      </c>
      <c s="72" t="str">
        <f>IF('S.D.PASTE SHEET'!N320="","",'S.D.PASTE SHEET'!N320)</f>
        <v/>
      </c>
      <c s="72" t="str">
        <f>IF('S.D.PASTE SHEET'!O320="","",'S.D.PASTE SHEET'!O320)</f>
        <v/>
      </c>
      <c s="72" t="str">
        <f>IF('S.D.PASTE SHEET'!P320="","",'S.D.PASTE SHEET'!P320)</f>
        <v/>
      </c>
      <c s="72" t="str">
        <f>IF('S.D.PASTE SHEET'!Q320="","",'S.D.PASTE SHEET'!Q320)</f>
        <v/>
      </c>
      <c s="72" t="str">
        <f>IF('S.D.PASTE SHEET'!R320="","",'S.D.PASTE SHEET'!R320)</f>
        <v/>
      </c>
      <c s="72" t="str">
        <f>IF('S.D.PASTE SHEET'!S320="","",'S.D.PASTE SHEET'!S320)</f>
        <v/>
      </c>
      <c s="72" t="str">
        <f>IF('S.D.PASTE SHEET'!T320="","",'S.D.PASTE SHEET'!T320)</f>
        <v/>
      </c>
      <c s="72" t="str">
        <f>IF('S.D.PASTE SHEET'!U320="","",'S.D.PASTE SHEET'!U320)</f>
        <v/>
      </c>
      <c s="72" t="str">
        <f>IF('S.D.PASTE SHEET'!V320="","",'S.D.PASTE SHEET'!V320)</f>
        <v/>
      </c>
      <c s="72" t="str">
        <f>IF('S.D.PASTE SHEET'!W320="","",'S.D.PASTE SHEET'!W320)</f>
        <v/>
      </c>
      <c s="72" t="str">
        <f>IF('S.D.PASTE SHEET'!X320="","",'S.D.PASTE SHEET'!X320)</f>
        <v/>
      </c>
      <c s="72" t="str">
        <f>IF('S.D.PASTE SHEET'!Y320="","",'S.D.PASTE SHEET'!Y320)</f>
        <v/>
      </c>
      <c s="72" t="str">
        <f>IF('S.D.PASTE SHEET'!Z320="","",'S.D.PASTE SHEET'!Z320)</f>
        <v/>
      </c>
      <c s="72" t="str">
        <f>IF('S.D.PASTE SHEET'!AA320="","",'S.D.PASTE SHEET'!AA320)</f>
        <v/>
      </c>
      <c s="72" t="str">
        <f>IF('S.D.PASTE SHEET'!AB320="","",'S.D.PASTE SHEET'!AB320)</f>
        <v/>
      </c>
      <c s="72" t="str">
        <f>IF('S.D.PASTE SHEET'!AC320="","",'S.D.PASTE SHEET'!AC320)</f>
        <v/>
      </c>
      <c s="72" t="str">
        <f>IF('S.D.PASTE SHEET'!AD320="","",'S.D.PASTE SHEET'!AD320)</f>
        <v/>
      </c>
      <c s="74"/>
      <c s="70" t="str">
        <f>IF(AK320="","",IF(AK320&gt;0,COUNT($AG$2:AG320),""))</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IF(BC320="","",IF(BC320&gt;0,COUNT($AY$2:AY320),""))</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1" spans="1:157" ht="15.75" customHeight="1">
      <c r="A321" s="72" t="str">
        <f>IF('S.D.PASTE SHEET'!A321="","",'S.D.PASTE SHEET'!A321)</f>
        <v/>
      </c>
      <c s="72" t="str">
        <f>IF('S.D.PASTE SHEET'!B321="","",'S.D.PASTE SHEET'!B321)</f>
        <v/>
      </c>
      <c s="72" t="str">
        <f>IF('S.D.PASTE SHEET'!C321="","",'S.D.PASTE SHEET'!C321)</f>
        <v/>
      </c>
      <c s="73" t="str">
        <f>IF('S.D.PASTE SHEET'!D321="","",'S.D.PASTE SHEET'!D321)</f>
        <v/>
      </c>
      <c s="72" t="str">
        <f>IF('S.D.PASTE SHEET'!E321="","",UPPER('S.D.PASTE SHEET'!E321))</f>
        <v/>
      </c>
      <c s="72" t="str">
        <f>IF('S.D.PASTE SHEET'!F321="","",'S.D.PASTE SHEET'!F321)</f>
        <v/>
      </c>
      <c s="72" t="str">
        <f>IF('S.D.PASTE SHEET'!G321="","",UPPER('S.D.PASTE SHEET'!G321))</f>
        <v/>
      </c>
      <c s="72" t="str">
        <f>IF('S.D.PASTE SHEET'!H321="","",UPPER('S.D.PASTE SHEET'!H321))</f>
        <v/>
      </c>
      <c s="72" t="str">
        <f>IF('S.D.PASTE SHEET'!I321="","",'S.D.PASTE SHEET'!I321)</f>
        <v/>
      </c>
      <c s="73" t="str">
        <f>IF('S.D.PASTE SHEET'!J321="","",'S.D.PASTE SHEET'!J321)</f>
        <v/>
      </c>
      <c s="72" t="str">
        <f>IF('S.D.PASTE SHEET'!K321="","",'S.D.PASTE SHEET'!K321)</f>
        <v/>
      </c>
      <c s="72" t="str">
        <f>IF('S.D.PASTE SHEET'!L321="","",'S.D.PASTE SHEET'!L321)</f>
        <v/>
      </c>
      <c s="72" t="str">
        <f>IF('S.D.PASTE SHEET'!M321="","",'S.D.PASTE SHEET'!M321)</f>
        <v/>
      </c>
      <c s="72" t="str">
        <f>IF('S.D.PASTE SHEET'!N321="","",'S.D.PASTE SHEET'!N321)</f>
        <v/>
      </c>
      <c s="72" t="str">
        <f>IF('S.D.PASTE SHEET'!O321="","",'S.D.PASTE SHEET'!O321)</f>
        <v/>
      </c>
      <c s="72" t="str">
        <f>IF('S.D.PASTE SHEET'!P321="","",'S.D.PASTE SHEET'!P321)</f>
        <v/>
      </c>
      <c s="72" t="str">
        <f>IF('S.D.PASTE SHEET'!Q321="","",'S.D.PASTE SHEET'!Q321)</f>
        <v/>
      </c>
      <c s="72" t="str">
        <f>IF('S.D.PASTE SHEET'!R321="","",'S.D.PASTE SHEET'!R321)</f>
        <v/>
      </c>
      <c s="72" t="str">
        <f>IF('S.D.PASTE SHEET'!S321="","",'S.D.PASTE SHEET'!S321)</f>
        <v/>
      </c>
      <c s="72" t="str">
        <f>IF('S.D.PASTE SHEET'!T321="","",'S.D.PASTE SHEET'!T321)</f>
        <v/>
      </c>
      <c s="72" t="str">
        <f>IF('S.D.PASTE SHEET'!U321="","",'S.D.PASTE SHEET'!U321)</f>
        <v/>
      </c>
      <c s="72" t="str">
        <f>IF('S.D.PASTE SHEET'!V321="","",'S.D.PASTE SHEET'!V321)</f>
        <v/>
      </c>
      <c s="72" t="str">
        <f>IF('S.D.PASTE SHEET'!W321="","",'S.D.PASTE SHEET'!W321)</f>
        <v/>
      </c>
      <c s="72" t="str">
        <f>IF('S.D.PASTE SHEET'!X321="","",'S.D.PASTE SHEET'!X321)</f>
        <v/>
      </c>
      <c s="72" t="str">
        <f>IF('S.D.PASTE SHEET'!Y321="","",'S.D.PASTE SHEET'!Y321)</f>
        <v/>
      </c>
      <c s="72" t="str">
        <f>IF('S.D.PASTE SHEET'!Z321="","",'S.D.PASTE SHEET'!Z321)</f>
        <v/>
      </c>
      <c s="72" t="str">
        <f>IF('S.D.PASTE SHEET'!AA321="","",'S.D.PASTE SHEET'!AA321)</f>
        <v/>
      </c>
      <c s="72" t="str">
        <f>IF('S.D.PASTE SHEET'!AB321="","",'S.D.PASTE SHEET'!AB321)</f>
        <v/>
      </c>
      <c s="72" t="str">
        <f>IF('S.D.PASTE SHEET'!AC321="","",'S.D.PASTE SHEET'!AC321)</f>
        <v/>
      </c>
      <c s="72" t="str">
        <f>IF('S.D.PASTE SHEET'!AD321="","",'S.D.PASTE SHEET'!AD321)</f>
        <v/>
      </c>
      <c s="74"/>
      <c s="70" t="str">
        <f>IF(AK321="","",IF(AK321&gt;0,COUNT($AG$2:AG321),""))</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IF(BC321="","",IF(BC321&gt;0,COUNT($AY$2:AY321),""))</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2" spans="1:157" ht="15.75" customHeight="1">
      <c r="A322" s="72" t="str">
        <f>IF('S.D.PASTE SHEET'!A322="","",'S.D.PASTE SHEET'!A322)</f>
        <v/>
      </c>
      <c s="72" t="str">
        <f>IF('S.D.PASTE SHEET'!B322="","",'S.D.PASTE SHEET'!B322)</f>
        <v/>
      </c>
      <c s="72" t="str">
        <f>IF('S.D.PASTE SHEET'!C322="","",'S.D.PASTE SHEET'!C322)</f>
        <v/>
      </c>
      <c s="73" t="str">
        <f>IF('S.D.PASTE SHEET'!D322="","",'S.D.PASTE SHEET'!D322)</f>
        <v/>
      </c>
      <c s="72" t="str">
        <f>IF('S.D.PASTE SHEET'!E322="","",UPPER('S.D.PASTE SHEET'!E322))</f>
        <v/>
      </c>
      <c s="72" t="str">
        <f>IF('S.D.PASTE SHEET'!F322="","",'S.D.PASTE SHEET'!F322)</f>
        <v/>
      </c>
      <c s="72" t="str">
        <f>IF('S.D.PASTE SHEET'!G322="","",UPPER('S.D.PASTE SHEET'!G322))</f>
        <v/>
      </c>
      <c s="72" t="str">
        <f>IF('S.D.PASTE SHEET'!H322="","",UPPER('S.D.PASTE SHEET'!H322))</f>
        <v/>
      </c>
      <c s="72" t="str">
        <f>IF('S.D.PASTE SHEET'!I322="","",'S.D.PASTE SHEET'!I322)</f>
        <v/>
      </c>
      <c s="73" t="str">
        <f>IF('S.D.PASTE SHEET'!J322="","",'S.D.PASTE SHEET'!J322)</f>
        <v/>
      </c>
      <c s="72" t="str">
        <f>IF('S.D.PASTE SHEET'!K322="","",'S.D.PASTE SHEET'!K322)</f>
        <v/>
      </c>
      <c s="72" t="str">
        <f>IF('S.D.PASTE SHEET'!L322="","",'S.D.PASTE SHEET'!L322)</f>
        <v/>
      </c>
      <c s="72" t="str">
        <f>IF('S.D.PASTE SHEET'!M322="","",'S.D.PASTE SHEET'!M322)</f>
        <v/>
      </c>
      <c s="72" t="str">
        <f>IF('S.D.PASTE SHEET'!N322="","",'S.D.PASTE SHEET'!N322)</f>
        <v/>
      </c>
      <c s="72" t="str">
        <f>IF('S.D.PASTE SHEET'!O322="","",'S.D.PASTE SHEET'!O322)</f>
        <v/>
      </c>
      <c s="72" t="str">
        <f>IF('S.D.PASTE SHEET'!P322="","",'S.D.PASTE SHEET'!P322)</f>
        <v/>
      </c>
      <c s="72" t="str">
        <f>IF('S.D.PASTE SHEET'!Q322="","",'S.D.PASTE SHEET'!Q322)</f>
        <v/>
      </c>
      <c s="72" t="str">
        <f>IF('S.D.PASTE SHEET'!R322="","",'S.D.PASTE SHEET'!R322)</f>
        <v/>
      </c>
      <c s="72" t="str">
        <f>IF('S.D.PASTE SHEET'!S322="","",'S.D.PASTE SHEET'!S322)</f>
        <v/>
      </c>
      <c s="72" t="str">
        <f>IF('S.D.PASTE SHEET'!T322="","",'S.D.PASTE SHEET'!T322)</f>
        <v/>
      </c>
      <c s="72" t="str">
        <f>IF('S.D.PASTE SHEET'!U322="","",'S.D.PASTE SHEET'!U322)</f>
        <v/>
      </c>
      <c s="72" t="str">
        <f>IF('S.D.PASTE SHEET'!V322="","",'S.D.PASTE SHEET'!V322)</f>
        <v/>
      </c>
      <c s="72" t="str">
        <f>IF('S.D.PASTE SHEET'!W322="","",'S.D.PASTE SHEET'!W322)</f>
        <v/>
      </c>
      <c s="72" t="str">
        <f>IF('S.D.PASTE SHEET'!X322="","",'S.D.PASTE SHEET'!X322)</f>
        <v/>
      </c>
      <c s="72" t="str">
        <f>IF('S.D.PASTE SHEET'!Y322="","",'S.D.PASTE SHEET'!Y322)</f>
        <v/>
      </c>
      <c s="72" t="str">
        <f>IF('S.D.PASTE SHEET'!Z322="","",'S.D.PASTE SHEET'!Z322)</f>
        <v/>
      </c>
      <c s="72" t="str">
        <f>IF('S.D.PASTE SHEET'!AA322="","",'S.D.PASTE SHEET'!AA322)</f>
        <v/>
      </c>
      <c s="72" t="str">
        <f>IF('S.D.PASTE SHEET'!AB322="","",'S.D.PASTE SHEET'!AB322)</f>
        <v/>
      </c>
      <c s="72" t="str">
        <f>IF('S.D.PASTE SHEET'!AC322="","",'S.D.PASTE SHEET'!AC322)</f>
        <v/>
      </c>
      <c s="72" t="str">
        <f>IF('S.D.PASTE SHEET'!AD322="","",'S.D.PASTE SHEET'!AD322)</f>
        <v/>
      </c>
      <c s="74"/>
      <c s="70" t="str">
        <f>IF(AK322="","",IF(AK322&gt;0,COUNT($AG$2:AG322),""))</f>
        <v/>
      </c>
      <c s="75" t="str">
        <f t="shared" si="128"/>
        <v/>
      </c>
      <c s="75" t="str">
        <f t="shared" si="129"/>
        <v/>
      </c>
      <c s="75" t="str">
        <f t="shared" si="130"/>
        <v/>
      </c>
      <c s="73" t="str">
        <f t="shared" si="131"/>
        <v/>
      </c>
      <c s="75" t="str">
        <f t="shared" si="132"/>
        <v/>
      </c>
      <c s="75" t="str">
        <f t="shared" si="133"/>
        <v/>
      </c>
      <c s="75" t="str">
        <f t="shared" si="134"/>
        <v/>
      </c>
      <c s="75" t="str">
        <f t="shared" si="135"/>
        <v/>
      </c>
      <c s="75" t="str">
        <f t="shared" si="136"/>
        <v/>
      </c>
      <c s="73" t="str">
        <f t="shared" si="137"/>
        <v/>
      </c>
      <c s="75" t="str">
        <f t="shared" si="138"/>
        <v/>
      </c>
      <c s="75" t="str">
        <f t="shared" si="139"/>
        <v/>
      </c>
      <c s="75" t="str">
        <f t="shared" si="140"/>
        <v/>
      </c>
      <c s="75" t="str">
        <f t="shared" si="141"/>
        <v/>
      </c>
      <c s="75" t="str">
        <f t="shared" si="142"/>
        <v/>
      </c>
      <c s="75" t="str">
        <f t="shared" si="143"/>
        <v/>
      </c>
      <c s="70"/>
      <c s="70" t="str">
        <f>IF(BC322="","",IF(BC322&gt;0,COUNT($AY$2:AY322),""))</f>
        <v/>
      </c>
      <c s="76" t="str">
        <f t="shared" si="144"/>
        <v/>
      </c>
      <c s="76" t="str">
        <f t="shared" si="145"/>
        <v/>
      </c>
      <c s="76" t="str">
        <f t="shared" si="146"/>
        <v/>
      </c>
      <c s="73" t="str">
        <f t="shared" si="147"/>
        <v/>
      </c>
      <c s="76" t="str">
        <f t="shared" si="148"/>
        <v/>
      </c>
      <c s="76" t="str">
        <f t="shared" si="149"/>
        <v/>
      </c>
      <c s="76" t="str">
        <f t="shared" si="150"/>
        <v/>
      </c>
      <c s="76" t="str">
        <f t="shared" si="151"/>
        <v/>
      </c>
      <c s="76" t="str">
        <f t="shared" si="152"/>
        <v/>
      </c>
      <c s="73" t="str">
        <f t="shared" si="153"/>
        <v/>
      </c>
      <c s="76" t="str">
        <f t="shared" si="154"/>
        <v/>
      </c>
      <c s="76" t="str">
        <f t="shared" si="155"/>
        <v/>
      </c>
      <c s="76" t="str">
        <f t="shared" si="156"/>
        <v/>
      </c>
      <c s="76" t="str">
        <f t="shared" si="157"/>
        <v/>
      </c>
      <c s="76" t="str">
        <f t="shared" si="158"/>
        <v/>
      </c>
      <c s="76" t="str">
        <f t="shared" si="159"/>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3" spans="1:157" ht="15.75" customHeight="1">
      <c r="A323" s="72" t="str">
        <f>IF('S.D.PASTE SHEET'!A323="","",'S.D.PASTE SHEET'!A323)</f>
        <v/>
      </c>
      <c s="72" t="str">
        <f>IF('S.D.PASTE SHEET'!B323="","",'S.D.PASTE SHEET'!B323)</f>
        <v/>
      </c>
      <c s="72" t="str">
        <f>IF('S.D.PASTE SHEET'!C323="","",'S.D.PASTE SHEET'!C323)</f>
        <v/>
      </c>
      <c s="73" t="str">
        <f>IF('S.D.PASTE SHEET'!D323="","",'S.D.PASTE SHEET'!D323)</f>
        <v/>
      </c>
      <c s="72" t="str">
        <f>IF('S.D.PASTE SHEET'!E323="","",UPPER('S.D.PASTE SHEET'!E323))</f>
        <v/>
      </c>
      <c s="72" t="str">
        <f>IF('S.D.PASTE SHEET'!F323="","",'S.D.PASTE SHEET'!F323)</f>
        <v/>
      </c>
      <c s="72" t="str">
        <f>IF('S.D.PASTE SHEET'!G323="","",UPPER('S.D.PASTE SHEET'!G323))</f>
        <v/>
      </c>
      <c s="72" t="str">
        <f>IF('S.D.PASTE SHEET'!H323="","",UPPER('S.D.PASTE SHEET'!H323))</f>
        <v/>
      </c>
      <c s="72" t="str">
        <f>IF('S.D.PASTE SHEET'!I323="","",'S.D.PASTE SHEET'!I323)</f>
        <v/>
      </c>
      <c s="73" t="str">
        <f>IF('S.D.PASTE SHEET'!J323="","",'S.D.PASTE SHEET'!J323)</f>
        <v/>
      </c>
      <c s="72" t="str">
        <f>IF('S.D.PASTE SHEET'!K323="","",'S.D.PASTE SHEET'!K323)</f>
        <v/>
      </c>
      <c s="72" t="str">
        <f>IF('S.D.PASTE SHEET'!L323="","",'S.D.PASTE SHEET'!L323)</f>
        <v/>
      </c>
      <c s="72" t="str">
        <f>IF('S.D.PASTE SHEET'!M323="","",'S.D.PASTE SHEET'!M323)</f>
        <v/>
      </c>
      <c s="72" t="str">
        <f>IF('S.D.PASTE SHEET'!N323="","",'S.D.PASTE SHEET'!N323)</f>
        <v/>
      </c>
      <c s="72" t="str">
        <f>IF('S.D.PASTE SHEET'!O323="","",'S.D.PASTE SHEET'!O323)</f>
        <v/>
      </c>
      <c s="72" t="str">
        <f>IF('S.D.PASTE SHEET'!P323="","",'S.D.PASTE SHEET'!P323)</f>
        <v/>
      </c>
      <c s="72" t="str">
        <f>IF('S.D.PASTE SHEET'!Q323="","",'S.D.PASTE SHEET'!Q323)</f>
        <v/>
      </c>
      <c s="72" t="str">
        <f>IF('S.D.PASTE SHEET'!R323="","",'S.D.PASTE SHEET'!R323)</f>
        <v/>
      </c>
      <c s="72" t="str">
        <f>IF('S.D.PASTE SHEET'!S323="","",'S.D.PASTE SHEET'!S323)</f>
        <v/>
      </c>
      <c s="72" t="str">
        <f>IF('S.D.PASTE SHEET'!T323="","",'S.D.PASTE SHEET'!T323)</f>
        <v/>
      </c>
      <c s="72" t="str">
        <f>IF('S.D.PASTE SHEET'!U323="","",'S.D.PASTE SHEET'!U323)</f>
        <v/>
      </c>
      <c s="72" t="str">
        <f>IF('S.D.PASTE SHEET'!V323="","",'S.D.PASTE SHEET'!V323)</f>
        <v/>
      </c>
      <c s="72" t="str">
        <f>IF('S.D.PASTE SHEET'!W323="","",'S.D.PASTE SHEET'!W323)</f>
        <v/>
      </c>
      <c s="72" t="str">
        <f>IF('S.D.PASTE SHEET'!X323="","",'S.D.PASTE SHEET'!X323)</f>
        <v/>
      </c>
      <c s="72" t="str">
        <f>IF('S.D.PASTE SHEET'!Y323="","",'S.D.PASTE SHEET'!Y323)</f>
        <v/>
      </c>
      <c s="72" t="str">
        <f>IF('S.D.PASTE SHEET'!Z323="","",'S.D.PASTE SHEET'!Z323)</f>
        <v/>
      </c>
      <c s="72" t="str">
        <f>IF('S.D.PASTE SHEET'!AA323="","",'S.D.PASTE SHEET'!AA323)</f>
        <v/>
      </c>
      <c s="72" t="str">
        <f>IF('S.D.PASTE SHEET'!AB323="","",'S.D.PASTE SHEET'!AB323)</f>
        <v/>
      </c>
      <c s="72" t="str">
        <f>IF('S.D.PASTE SHEET'!AC323="","",'S.D.PASTE SHEET'!AC323)</f>
        <v/>
      </c>
      <c s="72" t="str">
        <f>IF('S.D.PASTE SHEET'!AD323="","",'S.D.PASTE SHEET'!AD323)</f>
        <v/>
      </c>
      <c s="74"/>
      <c s="70" t="str">
        <f>IF(AK323="","",IF(AK323&gt;0,COUNT($AG$2:AG323),""))</f>
        <v/>
      </c>
      <c s="75" t="str">
        <f t="shared" si="161" ref="AG323:AG386">IF(AND($AJ$1=12,$A323=12),$A323,"")</f>
        <v/>
      </c>
      <c s="75" t="str">
        <f t="shared" si="162" ref="AH323:AH386">IF(AND($AJ$1=12,$A323=12),$B323,"")</f>
        <v/>
      </c>
      <c s="75" t="str">
        <f t="shared" si="163" ref="AI323:AI386">IF(AND($AJ$1=12,$A323=12),C323,"")</f>
        <v/>
      </c>
      <c s="73" t="str">
        <f t="shared" si="164" ref="AJ323:AJ386">IF(AND($AJ$1=12,$A323=12),$D323,"")</f>
        <v/>
      </c>
      <c s="75" t="str">
        <f t="shared" si="165" ref="AK323:AK386">IF(AND($AJ$1=12,$A323=12),$E323,"")</f>
        <v/>
      </c>
      <c s="75" t="str">
        <f t="shared" si="166" ref="AL323:AL386">IF(AND($AJ$1=12,$A323=12),$F323,"")</f>
        <v/>
      </c>
      <c s="75" t="str">
        <f t="shared" si="167" ref="AM323:AM386">IF(AND($AJ$1=12,$A323=12),$G323,"")</f>
        <v/>
      </c>
      <c s="75" t="str">
        <f t="shared" si="168" ref="AN323:AN386">IF(AND($AJ$1=12,$A323=12),$H323,"")</f>
        <v/>
      </c>
      <c s="75" t="str">
        <f t="shared" si="169" ref="AO323:AO386">IF(AND($AJ$1=12,$A323=12),$I323,"")</f>
        <v/>
      </c>
      <c s="73" t="str">
        <f t="shared" si="170" ref="AP323:AP386">IF(AND($AJ$1=12,$A323=12),$J323,"")</f>
        <v/>
      </c>
      <c s="75" t="str">
        <f t="shared" si="171" ref="AQ323:AQ386">IF(AND($AJ$1=12,$A323=12),$K323,"")</f>
        <v/>
      </c>
      <c s="75" t="str">
        <f t="shared" si="172" ref="AR323:AR386">IF(AND($AJ$1=12,$A323=12),$L323,"")</f>
        <v/>
      </c>
      <c s="75" t="str">
        <f t="shared" si="173" ref="AS323:AS386">IF(AND($AJ$1=12,$A323=12),$M323,"")</f>
        <v/>
      </c>
      <c s="75" t="str">
        <f t="shared" si="174" ref="AT323:AT386">IF(AND($AJ$1=12,$A323=12),$N323,"")</f>
        <v/>
      </c>
      <c s="75" t="str">
        <f t="shared" si="175" ref="AU323:AU386">IF(AND($AJ$1=12,$A323=12),$O323,"")</f>
        <v/>
      </c>
      <c s="75" t="str">
        <f t="shared" si="176" ref="AV323:AV386">IF(AND($AJ$1=12,$A323=12),$P323,"")</f>
        <v/>
      </c>
      <c s="70"/>
      <c s="70" t="str">
        <f>IF(BC323="","",IF(BC323&gt;0,COUNT($AY$2:AY323),""))</f>
        <v/>
      </c>
      <c s="76" t="str">
        <f t="shared" si="177" ref="AY323:AY386">IF(AND($BB$1=12,$A323=12,$BC$1=$B323),$A323,"")</f>
        <v/>
      </c>
      <c s="76" t="str">
        <f t="shared" si="178" ref="AZ323:AZ386">IF(AND($BB$1=12,$A323=12,$BC$1=$B323),$B323,"")</f>
        <v/>
      </c>
      <c s="76" t="str">
        <f t="shared" si="179" ref="BA323:BA386">IF(AND($BB$1=12,$A323=12,$BC$1=$B323),$C323,"")</f>
        <v/>
      </c>
      <c s="73" t="str">
        <f t="shared" si="180" ref="BB323:BB386">IF(AND($BB$1=12,$A323=12,$BC$1=$B323),$D323,"")</f>
        <v/>
      </c>
      <c s="76" t="str">
        <f t="shared" si="181" ref="BC323:BC386">IF(AND($BB$1=12,$A323=12,$BC$1=$B323),$E323,"")</f>
        <v/>
      </c>
      <c s="76" t="str">
        <f t="shared" si="182" ref="BD323:BD386">IF(AND($BB$1=12,$A323=12,$BC$1=$B323),$F323,"")</f>
        <v/>
      </c>
      <c s="76" t="str">
        <f t="shared" si="183" ref="BE323:BE386">IF(AND($BB$1=12,$A323=12,$BC$1=$B323),$G323,"")</f>
        <v/>
      </c>
      <c s="76" t="str">
        <f t="shared" si="184" ref="BF323:BF386">IF(AND($BB$1=12,$A323=12,$BC$1=$B323),$H323,"")</f>
        <v/>
      </c>
      <c s="76" t="str">
        <f t="shared" si="185" ref="BG323:BG386">IF(AND($BB$1=12,$A323=12,$BC$1=$B323),$I323,"")</f>
        <v/>
      </c>
      <c s="73" t="str">
        <f t="shared" si="186" ref="BH323:BH386">IF(AND($BB$1=12,$A323=12,$BC$1=$B323),$J323,"")</f>
        <v/>
      </c>
      <c s="76" t="str">
        <f t="shared" si="187" ref="BI323:BI386">IF(AND($BB$1=12,$A323=12,$BC$1=$B323),$K323,"")</f>
        <v/>
      </c>
      <c s="76" t="str">
        <f t="shared" si="188" ref="BJ323:BJ386">IF(AND($BB$1=12,$A323=12,$BC$1=$B323),$L323,"")</f>
        <v/>
      </c>
      <c s="76" t="str">
        <f t="shared" si="189" ref="BK323:BK386">IF(AND($BB$1=12,$A323=12,$BC$1=$B323),$M323,"")</f>
        <v/>
      </c>
      <c s="76" t="str">
        <f t="shared" si="190" ref="BL323:BL386">IF(AND($BB$1=12,$A323=12,$BC$1=$B323),$N323,"")</f>
        <v/>
      </c>
      <c s="76" t="str">
        <f t="shared" si="191" ref="BM323:BM386">IF(AND($BB$1=12,$A323=12,$BC$1=$B323),$O323,"")</f>
        <v/>
      </c>
      <c s="76" t="str">
        <f t="shared" si="192" ref="BN323:BN386">IF(AND($BB$1=12,$A323=12,$BC$1=$B323),$P323,"")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4" spans="1:157" ht="15.75" customHeight="1">
      <c r="A324" s="72" t="str">
        <f>IF('S.D.PASTE SHEET'!A324="","",'S.D.PASTE SHEET'!A324)</f>
        <v/>
      </c>
      <c s="72" t="str">
        <f>IF('S.D.PASTE SHEET'!B324="","",'S.D.PASTE SHEET'!B324)</f>
        <v/>
      </c>
      <c s="72" t="str">
        <f>IF('S.D.PASTE SHEET'!C324="","",'S.D.PASTE SHEET'!C324)</f>
        <v/>
      </c>
      <c s="73" t="str">
        <f>IF('S.D.PASTE SHEET'!D324="","",'S.D.PASTE SHEET'!D324)</f>
        <v/>
      </c>
      <c s="72" t="str">
        <f>IF('S.D.PASTE SHEET'!E324="","",UPPER('S.D.PASTE SHEET'!E324))</f>
        <v/>
      </c>
      <c s="72" t="str">
        <f>IF('S.D.PASTE SHEET'!F324="","",'S.D.PASTE SHEET'!F324)</f>
        <v/>
      </c>
      <c s="72" t="str">
        <f>IF('S.D.PASTE SHEET'!G324="","",UPPER('S.D.PASTE SHEET'!G324))</f>
        <v/>
      </c>
      <c s="72" t="str">
        <f>IF('S.D.PASTE SHEET'!H324="","",UPPER('S.D.PASTE SHEET'!H324))</f>
        <v/>
      </c>
      <c s="72" t="str">
        <f>IF('S.D.PASTE SHEET'!I324="","",'S.D.PASTE SHEET'!I324)</f>
        <v/>
      </c>
      <c s="73" t="str">
        <f>IF('S.D.PASTE SHEET'!J324="","",'S.D.PASTE SHEET'!J324)</f>
        <v/>
      </c>
      <c s="72" t="str">
        <f>IF('S.D.PASTE SHEET'!K324="","",'S.D.PASTE SHEET'!K324)</f>
        <v/>
      </c>
      <c s="72" t="str">
        <f>IF('S.D.PASTE SHEET'!L324="","",'S.D.PASTE SHEET'!L324)</f>
        <v/>
      </c>
      <c s="72" t="str">
        <f>IF('S.D.PASTE SHEET'!M324="","",'S.D.PASTE SHEET'!M324)</f>
        <v/>
      </c>
      <c s="72" t="str">
        <f>IF('S.D.PASTE SHEET'!N324="","",'S.D.PASTE SHEET'!N324)</f>
        <v/>
      </c>
      <c s="72" t="str">
        <f>IF('S.D.PASTE SHEET'!O324="","",'S.D.PASTE SHEET'!O324)</f>
        <v/>
      </c>
      <c s="72" t="str">
        <f>IF('S.D.PASTE SHEET'!P324="","",'S.D.PASTE SHEET'!P324)</f>
        <v/>
      </c>
      <c s="72" t="str">
        <f>IF('S.D.PASTE SHEET'!Q324="","",'S.D.PASTE SHEET'!Q324)</f>
        <v/>
      </c>
      <c s="72" t="str">
        <f>IF('S.D.PASTE SHEET'!R324="","",'S.D.PASTE SHEET'!R324)</f>
        <v/>
      </c>
      <c s="72" t="str">
        <f>IF('S.D.PASTE SHEET'!S324="","",'S.D.PASTE SHEET'!S324)</f>
        <v/>
      </c>
      <c s="72" t="str">
        <f>IF('S.D.PASTE SHEET'!T324="","",'S.D.PASTE SHEET'!T324)</f>
        <v/>
      </c>
      <c s="72" t="str">
        <f>IF('S.D.PASTE SHEET'!U324="","",'S.D.PASTE SHEET'!U324)</f>
        <v/>
      </c>
      <c s="72" t="str">
        <f>IF('S.D.PASTE SHEET'!V324="","",'S.D.PASTE SHEET'!V324)</f>
        <v/>
      </c>
      <c s="72" t="str">
        <f>IF('S.D.PASTE SHEET'!W324="","",'S.D.PASTE SHEET'!W324)</f>
        <v/>
      </c>
      <c s="72" t="str">
        <f>IF('S.D.PASTE SHEET'!X324="","",'S.D.PASTE SHEET'!X324)</f>
        <v/>
      </c>
      <c s="72" t="str">
        <f>IF('S.D.PASTE SHEET'!Y324="","",'S.D.PASTE SHEET'!Y324)</f>
        <v/>
      </c>
      <c s="72" t="str">
        <f>IF('S.D.PASTE SHEET'!Z324="","",'S.D.PASTE SHEET'!Z324)</f>
        <v/>
      </c>
      <c s="72" t="str">
        <f>IF('S.D.PASTE SHEET'!AA324="","",'S.D.PASTE SHEET'!AA324)</f>
        <v/>
      </c>
      <c s="72" t="str">
        <f>IF('S.D.PASTE SHEET'!AB324="","",'S.D.PASTE SHEET'!AB324)</f>
        <v/>
      </c>
      <c s="72" t="str">
        <f>IF('S.D.PASTE SHEET'!AC324="","",'S.D.PASTE SHEET'!AC324)</f>
        <v/>
      </c>
      <c s="72" t="str">
        <f>IF('S.D.PASTE SHEET'!AD324="","",'S.D.PASTE SHEET'!AD324)</f>
        <v/>
      </c>
      <c s="74"/>
      <c s="70" t="str">
        <f>IF(AK324="","",IF(AK324&gt;0,COUNT($AG$2:AG324),""))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IF(BC324="","",IF(BC324&gt;0,COUNT($AY$2:AY324),""))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5" spans="1:157" ht="15.75" customHeight="1">
      <c r="A325" s="72" t="str">
        <f>IF('S.D.PASTE SHEET'!A325="","",'S.D.PASTE SHEET'!A325)</f>
        <v/>
      </c>
      <c s="72" t="str">
        <f>IF('S.D.PASTE SHEET'!B325="","",'S.D.PASTE SHEET'!B325)</f>
        <v/>
      </c>
      <c s="72" t="str">
        <f>IF('S.D.PASTE SHEET'!C325="","",'S.D.PASTE SHEET'!C325)</f>
        <v/>
      </c>
      <c s="73" t="str">
        <f>IF('S.D.PASTE SHEET'!D325="","",'S.D.PASTE SHEET'!D325)</f>
        <v/>
      </c>
      <c s="72" t="str">
        <f>IF('S.D.PASTE SHEET'!E325="","",UPPER('S.D.PASTE SHEET'!E325))</f>
        <v/>
      </c>
      <c s="72" t="str">
        <f>IF('S.D.PASTE SHEET'!F325="","",'S.D.PASTE SHEET'!F325)</f>
        <v/>
      </c>
      <c s="72" t="str">
        <f>IF('S.D.PASTE SHEET'!G325="","",UPPER('S.D.PASTE SHEET'!G325))</f>
        <v/>
      </c>
      <c s="72" t="str">
        <f>IF('S.D.PASTE SHEET'!H325="","",UPPER('S.D.PASTE SHEET'!H325))</f>
        <v/>
      </c>
      <c s="72" t="str">
        <f>IF('S.D.PASTE SHEET'!I325="","",'S.D.PASTE SHEET'!I325)</f>
        <v/>
      </c>
      <c s="73" t="str">
        <f>IF('S.D.PASTE SHEET'!J325="","",'S.D.PASTE SHEET'!J325)</f>
        <v/>
      </c>
      <c s="72" t="str">
        <f>IF('S.D.PASTE SHEET'!K325="","",'S.D.PASTE SHEET'!K325)</f>
        <v/>
      </c>
      <c s="72" t="str">
        <f>IF('S.D.PASTE SHEET'!L325="","",'S.D.PASTE SHEET'!L325)</f>
        <v/>
      </c>
      <c s="72" t="str">
        <f>IF('S.D.PASTE SHEET'!M325="","",'S.D.PASTE SHEET'!M325)</f>
        <v/>
      </c>
      <c s="72" t="str">
        <f>IF('S.D.PASTE SHEET'!N325="","",'S.D.PASTE SHEET'!N325)</f>
        <v/>
      </c>
      <c s="72" t="str">
        <f>IF('S.D.PASTE SHEET'!O325="","",'S.D.PASTE SHEET'!O325)</f>
        <v/>
      </c>
      <c s="72" t="str">
        <f>IF('S.D.PASTE SHEET'!P325="","",'S.D.PASTE SHEET'!P325)</f>
        <v/>
      </c>
      <c s="72" t="str">
        <f>IF('S.D.PASTE SHEET'!Q325="","",'S.D.PASTE SHEET'!Q325)</f>
        <v/>
      </c>
      <c s="72" t="str">
        <f>IF('S.D.PASTE SHEET'!R325="","",'S.D.PASTE SHEET'!R325)</f>
        <v/>
      </c>
      <c s="72" t="str">
        <f>IF('S.D.PASTE SHEET'!S325="","",'S.D.PASTE SHEET'!S325)</f>
        <v/>
      </c>
      <c s="72" t="str">
        <f>IF('S.D.PASTE SHEET'!T325="","",'S.D.PASTE SHEET'!T325)</f>
        <v/>
      </c>
      <c s="72" t="str">
        <f>IF('S.D.PASTE SHEET'!U325="","",'S.D.PASTE SHEET'!U325)</f>
        <v/>
      </c>
      <c s="72" t="str">
        <f>IF('S.D.PASTE SHEET'!V325="","",'S.D.PASTE SHEET'!V325)</f>
        <v/>
      </c>
      <c s="72" t="str">
        <f>IF('S.D.PASTE SHEET'!W325="","",'S.D.PASTE SHEET'!W325)</f>
        <v/>
      </c>
      <c s="72" t="str">
        <f>IF('S.D.PASTE SHEET'!X325="","",'S.D.PASTE SHEET'!X325)</f>
        <v/>
      </c>
      <c s="72" t="str">
        <f>IF('S.D.PASTE SHEET'!Y325="","",'S.D.PASTE SHEET'!Y325)</f>
        <v/>
      </c>
      <c s="72" t="str">
        <f>IF('S.D.PASTE SHEET'!Z325="","",'S.D.PASTE SHEET'!Z325)</f>
        <v/>
      </c>
      <c s="72" t="str">
        <f>IF('S.D.PASTE SHEET'!AA325="","",'S.D.PASTE SHEET'!AA325)</f>
        <v/>
      </c>
      <c s="72" t="str">
        <f>IF('S.D.PASTE SHEET'!AB325="","",'S.D.PASTE SHEET'!AB325)</f>
        <v/>
      </c>
      <c s="72" t="str">
        <f>IF('S.D.PASTE SHEET'!AC325="","",'S.D.PASTE SHEET'!AC325)</f>
        <v/>
      </c>
      <c s="72" t="str">
        <f>IF('S.D.PASTE SHEET'!AD325="","",'S.D.PASTE SHEET'!AD325)</f>
        <v/>
      </c>
      <c s="74"/>
      <c s="70" t="str">
        <f>IF(AK325="","",IF(AK325&gt;0,COUNT($AG$2:AG325),""))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IF(BC325="","",IF(BC325&gt;0,COUNT($AY$2:AY325),""))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6" spans="1:157" ht="15.75" customHeight="1">
      <c r="A326" s="72" t="str">
        <f>IF('S.D.PASTE SHEET'!A326="","",'S.D.PASTE SHEET'!A326)</f>
        <v/>
      </c>
      <c s="72" t="str">
        <f>IF('S.D.PASTE SHEET'!B326="","",'S.D.PASTE SHEET'!B326)</f>
        <v/>
      </c>
      <c s="72" t="str">
        <f>IF('S.D.PASTE SHEET'!C326="","",'S.D.PASTE SHEET'!C326)</f>
        <v/>
      </c>
      <c s="73" t="str">
        <f>IF('S.D.PASTE SHEET'!D326="","",'S.D.PASTE SHEET'!D326)</f>
        <v/>
      </c>
      <c s="72" t="str">
        <f>IF('S.D.PASTE SHEET'!E326="","",UPPER('S.D.PASTE SHEET'!E326))</f>
        <v/>
      </c>
      <c s="72" t="str">
        <f>IF('S.D.PASTE SHEET'!F326="","",'S.D.PASTE SHEET'!F326)</f>
        <v/>
      </c>
      <c s="72" t="str">
        <f>IF('S.D.PASTE SHEET'!G326="","",UPPER('S.D.PASTE SHEET'!G326))</f>
        <v/>
      </c>
      <c s="72" t="str">
        <f>IF('S.D.PASTE SHEET'!H326="","",UPPER('S.D.PASTE SHEET'!H326))</f>
        <v/>
      </c>
      <c s="72" t="str">
        <f>IF('S.D.PASTE SHEET'!I326="","",'S.D.PASTE SHEET'!I326)</f>
        <v/>
      </c>
      <c s="73" t="str">
        <f>IF('S.D.PASTE SHEET'!J326="","",'S.D.PASTE SHEET'!J326)</f>
        <v/>
      </c>
      <c s="72" t="str">
        <f>IF('S.D.PASTE SHEET'!K326="","",'S.D.PASTE SHEET'!K326)</f>
        <v/>
      </c>
      <c s="72" t="str">
        <f>IF('S.D.PASTE SHEET'!L326="","",'S.D.PASTE SHEET'!L326)</f>
        <v/>
      </c>
      <c s="72" t="str">
        <f>IF('S.D.PASTE SHEET'!M326="","",'S.D.PASTE SHEET'!M326)</f>
        <v/>
      </c>
      <c s="72" t="str">
        <f>IF('S.D.PASTE SHEET'!N326="","",'S.D.PASTE SHEET'!N326)</f>
        <v/>
      </c>
      <c s="72" t="str">
        <f>IF('S.D.PASTE SHEET'!O326="","",'S.D.PASTE SHEET'!O326)</f>
        <v/>
      </c>
      <c s="72" t="str">
        <f>IF('S.D.PASTE SHEET'!P326="","",'S.D.PASTE SHEET'!P326)</f>
        <v/>
      </c>
      <c s="72" t="str">
        <f>IF('S.D.PASTE SHEET'!Q326="","",'S.D.PASTE SHEET'!Q326)</f>
        <v/>
      </c>
      <c s="72" t="str">
        <f>IF('S.D.PASTE SHEET'!R326="","",'S.D.PASTE SHEET'!R326)</f>
        <v/>
      </c>
      <c s="72" t="str">
        <f>IF('S.D.PASTE SHEET'!S326="","",'S.D.PASTE SHEET'!S326)</f>
        <v/>
      </c>
      <c s="72" t="str">
        <f>IF('S.D.PASTE SHEET'!T326="","",'S.D.PASTE SHEET'!T326)</f>
        <v/>
      </c>
      <c s="72" t="str">
        <f>IF('S.D.PASTE SHEET'!U326="","",'S.D.PASTE SHEET'!U326)</f>
        <v/>
      </c>
      <c s="72" t="str">
        <f>IF('S.D.PASTE SHEET'!V326="","",'S.D.PASTE SHEET'!V326)</f>
        <v/>
      </c>
      <c s="72" t="str">
        <f>IF('S.D.PASTE SHEET'!W326="","",'S.D.PASTE SHEET'!W326)</f>
        <v/>
      </c>
      <c s="72" t="str">
        <f>IF('S.D.PASTE SHEET'!X326="","",'S.D.PASTE SHEET'!X326)</f>
        <v/>
      </c>
      <c s="72" t="str">
        <f>IF('S.D.PASTE SHEET'!Y326="","",'S.D.PASTE SHEET'!Y326)</f>
        <v/>
      </c>
      <c s="72" t="str">
        <f>IF('S.D.PASTE SHEET'!Z326="","",'S.D.PASTE SHEET'!Z326)</f>
        <v/>
      </c>
      <c s="72" t="str">
        <f>IF('S.D.PASTE SHEET'!AA326="","",'S.D.PASTE SHEET'!AA326)</f>
        <v/>
      </c>
      <c s="72" t="str">
        <f>IF('S.D.PASTE SHEET'!AB326="","",'S.D.PASTE SHEET'!AB326)</f>
        <v/>
      </c>
      <c s="72" t="str">
        <f>IF('S.D.PASTE SHEET'!AC326="","",'S.D.PASTE SHEET'!AC326)</f>
        <v/>
      </c>
      <c s="72" t="str">
        <f>IF('S.D.PASTE SHEET'!AD326="","",'S.D.PASTE SHEET'!AD326)</f>
        <v/>
      </c>
      <c s="74"/>
      <c s="70" t="str">
        <f>IF(AK326="","",IF(AK326&gt;0,COUNT($AG$2:AG326),""))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IF(BC326="","",IF(BC326&gt;0,COUNT($AY$2:AY326),""))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7" spans="1:157" ht="15.75" customHeight="1">
      <c r="A327" s="72" t="str">
        <f>IF('S.D.PASTE SHEET'!A327="","",'S.D.PASTE SHEET'!A327)</f>
        <v/>
      </c>
      <c s="72" t="str">
        <f>IF('S.D.PASTE SHEET'!B327="","",'S.D.PASTE SHEET'!B327)</f>
        <v/>
      </c>
      <c s="72" t="str">
        <f>IF('S.D.PASTE SHEET'!C327="","",'S.D.PASTE SHEET'!C327)</f>
        <v/>
      </c>
      <c s="73" t="str">
        <f>IF('S.D.PASTE SHEET'!D327="","",'S.D.PASTE SHEET'!D327)</f>
        <v/>
      </c>
      <c s="72" t="str">
        <f>IF('S.D.PASTE SHEET'!E327="","",UPPER('S.D.PASTE SHEET'!E327))</f>
        <v/>
      </c>
      <c s="72" t="str">
        <f>IF('S.D.PASTE SHEET'!F327="","",'S.D.PASTE SHEET'!F327)</f>
        <v/>
      </c>
      <c s="72" t="str">
        <f>IF('S.D.PASTE SHEET'!G327="","",UPPER('S.D.PASTE SHEET'!G327))</f>
        <v/>
      </c>
      <c s="72" t="str">
        <f>IF('S.D.PASTE SHEET'!H327="","",UPPER('S.D.PASTE SHEET'!H327))</f>
        <v/>
      </c>
      <c s="72" t="str">
        <f>IF('S.D.PASTE SHEET'!I327="","",'S.D.PASTE SHEET'!I327)</f>
        <v/>
      </c>
      <c s="73" t="str">
        <f>IF('S.D.PASTE SHEET'!J327="","",'S.D.PASTE SHEET'!J327)</f>
        <v/>
      </c>
      <c s="72" t="str">
        <f>IF('S.D.PASTE SHEET'!K327="","",'S.D.PASTE SHEET'!K327)</f>
        <v/>
      </c>
      <c s="72" t="str">
        <f>IF('S.D.PASTE SHEET'!L327="","",'S.D.PASTE SHEET'!L327)</f>
        <v/>
      </c>
      <c s="72" t="str">
        <f>IF('S.D.PASTE SHEET'!M327="","",'S.D.PASTE SHEET'!M327)</f>
        <v/>
      </c>
      <c s="72" t="str">
        <f>IF('S.D.PASTE SHEET'!N327="","",'S.D.PASTE SHEET'!N327)</f>
        <v/>
      </c>
      <c s="72" t="str">
        <f>IF('S.D.PASTE SHEET'!O327="","",'S.D.PASTE SHEET'!O327)</f>
        <v/>
      </c>
      <c s="72" t="str">
        <f>IF('S.D.PASTE SHEET'!P327="","",'S.D.PASTE SHEET'!P327)</f>
        <v/>
      </c>
      <c s="72" t="str">
        <f>IF('S.D.PASTE SHEET'!Q327="","",'S.D.PASTE SHEET'!Q327)</f>
        <v/>
      </c>
      <c s="72" t="str">
        <f>IF('S.D.PASTE SHEET'!R327="","",'S.D.PASTE SHEET'!R327)</f>
        <v/>
      </c>
      <c s="72" t="str">
        <f>IF('S.D.PASTE SHEET'!S327="","",'S.D.PASTE SHEET'!S327)</f>
        <v/>
      </c>
      <c s="72" t="str">
        <f>IF('S.D.PASTE SHEET'!T327="","",'S.D.PASTE SHEET'!T327)</f>
        <v/>
      </c>
      <c s="72" t="str">
        <f>IF('S.D.PASTE SHEET'!U327="","",'S.D.PASTE SHEET'!U327)</f>
        <v/>
      </c>
      <c s="72" t="str">
        <f>IF('S.D.PASTE SHEET'!V327="","",'S.D.PASTE SHEET'!V327)</f>
        <v/>
      </c>
      <c s="72" t="str">
        <f>IF('S.D.PASTE SHEET'!W327="","",'S.D.PASTE SHEET'!W327)</f>
        <v/>
      </c>
      <c s="72" t="str">
        <f>IF('S.D.PASTE SHEET'!X327="","",'S.D.PASTE SHEET'!X327)</f>
        <v/>
      </c>
      <c s="72" t="str">
        <f>IF('S.D.PASTE SHEET'!Y327="","",'S.D.PASTE SHEET'!Y327)</f>
        <v/>
      </c>
      <c s="72" t="str">
        <f>IF('S.D.PASTE SHEET'!Z327="","",'S.D.PASTE SHEET'!Z327)</f>
        <v/>
      </c>
      <c s="72" t="str">
        <f>IF('S.D.PASTE SHEET'!AA327="","",'S.D.PASTE SHEET'!AA327)</f>
        <v/>
      </c>
      <c s="72" t="str">
        <f>IF('S.D.PASTE SHEET'!AB327="","",'S.D.PASTE SHEET'!AB327)</f>
        <v/>
      </c>
      <c s="72" t="str">
        <f>IF('S.D.PASTE SHEET'!AC327="","",'S.D.PASTE SHEET'!AC327)</f>
        <v/>
      </c>
      <c s="72" t="str">
        <f>IF('S.D.PASTE SHEET'!AD327="","",'S.D.PASTE SHEET'!AD327)</f>
        <v/>
      </c>
      <c s="74"/>
      <c s="70" t="str">
        <f>IF(AK327="","",IF(AK327&gt;0,COUNT($AG$2:AG327),""))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IF(BC327="","",IF(BC327&gt;0,COUNT($AY$2:AY327),""))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8" spans="1:157" ht="15.75" customHeight="1">
      <c r="A328" s="72" t="str">
        <f>IF('S.D.PASTE SHEET'!A328="","",'S.D.PASTE SHEET'!A328)</f>
        <v/>
      </c>
      <c s="72" t="str">
        <f>IF('S.D.PASTE SHEET'!B328="","",'S.D.PASTE SHEET'!B328)</f>
        <v/>
      </c>
      <c s="72" t="str">
        <f>IF('S.D.PASTE SHEET'!C328="","",'S.D.PASTE SHEET'!C328)</f>
        <v/>
      </c>
      <c s="73" t="str">
        <f>IF('S.D.PASTE SHEET'!D328="","",'S.D.PASTE SHEET'!D328)</f>
        <v/>
      </c>
      <c s="72" t="str">
        <f>IF('S.D.PASTE SHEET'!E328="","",UPPER('S.D.PASTE SHEET'!E328))</f>
        <v/>
      </c>
      <c s="72" t="str">
        <f>IF('S.D.PASTE SHEET'!F328="","",'S.D.PASTE SHEET'!F328)</f>
        <v/>
      </c>
      <c s="72" t="str">
        <f>IF('S.D.PASTE SHEET'!G328="","",UPPER('S.D.PASTE SHEET'!G328))</f>
        <v/>
      </c>
      <c s="72" t="str">
        <f>IF('S.D.PASTE SHEET'!H328="","",UPPER('S.D.PASTE SHEET'!H328))</f>
        <v/>
      </c>
      <c s="72" t="str">
        <f>IF('S.D.PASTE SHEET'!I328="","",'S.D.PASTE SHEET'!I328)</f>
        <v/>
      </c>
      <c s="73" t="str">
        <f>IF('S.D.PASTE SHEET'!J328="","",'S.D.PASTE SHEET'!J328)</f>
        <v/>
      </c>
      <c s="72" t="str">
        <f>IF('S.D.PASTE SHEET'!K328="","",'S.D.PASTE SHEET'!K328)</f>
        <v/>
      </c>
      <c s="72" t="str">
        <f>IF('S.D.PASTE SHEET'!L328="","",'S.D.PASTE SHEET'!L328)</f>
        <v/>
      </c>
      <c s="72" t="str">
        <f>IF('S.D.PASTE SHEET'!M328="","",'S.D.PASTE SHEET'!M328)</f>
        <v/>
      </c>
      <c s="72" t="str">
        <f>IF('S.D.PASTE SHEET'!N328="","",'S.D.PASTE SHEET'!N328)</f>
        <v/>
      </c>
      <c s="72" t="str">
        <f>IF('S.D.PASTE SHEET'!O328="","",'S.D.PASTE SHEET'!O328)</f>
        <v/>
      </c>
      <c s="72" t="str">
        <f>IF('S.D.PASTE SHEET'!P328="","",'S.D.PASTE SHEET'!P328)</f>
        <v/>
      </c>
      <c s="72" t="str">
        <f>IF('S.D.PASTE SHEET'!Q328="","",'S.D.PASTE SHEET'!Q328)</f>
        <v/>
      </c>
      <c s="72" t="str">
        <f>IF('S.D.PASTE SHEET'!R328="","",'S.D.PASTE SHEET'!R328)</f>
        <v/>
      </c>
      <c s="72" t="str">
        <f>IF('S.D.PASTE SHEET'!S328="","",'S.D.PASTE SHEET'!S328)</f>
        <v/>
      </c>
      <c s="72" t="str">
        <f>IF('S.D.PASTE SHEET'!T328="","",'S.D.PASTE SHEET'!T328)</f>
        <v/>
      </c>
      <c s="72" t="str">
        <f>IF('S.D.PASTE SHEET'!U328="","",'S.D.PASTE SHEET'!U328)</f>
        <v/>
      </c>
      <c s="72" t="str">
        <f>IF('S.D.PASTE SHEET'!V328="","",'S.D.PASTE SHEET'!V328)</f>
        <v/>
      </c>
      <c s="72" t="str">
        <f>IF('S.D.PASTE SHEET'!W328="","",'S.D.PASTE SHEET'!W328)</f>
        <v/>
      </c>
      <c s="72" t="str">
        <f>IF('S.D.PASTE SHEET'!X328="","",'S.D.PASTE SHEET'!X328)</f>
        <v/>
      </c>
      <c s="72" t="str">
        <f>IF('S.D.PASTE SHEET'!Y328="","",'S.D.PASTE SHEET'!Y328)</f>
        <v/>
      </c>
      <c s="72" t="str">
        <f>IF('S.D.PASTE SHEET'!Z328="","",'S.D.PASTE SHEET'!Z328)</f>
        <v/>
      </c>
      <c s="72" t="str">
        <f>IF('S.D.PASTE SHEET'!AA328="","",'S.D.PASTE SHEET'!AA328)</f>
        <v/>
      </c>
      <c s="72" t="str">
        <f>IF('S.D.PASTE SHEET'!AB328="","",'S.D.PASTE SHEET'!AB328)</f>
        <v/>
      </c>
      <c s="72" t="str">
        <f>IF('S.D.PASTE SHEET'!AC328="","",'S.D.PASTE SHEET'!AC328)</f>
        <v/>
      </c>
      <c s="72" t="str">
        <f>IF('S.D.PASTE SHEET'!AD328="","",'S.D.PASTE SHEET'!AD328)</f>
        <v/>
      </c>
      <c s="74"/>
      <c s="70" t="str">
        <f>IF(AK328="","",IF(AK328&gt;0,COUNT($AG$2:AG328),""))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IF(BC328="","",IF(BC328&gt;0,COUNT($AY$2:AY328),""))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29" spans="1:157" ht="15.75" customHeight="1">
      <c r="A329" s="72" t="str">
        <f>IF('S.D.PASTE SHEET'!A329="","",'S.D.PASTE SHEET'!A329)</f>
        <v/>
      </c>
      <c s="72" t="str">
        <f>IF('S.D.PASTE SHEET'!B329="","",'S.D.PASTE SHEET'!B329)</f>
        <v/>
      </c>
      <c s="72" t="str">
        <f>IF('S.D.PASTE SHEET'!C329="","",'S.D.PASTE SHEET'!C329)</f>
        <v/>
      </c>
      <c s="73" t="str">
        <f>IF('S.D.PASTE SHEET'!D329="","",'S.D.PASTE SHEET'!D329)</f>
        <v/>
      </c>
      <c s="72" t="str">
        <f>IF('S.D.PASTE SHEET'!E329="","",UPPER('S.D.PASTE SHEET'!E329))</f>
        <v/>
      </c>
      <c s="72" t="str">
        <f>IF('S.D.PASTE SHEET'!F329="","",'S.D.PASTE SHEET'!F329)</f>
        <v/>
      </c>
      <c s="72" t="str">
        <f>IF('S.D.PASTE SHEET'!G329="","",UPPER('S.D.PASTE SHEET'!G329))</f>
        <v/>
      </c>
      <c s="72" t="str">
        <f>IF('S.D.PASTE SHEET'!H329="","",UPPER('S.D.PASTE SHEET'!H329))</f>
        <v/>
      </c>
      <c s="72" t="str">
        <f>IF('S.D.PASTE SHEET'!I329="","",'S.D.PASTE SHEET'!I329)</f>
        <v/>
      </c>
      <c s="73" t="str">
        <f>IF('S.D.PASTE SHEET'!J329="","",'S.D.PASTE SHEET'!J329)</f>
        <v/>
      </c>
      <c s="72" t="str">
        <f>IF('S.D.PASTE SHEET'!K329="","",'S.D.PASTE SHEET'!K329)</f>
        <v/>
      </c>
      <c s="72" t="str">
        <f>IF('S.D.PASTE SHEET'!L329="","",'S.D.PASTE SHEET'!L329)</f>
        <v/>
      </c>
      <c s="72" t="str">
        <f>IF('S.D.PASTE SHEET'!M329="","",'S.D.PASTE SHEET'!M329)</f>
        <v/>
      </c>
      <c s="72" t="str">
        <f>IF('S.D.PASTE SHEET'!N329="","",'S.D.PASTE SHEET'!N329)</f>
        <v/>
      </c>
      <c s="72" t="str">
        <f>IF('S.D.PASTE SHEET'!O329="","",'S.D.PASTE SHEET'!O329)</f>
        <v/>
      </c>
      <c s="72" t="str">
        <f>IF('S.D.PASTE SHEET'!P329="","",'S.D.PASTE SHEET'!P329)</f>
        <v/>
      </c>
      <c s="72" t="str">
        <f>IF('S.D.PASTE SHEET'!Q329="","",'S.D.PASTE SHEET'!Q329)</f>
        <v/>
      </c>
      <c s="72" t="str">
        <f>IF('S.D.PASTE SHEET'!R329="","",'S.D.PASTE SHEET'!R329)</f>
        <v/>
      </c>
      <c s="72" t="str">
        <f>IF('S.D.PASTE SHEET'!S329="","",'S.D.PASTE SHEET'!S329)</f>
        <v/>
      </c>
      <c s="72" t="str">
        <f>IF('S.D.PASTE SHEET'!T329="","",'S.D.PASTE SHEET'!T329)</f>
        <v/>
      </c>
      <c s="72" t="str">
        <f>IF('S.D.PASTE SHEET'!U329="","",'S.D.PASTE SHEET'!U329)</f>
        <v/>
      </c>
      <c s="72" t="str">
        <f>IF('S.D.PASTE SHEET'!V329="","",'S.D.PASTE SHEET'!V329)</f>
        <v/>
      </c>
      <c s="72" t="str">
        <f>IF('S.D.PASTE SHEET'!W329="","",'S.D.PASTE SHEET'!W329)</f>
        <v/>
      </c>
      <c s="72" t="str">
        <f>IF('S.D.PASTE SHEET'!X329="","",'S.D.PASTE SHEET'!X329)</f>
        <v/>
      </c>
      <c s="72" t="str">
        <f>IF('S.D.PASTE SHEET'!Y329="","",'S.D.PASTE SHEET'!Y329)</f>
        <v/>
      </c>
      <c s="72" t="str">
        <f>IF('S.D.PASTE SHEET'!Z329="","",'S.D.PASTE SHEET'!Z329)</f>
        <v/>
      </c>
      <c s="72" t="str">
        <f>IF('S.D.PASTE SHEET'!AA329="","",'S.D.PASTE SHEET'!AA329)</f>
        <v/>
      </c>
      <c s="72" t="str">
        <f>IF('S.D.PASTE SHEET'!AB329="","",'S.D.PASTE SHEET'!AB329)</f>
        <v/>
      </c>
      <c s="72" t="str">
        <f>IF('S.D.PASTE SHEET'!AC329="","",'S.D.PASTE SHEET'!AC329)</f>
        <v/>
      </c>
      <c s="72" t="str">
        <f>IF('S.D.PASTE SHEET'!AD329="","",'S.D.PASTE SHEET'!AD329)</f>
        <v/>
      </c>
      <c s="74"/>
      <c s="70" t="str">
        <f>IF(AK329="","",IF(AK329&gt;0,COUNT($AG$2:AG329),""))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IF(BC329="","",IF(BC329&gt;0,COUNT($AY$2:AY329),""))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0" spans="1:157" ht="15.75" customHeight="1">
      <c r="A330" s="72" t="str">
        <f>IF('S.D.PASTE SHEET'!A330="","",'S.D.PASTE SHEET'!A330)</f>
        <v/>
      </c>
      <c s="72" t="str">
        <f>IF('S.D.PASTE SHEET'!B330="","",'S.D.PASTE SHEET'!B330)</f>
        <v/>
      </c>
      <c s="72" t="str">
        <f>IF('S.D.PASTE SHEET'!C330="","",'S.D.PASTE SHEET'!C330)</f>
        <v/>
      </c>
      <c s="73" t="str">
        <f>IF('S.D.PASTE SHEET'!D330="","",'S.D.PASTE SHEET'!D330)</f>
        <v/>
      </c>
      <c s="72" t="str">
        <f>IF('S.D.PASTE SHEET'!E330="","",UPPER('S.D.PASTE SHEET'!E330))</f>
        <v/>
      </c>
      <c s="72" t="str">
        <f>IF('S.D.PASTE SHEET'!F330="","",'S.D.PASTE SHEET'!F330)</f>
        <v/>
      </c>
      <c s="72" t="str">
        <f>IF('S.D.PASTE SHEET'!G330="","",UPPER('S.D.PASTE SHEET'!G330))</f>
        <v/>
      </c>
      <c s="72" t="str">
        <f>IF('S.D.PASTE SHEET'!H330="","",UPPER('S.D.PASTE SHEET'!H330))</f>
        <v/>
      </c>
      <c s="72" t="str">
        <f>IF('S.D.PASTE SHEET'!I330="","",'S.D.PASTE SHEET'!I330)</f>
        <v/>
      </c>
      <c s="73" t="str">
        <f>IF('S.D.PASTE SHEET'!J330="","",'S.D.PASTE SHEET'!J330)</f>
        <v/>
      </c>
      <c s="72" t="str">
        <f>IF('S.D.PASTE SHEET'!K330="","",'S.D.PASTE SHEET'!K330)</f>
        <v/>
      </c>
      <c s="72" t="str">
        <f>IF('S.D.PASTE SHEET'!L330="","",'S.D.PASTE SHEET'!L330)</f>
        <v/>
      </c>
      <c s="72" t="str">
        <f>IF('S.D.PASTE SHEET'!M330="","",'S.D.PASTE SHEET'!M330)</f>
        <v/>
      </c>
      <c s="72" t="str">
        <f>IF('S.D.PASTE SHEET'!N330="","",'S.D.PASTE SHEET'!N330)</f>
        <v/>
      </c>
      <c s="72" t="str">
        <f>IF('S.D.PASTE SHEET'!O330="","",'S.D.PASTE SHEET'!O330)</f>
        <v/>
      </c>
      <c s="72" t="str">
        <f>IF('S.D.PASTE SHEET'!P330="","",'S.D.PASTE SHEET'!P330)</f>
        <v/>
      </c>
      <c s="72" t="str">
        <f>IF('S.D.PASTE SHEET'!Q330="","",'S.D.PASTE SHEET'!Q330)</f>
        <v/>
      </c>
      <c s="72" t="str">
        <f>IF('S.D.PASTE SHEET'!R330="","",'S.D.PASTE SHEET'!R330)</f>
        <v/>
      </c>
      <c s="72" t="str">
        <f>IF('S.D.PASTE SHEET'!S330="","",'S.D.PASTE SHEET'!S330)</f>
        <v/>
      </c>
      <c s="72" t="str">
        <f>IF('S.D.PASTE SHEET'!T330="","",'S.D.PASTE SHEET'!T330)</f>
        <v/>
      </c>
      <c s="72" t="str">
        <f>IF('S.D.PASTE SHEET'!U330="","",'S.D.PASTE SHEET'!U330)</f>
        <v/>
      </c>
      <c s="72" t="str">
        <f>IF('S.D.PASTE SHEET'!V330="","",'S.D.PASTE SHEET'!V330)</f>
        <v/>
      </c>
      <c s="72" t="str">
        <f>IF('S.D.PASTE SHEET'!W330="","",'S.D.PASTE SHEET'!W330)</f>
        <v/>
      </c>
      <c s="72" t="str">
        <f>IF('S.D.PASTE SHEET'!X330="","",'S.D.PASTE SHEET'!X330)</f>
        <v/>
      </c>
      <c s="72" t="str">
        <f>IF('S.D.PASTE SHEET'!Y330="","",'S.D.PASTE SHEET'!Y330)</f>
        <v/>
      </c>
      <c s="72" t="str">
        <f>IF('S.D.PASTE SHEET'!Z330="","",'S.D.PASTE SHEET'!Z330)</f>
        <v/>
      </c>
      <c s="72" t="str">
        <f>IF('S.D.PASTE SHEET'!AA330="","",'S.D.PASTE SHEET'!AA330)</f>
        <v/>
      </c>
      <c s="72" t="str">
        <f>IF('S.D.PASTE SHEET'!AB330="","",'S.D.PASTE SHEET'!AB330)</f>
        <v/>
      </c>
      <c s="72" t="str">
        <f>IF('S.D.PASTE SHEET'!AC330="","",'S.D.PASTE SHEET'!AC330)</f>
        <v/>
      </c>
      <c s="72" t="str">
        <f>IF('S.D.PASTE SHEET'!AD330="","",'S.D.PASTE SHEET'!AD330)</f>
        <v/>
      </c>
      <c s="74"/>
      <c s="70" t="str">
        <f>IF(AK330="","",IF(AK330&gt;0,COUNT($AG$2:AG330),""))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IF(BC330="","",IF(BC330&gt;0,COUNT($AY$2:AY330),""))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1" spans="1:157" ht="15.75" customHeight="1">
      <c r="A331" s="72" t="str">
        <f>IF('S.D.PASTE SHEET'!A331="","",'S.D.PASTE SHEET'!A331)</f>
        <v/>
      </c>
      <c s="72" t="str">
        <f>IF('S.D.PASTE SHEET'!B331="","",'S.D.PASTE SHEET'!B331)</f>
        <v/>
      </c>
      <c s="72" t="str">
        <f>IF('S.D.PASTE SHEET'!C331="","",'S.D.PASTE SHEET'!C331)</f>
        <v/>
      </c>
      <c s="73" t="str">
        <f>IF('S.D.PASTE SHEET'!D331="","",'S.D.PASTE SHEET'!D331)</f>
        <v/>
      </c>
      <c s="72" t="str">
        <f>IF('S.D.PASTE SHEET'!E331="","",UPPER('S.D.PASTE SHEET'!E331))</f>
        <v/>
      </c>
      <c s="72" t="str">
        <f>IF('S.D.PASTE SHEET'!F331="","",'S.D.PASTE SHEET'!F331)</f>
        <v/>
      </c>
      <c s="72" t="str">
        <f>IF('S.D.PASTE SHEET'!G331="","",UPPER('S.D.PASTE SHEET'!G331))</f>
        <v/>
      </c>
      <c s="72" t="str">
        <f>IF('S.D.PASTE SHEET'!H331="","",UPPER('S.D.PASTE SHEET'!H331))</f>
        <v/>
      </c>
      <c s="72" t="str">
        <f>IF('S.D.PASTE SHEET'!I331="","",'S.D.PASTE SHEET'!I331)</f>
        <v/>
      </c>
      <c s="73" t="str">
        <f>IF('S.D.PASTE SHEET'!J331="","",'S.D.PASTE SHEET'!J331)</f>
        <v/>
      </c>
      <c s="72" t="str">
        <f>IF('S.D.PASTE SHEET'!K331="","",'S.D.PASTE SHEET'!K331)</f>
        <v/>
      </c>
      <c s="72" t="str">
        <f>IF('S.D.PASTE SHEET'!L331="","",'S.D.PASTE SHEET'!L331)</f>
        <v/>
      </c>
      <c s="72" t="str">
        <f>IF('S.D.PASTE SHEET'!M331="","",'S.D.PASTE SHEET'!M331)</f>
        <v/>
      </c>
      <c s="72" t="str">
        <f>IF('S.D.PASTE SHEET'!N331="","",'S.D.PASTE SHEET'!N331)</f>
        <v/>
      </c>
      <c s="72" t="str">
        <f>IF('S.D.PASTE SHEET'!O331="","",'S.D.PASTE SHEET'!O331)</f>
        <v/>
      </c>
      <c s="72" t="str">
        <f>IF('S.D.PASTE SHEET'!P331="","",'S.D.PASTE SHEET'!P331)</f>
        <v/>
      </c>
      <c s="72" t="str">
        <f>IF('S.D.PASTE SHEET'!Q331="","",'S.D.PASTE SHEET'!Q331)</f>
        <v/>
      </c>
      <c s="72" t="str">
        <f>IF('S.D.PASTE SHEET'!R331="","",'S.D.PASTE SHEET'!R331)</f>
        <v/>
      </c>
      <c s="72" t="str">
        <f>IF('S.D.PASTE SHEET'!S331="","",'S.D.PASTE SHEET'!S331)</f>
        <v/>
      </c>
      <c s="72" t="str">
        <f>IF('S.D.PASTE SHEET'!T331="","",'S.D.PASTE SHEET'!T331)</f>
        <v/>
      </c>
      <c s="72" t="str">
        <f>IF('S.D.PASTE SHEET'!U331="","",'S.D.PASTE SHEET'!U331)</f>
        <v/>
      </c>
      <c s="72" t="str">
        <f>IF('S.D.PASTE SHEET'!V331="","",'S.D.PASTE SHEET'!V331)</f>
        <v/>
      </c>
      <c s="72" t="str">
        <f>IF('S.D.PASTE SHEET'!W331="","",'S.D.PASTE SHEET'!W331)</f>
        <v/>
      </c>
      <c s="72" t="str">
        <f>IF('S.D.PASTE SHEET'!X331="","",'S.D.PASTE SHEET'!X331)</f>
        <v/>
      </c>
      <c s="72" t="str">
        <f>IF('S.D.PASTE SHEET'!Y331="","",'S.D.PASTE SHEET'!Y331)</f>
        <v/>
      </c>
      <c s="72" t="str">
        <f>IF('S.D.PASTE SHEET'!Z331="","",'S.D.PASTE SHEET'!Z331)</f>
        <v/>
      </c>
      <c s="72" t="str">
        <f>IF('S.D.PASTE SHEET'!AA331="","",'S.D.PASTE SHEET'!AA331)</f>
        <v/>
      </c>
      <c s="72" t="str">
        <f>IF('S.D.PASTE SHEET'!AB331="","",'S.D.PASTE SHEET'!AB331)</f>
        <v/>
      </c>
      <c s="72" t="str">
        <f>IF('S.D.PASTE SHEET'!AC331="","",'S.D.PASTE SHEET'!AC331)</f>
        <v/>
      </c>
      <c s="72" t="str">
        <f>IF('S.D.PASTE SHEET'!AD331="","",'S.D.PASTE SHEET'!AD331)</f>
        <v/>
      </c>
      <c s="74"/>
      <c s="70" t="str">
        <f>IF(AK331="","",IF(AK331&gt;0,COUNT($AG$2:AG331),""))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IF(BC331="","",IF(BC331&gt;0,COUNT($AY$2:AY331),""))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2" spans="1:157" ht="15.75" customHeight="1">
      <c r="A332" s="72" t="str">
        <f>IF('S.D.PASTE SHEET'!A332="","",'S.D.PASTE SHEET'!A332)</f>
        <v/>
      </c>
      <c s="72" t="str">
        <f>IF('S.D.PASTE SHEET'!B332="","",'S.D.PASTE SHEET'!B332)</f>
        <v/>
      </c>
      <c s="72" t="str">
        <f>IF('S.D.PASTE SHEET'!C332="","",'S.D.PASTE SHEET'!C332)</f>
        <v/>
      </c>
      <c s="73" t="str">
        <f>IF('S.D.PASTE SHEET'!D332="","",'S.D.PASTE SHEET'!D332)</f>
        <v/>
      </c>
      <c s="72" t="str">
        <f>IF('S.D.PASTE SHEET'!E332="","",UPPER('S.D.PASTE SHEET'!E332))</f>
        <v/>
      </c>
      <c s="72" t="str">
        <f>IF('S.D.PASTE SHEET'!F332="","",'S.D.PASTE SHEET'!F332)</f>
        <v/>
      </c>
      <c s="72" t="str">
        <f>IF('S.D.PASTE SHEET'!G332="","",UPPER('S.D.PASTE SHEET'!G332))</f>
        <v/>
      </c>
      <c s="72" t="str">
        <f>IF('S.D.PASTE SHEET'!H332="","",UPPER('S.D.PASTE SHEET'!H332))</f>
        <v/>
      </c>
      <c s="72" t="str">
        <f>IF('S.D.PASTE SHEET'!I332="","",'S.D.PASTE SHEET'!I332)</f>
        <v/>
      </c>
      <c s="73" t="str">
        <f>IF('S.D.PASTE SHEET'!J332="","",'S.D.PASTE SHEET'!J332)</f>
        <v/>
      </c>
      <c s="72" t="str">
        <f>IF('S.D.PASTE SHEET'!K332="","",'S.D.PASTE SHEET'!K332)</f>
        <v/>
      </c>
      <c s="72" t="str">
        <f>IF('S.D.PASTE SHEET'!L332="","",'S.D.PASTE SHEET'!L332)</f>
        <v/>
      </c>
      <c s="72" t="str">
        <f>IF('S.D.PASTE SHEET'!M332="","",'S.D.PASTE SHEET'!M332)</f>
        <v/>
      </c>
      <c s="72" t="str">
        <f>IF('S.D.PASTE SHEET'!N332="","",'S.D.PASTE SHEET'!N332)</f>
        <v/>
      </c>
      <c s="72" t="str">
        <f>IF('S.D.PASTE SHEET'!O332="","",'S.D.PASTE SHEET'!O332)</f>
        <v/>
      </c>
      <c s="72" t="str">
        <f>IF('S.D.PASTE SHEET'!P332="","",'S.D.PASTE SHEET'!P332)</f>
        <v/>
      </c>
      <c s="72" t="str">
        <f>IF('S.D.PASTE SHEET'!Q332="","",'S.D.PASTE SHEET'!Q332)</f>
        <v/>
      </c>
      <c s="72" t="str">
        <f>IF('S.D.PASTE SHEET'!R332="","",'S.D.PASTE SHEET'!R332)</f>
        <v/>
      </c>
      <c s="72" t="str">
        <f>IF('S.D.PASTE SHEET'!S332="","",'S.D.PASTE SHEET'!S332)</f>
        <v/>
      </c>
      <c s="72" t="str">
        <f>IF('S.D.PASTE SHEET'!T332="","",'S.D.PASTE SHEET'!T332)</f>
        <v/>
      </c>
      <c s="72" t="str">
        <f>IF('S.D.PASTE SHEET'!U332="","",'S.D.PASTE SHEET'!U332)</f>
        <v/>
      </c>
      <c s="72" t="str">
        <f>IF('S.D.PASTE SHEET'!V332="","",'S.D.PASTE SHEET'!V332)</f>
        <v/>
      </c>
      <c s="72" t="str">
        <f>IF('S.D.PASTE SHEET'!W332="","",'S.D.PASTE SHEET'!W332)</f>
        <v/>
      </c>
      <c s="72" t="str">
        <f>IF('S.D.PASTE SHEET'!X332="","",'S.D.PASTE SHEET'!X332)</f>
        <v/>
      </c>
      <c s="72" t="str">
        <f>IF('S.D.PASTE SHEET'!Y332="","",'S.D.PASTE SHEET'!Y332)</f>
        <v/>
      </c>
      <c s="72" t="str">
        <f>IF('S.D.PASTE SHEET'!Z332="","",'S.D.PASTE SHEET'!Z332)</f>
        <v/>
      </c>
      <c s="72" t="str">
        <f>IF('S.D.PASTE SHEET'!AA332="","",'S.D.PASTE SHEET'!AA332)</f>
        <v/>
      </c>
      <c s="72" t="str">
        <f>IF('S.D.PASTE SHEET'!AB332="","",'S.D.PASTE SHEET'!AB332)</f>
        <v/>
      </c>
      <c s="72" t="str">
        <f>IF('S.D.PASTE SHEET'!AC332="","",'S.D.PASTE SHEET'!AC332)</f>
        <v/>
      </c>
      <c s="72" t="str">
        <f>IF('S.D.PASTE SHEET'!AD332="","",'S.D.PASTE SHEET'!AD332)</f>
        <v/>
      </c>
      <c s="74"/>
      <c s="70" t="str">
        <f>IF(AK332="","",IF(AK332&gt;0,COUNT($AG$2:AG332),""))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IF(BC332="","",IF(BC332&gt;0,COUNT($AY$2:AY332),""))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3" spans="1:157" ht="15.75" customHeight="1">
      <c r="A333" s="72" t="str">
        <f>IF('S.D.PASTE SHEET'!A333="","",'S.D.PASTE SHEET'!A333)</f>
        <v/>
      </c>
      <c s="72" t="str">
        <f>IF('S.D.PASTE SHEET'!B333="","",'S.D.PASTE SHEET'!B333)</f>
        <v/>
      </c>
      <c s="72" t="str">
        <f>IF('S.D.PASTE SHEET'!C333="","",'S.D.PASTE SHEET'!C333)</f>
        <v/>
      </c>
      <c s="73" t="str">
        <f>IF('S.D.PASTE SHEET'!D333="","",'S.D.PASTE SHEET'!D333)</f>
        <v/>
      </c>
      <c s="72" t="str">
        <f>IF('S.D.PASTE SHEET'!E333="","",UPPER('S.D.PASTE SHEET'!E333))</f>
        <v/>
      </c>
      <c s="72" t="str">
        <f>IF('S.D.PASTE SHEET'!F333="","",'S.D.PASTE SHEET'!F333)</f>
        <v/>
      </c>
      <c s="72" t="str">
        <f>IF('S.D.PASTE SHEET'!G333="","",UPPER('S.D.PASTE SHEET'!G333))</f>
        <v/>
      </c>
      <c s="72" t="str">
        <f>IF('S.D.PASTE SHEET'!H333="","",UPPER('S.D.PASTE SHEET'!H333))</f>
        <v/>
      </c>
      <c s="72" t="str">
        <f>IF('S.D.PASTE SHEET'!I333="","",'S.D.PASTE SHEET'!I333)</f>
        <v/>
      </c>
      <c s="73" t="str">
        <f>IF('S.D.PASTE SHEET'!J333="","",'S.D.PASTE SHEET'!J333)</f>
        <v/>
      </c>
      <c s="72" t="str">
        <f>IF('S.D.PASTE SHEET'!K333="","",'S.D.PASTE SHEET'!K333)</f>
        <v/>
      </c>
      <c s="72" t="str">
        <f>IF('S.D.PASTE SHEET'!L333="","",'S.D.PASTE SHEET'!L333)</f>
        <v/>
      </c>
      <c s="72" t="str">
        <f>IF('S.D.PASTE SHEET'!M333="","",'S.D.PASTE SHEET'!M333)</f>
        <v/>
      </c>
      <c s="72" t="str">
        <f>IF('S.D.PASTE SHEET'!N333="","",'S.D.PASTE SHEET'!N333)</f>
        <v/>
      </c>
      <c s="72" t="str">
        <f>IF('S.D.PASTE SHEET'!O333="","",'S.D.PASTE SHEET'!O333)</f>
        <v/>
      </c>
      <c s="72" t="str">
        <f>IF('S.D.PASTE SHEET'!P333="","",'S.D.PASTE SHEET'!P333)</f>
        <v/>
      </c>
      <c s="72" t="str">
        <f>IF('S.D.PASTE SHEET'!Q333="","",'S.D.PASTE SHEET'!Q333)</f>
        <v/>
      </c>
      <c s="72" t="str">
        <f>IF('S.D.PASTE SHEET'!R333="","",'S.D.PASTE SHEET'!R333)</f>
        <v/>
      </c>
      <c s="72" t="str">
        <f>IF('S.D.PASTE SHEET'!S333="","",'S.D.PASTE SHEET'!S333)</f>
        <v/>
      </c>
      <c s="72" t="str">
        <f>IF('S.D.PASTE SHEET'!T333="","",'S.D.PASTE SHEET'!T333)</f>
        <v/>
      </c>
      <c s="72" t="str">
        <f>IF('S.D.PASTE SHEET'!U333="","",'S.D.PASTE SHEET'!U333)</f>
        <v/>
      </c>
      <c s="72" t="str">
        <f>IF('S.D.PASTE SHEET'!V333="","",'S.D.PASTE SHEET'!V333)</f>
        <v/>
      </c>
      <c s="72" t="str">
        <f>IF('S.D.PASTE SHEET'!W333="","",'S.D.PASTE SHEET'!W333)</f>
        <v/>
      </c>
      <c s="72" t="str">
        <f>IF('S.D.PASTE SHEET'!X333="","",'S.D.PASTE SHEET'!X333)</f>
        <v/>
      </c>
      <c s="72" t="str">
        <f>IF('S.D.PASTE SHEET'!Y333="","",'S.D.PASTE SHEET'!Y333)</f>
        <v/>
      </c>
      <c s="72" t="str">
        <f>IF('S.D.PASTE SHEET'!Z333="","",'S.D.PASTE SHEET'!Z333)</f>
        <v/>
      </c>
      <c s="72" t="str">
        <f>IF('S.D.PASTE SHEET'!AA333="","",'S.D.PASTE SHEET'!AA333)</f>
        <v/>
      </c>
      <c s="72" t="str">
        <f>IF('S.D.PASTE SHEET'!AB333="","",'S.D.PASTE SHEET'!AB333)</f>
        <v/>
      </c>
      <c s="72" t="str">
        <f>IF('S.D.PASTE SHEET'!AC333="","",'S.D.PASTE SHEET'!AC333)</f>
        <v/>
      </c>
      <c s="72" t="str">
        <f>IF('S.D.PASTE SHEET'!AD333="","",'S.D.PASTE SHEET'!AD333)</f>
        <v/>
      </c>
      <c s="74"/>
      <c s="70" t="str">
        <f>IF(AK333="","",IF(AK333&gt;0,COUNT($AG$2:AG333),""))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IF(BC333="","",IF(BC333&gt;0,COUNT($AY$2:AY333),""))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4" spans="1:157" ht="15.75" customHeight="1">
      <c r="A334" s="72" t="str">
        <f>IF('S.D.PASTE SHEET'!A334="","",'S.D.PASTE SHEET'!A334)</f>
        <v/>
      </c>
      <c s="72" t="str">
        <f>IF('S.D.PASTE SHEET'!B334="","",'S.D.PASTE SHEET'!B334)</f>
        <v/>
      </c>
      <c s="72" t="str">
        <f>IF('S.D.PASTE SHEET'!C334="","",'S.D.PASTE SHEET'!C334)</f>
        <v/>
      </c>
      <c s="73" t="str">
        <f>IF('S.D.PASTE SHEET'!D334="","",'S.D.PASTE SHEET'!D334)</f>
        <v/>
      </c>
      <c s="72" t="str">
        <f>IF('S.D.PASTE SHEET'!E334="","",UPPER('S.D.PASTE SHEET'!E334))</f>
        <v/>
      </c>
      <c s="72" t="str">
        <f>IF('S.D.PASTE SHEET'!F334="","",'S.D.PASTE SHEET'!F334)</f>
        <v/>
      </c>
      <c s="72" t="str">
        <f>IF('S.D.PASTE SHEET'!G334="","",UPPER('S.D.PASTE SHEET'!G334))</f>
        <v/>
      </c>
      <c s="72" t="str">
        <f>IF('S.D.PASTE SHEET'!H334="","",UPPER('S.D.PASTE SHEET'!H334))</f>
        <v/>
      </c>
      <c s="72" t="str">
        <f>IF('S.D.PASTE SHEET'!I334="","",'S.D.PASTE SHEET'!I334)</f>
        <v/>
      </c>
      <c s="73" t="str">
        <f>IF('S.D.PASTE SHEET'!J334="","",'S.D.PASTE SHEET'!J334)</f>
        <v/>
      </c>
      <c s="72" t="str">
        <f>IF('S.D.PASTE SHEET'!K334="","",'S.D.PASTE SHEET'!K334)</f>
        <v/>
      </c>
      <c s="72" t="str">
        <f>IF('S.D.PASTE SHEET'!L334="","",'S.D.PASTE SHEET'!L334)</f>
        <v/>
      </c>
      <c s="72" t="str">
        <f>IF('S.D.PASTE SHEET'!M334="","",'S.D.PASTE SHEET'!M334)</f>
        <v/>
      </c>
      <c s="72" t="str">
        <f>IF('S.D.PASTE SHEET'!N334="","",'S.D.PASTE SHEET'!N334)</f>
        <v/>
      </c>
      <c s="72" t="str">
        <f>IF('S.D.PASTE SHEET'!O334="","",'S.D.PASTE SHEET'!O334)</f>
        <v/>
      </c>
      <c s="72" t="str">
        <f>IF('S.D.PASTE SHEET'!P334="","",'S.D.PASTE SHEET'!P334)</f>
        <v/>
      </c>
      <c s="72" t="str">
        <f>IF('S.D.PASTE SHEET'!Q334="","",'S.D.PASTE SHEET'!Q334)</f>
        <v/>
      </c>
      <c s="72" t="str">
        <f>IF('S.D.PASTE SHEET'!R334="","",'S.D.PASTE SHEET'!R334)</f>
        <v/>
      </c>
      <c s="72" t="str">
        <f>IF('S.D.PASTE SHEET'!S334="","",'S.D.PASTE SHEET'!S334)</f>
        <v/>
      </c>
      <c s="72" t="str">
        <f>IF('S.D.PASTE SHEET'!T334="","",'S.D.PASTE SHEET'!T334)</f>
        <v/>
      </c>
      <c s="72" t="str">
        <f>IF('S.D.PASTE SHEET'!U334="","",'S.D.PASTE SHEET'!U334)</f>
        <v/>
      </c>
      <c s="72" t="str">
        <f>IF('S.D.PASTE SHEET'!V334="","",'S.D.PASTE SHEET'!V334)</f>
        <v/>
      </c>
      <c s="72" t="str">
        <f>IF('S.D.PASTE SHEET'!W334="","",'S.D.PASTE SHEET'!W334)</f>
        <v/>
      </c>
      <c s="72" t="str">
        <f>IF('S.D.PASTE SHEET'!X334="","",'S.D.PASTE SHEET'!X334)</f>
        <v/>
      </c>
      <c s="72" t="str">
        <f>IF('S.D.PASTE SHEET'!Y334="","",'S.D.PASTE SHEET'!Y334)</f>
        <v/>
      </c>
      <c s="72" t="str">
        <f>IF('S.D.PASTE SHEET'!Z334="","",'S.D.PASTE SHEET'!Z334)</f>
        <v/>
      </c>
      <c s="72" t="str">
        <f>IF('S.D.PASTE SHEET'!AA334="","",'S.D.PASTE SHEET'!AA334)</f>
        <v/>
      </c>
      <c s="72" t="str">
        <f>IF('S.D.PASTE SHEET'!AB334="","",'S.D.PASTE SHEET'!AB334)</f>
        <v/>
      </c>
      <c s="72" t="str">
        <f>IF('S.D.PASTE SHEET'!AC334="","",'S.D.PASTE SHEET'!AC334)</f>
        <v/>
      </c>
      <c s="72" t="str">
        <f>IF('S.D.PASTE SHEET'!AD334="","",'S.D.PASTE SHEET'!AD334)</f>
        <v/>
      </c>
      <c s="74"/>
      <c s="70" t="str">
        <f>IF(AK334="","",IF(AK334&gt;0,COUNT($AG$2:AG334),""))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IF(BC334="","",IF(BC334&gt;0,COUNT($AY$2:AY334),""))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5" spans="1:157" ht="15.75" customHeight="1">
      <c r="A335" s="72" t="str">
        <f>IF('S.D.PASTE SHEET'!A335="","",'S.D.PASTE SHEET'!A335)</f>
        <v/>
      </c>
      <c s="72" t="str">
        <f>IF('S.D.PASTE SHEET'!B335="","",'S.D.PASTE SHEET'!B335)</f>
        <v/>
      </c>
      <c s="72" t="str">
        <f>IF('S.D.PASTE SHEET'!C335="","",'S.D.PASTE SHEET'!C335)</f>
        <v/>
      </c>
      <c s="73" t="str">
        <f>IF('S.D.PASTE SHEET'!D335="","",'S.D.PASTE SHEET'!D335)</f>
        <v/>
      </c>
      <c s="72" t="str">
        <f>IF('S.D.PASTE SHEET'!E335="","",UPPER('S.D.PASTE SHEET'!E335))</f>
        <v/>
      </c>
      <c s="72" t="str">
        <f>IF('S.D.PASTE SHEET'!F335="","",'S.D.PASTE SHEET'!F335)</f>
        <v/>
      </c>
      <c s="72" t="str">
        <f>IF('S.D.PASTE SHEET'!G335="","",UPPER('S.D.PASTE SHEET'!G335))</f>
        <v/>
      </c>
      <c s="72" t="str">
        <f>IF('S.D.PASTE SHEET'!H335="","",UPPER('S.D.PASTE SHEET'!H335))</f>
        <v/>
      </c>
      <c s="72" t="str">
        <f>IF('S.D.PASTE SHEET'!I335="","",'S.D.PASTE SHEET'!I335)</f>
        <v/>
      </c>
      <c s="73" t="str">
        <f>IF('S.D.PASTE SHEET'!J335="","",'S.D.PASTE SHEET'!J335)</f>
        <v/>
      </c>
      <c s="72" t="str">
        <f>IF('S.D.PASTE SHEET'!K335="","",'S.D.PASTE SHEET'!K335)</f>
        <v/>
      </c>
      <c s="72" t="str">
        <f>IF('S.D.PASTE SHEET'!L335="","",'S.D.PASTE SHEET'!L335)</f>
        <v/>
      </c>
      <c s="72" t="str">
        <f>IF('S.D.PASTE SHEET'!M335="","",'S.D.PASTE SHEET'!M335)</f>
        <v/>
      </c>
      <c s="72" t="str">
        <f>IF('S.D.PASTE SHEET'!N335="","",'S.D.PASTE SHEET'!N335)</f>
        <v/>
      </c>
      <c s="72" t="str">
        <f>IF('S.D.PASTE SHEET'!O335="","",'S.D.PASTE SHEET'!O335)</f>
        <v/>
      </c>
      <c s="72" t="str">
        <f>IF('S.D.PASTE SHEET'!P335="","",'S.D.PASTE SHEET'!P335)</f>
        <v/>
      </c>
      <c s="72" t="str">
        <f>IF('S.D.PASTE SHEET'!Q335="","",'S.D.PASTE SHEET'!Q335)</f>
        <v/>
      </c>
      <c s="72" t="str">
        <f>IF('S.D.PASTE SHEET'!R335="","",'S.D.PASTE SHEET'!R335)</f>
        <v/>
      </c>
      <c s="72" t="str">
        <f>IF('S.D.PASTE SHEET'!S335="","",'S.D.PASTE SHEET'!S335)</f>
        <v/>
      </c>
      <c s="72" t="str">
        <f>IF('S.D.PASTE SHEET'!T335="","",'S.D.PASTE SHEET'!T335)</f>
        <v/>
      </c>
      <c s="72" t="str">
        <f>IF('S.D.PASTE SHEET'!U335="","",'S.D.PASTE SHEET'!U335)</f>
        <v/>
      </c>
      <c s="72" t="str">
        <f>IF('S.D.PASTE SHEET'!V335="","",'S.D.PASTE SHEET'!V335)</f>
        <v/>
      </c>
      <c s="72" t="str">
        <f>IF('S.D.PASTE SHEET'!W335="","",'S.D.PASTE SHEET'!W335)</f>
        <v/>
      </c>
      <c s="72" t="str">
        <f>IF('S.D.PASTE SHEET'!X335="","",'S.D.PASTE SHEET'!X335)</f>
        <v/>
      </c>
      <c s="72" t="str">
        <f>IF('S.D.PASTE SHEET'!Y335="","",'S.D.PASTE SHEET'!Y335)</f>
        <v/>
      </c>
      <c s="72" t="str">
        <f>IF('S.D.PASTE SHEET'!Z335="","",'S.D.PASTE SHEET'!Z335)</f>
        <v/>
      </c>
      <c s="72" t="str">
        <f>IF('S.D.PASTE SHEET'!AA335="","",'S.D.PASTE SHEET'!AA335)</f>
        <v/>
      </c>
      <c s="72" t="str">
        <f>IF('S.D.PASTE SHEET'!AB335="","",'S.D.PASTE SHEET'!AB335)</f>
        <v/>
      </c>
      <c s="72" t="str">
        <f>IF('S.D.PASTE SHEET'!AC335="","",'S.D.PASTE SHEET'!AC335)</f>
        <v/>
      </c>
      <c s="72" t="str">
        <f>IF('S.D.PASTE SHEET'!AD335="","",'S.D.PASTE SHEET'!AD335)</f>
        <v/>
      </c>
      <c s="74"/>
      <c s="70" t="str">
        <f>IF(AK335="","",IF(AK335&gt;0,COUNT($AG$2:AG335),""))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IF(BC335="","",IF(BC335&gt;0,COUNT($AY$2:AY335),""))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6" spans="1:157" ht="15.75" customHeight="1">
      <c r="A336" s="72" t="str">
        <f>IF('S.D.PASTE SHEET'!A336="","",'S.D.PASTE SHEET'!A336)</f>
        <v/>
      </c>
      <c s="72" t="str">
        <f>IF('S.D.PASTE SHEET'!B336="","",'S.D.PASTE SHEET'!B336)</f>
        <v/>
      </c>
      <c s="72" t="str">
        <f>IF('S.D.PASTE SHEET'!C336="","",'S.D.PASTE SHEET'!C336)</f>
        <v/>
      </c>
      <c s="73" t="str">
        <f>IF('S.D.PASTE SHEET'!D336="","",'S.D.PASTE SHEET'!D336)</f>
        <v/>
      </c>
      <c s="72" t="str">
        <f>IF('S.D.PASTE SHEET'!E336="","",UPPER('S.D.PASTE SHEET'!E336))</f>
        <v/>
      </c>
      <c s="72" t="str">
        <f>IF('S.D.PASTE SHEET'!F336="","",'S.D.PASTE SHEET'!F336)</f>
        <v/>
      </c>
      <c s="72" t="str">
        <f>IF('S.D.PASTE SHEET'!G336="","",UPPER('S.D.PASTE SHEET'!G336))</f>
        <v/>
      </c>
      <c s="72" t="str">
        <f>IF('S.D.PASTE SHEET'!H336="","",UPPER('S.D.PASTE SHEET'!H336))</f>
        <v/>
      </c>
      <c s="72" t="str">
        <f>IF('S.D.PASTE SHEET'!I336="","",'S.D.PASTE SHEET'!I336)</f>
        <v/>
      </c>
      <c s="73" t="str">
        <f>IF('S.D.PASTE SHEET'!J336="","",'S.D.PASTE SHEET'!J336)</f>
        <v/>
      </c>
      <c s="72" t="str">
        <f>IF('S.D.PASTE SHEET'!K336="","",'S.D.PASTE SHEET'!K336)</f>
        <v/>
      </c>
      <c s="72" t="str">
        <f>IF('S.D.PASTE SHEET'!L336="","",'S.D.PASTE SHEET'!L336)</f>
        <v/>
      </c>
      <c s="72" t="str">
        <f>IF('S.D.PASTE SHEET'!M336="","",'S.D.PASTE SHEET'!M336)</f>
        <v/>
      </c>
      <c s="72" t="str">
        <f>IF('S.D.PASTE SHEET'!N336="","",'S.D.PASTE SHEET'!N336)</f>
        <v/>
      </c>
      <c s="72" t="str">
        <f>IF('S.D.PASTE SHEET'!O336="","",'S.D.PASTE SHEET'!O336)</f>
        <v/>
      </c>
      <c s="72" t="str">
        <f>IF('S.D.PASTE SHEET'!P336="","",'S.D.PASTE SHEET'!P336)</f>
        <v/>
      </c>
      <c s="72" t="str">
        <f>IF('S.D.PASTE SHEET'!Q336="","",'S.D.PASTE SHEET'!Q336)</f>
        <v/>
      </c>
      <c s="72" t="str">
        <f>IF('S.D.PASTE SHEET'!R336="","",'S.D.PASTE SHEET'!R336)</f>
        <v/>
      </c>
      <c s="72" t="str">
        <f>IF('S.D.PASTE SHEET'!S336="","",'S.D.PASTE SHEET'!S336)</f>
        <v/>
      </c>
      <c s="72" t="str">
        <f>IF('S.D.PASTE SHEET'!T336="","",'S.D.PASTE SHEET'!T336)</f>
        <v/>
      </c>
      <c s="72" t="str">
        <f>IF('S.D.PASTE SHEET'!U336="","",'S.D.PASTE SHEET'!U336)</f>
        <v/>
      </c>
      <c s="72" t="str">
        <f>IF('S.D.PASTE SHEET'!V336="","",'S.D.PASTE SHEET'!V336)</f>
        <v/>
      </c>
      <c s="72" t="str">
        <f>IF('S.D.PASTE SHEET'!W336="","",'S.D.PASTE SHEET'!W336)</f>
        <v/>
      </c>
      <c s="72" t="str">
        <f>IF('S.D.PASTE SHEET'!X336="","",'S.D.PASTE SHEET'!X336)</f>
        <v/>
      </c>
      <c s="72" t="str">
        <f>IF('S.D.PASTE SHEET'!Y336="","",'S.D.PASTE SHEET'!Y336)</f>
        <v/>
      </c>
      <c s="72" t="str">
        <f>IF('S.D.PASTE SHEET'!Z336="","",'S.D.PASTE SHEET'!Z336)</f>
        <v/>
      </c>
      <c s="72" t="str">
        <f>IF('S.D.PASTE SHEET'!AA336="","",'S.D.PASTE SHEET'!AA336)</f>
        <v/>
      </c>
      <c s="72" t="str">
        <f>IF('S.D.PASTE SHEET'!AB336="","",'S.D.PASTE SHEET'!AB336)</f>
        <v/>
      </c>
      <c s="72" t="str">
        <f>IF('S.D.PASTE SHEET'!AC336="","",'S.D.PASTE SHEET'!AC336)</f>
        <v/>
      </c>
      <c s="72" t="str">
        <f>IF('S.D.PASTE SHEET'!AD336="","",'S.D.PASTE SHEET'!AD336)</f>
        <v/>
      </c>
      <c s="74"/>
      <c s="70" t="str">
        <f>IF(AK336="","",IF(AK336&gt;0,COUNT($AG$2:AG336),""))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IF(BC336="","",IF(BC336&gt;0,COUNT($AY$2:AY336),""))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7" spans="1:157" ht="15.75" customHeight="1">
      <c r="A337" s="72" t="str">
        <f>IF('S.D.PASTE SHEET'!A337="","",'S.D.PASTE SHEET'!A337)</f>
        <v/>
      </c>
      <c s="72" t="str">
        <f>IF('S.D.PASTE SHEET'!B337="","",'S.D.PASTE SHEET'!B337)</f>
        <v/>
      </c>
      <c s="72" t="str">
        <f>IF('S.D.PASTE SHEET'!C337="","",'S.D.PASTE SHEET'!C337)</f>
        <v/>
      </c>
      <c s="73" t="str">
        <f>IF('S.D.PASTE SHEET'!D337="","",'S.D.PASTE SHEET'!D337)</f>
        <v/>
      </c>
      <c s="72" t="str">
        <f>IF('S.D.PASTE SHEET'!E337="","",UPPER('S.D.PASTE SHEET'!E337))</f>
        <v/>
      </c>
      <c s="72" t="str">
        <f>IF('S.D.PASTE SHEET'!F337="","",'S.D.PASTE SHEET'!F337)</f>
        <v/>
      </c>
      <c s="72" t="str">
        <f>IF('S.D.PASTE SHEET'!G337="","",UPPER('S.D.PASTE SHEET'!G337))</f>
        <v/>
      </c>
      <c s="72" t="str">
        <f>IF('S.D.PASTE SHEET'!H337="","",UPPER('S.D.PASTE SHEET'!H337))</f>
        <v/>
      </c>
      <c s="72" t="str">
        <f>IF('S.D.PASTE SHEET'!I337="","",'S.D.PASTE SHEET'!I337)</f>
        <v/>
      </c>
      <c s="73" t="str">
        <f>IF('S.D.PASTE SHEET'!J337="","",'S.D.PASTE SHEET'!J337)</f>
        <v/>
      </c>
      <c s="72" t="str">
        <f>IF('S.D.PASTE SHEET'!K337="","",'S.D.PASTE SHEET'!K337)</f>
        <v/>
      </c>
      <c s="72" t="str">
        <f>IF('S.D.PASTE SHEET'!L337="","",'S.D.PASTE SHEET'!L337)</f>
        <v/>
      </c>
      <c s="72" t="str">
        <f>IF('S.D.PASTE SHEET'!M337="","",'S.D.PASTE SHEET'!M337)</f>
        <v/>
      </c>
      <c s="72" t="str">
        <f>IF('S.D.PASTE SHEET'!N337="","",'S.D.PASTE SHEET'!N337)</f>
        <v/>
      </c>
      <c s="72" t="str">
        <f>IF('S.D.PASTE SHEET'!O337="","",'S.D.PASTE SHEET'!O337)</f>
        <v/>
      </c>
      <c s="72" t="str">
        <f>IF('S.D.PASTE SHEET'!P337="","",'S.D.PASTE SHEET'!P337)</f>
        <v/>
      </c>
      <c s="72" t="str">
        <f>IF('S.D.PASTE SHEET'!Q337="","",'S.D.PASTE SHEET'!Q337)</f>
        <v/>
      </c>
      <c s="72" t="str">
        <f>IF('S.D.PASTE SHEET'!R337="","",'S.D.PASTE SHEET'!R337)</f>
        <v/>
      </c>
      <c s="72" t="str">
        <f>IF('S.D.PASTE SHEET'!S337="","",'S.D.PASTE SHEET'!S337)</f>
        <v/>
      </c>
      <c s="72" t="str">
        <f>IF('S.D.PASTE SHEET'!T337="","",'S.D.PASTE SHEET'!T337)</f>
        <v/>
      </c>
      <c s="72" t="str">
        <f>IF('S.D.PASTE SHEET'!U337="","",'S.D.PASTE SHEET'!U337)</f>
        <v/>
      </c>
      <c s="72" t="str">
        <f>IF('S.D.PASTE SHEET'!V337="","",'S.D.PASTE SHEET'!V337)</f>
        <v/>
      </c>
      <c s="72" t="str">
        <f>IF('S.D.PASTE SHEET'!W337="","",'S.D.PASTE SHEET'!W337)</f>
        <v/>
      </c>
      <c s="72" t="str">
        <f>IF('S.D.PASTE SHEET'!X337="","",'S.D.PASTE SHEET'!X337)</f>
        <v/>
      </c>
      <c s="72" t="str">
        <f>IF('S.D.PASTE SHEET'!Y337="","",'S.D.PASTE SHEET'!Y337)</f>
        <v/>
      </c>
      <c s="72" t="str">
        <f>IF('S.D.PASTE SHEET'!Z337="","",'S.D.PASTE SHEET'!Z337)</f>
        <v/>
      </c>
      <c s="72" t="str">
        <f>IF('S.D.PASTE SHEET'!AA337="","",'S.D.PASTE SHEET'!AA337)</f>
        <v/>
      </c>
      <c s="72" t="str">
        <f>IF('S.D.PASTE SHEET'!AB337="","",'S.D.PASTE SHEET'!AB337)</f>
        <v/>
      </c>
      <c s="72" t="str">
        <f>IF('S.D.PASTE SHEET'!AC337="","",'S.D.PASTE SHEET'!AC337)</f>
        <v/>
      </c>
      <c s="72" t="str">
        <f>IF('S.D.PASTE SHEET'!AD337="","",'S.D.PASTE SHEET'!AD337)</f>
        <v/>
      </c>
      <c s="74"/>
      <c s="70" t="str">
        <f>IF(AK337="","",IF(AK337&gt;0,COUNT($AG$2:AG337),""))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IF(BC337="","",IF(BC337&gt;0,COUNT($AY$2:AY337),""))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8" spans="1:157" ht="15.75" customHeight="1">
      <c r="A338" s="72" t="str">
        <f>IF('S.D.PASTE SHEET'!A338="","",'S.D.PASTE SHEET'!A338)</f>
        <v/>
      </c>
      <c s="72" t="str">
        <f>IF('S.D.PASTE SHEET'!B338="","",'S.D.PASTE SHEET'!B338)</f>
        <v/>
      </c>
      <c s="72" t="str">
        <f>IF('S.D.PASTE SHEET'!C338="","",'S.D.PASTE SHEET'!C338)</f>
        <v/>
      </c>
      <c s="73" t="str">
        <f>IF('S.D.PASTE SHEET'!D338="","",'S.D.PASTE SHEET'!D338)</f>
        <v/>
      </c>
      <c s="72" t="str">
        <f>IF('S.D.PASTE SHEET'!E338="","",UPPER('S.D.PASTE SHEET'!E338))</f>
        <v/>
      </c>
      <c s="72" t="str">
        <f>IF('S.D.PASTE SHEET'!F338="","",'S.D.PASTE SHEET'!F338)</f>
        <v/>
      </c>
      <c s="72" t="str">
        <f>IF('S.D.PASTE SHEET'!G338="","",UPPER('S.D.PASTE SHEET'!G338))</f>
        <v/>
      </c>
      <c s="72" t="str">
        <f>IF('S.D.PASTE SHEET'!H338="","",UPPER('S.D.PASTE SHEET'!H338))</f>
        <v/>
      </c>
      <c s="72" t="str">
        <f>IF('S.D.PASTE SHEET'!I338="","",'S.D.PASTE SHEET'!I338)</f>
        <v/>
      </c>
      <c s="73" t="str">
        <f>IF('S.D.PASTE SHEET'!J338="","",'S.D.PASTE SHEET'!J338)</f>
        <v/>
      </c>
      <c s="72" t="str">
        <f>IF('S.D.PASTE SHEET'!K338="","",'S.D.PASTE SHEET'!K338)</f>
        <v/>
      </c>
      <c s="72" t="str">
        <f>IF('S.D.PASTE SHEET'!L338="","",'S.D.PASTE SHEET'!L338)</f>
        <v/>
      </c>
      <c s="72" t="str">
        <f>IF('S.D.PASTE SHEET'!M338="","",'S.D.PASTE SHEET'!M338)</f>
        <v/>
      </c>
      <c s="72" t="str">
        <f>IF('S.D.PASTE SHEET'!N338="","",'S.D.PASTE SHEET'!N338)</f>
        <v/>
      </c>
      <c s="72" t="str">
        <f>IF('S.D.PASTE SHEET'!O338="","",'S.D.PASTE SHEET'!O338)</f>
        <v/>
      </c>
      <c s="72" t="str">
        <f>IF('S.D.PASTE SHEET'!P338="","",'S.D.PASTE SHEET'!P338)</f>
        <v/>
      </c>
      <c s="72" t="str">
        <f>IF('S.D.PASTE SHEET'!Q338="","",'S.D.PASTE SHEET'!Q338)</f>
        <v/>
      </c>
      <c s="72" t="str">
        <f>IF('S.D.PASTE SHEET'!R338="","",'S.D.PASTE SHEET'!R338)</f>
        <v/>
      </c>
      <c s="72" t="str">
        <f>IF('S.D.PASTE SHEET'!S338="","",'S.D.PASTE SHEET'!S338)</f>
        <v/>
      </c>
      <c s="72" t="str">
        <f>IF('S.D.PASTE SHEET'!T338="","",'S.D.PASTE SHEET'!T338)</f>
        <v/>
      </c>
      <c s="72" t="str">
        <f>IF('S.D.PASTE SHEET'!U338="","",'S.D.PASTE SHEET'!U338)</f>
        <v/>
      </c>
      <c s="72" t="str">
        <f>IF('S.D.PASTE SHEET'!V338="","",'S.D.PASTE SHEET'!V338)</f>
        <v/>
      </c>
      <c s="72" t="str">
        <f>IF('S.D.PASTE SHEET'!W338="","",'S.D.PASTE SHEET'!W338)</f>
        <v/>
      </c>
      <c s="72" t="str">
        <f>IF('S.D.PASTE SHEET'!X338="","",'S.D.PASTE SHEET'!X338)</f>
        <v/>
      </c>
      <c s="72" t="str">
        <f>IF('S.D.PASTE SHEET'!Y338="","",'S.D.PASTE SHEET'!Y338)</f>
        <v/>
      </c>
      <c s="72" t="str">
        <f>IF('S.D.PASTE SHEET'!Z338="","",'S.D.PASTE SHEET'!Z338)</f>
        <v/>
      </c>
      <c s="72" t="str">
        <f>IF('S.D.PASTE SHEET'!AA338="","",'S.D.PASTE SHEET'!AA338)</f>
        <v/>
      </c>
      <c s="72" t="str">
        <f>IF('S.D.PASTE SHEET'!AB338="","",'S.D.PASTE SHEET'!AB338)</f>
        <v/>
      </c>
      <c s="72" t="str">
        <f>IF('S.D.PASTE SHEET'!AC338="","",'S.D.PASTE SHEET'!AC338)</f>
        <v/>
      </c>
      <c s="72" t="str">
        <f>IF('S.D.PASTE SHEET'!AD338="","",'S.D.PASTE SHEET'!AD338)</f>
        <v/>
      </c>
      <c s="74"/>
      <c s="70" t="str">
        <f>IF(AK338="","",IF(AK338&gt;0,COUNT($AG$2:AG338),""))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IF(BC338="","",IF(BC338&gt;0,COUNT($AY$2:AY338),""))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39" spans="1:157" ht="15.75" customHeight="1">
      <c r="A339" s="72" t="str">
        <f>IF('S.D.PASTE SHEET'!A339="","",'S.D.PASTE SHEET'!A339)</f>
        <v/>
      </c>
      <c s="72" t="str">
        <f>IF('S.D.PASTE SHEET'!B339="","",'S.D.PASTE SHEET'!B339)</f>
        <v/>
      </c>
      <c s="72" t="str">
        <f>IF('S.D.PASTE SHEET'!C339="","",'S.D.PASTE SHEET'!C339)</f>
        <v/>
      </c>
      <c s="73" t="str">
        <f>IF('S.D.PASTE SHEET'!D339="","",'S.D.PASTE SHEET'!D339)</f>
        <v/>
      </c>
      <c s="72" t="str">
        <f>IF('S.D.PASTE SHEET'!E339="","",UPPER('S.D.PASTE SHEET'!E339))</f>
        <v/>
      </c>
      <c s="72" t="str">
        <f>IF('S.D.PASTE SHEET'!F339="","",'S.D.PASTE SHEET'!F339)</f>
        <v/>
      </c>
      <c s="72" t="str">
        <f>IF('S.D.PASTE SHEET'!G339="","",UPPER('S.D.PASTE SHEET'!G339))</f>
        <v/>
      </c>
      <c s="72" t="str">
        <f>IF('S.D.PASTE SHEET'!H339="","",UPPER('S.D.PASTE SHEET'!H339))</f>
        <v/>
      </c>
      <c s="72" t="str">
        <f>IF('S.D.PASTE SHEET'!I339="","",'S.D.PASTE SHEET'!I339)</f>
        <v/>
      </c>
      <c s="73" t="str">
        <f>IF('S.D.PASTE SHEET'!J339="","",'S.D.PASTE SHEET'!J339)</f>
        <v/>
      </c>
      <c s="72" t="str">
        <f>IF('S.D.PASTE SHEET'!K339="","",'S.D.PASTE SHEET'!K339)</f>
        <v/>
      </c>
      <c s="72" t="str">
        <f>IF('S.D.PASTE SHEET'!L339="","",'S.D.PASTE SHEET'!L339)</f>
        <v/>
      </c>
      <c s="72" t="str">
        <f>IF('S.D.PASTE SHEET'!M339="","",'S.D.PASTE SHEET'!M339)</f>
        <v/>
      </c>
      <c s="72" t="str">
        <f>IF('S.D.PASTE SHEET'!N339="","",'S.D.PASTE SHEET'!N339)</f>
        <v/>
      </c>
      <c s="72" t="str">
        <f>IF('S.D.PASTE SHEET'!O339="","",'S.D.PASTE SHEET'!O339)</f>
        <v/>
      </c>
      <c s="72" t="str">
        <f>IF('S.D.PASTE SHEET'!P339="","",'S.D.PASTE SHEET'!P339)</f>
        <v/>
      </c>
      <c s="72" t="str">
        <f>IF('S.D.PASTE SHEET'!Q339="","",'S.D.PASTE SHEET'!Q339)</f>
        <v/>
      </c>
      <c s="72" t="str">
        <f>IF('S.D.PASTE SHEET'!R339="","",'S.D.PASTE SHEET'!R339)</f>
        <v/>
      </c>
      <c s="72" t="str">
        <f>IF('S.D.PASTE SHEET'!S339="","",'S.D.PASTE SHEET'!S339)</f>
        <v/>
      </c>
      <c s="72" t="str">
        <f>IF('S.D.PASTE SHEET'!T339="","",'S.D.PASTE SHEET'!T339)</f>
        <v/>
      </c>
      <c s="72" t="str">
        <f>IF('S.D.PASTE SHEET'!U339="","",'S.D.PASTE SHEET'!U339)</f>
        <v/>
      </c>
      <c s="72" t="str">
        <f>IF('S.D.PASTE SHEET'!V339="","",'S.D.PASTE SHEET'!V339)</f>
        <v/>
      </c>
      <c s="72" t="str">
        <f>IF('S.D.PASTE SHEET'!W339="","",'S.D.PASTE SHEET'!W339)</f>
        <v/>
      </c>
      <c s="72" t="str">
        <f>IF('S.D.PASTE SHEET'!X339="","",'S.D.PASTE SHEET'!X339)</f>
        <v/>
      </c>
      <c s="72" t="str">
        <f>IF('S.D.PASTE SHEET'!Y339="","",'S.D.PASTE SHEET'!Y339)</f>
        <v/>
      </c>
      <c s="72" t="str">
        <f>IF('S.D.PASTE SHEET'!Z339="","",'S.D.PASTE SHEET'!Z339)</f>
        <v/>
      </c>
      <c s="72" t="str">
        <f>IF('S.D.PASTE SHEET'!AA339="","",'S.D.PASTE SHEET'!AA339)</f>
        <v/>
      </c>
      <c s="72" t="str">
        <f>IF('S.D.PASTE SHEET'!AB339="","",'S.D.PASTE SHEET'!AB339)</f>
        <v/>
      </c>
      <c s="72" t="str">
        <f>IF('S.D.PASTE SHEET'!AC339="","",'S.D.PASTE SHEET'!AC339)</f>
        <v/>
      </c>
      <c s="72" t="str">
        <f>IF('S.D.PASTE SHEET'!AD339="","",'S.D.PASTE SHEET'!AD339)</f>
        <v/>
      </c>
      <c s="74"/>
      <c s="70" t="str">
        <f>IF(AK339="","",IF(AK339&gt;0,COUNT($AG$2:AG339),""))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IF(BC339="","",IF(BC339&gt;0,COUNT($AY$2:AY339),""))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0" spans="1:157" ht="15.75" customHeight="1">
      <c r="A340" s="72" t="str">
        <f>IF('S.D.PASTE SHEET'!A340="","",'S.D.PASTE SHEET'!A340)</f>
        <v/>
      </c>
      <c s="72" t="str">
        <f>IF('S.D.PASTE SHEET'!B340="","",'S.D.PASTE SHEET'!B340)</f>
        <v/>
      </c>
      <c s="72" t="str">
        <f>IF('S.D.PASTE SHEET'!C340="","",'S.D.PASTE SHEET'!C340)</f>
        <v/>
      </c>
      <c s="73" t="str">
        <f>IF('S.D.PASTE SHEET'!D340="","",'S.D.PASTE SHEET'!D340)</f>
        <v/>
      </c>
      <c s="72" t="str">
        <f>IF('S.D.PASTE SHEET'!E340="","",UPPER('S.D.PASTE SHEET'!E340))</f>
        <v/>
      </c>
      <c s="72" t="str">
        <f>IF('S.D.PASTE SHEET'!F340="","",'S.D.PASTE SHEET'!F340)</f>
        <v/>
      </c>
      <c s="72" t="str">
        <f>IF('S.D.PASTE SHEET'!G340="","",UPPER('S.D.PASTE SHEET'!G340))</f>
        <v/>
      </c>
      <c s="72" t="str">
        <f>IF('S.D.PASTE SHEET'!H340="","",UPPER('S.D.PASTE SHEET'!H340))</f>
        <v/>
      </c>
      <c s="72" t="str">
        <f>IF('S.D.PASTE SHEET'!I340="","",'S.D.PASTE SHEET'!I340)</f>
        <v/>
      </c>
      <c s="73" t="str">
        <f>IF('S.D.PASTE SHEET'!J340="","",'S.D.PASTE SHEET'!J340)</f>
        <v/>
      </c>
      <c s="72" t="str">
        <f>IF('S.D.PASTE SHEET'!K340="","",'S.D.PASTE SHEET'!K340)</f>
        <v/>
      </c>
      <c s="72" t="str">
        <f>IF('S.D.PASTE SHEET'!L340="","",'S.D.PASTE SHEET'!L340)</f>
        <v/>
      </c>
      <c s="72" t="str">
        <f>IF('S.D.PASTE SHEET'!M340="","",'S.D.PASTE SHEET'!M340)</f>
        <v/>
      </c>
      <c s="72" t="str">
        <f>IF('S.D.PASTE SHEET'!N340="","",'S.D.PASTE SHEET'!N340)</f>
        <v/>
      </c>
      <c s="72" t="str">
        <f>IF('S.D.PASTE SHEET'!O340="","",'S.D.PASTE SHEET'!O340)</f>
        <v/>
      </c>
      <c s="72" t="str">
        <f>IF('S.D.PASTE SHEET'!P340="","",'S.D.PASTE SHEET'!P340)</f>
        <v/>
      </c>
      <c s="72" t="str">
        <f>IF('S.D.PASTE SHEET'!Q340="","",'S.D.PASTE SHEET'!Q340)</f>
        <v/>
      </c>
      <c s="72" t="str">
        <f>IF('S.D.PASTE SHEET'!R340="","",'S.D.PASTE SHEET'!R340)</f>
        <v/>
      </c>
      <c s="72" t="str">
        <f>IF('S.D.PASTE SHEET'!S340="","",'S.D.PASTE SHEET'!S340)</f>
        <v/>
      </c>
      <c s="72" t="str">
        <f>IF('S.D.PASTE SHEET'!T340="","",'S.D.PASTE SHEET'!T340)</f>
        <v/>
      </c>
      <c s="72" t="str">
        <f>IF('S.D.PASTE SHEET'!U340="","",'S.D.PASTE SHEET'!U340)</f>
        <v/>
      </c>
      <c s="72" t="str">
        <f>IF('S.D.PASTE SHEET'!V340="","",'S.D.PASTE SHEET'!V340)</f>
        <v/>
      </c>
      <c s="72" t="str">
        <f>IF('S.D.PASTE SHEET'!W340="","",'S.D.PASTE SHEET'!W340)</f>
        <v/>
      </c>
      <c s="72" t="str">
        <f>IF('S.D.PASTE SHEET'!X340="","",'S.D.PASTE SHEET'!X340)</f>
        <v/>
      </c>
      <c s="72" t="str">
        <f>IF('S.D.PASTE SHEET'!Y340="","",'S.D.PASTE SHEET'!Y340)</f>
        <v/>
      </c>
      <c s="72" t="str">
        <f>IF('S.D.PASTE SHEET'!Z340="","",'S.D.PASTE SHEET'!Z340)</f>
        <v/>
      </c>
      <c s="72" t="str">
        <f>IF('S.D.PASTE SHEET'!AA340="","",'S.D.PASTE SHEET'!AA340)</f>
        <v/>
      </c>
      <c s="72" t="str">
        <f>IF('S.D.PASTE SHEET'!AB340="","",'S.D.PASTE SHEET'!AB340)</f>
        <v/>
      </c>
      <c s="72" t="str">
        <f>IF('S.D.PASTE SHEET'!AC340="","",'S.D.PASTE SHEET'!AC340)</f>
        <v/>
      </c>
      <c s="72" t="str">
        <f>IF('S.D.PASTE SHEET'!AD340="","",'S.D.PASTE SHEET'!AD340)</f>
        <v/>
      </c>
      <c s="74"/>
      <c s="70" t="str">
        <f>IF(AK340="","",IF(AK340&gt;0,COUNT($AG$2:AG340),""))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IF(BC340="","",IF(BC340&gt;0,COUNT($AY$2:AY340),""))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1" spans="1:157" ht="15.75" customHeight="1">
      <c r="A341" s="72" t="str">
        <f>IF('S.D.PASTE SHEET'!A341="","",'S.D.PASTE SHEET'!A341)</f>
        <v/>
      </c>
      <c s="72" t="str">
        <f>IF('S.D.PASTE SHEET'!B341="","",'S.D.PASTE SHEET'!B341)</f>
        <v/>
      </c>
      <c s="72" t="str">
        <f>IF('S.D.PASTE SHEET'!C341="","",'S.D.PASTE SHEET'!C341)</f>
        <v/>
      </c>
      <c s="73" t="str">
        <f>IF('S.D.PASTE SHEET'!D341="","",'S.D.PASTE SHEET'!D341)</f>
        <v/>
      </c>
      <c s="72" t="str">
        <f>IF('S.D.PASTE SHEET'!E341="","",UPPER('S.D.PASTE SHEET'!E341))</f>
        <v/>
      </c>
      <c s="72" t="str">
        <f>IF('S.D.PASTE SHEET'!F341="","",'S.D.PASTE SHEET'!F341)</f>
        <v/>
      </c>
      <c s="72" t="str">
        <f>IF('S.D.PASTE SHEET'!G341="","",UPPER('S.D.PASTE SHEET'!G341))</f>
        <v/>
      </c>
      <c s="72" t="str">
        <f>IF('S.D.PASTE SHEET'!H341="","",UPPER('S.D.PASTE SHEET'!H341))</f>
        <v/>
      </c>
      <c s="72" t="str">
        <f>IF('S.D.PASTE SHEET'!I341="","",'S.D.PASTE SHEET'!I341)</f>
        <v/>
      </c>
      <c s="73" t="str">
        <f>IF('S.D.PASTE SHEET'!J341="","",'S.D.PASTE SHEET'!J341)</f>
        <v/>
      </c>
      <c s="72" t="str">
        <f>IF('S.D.PASTE SHEET'!K341="","",'S.D.PASTE SHEET'!K341)</f>
        <v/>
      </c>
      <c s="72" t="str">
        <f>IF('S.D.PASTE SHEET'!L341="","",'S.D.PASTE SHEET'!L341)</f>
        <v/>
      </c>
      <c s="72" t="str">
        <f>IF('S.D.PASTE SHEET'!M341="","",'S.D.PASTE SHEET'!M341)</f>
        <v/>
      </c>
      <c s="72" t="str">
        <f>IF('S.D.PASTE SHEET'!N341="","",'S.D.PASTE SHEET'!N341)</f>
        <v/>
      </c>
      <c s="72" t="str">
        <f>IF('S.D.PASTE SHEET'!O341="","",'S.D.PASTE SHEET'!O341)</f>
        <v/>
      </c>
      <c s="72" t="str">
        <f>IF('S.D.PASTE SHEET'!P341="","",'S.D.PASTE SHEET'!P341)</f>
        <v/>
      </c>
      <c s="72" t="str">
        <f>IF('S.D.PASTE SHEET'!Q341="","",'S.D.PASTE SHEET'!Q341)</f>
        <v/>
      </c>
      <c s="72" t="str">
        <f>IF('S.D.PASTE SHEET'!R341="","",'S.D.PASTE SHEET'!R341)</f>
        <v/>
      </c>
      <c s="72" t="str">
        <f>IF('S.D.PASTE SHEET'!S341="","",'S.D.PASTE SHEET'!S341)</f>
        <v/>
      </c>
      <c s="72" t="str">
        <f>IF('S.D.PASTE SHEET'!T341="","",'S.D.PASTE SHEET'!T341)</f>
        <v/>
      </c>
      <c s="72" t="str">
        <f>IF('S.D.PASTE SHEET'!U341="","",'S.D.PASTE SHEET'!U341)</f>
        <v/>
      </c>
      <c s="72" t="str">
        <f>IF('S.D.PASTE SHEET'!V341="","",'S.D.PASTE SHEET'!V341)</f>
        <v/>
      </c>
      <c s="72" t="str">
        <f>IF('S.D.PASTE SHEET'!W341="","",'S.D.PASTE SHEET'!W341)</f>
        <v/>
      </c>
      <c s="72" t="str">
        <f>IF('S.D.PASTE SHEET'!X341="","",'S.D.PASTE SHEET'!X341)</f>
        <v/>
      </c>
      <c s="72" t="str">
        <f>IF('S.D.PASTE SHEET'!Y341="","",'S.D.PASTE SHEET'!Y341)</f>
        <v/>
      </c>
      <c s="72" t="str">
        <f>IF('S.D.PASTE SHEET'!Z341="","",'S.D.PASTE SHEET'!Z341)</f>
        <v/>
      </c>
      <c s="72" t="str">
        <f>IF('S.D.PASTE SHEET'!AA341="","",'S.D.PASTE SHEET'!AA341)</f>
        <v/>
      </c>
      <c s="72" t="str">
        <f>IF('S.D.PASTE SHEET'!AB341="","",'S.D.PASTE SHEET'!AB341)</f>
        <v/>
      </c>
      <c s="72" t="str">
        <f>IF('S.D.PASTE SHEET'!AC341="","",'S.D.PASTE SHEET'!AC341)</f>
        <v/>
      </c>
      <c s="72" t="str">
        <f>IF('S.D.PASTE SHEET'!AD341="","",'S.D.PASTE SHEET'!AD341)</f>
        <v/>
      </c>
      <c s="74"/>
      <c s="70" t="str">
        <f>IF(AK341="","",IF(AK341&gt;0,COUNT($AG$2:AG341),""))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IF(BC341="","",IF(BC341&gt;0,COUNT($AY$2:AY341),""))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2" spans="1:157" ht="15.75" customHeight="1">
      <c r="A342" s="72" t="str">
        <f>IF('S.D.PASTE SHEET'!A342="","",'S.D.PASTE SHEET'!A342)</f>
        <v/>
      </c>
      <c s="72" t="str">
        <f>IF('S.D.PASTE SHEET'!B342="","",'S.D.PASTE SHEET'!B342)</f>
        <v/>
      </c>
      <c s="72" t="str">
        <f>IF('S.D.PASTE SHEET'!C342="","",'S.D.PASTE SHEET'!C342)</f>
        <v/>
      </c>
      <c s="73" t="str">
        <f>IF('S.D.PASTE SHEET'!D342="","",'S.D.PASTE SHEET'!D342)</f>
        <v/>
      </c>
      <c s="72" t="str">
        <f>IF('S.D.PASTE SHEET'!E342="","",UPPER('S.D.PASTE SHEET'!E342))</f>
        <v/>
      </c>
      <c s="72" t="str">
        <f>IF('S.D.PASTE SHEET'!F342="","",'S.D.PASTE SHEET'!F342)</f>
        <v/>
      </c>
      <c s="72" t="str">
        <f>IF('S.D.PASTE SHEET'!G342="","",UPPER('S.D.PASTE SHEET'!G342))</f>
        <v/>
      </c>
      <c s="72" t="str">
        <f>IF('S.D.PASTE SHEET'!H342="","",UPPER('S.D.PASTE SHEET'!H342))</f>
        <v/>
      </c>
      <c s="72" t="str">
        <f>IF('S.D.PASTE SHEET'!I342="","",'S.D.PASTE SHEET'!I342)</f>
        <v/>
      </c>
      <c s="73" t="str">
        <f>IF('S.D.PASTE SHEET'!J342="","",'S.D.PASTE SHEET'!J342)</f>
        <v/>
      </c>
      <c s="72" t="str">
        <f>IF('S.D.PASTE SHEET'!K342="","",'S.D.PASTE SHEET'!K342)</f>
        <v/>
      </c>
      <c s="72" t="str">
        <f>IF('S.D.PASTE SHEET'!L342="","",'S.D.PASTE SHEET'!L342)</f>
        <v/>
      </c>
      <c s="72" t="str">
        <f>IF('S.D.PASTE SHEET'!M342="","",'S.D.PASTE SHEET'!M342)</f>
        <v/>
      </c>
      <c s="72" t="str">
        <f>IF('S.D.PASTE SHEET'!N342="","",'S.D.PASTE SHEET'!N342)</f>
        <v/>
      </c>
      <c s="72" t="str">
        <f>IF('S.D.PASTE SHEET'!O342="","",'S.D.PASTE SHEET'!O342)</f>
        <v/>
      </c>
      <c s="72" t="str">
        <f>IF('S.D.PASTE SHEET'!P342="","",'S.D.PASTE SHEET'!P342)</f>
        <v/>
      </c>
      <c s="72" t="str">
        <f>IF('S.D.PASTE SHEET'!Q342="","",'S.D.PASTE SHEET'!Q342)</f>
        <v/>
      </c>
      <c s="72" t="str">
        <f>IF('S.D.PASTE SHEET'!R342="","",'S.D.PASTE SHEET'!R342)</f>
        <v/>
      </c>
      <c s="72" t="str">
        <f>IF('S.D.PASTE SHEET'!S342="","",'S.D.PASTE SHEET'!S342)</f>
        <v/>
      </c>
      <c s="72" t="str">
        <f>IF('S.D.PASTE SHEET'!T342="","",'S.D.PASTE SHEET'!T342)</f>
        <v/>
      </c>
      <c s="72" t="str">
        <f>IF('S.D.PASTE SHEET'!U342="","",'S.D.PASTE SHEET'!U342)</f>
        <v/>
      </c>
      <c s="72" t="str">
        <f>IF('S.D.PASTE SHEET'!V342="","",'S.D.PASTE SHEET'!V342)</f>
        <v/>
      </c>
      <c s="72" t="str">
        <f>IF('S.D.PASTE SHEET'!W342="","",'S.D.PASTE SHEET'!W342)</f>
        <v/>
      </c>
      <c s="72" t="str">
        <f>IF('S.D.PASTE SHEET'!X342="","",'S.D.PASTE SHEET'!X342)</f>
        <v/>
      </c>
      <c s="72" t="str">
        <f>IF('S.D.PASTE SHEET'!Y342="","",'S.D.PASTE SHEET'!Y342)</f>
        <v/>
      </c>
      <c s="72" t="str">
        <f>IF('S.D.PASTE SHEET'!Z342="","",'S.D.PASTE SHEET'!Z342)</f>
        <v/>
      </c>
      <c s="72" t="str">
        <f>IF('S.D.PASTE SHEET'!AA342="","",'S.D.PASTE SHEET'!AA342)</f>
        <v/>
      </c>
      <c s="72" t="str">
        <f>IF('S.D.PASTE SHEET'!AB342="","",'S.D.PASTE SHEET'!AB342)</f>
        <v/>
      </c>
      <c s="72" t="str">
        <f>IF('S.D.PASTE SHEET'!AC342="","",'S.D.PASTE SHEET'!AC342)</f>
        <v/>
      </c>
      <c s="72" t="str">
        <f>IF('S.D.PASTE SHEET'!AD342="","",'S.D.PASTE SHEET'!AD342)</f>
        <v/>
      </c>
      <c s="74"/>
      <c s="70" t="str">
        <f>IF(AK342="","",IF(AK342&gt;0,COUNT($AG$2:AG342),""))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IF(BC342="","",IF(BC342&gt;0,COUNT($AY$2:AY342),""))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3" spans="1:157" ht="15.75" customHeight="1">
      <c r="A343" s="72" t="str">
        <f>IF('S.D.PASTE SHEET'!A343="","",'S.D.PASTE SHEET'!A343)</f>
        <v/>
      </c>
      <c s="72" t="str">
        <f>IF('S.D.PASTE SHEET'!B343="","",'S.D.PASTE SHEET'!B343)</f>
        <v/>
      </c>
      <c s="72" t="str">
        <f>IF('S.D.PASTE SHEET'!C343="","",'S.D.PASTE SHEET'!C343)</f>
        <v/>
      </c>
      <c s="73" t="str">
        <f>IF('S.D.PASTE SHEET'!D343="","",'S.D.PASTE SHEET'!D343)</f>
        <v/>
      </c>
      <c s="72" t="str">
        <f>IF('S.D.PASTE SHEET'!E343="","",UPPER('S.D.PASTE SHEET'!E343))</f>
        <v/>
      </c>
      <c s="72" t="str">
        <f>IF('S.D.PASTE SHEET'!F343="","",'S.D.PASTE SHEET'!F343)</f>
        <v/>
      </c>
      <c s="72" t="str">
        <f>IF('S.D.PASTE SHEET'!G343="","",UPPER('S.D.PASTE SHEET'!G343))</f>
        <v/>
      </c>
      <c s="72" t="str">
        <f>IF('S.D.PASTE SHEET'!H343="","",UPPER('S.D.PASTE SHEET'!H343))</f>
        <v/>
      </c>
      <c s="72" t="str">
        <f>IF('S.D.PASTE SHEET'!I343="","",'S.D.PASTE SHEET'!I343)</f>
        <v/>
      </c>
      <c s="73" t="str">
        <f>IF('S.D.PASTE SHEET'!J343="","",'S.D.PASTE SHEET'!J343)</f>
        <v/>
      </c>
      <c s="72" t="str">
        <f>IF('S.D.PASTE SHEET'!K343="","",'S.D.PASTE SHEET'!K343)</f>
        <v/>
      </c>
      <c s="72" t="str">
        <f>IF('S.D.PASTE SHEET'!L343="","",'S.D.PASTE SHEET'!L343)</f>
        <v/>
      </c>
      <c s="72" t="str">
        <f>IF('S.D.PASTE SHEET'!M343="","",'S.D.PASTE SHEET'!M343)</f>
        <v/>
      </c>
      <c s="72" t="str">
        <f>IF('S.D.PASTE SHEET'!N343="","",'S.D.PASTE SHEET'!N343)</f>
        <v/>
      </c>
      <c s="72" t="str">
        <f>IF('S.D.PASTE SHEET'!O343="","",'S.D.PASTE SHEET'!O343)</f>
        <v/>
      </c>
      <c s="72" t="str">
        <f>IF('S.D.PASTE SHEET'!P343="","",'S.D.PASTE SHEET'!P343)</f>
        <v/>
      </c>
      <c s="72" t="str">
        <f>IF('S.D.PASTE SHEET'!Q343="","",'S.D.PASTE SHEET'!Q343)</f>
        <v/>
      </c>
      <c s="72" t="str">
        <f>IF('S.D.PASTE SHEET'!R343="","",'S.D.PASTE SHEET'!R343)</f>
        <v/>
      </c>
      <c s="72" t="str">
        <f>IF('S.D.PASTE SHEET'!S343="","",'S.D.PASTE SHEET'!S343)</f>
        <v/>
      </c>
      <c s="72" t="str">
        <f>IF('S.D.PASTE SHEET'!T343="","",'S.D.PASTE SHEET'!T343)</f>
        <v/>
      </c>
      <c s="72" t="str">
        <f>IF('S.D.PASTE SHEET'!U343="","",'S.D.PASTE SHEET'!U343)</f>
        <v/>
      </c>
      <c s="72" t="str">
        <f>IF('S.D.PASTE SHEET'!V343="","",'S.D.PASTE SHEET'!V343)</f>
        <v/>
      </c>
      <c s="72" t="str">
        <f>IF('S.D.PASTE SHEET'!W343="","",'S.D.PASTE SHEET'!W343)</f>
        <v/>
      </c>
      <c s="72" t="str">
        <f>IF('S.D.PASTE SHEET'!X343="","",'S.D.PASTE SHEET'!X343)</f>
        <v/>
      </c>
      <c s="72" t="str">
        <f>IF('S.D.PASTE SHEET'!Y343="","",'S.D.PASTE SHEET'!Y343)</f>
        <v/>
      </c>
      <c s="72" t="str">
        <f>IF('S.D.PASTE SHEET'!Z343="","",'S.D.PASTE SHEET'!Z343)</f>
        <v/>
      </c>
      <c s="72" t="str">
        <f>IF('S.D.PASTE SHEET'!AA343="","",'S.D.PASTE SHEET'!AA343)</f>
        <v/>
      </c>
      <c s="72" t="str">
        <f>IF('S.D.PASTE SHEET'!AB343="","",'S.D.PASTE SHEET'!AB343)</f>
        <v/>
      </c>
      <c s="72" t="str">
        <f>IF('S.D.PASTE SHEET'!AC343="","",'S.D.PASTE SHEET'!AC343)</f>
        <v/>
      </c>
      <c s="72" t="str">
        <f>IF('S.D.PASTE SHEET'!AD343="","",'S.D.PASTE SHEET'!AD343)</f>
        <v/>
      </c>
      <c s="74"/>
      <c s="70" t="str">
        <f>IF(AK343="","",IF(AK343&gt;0,COUNT($AG$2:AG343),""))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IF(BC343="","",IF(BC343&gt;0,COUNT($AY$2:AY343),""))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4" spans="1:157" ht="15.75" customHeight="1">
      <c r="A344" s="72" t="str">
        <f>IF('S.D.PASTE SHEET'!A344="","",'S.D.PASTE SHEET'!A344)</f>
        <v/>
      </c>
      <c s="72" t="str">
        <f>IF('S.D.PASTE SHEET'!B344="","",'S.D.PASTE SHEET'!B344)</f>
        <v/>
      </c>
      <c s="72" t="str">
        <f>IF('S.D.PASTE SHEET'!C344="","",'S.D.PASTE SHEET'!C344)</f>
        <v/>
      </c>
      <c s="73" t="str">
        <f>IF('S.D.PASTE SHEET'!D344="","",'S.D.PASTE SHEET'!D344)</f>
        <v/>
      </c>
      <c s="72" t="str">
        <f>IF('S.D.PASTE SHEET'!E344="","",UPPER('S.D.PASTE SHEET'!E344))</f>
        <v/>
      </c>
      <c s="72" t="str">
        <f>IF('S.D.PASTE SHEET'!F344="","",'S.D.PASTE SHEET'!F344)</f>
        <v/>
      </c>
      <c s="72" t="str">
        <f>IF('S.D.PASTE SHEET'!G344="","",UPPER('S.D.PASTE SHEET'!G344))</f>
        <v/>
      </c>
      <c s="72" t="str">
        <f>IF('S.D.PASTE SHEET'!H344="","",UPPER('S.D.PASTE SHEET'!H344))</f>
        <v/>
      </c>
      <c s="72" t="str">
        <f>IF('S.D.PASTE SHEET'!I344="","",'S.D.PASTE SHEET'!I344)</f>
        <v/>
      </c>
      <c s="73" t="str">
        <f>IF('S.D.PASTE SHEET'!J344="","",'S.D.PASTE SHEET'!J344)</f>
        <v/>
      </c>
      <c s="72" t="str">
        <f>IF('S.D.PASTE SHEET'!K344="","",'S.D.PASTE SHEET'!K344)</f>
        <v/>
      </c>
      <c s="72" t="str">
        <f>IF('S.D.PASTE SHEET'!L344="","",'S.D.PASTE SHEET'!L344)</f>
        <v/>
      </c>
      <c s="72" t="str">
        <f>IF('S.D.PASTE SHEET'!M344="","",'S.D.PASTE SHEET'!M344)</f>
        <v/>
      </c>
      <c s="72" t="str">
        <f>IF('S.D.PASTE SHEET'!N344="","",'S.D.PASTE SHEET'!N344)</f>
        <v/>
      </c>
      <c s="72" t="str">
        <f>IF('S.D.PASTE SHEET'!O344="","",'S.D.PASTE SHEET'!O344)</f>
        <v/>
      </c>
      <c s="72" t="str">
        <f>IF('S.D.PASTE SHEET'!P344="","",'S.D.PASTE SHEET'!P344)</f>
        <v/>
      </c>
      <c s="72" t="str">
        <f>IF('S.D.PASTE SHEET'!Q344="","",'S.D.PASTE SHEET'!Q344)</f>
        <v/>
      </c>
      <c s="72" t="str">
        <f>IF('S.D.PASTE SHEET'!R344="","",'S.D.PASTE SHEET'!R344)</f>
        <v/>
      </c>
      <c s="72" t="str">
        <f>IF('S.D.PASTE SHEET'!S344="","",'S.D.PASTE SHEET'!S344)</f>
        <v/>
      </c>
      <c s="72" t="str">
        <f>IF('S.D.PASTE SHEET'!T344="","",'S.D.PASTE SHEET'!T344)</f>
        <v/>
      </c>
      <c s="72" t="str">
        <f>IF('S.D.PASTE SHEET'!U344="","",'S.D.PASTE SHEET'!U344)</f>
        <v/>
      </c>
      <c s="72" t="str">
        <f>IF('S.D.PASTE SHEET'!V344="","",'S.D.PASTE SHEET'!V344)</f>
        <v/>
      </c>
      <c s="72" t="str">
        <f>IF('S.D.PASTE SHEET'!W344="","",'S.D.PASTE SHEET'!W344)</f>
        <v/>
      </c>
      <c s="72" t="str">
        <f>IF('S.D.PASTE SHEET'!X344="","",'S.D.PASTE SHEET'!X344)</f>
        <v/>
      </c>
      <c s="72" t="str">
        <f>IF('S.D.PASTE SHEET'!Y344="","",'S.D.PASTE SHEET'!Y344)</f>
        <v/>
      </c>
      <c s="72" t="str">
        <f>IF('S.D.PASTE SHEET'!Z344="","",'S.D.PASTE SHEET'!Z344)</f>
        <v/>
      </c>
      <c s="72" t="str">
        <f>IF('S.D.PASTE SHEET'!AA344="","",'S.D.PASTE SHEET'!AA344)</f>
        <v/>
      </c>
      <c s="72" t="str">
        <f>IF('S.D.PASTE SHEET'!AB344="","",'S.D.PASTE SHEET'!AB344)</f>
        <v/>
      </c>
      <c s="72" t="str">
        <f>IF('S.D.PASTE SHEET'!AC344="","",'S.D.PASTE SHEET'!AC344)</f>
        <v/>
      </c>
      <c s="72" t="str">
        <f>IF('S.D.PASTE SHEET'!AD344="","",'S.D.PASTE SHEET'!AD344)</f>
        <v/>
      </c>
      <c s="74"/>
      <c s="70" t="str">
        <f>IF(AK344="","",IF(AK344&gt;0,COUNT($AG$2:AG344),""))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IF(BC344="","",IF(BC344&gt;0,COUNT($AY$2:AY344),""))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5" spans="1:157" ht="15.75" customHeight="1">
      <c r="A345" s="72" t="str">
        <f>IF('S.D.PASTE SHEET'!A345="","",'S.D.PASTE SHEET'!A345)</f>
        <v/>
      </c>
      <c s="72" t="str">
        <f>IF('S.D.PASTE SHEET'!B345="","",'S.D.PASTE SHEET'!B345)</f>
        <v/>
      </c>
      <c s="72" t="str">
        <f>IF('S.D.PASTE SHEET'!C345="","",'S.D.PASTE SHEET'!C345)</f>
        <v/>
      </c>
      <c s="73" t="str">
        <f>IF('S.D.PASTE SHEET'!D345="","",'S.D.PASTE SHEET'!D345)</f>
        <v/>
      </c>
      <c s="72" t="str">
        <f>IF('S.D.PASTE SHEET'!E345="","",UPPER('S.D.PASTE SHEET'!E345))</f>
        <v/>
      </c>
      <c s="72" t="str">
        <f>IF('S.D.PASTE SHEET'!F345="","",'S.D.PASTE SHEET'!F345)</f>
        <v/>
      </c>
      <c s="72" t="str">
        <f>IF('S.D.PASTE SHEET'!G345="","",UPPER('S.D.PASTE SHEET'!G345))</f>
        <v/>
      </c>
      <c s="72" t="str">
        <f>IF('S.D.PASTE SHEET'!H345="","",UPPER('S.D.PASTE SHEET'!H345))</f>
        <v/>
      </c>
      <c s="72" t="str">
        <f>IF('S.D.PASTE SHEET'!I345="","",'S.D.PASTE SHEET'!I345)</f>
        <v/>
      </c>
      <c s="73" t="str">
        <f>IF('S.D.PASTE SHEET'!J345="","",'S.D.PASTE SHEET'!J345)</f>
        <v/>
      </c>
      <c s="72" t="str">
        <f>IF('S.D.PASTE SHEET'!K345="","",'S.D.PASTE SHEET'!K345)</f>
        <v/>
      </c>
      <c s="72" t="str">
        <f>IF('S.D.PASTE SHEET'!L345="","",'S.D.PASTE SHEET'!L345)</f>
        <v/>
      </c>
      <c s="72" t="str">
        <f>IF('S.D.PASTE SHEET'!M345="","",'S.D.PASTE SHEET'!M345)</f>
        <v/>
      </c>
      <c s="72" t="str">
        <f>IF('S.D.PASTE SHEET'!N345="","",'S.D.PASTE SHEET'!N345)</f>
        <v/>
      </c>
      <c s="72" t="str">
        <f>IF('S.D.PASTE SHEET'!O345="","",'S.D.PASTE SHEET'!O345)</f>
        <v/>
      </c>
      <c s="72" t="str">
        <f>IF('S.D.PASTE SHEET'!P345="","",'S.D.PASTE SHEET'!P345)</f>
        <v/>
      </c>
      <c s="72" t="str">
        <f>IF('S.D.PASTE SHEET'!Q345="","",'S.D.PASTE SHEET'!Q345)</f>
        <v/>
      </c>
      <c s="72" t="str">
        <f>IF('S.D.PASTE SHEET'!R345="","",'S.D.PASTE SHEET'!R345)</f>
        <v/>
      </c>
      <c s="72" t="str">
        <f>IF('S.D.PASTE SHEET'!S345="","",'S.D.PASTE SHEET'!S345)</f>
        <v/>
      </c>
      <c s="72" t="str">
        <f>IF('S.D.PASTE SHEET'!T345="","",'S.D.PASTE SHEET'!T345)</f>
        <v/>
      </c>
      <c s="72" t="str">
        <f>IF('S.D.PASTE SHEET'!U345="","",'S.D.PASTE SHEET'!U345)</f>
        <v/>
      </c>
      <c s="72" t="str">
        <f>IF('S.D.PASTE SHEET'!V345="","",'S.D.PASTE SHEET'!V345)</f>
        <v/>
      </c>
      <c s="72" t="str">
        <f>IF('S.D.PASTE SHEET'!W345="","",'S.D.PASTE SHEET'!W345)</f>
        <v/>
      </c>
      <c s="72" t="str">
        <f>IF('S.D.PASTE SHEET'!X345="","",'S.D.PASTE SHEET'!X345)</f>
        <v/>
      </c>
      <c s="72" t="str">
        <f>IF('S.D.PASTE SHEET'!Y345="","",'S.D.PASTE SHEET'!Y345)</f>
        <v/>
      </c>
      <c s="72" t="str">
        <f>IF('S.D.PASTE SHEET'!Z345="","",'S.D.PASTE SHEET'!Z345)</f>
        <v/>
      </c>
      <c s="72" t="str">
        <f>IF('S.D.PASTE SHEET'!AA345="","",'S.D.PASTE SHEET'!AA345)</f>
        <v/>
      </c>
      <c s="72" t="str">
        <f>IF('S.D.PASTE SHEET'!AB345="","",'S.D.PASTE SHEET'!AB345)</f>
        <v/>
      </c>
      <c s="72" t="str">
        <f>IF('S.D.PASTE SHEET'!AC345="","",'S.D.PASTE SHEET'!AC345)</f>
        <v/>
      </c>
      <c s="72" t="str">
        <f>IF('S.D.PASTE SHEET'!AD345="","",'S.D.PASTE SHEET'!AD345)</f>
        <v/>
      </c>
      <c s="74"/>
      <c s="70" t="str">
        <f>IF(AK345="","",IF(AK345&gt;0,COUNT($AG$2:AG345),""))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IF(BC345="","",IF(BC345&gt;0,COUNT($AY$2:AY345),""))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6" spans="1:157" ht="15.75" customHeight="1">
      <c r="A346" s="72" t="str">
        <f>IF('S.D.PASTE SHEET'!A346="","",'S.D.PASTE SHEET'!A346)</f>
        <v/>
      </c>
      <c s="72" t="str">
        <f>IF('S.D.PASTE SHEET'!B346="","",'S.D.PASTE SHEET'!B346)</f>
        <v/>
      </c>
      <c s="72" t="str">
        <f>IF('S.D.PASTE SHEET'!C346="","",'S.D.PASTE SHEET'!C346)</f>
        <v/>
      </c>
      <c s="73" t="str">
        <f>IF('S.D.PASTE SHEET'!D346="","",'S.D.PASTE SHEET'!D346)</f>
        <v/>
      </c>
      <c s="72" t="str">
        <f>IF('S.D.PASTE SHEET'!E346="","",UPPER('S.D.PASTE SHEET'!E346))</f>
        <v/>
      </c>
      <c s="72" t="str">
        <f>IF('S.D.PASTE SHEET'!F346="","",'S.D.PASTE SHEET'!F346)</f>
        <v/>
      </c>
      <c s="72" t="str">
        <f>IF('S.D.PASTE SHEET'!G346="","",UPPER('S.D.PASTE SHEET'!G346))</f>
        <v/>
      </c>
      <c s="72" t="str">
        <f>IF('S.D.PASTE SHEET'!H346="","",UPPER('S.D.PASTE SHEET'!H346))</f>
        <v/>
      </c>
      <c s="72" t="str">
        <f>IF('S.D.PASTE SHEET'!I346="","",'S.D.PASTE SHEET'!I346)</f>
        <v/>
      </c>
      <c s="73" t="str">
        <f>IF('S.D.PASTE SHEET'!J346="","",'S.D.PASTE SHEET'!J346)</f>
        <v/>
      </c>
      <c s="72" t="str">
        <f>IF('S.D.PASTE SHEET'!K346="","",'S.D.PASTE SHEET'!K346)</f>
        <v/>
      </c>
      <c s="72" t="str">
        <f>IF('S.D.PASTE SHEET'!L346="","",'S.D.PASTE SHEET'!L346)</f>
        <v/>
      </c>
      <c s="72" t="str">
        <f>IF('S.D.PASTE SHEET'!M346="","",'S.D.PASTE SHEET'!M346)</f>
        <v/>
      </c>
      <c s="72" t="str">
        <f>IF('S.D.PASTE SHEET'!N346="","",'S.D.PASTE SHEET'!N346)</f>
        <v/>
      </c>
      <c s="72" t="str">
        <f>IF('S.D.PASTE SHEET'!O346="","",'S.D.PASTE SHEET'!O346)</f>
        <v/>
      </c>
      <c s="72" t="str">
        <f>IF('S.D.PASTE SHEET'!P346="","",'S.D.PASTE SHEET'!P346)</f>
        <v/>
      </c>
      <c s="72" t="str">
        <f>IF('S.D.PASTE SHEET'!Q346="","",'S.D.PASTE SHEET'!Q346)</f>
        <v/>
      </c>
      <c s="72" t="str">
        <f>IF('S.D.PASTE SHEET'!R346="","",'S.D.PASTE SHEET'!R346)</f>
        <v/>
      </c>
      <c s="72" t="str">
        <f>IF('S.D.PASTE SHEET'!S346="","",'S.D.PASTE SHEET'!S346)</f>
        <v/>
      </c>
      <c s="72" t="str">
        <f>IF('S.D.PASTE SHEET'!T346="","",'S.D.PASTE SHEET'!T346)</f>
        <v/>
      </c>
      <c s="72" t="str">
        <f>IF('S.D.PASTE SHEET'!U346="","",'S.D.PASTE SHEET'!U346)</f>
        <v/>
      </c>
      <c s="72" t="str">
        <f>IF('S.D.PASTE SHEET'!V346="","",'S.D.PASTE SHEET'!V346)</f>
        <v/>
      </c>
      <c s="72" t="str">
        <f>IF('S.D.PASTE SHEET'!W346="","",'S.D.PASTE SHEET'!W346)</f>
        <v/>
      </c>
      <c s="72" t="str">
        <f>IF('S.D.PASTE SHEET'!X346="","",'S.D.PASTE SHEET'!X346)</f>
        <v/>
      </c>
      <c s="72" t="str">
        <f>IF('S.D.PASTE SHEET'!Y346="","",'S.D.PASTE SHEET'!Y346)</f>
        <v/>
      </c>
      <c s="72" t="str">
        <f>IF('S.D.PASTE SHEET'!Z346="","",'S.D.PASTE SHEET'!Z346)</f>
        <v/>
      </c>
      <c s="72" t="str">
        <f>IF('S.D.PASTE SHEET'!AA346="","",'S.D.PASTE SHEET'!AA346)</f>
        <v/>
      </c>
      <c s="72" t="str">
        <f>IF('S.D.PASTE SHEET'!AB346="","",'S.D.PASTE SHEET'!AB346)</f>
        <v/>
      </c>
      <c s="72" t="str">
        <f>IF('S.D.PASTE SHEET'!AC346="","",'S.D.PASTE SHEET'!AC346)</f>
        <v/>
      </c>
      <c s="72" t="str">
        <f>IF('S.D.PASTE SHEET'!AD346="","",'S.D.PASTE SHEET'!AD346)</f>
        <v/>
      </c>
      <c s="74"/>
      <c s="70" t="str">
        <f>IF(AK346="","",IF(AK346&gt;0,COUNT($AG$2:AG346),""))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IF(BC346="","",IF(BC346&gt;0,COUNT($AY$2:AY346),""))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7" spans="1:157" ht="15.75" customHeight="1">
      <c r="A347" s="72" t="str">
        <f>IF('S.D.PASTE SHEET'!A347="","",'S.D.PASTE SHEET'!A347)</f>
        <v/>
      </c>
      <c s="72" t="str">
        <f>IF('S.D.PASTE SHEET'!B347="","",'S.D.PASTE SHEET'!B347)</f>
        <v/>
      </c>
      <c s="72" t="str">
        <f>IF('S.D.PASTE SHEET'!C347="","",'S.D.PASTE SHEET'!C347)</f>
        <v/>
      </c>
      <c s="73" t="str">
        <f>IF('S.D.PASTE SHEET'!D347="","",'S.D.PASTE SHEET'!D347)</f>
        <v/>
      </c>
      <c s="72" t="str">
        <f>IF('S.D.PASTE SHEET'!E347="","",UPPER('S.D.PASTE SHEET'!E347))</f>
        <v/>
      </c>
      <c s="72" t="str">
        <f>IF('S.D.PASTE SHEET'!F347="","",'S.D.PASTE SHEET'!F347)</f>
        <v/>
      </c>
      <c s="72" t="str">
        <f>IF('S.D.PASTE SHEET'!G347="","",UPPER('S.D.PASTE SHEET'!G347))</f>
        <v/>
      </c>
      <c s="72" t="str">
        <f>IF('S.D.PASTE SHEET'!H347="","",UPPER('S.D.PASTE SHEET'!H347))</f>
        <v/>
      </c>
      <c s="72" t="str">
        <f>IF('S.D.PASTE SHEET'!I347="","",'S.D.PASTE SHEET'!I347)</f>
        <v/>
      </c>
      <c s="73" t="str">
        <f>IF('S.D.PASTE SHEET'!J347="","",'S.D.PASTE SHEET'!J347)</f>
        <v/>
      </c>
      <c s="72" t="str">
        <f>IF('S.D.PASTE SHEET'!K347="","",'S.D.PASTE SHEET'!K347)</f>
        <v/>
      </c>
      <c s="72" t="str">
        <f>IF('S.D.PASTE SHEET'!L347="","",'S.D.PASTE SHEET'!L347)</f>
        <v/>
      </c>
      <c s="72" t="str">
        <f>IF('S.D.PASTE SHEET'!M347="","",'S.D.PASTE SHEET'!M347)</f>
        <v/>
      </c>
      <c s="72" t="str">
        <f>IF('S.D.PASTE SHEET'!N347="","",'S.D.PASTE SHEET'!N347)</f>
        <v/>
      </c>
      <c s="72" t="str">
        <f>IF('S.D.PASTE SHEET'!O347="","",'S.D.PASTE SHEET'!O347)</f>
        <v/>
      </c>
      <c s="72" t="str">
        <f>IF('S.D.PASTE SHEET'!P347="","",'S.D.PASTE SHEET'!P347)</f>
        <v/>
      </c>
      <c s="72" t="str">
        <f>IF('S.D.PASTE SHEET'!Q347="","",'S.D.PASTE SHEET'!Q347)</f>
        <v/>
      </c>
      <c s="72" t="str">
        <f>IF('S.D.PASTE SHEET'!R347="","",'S.D.PASTE SHEET'!R347)</f>
        <v/>
      </c>
      <c s="72" t="str">
        <f>IF('S.D.PASTE SHEET'!S347="","",'S.D.PASTE SHEET'!S347)</f>
        <v/>
      </c>
      <c s="72" t="str">
        <f>IF('S.D.PASTE SHEET'!T347="","",'S.D.PASTE SHEET'!T347)</f>
        <v/>
      </c>
      <c s="72" t="str">
        <f>IF('S.D.PASTE SHEET'!U347="","",'S.D.PASTE SHEET'!U347)</f>
        <v/>
      </c>
      <c s="72" t="str">
        <f>IF('S.D.PASTE SHEET'!V347="","",'S.D.PASTE SHEET'!V347)</f>
        <v/>
      </c>
      <c s="72" t="str">
        <f>IF('S.D.PASTE SHEET'!W347="","",'S.D.PASTE SHEET'!W347)</f>
        <v/>
      </c>
      <c s="72" t="str">
        <f>IF('S.D.PASTE SHEET'!X347="","",'S.D.PASTE SHEET'!X347)</f>
        <v/>
      </c>
      <c s="72" t="str">
        <f>IF('S.D.PASTE SHEET'!Y347="","",'S.D.PASTE SHEET'!Y347)</f>
        <v/>
      </c>
      <c s="72" t="str">
        <f>IF('S.D.PASTE SHEET'!Z347="","",'S.D.PASTE SHEET'!Z347)</f>
        <v/>
      </c>
      <c s="72" t="str">
        <f>IF('S.D.PASTE SHEET'!AA347="","",'S.D.PASTE SHEET'!AA347)</f>
        <v/>
      </c>
      <c s="72" t="str">
        <f>IF('S.D.PASTE SHEET'!AB347="","",'S.D.PASTE SHEET'!AB347)</f>
        <v/>
      </c>
      <c s="72" t="str">
        <f>IF('S.D.PASTE SHEET'!AC347="","",'S.D.PASTE SHEET'!AC347)</f>
        <v/>
      </c>
      <c s="72" t="str">
        <f>IF('S.D.PASTE SHEET'!AD347="","",'S.D.PASTE SHEET'!AD347)</f>
        <v/>
      </c>
      <c s="74"/>
      <c s="70" t="str">
        <f>IF(AK347="","",IF(AK347&gt;0,COUNT($AG$2:AG347),""))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IF(BC347="","",IF(BC347&gt;0,COUNT($AY$2:AY347),""))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8" spans="1:157" ht="15.75" customHeight="1">
      <c r="A348" s="72" t="str">
        <f>IF('S.D.PASTE SHEET'!A348="","",'S.D.PASTE SHEET'!A348)</f>
        <v/>
      </c>
      <c s="72" t="str">
        <f>IF('S.D.PASTE SHEET'!B348="","",'S.D.PASTE SHEET'!B348)</f>
        <v/>
      </c>
      <c s="72" t="str">
        <f>IF('S.D.PASTE SHEET'!C348="","",'S.D.PASTE SHEET'!C348)</f>
        <v/>
      </c>
      <c s="73" t="str">
        <f>IF('S.D.PASTE SHEET'!D348="","",'S.D.PASTE SHEET'!D348)</f>
        <v/>
      </c>
      <c s="72" t="str">
        <f>IF('S.D.PASTE SHEET'!E348="","",UPPER('S.D.PASTE SHEET'!E348))</f>
        <v/>
      </c>
      <c s="72" t="str">
        <f>IF('S.D.PASTE SHEET'!F348="","",'S.D.PASTE SHEET'!F348)</f>
        <v/>
      </c>
      <c s="72" t="str">
        <f>IF('S.D.PASTE SHEET'!G348="","",UPPER('S.D.PASTE SHEET'!G348))</f>
        <v/>
      </c>
      <c s="72" t="str">
        <f>IF('S.D.PASTE SHEET'!H348="","",UPPER('S.D.PASTE SHEET'!H348))</f>
        <v/>
      </c>
      <c s="72" t="str">
        <f>IF('S.D.PASTE SHEET'!I348="","",'S.D.PASTE SHEET'!I348)</f>
        <v/>
      </c>
      <c s="73" t="str">
        <f>IF('S.D.PASTE SHEET'!J348="","",'S.D.PASTE SHEET'!J348)</f>
        <v/>
      </c>
      <c s="72" t="str">
        <f>IF('S.D.PASTE SHEET'!K348="","",'S.D.PASTE SHEET'!K348)</f>
        <v/>
      </c>
      <c s="72" t="str">
        <f>IF('S.D.PASTE SHEET'!L348="","",'S.D.PASTE SHEET'!L348)</f>
        <v/>
      </c>
      <c s="72" t="str">
        <f>IF('S.D.PASTE SHEET'!M348="","",'S.D.PASTE SHEET'!M348)</f>
        <v/>
      </c>
      <c s="72" t="str">
        <f>IF('S.D.PASTE SHEET'!N348="","",'S.D.PASTE SHEET'!N348)</f>
        <v/>
      </c>
      <c s="72" t="str">
        <f>IF('S.D.PASTE SHEET'!O348="","",'S.D.PASTE SHEET'!O348)</f>
        <v/>
      </c>
      <c s="72" t="str">
        <f>IF('S.D.PASTE SHEET'!P348="","",'S.D.PASTE SHEET'!P348)</f>
        <v/>
      </c>
      <c s="72" t="str">
        <f>IF('S.D.PASTE SHEET'!Q348="","",'S.D.PASTE SHEET'!Q348)</f>
        <v/>
      </c>
      <c s="72" t="str">
        <f>IF('S.D.PASTE SHEET'!R348="","",'S.D.PASTE SHEET'!R348)</f>
        <v/>
      </c>
      <c s="72" t="str">
        <f>IF('S.D.PASTE SHEET'!S348="","",'S.D.PASTE SHEET'!S348)</f>
        <v/>
      </c>
      <c s="72" t="str">
        <f>IF('S.D.PASTE SHEET'!T348="","",'S.D.PASTE SHEET'!T348)</f>
        <v/>
      </c>
      <c s="72" t="str">
        <f>IF('S.D.PASTE SHEET'!U348="","",'S.D.PASTE SHEET'!U348)</f>
        <v/>
      </c>
      <c s="72" t="str">
        <f>IF('S.D.PASTE SHEET'!V348="","",'S.D.PASTE SHEET'!V348)</f>
        <v/>
      </c>
      <c s="72" t="str">
        <f>IF('S.D.PASTE SHEET'!W348="","",'S.D.PASTE SHEET'!W348)</f>
        <v/>
      </c>
      <c s="72" t="str">
        <f>IF('S.D.PASTE SHEET'!X348="","",'S.D.PASTE SHEET'!X348)</f>
        <v/>
      </c>
      <c s="72" t="str">
        <f>IF('S.D.PASTE SHEET'!Y348="","",'S.D.PASTE SHEET'!Y348)</f>
        <v/>
      </c>
      <c s="72" t="str">
        <f>IF('S.D.PASTE SHEET'!Z348="","",'S.D.PASTE SHEET'!Z348)</f>
        <v/>
      </c>
      <c s="72" t="str">
        <f>IF('S.D.PASTE SHEET'!AA348="","",'S.D.PASTE SHEET'!AA348)</f>
        <v/>
      </c>
      <c s="72" t="str">
        <f>IF('S.D.PASTE SHEET'!AB348="","",'S.D.PASTE SHEET'!AB348)</f>
        <v/>
      </c>
      <c s="72" t="str">
        <f>IF('S.D.PASTE SHEET'!AC348="","",'S.D.PASTE SHEET'!AC348)</f>
        <v/>
      </c>
      <c s="72" t="str">
        <f>IF('S.D.PASTE SHEET'!AD348="","",'S.D.PASTE SHEET'!AD348)</f>
        <v/>
      </c>
      <c s="74"/>
      <c s="70" t="str">
        <f>IF(AK348="","",IF(AK348&gt;0,COUNT($AG$2:AG348),""))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IF(BC348="","",IF(BC348&gt;0,COUNT($AY$2:AY348),""))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49" spans="1:157" ht="15.75" customHeight="1">
      <c r="A349" s="72" t="str">
        <f>IF('S.D.PASTE SHEET'!A349="","",'S.D.PASTE SHEET'!A349)</f>
        <v/>
      </c>
      <c s="72" t="str">
        <f>IF('S.D.PASTE SHEET'!B349="","",'S.D.PASTE SHEET'!B349)</f>
        <v/>
      </c>
      <c s="72" t="str">
        <f>IF('S.D.PASTE SHEET'!C349="","",'S.D.PASTE SHEET'!C349)</f>
        <v/>
      </c>
      <c s="73" t="str">
        <f>IF('S.D.PASTE SHEET'!D349="","",'S.D.PASTE SHEET'!D349)</f>
        <v/>
      </c>
      <c s="72" t="str">
        <f>IF('S.D.PASTE SHEET'!E349="","",UPPER('S.D.PASTE SHEET'!E349))</f>
        <v/>
      </c>
      <c s="72" t="str">
        <f>IF('S.D.PASTE SHEET'!F349="","",'S.D.PASTE SHEET'!F349)</f>
        <v/>
      </c>
      <c s="72" t="str">
        <f>IF('S.D.PASTE SHEET'!G349="","",UPPER('S.D.PASTE SHEET'!G349))</f>
        <v/>
      </c>
      <c s="72" t="str">
        <f>IF('S.D.PASTE SHEET'!H349="","",UPPER('S.D.PASTE SHEET'!H349))</f>
        <v/>
      </c>
      <c s="72" t="str">
        <f>IF('S.D.PASTE SHEET'!I349="","",'S.D.PASTE SHEET'!I349)</f>
        <v/>
      </c>
      <c s="73" t="str">
        <f>IF('S.D.PASTE SHEET'!J349="","",'S.D.PASTE SHEET'!J349)</f>
        <v/>
      </c>
      <c s="72" t="str">
        <f>IF('S.D.PASTE SHEET'!K349="","",'S.D.PASTE SHEET'!K349)</f>
        <v/>
      </c>
      <c s="72" t="str">
        <f>IF('S.D.PASTE SHEET'!L349="","",'S.D.PASTE SHEET'!L349)</f>
        <v/>
      </c>
      <c s="72" t="str">
        <f>IF('S.D.PASTE SHEET'!M349="","",'S.D.PASTE SHEET'!M349)</f>
        <v/>
      </c>
      <c s="72" t="str">
        <f>IF('S.D.PASTE SHEET'!N349="","",'S.D.PASTE SHEET'!N349)</f>
        <v/>
      </c>
      <c s="72" t="str">
        <f>IF('S.D.PASTE SHEET'!O349="","",'S.D.PASTE SHEET'!O349)</f>
        <v/>
      </c>
      <c s="72" t="str">
        <f>IF('S.D.PASTE SHEET'!P349="","",'S.D.PASTE SHEET'!P349)</f>
        <v/>
      </c>
      <c s="72" t="str">
        <f>IF('S.D.PASTE SHEET'!Q349="","",'S.D.PASTE SHEET'!Q349)</f>
        <v/>
      </c>
      <c s="72" t="str">
        <f>IF('S.D.PASTE SHEET'!R349="","",'S.D.PASTE SHEET'!R349)</f>
        <v/>
      </c>
      <c s="72" t="str">
        <f>IF('S.D.PASTE SHEET'!S349="","",'S.D.PASTE SHEET'!S349)</f>
        <v/>
      </c>
      <c s="72" t="str">
        <f>IF('S.D.PASTE SHEET'!T349="","",'S.D.PASTE SHEET'!T349)</f>
        <v/>
      </c>
      <c s="72" t="str">
        <f>IF('S.D.PASTE SHEET'!U349="","",'S.D.PASTE SHEET'!U349)</f>
        <v/>
      </c>
      <c s="72" t="str">
        <f>IF('S.D.PASTE SHEET'!V349="","",'S.D.PASTE SHEET'!V349)</f>
        <v/>
      </c>
      <c s="72" t="str">
        <f>IF('S.D.PASTE SHEET'!W349="","",'S.D.PASTE SHEET'!W349)</f>
        <v/>
      </c>
      <c s="72" t="str">
        <f>IF('S.D.PASTE SHEET'!X349="","",'S.D.PASTE SHEET'!X349)</f>
        <v/>
      </c>
      <c s="72" t="str">
        <f>IF('S.D.PASTE SHEET'!Y349="","",'S.D.PASTE SHEET'!Y349)</f>
        <v/>
      </c>
      <c s="72" t="str">
        <f>IF('S.D.PASTE SHEET'!Z349="","",'S.D.PASTE SHEET'!Z349)</f>
        <v/>
      </c>
      <c s="72" t="str">
        <f>IF('S.D.PASTE SHEET'!AA349="","",'S.D.PASTE SHEET'!AA349)</f>
        <v/>
      </c>
      <c s="72" t="str">
        <f>IF('S.D.PASTE SHEET'!AB349="","",'S.D.PASTE SHEET'!AB349)</f>
        <v/>
      </c>
      <c s="72" t="str">
        <f>IF('S.D.PASTE SHEET'!AC349="","",'S.D.PASTE SHEET'!AC349)</f>
        <v/>
      </c>
      <c s="72" t="str">
        <f>IF('S.D.PASTE SHEET'!AD349="","",'S.D.PASTE SHEET'!AD349)</f>
        <v/>
      </c>
      <c s="74"/>
      <c s="70" t="str">
        <f>IF(AK349="","",IF(AK349&gt;0,COUNT($AG$2:AG349),""))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IF(BC349="","",IF(BC349&gt;0,COUNT($AY$2:AY349),""))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0" spans="1:157" ht="15.75" customHeight="1">
      <c r="A350" s="72" t="str">
        <f>IF('S.D.PASTE SHEET'!A350="","",'S.D.PASTE SHEET'!A350)</f>
        <v/>
      </c>
      <c s="72" t="str">
        <f>IF('S.D.PASTE SHEET'!B350="","",'S.D.PASTE SHEET'!B350)</f>
        <v/>
      </c>
      <c s="72" t="str">
        <f>IF('S.D.PASTE SHEET'!C350="","",'S.D.PASTE SHEET'!C350)</f>
        <v/>
      </c>
      <c s="73" t="str">
        <f>IF('S.D.PASTE SHEET'!D350="","",'S.D.PASTE SHEET'!D350)</f>
        <v/>
      </c>
      <c s="72" t="str">
        <f>IF('S.D.PASTE SHEET'!E350="","",UPPER('S.D.PASTE SHEET'!E350))</f>
        <v/>
      </c>
      <c s="72" t="str">
        <f>IF('S.D.PASTE SHEET'!F350="","",'S.D.PASTE SHEET'!F350)</f>
        <v/>
      </c>
      <c s="72" t="str">
        <f>IF('S.D.PASTE SHEET'!G350="","",UPPER('S.D.PASTE SHEET'!G350))</f>
        <v/>
      </c>
      <c s="72" t="str">
        <f>IF('S.D.PASTE SHEET'!H350="","",UPPER('S.D.PASTE SHEET'!H350))</f>
        <v/>
      </c>
      <c s="72" t="str">
        <f>IF('S.D.PASTE SHEET'!I350="","",'S.D.PASTE SHEET'!I350)</f>
        <v/>
      </c>
      <c s="73" t="str">
        <f>IF('S.D.PASTE SHEET'!J350="","",'S.D.PASTE SHEET'!J350)</f>
        <v/>
      </c>
      <c s="72" t="str">
        <f>IF('S.D.PASTE SHEET'!K350="","",'S.D.PASTE SHEET'!K350)</f>
        <v/>
      </c>
      <c s="72" t="str">
        <f>IF('S.D.PASTE SHEET'!L350="","",'S.D.PASTE SHEET'!L350)</f>
        <v/>
      </c>
      <c s="72" t="str">
        <f>IF('S.D.PASTE SHEET'!M350="","",'S.D.PASTE SHEET'!M350)</f>
        <v/>
      </c>
      <c s="72" t="str">
        <f>IF('S.D.PASTE SHEET'!N350="","",'S.D.PASTE SHEET'!N350)</f>
        <v/>
      </c>
      <c s="72" t="str">
        <f>IF('S.D.PASTE SHEET'!O350="","",'S.D.PASTE SHEET'!O350)</f>
        <v/>
      </c>
      <c s="72" t="str">
        <f>IF('S.D.PASTE SHEET'!P350="","",'S.D.PASTE SHEET'!P350)</f>
        <v/>
      </c>
      <c s="72" t="str">
        <f>IF('S.D.PASTE SHEET'!Q350="","",'S.D.PASTE SHEET'!Q350)</f>
        <v/>
      </c>
      <c s="72" t="str">
        <f>IF('S.D.PASTE SHEET'!R350="","",'S.D.PASTE SHEET'!R350)</f>
        <v/>
      </c>
      <c s="72" t="str">
        <f>IF('S.D.PASTE SHEET'!S350="","",'S.D.PASTE SHEET'!S350)</f>
        <v/>
      </c>
      <c s="72" t="str">
        <f>IF('S.D.PASTE SHEET'!T350="","",'S.D.PASTE SHEET'!T350)</f>
        <v/>
      </c>
      <c s="72" t="str">
        <f>IF('S.D.PASTE SHEET'!U350="","",'S.D.PASTE SHEET'!U350)</f>
        <v/>
      </c>
      <c s="72" t="str">
        <f>IF('S.D.PASTE SHEET'!V350="","",'S.D.PASTE SHEET'!V350)</f>
        <v/>
      </c>
      <c s="72" t="str">
        <f>IF('S.D.PASTE SHEET'!W350="","",'S.D.PASTE SHEET'!W350)</f>
        <v/>
      </c>
      <c s="72" t="str">
        <f>IF('S.D.PASTE SHEET'!X350="","",'S.D.PASTE SHEET'!X350)</f>
        <v/>
      </c>
      <c s="72" t="str">
        <f>IF('S.D.PASTE SHEET'!Y350="","",'S.D.PASTE SHEET'!Y350)</f>
        <v/>
      </c>
      <c s="72" t="str">
        <f>IF('S.D.PASTE SHEET'!Z350="","",'S.D.PASTE SHEET'!Z350)</f>
        <v/>
      </c>
      <c s="72" t="str">
        <f>IF('S.D.PASTE SHEET'!AA350="","",'S.D.PASTE SHEET'!AA350)</f>
        <v/>
      </c>
      <c s="72" t="str">
        <f>IF('S.D.PASTE SHEET'!AB350="","",'S.D.PASTE SHEET'!AB350)</f>
        <v/>
      </c>
      <c s="72" t="str">
        <f>IF('S.D.PASTE SHEET'!AC350="","",'S.D.PASTE SHEET'!AC350)</f>
        <v/>
      </c>
      <c s="72" t="str">
        <f>IF('S.D.PASTE SHEET'!AD350="","",'S.D.PASTE SHEET'!AD350)</f>
        <v/>
      </c>
      <c s="74"/>
      <c s="70" t="str">
        <f>IF(AK350="","",IF(AK350&gt;0,COUNT($AG$2:AG350),""))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IF(BC350="","",IF(BC350&gt;0,COUNT($AY$2:AY350),""))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1" spans="1:157" ht="15.75" customHeight="1">
      <c r="A351" s="72" t="str">
        <f>IF('S.D.PASTE SHEET'!A351="","",'S.D.PASTE SHEET'!A351)</f>
        <v/>
      </c>
      <c s="72" t="str">
        <f>IF('S.D.PASTE SHEET'!B351="","",'S.D.PASTE SHEET'!B351)</f>
        <v/>
      </c>
      <c s="72" t="str">
        <f>IF('S.D.PASTE SHEET'!C351="","",'S.D.PASTE SHEET'!C351)</f>
        <v/>
      </c>
      <c s="73" t="str">
        <f>IF('S.D.PASTE SHEET'!D351="","",'S.D.PASTE SHEET'!D351)</f>
        <v/>
      </c>
      <c s="72" t="str">
        <f>IF('S.D.PASTE SHEET'!E351="","",UPPER('S.D.PASTE SHEET'!E351))</f>
        <v/>
      </c>
      <c s="72" t="str">
        <f>IF('S.D.PASTE SHEET'!F351="","",'S.D.PASTE SHEET'!F351)</f>
        <v/>
      </c>
      <c s="72" t="str">
        <f>IF('S.D.PASTE SHEET'!G351="","",UPPER('S.D.PASTE SHEET'!G351))</f>
        <v/>
      </c>
      <c s="72" t="str">
        <f>IF('S.D.PASTE SHEET'!H351="","",UPPER('S.D.PASTE SHEET'!H351))</f>
        <v/>
      </c>
      <c s="72" t="str">
        <f>IF('S.D.PASTE SHEET'!I351="","",'S.D.PASTE SHEET'!I351)</f>
        <v/>
      </c>
      <c s="73" t="str">
        <f>IF('S.D.PASTE SHEET'!J351="","",'S.D.PASTE SHEET'!J351)</f>
        <v/>
      </c>
      <c s="72" t="str">
        <f>IF('S.D.PASTE SHEET'!K351="","",'S.D.PASTE SHEET'!K351)</f>
        <v/>
      </c>
      <c s="72" t="str">
        <f>IF('S.D.PASTE SHEET'!L351="","",'S.D.PASTE SHEET'!L351)</f>
        <v/>
      </c>
      <c s="72" t="str">
        <f>IF('S.D.PASTE SHEET'!M351="","",'S.D.PASTE SHEET'!M351)</f>
        <v/>
      </c>
      <c s="72" t="str">
        <f>IF('S.D.PASTE SHEET'!N351="","",'S.D.PASTE SHEET'!N351)</f>
        <v/>
      </c>
      <c s="72" t="str">
        <f>IF('S.D.PASTE SHEET'!O351="","",'S.D.PASTE SHEET'!O351)</f>
        <v/>
      </c>
      <c s="72" t="str">
        <f>IF('S.D.PASTE SHEET'!P351="","",'S.D.PASTE SHEET'!P351)</f>
        <v/>
      </c>
      <c s="72" t="str">
        <f>IF('S.D.PASTE SHEET'!Q351="","",'S.D.PASTE SHEET'!Q351)</f>
        <v/>
      </c>
      <c s="72" t="str">
        <f>IF('S.D.PASTE SHEET'!R351="","",'S.D.PASTE SHEET'!R351)</f>
        <v/>
      </c>
      <c s="72" t="str">
        <f>IF('S.D.PASTE SHEET'!S351="","",'S.D.PASTE SHEET'!S351)</f>
        <v/>
      </c>
      <c s="72" t="str">
        <f>IF('S.D.PASTE SHEET'!T351="","",'S.D.PASTE SHEET'!T351)</f>
        <v/>
      </c>
      <c s="72" t="str">
        <f>IF('S.D.PASTE SHEET'!U351="","",'S.D.PASTE SHEET'!U351)</f>
        <v/>
      </c>
      <c s="72" t="str">
        <f>IF('S.D.PASTE SHEET'!V351="","",'S.D.PASTE SHEET'!V351)</f>
        <v/>
      </c>
      <c s="72" t="str">
        <f>IF('S.D.PASTE SHEET'!W351="","",'S.D.PASTE SHEET'!W351)</f>
        <v/>
      </c>
      <c s="72" t="str">
        <f>IF('S.D.PASTE SHEET'!X351="","",'S.D.PASTE SHEET'!X351)</f>
        <v/>
      </c>
      <c s="72" t="str">
        <f>IF('S.D.PASTE SHEET'!Y351="","",'S.D.PASTE SHEET'!Y351)</f>
        <v/>
      </c>
      <c s="72" t="str">
        <f>IF('S.D.PASTE SHEET'!Z351="","",'S.D.PASTE SHEET'!Z351)</f>
        <v/>
      </c>
      <c s="72" t="str">
        <f>IF('S.D.PASTE SHEET'!AA351="","",'S.D.PASTE SHEET'!AA351)</f>
        <v/>
      </c>
      <c s="72" t="str">
        <f>IF('S.D.PASTE SHEET'!AB351="","",'S.D.PASTE SHEET'!AB351)</f>
        <v/>
      </c>
      <c s="72" t="str">
        <f>IF('S.D.PASTE SHEET'!AC351="","",'S.D.PASTE SHEET'!AC351)</f>
        <v/>
      </c>
      <c s="72" t="str">
        <f>IF('S.D.PASTE SHEET'!AD351="","",'S.D.PASTE SHEET'!AD351)</f>
        <v/>
      </c>
      <c s="74"/>
      <c s="70" t="str">
        <f>IF(AK351="","",IF(AK351&gt;0,COUNT($AG$2:AG351),""))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IF(BC351="","",IF(BC351&gt;0,COUNT($AY$2:AY351),""))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2" spans="1:157" ht="15.75" customHeight="1">
      <c r="A352" s="72" t="str">
        <f>IF('S.D.PASTE SHEET'!A352="","",'S.D.PASTE SHEET'!A352)</f>
        <v/>
      </c>
      <c s="72" t="str">
        <f>IF('S.D.PASTE SHEET'!B352="","",'S.D.PASTE SHEET'!B352)</f>
        <v/>
      </c>
      <c s="72" t="str">
        <f>IF('S.D.PASTE SHEET'!C352="","",'S.D.PASTE SHEET'!C352)</f>
        <v/>
      </c>
      <c s="73" t="str">
        <f>IF('S.D.PASTE SHEET'!D352="","",'S.D.PASTE SHEET'!D352)</f>
        <v/>
      </c>
      <c s="72" t="str">
        <f>IF('S.D.PASTE SHEET'!E352="","",UPPER('S.D.PASTE SHEET'!E352))</f>
        <v/>
      </c>
      <c s="72" t="str">
        <f>IF('S.D.PASTE SHEET'!F352="","",'S.D.PASTE SHEET'!F352)</f>
        <v/>
      </c>
      <c s="72" t="str">
        <f>IF('S.D.PASTE SHEET'!G352="","",UPPER('S.D.PASTE SHEET'!G352))</f>
        <v/>
      </c>
      <c s="72" t="str">
        <f>IF('S.D.PASTE SHEET'!H352="","",UPPER('S.D.PASTE SHEET'!H352))</f>
        <v/>
      </c>
      <c s="72" t="str">
        <f>IF('S.D.PASTE SHEET'!I352="","",'S.D.PASTE SHEET'!I352)</f>
        <v/>
      </c>
      <c s="73" t="str">
        <f>IF('S.D.PASTE SHEET'!J352="","",'S.D.PASTE SHEET'!J352)</f>
        <v/>
      </c>
      <c s="72" t="str">
        <f>IF('S.D.PASTE SHEET'!K352="","",'S.D.PASTE SHEET'!K352)</f>
        <v/>
      </c>
      <c s="72" t="str">
        <f>IF('S.D.PASTE SHEET'!L352="","",'S.D.PASTE SHEET'!L352)</f>
        <v/>
      </c>
      <c s="72" t="str">
        <f>IF('S.D.PASTE SHEET'!M352="","",'S.D.PASTE SHEET'!M352)</f>
        <v/>
      </c>
      <c s="72" t="str">
        <f>IF('S.D.PASTE SHEET'!N352="","",'S.D.PASTE SHEET'!N352)</f>
        <v/>
      </c>
      <c s="72" t="str">
        <f>IF('S.D.PASTE SHEET'!O352="","",'S.D.PASTE SHEET'!O352)</f>
        <v/>
      </c>
      <c s="72" t="str">
        <f>IF('S.D.PASTE SHEET'!P352="","",'S.D.PASTE SHEET'!P352)</f>
        <v/>
      </c>
      <c s="72" t="str">
        <f>IF('S.D.PASTE SHEET'!Q352="","",'S.D.PASTE SHEET'!Q352)</f>
        <v/>
      </c>
      <c s="72" t="str">
        <f>IF('S.D.PASTE SHEET'!R352="","",'S.D.PASTE SHEET'!R352)</f>
        <v/>
      </c>
      <c s="72" t="str">
        <f>IF('S.D.PASTE SHEET'!S352="","",'S.D.PASTE SHEET'!S352)</f>
        <v/>
      </c>
      <c s="72" t="str">
        <f>IF('S.D.PASTE SHEET'!T352="","",'S.D.PASTE SHEET'!T352)</f>
        <v/>
      </c>
      <c s="72" t="str">
        <f>IF('S.D.PASTE SHEET'!U352="","",'S.D.PASTE SHEET'!U352)</f>
        <v/>
      </c>
      <c s="72" t="str">
        <f>IF('S.D.PASTE SHEET'!V352="","",'S.D.PASTE SHEET'!V352)</f>
        <v/>
      </c>
      <c s="72" t="str">
        <f>IF('S.D.PASTE SHEET'!W352="","",'S.D.PASTE SHEET'!W352)</f>
        <v/>
      </c>
      <c s="72" t="str">
        <f>IF('S.D.PASTE SHEET'!X352="","",'S.D.PASTE SHEET'!X352)</f>
        <v/>
      </c>
      <c s="72" t="str">
        <f>IF('S.D.PASTE SHEET'!Y352="","",'S.D.PASTE SHEET'!Y352)</f>
        <v/>
      </c>
      <c s="72" t="str">
        <f>IF('S.D.PASTE SHEET'!Z352="","",'S.D.PASTE SHEET'!Z352)</f>
        <v/>
      </c>
      <c s="72" t="str">
        <f>IF('S.D.PASTE SHEET'!AA352="","",'S.D.PASTE SHEET'!AA352)</f>
        <v/>
      </c>
      <c s="72" t="str">
        <f>IF('S.D.PASTE SHEET'!AB352="","",'S.D.PASTE SHEET'!AB352)</f>
        <v/>
      </c>
      <c s="72" t="str">
        <f>IF('S.D.PASTE SHEET'!AC352="","",'S.D.PASTE SHEET'!AC352)</f>
        <v/>
      </c>
      <c s="72" t="str">
        <f>IF('S.D.PASTE SHEET'!AD352="","",'S.D.PASTE SHEET'!AD352)</f>
        <v/>
      </c>
      <c s="74"/>
      <c s="70" t="str">
        <f>IF(AK352="","",IF(AK352&gt;0,COUNT($AG$2:AG352),""))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IF(BC352="","",IF(BC352&gt;0,COUNT($AY$2:AY352),""))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3" spans="1:157" ht="15.75" customHeight="1">
      <c r="A353" s="72" t="str">
        <f>IF('S.D.PASTE SHEET'!A353="","",'S.D.PASTE SHEET'!A353)</f>
        <v/>
      </c>
      <c s="72" t="str">
        <f>IF('S.D.PASTE SHEET'!B353="","",'S.D.PASTE SHEET'!B353)</f>
        <v/>
      </c>
      <c s="72" t="str">
        <f>IF('S.D.PASTE SHEET'!C353="","",'S.D.PASTE SHEET'!C353)</f>
        <v/>
      </c>
      <c s="73" t="str">
        <f>IF('S.D.PASTE SHEET'!D353="","",'S.D.PASTE SHEET'!D353)</f>
        <v/>
      </c>
      <c s="72" t="str">
        <f>IF('S.D.PASTE SHEET'!E353="","",UPPER('S.D.PASTE SHEET'!E353))</f>
        <v/>
      </c>
      <c s="72" t="str">
        <f>IF('S.D.PASTE SHEET'!F353="","",'S.D.PASTE SHEET'!F353)</f>
        <v/>
      </c>
      <c s="72" t="str">
        <f>IF('S.D.PASTE SHEET'!G353="","",UPPER('S.D.PASTE SHEET'!G353))</f>
        <v/>
      </c>
      <c s="72" t="str">
        <f>IF('S.D.PASTE SHEET'!H353="","",UPPER('S.D.PASTE SHEET'!H353))</f>
        <v/>
      </c>
      <c s="72" t="str">
        <f>IF('S.D.PASTE SHEET'!I353="","",'S.D.PASTE SHEET'!I353)</f>
        <v/>
      </c>
      <c s="73" t="str">
        <f>IF('S.D.PASTE SHEET'!J353="","",'S.D.PASTE SHEET'!J353)</f>
        <v/>
      </c>
      <c s="72" t="str">
        <f>IF('S.D.PASTE SHEET'!K353="","",'S.D.PASTE SHEET'!K353)</f>
        <v/>
      </c>
      <c s="72" t="str">
        <f>IF('S.D.PASTE SHEET'!L353="","",'S.D.PASTE SHEET'!L353)</f>
        <v/>
      </c>
      <c s="72" t="str">
        <f>IF('S.D.PASTE SHEET'!M353="","",'S.D.PASTE SHEET'!M353)</f>
        <v/>
      </c>
      <c s="72" t="str">
        <f>IF('S.D.PASTE SHEET'!N353="","",'S.D.PASTE SHEET'!N353)</f>
        <v/>
      </c>
      <c s="72" t="str">
        <f>IF('S.D.PASTE SHEET'!O353="","",'S.D.PASTE SHEET'!O353)</f>
        <v/>
      </c>
      <c s="72" t="str">
        <f>IF('S.D.PASTE SHEET'!P353="","",'S.D.PASTE SHEET'!P353)</f>
        <v/>
      </c>
      <c s="72" t="str">
        <f>IF('S.D.PASTE SHEET'!Q353="","",'S.D.PASTE SHEET'!Q353)</f>
        <v/>
      </c>
      <c s="72" t="str">
        <f>IF('S.D.PASTE SHEET'!R353="","",'S.D.PASTE SHEET'!R353)</f>
        <v/>
      </c>
      <c s="72" t="str">
        <f>IF('S.D.PASTE SHEET'!S353="","",'S.D.PASTE SHEET'!S353)</f>
        <v/>
      </c>
      <c s="72" t="str">
        <f>IF('S.D.PASTE SHEET'!T353="","",'S.D.PASTE SHEET'!T353)</f>
        <v/>
      </c>
      <c s="72" t="str">
        <f>IF('S.D.PASTE SHEET'!U353="","",'S.D.PASTE SHEET'!U353)</f>
        <v/>
      </c>
      <c s="72" t="str">
        <f>IF('S.D.PASTE SHEET'!V353="","",'S.D.PASTE SHEET'!V353)</f>
        <v/>
      </c>
      <c s="72" t="str">
        <f>IF('S.D.PASTE SHEET'!W353="","",'S.D.PASTE SHEET'!W353)</f>
        <v/>
      </c>
      <c s="72" t="str">
        <f>IF('S.D.PASTE SHEET'!X353="","",'S.D.PASTE SHEET'!X353)</f>
        <v/>
      </c>
      <c s="72" t="str">
        <f>IF('S.D.PASTE SHEET'!Y353="","",'S.D.PASTE SHEET'!Y353)</f>
        <v/>
      </c>
      <c s="72" t="str">
        <f>IF('S.D.PASTE SHEET'!Z353="","",'S.D.PASTE SHEET'!Z353)</f>
        <v/>
      </c>
      <c s="72" t="str">
        <f>IF('S.D.PASTE SHEET'!AA353="","",'S.D.PASTE SHEET'!AA353)</f>
        <v/>
      </c>
      <c s="72" t="str">
        <f>IF('S.D.PASTE SHEET'!AB353="","",'S.D.PASTE SHEET'!AB353)</f>
        <v/>
      </c>
      <c s="72" t="str">
        <f>IF('S.D.PASTE SHEET'!AC353="","",'S.D.PASTE SHEET'!AC353)</f>
        <v/>
      </c>
      <c s="72" t="str">
        <f>IF('S.D.PASTE SHEET'!AD353="","",'S.D.PASTE SHEET'!AD353)</f>
        <v/>
      </c>
      <c s="74"/>
      <c s="70" t="str">
        <f>IF(AK353="","",IF(AK353&gt;0,COUNT($AG$2:AG353),""))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IF(BC353="","",IF(BC353&gt;0,COUNT($AY$2:AY353),""))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4" spans="1:157" ht="15.75" customHeight="1">
      <c r="A354" s="72" t="str">
        <f>IF('S.D.PASTE SHEET'!A354="","",'S.D.PASTE SHEET'!A354)</f>
        <v/>
      </c>
      <c s="72" t="str">
        <f>IF('S.D.PASTE SHEET'!B354="","",'S.D.PASTE SHEET'!B354)</f>
        <v/>
      </c>
      <c s="72" t="str">
        <f>IF('S.D.PASTE SHEET'!C354="","",'S.D.PASTE SHEET'!C354)</f>
        <v/>
      </c>
      <c s="73" t="str">
        <f>IF('S.D.PASTE SHEET'!D354="","",'S.D.PASTE SHEET'!D354)</f>
        <v/>
      </c>
      <c s="72" t="str">
        <f>IF('S.D.PASTE SHEET'!E354="","",UPPER('S.D.PASTE SHEET'!E354))</f>
        <v/>
      </c>
      <c s="72" t="str">
        <f>IF('S.D.PASTE SHEET'!F354="","",'S.D.PASTE SHEET'!F354)</f>
        <v/>
      </c>
      <c s="72" t="str">
        <f>IF('S.D.PASTE SHEET'!G354="","",UPPER('S.D.PASTE SHEET'!G354))</f>
        <v/>
      </c>
      <c s="72" t="str">
        <f>IF('S.D.PASTE SHEET'!H354="","",UPPER('S.D.PASTE SHEET'!H354))</f>
        <v/>
      </c>
      <c s="72" t="str">
        <f>IF('S.D.PASTE SHEET'!I354="","",'S.D.PASTE SHEET'!I354)</f>
        <v/>
      </c>
      <c s="73" t="str">
        <f>IF('S.D.PASTE SHEET'!J354="","",'S.D.PASTE SHEET'!J354)</f>
        <v/>
      </c>
      <c s="72" t="str">
        <f>IF('S.D.PASTE SHEET'!K354="","",'S.D.PASTE SHEET'!K354)</f>
        <v/>
      </c>
      <c s="72" t="str">
        <f>IF('S.D.PASTE SHEET'!L354="","",'S.D.PASTE SHEET'!L354)</f>
        <v/>
      </c>
      <c s="72" t="str">
        <f>IF('S.D.PASTE SHEET'!M354="","",'S.D.PASTE SHEET'!M354)</f>
        <v/>
      </c>
      <c s="72" t="str">
        <f>IF('S.D.PASTE SHEET'!N354="","",'S.D.PASTE SHEET'!N354)</f>
        <v/>
      </c>
      <c s="72" t="str">
        <f>IF('S.D.PASTE SHEET'!O354="","",'S.D.PASTE SHEET'!O354)</f>
        <v/>
      </c>
      <c s="72" t="str">
        <f>IF('S.D.PASTE SHEET'!P354="","",'S.D.PASTE SHEET'!P354)</f>
        <v/>
      </c>
      <c s="72" t="str">
        <f>IF('S.D.PASTE SHEET'!Q354="","",'S.D.PASTE SHEET'!Q354)</f>
        <v/>
      </c>
      <c s="72" t="str">
        <f>IF('S.D.PASTE SHEET'!R354="","",'S.D.PASTE SHEET'!R354)</f>
        <v/>
      </c>
      <c s="72" t="str">
        <f>IF('S.D.PASTE SHEET'!S354="","",'S.D.PASTE SHEET'!S354)</f>
        <v/>
      </c>
      <c s="72" t="str">
        <f>IF('S.D.PASTE SHEET'!T354="","",'S.D.PASTE SHEET'!T354)</f>
        <v/>
      </c>
      <c s="72" t="str">
        <f>IF('S.D.PASTE SHEET'!U354="","",'S.D.PASTE SHEET'!U354)</f>
        <v/>
      </c>
      <c s="72" t="str">
        <f>IF('S.D.PASTE SHEET'!V354="","",'S.D.PASTE SHEET'!V354)</f>
        <v/>
      </c>
      <c s="72" t="str">
        <f>IF('S.D.PASTE SHEET'!W354="","",'S.D.PASTE SHEET'!W354)</f>
        <v/>
      </c>
      <c s="72" t="str">
        <f>IF('S.D.PASTE SHEET'!X354="","",'S.D.PASTE SHEET'!X354)</f>
        <v/>
      </c>
      <c s="72" t="str">
        <f>IF('S.D.PASTE SHEET'!Y354="","",'S.D.PASTE SHEET'!Y354)</f>
        <v/>
      </c>
      <c s="72" t="str">
        <f>IF('S.D.PASTE SHEET'!Z354="","",'S.D.PASTE SHEET'!Z354)</f>
        <v/>
      </c>
      <c s="72" t="str">
        <f>IF('S.D.PASTE SHEET'!AA354="","",'S.D.PASTE SHEET'!AA354)</f>
        <v/>
      </c>
      <c s="72" t="str">
        <f>IF('S.D.PASTE SHEET'!AB354="","",'S.D.PASTE SHEET'!AB354)</f>
        <v/>
      </c>
      <c s="72" t="str">
        <f>IF('S.D.PASTE SHEET'!AC354="","",'S.D.PASTE SHEET'!AC354)</f>
        <v/>
      </c>
      <c s="72" t="str">
        <f>IF('S.D.PASTE SHEET'!AD354="","",'S.D.PASTE SHEET'!AD354)</f>
        <v/>
      </c>
      <c s="74"/>
      <c s="70" t="str">
        <f>IF(AK354="","",IF(AK354&gt;0,COUNT($AG$2:AG354),""))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IF(BC354="","",IF(BC354&gt;0,COUNT($AY$2:AY354),""))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5" spans="1:157" ht="15.75" customHeight="1">
      <c r="A355" s="72" t="str">
        <f>IF('S.D.PASTE SHEET'!A355="","",'S.D.PASTE SHEET'!A355)</f>
        <v/>
      </c>
      <c s="72" t="str">
        <f>IF('S.D.PASTE SHEET'!B355="","",'S.D.PASTE SHEET'!B355)</f>
        <v/>
      </c>
      <c s="72" t="str">
        <f>IF('S.D.PASTE SHEET'!C355="","",'S.D.PASTE SHEET'!C355)</f>
        <v/>
      </c>
      <c s="73" t="str">
        <f>IF('S.D.PASTE SHEET'!D355="","",'S.D.PASTE SHEET'!D355)</f>
        <v/>
      </c>
      <c s="72" t="str">
        <f>IF('S.D.PASTE SHEET'!E355="","",UPPER('S.D.PASTE SHEET'!E355))</f>
        <v/>
      </c>
      <c s="72" t="str">
        <f>IF('S.D.PASTE SHEET'!F355="","",'S.D.PASTE SHEET'!F355)</f>
        <v/>
      </c>
      <c s="72" t="str">
        <f>IF('S.D.PASTE SHEET'!G355="","",UPPER('S.D.PASTE SHEET'!G355))</f>
        <v/>
      </c>
      <c s="72" t="str">
        <f>IF('S.D.PASTE SHEET'!H355="","",UPPER('S.D.PASTE SHEET'!H355))</f>
        <v/>
      </c>
      <c s="72" t="str">
        <f>IF('S.D.PASTE SHEET'!I355="","",'S.D.PASTE SHEET'!I355)</f>
        <v/>
      </c>
      <c s="73" t="str">
        <f>IF('S.D.PASTE SHEET'!J355="","",'S.D.PASTE SHEET'!J355)</f>
        <v/>
      </c>
      <c s="72" t="str">
        <f>IF('S.D.PASTE SHEET'!K355="","",'S.D.PASTE SHEET'!K355)</f>
        <v/>
      </c>
      <c s="72" t="str">
        <f>IF('S.D.PASTE SHEET'!L355="","",'S.D.PASTE SHEET'!L355)</f>
        <v/>
      </c>
      <c s="72" t="str">
        <f>IF('S.D.PASTE SHEET'!M355="","",'S.D.PASTE SHEET'!M355)</f>
        <v/>
      </c>
      <c s="72" t="str">
        <f>IF('S.D.PASTE SHEET'!N355="","",'S.D.PASTE SHEET'!N355)</f>
        <v/>
      </c>
      <c s="72" t="str">
        <f>IF('S.D.PASTE SHEET'!O355="","",'S.D.PASTE SHEET'!O355)</f>
        <v/>
      </c>
      <c s="72" t="str">
        <f>IF('S.D.PASTE SHEET'!P355="","",'S.D.PASTE SHEET'!P355)</f>
        <v/>
      </c>
      <c s="72" t="str">
        <f>IF('S.D.PASTE SHEET'!Q355="","",'S.D.PASTE SHEET'!Q355)</f>
        <v/>
      </c>
      <c s="72" t="str">
        <f>IF('S.D.PASTE SHEET'!R355="","",'S.D.PASTE SHEET'!R355)</f>
        <v/>
      </c>
      <c s="72" t="str">
        <f>IF('S.D.PASTE SHEET'!S355="","",'S.D.PASTE SHEET'!S355)</f>
        <v/>
      </c>
      <c s="72" t="str">
        <f>IF('S.D.PASTE SHEET'!T355="","",'S.D.PASTE SHEET'!T355)</f>
        <v/>
      </c>
      <c s="72" t="str">
        <f>IF('S.D.PASTE SHEET'!U355="","",'S.D.PASTE SHEET'!U355)</f>
        <v/>
      </c>
      <c s="72" t="str">
        <f>IF('S.D.PASTE SHEET'!V355="","",'S.D.PASTE SHEET'!V355)</f>
        <v/>
      </c>
      <c s="72" t="str">
        <f>IF('S.D.PASTE SHEET'!W355="","",'S.D.PASTE SHEET'!W355)</f>
        <v/>
      </c>
      <c s="72" t="str">
        <f>IF('S.D.PASTE SHEET'!X355="","",'S.D.PASTE SHEET'!X355)</f>
        <v/>
      </c>
      <c s="72" t="str">
        <f>IF('S.D.PASTE SHEET'!Y355="","",'S.D.PASTE SHEET'!Y355)</f>
        <v/>
      </c>
      <c s="72" t="str">
        <f>IF('S.D.PASTE SHEET'!Z355="","",'S.D.PASTE SHEET'!Z355)</f>
        <v/>
      </c>
      <c s="72" t="str">
        <f>IF('S.D.PASTE SHEET'!AA355="","",'S.D.PASTE SHEET'!AA355)</f>
        <v/>
      </c>
      <c s="72" t="str">
        <f>IF('S.D.PASTE SHEET'!AB355="","",'S.D.PASTE SHEET'!AB355)</f>
        <v/>
      </c>
      <c s="72" t="str">
        <f>IF('S.D.PASTE SHEET'!AC355="","",'S.D.PASTE SHEET'!AC355)</f>
        <v/>
      </c>
      <c s="72" t="str">
        <f>IF('S.D.PASTE SHEET'!AD355="","",'S.D.PASTE SHEET'!AD355)</f>
        <v/>
      </c>
      <c s="74"/>
      <c s="70" t="str">
        <f>IF(AK355="","",IF(AK355&gt;0,COUNT($AG$2:AG355),""))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IF(BC355="","",IF(BC355&gt;0,COUNT($AY$2:AY355),""))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6" spans="1:157" ht="15.75" customHeight="1">
      <c r="A356" s="72" t="str">
        <f>IF('S.D.PASTE SHEET'!A356="","",'S.D.PASTE SHEET'!A356)</f>
        <v/>
      </c>
      <c s="72" t="str">
        <f>IF('S.D.PASTE SHEET'!B356="","",'S.D.PASTE SHEET'!B356)</f>
        <v/>
      </c>
      <c s="72" t="str">
        <f>IF('S.D.PASTE SHEET'!C356="","",'S.D.PASTE SHEET'!C356)</f>
        <v/>
      </c>
      <c s="73" t="str">
        <f>IF('S.D.PASTE SHEET'!D356="","",'S.D.PASTE SHEET'!D356)</f>
        <v/>
      </c>
      <c s="72" t="str">
        <f>IF('S.D.PASTE SHEET'!E356="","",UPPER('S.D.PASTE SHEET'!E356))</f>
        <v/>
      </c>
      <c s="72" t="str">
        <f>IF('S.D.PASTE SHEET'!F356="","",'S.D.PASTE SHEET'!F356)</f>
        <v/>
      </c>
      <c s="72" t="str">
        <f>IF('S.D.PASTE SHEET'!G356="","",UPPER('S.D.PASTE SHEET'!G356))</f>
        <v/>
      </c>
      <c s="72" t="str">
        <f>IF('S.D.PASTE SHEET'!H356="","",UPPER('S.D.PASTE SHEET'!H356))</f>
        <v/>
      </c>
      <c s="72" t="str">
        <f>IF('S.D.PASTE SHEET'!I356="","",'S.D.PASTE SHEET'!I356)</f>
        <v/>
      </c>
      <c s="73" t="str">
        <f>IF('S.D.PASTE SHEET'!J356="","",'S.D.PASTE SHEET'!J356)</f>
        <v/>
      </c>
      <c s="72" t="str">
        <f>IF('S.D.PASTE SHEET'!K356="","",'S.D.PASTE SHEET'!K356)</f>
        <v/>
      </c>
      <c s="72" t="str">
        <f>IF('S.D.PASTE SHEET'!L356="","",'S.D.PASTE SHEET'!L356)</f>
        <v/>
      </c>
      <c s="72" t="str">
        <f>IF('S.D.PASTE SHEET'!M356="","",'S.D.PASTE SHEET'!M356)</f>
        <v/>
      </c>
      <c s="72" t="str">
        <f>IF('S.D.PASTE SHEET'!N356="","",'S.D.PASTE SHEET'!N356)</f>
        <v/>
      </c>
      <c s="72" t="str">
        <f>IF('S.D.PASTE SHEET'!O356="","",'S.D.PASTE SHEET'!O356)</f>
        <v/>
      </c>
      <c s="72" t="str">
        <f>IF('S.D.PASTE SHEET'!P356="","",'S.D.PASTE SHEET'!P356)</f>
        <v/>
      </c>
      <c s="72" t="str">
        <f>IF('S.D.PASTE SHEET'!Q356="","",'S.D.PASTE SHEET'!Q356)</f>
        <v/>
      </c>
      <c s="72" t="str">
        <f>IF('S.D.PASTE SHEET'!R356="","",'S.D.PASTE SHEET'!R356)</f>
        <v/>
      </c>
      <c s="72" t="str">
        <f>IF('S.D.PASTE SHEET'!S356="","",'S.D.PASTE SHEET'!S356)</f>
        <v/>
      </c>
      <c s="72" t="str">
        <f>IF('S.D.PASTE SHEET'!T356="","",'S.D.PASTE SHEET'!T356)</f>
        <v/>
      </c>
      <c s="72" t="str">
        <f>IF('S.D.PASTE SHEET'!U356="","",'S.D.PASTE SHEET'!U356)</f>
        <v/>
      </c>
      <c s="72" t="str">
        <f>IF('S.D.PASTE SHEET'!V356="","",'S.D.PASTE SHEET'!V356)</f>
        <v/>
      </c>
      <c s="72" t="str">
        <f>IF('S.D.PASTE SHEET'!W356="","",'S.D.PASTE SHEET'!W356)</f>
        <v/>
      </c>
      <c s="72" t="str">
        <f>IF('S.D.PASTE SHEET'!X356="","",'S.D.PASTE SHEET'!X356)</f>
        <v/>
      </c>
      <c s="72" t="str">
        <f>IF('S.D.PASTE SHEET'!Y356="","",'S.D.PASTE SHEET'!Y356)</f>
        <v/>
      </c>
      <c s="72" t="str">
        <f>IF('S.D.PASTE SHEET'!Z356="","",'S.D.PASTE SHEET'!Z356)</f>
        <v/>
      </c>
      <c s="72" t="str">
        <f>IF('S.D.PASTE SHEET'!AA356="","",'S.D.PASTE SHEET'!AA356)</f>
        <v/>
      </c>
      <c s="72" t="str">
        <f>IF('S.D.PASTE SHEET'!AB356="","",'S.D.PASTE SHEET'!AB356)</f>
        <v/>
      </c>
      <c s="72" t="str">
        <f>IF('S.D.PASTE SHEET'!AC356="","",'S.D.PASTE SHEET'!AC356)</f>
        <v/>
      </c>
      <c s="72" t="str">
        <f>IF('S.D.PASTE SHEET'!AD356="","",'S.D.PASTE SHEET'!AD356)</f>
        <v/>
      </c>
      <c s="74"/>
      <c s="70" t="str">
        <f>IF(AK356="","",IF(AK356&gt;0,COUNT($AG$2:AG356),""))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IF(BC356="","",IF(BC356&gt;0,COUNT($AY$2:AY356),""))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7" spans="1:157" ht="15.75" customHeight="1">
      <c r="A357" s="72" t="str">
        <f>IF('S.D.PASTE SHEET'!A357="","",'S.D.PASTE SHEET'!A357)</f>
        <v/>
      </c>
      <c s="72" t="str">
        <f>IF('S.D.PASTE SHEET'!B357="","",'S.D.PASTE SHEET'!B357)</f>
        <v/>
      </c>
      <c s="72" t="str">
        <f>IF('S.D.PASTE SHEET'!C357="","",'S.D.PASTE SHEET'!C357)</f>
        <v/>
      </c>
      <c s="73" t="str">
        <f>IF('S.D.PASTE SHEET'!D357="","",'S.D.PASTE SHEET'!D357)</f>
        <v/>
      </c>
      <c s="72" t="str">
        <f>IF('S.D.PASTE SHEET'!E357="","",UPPER('S.D.PASTE SHEET'!E357))</f>
        <v/>
      </c>
      <c s="72" t="str">
        <f>IF('S.D.PASTE SHEET'!F357="","",'S.D.PASTE SHEET'!F357)</f>
        <v/>
      </c>
      <c s="72" t="str">
        <f>IF('S.D.PASTE SHEET'!G357="","",UPPER('S.D.PASTE SHEET'!G357))</f>
        <v/>
      </c>
      <c s="72" t="str">
        <f>IF('S.D.PASTE SHEET'!H357="","",UPPER('S.D.PASTE SHEET'!H357))</f>
        <v/>
      </c>
      <c s="72" t="str">
        <f>IF('S.D.PASTE SHEET'!I357="","",'S.D.PASTE SHEET'!I357)</f>
        <v/>
      </c>
      <c s="73" t="str">
        <f>IF('S.D.PASTE SHEET'!J357="","",'S.D.PASTE SHEET'!J357)</f>
        <v/>
      </c>
      <c s="72" t="str">
        <f>IF('S.D.PASTE SHEET'!K357="","",'S.D.PASTE SHEET'!K357)</f>
        <v/>
      </c>
      <c s="72" t="str">
        <f>IF('S.D.PASTE SHEET'!L357="","",'S.D.PASTE SHEET'!L357)</f>
        <v/>
      </c>
      <c s="72" t="str">
        <f>IF('S.D.PASTE SHEET'!M357="","",'S.D.PASTE SHEET'!M357)</f>
        <v/>
      </c>
      <c s="72" t="str">
        <f>IF('S.D.PASTE SHEET'!N357="","",'S.D.PASTE SHEET'!N357)</f>
        <v/>
      </c>
      <c s="72" t="str">
        <f>IF('S.D.PASTE SHEET'!O357="","",'S.D.PASTE SHEET'!O357)</f>
        <v/>
      </c>
      <c s="72" t="str">
        <f>IF('S.D.PASTE SHEET'!P357="","",'S.D.PASTE SHEET'!P357)</f>
        <v/>
      </c>
      <c s="72" t="str">
        <f>IF('S.D.PASTE SHEET'!Q357="","",'S.D.PASTE SHEET'!Q357)</f>
        <v/>
      </c>
      <c s="72" t="str">
        <f>IF('S.D.PASTE SHEET'!R357="","",'S.D.PASTE SHEET'!R357)</f>
        <v/>
      </c>
      <c s="72" t="str">
        <f>IF('S.D.PASTE SHEET'!S357="","",'S.D.PASTE SHEET'!S357)</f>
        <v/>
      </c>
      <c s="72" t="str">
        <f>IF('S.D.PASTE SHEET'!T357="","",'S.D.PASTE SHEET'!T357)</f>
        <v/>
      </c>
      <c s="72" t="str">
        <f>IF('S.D.PASTE SHEET'!U357="","",'S.D.PASTE SHEET'!U357)</f>
        <v/>
      </c>
      <c s="72" t="str">
        <f>IF('S.D.PASTE SHEET'!V357="","",'S.D.PASTE SHEET'!V357)</f>
        <v/>
      </c>
      <c s="72" t="str">
        <f>IF('S.D.PASTE SHEET'!W357="","",'S.D.PASTE SHEET'!W357)</f>
        <v/>
      </c>
      <c s="72" t="str">
        <f>IF('S.D.PASTE SHEET'!X357="","",'S.D.PASTE SHEET'!X357)</f>
        <v/>
      </c>
      <c s="72" t="str">
        <f>IF('S.D.PASTE SHEET'!Y357="","",'S.D.PASTE SHEET'!Y357)</f>
        <v/>
      </c>
      <c s="72" t="str">
        <f>IF('S.D.PASTE SHEET'!Z357="","",'S.D.PASTE SHEET'!Z357)</f>
        <v/>
      </c>
      <c s="72" t="str">
        <f>IF('S.D.PASTE SHEET'!AA357="","",'S.D.PASTE SHEET'!AA357)</f>
        <v/>
      </c>
      <c s="72" t="str">
        <f>IF('S.D.PASTE SHEET'!AB357="","",'S.D.PASTE SHEET'!AB357)</f>
        <v/>
      </c>
      <c s="72" t="str">
        <f>IF('S.D.PASTE SHEET'!AC357="","",'S.D.PASTE SHEET'!AC357)</f>
        <v/>
      </c>
      <c s="72" t="str">
        <f>IF('S.D.PASTE SHEET'!AD357="","",'S.D.PASTE SHEET'!AD357)</f>
        <v/>
      </c>
      <c s="74"/>
      <c s="70" t="str">
        <f>IF(AK357="","",IF(AK357&gt;0,COUNT($AG$2:AG357),""))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IF(BC357="","",IF(BC357&gt;0,COUNT($AY$2:AY357),""))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8" spans="1:157" ht="15.75" customHeight="1">
      <c r="A358" s="72" t="str">
        <f>IF('S.D.PASTE SHEET'!A358="","",'S.D.PASTE SHEET'!A358)</f>
        <v/>
      </c>
      <c s="72" t="str">
        <f>IF('S.D.PASTE SHEET'!B358="","",'S.D.PASTE SHEET'!B358)</f>
        <v/>
      </c>
      <c s="72" t="str">
        <f>IF('S.D.PASTE SHEET'!C358="","",'S.D.PASTE SHEET'!C358)</f>
        <v/>
      </c>
      <c s="73" t="str">
        <f>IF('S.D.PASTE SHEET'!D358="","",'S.D.PASTE SHEET'!D358)</f>
        <v/>
      </c>
      <c s="72" t="str">
        <f>IF('S.D.PASTE SHEET'!E358="","",UPPER('S.D.PASTE SHEET'!E358))</f>
        <v/>
      </c>
      <c s="72" t="str">
        <f>IF('S.D.PASTE SHEET'!F358="","",'S.D.PASTE SHEET'!F358)</f>
        <v/>
      </c>
      <c s="72" t="str">
        <f>IF('S.D.PASTE SHEET'!G358="","",UPPER('S.D.PASTE SHEET'!G358))</f>
        <v/>
      </c>
      <c s="72" t="str">
        <f>IF('S.D.PASTE SHEET'!H358="","",UPPER('S.D.PASTE SHEET'!H358))</f>
        <v/>
      </c>
      <c s="72" t="str">
        <f>IF('S.D.PASTE SHEET'!I358="","",'S.D.PASTE SHEET'!I358)</f>
        <v/>
      </c>
      <c s="73" t="str">
        <f>IF('S.D.PASTE SHEET'!J358="","",'S.D.PASTE SHEET'!J358)</f>
        <v/>
      </c>
      <c s="72" t="str">
        <f>IF('S.D.PASTE SHEET'!K358="","",'S.D.PASTE SHEET'!K358)</f>
        <v/>
      </c>
      <c s="72" t="str">
        <f>IF('S.D.PASTE SHEET'!L358="","",'S.D.PASTE SHEET'!L358)</f>
        <v/>
      </c>
      <c s="72" t="str">
        <f>IF('S.D.PASTE SHEET'!M358="","",'S.D.PASTE SHEET'!M358)</f>
        <v/>
      </c>
      <c s="72" t="str">
        <f>IF('S.D.PASTE SHEET'!N358="","",'S.D.PASTE SHEET'!N358)</f>
        <v/>
      </c>
      <c s="72" t="str">
        <f>IF('S.D.PASTE SHEET'!O358="","",'S.D.PASTE SHEET'!O358)</f>
        <v/>
      </c>
      <c s="72" t="str">
        <f>IF('S.D.PASTE SHEET'!P358="","",'S.D.PASTE SHEET'!P358)</f>
        <v/>
      </c>
      <c s="72" t="str">
        <f>IF('S.D.PASTE SHEET'!Q358="","",'S.D.PASTE SHEET'!Q358)</f>
        <v/>
      </c>
      <c s="72" t="str">
        <f>IF('S.D.PASTE SHEET'!R358="","",'S.D.PASTE SHEET'!R358)</f>
        <v/>
      </c>
      <c s="72" t="str">
        <f>IF('S.D.PASTE SHEET'!S358="","",'S.D.PASTE SHEET'!S358)</f>
        <v/>
      </c>
      <c s="72" t="str">
        <f>IF('S.D.PASTE SHEET'!T358="","",'S.D.PASTE SHEET'!T358)</f>
        <v/>
      </c>
      <c s="72" t="str">
        <f>IF('S.D.PASTE SHEET'!U358="","",'S.D.PASTE SHEET'!U358)</f>
        <v/>
      </c>
      <c s="72" t="str">
        <f>IF('S.D.PASTE SHEET'!V358="","",'S.D.PASTE SHEET'!V358)</f>
        <v/>
      </c>
      <c s="72" t="str">
        <f>IF('S.D.PASTE SHEET'!W358="","",'S.D.PASTE SHEET'!W358)</f>
        <v/>
      </c>
      <c s="72" t="str">
        <f>IF('S.D.PASTE SHEET'!X358="","",'S.D.PASTE SHEET'!X358)</f>
        <v/>
      </c>
      <c s="72" t="str">
        <f>IF('S.D.PASTE SHEET'!Y358="","",'S.D.PASTE SHEET'!Y358)</f>
        <v/>
      </c>
      <c s="72" t="str">
        <f>IF('S.D.PASTE SHEET'!Z358="","",'S.D.PASTE SHEET'!Z358)</f>
        <v/>
      </c>
      <c s="72" t="str">
        <f>IF('S.D.PASTE SHEET'!AA358="","",'S.D.PASTE SHEET'!AA358)</f>
        <v/>
      </c>
      <c s="72" t="str">
        <f>IF('S.D.PASTE SHEET'!AB358="","",'S.D.PASTE SHEET'!AB358)</f>
        <v/>
      </c>
      <c s="72" t="str">
        <f>IF('S.D.PASTE SHEET'!AC358="","",'S.D.PASTE SHEET'!AC358)</f>
        <v/>
      </c>
      <c s="72" t="str">
        <f>IF('S.D.PASTE SHEET'!AD358="","",'S.D.PASTE SHEET'!AD358)</f>
        <v/>
      </c>
      <c s="74"/>
      <c s="70" t="str">
        <f>IF(AK358="","",IF(AK358&gt;0,COUNT($AG$2:AG358),""))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IF(BC358="","",IF(BC358&gt;0,COUNT($AY$2:AY358),""))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59" spans="1:157" ht="15.75" customHeight="1">
      <c r="A359" s="72" t="str">
        <f>IF('S.D.PASTE SHEET'!A359="","",'S.D.PASTE SHEET'!A359)</f>
        <v/>
      </c>
      <c s="72" t="str">
        <f>IF('S.D.PASTE SHEET'!B359="","",'S.D.PASTE SHEET'!B359)</f>
        <v/>
      </c>
      <c s="72" t="str">
        <f>IF('S.D.PASTE SHEET'!C359="","",'S.D.PASTE SHEET'!C359)</f>
        <v/>
      </c>
      <c s="73" t="str">
        <f>IF('S.D.PASTE SHEET'!D359="","",'S.D.PASTE SHEET'!D359)</f>
        <v/>
      </c>
      <c s="72" t="str">
        <f>IF('S.D.PASTE SHEET'!E359="","",UPPER('S.D.PASTE SHEET'!E359))</f>
        <v/>
      </c>
      <c s="72" t="str">
        <f>IF('S.D.PASTE SHEET'!F359="","",'S.D.PASTE SHEET'!F359)</f>
        <v/>
      </c>
      <c s="72" t="str">
        <f>IF('S.D.PASTE SHEET'!G359="","",UPPER('S.D.PASTE SHEET'!G359))</f>
        <v/>
      </c>
      <c s="72" t="str">
        <f>IF('S.D.PASTE SHEET'!H359="","",UPPER('S.D.PASTE SHEET'!H359))</f>
        <v/>
      </c>
      <c s="72" t="str">
        <f>IF('S.D.PASTE SHEET'!I359="","",'S.D.PASTE SHEET'!I359)</f>
        <v/>
      </c>
      <c s="73" t="str">
        <f>IF('S.D.PASTE SHEET'!J359="","",'S.D.PASTE SHEET'!J359)</f>
        <v/>
      </c>
      <c s="72" t="str">
        <f>IF('S.D.PASTE SHEET'!K359="","",'S.D.PASTE SHEET'!K359)</f>
        <v/>
      </c>
      <c s="72" t="str">
        <f>IF('S.D.PASTE SHEET'!L359="","",'S.D.PASTE SHEET'!L359)</f>
        <v/>
      </c>
      <c s="72" t="str">
        <f>IF('S.D.PASTE SHEET'!M359="","",'S.D.PASTE SHEET'!M359)</f>
        <v/>
      </c>
      <c s="72" t="str">
        <f>IF('S.D.PASTE SHEET'!N359="","",'S.D.PASTE SHEET'!N359)</f>
        <v/>
      </c>
      <c s="72" t="str">
        <f>IF('S.D.PASTE SHEET'!O359="","",'S.D.PASTE SHEET'!O359)</f>
        <v/>
      </c>
      <c s="72" t="str">
        <f>IF('S.D.PASTE SHEET'!P359="","",'S.D.PASTE SHEET'!P359)</f>
        <v/>
      </c>
      <c s="72" t="str">
        <f>IF('S.D.PASTE SHEET'!Q359="","",'S.D.PASTE SHEET'!Q359)</f>
        <v/>
      </c>
      <c s="72" t="str">
        <f>IF('S.D.PASTE SHEET'!R359="","",'S.D.PASTE SHEET'!R359)</f>
        <v/>
      </c>
      <c s="72" t="str">
        <f>IF('S.D.PASTE SHEET'!S359="","",'S.D.PASTE SHEET'!S359)</f>
        <v/>
      </c>
      <c s="72" t="str">
        <f>IF('S.D.PASTE SHEET'!T359="","",'S.D.PASTE SHEET'!T359)</f>
        <v/>
      </c>
      <c s="72" t="str">
        <f>IF('S.D.PASTE SHEET'!U359="","",'S.D.PASTE SHEET'!U359)</f>
        <v/>
      </c>
      <c s="72" t="str">
        <f>IF('S.D.PASTE SHEET'!V359="","",'S.D.PASTE SHEET'!V359)</f>
        <v/>
      </c>
      <c s="72" t="str">
        <f>IF('S.D.PASTE SHEET'!W359="","",'S.D.PASTE SHEET'!W359)</f>
        <v/>
      </c>
      <c s="72" t="str">
        <f>IF('S.D.PASTE SHEET'!X359="","",'S.D.PASTE SHEET'!X359)</f>
        <v/>
      </c>
      <c s="72" t="str">
        <f>IF('S.D.PASTE SHEET'!Y359="","",'S.D.PASTE SHEET'!Y359)</f>
        <v/>
      </c>
      <c s="72" t="str">
        <f>IF('S.D.PASTE SHEET'!Z359="","",'S.D.PASTE SHEET'!Z359)</f>
        <v/>
      </c>
      <c s="72" t="str">
        <f>IF('S.D.PASTE SHEET'!AA359="","",'S.D.PASTE SHEET'!AA359)</f>
        <v/>
      </c>
      <c s="72" t="str">
        <f>IF('S.D.PASTE SHEET'!AB359="","",'S.D.PASTE SHEET'!AB359)</f>
        <v/>
      </c>
      <c s="72" t="str">
        <f>IF('S.D.PASTE SHEET'!AC359="","",'S.D.PASTE SHEET'!AC359)</f>
        <v/>
      </c>
      <c s="72" t="str">
        <f>IF('S.D.PASTE SHEET'!AD359="","",'S.D.PASTE SHEET'!AD359)</f>
        <v/>
      </c>
      <c s="74"/>
      <c s="70" t="str">
        <f>IF(AK359="","",IF(AK359&gt;0,COUNT($AG$2:AG359),""))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IF(BC359="","",IF(BC359&gt;0,COUNT($AY$2:AY359),""))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0" spans="1:157" ht="15.75" customHeight="1">
      <c r="A360" s="72" t="str">
        <f>IF('S.D.PASTE SHEET'!A360="","",'S.D.PASTE SHEET'!A360)</f>
        <v/>
      </c>
      <c s="72" t="str">
        <f>IF('S.D.PASTE SHEET'!B360="","",'S.D.PASTE SHEET'!B360)</f>
        <v/>
      </c>
      <c s="72" t="str">
        <f>IF('S.D.PASTE SHEET'!C360="","",'S.D.PASTE SHEET'!C360)</f>
        <v/>
      </c>
      <c s="73" t="str">
        <f>IF('S.D.PASTE SHEET'!D360="","",'S.D.PASTE SHEET'!D360)</f>
        <v/>
      </c>
      <c s="72" t="str">
        <f>IF('S.D.PASTE SHEET'!E360="","",UPPER('S.D.PASTE SHEET'!E360))</f>
        <v/>
      </c>
      <c s="72" t="str">
        <f>IF('S.D.PASTE SHEET'!F360="","",'S.D.PASTE SHEET'!F360)</f>
        <v/>
      </c>
      <c s="72" t="str">
        <f>IF('S.D.PASTE SHEET'!G360="","",UPPER('S.D.PASTE SHEET'!G360))</f>
        <v/>
      </c>
      <c s="72" t="str">
        <f>IF('S.D.PASTE SHEET'!H360="","",UPPER('S.D.PASTE SHEET'!H360))</f>
        <v/>
      </c>
      <c s="72" t="str">
        <f>IF('S.D.PASTE SHEET'!I360="","",'S.D.PASTE SHEET'!I360)</f>
        <v/>
      </c>
      <c s="73" t="str">
        <f>IF('S.D.PASTE SHEET'!J360="","",'S.D.PASTE SHEET'!J360)</f>
        <v/>
      </c>
      <c s="72" t="str">
        <f>IF('S.D.PASTE SHEET'!K360="","",'S.D.PASTE SHEET'!K360)</f>
        <v/>
      </c>
      <c s="72" t="str">
        <f>IF('S.D.PASTE SHEET'!L360="","",'S.D.PASTE SHEET'!L360)</f>
        <v/>
      </c>
      <c s="72" t="str">
        <f>IF('S.D.PASTE SHEET'!M360="","",'S.D.PASTE SHEET'!M360)</f>
        <v/>
      </c>
      <c s="72" t="str">
        <f>IF('S.D.PASTE SHEET'!N360="","",'S.D.PASTE SHEET'!N360)</f>
        <v/>
      </c>
      <c s="72" t="str">
        <f>IF('S.D.PASTE SHEET'!O360="","",'S.D.PASTE SHEET'!O360)</f>
        <v/>
      </c>
      <c s="72" t="str">
        <f>IF('S.D.PASTE SHEET'!P360="","",'S.D.PASTE SHEET'!P360)</f>
        <v/>
      </c>
      <c s="72" t="str">
        <f>IF('S.D.PASTE SHEET'!Q360="","",'S.D.PASTE SHEET'!Q360)</f>
        <v/>
      </c>
      <c s="72" t="str">
        <f>IF('S.D.PASTE SHEET'!R360="","",'S.D.PASTE SHEET'!R360)</f>
        <v/>
      </c>
      <c s="72" t="str">
        <f>IF('S.D.PASTE SHEET'!S360="","",'S.D.PASTE SHEET'!S360)</f>
        <v/>
      </c>
      <c s="72" t="str">
        <f>IF('S.D.PASTE SHEET'!T360="","",'S.D.PASTE SHEET'!T360)</f>
        <v/>
      </c>
      <c s="72" t="str">
        <f>IF('S.D.PASTE SHEET'!U360="","",'S.D.PASTE SHEET'!U360)</f>
        <v/>
      </c>
      <c s="72" t="str">
        <f>IF('S.D.PASTE SHEET'!V360="","",'S.D.PASTE SHEET'!V360)</f>
        <v/>
      </c>
      <c s="72" t="str">
        <f>IF('S.D.PASTE SHEET'!W360="","",'S.D.PASTE SHEET'!W360)</f>
        <v/>
      </c>
      <c s="72" t="str">
        <f>IF('S.D.PASTE SHEET'!X360="","",'S.D.PASTE SHEET'!X360)</f>
        <v/>
      </c>
      <c s="72" t="str">
        <f>IF('S.D.PASTE SHEET'!Y360="","",'S.D.PASTE SHEET'!Y360)</f>
        <v/>
      </c>
      <c s="72" t="str">
        <f>IF('S.D.PASTE SHEET'!Z360="","",'S.D.PASTE SHEET'!Z360)</f>
        <v/>
      </c>
      <c s="72" t="str">
        <f>IF('S.D.PASTE SHEET'!AA360="","",'S.D.PASTE SHEET'!AA360)</f>
        <v/>
      </c>
      <c s="72" t="str">
        <f>IF('S.D.PASTE SHEET'!AB360="","",'S.D.PASTE SHEET'!AB360)</f>
        <v/>
      </c>
      <c s="72" t="str">
        <f>IF('S.D.PASTE SHEET'!AC360="","",'S.D.PASTE SHEET'!AC360)</f>
        <v/>
      </c>
      <c s="72" t="str">
        <f>IF('S.D.PASTE SHEET'!AD360="","",'S.D.PASTE SHEET'!AD360)</f>
        <v/>
      </c>
      <c s="74"/>
      <c s="70" t="str">
        <f>IF(AK360="","",IF(AK360&gt;0,COUNT($AG$2:AG360),""))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IF(BC360="","",IF(BC360&gt;0,COUNT($AY$2:AY360),""))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1" spans="1:157" ht="15.75" customHeight="1">
      <c r="A361" s="72" t="str">
        <f>IF('S.D.PASTE SHEET'!A361="","",'S.D.PASTE SHEET'!A361)</f>
        <v/>
      </c>
      <c s="72" t="str">
        <f>IF('S.D.PASTE SHEET'!B361="","",'S.D.PASTE SHEET'!B361)</f>
        <v/>
      </c>
      <c s="72" t="str">
        <f>IF('S.D.PASTE SHEET'!C361="","",'S.D.PASTE SHEET'!C361)</f>
        <v/>
      </c>
      <c s="73" t="str">
        <f>IF('S.D.PASTE SHEET'!D361="","",'S.D.PASTE SHEET'!D361)</f>
        <v/>
      </c>
      <c s="72" t="str">
        <f>IF('S.D.PASTE SHEET'!E361="","",UPPER('S.D.PASTE SHEET'!E361))</f>
        <v/>
      </c>
      <c s="72" t="str">
        <f>IF('S.D.PASTE SHEET'!F361="","",'S.D.PASTE SHEET'!F361)</f>
        <v/>
      </c>
      <c s="72" t="str">
        <f>IF('S.D.PASTE SHEET'!G361="","",UPPER('S.D.PASTE SHEET'!G361))</f>
        <v/>
      </c>
      <c s="72" t="str">
        <f>IF('S.D.PASTE SHEET'!H361="","",UPPER('S.D.PASTE SHEET'!H361))</f>
        <v/>
      </c>
      <c s="72" t="str">
        <f>IF('S.D.PASTE SHEET'!I361="","",'S.D.PASTE SHEET'!I361)</f>
        <v/>
      </c>
      <c s="73" t="str">
        <f>IF('S.D.PASTE SHEET'!J361="","",'S.D.PASTE SHEET'!J361)</f>
        <v/>
      </c>
      <c s="72" t="str">
        <f>IF('S.D.PASTE SHEET'!K361="","",'S.D.PASTE SHEET'!K361)</f>
        <v/>
      </c>
      <c s="72" t="str">
        <f>IF('S.D.PASTE SHEET'!L361="","",'S.D.PASTE SHEET'!L361)</f>
        <v/>
      </c>
      <c s="72" t="str">
        <f>IF('S.D.PASTE SHEET'!M361="","",'S.D.PASTE SHEET'!M361)</f>
        <v/>
      </c>
      <c s="72" t="str">
        <f>IF('S.D.PASTE SHEET'!N361="","",'S.D.PASTE SHEET'!N361)</f>
        <v/>
      </c>
      <c s="72" t="str">
        <f>IF('S.D.PASTE SHEET'!O361="","",'S.D.PASTE SHEET'!O361)</f>
        <v/>
      </c>
      <c s="72" t="str">
        <f>IF('S.D.PASTE SHEET'!P361="","",'S.D.PASTE SHEET'!P361)</f>
        <v/>
      </c>
      <c s="72" t="str">
        <f>IF('S.D.PASTE SHEET'!Q361="","",'S.D.PASTE SHEET'!Q361)</f>
        <v/>
      </c>
      <c s="72" t="str">
        <f>IF('S.D.PASTE SHEET'!R361="","",'S.D.PASTE SHEET'!R361)</f>
        <v/>
      </c>
      <c s="72" t="str">
        <f>IF('S.D.PASTE SHEET'!S361="","",'S.D.PASTE SHEET'!S361)</f>
        <v/>
      </c>
      <c s="72" t="str">
        <f>IF('S.D.PASTE SHEET'!T361="","",'S.D.PASTE SHEET'!T361)</f>
        <v/>
      </c>
      <c s="72" t="str">
        <f>IF('S.D.PASTE SHEET'!U361="","",'S.D.PASTE SHEET'!U361)</f>
        <v/>
      </c>
      <c s="72" t="str">
        <f>IF('S.D.PASTE SHEET'!V361="","",'S.D.PASTE SHEET'!V361)</f>
        <v/>
      </c>
      <c s="72" t="str">
        <f>IF('S.D.PASTE SHEET'!W361="","",'S.D.PASTE SHEET'!W361)</f>
        <v/>
      </c>
      <c s="72" t="str">
        <f>IF('S.D.PASTE SHEET'!X361="","",'S.D.PASTE SHEET'!X361)</f>
        <v/>
      </c>
      <c s="72" t="str">
        <f>IF('S.D.PASTE SHEET'!Y361="","",'S.D.PASTE SHEET'!Y361)</f>
        <v/>
      </c>
      <c s="72" t="str">
        <f>IF('S.D.PASTE SHEET'!Z361="","",'S.D.PASTE SHEET'!Z361)</f>
        <v/>
      </c>
      <c s="72" t="str">
        <f>IF('S.D.PASTE SHEET'!AA361="","",'S.D.PASTE SHEET'!AA361)</f>
        <v/>
      </c>
      <c s="72" t="str">
        <f>IF('S.D.PASTE SHEET'!AB361="","",'S.D.PASTE SHEET'!AB361)</f>
        <v/>
      </c>
      <c s="72" t="str">
        <f>IF('S.D.PASTE SHEET'!AC361="","",'S.D.PASTE SHEET'!AC361)</f>
        <v/>
      </c>
      <c s="72" t="str">
        <f>IF('S.D.PASTE SHEET'!AD361="","",'S.D.PASTE SHEET'!AD361)</f>
        <v/>
      </c>
      <c s="74"/>
      <c s="70" t="str">
        <f>IF(AK361="","",IF(AK361&gt;0,COUNT($AG$2:AG361),""))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IF(BC361="","",IF(BC361&gt;0,COUNT($AY$2:AY361),""))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2" spans="1:157" ht="15.75" customHeight="1">
      <c r="A362" s="72" t="str">
        <f>IF('S.D.PASTE SHEET'!A362="","",'S.D.PASTE SHEET'!A362)</f>
        <v/>
      </c>
      <c s="72" t="str">
        <f>IF('S.D.PASTE SHEET'!B362="","",'S.D.PASTE SHEET'!B362)</f>
        <v/>
      </c>
      <c s="72" t="str">
        <f>IF('S.D.PASTE SHEET'!C362="","",'S.D.PASTE SHEET'!C362)</f>
        <v/>
      </c>
      <c s="73" t="str">
        <f>IF('S.D.PASTE SHEET'!D362="","",'S.D.PASTE SHEET'!D362)</f>
        <v/>
      </c>
      <c s="72" t="str">
        <f>IF('S.D.PASTE SHEET'!E362="","",UPPER('S.D.PASTE SHEET'!E362))</f>
        <v/>
      </c>
      <c s="72" t="str">
        <f>IF('S.D.PASTE SHEET'!F362="","",'S.D.PASTE SHEET'!F362)</f>
        <v/>
      </c>
      <c s="72" t="str">
        <f>IF('S.D.PASTE SHEET'!G362="","",UPPER('S.D.PASTE SHEET'!G362))</f>
        <v/>
      </c>
      <c s="72" t="str">
        <f>IF('S.D.PASTE SHEET'!H362="","",UPPER('S.D.PASTE SHEET'!H362))</f>
        <v/>
      </c>
      <c s="72" t="str">
        <f>IF('S.D.PASTE SHEET'!I362="","",'S.D.PASTE SHEET'!I362)</f>
        <v/>
      </c>
      <c s="73" t="str">
        <f>IF('S.D.PASTE SHEET'!J362="","",'S.D.PASTE SHEET'!J362)</f>
        <v/>
      </c>
      <c s="72" t="str">
        <f>IF('S.D.PASTE SHEET'!K362="","",'S.D.PASTE SHEET'!K362)</f>
        <v/>
      </c>
      <c s="72" t="str">
        <f>IF('S.D.PASTE SHEET'!L362="","",'S.D.PASTE SHEET'!L362)</f>
        <v/>
      </c>
      <c s="72" t="str">
        <f>IF('S.D.PASTE SHEET'!M362="","",'S.D.PASTE SHEET'!M362)</f>
        <v/>
      </c>
      <c s="72" t="str">
        <f>IF('S.D.PASTE SHEET'!N362="","",'S.D.PASTE SHEET'!N362)</f>
        <v/>
      </c>
      <c s="72" t="str">
        <f>IF('S.D.PASTE SHEET'!O362="","",'S.D.PASTE SHEET'!O362)</f>
        <v/>
      </c>
      <c s="72" t="str">
        <f>IF('S.D.PASTE SHEET'!P362="","",'S.D.PASTE SHEET'!P362)</f>
        <v/>
      </c>
      <c s="72" t="str">
        <f>IF('S.D.PASTE SHEET'!Q362="","",'S.D.PASTE SHEET'!Q362)</f>
        <v/>
      </c>
      <c s="72" t="str">
        <f>IF('S.D.PASTE SHEET'!R362="","",'S.D.PASTE SHEET'!R362)</f>
        <v/>
      </c>
      <c s="72" t="str">
        <f>IF('S.D.PASTE SHEET'!S362="","",'S.D.PASTE SHEET'!S362)</f>
        <v/>
      </c>
      <c s="72" t="str">
        <f>IF('S.D.PASTE SHEET'!T362="","",'S.D.PASTE SHEET'!T362)</f>
        <v/>
      </c>
      <c s="72" t="str">
        <f>IF('S.D.PASTE SHEET'!U362="","",'S.D.PASTE SHEET'!U362)</f>
        <v/>
      </c>
      <c s="72" t="str">
        <f>IF('S.D.PASTE SHEET'!V362="","",'S.D.PASTE SHEET'!V362)</f>
        <v/>
      </c>
      <c s="72" t="str">
        <f>IF('S.D.PASTE SHEET'!W362="","",'S.D.PASTE SHEET'!W362)</f>
        <v/>
      </c>
      <c s="72" t="str">
        <f>IF('S.D.PASTE SHEET'!X362="","",'S.D.PASTE SHEET'!X362)</f>
        <v/>
      </c>
      <c s="72" t="str">
        <f>IF('S.D.PASTE SHEET'!Y362="","",'S.D.PASTE SHEET'!Y362)</f>
        <v/>
      </c>
      <c s="72" t="str">
        <f>IF('S.D.PASTE SHEET'!Z362="","",'S.D.PASTE SHEET'!Z362)</f>
        <v/>
      </c>
      <c s="72" t="str">
        <f>IF('S.D.PASTE SHEET'!AA362="","",'S.D.PASTE SHEET'!AA362)</f>
        <v/>
      </c>
      <c s="72" t="str">
        <f>IF('S.D.PASTE SHEET'!AB362="","",'S.D.PASTE SHEET'!AB362)</f>
        <v/>
      </c>
      <c s="72" t="str">
        <f>IF('S.D.PASTE SHEET'!AC362="","",'S.D.PASTE SHEET'!AC362)</f>
        <v/>
      </c>
      <c s="72" t="str">
        <f>IF('S.D.PASTE SHEET'!AD362="","",'S.D.PASTE SHEET'!AD362)</f>
        <v/>
      </c>
      <c s="74"/>
      <c s="70" t="str">
        <f>IF(AK362="","",IF(AK362&gt;0,COUNT($AG$2:AG362),""))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IF(BC362="","",IF(BC362&gt;0,COUNT($AY$2:AY362),""))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3" spans="1:157" ht="15.75" customHeight="1">
      <c r="A363" s="72" t="str">
        <f>IF('S.D.PASTE SHEET'!A363="","",'S.D.PASTE SHEET'!A363)</f>
        <v/>
      </c>
      <c s="72" t="str">
        <f>IF('S.D.PASTE SHEET'!B363="","",'S.D.PASTE SHEET'!B363)</f>
        <v/>
      </c>
      <c s="72" t="str">
        <f>IF('S.D.PASTE SHEET'!C363="","",'S.D.PASTE SHEET'!C363)</f>
        <v/>
      </c>
      <c s="73" t="str">
        <f>IF('S.D.PASTE SHEET'!D363="","",'S.D.PASTE SHEET'!D363)</f>
        <v/>
      </c>
      <c s="72" t="str">
        <f>IF('S.D.PASTE SHEET'!E363="","",UPPER('S.D.PASTE SHEET'!E363))</f>
        <v/>
      </c>
      <c s="72" t="str">
        <f>IF('S.D.PASTE SHEET'!F363="","",'S.D.PASTE SHEET'!F363)</f>
        <v/>
      </c>
      <c s="72" t="str">
        <f>IF('S.D.PASTE SHEET'!G363="","",UPPER('S.D.PASTE SHEET'!G363))</f>
        <v/>
      </c>
      <c s="72" t="str">
        <f>IF('S.D.PASTE SHEET'!H363="","",UPPER('S.D.PASTE SHEET'!H363))</f>
        <v/>
      </c>
      <c s="72" t="str">
        <f>IF('S.D.PASTE SHEET'!I363="","",'S.D.PASTE SHEET'!I363)</f>
        <v/>
      </c>
      <c s="73" t="str">
        <f>IF('S.D.PASTE SHEET'!J363="","",'S.D.PASTE SHEET'!J363)</f>
        <v/>
      </c>
      <c s="72" t="str">
        <f>IF('S.D.PASTE SHEET'!K363="","",'S.D.PASTE SHEET'!K363)</f>
        <v/>
      </c>
      <c s="72" t="str">
        <f>IF('S.D.PASTE SHEET'!L363="","",'S.D.PASTE SHEET'!L363)</f>
        <v/>
      </c>
      <c s="72" t="str">
        <f>IF('S.D.PASTE SHEET'!M363="","",'S.D.PASTE SHEET'!M363)</f>
        <v/>
      </c>
      <c s="72" t="str">
        <f>IF('S.D.PASTE SHEET'!N363="","",'S.D.PASTE SHEET'!N363)</f>
        <v/>
      </c>
      <c s="72" t="str">
        <f>IF('S.D.PASTE SHEET'!O363="","",'S.D.PASTE SHEET'!O363)</f>
        <v/>
      </c>
      <c s="72" t="str">
        <f>IF('S.D.PASTE SHEET'!P363="","",'S.D.PASTE SHEET'!P363)</f>
        <v/>
      </c>
      <c s="72" t="str">
        <f>IF('S.D.PASTE SHEET'!Q363="","",'S.D.PASTE SHEET'!Q363)</f>
        <v/>
      </c>
      <c s="72" t="str">
        <f>IF('S.D.PASTE SHEET'!R363="","",'S.D.PASTE SHEET'!R363)</f>
        <v/>
      </c>
      <c s="72" t="str">
        <f>IF('S.D.PASTE SHEET'!S363="","",'S.D.PASTE SHEET'!S363)</f>
        <v/>
      </c>
      <c s="72" t="str">
        <f>IF('S.D.PASTE SHEET'!T363="","",'S.D.PASTE SHEET'!T363)</f>
        <v/>
      </c>
      <c s="72" t="str">
        <f>IF('S.D.PASTE SHEET'!U363="","",'S.D.PASTE SHEET'!U363)</f>
        <v/>
      </c>
      <c s="72" t="str">
        <f>IF('S.D.PASTE SHEET'!V363="","",'S.D.PASTE SHEET'!V363)</f>
        <v/>
      </c>
      <c s="72" t="str">
        <f>IF('S.D.PASTE SHEET'!W363="","",'S.D.PASTE SHEET'!W363)</f>
        <v/>
      </c>
      <c s="72" t="str">
        <f>IF('S.D.PASTE SHEET'!X363="","",'S.D.PASTE SHEET'!X363)</f>
        <v/>
      </c>
      <c s="72" t="str">
        <f>IF('S.D.PASTE SHEET'!Y363="","",'S.D.PASTE SHEET'!Y363)</f>
        <v/>
      </c>
      <c s="72" t="str">
        <f>IF('S.D.PASTE SHEET'!Z363="","",'S.D.PASTE SHEET'!Z363)</f>
        <v/>
      </c>
      <c s="72" t="str">
        <f>IF('S.D.PASTE SHEET'!AA363="","",'S.D.PASTE SHEET'!AA363)</f>
        <v/>
      </c>
      <c s="72" t="str">
        <f>IF('S.D.PASTE SHEET'!AB363="","",'S.D.PASTE SHEET'!AB363)</f>
        <v/>
      </c>
      <c s="72" t="str">
        <f>IF('S.D.PASTE SHEET'!AC363="","",'S.D.PASTE SHEET'!AC363)</f>
        <v/>
      </c>
      <c s="72" t="str">
        <f>IF('S.D.PASTE SHEET'!AD363="","",'S.D.PASTE SHEET'!AD363)</f>
        <v/>
      </c>
      <c s="74"/>
      <c s="70" t="str">
        <f>IF(AK363="","",IF(AK363&gt;0,COUNT($AG$2:AG363),""))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IF(BC363="","",IF(BC363&gt;0,COUNT($AY$2:AY363),""))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4" spans="1:157" ht="15.75" customHeight="1">
      <c r="A364" s="72" t="str">
        <f>IF('S.D.PASTE SHEET'!A364="","",'S.D.PASTE SHEET'!A364)</f>
        <v/>
      </c>
      <c s="72" t="str">
        <f>IF('S.D.PASTE SHEET'!B364="","",'S.D.PASTE SHEET'!B364)</f>
        <v/>
      </c>
      <c s="72" t="str">
        <f>IF('S.D.PASTE SHEET'!C364="","",'S.D.PASTE SHEET'!C364)</f>
        <v/>
      </c>
      <c s="73" t="str">
        <f>IF('S.D.PASTE SHEET'!D364="","",'S.D.PASTE SHEET'!D364)</f>
        <v/>
      </c>
      <c s="72" t="str">
        <f>IF('S.D.PASTE SHEET'!E364="","",UPPER('S.D.PASTE SHEET'!E364))</f>
        <v/>
      </c>
      <c s="72" t="str">
        <f>IF('S.D.PASTE SHEET'!F364="","",'S.D.PASTE SHEET'!F364)</f>
        <v/>
      </c>
      <c s="72" t="str">
        <f>IF('S.D.PASTE SHEET'!G364="","",UPPER('S.D.PASTE SHEET'!G364))</f>
        <v/>
      </c>
      <c s="72" t="str">
        <f>IF('S.D.PASTE SHEET'!H364="","",UPPER('S.D.PASTE SHEET'!H364))</f>
        <v/>
      </c>
      <c s="72" t="str">
        <f>IF('S.D.PASTE SHEET'!I364="","",'S.D.PASTE SHEET'!I364)</f>
        <v/>
      </c>
      <c s="73" t="str">
        <f>IF('S.D.PASTE SHEET'!J364="","",'S.D.PASTE SHEET'!J364)</f>
        <v/>
      </c>
      <c s="72" t="str">
        <f>IF('S.D.PASTE SHEET'!K364="","",'S.D.PASTE SHEET'!K364)</f>
        <v/>
      </c>
      <c s="72" t="str">
        <f>IF('S.D.PASTE SHEET'!L364="","",'S.D.PASTE SHEET'!L364)</f>
        <v/>
      </c>
      <c s="72" t="str">
        <f>IF('S.D.PASTE SHEET'!M364="","",'S.D.PASTE SHEET'!M364)</f>
        <v/>
      </c>
      <c s="72" t="str">
        <f>IF('S.D.PASTE SHEET'!N364="","",'S.D.PASTE SHEET'!N364)</f>
        <v/>
      </c>
      <c s="72" t="str">
        <f>IF('S.D.PASTE SHEET'!O364="","",'S.D.PASTE SHEET'!O364)</f>
        <v/>
      </c>
      <c s="72" t="str">
        <f>IF('S.D.PASTE SHEET'!P364="","",'S.D.PASTE SHEET'!P364)</f>
        <v/>
      </c>
      <c s="72" t="str">
        <f>IF('S.D.PASTE SHEET'!Q364="","",'S.D.PASTE SHEET'!Q364)</f>
        <v/>
      </c>
      <c s="72" t="str">
        <f>IF('S.D.PASTE SHEET'!R364="","",'S.D.PASTE SHEET'!R364)</f>
        <v/>
      </c>
      <c s="72" t="str">
        <f>IF('S.D.PASTE SHEET'!S364="","",'S.D.PASTE SHEET'!S364)</f>
        <v/>
      </c>
      <c s="72" t="str">
        <f>IF('S.D.PASTE SHEET'!T364="","",'S.D.PASTE SHEET'!T364)</f>
        <v/>
      </c>
      <c s="72" t="str">
        <f>IF('S.D.PASTE SHEET'!U364="","",'S.D.PASTE SHEET'!U364)</f>
        <v/>
      </c>
      <c s="72" t="str">
        <f>IF('S.D.PASTE SHEET'!V364="","",'S.D.PASTE SHEET'!V364)</f>
        <v/>
      </c>
      <c s="72" t="str">
        <f>IF('S.D.PASTE SHEET'!W364="","",'S.D.PASTE SHEET'!W364)</f>
        <v/>
      </c>
      <c s="72" t="str">
        <f>IF('S.D.PASTE SHEET'!X364="","",'S.D.PASTE SHEET'!X364)</f>
        <v/>
      </c>
      <c s="72" t="str">
        <f>IF('S.D.PASTE SHEET'!Y364="","",'S.D.PASTE SHEET'!Y364)</f>
        <v/>
      </c>
      <c s="72" t="str">
        <f>IF('S.D.PASTE SHEET'!Z364="","",'S.D.PASTE SHEET'!Z364)</f>
        <v/>
      </c>
      <c s="72" t="str">
        <f>IF('S.D.PASTE SHEET'!AA364="","",'S.D.PASTE SHEET'!AA364)</f>
        <v/>
      </c>
      <c s="72" t="str">
        <f>IF('S.D.PASTE SHEET'!AB364="","",'S.D.PASTE SHEET'!AB364)</f>
        <v/>
      </c>
      <c s="72" t="str">
        <f>IF('S.D.PASTE SHEET'!AC364="","",'S.D.PASTE SHEET'!AC364)</f>
        <v/>
      </c>
      <c s="72" t="str">
        <f>IF('S.D.PASTE SHEET'!AD364="","",'S.D.PASTE SHEET'!AD364)</f>
        <v/>
      </c>
      <c s="74"/>
      <c s="70" t="str">
        <f>IF(AK364="","",IF(AK364&gt;0,COUNT($AG$2:AG364),""))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IF(BC364="","",IF(BC364&gt;0,COUNT($AY$2:AY364),""))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5" spans="1:157" ht="15.75" customHeight="1">
      <c r="A365" s="72" t="str">
        <f>IF('S.D.PASTE SHEET'!A365="","",'S.D.PASTE SHEET'!A365)</f>
        <v/>
      </c>
      <c s="72" t="str">
        <f>IF('S.D.PASTE SHEET'!B365="","",'S.D.PASTE SHEET'!B365)</f>
        <v/>
      </c>
      <c s="72" t="str">
        <f>IF('S.D.PASTE SHEET'!C365="","",'S.D.PASTE SHEET'!C365)</f>
        <v/>
      </c>
      <c s="73" t="str">
        <f>IF('S.D.PASTE SHEET'!D365="","",'S.D.PASTE SHEET'!D365)</f>
        <v/>
      </c>
      <c s="72" t="str">
        <f>IF('S.D.PASTE SHEET'!E365="","",UPPER('S.D.PASTE SHEET'!E365))</f>
        <v/>
      </c>
      <c s="72" t="str">
        <f>IF('S.D.PASTE SHEET'!F365="","",'S.D.PASTE SHEET'!F365)</f>
        <v/>
      </c>
      <c s="72" t="str">
        <f>IF('S.D.PASTE SHEET'!G365="","",UPPER('S.D.PASTE SHEET'!G365))</f>
        <v/>
      </c>
      <c s="72" t="str">
        <f>IF('S.D.PASTE SHEET'!H365="","",UPPER('S.D.PASTE SHEET'!H365))</f>
        <v/>
      </c>
      <c s="72" t="str">
        <f>IF('S.D.PASTE SHEET'!I365="","",'S.D.PASTE SHEET'!I365)</f>
        <v/>
      </c>
      <c s="73" t="str">
        <f>IF('S.D.PASTE SHEET'!J365="","",'S.D.PASTE SHEET'!J365)</f>
        <v/>
      </c>
      <c s="72" t="str">
        <f>IF('S.D.PASTE SHEET'!K365="","",'S.D.PASTE SHEET'!K365)</f>
        <v/>
      </c>
      <c s="72" t="str">
        <f>IF('S.D.PASTE SHEET'!L365="","",'S.D.PASTE SHEET'!L365)</f>
        <v/>
      </c>
      <c s="72" t="str">
        <f>IF('S.D.PASTE SHEET'!M365="","",'S.D.PASTE SHEET'!M365)</f>
        <v/>
      </c>
      <c s="72" t="str">
        <f>IF('S.D.PASTE SHEET'!N365="","",'S.D.PASTE SHEET'!N365)</f>
        <v/>
      </c>
      <c s="72" t="str">
        <f>IF('S.D.PASTE SHEET'!O365="","",'S.D.PASTE SHEET'!O365)</f>
        <v/>
      </c>
      <c s="72" t="str">
        <f>IF('S.D.PASTE SHEET'!P365="","",'S.D.PASTE SHEET'!P365)</f>
        <v/>
      </c>
      <c s="72" t="str">
        <f>IF('S.D.PASTE SHEET'!Q365="","",'S.D.PASTE SHEET'!Q365)</f>
        <v/>
      </c>
      <c s="72" t="str">
        <f>IF('S.D.PASTE SHEET'!R365="","",'S.D.PASTE SHEET'!R365)</f>
        <v/>
      </c>
      <c s="72" t="str">
        <f>IF('S.D.PASTE SHEET'!S365="","",'S.D.PASTE SHEET'!S365)</f>
        <v/>
      </c>
      <c s="72" t="str">
        <f>IF('S.D.PASTE SHEET'!T365="","",'S.D.PASTE SHEET'!T365)</f>
        <v/>
      </c>
      <c s="72" t="str">
        <f>IF('S.D.PASTE SHEET'!U365="","",'S.D.PASTE SHEET'!U365)</f>
        <v/>
      </c>
      <c s="72" t="str">
        <f>IF('S.D.PASTE SHEET'!V365="","",'S.D.PASTE SHEET'!V365)</f>
        <v/>
      </c>
      <c s="72" t="str">
        <f>IF('S.D.PASTE SHEET'!W365="","",'S.D.PASTE SHEET'!W365)</f>
        <v/>
      </c>
      <c s="72" t="str">
        <f>IF('S.D.PASTE SHEET'!X365="","",'S.D.PASTE SHEET'!X365)</f>
        <v/>
      </c>
      <c s="72" t="str">
        <f>IF('S.D.PASTE SHEET'!Y365="","",'S.D.PASTE SHEET'!Y365)</f>
        <v/>
      </c>
      <c s="72" t="str">
        <f>IF('S.D.PASTE SHEET'!Z365="","",'S.D.PASTE SHEET'!Z365)</f>
        <v/>
      </c>
      <c s="72" t="str">
        <f>IF('S.D.PASTE SHEET'!AA365="","",'S.D.PASTE SHEET'!AA365)</f>
        <v/>
      </c>
      <c s="72" t="str">
        <f>IF('S.D.PASTE SHEET'!AB365="","",'S.D.PASTE SHEET'!AB365)</f>
        <v/>
      </c>
      <c s="72" t="str">
        <f>IF('S.D.PASTE SHEET'!AC365="","",'S.D.PASTE SHEET'!AC365)</f>
        <v/>
      </c>
      <c s="72" t="str">
        <f>IF('S.D.PASTE SHEET'!AD365="","",'S.D.PASTE SHEET'!AD365)</f>
        <v/>
      </c>
      <c s="74"/>
      <c s="70" t="str">
        <f>IF(AK365="","",IF(AK365&gt;0,COUNT($AG$2:AG365),""))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IF(BC365="","",IF(BC365&gt;0,COUNT($AY$2:AY365),""))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6" spans="1:157" ht="15.75" customHeight="1">
      <c r="A366" s="72" t="str">
        <f>IF('S.D.PASTE SHEET'!A366="","",'S.D.PASTE SHEET'!A366)</f>
        <v/>
      </c>
      <c s="72" t="str">
        <f>IF('S.D.PASTE SHEET'!B366="","",'S.D.PASTE SHEET'!B366)</f>
        <v/>
      </c>
      <c s="72" t="str">
        <f>IF('S.D.PASTE SHEET'!C366="","",'S.D.PASTE SHEET'!C366)</f>
        <v/>
      </c>
      <c s="73" t="str">
        <f>IF('S.D.PASTE SHEET'!D366="","",'S.D.PASTE SHEET'!D366)</f>
        <v/>
      </c>
      <c s="72" t="str">
        <f>IF('S.D.PASTE SHEET'!E366="","",UPPER('S.D.PASTE SHEET'!E366))</f>
        <v/>
      </c>
      <c s="72" t="str">
        <f>IF('S.D.PASTE SHEET'!F366="","",'S.D.PASTE SHEET'!F366)</f>
        <v/>
      </c>
      <c s="72" t="str">
        <f>IF('S.D.PASTE SHEET'!G366="","",UPPER('S.D.PASTE SHEET'!G366))</f>
        <v/>
      </c>
      <c s="72" t="str">
        <f>IF('S.D.PASTE SHEET'!H366="","",UPPER('S.D.PASTE SHEET'!H366))</f>
        <v/>
      </c>
      <c s="72" t="str">
        <f>IF('S.D.PASTE SHEET'!I366="","",'S.D.PASTE SHEET'!I366)</f>
        <v/>
      </c>
      <c s="73" t="str">
        <f>IF('S.D.PASTE SHEET'!J366="","",'S.D.PASTE SHEET'!J366)</f>
        <v/>
      </c>
      <c s="72" t="str">
        <f>IF('S.D.PASTE SHEET'!K366="","",'S.D.PASTE SHEET'!K366)</f>
        <v/>
      </c>
      <c s="72" t="str">
        <f>IF('S.D.PASTE SHEET'!L366="","",'S.D.PASTE SHEET'!L366)</f>
        <v/>
      </c>
      <c s="72" t="str">
        <f>IF('S.D.PASTE SHEET'!M366="","",'S.D.PASTE SHEET'!M366)</f>
        <v/>
      </c>
      <c s="72" t="str">
        <f>IF('S.D.PASTE SHEET'!N366="","",'S.D.PASTE SHEET'!N366)</f>
        <v/>
      </c>
      <c s="72" t="str">
        <f>IF('S.D.PASTE SHEET'!O366="","",'S.D.PASTE SHEET'!O366)</f>
        <v/>
      </c>
      <c s="72" t="str">
        <f>IF('S.D.PASTE SHEET'!P366="","",'S.D.PASTE SHEET'!P366)</f>
        <v/>
      </c>
      <c s="72" t="str">
        <f>IF('S.D.PASTE SHEET'!Q366="","",'S.D.PASTE SHEET'!Q366)</f>
        <v/>
      </c>
      <c s="72" t="str">
        <f>IF('S.D.PASTE SHEET'!R366="","",'S.D.PASTE SHEET'!R366)</f>
        <v/>
      </c>
      <c s="72" t="str">
        <f>IF('S.D.PASTE SHEET'!S366="","",'S.D.PASTE SHEET'!S366)</f>
        <v/>
      </c>
      <c s="72" t="str">
        <f>IF('S.D.PASTE SHEET'!T366="","",'S.D.PASTE SHEET'!T366)</f>
        <v/>
      </c>
      <c s="72" t="str">
        <f>IF('S.D.PASTE SHEET'!U366="","",'S.D.PASTE SHEET'!U366)</f>
        <v/>
      </c>
      <c s="72" t="str">
        <f>IF('S.D.PASTE SHEET'!V366="","",'S.D.PASTE SHEET'!V366)</f>
        <v/>
      </c>
      <c s="72" t="str">
        <f>IF('S.D.PASTE SHEET'!W366="","",'S.D.PASTE SHEET'!W366)</f>
        <v/>
      </c>
      <c s="72" t="str">
        <f>IF('S.D.PASTE SHEET'!X366="","",'S.D.PASTE SHEET'!X366)</f>
        <v/>
      </c>
      <c s="72" t="str">
        <f>IF('S.D.PASTE SHEET'!Y366="","",'S.D.PASTE SHEET'!Y366)</f>
        <v/>
      </c>
      <c s="72" t="str">
        <f>IF('S.D.PASTE SHEET'!Z366="","",'S.D.PASTE SHEET'!Z366)</f>
        <v/>
      </c>
      <c s="72" t="str">
        <f>IF('S.D.PASTE SHEET'!AA366="","",'S.D.PASTE SHEET'!AA366)</f>
        <v/>
      </c>
      <c s="72" t="str">
        <f>IF('S.D.PASTE SHEET'!AB366="","",'S.D.PASTE SHEET'!AB366)</f>
        <v/>
      </c>
      <c s="72" t="str">
        <f>IF('S.D.PASTE SHEET'!AC366="","",'S.D.PASTE SHEET'!AC366)</f>
        <v/>
      </c>
      <c s="72" t="str">
        <f>IF('S.D.PASTE SHEET'!AD366="","",'S.D.PASTE SHEET'!AD366)</f>
        <v/>
      </c>
      <c s="74"/>
      <c s="70" t="str">
        <f>IF(AK366="","",IF(AK366&gt;0,COUNT($AG$2:AG366),""))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IF(BC366="","",IF(BC366&gt;0,COUNT($AY$2:AY366),""))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7" spans="1:157" ht="15.75" customHeight="1">
      <c r="A367" s="72" t="str">
        <f>IF('S.D.PASTE SHEET'!A367="","",'S.D.PASTE SHEET'!A367)</f>
        <v/>
      </c>
      <c s="72" t="str">
        <f>IF('S.D.PASTE SHEET'!B367="","",'S.D.PASTE SHEET'!B367)</f>
        <v/>
      </c>
      <c s="72" t="str">
        <f>IF('S.D.PASTE SHEET'!C367="","",'S.D.PASTE SHEET'!C367)</f>
        <v/>
      </c>
      <c s="73" t="str">
        <f>IF('S.D.PASTE SHEET'!D367="","",'S.D.PASTE SHEET'!D367)</f>
        <v/>
      </c>
      <c s="72" t="str">
        <f>IF('S.D.PASTE SHEET'!E367="","",UPPER('S.D.PASTE SHEET'!E367))</f>
        <v/>
      </c>
      <c s="72" t="str">
        <f>IF('S.D.PASTE SHEET'!F367="","",'S.D.PASTE SHEET'!F367)</f>
        <v/>
      </c>
      <c s="72" t="str">
        <f>IF('S.D.PASTE SHEET'!G367="","",UPPER('S.D.PASTE SHEET'!G367))</f>
        <v/>
      </c>
      <c s="72" t="str">
        <f>IF('S.D.PASTE SHEET'!H367="","",UPPER('S.D.PASTE SHEET'!H367))</f>
        <v/>
      </c>
      <c s="72" t="str">
        <f>IF('S.D.PASTE SHEET'!I367="","",'S.D.PASTE SHEET'!I367)</f>
        <v/>
      </c>
      <c s="73" t="str">
        <f>IF('S.D.PASTE SHEET'!J367="","",'S.D.PASTE SHEET'!J367)</f>
        <v/>
      </c>
      <c s="72" t="str">
        <f>IF('S.D.PASTE SHEET'!K367="","",'S.D.PASTE SHEET'!K367)</f>
        <v/>
      </c>
      <c s="72" t="str">
        <f>IF('S.D.PASTE SHEET'!L367="","",'S.D.PASTE SHEET'!L367)</f>
        <v/>
      </c>
      <c s="72" t="str">
        <f>IF('S.D.PASTE SHEET'!M367="","",'S.D.PASTE SHEET'!M367)</f>
        <v/>
      </c>
      <c s="72" t="str">
        <f>IF('S.D.PASTE SHEET'!N367="","",'S.D.PASTE SHEET'!N367)</f>
        <v/>
      </c>
      <c s="72" t="str">
        <f>IF('S.D.PASTE SHEET'!O367="","",'S.D.PASTE SHEET'!O367)</f>
        <v/>
      </c>
      <c s="72" t="str">
        <f>IF('S.D.PASTE SHEET'!P367="","",'S.D.PASTE SHEET'!P367)</f>
        <v/>
      </c>
      <c s="72" t="str">
        <f>IF('S.D.PASTE SHEET'!Q367="","",'S.D.PASTE SHEET'!Q367)</f>
        <v/>
      </c>
      <c s="72" t="str">
        <f>IF('S.D.PASTE SHEET'!R367="","",'S.D.PASTE SHEET'!R367)</f>
        <v/>
      </c>
      <c s="72" t="str">
        <f>IF('S.D.PASTE SHEET'!S367="","",'S.D.PASTE SHEET'!S367)</f>
        <v/>
      </c>
      <c s="72" t="str">
        <f>IF('S.D.PASTE SHEET'!T367="","",'S.D.PASTE SHEET'!T367)</f>
        <v/>
      </c>
      <c s="72" t="str">
        <f>IF('S.D.PASTE SHEET'!U367="","",'S.D.PASTE SHEET'!U367)</f>
        <v/>
      </c>
      <c s="72" t="str">
        <f>IF('S.D.PASTE SHEET'!V367="","",'S.D.PASTE SHEET'!V367)</f>
        <v/>
      </c>
      <c s="72" t="str">
        <f>IF('S.D.PASTE SHEET'!W367="","",'S.D.PASTE SHEET'!W367)</f>
        <v/>
      </c>
      <c s="72" t="str">
        <f>IF('S.D.PASTE SHEET'!X367="","",'S.D.PASTE SHEET'!X367)</f>
        <v/>
      </c>
      <c s="72" t="str">
        <f>IF('S.D.PASTE SHEET'!Y367="","",'S.D.PASTE SHEET'!Y367)</f>
        <v/>
      </c>
      <c s="72" t="str">
        <f>IF('S.D.PASTE SHEET'!Z367="","",'S.D.PASTE SHEET'!Z367)</f>
        <v/>
      </c>
      <c s="72" t="str">
        <f>IF('S.D.PASTE SHEET'!AA367="","",'S.D.PASTE SHEET'!AA367)</f>
        <v/>
      </c>
      <c s="72" t="str">
        <f>IF('S.D.PASTE SHEET'!AB367="","",'S.D.PASTE SHEET'!AB367)</f>
        <v/>
      </c>
      <c s="72" t="str">
        <f>IF('S.D.PASTE SHEET'!AC367="","",'S.D.PASTE SHEET'!AC367)</f>
        <v/>
      </c>
      <c s="72" t="str">
        <f>IF('S.D.PASTE SHEET'!AD367="","",'S.D.PASTE SHEET'!AD367)</f>
        <v/>
      </c>
      <c s="74"/>
      <c s="70" t="str">
        <f>IF(AK367="","",IF(AK367&gt;0,COUNT($AG$2:AG367),""))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IF(BC367="","",IF(BC367&gt;0,COUNT($AY$2:AY367),""))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8" spans="1:157" ht="15.75" customHeight="1">
      <c r="A368" s="72" t="str">
        <f>IF('S.D.PASTE SHEET'!A368="","",'S.D.PASTE SHEET'!A368)</f>
        <v/>
      </c>
      <c s="72" t="str">
        <f>IF('S.D.PASTE SHEET'!B368="","",'S.D.PASTE SHEET'!B368)</f>
        <v/>
      </c>
      <c s="72" t="str">
        <f>IF('S.D.PASTE SHEET'!C368="","",'S.D.PASTE SHEET'!C368)</f>
        <v/>
      </c>
      <c s="73" t="str">
        <f>IF('S.D.PASTE SHEET'!D368="","",'S.D.PASTE SHEET'!D368)</f>
        <v/>
      </c>
      <c s="72" t="str">
        <f>IF('S.D.PASTE SHEET'!E368="","",UPPER('S.D.PASTE SHEET'!E368))</f>
        <v/>
      </c>
      <c s="72" t="str">
        <f>IF('S.D.PASTE SHEET'!F368="","",'S.D.PASTE SHEET'!F368)</f>
        <v/>
      </c>
      <c s="72" t="str">
        <f>IF('S.D.PASTE SHEET'!G368="","",UPPER('S.D.PASTE SHEET'!G368))</f>
        <v/>
      </c>
      <c s="72" t="str">
        <f>IF('S.D.PASTE SHEET'!H368="","",UPPER('S.D.PASTE SHEET'!H368))</f>
        <v/>
      </c>
      <c s="72" t="str">
        <f>IF('S.D.PASTE SHEET'!I368="","",'S.D.PASTE SHEET'!I368)</f>
        <v/>
      </c>
      <c s="73" t="str">
        <f>IF('S.D.PASTE SHEET'!J368="","",'S.D.PASTE SHEET'!J368)</f>
        <v/>
      </c>
      <c s="72" t="str">
        <f>IF('S.D.PASTE SHEET'!K368="","",'S.D.PASTE SHEET'!K368)</f>
        <v/>
      </c>
      <c s="72" t="str">
        <f>IF('S.D.PASTE SHEET'!L368="","",'S.D.PASTE SHEET'!L368)</f>
        <v/>
      </c>
      <c s="72" t="str">
        <f>IF('S.D.PASTE SHEET'!M368="","",'S.D.PASTE SHEET'!M368)</f>
        <v/>
      </c>
      <c s="72" t="str">
        <f>IF('S.D.PASTE SHEET'!N368="","",'S.D.PASTE SHEET'!N368)</f>
        <v/>
      </c>
      <c s="72" t="str">
        <f>IF('S.D.PASTE SHEET'!O368="","",'S.D.PASTE SHEET'!O368)</f>
        <v/>
      </c>
      <c s="72" t="str">
        <f>IF('S.D.PASTE SHEET'!P368="","",'S.D.PASTE SHEET'!P368)</f>
        <v/>
      </c>
      <c s="72" t="str">
        <f>IF('S.D.PASTE SHEET'!Q368="","",'S.D.PASTE SHEET'!Q368)</f>
        <v/>
      </c>
      <c s="72" t="str">
        <f>IF('S.D.PASTE SHEET'!R368="","",'S.D.PASTE SHEET'!R368)</f>
        <v/>
      </c>
      <c s="72" t="str">
        <f>IF('S.D.PASTE SHEET'!S368="","",'S.D.PASTE SHEET'!S368)</f>
        <v/>
      </c>
      <c s="72" t="str">
        <f>IF('S.D.PASTE SHEET'!T368="","",'S.D.PASTE SHEET'!T368)</f>
        <v/>
      </c>
      <c s="72" t="str">
        <f>IF('S.D.PASTE SHEET'!U368="","",'S.D.PASTE SHEET'!U368)</f>
        <v/>
      </c>
      <c s="72" t="str">
        <f>IF('S.D.PASTE SHEET'!V368="","",'S.D.PASTE SHEET'!V368)</f>
        <v/>
      </c>
      <c s="72" t="str">
        <f>IF('S.D.PASTE SHEET'!W368="","",'S.D.PASTE SHEET'!W368)</f>
        <v/>
      </c>
      <c s="72" t="str">
        <f>IF('S.D.PASTE SHEET'!X368="","",'S.D.PASTE SHEET'!X368)</f>
        <v/>
      </c>
      <c s="72" t="str">
        <f>IF('S.D.PASTE SHEET'!Y368="","",'S.D.PASTE SHEET'!Y368)</f>
        <v/>
      </c>
      <c s="72" t="str">
        <f>IF('S.D.PASTE SHEET'!Z368="","",'S.D.PASTE SHEET'!Z368)</f>
        <v/>
      </c>
      <c s="72" t="str">
        <f>IF('S.D.PASTE SHEET'!AA368="","",'S.D.PASTE SHEET'!AA368)</f>
        <v/>
      </c>
      <c s="72" t="str">
        <f>IF('S.D.PASTE SHEET'!AB368="","",'S.D.PASTE SHEET'!AB368)</f>
        <v/>
      </c>
      <c s="72" t="str">
        <f>IF('S.D.PASTE SHEET'!AC368="","",'S.D.PASTE SHEET'!AC368)</f>
        <v/>
      </c>
      <c s="72" t="str">
        <f>IF('S.D.PASTE SHEET'!AD368="","",'S.D.PASTE SHEET'!AD368)</f>
        <v/>
      </c>
      <c s="74"/>
      <c s="70" t="str">
        <f>IF(AK368="","",IF(AK368&gt;0,COUNT($AG$2:AG368),""))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IF(BC368="","",IF(BC368&gt;0,COUNT($AY$2:AY368),""))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69" spans="1:157" ht="15.75" customHeight="1">
      <c r="A369" s="72" t="str">
        <f>IF('S.D.PASTE SHEET'!A369="","",'S.D.PASTE SHEET'!A369)</f>
        <v/>
      </c>
      <c s="72" t="str">
        <f>IF('S.D.PASTE SHEET'!B369="","",'S.D.PASTE SHEET'!B369)</f>
        <v/>
      </c>
      <c s="72" t="str">
        <f>IF('S.D.PASTE SHEET'!C369="","",'S.D.PASTE SHEET'!C369)</f>
        <v/>
      </c>
      <c s="73" t="str">
        <f>IF('S.D.PASTE SHEET'!D369="","",'S.D.PASTE SHEET'!D369)</f>
        <v/>
      </c>
      <c s="72" t="str">
        <f>IF('S.D.PASTE SHEET'!E369="","",UPPER('S.D.PASTE SHEET'!E369))</f>
        <v/>
      </c>
      <c s="72" t="str">
        <f>IF('S.D.PASTE SHEET'!F369="","",'S.D.PASTE SHEET'!F369)</f>
        <v/>
      </c>
      <c s="72" t="str">
        <f>IF('S.D.PASTE SHEET'!G369="","",UPPER('S.D.PASTE SHEET'!G369))</f>
        <v/>
      </c>
      <c s="72" t="str">
        <f>IF('S.D.PASTE SHEET'!H369="","",UPPER('S.D.PASTE SHEET'!H369))</f>
        <v/>
      </c>
      <c s="72" t="str">
        <f>IF('S.D.PASTE SHEET'!I369="","",'S.D.PASTE SHEET'!I369)</f>
        <v/>
      </c>
      <c s="73" t="str">
        <f>IF('S.D.PASTE SHEET'!J369="","",'S.D.PASTE SHEET'!J369)</f>
        <v/>
      </c>
      <c s="72" t="str">
        <f>IF('S.D.PASTE SHEET'!K369="","",'S.D.PASTE SHEET'!K369)</f>
        <v/>
      </c>
      <c s="72" t="str">
        <f>IF('S.D.PASTE SHEET'!L369="","",'S.D.PASTE SHEET'!L369)</f>
        <v/>
      </c>
      <c s="72" t="str">
        <f>IF('S.D.PASTE SHEET'!M369="","",'S.D.PASTE SHEET'!M369)</f>
        <v/>
      </c>
      <c s="72" t="str">
        <f>IF('S.D.PASTE SHEET'!N369="","",'S.D.PASTE SHEET'!N369)</f>
        <v/>
      </c>
      <c s="72" t="str">
        <f>IF('S.D.PASTE SHEET'!O369="","",'S.D.PASTE SHEET'!O369)</f>
        <v/>
      </c>
      <c s="72" t="str">
        <f>IF('S.D.PASTE SHEET'!P369="","",'S.D.PASTE SHEET'!P369)</f>
        <v/>
      </c>
      <c s="72" t="str">
        <f>IF('S.D.PASTE SHEET'!Q369="","",'S.D.PASTE SHEET'!Q369)</f>
        <v/>
      </c>
      <c s="72" t="str">
        <f>IF('S.D.PASTE SHEET'!R369="","",'S.D.PASTE SHEET'!R369)</f>
        <v/>
      </c>
      <c s="72" t="str">
        <f>IF('S.D.PASTE SHEET'!S369="","",'S.D.PASTE SHEET'!S369)</f>
        <v/>
      </c>
      <c s="72" t="str">
        <f>IF('S.D.PASTE SHEET'!T369="","",'S.D.PASTE SHEET'!T369)</f>
        <v/>
      </c>
      <c s="72" t="str">
        <f>IF('S.D.PASTE SHEET'!U369="","",'S.D.PASTE SHEET'!U369)</f>
        <v/>
      </c>
      <c s="72" t="str">
        <f>IF('S.D.PASTE SHEET'!V369="","",'S.D.PASTE SHEET'!V369)</f>
        <v/>
      </c>
      <c s="72" t="str">
        <f>IF('S.D.PASTE SHEET'!W369="","",'S.D.PASTE SHEET'!W369)</f>
        <v/>
      </c>
      <c s="72" t="str">
        <f>IF('S.D.PASTE SHEET'!X369="","",'S.D.PASTE SHEET'!X369)</f>
        <v/>
      </c>
      <c s="72" t="str">
        <f>IF('S.D.PASTE SHEET'!Y369="","",'S.D.PASTE SHEET'!Y369)</f>
        <v/>
      </c>
      <c s="72" t="str">
        <f>IF('S.D.PASTE SHEET'!Z369="","",'S.D.PASTE SHEET'!Z369)</f>
        <v/>
      </c>
      <c s="72" t="str">
        <f>IF('S.D.PASTE SHEET'!AA369="","",'S.D.PASTE SHEET'!AA369)</f>
        <v/>
      </c>
      <c s="72" t="str">
        <f>IF('S.D.PASTE SHEET'!AB369="","",'S.D.PASTE SHEET'!AB369)</f>
        <v/>
      </c>
      <c s="72" t="str">
        <f>IF('S.D.PASTE SHEET'!AC369="","",'S.D.PASTE SHEET'!AC369)</f>
        <v/>
      </c>
      <c s="72" t="str">
        <f>IF('S.D.PASTE SHEET'!AD369="","",'S.D.PASTE SHEET'!AD369)</f>
        <v/>
      </c>
      <c s="74"/>
      <c s="70" t="str">
        <f>IF(AK369="","",IF(AK369&gt;0,COUNT($AG$2:AG369),""))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IF(BC369="","",IF(BC369&gt;0,COUNT($AY$2:AY369),""))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0" spans="1:157" ht="15.75" customHeight="1">
      <c r="A370" s="72" t="str">
        <f>IF('S.D.PASTE SHEET'!A370="","",'S.D.PASTE SHEET'!A370)</f>
        <v/>
      </c>
      <c s="72" t="str">
        <f>IF('S.D.PASTE SHEET'!B370="","",'S.D.PASTE SHEET'!B370)</f>
        <v/>
      </c>
      <c s="72" t="str">
        <f>IF('S.D.PASTE SHEET'!C370="","",'S.D.PASTE SHEET'!C370)</f>
        <v/>
      </c>
      <c s="73" t="str">
        <f>IF('S.D.PASTE SHEET'!D370="","",'S.D.PASTE SHEET'!D370)</f>
        <v/>
      </c>
      <c s="72" t="str">
        <f>IF('S.D.PASTE SHEET'!E370="","",UPPER('S.D.PASTE SHEET'!E370))</f>
        <v/>
      </c>
      <c s="72" t="str">
        <f>IF('S.D.PASTE SHEET'!F370="","",'S.D.PASTE SHEET'!F370)</f>
        <v/>
      </c>
      <c s="72" t="str">
        <f>IF('S.D.PASTE SHEET'!G370="","",UPPER('S.D.PASTE SHEET'!G370))</f>
        <v/>
      </c>
      <c s="72" t="str">
        <f>IF('S.D.PASTE SHEET'!H370="","",UPPER('S.D.PASTE SHEET'!H370))</f>
        <v/>
      </c>
      <c s="72" t="str">
        <f>IF('S.D.PASTE SHEET'!I370="","",'S.D.PASTE SHEET'!I370)</f>
        <v/>
      </c>
      <c s="73" t="str">
        <f>IF('S.D.PASTE SHEET'!J370="","",'S.D.PASTE SHEET'!J370)</f>
        <v/>
      </c>
      <c s="72" t="str">
        <f>IF('S.D.PASTE SHEET'!K370="","",'S.D.PASTE SHEET'!K370)</f>
        <v/>
      </c>
      <c s="72" t="str">
        <f>IF('S.D.PASTE SHEET'!L370="","",'S.D.PASTE SHEET'!L370)</f>
        <v/>
      </c>
      <c s="72" t="str">
        <f>IF('S.D.PASTE SHEET'!M370="","",'S.D.PASTE SHEET'!M370)</f>
        <v/>
      </c>
      <c s="72" t="str">
        <f>IF('S.D.PASTE SHEET'!N370="","",'S.D.PASTE SHEET'!N370)</f>
        <v/>
      </c>
      <c s="72" t="str">
        <f>IF('S.D.PASTE SHEET'!O370="","",'S.D.PASTE SHEET'!O370)</f>
        <v/>
      </c>
      <c s="72" t="str">
        <f>IF('S.D.PASTE SHEET'!P370="","",'S.D.PASTE SHEET'!P370)</f>
        <v/>
      </c>
      <c s="72" t="str">
        <f>IF('S.D.PASTE SHEET'!Q370="","",'S.D.PASTE SHEET'!Q370)</f>
        <v/>
      </c>
      <c s="72" t="str">
        <f>IF('S.D.PASTE SHEET'!R370="","",'S.D.PASTE SHEET'!R370)</f>
        <v/>
      </c>
      <c s="72" t="str">
        <f>IF('S.D.PASTE SHEET'!S370="","",'S.D.PASTE SHEET'!S370)</f>
        <v/>
      </c>
      <c s="72" t="str">
        <f>IF('S.D.PASTE SHEET'!T370="","",'S.D.PASTE SHEET'!T370)</f>
        <v/>
      </c>
      <c s="72" t="str">
        <f>IF('S.D.PASTE SHEET'!U370="","",'S.D.PASTE SHEET'!U370)</f>
        <v/>
      </c>
      <c s="72" t="str">
        <f>IF('S.D.PASTE SHEET'!V370="","",'S.D.PASTE SHEET'!V370)</f>
        <v/>
      </c>
      <c s="72" t="str">
        <f>IF('S.D.PASTE SHEET'!W370="","",'S.D.PASTE SHEET'!W370)</f>
        <v/>
      </c>
      <c s="72" t="str">
        <f>IF('S.D.PASTE SHEET'!X370="","",'S.D.PASTE SHEET'!X370)</f>
        <v/>
      </c>
      <c s="72" t="str">
        <f>IF('S.D.PASTE SHEET'!Y370="","",'S.D.PASTE SHEET'!Y370)</f>
        <v/>
      </c>
      <c s="72" t="str">
        <f>IF('S.D.PASTE SHEET'!Z370="","",'S.D.PASTE SHEET'!Z370)</f>
        <v/>
      </c>
      <c s="72" t="str">
        <f>IF('S.D.PASTE SHEET'!AA370="","",'S.D.PASTE SHEET'!AA370)</f>
        <v/>
      </c>
      <c s="72" t="str">
        <f>IF('S.D.PASTE SHEET'!AB370="","",'S.D.PASTE SHEET'!AB370)</f>
        <v/>
      </c>
      <c s="72" t="str">
        <f>IF('S.D.PASTE SHEET'!AC370="","",'S.D.PASTE SHEET'!AC370)</f>
        <v/>
      </c>
      <c s="72" t="str">
        <f>IF('S.D.PASTE SHEET'!AD370="","",'S.D.PASTE SHEET'!AD370)</f>
        <v/>
      </c>
      <c s="74"/>
      <c s="70" t="str">
        <f>IF(AK370="","",IF(AK370&gt;0,COUNT($AG$2:AG370),""))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IF(BC370="","",IF(BC370&gt;0,COUNT($AY$2:AY370),""))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1" spans="1:157" ht="15.75" customHeight="1">
      <c r="A371" s="72" t="str">
        <f>IF('S.D.PASTE SHEET'!A371="","",'S.D.PASTE SHEET'!A371)</f>
        <v/>
      </c>
      <c s="72" t="str">
        <f>IF('S.D.PASTE SHEET'!B371="","",'S.D.PASTE SHEET'!B371)</f>
        <v/>
      </c>
      <c s="72" t="str">
        <f>IF('S.D.PASTE SHEET'!C371="","",'S.D.PASTE SHEET'!C371)</f>
        <v/>
      </c>
      <c s="73" t="str">
        <f>IF('S.D.PASTE SHEET'!D371="","",'S.D.PASTE SHEET'!D371)</f>
        <v/>
      </c>
      <c s="72" t="str">
        <f>IF('S.D.PASTE SHEET'!E371="","",UPPER('S.D.PASTE SHEET'!E371))</f>
        <v/>
      </c>
      <c s="72" t="str">
        <f>IF('S.D.PASTE SHEET'!F371="","",'S.D.PASTE SHEET'!F371)</f>
        <v/>
      </c>
      <c s="72" t="str">
        <f>IF('S.D.PASTE SHEET'!G371="","",UPPER('S.D.PASTE SHEET'!G371))</f>
        <v/>
      </c>
      <c s="72" t="str">
        <f>IF('S.D.PASTE SHEET'!H371="","",UPPER('S.D.PASTE SHEET'!H371))</f>
        <v/>
      </c>
      <c s="72" t="str">
        <f>IF('S.D.PASTE SHEET'!I371="","",'S.D.PASTE SHEET'!I371)</f>
        <v/>
      </c>
      <c s="73" t="str">
        <f>IF('S.D.PASTE SHEET'!J371="","",'S.D.PASTE SHEET'!J371)</f>
        <v/>
      </c>
      <c s="72" t="str">
        <f>IF('S.D.PASTE SHEET'!K371="","",'S.D.PASTE SHEET'!K371)</f>
        <v/>
      </c>
      <c s="72" t="str">
        <f>IF('S.D.PASTE SHEET'!L371="","",'S.D.PASTE SHEET'!L371)</f>
        <v/>
      </c>
      <c s="72" t="str">
        <f>IF('S.D.PASTE SHEET'!M371="","",'S.D.PASTE SHEET'!M371)</f>
        <v/>
      </c>
      <c s="72" t="str">
        <f>IF('S.D.PASTE SHEET'!N371="","",'S.D.PASTE SHEET'!N371)</f>
        <v/>
      </c>
      <c s="72" t="str">
        <f>IF('S.D.PASTE SHEET'!O371="","",'S.D.PASTE SHEET'!O371)</f>
        <v/>
      </c>
      <c s="72" t="str">
        <f>IF('S.D.PASTE SHEET'!P371="","",'S.D.PASTE SHEET'!P371)</f>
        <v/>
      </c>
      <c s="72" t="str">
        <f>IF('S.D.PASTE SHEET'!Q371="","",'S.D.PASTE SHEET'!Q371)</f>
        <v/>
      </c>
      <c s="72" t="str">
        <f>IF('S.D.PASTE SHEET'!R371="","",'S.D.PASTE SHEET'!R371)</f>
        <v/>
      </c>
      <c s="72" t="str">
        <f>IF('S.D.PASTE SHEET'!S371="","",'S.D.PASTE SHEET'!S371)</f>
        <v/>
      </c>
      <c s="72" t="str">
        <f>IF('S.D.PASTE SHEET'!T371="","",'S.D.PASTE SHEET'!T371)</f>
        <v/>
      </c>
      <c s="72" t="str">
        <f>IF('S.D.PASTE SHEET'!U371="","",'S.D.PASTE SHEET'!U371)</f>
        <v/>
      </c>
      <c s="72" t="str">
        <f>IF('S.D.PASTE SHEET'!V371="","",'S.D.PASTE SHEET'!V371)</f>
        <v/>
      </c>
      <c s="72" t="str">
        <f>IF('S.D.PASTE SHEET'!W371="","",'S.D.PASTE SHEET'!W371)</f>
        <v/>
      </c>
      <c s="72" t="str">
        <f>IF('S.D.PASTE SHEET'!X371="","",'S.D.PASTE SHEET'!X371)</f>
        <v/>
      </c>
      <c s="72" t="str">
        <f>IF('S.D.PASTE SHEET'!Y371="","",'S.D.PASTE SHEET'!Y371)</f>
        <v/>
      </c>
      <c s="72" t="str">
        <f>IF('S.D.PASTE SHEET'!Z371="","",'S.D.PASTE SHEET'!Z371)</f>
        <v/>
      </c>
      <c s="72" t="str">
        <f>IF('S.D.PASTE SHEET'!AA371="","",'S.D.PASTE SHEET'!AA371)</f>
        <v/>
      </c>
      <c s="72" t="str">
        <f>IF('S.D.PASTE SHEET'!AB371="","",'S.D.PASTE SHEET'!AB371)</f>
        <v/>
      </c>
      <c s="72" t="str">
        <f>IF('S.D.PASTE SHEET'!AC371="","",'S.D.PASTE SHEET'!AC371)</f>
        <v/>
      </c>
      <c s="72" t="str">
        <f>IF('S.D.PASTE SHEET'!AD371="","",'S.D.PASTE SHEET'!AD371)</f>
        <v/>
      </c>
      <c s="74"/>
      <c s="70" t="str">
        <f>IF(AK371="","",IF(AK371&gt;0,COUNT($AG$2:AG371),""))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IF(BC371="","",IF(BC371&gt;0,COUNT($AY$2:AY371),""))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2" spans="1:157" ht="15.75" customHeight="1">
      <c r="A372" s="72" t="str">
        <f>IF('S.D.PASTE SHEET'!A372="","",'S.D.PASTE SHEET'!A372)</f>
        <v/>
      </c>
      <c s="72" t="str">
        <f>IF('S.D.PASTE SHEET'!B372="","",'S.D.PASTE SHEET'!B372)</f>
        <v/>
      </c>
      <c s="72" t="str">
        <f>IF('S.D.PASTE SHEET'!C372="","",'S.D.PASTE SHEET'!C372)</f>
        <v/>
      </c>
      <c s="73" t="str">
        <f>IF('S.D.PASTE SHEET'!D372="","",'S.D.PASTE SHEET'!D372)</f>
        <v/>
      </c>
      <c s="72" t="str">
        <f>IF('S.D.PASTE SHEET'!E372="","",UPPER('S.D.PASTE SHEET'!E372))</f>
        <v/>
      </c>
      <c s="72" t="str">
        <f>IF('S.D.PASTE SHEET'!F372="","",'S.D.PASTE SHEET'!F372)</f>
        <v/>
      </c>
      <c s="72" t="str">
        <f>IF('S.D.PASTE SHEET'!G372="","",UPPER('S.D.PASTE SHEET'!G372))</f>
        <v/>
      </c>
      <c s="72" t="str">
        <f>IF('S.D.PASTE SHEET'!H372="","",UPPER('S.D.PASTE SHEET'!H372))</f>
        <v/>
      </c>
      <c s="72" t="str">
        <f>IF('S.D.PASTE SHEET'!I372="","",'S.D.PASTE SHEET'!I372)</f>
        <v/>
      </c>
      <c s="73" t="str">
        <f>IF('S.D.PASTE SHEET'!J372="","",'S.D.PASTE SHEET'!J372)</f>
        <v/>
      </c>
      <c s="72" t="str">
        <f>IF('S.D.PASTE SHEET'!K372="","",'S.D.PASTE SHEET'!K372)</f>
        <v/>
      </c>
      <c s="72" t="str">
        <f>IF('S.D.PASTE SHEET'!L372="","",'S.D.PASTE SHEET'!L372)</f>
        <v/>
      </c>
      <c s="72" t="str">
        <f>IF('S.D.PASTE SHEET'!M372="","",'S.D.PASTE SHEET'!M372)</f>
        <v/>
      </c>
      <c s="72" t="str">
        <f>IF('S.D.PASTE SHEET'!N372="","",'S.D.PASTE SHEET'!N372)</f>
        <v/>
      </c>
      <c s="72" t="str">
        <f>IF('S.D.PASTE SHEET'!O372="","",'S.D.PASTE SHEET'!O372)</f>
        <v/>
      </c>
      <c s="72" t="str">
        <f>IF('S.D.PASTE SHEET'!P372="","",'S.D.PASTE SHEET'!P372)</f>
        <v/>
      </c>
      <c s="72" t="str">
        <f>IF('S.D.PASTE SHEET'!Q372="","",'S.D.PASTE SHEET'!Q372)</f>
        <v/>
      </c>
      <c s="72" t="str">
        <f>IF('S.D.PASTE SHEET'!R372="","",'S.D.PASTE SHEET'!R372)</f>
        <v/>
      </c>
      <c s="72" t="str">
        <f>IF('S.D.PASTE SHEET'!S372="","",'S.D.PASTE SHEET'!S372)</f>
        <v/>
      </c>
      <c s="72" t="str">
        <f>IF('S.D.PASTE SHEET'!T372="","",'S.D.PASTE SHEET'!T372)</f>
        <v/>
      </c>
      <c s="72" t="str">
        <f>IF('S.D.PASTE SHEET'!U372="","",'S.D.PASTE SHEET'!U372)</f>
        <v/>
      </c>
      <c s="72" t="str">
        <f>IF('S.D.PASTE SHEET'!V372="","",'S.D.PASTE SHEET'!V372)</f>
        <v/>
      </c>
      <c s="72" t="str">
        <f>IF('S.D.PASTE SHEET'!W372="","",'S.D.PASTE SHEET'!W372)</f>
        <v/>
      </c>
      <c s="72" t="str">
        <f>IF('S.D.PASTE SHEET'!X372="","",'S.D.PASTE SHEET'!X372)</f>
        <v/>
      </c>
      <c s="72" t="str">
        <f>IF('S.D.PASTE SHEET'!Y372="","",'S.D.PASTE SHEET'!Y372)</f>
        <v/>
      </c>
      <c s="72" t="str">
        <f>IF('S.D.PASTE SHEET'!Z372="","",'S.D.PASTE SHEET'!Z372)</f>
        <v/>
      </c>
      <c s="72" t="str">
        <f>IF('S.D.PASTE SHEET'!AA372="","",'S.D.PASTE SHEET'!AA372)</f>
        <v/>
      </c>
      <c s="72" t="str">
        <f>IF('S.D.PASTE SHEET'!AB372="","",'S.D.PASTE SHEET'!AB372)</f>
        <v/>
      </c>
      <c s="72" t="str">
        <f>IF('S.D.PASTE SHEET'!AC372="","",'S.D.PASTE SHEET'!AC372)</f>
        <v/>
      </c>
      <c s="72" t="str">
        <f>IF('S.D.PASTE SHEET'!AD372="","",'S.D.PASTE SHEET'!AD372)</f>
        <v/>
      </c>
      <c s="74"/>
      <c s="70" t="str">
        <f>IF(AK372="","",IF(AK372&gt;0,COUNT($AG$2:AG372),""))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IF(BC372="","",IF(BC372&gt;0,COUNT($AY$2:AY372),""))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3" spans="1:157" ht="15.75" customHeight="1">
      <c r="A373" s="72" t="str">
        <f>IF('S.D.PASTE SHEET'!A373="","",'S.D.PASTE SHEET'!A373)</f>
        <v/>
      </c>
      <c s="72" t="str">
        <f>IF('S.D.PASTE SHEET'!B373="","",'S.D.PASTE SHEET'!B373)</f>
        <v/>
      </c>
      <c s="72" t="str">
        <f>IF('S.D.PASTE SHEET'!C373="","",'S.D.PASTE SHEET'!C373)</f>
        <v/>
      </c>
      <c s="73" t="str">
        <f>IF('S.D.PASTE SHEET'!D373="","",'S.D.PASTE SHEET'!D373)</f>
        <v/>
      </c>
      <c s="72" t="str">
        <f>IF('S.D.PASTE SHEET'!E373="","",UPPER('S.D.PASTE SHEET'!E373))</f>
        <v/>
      </c>
      <c s="72" t="str">
        <f>IF('S.D.PASTE SHEET'!F373="","",'S.D.PASTE SHEET'!F373)</f>
        <v/>
      </c>
      <c s="72" t="str">
        <f>IF('S.D.PASTE SHEET'!G373="","",UPPER('S.D.PASTE SHEET'!G373))</f>
        <v/>
      </c>
      <c s="72" t="str">
        <f>IF('S.D.PASTE SHEET'!H373="","",UPPER('S.D.PASTE SHEET'!H373))</f>
        <v/>
      </c>
      <c s="72" t="str">
        <f>IF('S.D.PASTE SHEET'!I373="","",'S.D.PASTE SHEET'!I373)</f>
        <v/>
      </c>
      <c s="73" t="str">
        <f>IF('S.D.PASTE SHEET'!J373="","",'S.D.PASTE SHEET'!J373)</f>
        <v/>
      </c>
      <c s="72" t="str">
        <f>IF('S.D.PASTE SHEET'!K373="","",'S.D.PASTE SHEET'!K373)</f>
        <v/>
      </c>
      <c s="72" t="str">
        <f>IF('S.D.PASTE SHEET'!L373="","",'S.D.PASTE SHEET'!L373)</f>
        <v/>
      </c>
      <c s="72" t="str">
        <f>IF('S.D.PASTE SHEET'!M373="","",'S.D.PASTE SHEET'!M373)</f>
        <v/>
      </c>
      <c s="72" t="str">
        <f>IF('S.D.PASTE SHEET'!N373="","",'S.D.PASTE SHEET'!N373)</f>
        <v/>
      </c>
      <c s="72" t="str">
        <f>IF('S.D.PASTE SHEET'!O373="","",'S.D.PASTE SHEET'!O373)</f>
        <v/>
      </c>
      <c s="72" t="str">
        <f>IF('S.D.PASTE SHEET'!P373="","",'S.D.PASTE SHEET'!P373)</f>
        <v/>
      </c>
      <c s="72" t="str">
        <f>IF('S.D.PASTE SHEET'!Q373="","",'S.D.PASTE SHEET'!Q373)</f>
        <v/>
      </c>
      <c s="72" t="str">
        <f>IF('S.D.PASTE SHEET'!R373="","",'S.D.PASTE SHEET'!R373)</f>
        <v/>
      </c>
      <c s="72" t="str">
        <f>IF('S.D.PASTE SHEET'!S373="","",'S.D.PASTE SHEET'!S373)</f>
        <v/>
      </c>
      <c s="72" t="str">
        <f>IF('S.D.PASTE SHEET'!T373="","",'S.D.PASTE SHEET'!T373)</f>
        <v/>
      </c>
      <c s="72" t="str">
        <f>IF('S.D.PASTE SHEET'!U373="","",'S.D.PASTE SHEET'!U373)</f>
        <v/>
      </c>
      <c s="72" t="str">
        <f>IF('S.D.PASTE SHEET'!V373="","",'S.D.PASTE SHEET'!V373)</f>
        <v/>
      </c>
      <c s="72" t="str">
        <f>IF('S.D.PASTE SHEET'!W373="","",'S.D.PASTE SHEET'!W373)</f>
        <v/>
      </c>
      <c s="72" t="str">
        <f>IF('S.D.PASTE SHEET'!X373="","",'S.D.PASTE SHEET'!X373)</f>
        <v/>
      </c>
      <c s="72" t="str">
        <f>IF('S.D.PASTE SHEET'!Y373="","",'S.D.PASTE SHEET'!Y373)</f>
        <v/>
      </c>
      <c s="72" t="str">
        <f>IF('S.D.PASTE SHEET'!Z373="","",'S.D.PASTE SHEET'!Z373)</f>
        <v/>
      </c>
      <c s="72" t="str">
        <f>IF('S.D.PASTE SHEET'!AA373="","",'S.D.PASTE SHEET'!AA373)</f>
        <v/>
      </c>
      <c s="72" t="str">
        <f>IF('S.D.PASTE SHEET'!AB373="","",'S.D.PASTE SHEET'!AB373)</f>
        <v/>
      </c>
      <c s="72" t="str">
        <f>IF('S.D.PASTE SHEET'!AC373="","",'S.D.PASTE SHEET'!AC373)</f>
        <v/>
      </c>
      <c s="72" t="str">
        <f>IF('S.D.PASTE SHEET'!AD373="","",'S.D.PASTE SHEET'!AD373)</f>
        <v/>
      </c>
      <c s="74"/>
      <c s="70" t="str">
        <f>IF(AK373="","",IF(AK373&gt;0,COUNT($AG$2:AG373),""))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IF(BC373="","",IF(BC373&gt;0,COUNT($AY$2:AY373),""))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4" spans="1:157" ht="15.75" customHeight="1">
      <c r="A374" s="72" t="str">
        <f>IF('S.D.PASTE SHEET'!A374="","",'S.D.PASTE SHEET'!A374)</f>
        <v/>
      </c>
      <c s="72" t="str">
        <f>IF('S.D.PASTE SHEET'!B374="","",'S.D.PASTE SHEET'!B374)</f>
        <v/>
      </c>
      <c s="72" t="str">
        <f>IF('S.D.PASTE SHEET'!C374="","",'S.D.PASTE SHEET'!C374)</f>
        <v/>
      </c>
      <c s="73" t="str">
        <f>IF('S.D.PASTE SHEET'!D374="","",'S.D.PASTE SHEET'!D374)</f>
        <v/>
      </c>
      <c s="72" t="str">
        <f>IF('S.D.PASTE SHEET'!E374="","",UPPER('S.D.PASTE SHEET'!E374))</f>
        <v/>
      </c>
      <c s="72" t="str">
        <f>IF('S.D.PASTE SHEET'!F374="","",'S.D.PASTE SHEET'!F374)</f>
        <v/>
      </c>
      <c s="72" t="str">
        <f>IF('S.D.PASTE SHEET'!G374="","",UPPER('S.D.PASTE SHEET'!G374))</f>
        <v/>
      </c>
      <c s="72" t="str">
        <f>IF('S.D.PASTE SHEET'!H374="","",UPPER('S.D.PASTE SHEET'!H374))</f>
        <v/>
      </c>
      <c s="72" t="str">
        <f>IF('S.D.PASTE SHEET'!I374="","",'S.D.PASTE SHEET'!I374)</f>
        <v/>
      </c>
      <c s="73" t="str">
        <f>IF('S.D.PASTE SHEET'!J374="","",'S.D.PASTE SHEET'!J374)</f>
        <v/>
      </c>
      <c s="72" t="str">
        <f>IF('S.D.PASTE SHEET'!K374="","",'S.D.PASTE SHEET'!K374)</f>
        <v/>
      </c>
      <c s="72" t="str">
        <f>IF('S.D.PASTE SHEET'!L374="","",'S.D.PASTE SHEET'!L374)</f>
        <v/>
      </c>
      <c s="72" t="str">
        <f>IF('S.D.PASTE SHEET'!M374="","",'S.D.PASTE SHEET'!M374)</f>
        <v/>
      </c>
      <c s="72" t="str">
        <f>IF('S.D.PASTE SHEET'!N374="","",'S.D.PASTE SHEET'!N374)</f>
        <v/>
      </c>
      <c s="72" t="str">
        <f>IF('S.D.PASTE SHEET'!O374="","",'S.D.PASTE SHEET'!O374)</f>
        <v/>
      </c>
      <c s="72" t="str">
        <f>IF('S.D.PASTE SHEET'!P374="","",'S.D.PASTE SHEET'!P374)</f>
        <v/>
      </c>
      <c s="72" t="str">
        <f>IF('S.D.PASTE SHEET'!Q374="","",'S.D.PASTE SHEET'!Q374)</f>
        <v/>
      </c>
      <c s="72" t="str">
        <f>IF('S.D.PASTE SHEET'!R374="","",'S.D.PASTE SHEET'!R374)</f>
        <v/>
      </c>
      <c s="72" t="str">
        <f>IF('S.D.PASTE SHEET'!S374="","",'S.D.PASTE SHEET'!S374)</f>
        <v/>
      </c>
      <c s="72" t="str">
        <f>IF('S.D.PASTE SHEET'!T374="","",'S.D.PASTE SHEET'!T374)</f>
        <v/>
      </c>
      <c s="72" t="str">
        <f>IF('S.D.PASTE SHEET'!U374="","",'S.D.PASTE SHEET'!U374)</f>
        <v/>
      </c>
      <c s="72" t="str">
        <f>IF('S.D.PASTE SHEET'!V374="","",'S.D.PASTE SHEET'!V374)</f>
        <v/>
      </c>
      <c s="72" t="str">
        <f>IF('S.D.PASTE SHEET'!W374="","",'S.D.PASTE SHEET'!W374)</f>
        <v/>
      </c>
      <c s="72" t="str">
        <f>IF('S.D.PASTE SHEET'!X374="","",'S.D.PASTE SHEET'!X374)</f>
        <v/>
      </c>
      <c s="72" t="str">
        <f>IF('S.D.PASTE SHEET'!Y374="","",'S.D.PASTE SHEET'!Y374)</f>
        <v/>
      </c>
      <c s="72" t="str">
        <f>IF('S.D.PASTE SHEET'!Z374="","",'S.D.PASTE SHEET'!Z374)</f>
        <v/>
      </c>
      <c s="72" t="str">
        <f>IF('S.D.PASTE SHEET'!AA374="","",'S.D.PASTE SHEET'!AA374)</f>
        <v/>
      </c>
      <c s="72" t="str">
        <f>IF('S.D.PASTE SHEET'!AB374="","",'S.D.PASTE SHEET'!AB374)</f>
        <v/>
      </c>
      <c s="72" t="str">
        <f>IF('S.D.PASTE SHEET'!AC374="","",'S.D.PASTE SHEET'!AC374)</f>
        <v/>
      </c>
      <c s="72" t="str">
        <f>IF('S.D.PASTE SHEET'!AD374="","",'S.D.PASTE SHEET'!AD374)</f>
        <v/>
      </c>
      <c s="74"/>
      <c s="70" t="str">
        <f>IF(AK374="","",IF(AK374&gt;0,COUNT($AG$2:AG374),""))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IF(BC374="","",IF(BC374&gt;0,COUNT($AY$2:AY374),""))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5" spans="1:157" ht="15.75" customHeight="1">
      <c r="A375" s="72" t="str">
        <f>IF('S.D.PASTE SHEET'!A375="","",'S.D.PASTE SHEET'!A375)</f>
        <v/>
      </c>
      <c s="72" t="str">
        <f>IF('S.D.PASTE SHEET'!B375="","",'S.D.PASTE SHEET'!B375)</f>
        <v/>
      </c>
      <c s="72" t="str">
        <f>IF('S.D.PASTE SHEET'!C375="","",'S.D.PASTE SHEET'!C375)</f>
        <v/>
      </c>
      <c s="73" t="str">
        <f>IF('S.D.PASTE SHEET'!D375="","",'S.D.PASTE SHEET'!D375)</f>
        <v/>
      </c>
      <c s="72" t="str">
        <f>IF('S.D.PASTE SHEET'!E375="","",UPPER('S.D.PASTE SHEET'!E375))</f>
        <v/>
      </c>
      <c s="72" t="str">
        <f>IF('S.D.PASTE SHEET'!F375="","",'S.D.PASTE SHEET'!F375)</f>
        <v/>
      </c>
      <c s="72" t="str">
        <f>IF('S.D.PASTE SHEET'!G375="","",UPPER('S.D.PASTE SHEET'!G375))</f>
        <v/>
      </c>
      <c s="72" t="str">
        <f>IF('S.D.PASTE SHEET'!H375="","",UPPER('S.D.PASTE SHEET'!H375))</f>
        <v/>
      </c>
      <c s="72" t="str">
        <f>IF('S.D.PASTE SHEET'!I375="","",'S.D.PASTE SHEET'!I375)</f>
        <v/>
      </c>
      <c s="73" t="str">
        <f>IF('S.D.PASTE SHEET'!J375="","",'S.D.PASTE SHEET'!J375)</f>
        <v/>
      </c>
      <c s="72" t="str">
        <f>IF('S.D.PASTE SHEET'!K375="","",'S.D.PASTE SHEET'!K375)</f>
        <v/>
      </c>
      <c s="72" t="str">
        <f>IF('S.D.PASTE SHEET'!L375="","",'S.D.PASTE SHEET'!L375)</f>
        <v/>
      </c>
      <c s="72" t="str">
        <f>IF('S.D.PASTE SHEET'!M375="","",'S.D.PASTE SHEET'!M375)</f>
        <v/>
      </c>
      <c s="72" t="str">
        <f>IF('S.D.PASTE SHEET'!N375="","",'S.D.PASTE SHEET'!N375)</f>
        <v/>
      </c>
      <c s="72" t="str">
        <f>IF('S.D.PASTE SHEET'!O375="","",'S.D.PASTE SHEET'!O375)</f>
        <v/>
      </c>
      <c s="72" t="str">
        <f>IF('S.D.PASTE SHEET'!P375="","",'S.D.PASTE SHEET'!P375)</f>
        <v/>
      </c>
      <c s="72" t="str">
        <f>IF('S.D.PASTE SHEET'!Q375="","",'S.D.PASTE SHEET'!Q375)</f>
        <v/>
      </c>
      <c s="72" t="str">
        <f>IF('S.D.PASTE SHEET'!R375="","",'S.D.PASTE SHEET'!R375)</f>
        <v/>
      </c>
      <c s="72" t="str">
        <f>IF('S.D.PASTE SHEET'!S375="","",'S.D.PASTE SHEET'!S375)</f>
        <v/>
      </c>
      <c s="72" t="str">
        <f>IF('S.D.PASTE SHEET'!T375="","",'S.D.PASTE SHEET'!T375)</f>
        <v/>
      </c>
      <c s="72" t="str">
        <f>IF('S.D.PASTE SHEET'!U375="","",'S.D.PASTE SHEET'!U375)</f>
        <v/>
      </c>
      <c s="72" t="str">
        <f>IF('S.D.PASTE SHEET'!V375="","",'S.D.PASTE SHEET'!V375)</f>
        <v/>
      </c>
      <c s="72" t="str">
        <f>IF('S.D.PASTE SHEET'!W375="","",'S.D.PASTE SHEET'!W375)</f>
        <v/>
      </c>
      <c s="72" t="str">
        <f>IF('S.D.PASTE SHEET'!X375="","",'S.D.PASTE SHEET'!X375)</f>
        <v/>
      </c>
      <c s="72" t="str">
        <f>IF('S.D.PASTE SHEET'!Y375="","",'S.D.PASTE SHEET'!Y375)</f>
        <v/>
      </c>
      <c s="72" t="str">
        <f>IF('S.D.PASTE SHEET'!Z375="","",'S.D.PASTE SHEET'!Z375)</f>
        <v/>
      </c>
      <c s="72" t="str">
        <f>IF('S.D.PASTE SHEET'!AA375="","",'S.D.PASTE SHEET'!AA375)</f>
        <v/>
      </c>
      <c s="72" t="str">
        <f>IF('S.D.PASTE SHEET'!AB375="","",'S.D.PASTE SHEET'!AB375)</f>
        <v/>
      </c>
      <c s="72" t="str">
        <f>IF('S.D.PASTE SHEET'!AC375="","",'S.D.PASTE SHEET'!AC375)</f>
        <v/>
      </c>
      <c s="72" t="str">
        <f>IF('S.D.PASTE SHEET'!AD375="","",'S.D.PASTE SHEET'!AD375)</f>
        <v/>
      </c>
      <c s="74"/>
      <c s="70" t="str">
        <f>IF(AK375="","",IF(AK375&gt;0,COUNT($AG$2:AG375),""))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IF(BC375="","",IF(BC375&gt;0,COUNT($AY$2:AY375),""))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6" spans="1:157" ht="15.75" customHeight="1">
      <c r="A376" s="72" t="str">
        <f>IF('S.D.PASTE SHEET'!A376="","",'S.D.PASTE SHEET'!A376)</f>
        <v/>
      </c>
      <c s="72" t="str">
        <f>IF('S.D.PASTE SHEET'!B376="","",'S.D.PASTE SHEET'!B376)</f>
        <v/>
      </c>
      <c s="72" t="str">
        <f>IF('S.D.PASTE SHEET'!C376="","",'S.D.PASTE SHEET'!C376)</f>
        <v/>
      </c>
      <c s="73" t="str">
        <f>IF('S.D.PASTE SHEET'!D376="","",'S.D.PASTE SHEET'!D376)</f>
        <v/>
      </c>
      <c s="72" t="str">
        <f>IF('S.D.PASTE SHEET'!E376="","",UPPER('S.D.PASTE SHEET'!E376))</f>
        <v/>
      </c>
      <c s="72" t="str">
        <f>IF('S.D.PASTE SHEET'!F376="","",'S.D.PASTE SHEET'!F376)</f>
        <v/>
      </c>
      <c s="72" t="str">
        <f>IF('S.D.PASTE SHEET'!G376="","",UPPER('S.D.PASTE SHEET'!G376))</f>
        <v/>
      </c>
      <c s="72" t="str">
        <f>IF('S.D.PASTE SHEET'!H376="","",UPPER('S.D.PASTE SHEET'!H376))</f>
        <v/>
      </c>
      <c s="72" t="str">
        <f>IF('S.D.PASTE SHEET'!I376="","",'S.D.PASTE SHEET'!I376)</f>
        <v/>
      </c>
      <c s="73" t="str">
        <f>IF('S.D.PASTE SHEET'!J376="","",'S.D.PASTE SHEET'!J376)</f>
        <v/>
      </c>
      <c s="72" t="str">
        <f>IF('S.D.PASTE SHEET'!K376="","",'S.D.PASTE SHEET'!K376)</f>
        <v/>
      </c>
      <c s="72" t="str">
        <f>IF('S.D.PASTE SHEET'!L376="","",'S.D.PASTE SHEET'!L376)</f>
        <v/>
      </c>
      <c s="72" t="str">
        <f>IF('S.D.PASTE SHEET'!M376="","",'S.D.PASTE SHEET'!M376)</f>
        <v/>
      </c>
      <c s="72" t="str">
        <f>IF('S.D.PASTE SHEET'!N376="","",'S.D.PASTE SHEET'!N376)</f>
        <v/>
      </c>
      <c s="72" t="str">
        <f>IF('S.D.PASTE SHEET'!O376="","",'S.D.PASTE SHEET'!O376)</f>
        <v/>
      </c>
      <c s="72" t="str">
        <f>IF('S.D.PASTE SHEET'!P376="","",'S.D.PASTE SHEET'!P376)</f>
        <v/>
      </c>
      <c s="72" t="str">
        <f>IF('S.D.PASTE SHEET'!Q376="","",'S.D.PASTE SHEET'!Q376)</f>
        <v/>
      </c>
      <c s="72" t="str">
        <f>IF('S.D.PASTE SHEET'!R376="","",'S.D.PASTE SHEET'!R376)</f>
        <v/>
      </c>
      <c s="72" t="str">
        <f>IF('S.D.PASTE SHEET'!S376="","",'S.D.PASTE SHEET'!S376)</f>
        <v/>
      </c>
      <c s="72" t="str">
        <f>IF('S.D.PASTE SHEET'!T376="","",'S.D.PASTE SHEET'!T376)</f>
        <v/>
      </c>
      <c s="72" t="str">
        <f>IF('S.D.PASTE SHEET'!U376="","",'S.D.PASTE SHEET'!U376)</f>
        <v/>
      </c>
      <c s="72" t="str">
        <f>IF('S.D.PASTE SHEET'!V376="","",'S.D.PASTE SHEET'!V376)</f>
        <v/>
      </c>
      <c s="72" t="str">
        <f>IF('S.D.PASTE SHEET'!W376="","",'S.D.PASTE SHEET'!W376)</f>
        <v/>
      </c>
      <c s="72" t="str">
        <f>IF('S.D.PASTE SHEET'!X376="","",'S.D.PASTE SHEET'!X376)</f>
        <v/>
      </c>
      <c s="72" t="str">
        <f>IF('S.D.PASTE SHEET'!Y376="","",'S.D.PASTE SHEET'!Y376)</f>
        <v/>
      </c>
      <c s="72" t="str">
        <f>IF('S.D.PASTE SHEET'!Z376="","",'S.D.PASTE SHEET'!Z376)</f>
        <v/>
      </c>
      <c s="72" t="str">
        <f>IF('S.D.PASTE SHEET'!AA376="","",'S.D.PASTE SHEET'!AA376)</f>
        <v/>
      </c>
      <c s="72" t="str">
        <f>IF('S.D.PASTE SHEET'!AB376="","",'S.D.PASTE SHEET'!AB376)</f>
        <v/>
      </c>
      <c s="72" t="str">
        <f>IF('S.D.PASTE SHEET'!AC376="","",'S.D.PASTE SHEET'!AC376)</f>
        <v/>
      </c>
      <c s="72" t="str">
        <f>IF('S.D.PASTE SHEET'!AD376="","",'S.D.PASTE SHEET'!AD376)</f>
        <v/>
      </c>
      <c s="74"/>
      <c s="70" t="str">
        <f>IF(AK376="","",IF(AK376&gt;0,COUNT($AG$2:AG376),""))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IF(BC376="","",IF(BC376&gt;0,COUNT($AY$2:AY376),""))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7" spans="1:157" ht="15.75" customHeight="1">
      <c r="A377" s="72" t="str">
        <f>IF('S.D.PASTE SHEET'!A377="","",'S.D.PASTE SHEET'!A377)</f>
        <v/>
      </c>
      <c s="72" t="str">
        <f>IF('S.D.PASTE SHEET'!B377="","",'S.D.PASTE SHEET'!B377)</f>
        <v/>
      </c>
      <c s="72" t="str">
        <f>IF('S.D.PASTE SHEET'!C377="","",'S.D.PASTE SHEET'!C377)</f>
        <v/>
      </c>
      <c s="73" t="str">
        <f>IF('S.D.PASTE SHEET'!D377="","",'S.D.PASTE SHEET'!D377)</f>
        <v/>
      </c>
      <c s="72" t="str">
        <f>IF('S.D.PASTE SHEET'!E377="","",UPPER('S.D.PASTE SHEET'!E377))</f>
        <v/>
      </c>
      <c s="72" t="str">
        <f>IF('S.D.PASTE SHEET'!F377="","",'S.D.PASTE SHEET'!F377)</f>
        <v/>
      </c>
      <c s="72" t="str">
        <f>IF('S.D.PASTE SHEET'!G377="","",UPPER('S.D.PASTE SHEET'!G377))</f>
        <v/>
      </c>
      <c s="72" t="str">
        <f>IF('S.D.PASTE SHEET'!H377="","",UPPER('S.D.PASTE SHEET'!H377))</f>
        <v/>
      </c>
      <c s="72" t="str">
        <f>IF('S.D.PASTE SHEET'!I377="","",'S.D.PASTE SHEET'!I377)</f>
        <v/>
      </c>
      <c s="73" t="str">
        <f>IF('S.D.PASTE SHEET'!J377="","",'S.D.PASTE SHEET'!J377)</f>
        <v/>
      </c>
      <c s="72" t="str">
        <f>IF('S.D.PASTE SHEET'!K377="","",'S.D.PASTE SHEET'!K377)</f>
        <v/>
      </c>
      <c s="72" t="str">
        <f>IF('S.D.PASTE SHEET'!L377="","",'S.D.PASTE SHEET'!L377)</f>
        <v/>
      </c>
      <c s="72" t="str">
        <f>IF('S.D.PASTE SHEET'!M377="","",'S.D.PASTE SHEET'!M377)</f>
        <v/>
      </c>
      <c s="72" t="str">
        <f>IF('S.D.PASTE SHEET'!N377="","",'S.D.PASTE SHEET'!N377)</f>
        <v/>
      </c>
      <c s="72" t="str">
        <f>IF('S.D.PASTE SHEET'!O377="","",'S.D.PASTE SHEET'!O377)</f>
        <v/>
      </c>
      <c s="72" t="str">
        <f>IF('S.D.PASTE SHEET'!P377="","",'S.D.PASTE SHEET'!P377)</f>
        <v/>
      </c>
      <c s="72" t="str">
        <f>IF('S.D.PASTE SHEET'!Q377="","",'S.D.PASTE SHEET'!Q377)</f>
        <v/>
      </c>
      <c s="72" t="str">
        <f>IF('S.D.PASTE SHEET'!R377="","",'S.D.PASTE SHEET'!R377)</f>
        <v/>
      </c>
      <c s="72" t="str">
        <f>IF('S.D.PASTE SHEET'!S377="","",'S.D.PASTE SHEET'!S377)</f>
        <v/>
      </c>
      <c s="72" t="str">
        <f>IF('S.D.PASTE SHEET'!T377="","",'S.D.PASTE SHEET'!T377)</f>
        <v/>
      </c>
      <c s="72" t="str">
        <f>IF('S.D.PASTE SHEET'!U377="","",'S.D.PASTE SHEET'!U377)</f>
        <v/>
      </c>
      <c s="72" t="str">
        <f>IF('S.D.PASTE SHEET'!V377="","",'S.D.PASTE SHEET'!V377)</f>
        <v/>
      </c>
      <c s="72" t="str">
        <f>IF('S.D.PASTE SHEET'!W377="","",'S.D.PASTE SHEET'!W377)</f>
        <v/>
      </c>
      <c s="72" t="str">
        <f>IF('S.D.PASTE SHEET'!X377="","",'S.D.PASTE SHEET'!X377)</f>
        <v/>
      </c>
      <c s="72" t="str">
        <f>IF('S.D.PASTE SHEET'!Y377="","",'S.D.PASTE SHEET'!Y377)</f>
        <v/>
      </c>
      <c s="72" t="str">
        <f>IF('S.D.PASTE SHEET'!Z377="","",'S.D.PASTE SHEET'!Z377)</f>
        <v/>
      </c>
      <c s="72" t="str">
        <f>IF('S.D.PASTE SHEET'!AA377="","",'S.D.PASTE SHEET'!AA377)</f>
        <v/>
      </c>
      <c s="72" t="str">
        <f>IF('S.D.PASTE SHEET'!AB377="","",'S.D.PASTE SHEET'!AB377)</f>
        <v/>
      </c>
      <c s="72" t="str">
        <f>IF('S.D.PASTE SHEET'!AC377="","",'S.D.PASTE SHEET'!AC377)</f>
        <v/>
      </c>
      <c s="72" t="str">
        <f>IF('S.D.PASTE SHEET'!AD377="","",'S.D.PASTE SHEET'!AD377)</f>
        <v/>
      </c>
      <c s="74"/>
      <c s="70" t="str">
        <f>IF(AK377="","",IF(AK377&gt;0,COUNT($AG$2:AG377),""))</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IF(BC377="","",IF(BC377&gt;0,COUNT($AY$2:AY377),""))</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8" spans="1:157" ht="15.75" customHeight="1">
      <c r="A378" s="72" t="str">
        <f>IF('S.D.PASTE SHEET'!A378="","",'S.D.PASTE SHEET'!A378)</f>
        <v/>
      </c>
      <c s="72" t="str">
        <f>IF('S.D.PASTE SHEET'!B378="","",'S.D.PASTE SHEET'!B378)</f>
        <v/>
      </c>
      <c s="72" t="str">
        <f>IF('S.D.PASTE SHEET'!C378="","",'S.D.PASTE SHEET'!C378)</f>
        <v/>
      </c>
      <c s="73" t="str">
        <f>IF('S.D.PASTE SHEET'!D378="","",'S.D.PASTE SHEET'!D378)</f>
        <v/>
      </c>
      <c s="72" t="str">
        <f>IF('S.D.PASTE SHEET'!E378="","",UPPER('S.D.PASTE SHEET'!E378))</f>
        <v/>
      </c>
      <c s="72" t="str">
        <f>IF('S.D.PASTE SHEET'!F378="","",'S.D.PASTE SHEET'!F378)</f>
        <v/>
      </c>
      <c s="72" t="str">
        <f>IF('S.D.PASTE SHEET'!G378="","",UPPER('S.D.PASTE SHEET'!G378))</f>
        <v/>
      </c>
      <c s="72" t="str">
        <f>IF('S.D.PASTE SHEET'!H378="","",UPPER('S.D.PASTE SHEET'!H378))</f>
        <v/>
      </c>
      <c s="72" t="str">
        <f>IF('S.D.PASTE SHEET'!I378="","",'S.D.PASTE SHEET'!I378)</f>
        <v/>
      </c>
      <c s="73" t="str">
        <f>IF('S.D.PASTE SHEET'!J378="","",'S.D.PASTE SHEET'!J378)</f>
        <v/>
      </c>
      <c s="72" t="str">
        <f>IF('S.D.PASTE SHEET'!K378="","",'S.D.PASTE SHEET'!K378)</f>
        <v/>
      </c>
      <c s="72" t="str">
        <f>IF('S.D.PASTE SHEET'!L378="","",'S.D.PASTE SHEET'!L378)</f>
        <v/>
      </c>
      <c s="72" t="str">
        <f>IF('S.D.PASTE SHEET'!M378="","",'S.D.PASTE SHEET'!M378)</f>
        <v/>
      </c>
      <c s="72" t="str">
        <f>IF('S.D.PASTE SHEET'!N378="","",'S.D.PASTE SHEET'!N378)</f>
        <v/>
      </c>
      <c s="72" t="str">
        <f>IF('S.D.PASTE SHEET'!O378="","",'S.D.PASTE SHEET'!O378)</f>
        <v/>
      </c>
      <c s="72" t="str">
        <f>IF('S.D.PASTE SHEET'!P378="","",'S.D.PASTE SHEET'!P378)</f>
        <v/>
      </c>
      <c s="72" t="str">
        <f>IF('S.D.PASTE SHEET'!Q378="","",'S.D.PASTE SHEET'!Q378)</f>
        <v/>
      </c>
      <c s="72" t="str">
        <f>IF('S.D.PASTE SHEET'!R378="","",'S.D.PASTE SHEET'!R378)</f>
        <v/>
      </c>
      <c s="72" t="str">
        <f>IF('S.D.PASTE SHEET'!S378="","",'S.D.PASTE SHEET'!S378)</f>
        <v/>
      </c>
      <c s="72" t="str">
        <f>IF('S.D.PASTE SHEET'!T378="","",'S.D.PASTE SHEET'!T378)</f>
        <v/>
      </c>
      <c s="72" t="str">
        <f>IF('S.D.PASTE SHEET'!U378="","",'S.D.PASTE SHEET'!U378)</f>
        <v/>
      </c>
      <c s="72" t="str">
        <f>IF('S.D.PASTE SHEET'!V378="","",'S.D.PASTE SHEET'!V378)</f>
        <v/>
      </c>
      <c s="72" t="str">
        <f>IF('S.D.PASTE SHEET'!W378="","",'S.D.PASTE SHEET'!W378)</f>
        <v/>
      </c>
      <c s="72" t="str">
        <f>IF('S.D.PASTE SHEET'!X378="","",'S.D.PASTE SHEET'!X378)</f>
        <v/>
      </c>
      <c s="72" t="str">
        <f>IF('S.D.PASTE SHEET'!Y378="","",'S.D.PASTE SHEET'!Y378)</f>
        <v/>
      </c>
      <c s="72" t="str">
        <f>IF('S.D.PASTE SHEET'!Z378="","",'S.D.PASTE SHEET'!Z378)</f>
        <v/>
      </c>
      <c s="72" t="str">
        <f>IF('S.D.PASTE SHEET'!AA378="","",'S.D.PASTE SHEET'!AA378)</f>
        <v/>
      </c>
      <c s="72" t="str">
        <f>IF('S.D.PASTE SHEET'!AB378="","",'S.D.PASTE SHEET'!AB378)</f>
        <v/>
      </c>
      <c s="72" t="str">
        <f>IF('S.D.PASTE SHEET'!AC378="","",'S.D.PASTE SHEET'!AC378)</f>
        <v/>
      </c>
      <c s="72" t="str">
        <f>IF('S.D.PASTE SHEET'!AD378="","",'S.D.PASTE SHEET'!AD378)</f>
        <v/>
      </c>
      <c s="74"/>
      <c s="70" t="str">
        <f>IF(AK378="","",IF(AK378&gt;0,COUNT($AG$2:AG378),""))</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IF(BC378="","",IF(BC378&gt;0,COUNT($AY$2:AY378),""))</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79" spans="1:157" ht="15.75" customHeight="1">
      <c r="A379" s="72" t="str">
        <f>IF('S.D.PASTE SHEET'!A379="","",'S.D.PASTE SHEET'!A379)</f>
        <v/>
      </c>
      <c s="72" t="str">
        <f>IF('S.D.PASTE SHEET'!B379="","",'S.D.PASTE SHEET'!B379)</f>
        <v/>
      </c>
      <c s="72" t="str">
        <f>IF('S.D.PASTE SHEET'!C379="","",'S.D.PASTE SHEET'!C379)</f>
        <v/>
      </c>
      <c s="73" t="str">
        <f>IF('S.D.PASTE SHEET'!D379="","",'S.D.PASTE SHEET'!D379)</f>
        <v/>
      </c>
      <c s="72" t="str">
        <f>IF('S.D.PASTE SHEET'!E379="","",UPPER('S.D.PASTE SHEET'!E379))</f>
        <v/>
      </c>
      <c s="72" t="str">
        <f>IF('S.D.PASTE SHEET'!F379="","",'S.D.PASTE SHEET'!F379)</f>
        <v/>
      </c>
      <c s="72" t="str">
        <f>IF('S.D.PASTE SHEET'!G379="","",UPPER('S.D.PASTE SHEET'!G379))</f>
        <v/>
      </c>
      <c s="72" t="str">
        <f>IF('S.D.PASTE SHEET'!H379="","",UPPER('S.D.PASTE SHEET'!H379))</f>
        <v/>
      </c>
      <c s="72" t="str">
        <f>IF('S.D.PASTE SHEET'!I379="","",'S.D.PASTE SHEET'!I379)</f>
        <v/>
      </c>
      <c s="73" t="str">
        <f>IF('S.D.PASTE SHEET'!J379="","",'S.D.PASTE SHEET'!J379)</f>
        <v/>
      </c>
      <c s="72" t="str">
        <f>IF('S.D.PASTE SHEET'!K379="","",'S.D.PASTE SHEET'!K379)</f>
        <v/>
      </c>
      <c s="72" t="str">
        <f>IF('S.D.PASTE SHEET'!L379="","",'S.D.PASTE SHEET'!L379)</f>
        <v/>
      </c>
      <c s="72" t="str">
        <f>IF('S.D.PASTE SHEET'!M379="","",'S.D.PASTE SHEET'!M379)</f>
        <v/>
      </c>
      <c s="72" t="str">
        <f>IF('S.D.PASTE SHEET'!N379="","",'S.D.PASTE SHEET'!N379)</f>
        <v/>
      </c>
      <c s="72" t="str">
        <f>IF('S.D.PASTE SHEET'!O379="","",'S.D.PASTE SHEET'!O379)</f>
        <v/>
      </c>
      <c s="72" t="str">
        <f>IF('S.D.PASTE SHEET'!P379="","",'S.D.PASTE SHEET'!P379)</f>
        <v/>
      </c>
      <c s="72" t="str">
        <f>IF('S.D.PASTE SHEET'!Q379="","",'S.D.PASTE SHEET'!Q379)</f>
        <v/>
      </c>
      <c s="72" t="str">
        <f>IF('S.D.PASTE SHEET'!R379="","",'S.D.PASTE SHEET'!R379)</f>
        <v/>
      </c>
      <c s="72" t="str">
        <f>IF('S.D.PASTE SHEET'!S379="","",'S.D.PASTE SHEET'!S379)</f>
        <v/>
      </c>
      <c s="72" t="str">
        <f>IF('S.D.PASTE SHEET'!T379="","",'S.D.PASTE SHEET'!T379)</f>
        <v/>
      </c>
      <c s="72" t="str">
        <f>IF('S.D.PASTE SHEET'!U379="","",'S.D.PASTE SHEET'!U379)</f>
        <v/>
      </c>
      <c s="72" t="str">
        <f>IF('S.D.PASTE SHEET'!V379="","",'S.D.PASTE SHEET'!V379)</f>
        <v/>
      </c>
      <c s="72" t="str">
        <f>IF('S.D.PASTE SHEET'!W379="","",'S.D.PASTE SHEET'!W379)</f>
        <v/>
      </c>
      <c s="72" t="str">
        <f>IF('S.D.PASTE SHEET'!X379="","",'S.D.PASTE SHEET'!X379)</f>
        <v/>
      </c>
      <c s="72" t="str">
        <f>IF('S.D.PASTE SHEET'!Y379="","",'S.D.PASTE SHEET'!Y379)</f>
        <v/>
      </c>
      <c s="72" t="str">
        <f>IF('S.D.PASTE SHEET'!Z379="","",'S.D.PASTE SHEET'!Z379)</f>
        <v/>
      </c>
      <c s="72" t="str">
        <f>IF('S.D.PASTE SHEET'!AA379="","",'S.D.PASTE SHEET'!AA379)</f>
        <v/>
      </c>
      <c s="72" t="str">
        <f>IF('S.D.PASTE SHEET'!AB379="","",'S.D.PASTE SHEET'!AB379)</f>
        <v/>
      </c>
      <c s="72" t="str">
        <f>IF('S.D.PASTE SHEET'!AC379="","",'S.D.PASTE SHEET'!AC379)</f>
        <v/>
      </c>
      <c s="72" t="str">
        <f>IF('S.D.PASTE SHEET'!AD379="","",'S.D.PASTE SHEET'!AD379)</f>
        <v/>
      </c>
      <c s="74"/>
      <c s="70" t="str">
        <f>IF(AK379="","",IF(AK379&gt;0,COUNT($AG$2:AG379),""))</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IF(BC379="","",IF(BC379&gt;0,COUNT($AY$2:AY379),""))</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0" spans="1:157" ht="15.75" customHeight="1">
      <c r="A380" s="72" t="str">
        <f>IF('S.D.PASTE SHEET'!A380="","",'S.D.PASTE SHEET'!A380)</f>
        <v/>
      </c>
      <c s="72" t="str">
        <f>IF('S.D.PASTE SHEET'!B380="","",'S.D.PASTE SHEET'!B380)</f>
        <v/>
      </c>
      <c s="72" t="str">
        <f>IF('S.D.PASTE SHEET'!C380="","",'S.D.PASTE SHEET'!C380)</f>
        <v/>
      </c>
      <c s="73" t="str">
        <f>IF('S.D.PASTE SHEET'!D380="","",'S.D.PASTE SHEET'!D380)</f>
        <v/>
      </c>
      <c s="72" t="str">
        <f>IF('S.D.PASTE SHEET'!E380="","",UPPER('S.D.PASTE SHEET'!E380))</f>
        <v/>
      </c>
      <c s="72" t="str">
        <f>IF('S.D.PASTE SHEET'!F380="","",'S.D.PASTE SHEET'!F380)</f>
        <v/>
      </c>
      <c s="72" t="str">
        <f>IF('S.D.PASTE SHEET'!G380="","",UPPER('S.D.PASTE SHEET'!G380))</f>
        <v/>
      </c>
      <c s="72" t="str">
        <f>IF('S.D.PASTE SHEET'!H380="","",UPPER('S.D.PASTE SHEET'!H380))</f>
        <v/>
      </c>
      <c s="72" t="str">
        <f>IF('S.D.PASTE SHEET'!I380="","",'S.D.PASTE SHEET'!I380)</f>
        <v/>
      </c>
      <c s="73" t="str">
        <f>IF('S.D.PASTE SHEET'!J380="","",'S.D.PASTE SHEET'!J380)</f>
        <v/>
      </c>
      <c s="72" t="str">
        <f>IF('S.D.PASTE SHEET'!K380="","",'S.D.PASTE SHEET'!K380)</f>
        <v/>
      </c>
      <c s="72" t="str">
        <f>IF('S.D.PASTE SHEET'!L380="","",'S.D.PASTE SHEET'!L380)</f>
        <v/>
      </c>
      <c s="72" t="str">
        <f>IF('S.D.PASTE SHEET'!M380="","",'S.D.PASTE SHEET'!M380)</f>
        <v/>
      </c>
      <c s="72" t="str">
        <f>IF('S.D.PASTE SHEET'!N380="","",'S.D.PASTE SHEET'!N380)</f>
        <v/>
      </c>
      <c s="72" t="str">
        <f>IF('S.D.PASTE SHEET'!O380="","",'S.D.PASTE SHEET'!O380)</f>
        <v/>
      </c>
      <c s="72" t="str">
        <f>IF('S.D.PASTE SHEET'!P380="","",'S.D.PASTE SHEET'!P380)</f>
        <v/>
      </c>
      <c s="72" t="str">
        <f>IF('S.D.PASTE SHEET'!Q380="","",'S.D.PASTE SHEET'!Q380)</f>
        <v/>
      </c>
      <c s="72" t="str">
        <f>IF('S.D.PASTE SHEET'!R380="","",'S.D.PASTE SHEET'!R380)</f>
        <v/>
      </c>
      <c s="72" t="str">
        <f>IF('S.D.PASTE SHEET'!S380="","",'S.D.PASTE SHEET'!S380)</f>
        <v/>
      </c>
      <c s="72" t="str">
        <f>IF('S.D.PASTE SHEET'!T380="","",'S.D.PASTE SHEET'!T380)</f>
        <v/>
      </c>
      <c s="72" t="str">
        <f>IF('S.D.PASTE SHEET'!U380="","",'S.D.PASTE SHEET'!U380)</f>
        <v/>
      </c>
      <c s="72" t="str">
        <f>IF('S.D.PASTE SHEET'!V380="","",'S.D.PASTE SHEET'!V380)</f>
        <v/>
      </c>
      <c s="72" t="str">
        <f>IF('S.D.PASTE SHEET'!W380="","",'S.D.PASTE SHEET'!W380)</f>
        <v/>
      </c>
      <c s="72" t="str">
        <f>IF('S.D.PASTE SHEET'!X380="","",'S.D.PASTE SHEET'!X380)</f>
        <v/>
      </c>
      <c s="72" t="str">
        <f>IF('S.D.PASTE SHEET'!Y380="","",'S.D.PASTE SHEET'!Y380)</f>
        <v/>
      </c>
      <c s="72" t="str">
        <f>IF('S.D.PASTE SHEET'!Z380="","",'S.D.PASTE SHEET'!Z380)</f>
        <v/>
      </c>
      <c s="72" t="str">
        <f>IF('S.D.PASTE SHEET'!AA380="","",'S.D.PASTE SHEET'!AA380)</f>
        <v/>
      </c>
      <c s="72" t="str">
        <f>IF('S.D.PASTE SHEET'!AB380="","",'S.D.PASTE SHEET'!AB380)</f>
        <v/>
      </c>
      <c s="72" t="str">
        <f>IF('S.D.PASTE SHEET'!AC380="","",'S.D.PASTE SHEET'!AC380)</f>
        <v/>
      </c>
      <c s="72" t="str">
        <f>IF('S.D.PASTE SHEET'!AD380="","",'S.D.PASTE SHEET'!AD380)</f>
        <v/>
      </c>
      <c s="74"/>
      <c s="70" t="str">
        <f>IF(AK380="","",IF(AK380&gt;0,COUNT($AG$2:AG380),""))</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IF(BC380="","",IF(BC380&gt;0,COUNT($AY$2:AY380),""))</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1" spans="1:157" ht="15.75" customHeight="1">
      <c r="A381" s="72" t="str">
        <f>IF('S.D.PASTE SHEET'!A381="","",'S.D.PASTE SHEET'!A381)</f>
        <v/>
      </c>
      <c s="72" t="str">
        <f>IF('S.D.PASTE SHEET'!B381="","",'S.D.PASTE SHEET'!B381)</f>
        <v/>
      </c>
      <c s="72" t="str">
        <f>IF('S.D.PASTE SHEET'!C381="","",'S.D.PASTE SHEET'!C381)</f>
        <v/>
      </c>
      <c s="73" t="str">
        <f>IF('S.D.PASTE SHEET'!D381="","",'S.D.PASTE SHEET'!D381)</f>
        <v/>
      </c>
      <c s="72" t="str">
        <f>IF('S.D.PASTE SHEET'!E381="","",UPPER('S.D.PASTE SHEET'!E381))</f>
        <v/>
      </c>
      <c s="72" t="str">
        <f>IF('S.D.PASTE SHEET'!F381="","",'S.D.PASTE SHEET'!F381)</f>
        <v/>
      </c>
      <c s="72" t="str">
        <f>IF('S.D.PASTE SHEET'!G381="","",UPPER('S.D.PASTE SHEET'!G381))</f>
        <v/>
      </c>
      <c s="72" t="str">
        <f>IF('S.D.PASTE SHEET'!H381="","",UPPER('S.D.PASTE SHEET'!H381))</f>
        <v/>
      </c>
      <c s="72" t="str">
        <f>IF('S.D.PASTE SHEET'!I381="","",'S.D.PASTE SHEET'!I381)</f>
        <v/>
      </c>
      <c s="73" t="str">
        <f>IF('S.D.PASTE SHEET'!J381="","",'S.D.PASTE SHEET'!J381)</f>
        <v/>
      </c>
      <c s="72" t="str">
        <f>IF('S.D.PASTE SHEET'!K381="","",'S.D.PASTE SHEET'!K381)</f>
        <v/>
      </c>
      <c s="72" t="str">
        <f>IF('S.D.PASTE SHEET'!L381="","",'S.D.PASTE SHEET'!L381)</f>
        <v/>
      </c>
      <c s="72" t="str">
        <f>IF('S.D.PASTE SHEET'!M381="","",'S.D.PASTE SHEET'!M381)</f>
        <v/>
      </c>
      <c s="72" t="str">
        <f>IF('S.D.PASTE SHEET'!N381="","",'S.D.PASTE SHEET'!N381)</f>
        <v/>
      </c>
      <c s="72" t="str">
        <f>IF('S.D.PASTE SHEET'!O381="","",'S.D.PASTE SHEET'!O381)</f>
        <v/>
      </c>
      <c s="72" t="str">
        <f>IF('S.D.PASTE SHEET'!P381="","",'S.D.PASTE SHEET'!P381)</f>
        <v/>
      </c>
      <c s="72" t="str">
        <f>IF('S.D.PASTE SHEET'!Q381="","",'S.D.PASTE SHEET'!Q381)</f>
        <v/>
      </c>
      <c s="72" t="str">
        <f>IF('S.D.PASTE SHEET'!R381="","",'S.D.PASTE SHEET'!R381)</f>
        <v/>
      </c>
      <c s="72" t="str">
        <f>IF('S.D.PASTE SHEET'!S381="","",'S.D.PASTE SHEET'!S381)</f>
        <v/>
      </c>
      <c s="72" t="str">
        <f>IF('S.D.PASTE SHEET'!T381="","",'S.D.PASTE SHEET'!T381)</f>
        <v/>
      </c>
      <c s="72" t="str">
        <f>IF('S.D.PASTE SHEET'!U381="","",'S.D.PASTE SHEET'!U381)</f>
        <v/>
      </c>
      <c s="72" t="str">
        <f>IF('S.D.PASTE SHEET'!V381="","",'S.D.PASTE SHEET'!V381)</f>
        <v/>
      </c>
      <c s="72" t="str">
        <f>IF('S.D.PASTE SHEET'!W381="","",'S.D.PASTE SHEET'!W381)</f>
        <v/>
      </c>
      <c s="72" t="str">
        <f>IF('S.D.PASTE SHEET'!X381="","",'S.D.PASTE SHEET'!X381)</f>
        <v/>
      </c>
      <c s="72" t="str">
        <f>IF('S.D.PASTE SHEET'!Y381="","",'S.D.PASTE SHEET'!Y381)</f>
        <v/>
      </c>
      <c s="72" t="str">
        <f>IF('S.D.PASTE SHEET'!Z381="","",'S.D.PASTE SHEET'!Z381)</f>
        <v/>
      </c>
      <c s="72" t="str">
        <f>IF('S.D.PASTE SHEET'!AA381="","",'S.D.PASTE SHEET'!AA381)</f>
        <v/>
      </c>
      <c s="72" t="str">
        <f>IF('S.D.PASTE SHEET'!AB381="","",'S.D.PASTE SHEET'!AB381)</f>
        <v/>
      </c>
      <c s="72" t="str">
        <f>IF('S.D.PASTE SHEET'!AC381="","",'S.D.PASTE SHEET'!AC381)</f>
        <v/>
      </c>
      <c s="72" t="str">
        <f>IF('S.D.PASTE SHEET'!AD381="","",'S.D.PASTE SHEET'!AD381)</f>
        <v/>
      </c>
      <c s="74"/>
      <c s="70" t="str">
        <f>IF(AK381="","",IF(AK381&gt;0,COUNT($AG$2:AG381),""))</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IF(BC381="","",IF(BC381&gt;0,COUNT($AY$2:AY381),""))</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2" spans="1:157" ht="15.75" customHeight="1">
      <c r="A382" s="72" t="str">
        <f>IF('S.D.PASTE SHEET'!A382="","",'S.D.PASTE SHEET'!A382)</f>
        <v/>
      </c>
      <c s="72" t="str">
        <f>IF('S.D.PASTE SHEET'!B382="","",'S.D.PASTE SHEET'!B382)</f>
        <v/>
      </c>
      <c s="72" t="str">
        <f>IF('S.D.PASTE SHEET'!C382="","",'S.D.PASTE SHEET'!C382)</f>
        <v/>
      </c>
      <c s="73" t="str">
        <f>IF('S.D.PASTE SHEET'!D382="","",'S.D.PASTE SHEET'!D382)</f>
        <v/>
      </c>
      <c s="72" t="str">
        <f>IF('S.D.PASTE SHEET'!E382="","",UPPER('S.D.PASTE SHEET'!E382))</f>
        <v/>
      </c>
      <c s="72" t="str">
        <f>IF('S.D.PASTE SHEET'!F382="","",'S.D.PASTE SHEET'!F382)</f>
        <v/>
      </c>
      <c s="72" t="str">
        <f>IF('S.D.PASTE SHEET'!G382="","",UPPER('S.D.PASTE SHEET'!G382))</f>
        <v/>
      </c>
      <c s="72" t="str">
        <f>IF('S.D.PASTE SHEET'!H382="","",UPPER('S.D.PASTE SHEET'!H382))</f>
        <v/>
      </c>
      <c s="72" t="str">
        <f>IF('S.D.PASTE SHEET'!I382="","",'S.D.PASTE SHEET'!I382)</f>
        <v/>
      </c>
      <c s="73" t="str">
        <f>IF('S.D.PASTE SHEET'!J382="","",'S.D.PASTE SHEET'!J382)</f>
        <v/>
      </c>
      <c s="72" t="str">
        <f>IF('S.D.PASTE SHEET'!K382="","",'S.D.PASTE SHEET'!K382)</f>
        <v/>
      </c>
      <c s="72" t="str">
        <f>IF('S.D.PASTE SHEET'!L382="","",'S.D.PASTE SHEET'!L382)</f>
        <v/>
      </c>
      <c s="72" t="str">
        <f>IF('S.D.PASTE SHEET'!M382="","",'S.D.PASTE SHEET'!M382)</f>
        <v/>
      </c>
      <c s="72" t="str">
        <f>IF('S.D.PASTE SHEET'!N382="","",'S.D.PASTE SHEET'!N382)</f>
        <v/>
      </c>
      <c s="72" t="str">
        <f>IF('S.D.PASTE SHEET'!O382="","",'S.D.PASTE SHEET'!O382)</f>
        <v/>
      </c>
      <c s="72" t="str">
        <f>IF('S.D.PASTE SHEET'!P382="","",'S.D.PASTE SHEET'!P382)</f>
        <v/>
      </c>
      <c s="72" t="str">
        <f>IF('S.D.PASTE SHEET'!Q382="","",'S.D.PASTE SHEET'!Q382)</f>
        <v/>
      </c>
      <c s="72" t="str">
        <f>IF('S.D.PASTE SHEET'!R382="","",'S.D.PASTE SHEET'!R382)</f>
        <v/>
      </c>
      <c s="72" t="str">
        <f>IF('S.D.PASTE SHEET'!S382="","",'S.D.PASTE SHEET'!S382)</f>
        <v/>
      </c>
      <c s="72" t="str">
        <f>IF('S.D.PASTE SHEET'!T382="","",'S.D.PASTE SHEET'!T382)</f>
        <v/>
      </c>
      <c s="72" t="str">
        <f>IF('S.D.PASTE SHEET'!U382="","",'S.D.PASTE SHEET'!U382)</f>
        <v/>
      </c>
      <c s="72" t="str">
        <f>IF('S.D.PASTE SHEET'!V382="","",'S.D.PASTE SHEET'!V382)</f>
        <v/>
      </c>
      <c s="72" t="str">
        <f>IF('S.D.PASTE SHEET'!W382="","",'S.D.PASTE SHEET'!W382)</f>
        <v/>
      </c>
      <c s="72" t="str">
        <f>IF('S.D.PASTE SHEET'!X382="","",'S.D.PASTE SHEET'!X382)</f>
        <v/>
      </c>
      <c s="72" t="str">
        <f>IF('S.D.PASTE SHEET'!Y382="","",'S.D.PASTE SHEET'!Y382)</f>
        <v/>
      </c>
      <c s="72" t="str">
        <f>IF('S.D.PASTE SHEET'!Z382="","",'S.D.PASTE SHEET'!Z382)</f>
        <v/>
      </c>
      <c s="72" t="str">
        <f>IF('S.D.PASTE SHEET'!AA382="","",'S.D.PASTE SHEET'!AA382)</f>
        <v/>
      </c>
      <c s="72" t="str">
        <f>IF('S.D.PASTE SHEET'!AB382="","",'S.D.PASTE SHEET'!AB382)</f>
        <v/>
      </c>
      <c s="72" t="str">
        <f>IF('S.D.PASTE SHEET'!AC382="","",'S.D.PASTE SHEET'!AC382)</f>
        <v/>
      </c>
      <c s="72" t="str">
        <f>IF('S.D.PASTE SHEET'!AD382="","",'S.D.PASTE SHEET'!AD382)</f>
        <v/>
      </c>
      <c s="74"/>
      <c s="70" t="str">
        <f>IF(AK382="","",IF(AK382&gt;0,COUNT($AG$2:AG382),""))</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IF(BC382="","",IF(BC382&gt;0,COUNT($AY$2:AY382),""))</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3" spans="1:157" ht="15.75" customHeight="1">
      <c r="A383" s="72" t="str">
        <f>IF('S.D.PASTE SHEET'!A383="","",'S.D.PASTE SHEET'!A383)</f>
        <v/>
      </c>
      <c s="72" t="str">
        <f>IF('S.D.PASTE SHEET'!B383="","",'S.D.PASTE SHEET'!B383)</f>
        <v/>
      </c>
      <c s="72" t="str">
        <f>IF('S.D.PASTE SHEET'!C383="","",'S.D.PASTE SHEET'!C383)</f>
        <v/>
      </c>
      <c s="73" t="str">
        <f>IF('S.D.PASTE SHEET'!D383="","",'S.D.PASTE SHEET'!D383)</f>
        <v/>
      </c>
      <c s="72" t="str">
        <f>IF('S.D.PASTE SHEET'!E383="","",UPPER('S.D.PASTE SHEET'!E383))</f>
        <v/>
      </c>
      <c s="72" t="str">
        <f>IF('S.D.PASTE SHEET'!F383="","",'S.D.PASTE SHEET'!F383)</f>
        <v/>
      </c>
      <c s="72" t="str">
        <f>IF('S.D.PASTE SHEET'!G383="","",UPPER('S.D.PASTE SHEET'!G383))</f>
        <v/>
      </c>
      <c s="72" t="str">
        <f>IF('S.D.PASTE SHEET'!H383="","",UPPER('S.D.PASTE SHEET'!H383))</f>
        <v/>
      </c>
      <c s="72" t="str">
        <f>IF('S.D.PASTE SHEET'!I383="","",'S.D.PASTE SHEET'!I383)</f>
        <v/>
      </c>
      <c s="73" t="str">
        <f>IF('S.D.PASTE SHEET'!J383="","",'S.D.PASTE SHEET'!J383)</f>
        <v/>
      </c>
      <c s="72" t="str">
        <f>IF('S.D.PASTE SHEET'!K383="","",'S.D.PASTE SHEET'!K383)</f>
        <v/>
      </c>
      <c s="72" t="str">
        <f>IF('S.D.PASTE SHEET'!L383="","",'S.D.PASTE SHEET'!L383)</f>
        <v/>
      </c>
      <c s="72" t="str">
        <f>IF('S.D.PASTE SHEET'!M383="","",'S.D.PASTE SHEET'!M383)</f>
        <v/>
      </c>
      <c s="72" t="str">
        <f>IF('S.D.PASTE SHEET'!N383="","",'S.D.PASTE SHEET'!N383)</f>
        <v/>
      </c>
      <c s="72" t="str">
        <f>IF('S.D.PASTE SHEET'!O383="","",'S.D.PASTE SHEET'!O383)</f>
        <v/>
      </c>
      <c s="72" t="str">
        <f>IF('S.D.PASTE SHEET'!P383="","",'S.D.PASTE SHEET'!P383)</f>
        <v/>
      </c>
      <c s="72" t="str">
        <f>IF('S.D.PASTE SHEET'!Q383="","",'S.D.PASTE SHEET'!Q383)</f>
        <v/>
      </c>
      <c s="72" t="str">
        <f>IF('S.D.PASTE SHEET'!R383="","",'S.D.PASTE SHEET'!R383)</f>
        <v/>
      </c>
      <c s="72" t="str">
        <f>IF('S.D.PASTE SHEET'!S383="","",'S.D.PASTE SHEET'!S383)</f>
        <v/>
      </c>
      <c s="72" t="str">
        <f>IF('S.D.PASTE SHEET'!T383="","",'S.D.PASTE SHEET'!T383)</f>
        <v/>
      </c>
      <c s="72" t="str">
        <f>IF('S.D.PASTE SHEET'!U383="","",'S.D.PASTE SHEET'!U383)</f>
        <v/>
      </c>
      <c s="72" t="str">
        <f>IF('S.D.PASTE SHEET'!V383="","",'S.D.PASTE SHEET'!V383)</f>
        <v/>
      </c>
      <c s="72" t="str">
        <f>IF('S.D.PASTE SHEET'!W383="","",'S.D.PASTE SHEET'!W383)</f>
        <v/>
      </c>
      <c s="72" t="str">
        <f>IF('S.D.PASTE SHEET'!X383="","",'S.D.PASTE SHEET'!X383)</f>
        <v/>
      </c>
      <c s="72" t="str">
        <f>IF('S.D.PASTE SHEET'!Y383="","",'S.D.PASTE SHEET'!Y383)</f>
        <v/>
      </c>
      <c s="72" t="str">
        <f>IF('S.D.PASTE SHEET'!Z383="","",'S.D.PASTE SHEET'!Z383)</f>
        <v/>
      </c>
      <c s="72" t="str">
        <f>IF('S.D.PASTE SHEET'!AA383="","",'S.D.PASTE SHEET'!AA383)</f>
        <v/>
      </c>
      <c s="72" t="str">
        <f>IF('S.D.PASTE SHEET'!AB383="","",'S.D.PASTE SHEET'!AB383)</f>
        <v/>
      </c>
      <c s="72" t="str">
        <f>IF('S.D.PASTE SHEET'!AC383="","",'S.D.PASTE SHEET'!AC383)</f>
        <v/>
      </c>
      <c s="72" t="str">
        <f>IF('S.D.PASTE SHEET'!AD383="","",'S.D.PASTE SHEET'!AD383)</f>
        <v/>
      </c>
      <c s="74"/>
      <c s="70" t="str">
        <f>IF(AK383="","",IF(AK383&gt;0,COUNT($AG$2:AG383),""))</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IF(BC383="","",IF(BC383&gt;0,COUNT($AY$2:AY383),""))</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4" spans="1:157" ht="15.75" customHeight="1">
      <c r="A384" s="72" t="str">
        <f>IF('S.D.PASTE SHEET'!A384="","",'S.D.PASTE SHEET'!A384)</f>
        <v/>
      </c>
      <c s="72" t="str">
        <f>IF('S.D.PASTE SHEET'!B384="","",'S.D.PASTE SHEET'!B384)</f>
        <v/>
      </c>
      <c s="72" t="str">
        <f>IF('S.D.PASTE SHEET'!C384="","",'S.D.PASTE SHEET'!C384)</f>
        <v/>
      </c>
      <c s="73" t="str">
        <f>IF('S.D.PASTE SHEET'!D384="","",'S.D.PASTE SHEET'!D384)</f>
        <v/>
      </c>
      <c s="72" t="str">
        <f>IF('S.D.PASTE SHEET'!E384="","",UPPER('S.D.PASTE SHEET'!E384))</f>
        <v/>
      </c>
      <c s="72" t="str">
        <f>IF('S.D.PASTE SHEET'!F384="","",'S.D.PASTE SHEET'!F384)</f>
        <v/>
      </c>
      <c s="72" t="str">
        <f>IF('S.D.PASTE SHEET'!G384="","",UPPER('S.D.PASTE SHEET'!G384))</f>
        <v/>
      </c>
      <c s="72" t="str">
        <f>IF('S.D.PASTE SHEET'!H384="","",UPPER('S.D.PASTE SHEET'!H384))</f>
        <v/>
      </c>
      <c s="72" t="str">
        <f>IF('S.D.PASTE SHEET'!I384="","",'S.D.PASTE SHEET'!I384)</f>
        <v/>
      </c>
      <c s="73" t="str">
        <f>IF('S.D.PASTE SHEET'!J384="","",'S.D.PASTE SHEET'!J384)</f>
        <v/>
      </c>
      <c s="72" t="str">
        <f>IF('S.D.PASTE SHEET'!K384="","",'S.D.PASTE SHEET'!K384)</f>
        <v/>
      </c>
      <c s="72" t="str">
        <f>IF('S.D.PASTE SHEET'!L384="","",'S.D.PASTE SHEET'!L384)</f>
        <v/>
      </c>
      <c s="72" t="str">
        <f>IF('S.D.PASTE SHEET'!M384="","",'S.D.PASTE SHEET'!M384)</f>
        <v/>
      </c>
      <c s="72" t="str">
        <f>IF('S.D.PASTE SHEET'!N384="","",'S.D.PASTE SHEET'!N384)</f>
        <v/>
      </c>
      <c s="72" t="str">
        <f>IF('S.D.PASTE SHEET'!O384="","",'S.D.PASTE SHEET'!O384)</f>
        <v/>
      </c>
      <c s="72" t="str">
        <f>IF('S.D.PASTE SHEET'!P384="","",'S.D.PASTE SHEET'!P384)</f>
        <v/>
      </c>
      <c s="72" t="str">
        <f>IF('S.D.PASTE SHEET'!Q384="","",'S.D.PASTE SHEET'!Q384)</f>
        <v/>
      </c>
      <c s="72" t="str">
        <f>IF('S.D.PASTE SHEET'!R384="","",'S.D.PASTE SHEET'!R384)</f>
        <v/>
      </c>
      <c s="72" t="str">
        <f>IF('S.D.PASTE SHEET'!S384="","",'S.D.PASTE SHEET'!S384)</f>
        <v/>
      </c>
      <c s="72" t="str">
        <f>IF('S.D.PASTE SHEET'!T384="","",'S.D.PASTE SHEET'!T384)</f>
        <v/>
      </c>
      <c s="72" t="str">
        <f>IF('S.D.PASTE SHEET'!U384="","",'S.D.PASTE SHEET'!U384)</f>
        <v/>
      </c>
      <c s="72" t="str">
        <f>IF('S.D.PASTE SHEET'!V384="","",'S.D.PASTE SHEET'!V384)</f>
        <v/>
      </c>
      <c s="72" t="str">
        <f>IF('S.D.PASTE SHEET'!W384="","",'S.D.PASTE SHEET'!W384)</f>
        <v/>
      </c>
      <c s="72" t="str">
        <f>IF('S.D.PASTE SHEET'!X384="","",'S.D.PASTE SHEET'!X384)</f>
        <v/>
      </c>
      <c s="72" t="str">
        <f>IF('S.D.PASTE SHEET'!Y384="","",'S.D.PASTE SHEET'!Y384)</f>
        <v/>
      </c>
      <c s="72" t="str">
        <f>IF('S.D.PASTE SHEET'!Z384="","",'S.D.PASTE SHEET'!Z384)</f>
        <v/>
      </c>
      <c s="72" t="str">
        <f>IF('S.D.PASTE SHEET'!AA384="","",'S.D.PASTE SHEET'!AA384)</f>
        <v/>
      </c>
      <c s="72" t="str">
        <f>IF('S.D.PASTE SHEET'!AB384="","",'S.D.PASTE SHEET'!AB384)</f>
        <v/>
      </c>
      <c s="72" t="str">
        <f>IF('S.D.PASTE SHEET'!AC384="","",'S.D.PASTE SHEET'!AC384)</f>
        <v/>
      </c>
      <c s="72" t="str">
        <f>IF('S.D.PASTE SHEET'!AD384="","",'S.D.PASTE SHEET'!AD384)</f>
        <v/>
      </c>
      <c s="74"/>
      <c s="70" t="str">
        <f>IF(AK384="","",IF(AK384&gt;0,COUNT($AG$2:AG384),""))</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IF(BC384="","",IF(BC384&gt;0,COUNT($AY$2:AY384),""))</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5" spans="1:157" ht="15.75" customHeight="1">
      <c r="A385" s="72" t="str">
        <f>IF('S.D.PASTE SHEET'!A385="","",'S.D.PASTE SHEET'!A385)</f>
        <v/>
      </c>
      <c s="72" t="str">
        <f>IF('S.D.PASTE SHEET'!B385="","",'S.D.PASTE SHEET'!B385)</f>
        <v/>
      </c>
      <c s="72" t="str">
        <f>IF('S.D.PASTE SHEET'!C385="","",'S.D.PASTE SHEET'!C385)</f>
        <v/>
      </c>
      <c s="73" t="str">
        <f>IF('S.D.PASTE SHEET'!D385="","",'S.D.PASTE SHEET'!D385)</f>
        <v/>
      </c>
      <c s="72" t="str">
        <f>IF('S.D.PASTE SHEET'!E385="","",UPPER('S.D.PASTE SHEET'!E385))</f>
        <v/>
      </c>
      <c s="72" t="str">
        <f>IF('S.D.PASTE SHEET'!F385="","",'S.D.PASTE SHEET'!F385)</f>
        <v/>
      </c>
      <c s="72" t="str">
        <f>IF('S.D.PASTE SHEET'!G385="","",UPPER('S.D.PASTE SHEET'!G385))</f>
        <v/>
      </c>
      <c s="72" t="str">
        <f>IF('S.D.PASTE SHEET'!H385="","",UPPER('S.D.PASTE SHEET'!H385))</f>
        <v/>
      </c>
      <c s="72" t="str">
        <f>IF('S.D.PASTE SHEET'!I385="","",'S.D.PASTE SHEET'!I385)</f>
        <v/>
      </c>
      <c s="73" t="str">
        <f>IF('S.D.PASTE SHEET'!J385="","",'S.D.PASTE SHEET'!J385)</f>
        <v/>
      </c>
      <c s="72" t="str">
        <f>IF('S.D.PASTE SHEET'!K385="","",'S.D.PASTE SHEET'!K385)</f>
        <v/>
      </c>
      <c s="72" t="str">
        <f>IF('S.D.PASTE SHEET'!L385="","",'S.D.PASTE SHEET'!L385)</f>
        <v/>
      </c>
      <c s="72" t="str">
        <f>IF('S.D.PASTE SHEET'!M385="","",'S.D.PASTE SHEET'!M385)</f>
        <v/>
      </c>
      <c s="72" t="str">
        <f>IF('S.D.PASTE SHEET'!N385="","",'S.D.PASTE SHEET'!N385)</f>
        <v/>
      </c>
      <c s="72" t="str">
        <f>IF('S.D.PASTE SHEET'!O385="","",'S.D.PASTE SHEET'!O385)</f>
        <v/>
      </c>
      <c s="72" t="str">
        <f>IF('S.D.PASTE SHEET'!P385="","",'S.D.PASTE SHEET'!P385)</f>
        <v/>
      </c>
      <c s="72" t="str">
        <f>IF('S.D.PASTE SHEET'!Q385="","",'S.D.PASTE SHEET'!Q385)</f>
        <v/>
      </c>
      <c s="72" t="str">
        <f>IF('S.D.PASTE SHEET'!R385="","",'S.D.PASTE SHEET'!R385)</f>
        <v/>
      </c>
      <c s="72" t="str">
        <f>IF('S.D.PASTE SHEET'!S385="","",'S.D.PASTE SHEET'!S385)</f>
        <v/>
      </c>
      <c s="72" t="str">
        <f>IF('S.D.PASTE SHEET'!T385="","",'S.D.PASTE SHEET'!T385)</f>
        <v/>
      </c>
      <c s="72" t="str">
        <f>IF('S.D.PASTE SHEET'!U385="","",'S.D.PASTE SHEET'!U385)</f>
        <v/>
      </c>
      <c s="72" t="str">
        <f>IF('S.D.PASTE SHEET'!V385="","",'S.D.PASTE SHEET'!V385)</f>
        <v/>
      </c>
      <c s="72" t="str">
        <f>IF('S.D.PASTE SHEET'!W385="","",'S.D.PASTE SHEET'!W385)</f>
        <v/>
      </c>
      <c s="72" t="str">
        <f>IF('S.D.PASTE SHEET'!X385="","",'S.D.PASTE SHEET'!X385)</f>
        <v/>
      </c>
      <c s="72" t="str">
        <f>IF('S.D.PASTE SHEET'!Y385="","",'S.D.PASTE SHEET'!Y385)</f>
        <v/>
      </c>
      <c s="72" t="str">
        <f>IF('S.D.PASTE SHEET'!Z385="","",'S.D.PASTE SHEET'!Z385)</f>
        <v/>
      </c>
      <c s="72" t="str">
        <f>IF('S.D.PASTE SHEET'!AA385="","",'S.D.PASTE SHEET'!AA385)</f>
        <v/>
      </c>
      <c s="72" t="str">
        <f>IF('S.D.PASTE SHEET'!AB385="","",'S.D.PASTE SHEET'!AB385)</f>
        <v/>
      </c>
      <c s="72" t="str">
        <f>IF('S.D.PASTE SHEET'!AC385="","",'S.D.PASTE SHEET'!AC385)</f>
        <v/>
      </c>
      <c s="72" t="str">
        <f>IF('S.D.PASTE SHEET'!AD385="","",'S.D.PASTE SHEET'!AD385)</f>
        <v/>
      </c>
      <c s="74"/>
      <c s="70" t="str">
        <f>IF(AK385="","",IF(AK385&gt;0,COUNT($AG$2:AG385),""))</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IF(BC385="","",IF(BC385&gt;0,COUNT($AY$2:AY385),""))</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6" spans="1:157" ht="15.75" customHeight="1">
      <c r="A386" s="72" t="str">
        <f>IF('S.D.PASTE SHEET'!A386="","",'S.D.PASTE SHEET'!A386)</f>
        <v/>
      </c>
      <c s="72" t="str">
        <f>IF('S.D.PASTE SHEET'!B386="","",'S.D.PASTE SHEET'!B386)</f>
        <v/>
      </c>
      <c s="72" t="str">
        <f>IF('S.D.PASTE SHEET'!C386="","",'S.D.PASTE SHEET'!C386)</f>
        <v/>
      </c>
      <c s="73" t="str">
        <f>IF('S.D.PASTE SHEET'!D386="","",'S.D.PASTE SHEET'!D386)</f>
        <v/>
      </c>
      <c s="72" t="str">
        <f>IF('S.D.PASTE SHEET'!E386="","",UPPER('S.D.PASTE SHEET'!E386))</f>
        <v/>
      </c>
      <c s="72" t="str">
        <f>IF('S.D.PASTE SHEET'!F386="","",'S.D.PASTE SHEET'!F386)</f>
        <v/>
      </c>
      <c s="72" t="str">
        <f>IF('S.D.PASTE SHEET'!G386="","",UPPER('S.D.PASTE SHEET'!G386))</f>
        <v/>
      </c>
      <c s="72" t="str">
        <f>IF('S.D.PASTE SHEET'!H386="","",UPPER('S.D.PASTE SHEET'!H386))</f>
        <v/>
      </c>
      <c s="72" t="str">
        <f>IF('S.D.PASTE SHEET'!I386="","",'S.D.PASTE SHEET'!I386)</f>
        <v/>
      </c>
      <c s="73" t="str">
        <f>IF('S.D.PASTE SHEET'!J386="","",'S.D.PASTE SHEET'!J386)</f>
        <v/>
      </c>
      <c s="72" t="str">
        <f>IF('S.D.PASTE SHEET'!K386="","",'S.D.PASTE SHEET'!K386)</f>
        <v/>
      </c>
      <c s="72" t="str">
        <f>IF('S.D.PASTE SHEET'!L386="","",'S.D.PASTE SHEET'!L386)</f>
        <v/>
      </c>
      <c s="72" t="str">
        <f>IF('S.D.PASTE SHEET'!M386="","",'S.D.PASTE SHEET'!M386)</f>
        <v/>
      </c>
      <c s="72" t="str">
        <f>IF('S.D.PASTE SHEET'!N386="","",'S.D.PASTE SHEET'!N386)</f>
        <v/>
      </c>
      <c s="72" t="str">
        <f>IF('S.D.PASTE SHEET'!O386="","",'S.D.PASTE SHEET'!O386)</f>
        <v/>
      </c>
      <c s="72" t="str">
        <f>IF('S.D.PASTE SHEET'!P386="","",'S.D.PASTE SHEET'!P386)</f>
        <v/>
      </c>
      <c s="72" t="str">
        <f>IF('S.D.PASTE SHEET'!Q386="","",'S.D.PASTE SHEET'!Q386)</f>
        <v/>
      </c>
      <c s="72" t="str">
        <f>IF('S.D.PASTE SHEET'!R386="","",'S.D.PASTE SHEET'!R386)</f>
        <v/>
      </c>
      <c s="72" t="str">
        <f>IF('S.D.PASTE SHEET'!S386="","",'S.D.PASTE SHEET'!S386)</f>
        <v/>
      </c>
      <c s="72" t="str">
        <f>IF('S.D.PASTE SHEET'!T386="","",'S.D.PASTE SHEET'!T386)</f>
        <v/>
      </c>
      <c s="72" t="str">
        <f>IF('S.D.PASTE SHEET'!U386="","",'S.D.PASTE SHEET'!U386)</f>
        <v/>
      </c>
      <c s="72" t="str">
        <f>IF('S.D.PASTE SHEET'!V386="","",'S.D.PASTE SHEET'!V386)</f>
        <v/>
      </c>
      <c s="72" t="str">
        <f>IF('S.D.PASTE SHEET'!W386="","",'S.D.PASTE SHEET'!W386)</f>
        <v/>
      </c>
      <c s="72" t="str">
        <f>IF('S.D.PASTE SHEET'!X386="","",'S.D.PASTE SHEET'!X386)</f>
        <v/>
      </c>
      <c s="72" t="str">
        <f>IF('S.D.PASTE SHEET'!Y386="","",'S.D.PASTE SHEET'!Y386)</f>
        <v/>
      </c>
      <c s="72" t="str">
        <f>IF('S.D.PASTE SHEET'!Z386="","",'S.D.PASTE SHEET'!Z386)</f>
        <v/>
      </c>
      <c s="72" t="str">
        <f>IF('S.D.PASTE SHEET'!AA386="","",'S.D.PASTE SHEET'!AA386)</f>
        <v/>
      </c>
      <c s="72" t="str">
        <f>IF('S.D.PASTE SHEET'!AB386="","",'S.D.PASTE SHEET'!AB386)</f>
        <v/>
      </c>
      <c s="72" t="str">
        <f>IF('S.D.PASTE SHEET'!AC386="","",'S.D.PASTE SHEET'!AC386)</f>
        <v/>
      </c>
      <c s="72" t="str">
        <f>IF('S.D.PASTE SHEET'!AD386="","",'S.D.PASTE SHEET'!AD386)</f>
        <v/>
      </c>
      <c s="74"/>
      <c s="70" t="str">
        <f>IF(AK386="","",IF(AK386&gt;0,COUNT($AG$2:AG386),""))</f>
        <v/>
      </c>
      <c s="75" t="str">
        <f t="shared" si="161"/>
        <v/>
      </c>
      <c s="75" t="str">
        <f t="shared" si="162"/>
        <v/>
      </c>
      <c s="75" t="str">
        <f t="shared" si="163"/>
        <v/>
      </c>
      <c s="73" t="str">
        <f t="shared" si="164"/>
        <v/>
      </c>
      <c s="75" t="str">
        <f t="shared" si="165"/>
        <v/>
      </c>
      <c s="75" t="str">
        <f t="shared" si="166"/>
        <v/>
      </c>
      <c s="75" t="str">
        <f t="shared" si="167"/>
        <v/>
      </c>
      <c s="75" t="str">
        <f t="shared" si="168"/>
        <v/>
      </c>
      <c s="75" t="str">
        <f t="shared" si="169"/>
        <v/>
      </c>
      <c s="73" t="str">
        <f t="shared" si="170"/>
        <v/>
      </c>
      <c s="75" t="str">
        <f t="shared" si="171"/>
        <v/>
      </c>
      <c s="75" t="str">
        <f t="shared" si="172"/>
        <v/>
      </c>
      <c s="75" t="str">
        <f t="shared" si="173"/>
        <v/>
      </c>
      <c s="75" t="str">
        <f t="shared" si="174"/>
        <v/>
      </c>
      <c s="75" t="str">
        <f t="shared" si="175"/>
        <v/>
      </c>
      <c s="75" t="str">
        <f t="shared" si="176"/>
        <v/>
      </c>
      <c s="70"/>
      <c s="70" t="str">
        <f>IF(BC386="","",IF(BC386&gt;0,COUNT($AY$2:AY386),""))</f>
        <v/>
      </c>
      <c s="76" t="str">
        <f t="shared" si="177"/>
        <v/>
      </c>
      <c s="76" t="str">
        <f t="shared" si="178"/>
        <v/>
      </c>
      <c s="76" t="str">
        <f t="shared" si="179"/>
        <v/>
      </c>
      <c s="73" t="str">
        <f t="shared" si="180"/>
        <v/>
      </c>
      <c s="76" t="str">
        <f t="shared" si="181"/>
        <v/>
      </c>
      <c s="76" t="str">
        <f t="shared" si="182"/>
        <v/>
      </c>
      <c s="76" t="str">
        <f t="shared" si="183"/>
        <v/>
      </c>
      <c s="76" t="str">
        <f t="shared" si="184"/>
        <v/>
      </c>
      <c s="76" t="str">
        <f t="shared" si="185"/>
        <v/>
      </c>
      <c s="73" t="str">
        <f t="shared" si="186"/>
        <v/>
      </c>
      <c s="76" t="str">
        <f t="shared" si="187"/>
        <v/>
      </c>
      <c s="76" t="str">
        <f t="shared" si="188"/>
        <v/>
      </c>
      <c s="76" t="str">
        <f t="shared" si="189"/>
        <v/>
      </c>
      <c s="76" t="str">
        <f t="shared" si="190"/>
        <v/>
      </c>
      <c s="76" t="str">
        <f t="shared" si="191"/>
        <v/>
      </c>
      <c s="76" t="str">
        <f t="shared" si="1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7" spans="1:157" ht="15.75" customHeight="1">
      <c r="A387" s="72" t="str">
        <f>IF('S.D.PASTE SHEET'!A387="","",'S.D.PASTE SHEET'!A387)</f>
        <v/>
      </c>
      <c s="72" t="str">
        <f>IF('S.D.PASTE SHEET'!B387="","",'S.D.PASTE SHEET'!B387)</f>
        <v/>
      </c>
      <c s="72" t="str">
        <f>IF('S.D.PASTE SHEET'!C387="","",'S.D.PASTE SHEET'!C387)</f>
        <v/>
      </c>
      <c s="73" t="str">
        <f>IF('S.D.PASTE SHEET'!D387="","",'S.D.PASTE SHEET'!D387)</f>
        <v/>
      </c>
      <c s="72" t="str">
        <f>IF('S.D.PASTE SHEET'!E387="","",UPPER('S.D.PASTE SHEET'!E387))</f>
        <v/>
      </c>
      <c s="72" t="str">
        <f>IF('S.D.PASTE SHEET'!F387="","",'S.D.PASTE SHEET'!F387)</f>
        <v/>
      </c>
      <c s="72" t="str">
        <f>IF('S.D.PASTE SHEET'!G387="","",UPPER('S.D.PASTE SHEET'!G387))</f>
        <v/>
      </c>
      <c s="72" t="str">
        <f>IF('S.D.PASTE SHEET'!H387="","",UPPER('S.D.PASTE SHEET'!H387))</f>
        <v/>
      </c>
      <c s="72" t="str">
        <f>IF('S.D.PASTE SHEET'!I387="","",'S.D.PASTE SHEET'!I387)</f>
        <v/>
      </c>
      <c s="73" t="str">
        <f>IF('S.D.PASTE SHEET'!J387="","",'S.D.PASTE SHEET'!J387)</f>
        <v/>
      </c>
      <c s="72" t="str">
        <f>IF('S.D.PASTE SHEET'!K387="","",'S.D.PASTE SHEET'!K387)</f>
        <v/>
      </c>
      <c s="72" t="str">
        <f>IF('S.D.PASTE SHEET'!L387="","",'S.D.PASTE SHEET'!L387)</f>
        <v/>
      </c>
      <c s="72" t="str">
        <f>IF('S.D.PASTE SHEET'!M387="","",'S.D.PASTE SHEET'!M387)</f>
        <v/>
      </c>
      <c s="72" t="str">
        <f>IF('S.D.PASTE SHEET'!N387="","",'S.D.PASTE SHEET'!N387)</f>
        <v/>
      </c>
      <c s="72" t="str">
        <f>IF('S.D.PASTE SHEET'!O387="","",'S.D.PASTE SHEET'!O387)</f>
        <v/>
      </c>
      <c s="72" t="str">
        <f>IF('S.D.PASTE SHEET'!P387="","",'S.D.PASTE SHEET'!P387)</f>
        <v/>
      </c>
      <c s="72" t="str">
        <f>IF('S.D.PASTE SHEET'!Q387="","",'S.D.PASTE SHEET'!Q387)</f>
        <v/>
      </c>
      <c s="72" t="str">
        <f>IF('S.D.PASTE SHEET'!R387="","",'S.D.PASTE SHEET'!R387)</f>
        <v/>
      </c>
      <c s="72" t="str">
        <f>IF('S.D.PASTE SHEET'!S387="","",'S.D.PASTE SHEET'!S387)</f>
        <v/>
      </c>
      <c s="72" t="str">
        <f>IF('S.D.PASTE SHEET'!T387="","",'S.D.PASTE SHEET'!T387)</f>
        <v/>
      </c>
      <c s="72" t="str">
        <f>IF('S.D.PASTE SHEET'!U387="","",'S.D.PASTE SHEET'!U387)</f>
        <v/>
      </c>
      <c s="72" t="str">
        <f>IF('S.D.PASTE SHEET'!V387="","",'S.D.PASTE SHEET'!V387)</f>
        <v/>
      </c>
      <c s="72" t="str">
        <f>IF('S.D.PASTE SHEET'!W387="","",'S.D.PASTE SHEET'!W387)</f>
        <v/>
      </c>
      <c s="72" t="str">
        <f>IF('S.D.PASTE SHEET'!X387="","",'S.D.PASTE SHEET'!X387)</f>
        <v/>
      </c>
      <c s="72" t="str">
        <f>IF('S.D.PASTE SHEET'!Y387="","",'S.D.PASTE SHEET'!Y387)</f>
        <v/>
      </c>
      <c s="72" t="str">
        <f>IF('S.D.PASTE SHEET'!Z387="","",'S.D.PASTE SHEET'!Z387)</f>
        <v/>
      </c>
      <c s="72" t="str">
        <f>IF('S.D.PASTE SHEET'!AA387="","",'S.D.PASTE SHEET'!AA387)</f>
        <v/>
      </c>
      <c s="72" t="str">
        <f>IF('S.D.PASTE SHEET'!AB387="","",'S.D.PASTE SHEET'!AB387)</f>
        <v/>
      </c>
      <c s="72" t="str">
        <f>IF('S.D.PASTE SHEET'!AC387="","",'S.D.PASTE SHEET'!AC387)</f>
        <v/>
      </c>
      <c s="72" t="str">
        <f>IF('S.D.PASTE SHEET'!AD387="","",'S.D.PASTE SHEET'!AD387)</f>
        <v/>
      </c>
      <c s="74"/>
      <c s="70" t="str">
        <f>IF(AK387="","",IF(AK387&gt;0,COUNT($AG$2:AG387),""))</f>
        <v/>
      </c>
      <c s="75" t="str">
        <f t="shared" si="193" ref="AG387:AG450">IF(AND($AJ$1=12,$A387=12),$A387,"")</f>
        <v/>
      </c>
      <c s="75" t="str">
        <f t="shared" si="194" ref="AH387:AH450">IF(AND($AJ$1=12,$A387=12),$B387,"")</f>
        <v/>
      </c>
      <c s="75" t="str">
        <f t="shared" si="195" ref="AI387:AI450">IF(AND($AJ$1=12,$A387=12),C387,"")</f>
        <v/>
      </c>
      <c s="73" t="str">
        <f t="shared" si="196" ref="AJ387:AJ450">IF(AND($AJ$1=12,$A387=12),$D387,"")</f>
        <v/>
      </c>
      <c s="75" t="str">
        <f t="shared" si="197" ref="AK387:AK450">IF(AND($AJ$1=12,$A387=12),$E387,"")</f>
        <v/>
      </c>
      <c s="75" t="str">
        <f t="shared" si="198" ref="AL387:AL450">IF(AND($AJ$1=12,$A387=12),$F387,"")</f>
        <v/>
      </c>
      <c s="75" t="str">
        <f t="shared" si="199" ref="AM387:AM450">IF(AND($AJ$1=12,$A387=12),$G387,"")</f>
        <v/>
      </c>
      <c s="75" t="str">
        <f t="shared" si="200" ref="AN387:AN450">IF(AND($AJ$1=12,$A387=12),$H387,"")</f>
        <v/>
      </c>
      <c s="75" t="str">
        <f t="shared" si="201" ref="AO387:AO450">IF(AND($AJ$1=12,$A387=12),$I387,"")</f>
        <v/>
      </c>
      <c s="73" t="str">
        <f t="shared" si="202" ref="AP387:AP450">IF(AND($AJ$1=12,$A387=12),$J387,"")</f>
        <v/>
      </c>
      <c s="75" t="str">
        <f t="shared" si="203" ref="AQ387:AQ450">IF(AND($AJ$1=12,$A387=12),$K387,"")</f>
        <v/>
      </c>
      <c s="75" t="str">
        <f t="shared" si="204" ref="AR387:AR450">IF(AND($AJ$1=12,$A387=12),$L387,"")</f>
        <v/>
      </c>
      <c s="75" t="str">
        <f t="shared" si="205" ref="AS387:AS450">IF(AND($AJ$1=12,$A387=12),$M387,"")</f>
        <v/>
      </c>
      <c s="75" t="str">
        <f t="shared" si="206" ref="AT387:AT450">IF(AND($AJ$1=12,$A387=12),$N387,"")</f>
        <v/>
      </c>
      <c s="75" t="str">
        <f t="shared" si="207" ref="AU387:AU450">IF(AND($AJ$1=12,$A387=12),$O387,"")</f>
        <v/>
      </c>
      <c s="75" t="str">
        <f t="shared" si="208" ref="AV387:AV450">IF(AND($AJ$1=12,$A387=12),$P387,"")</f>
        <v/>
      </c>
      <c s="70"/>
      <c s="70" t="str">
        <f>IF(BC387="","",IF(BC387&gt;0,COUNT($AY$2:AY387),""))</f>
        <v/>
      </c>
      <c s="76" t="str">
        <f t="shared" si="209" ref="AY387:AY450">IF(AND($BB$1=12,$A387=12,$BC$1=$B387),$A387,"")</f>
        <v/>
      </c>
      <c s="76" t="str">
        <f t="shared" si="210" ref="AZ387:AZ450">IF(AND($BB$1=12,$A387=12,$BC$1=$B387),$B387,"")</f>
        <v/>
      </c>
      <c s="76" t="str">
        <f t="shared" si="211" ref="BA387:BA450">IF(AND($BB$1=12,$A387=12,$BC$1=$B387),$C387,"")</f>
        <v/>
      </c>
      <c s="73" t="str">
        <f t="shared" si="212" ref="BB387:BB450">IF(AND($BB$1=12,$A387=12,$BC$1=$B387),$D387,"")</f>
        <v/>
      </c>
      <c s="76" t="str">
        <f t="shared" si="213" ref="BC387:BC450">IF(AND($BB$1=12,$A387=12,$BC$1=$B387),$E387,"")</f>
        <v/>
      </c>
      <c s="76" t="str">
        <f t="shared" si="214" ref="BD387:BD450">IF(AND($BB$1=12,$A387=12,$BC$1=$B387),$F387,"")</f>
        <v/>
      </c>
      <c s="76" t="str">
        <f t="shared" si="215" ref="BE387:BE450">IF(AND($BB$1=12,$A387=12,$BC$1=$B387),$G387,"")</f>
        <v/>
      </c>
      <c s="76" t="str">
        <f t="shared" si="216" ref="BF387:BF450">IF(AND($BB$1=12,$A387=12,$BC$1=$B387),$H387,"")</f>
        <v/>
      </c>
      <c s="76" t="str">
        <f t="shared" si="217" ref="BG387:BG450">IF(AND($BB$1=12,$A387=12,$BC$1=$B387),$I387,"")</f>
        <v/>
      </c>
      <c s="73" t="str">
        <f t="shared" si="218" ref="BH387:BH450">IF(AND($BB$1=12,$A387=12,$BC$1=$B387),$J387,"")</f>
        <v/>
      </c>
      <c s="76" t="str">
        <f t="shared" si="219" ref="BI387:BI450">IF(AND($BB$1=12,$A387=12,$BC$1=$B387),$K387,"")</f>
        <v/>
      </c>
      <c s="76" t="str">
        <f t="shared" si="220" ref="BJ387:BJ450">IF(AND($BB$1=12,$A387=12,$BC$1=$B387),$L387,"")</f>
        <v/>
      </c>
      <c s="76" t="str">
        <f t="shared" si="221" ref="BK387:BK450">IF(AND($BB$1=12,$A387=12,$BC$1=$B387),$M387,"")</f>
        <v/>
      </c>
      <c s="76" t="str">
        <f t="shared" si="222" ref="BL387:BL450">IF(AND($BB$1=12,$A387=12,$BC$1=$B387),$N387,"")</f>
        <v/>
      </c>
      <c s="76" t="str">
        <f t="shared" si="223" ref="BM387:BM450">IF(AND($BB$1=12,$A387=12,$BC$1=$B387),$O387,"")</f>
        <v/>
      </c>
      <c s="76" t="str">
        <f t="shared" si="224" ref="BN387:BN450">IF(AND($BB$1=12,$A387=12,$BC$1=$B387),$P387,"")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8" spans="1:157" ht="15.75" customHeight="1">
      <c r="A388" s="72" t="str">
        <f>IF('S.D.PASTE SHEET'!A388="","",'S.D.PASTE SHEET'!A388)</f>
        <v/>
      </c>
      <c s="72" t="str">
        <f>IF('S.D.PASTE SHEET'!B388="","",'S.D.PASTE SHEET'!B388)</f>
        <v/>
      </c>
      <c s="72" t="str">
        <f>IF('S.D.PASTE SHEET'!C388="","",'S.D.PASTE SHEET'!C388)</f>
        <v/>
      </c>
      <c s="73" t="str">
        <f>IF('S.D.PASTE SHEET'!D388="","",'S.D.PASTE SHEET'!D388)</f>
        <v/>
      </c>
      <c s="72" t="str">
        <f>IF('S.D.PASTE SHEET'!E388="","",UPPER('S.D.PASTE SHEET'!E388))</f>
        <v/>
      </c>
      <c s="72" t="str">
        <f>IF('S.D.PASTE SHEET'!F388="","",'S.D.PASTE SHEET'!F388)</f>
        <v/>
      </c>
      <c s="72" t="str">
        <f>IF('S.D.PASTE SHEET'!G388="","",UPPER('S.D.PASTE SHEET'!G388))</f>
        <v/>
      </c>
      <c s="72" t="str">
        <f>IF('S.D.PASTE SHEET'!H388="","",UPPER('S.D.PASTE SHEET'!H388))</f>
        <v/>
      </c>
      <c s="72" t="str">
        <f>IF('S.D.PASTE SHEET'!I388="","",'S.D.PASTE SHEET'!I388)</f>
        <v/>
      </c>
      <c s="73" t="str">
        <f>IF('S.D.PASTE SHEET'!J388="","",'S.D.PASTE SHEET'!J388)</f>
        <v/>
      </c>
      <c s="72" t="str">
        <f>IF('S.D.PASTE SHEET'!K388="","",'S.D.PASTE SHEET'!K388)</f>
        <v/>
      </c>
      <c s="72" t="str">
        <f>IF('S.D.PASTE SHEET'!L388="","",'S.D.PASTE SHEET'!L388)</f>
        <v/>
      </c>
      <c s="72" t="str">
        <f>IF('S.D.PASTE SHEET'!M388="","",'S.D.PASTE SHEET'!M388)</f>
        <v/>
      </c>
      <c s="72" t="str">
        <f>IF('S.D.PASTE SHEET'!N388="","",'S.D.PASTE SHEET'!N388)</f>
        <v/>
      </c>
      <c s="72" t="str">
        <f>IF('S.D.PASTE SHEET'!O388="","",'S.D.PASTE SHEET'!O388)</f>
        <v/>
      </c>
      <c s="72" t="str">
        <f>IF('S.D.PASTE SHEET'!P388="","",'S.D.PASTE SHEET'!P388)</f>
        <v/>
      </c>
      <c s="72" t="str">
        <f>IF('S.D.PASTE SHEET'!Q388="","",'S.D.PASTE SHEET'!Q388)</f>
        <v/>
      </c>
      <c s="72" t="str">
        <f>IF('S.D.PASTE SHEET'!R388="","",'S.D.PASTE SHEET'!R388)</f>
        <v/>
      </c>
      <c s="72" t="str">
        <f>IF('S.D.PASTE SHEET'!S388="","",'S.D.PASTE SHEET'!S388)</f>
        <v/>
      </c>
      <c s="72" t="str">
        <f>IF('S.D.PASTE SHEET'!T388="","",'S.D.PASTE SHEET'!T388)</f>
        <v/>
      </c>
      <c s="72" t="str">
        <f>IF('S.D.PASTE SHEET'!U388="","",'S.D.PASTE SHEET'!U388)</f>
        <v/>
      </c>
      <c s="72" t="str">
        <f>IF('S.D.PASTE SHEET'!V388="","",'S.D.PASTE SHEET'!V388)</f>
        <v/>
      </c>
      <c s="72" t="str">
        <f>IF('S.D.PASTE SHEET'!W388="","",'S.D.PASTE SHEET'!W388)</f>
        <v/>
      </c>
      <c s="72" t="str">
        <f>IF('S.D.PASTE SHEET'!X388="","",'S.D.PASTE SHEET'!X388)</f>
        <v/>
      </c>
      <c s="72" t="str">
        <f>IF('S.D.PASTE SHEET'!Y388="","",'S.D.PASTE SHEET'!Y388)</f>
        <v/>
      </c>
      <c s="72" t="str">
        <f>IF('S.D.PASTE SHEET'!Z388="","",'S.D.PASTE SHEET'!Z388)</f>
        <v/>
      </c>
      <c s="72" t="str">
        <f>IF('S.D.PASTE SHEET'!AA388="","",'S.D.PASTE SHEET'!AA388)</f>
        <v/>
      </c>
      <c s="72" t="str">
        <f>IF('S.D.PASTE SHEET'!AB388="","",'S.D.PASTE SHEET'!AB388)</f>
        <v/>
      </c>
      <c s="72" t="str">
        <f>IF('S.D.PASTE SHEET'!AC388="","",'S.D.PASTE SHEET'!AC388)</f>
        <v/>
      </c>
      <c s="72" t="str">
        <f>IF('S.D.PASTE SHEET'!AD388="","",'S.D.PASTE SHEET'!AD388)</f>
        <v/>
      </c>
      <c s="74"/>
      <c s="70" t="str">
        <f>IF(AK388="","",IF(AK388&gt;0,COUNT($AG$2:AG388),""))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IF(BC388="","",IF(BC388&gt;0,COUNT($AY$2:AY388),""))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89" spans="1:157" ht="15.75" customHeight="1">
      <c r="A389" s="72" t="str">
        <f>IF('S.D.PASTE SHEET'!A389="","",'S.D.PASTE SHEET'!A389)</f>
        <v/>
      </c>
      <c s="72" t="str">
        <f>IF('S.D.PASTE SHEET'!B389="","",'S.D.PASTE SHEET'!B389)</f>
        <v/>
      </c>
      <c s="72" t="str">
        <f>IF('S.D.PASTE SHEET'!C389="","",'S.D.PASTE SHEET'!C389)</f>
        <v/>
      </c>
      <c s="73" t="str">
        <f>IF('S.D.PASTE SHEET'!D389="","",'S.D.PASTE SHEET'!D389)</f>
        <v/>
      </c>
      <c s="72" t="str">
        <f>IF('S.D.PASTE SHEET'!E389="","",UPPER('S.D.PASTE SHEET'!E389))</f>
        <v/>
      </c>
      <c s="72" t="str">
        <f>IF('S.D.PASTE SHEET'!F389="","",'S.D.PASTE SHEET'!F389)</f>
        <v/>
      </c>
      <c s="72" t="str">
        <f>IF('S.D.PASTE SHEET'!G389="","",UPPER('S.D.PASTE SHEET'!G389))</f>
        <v/>
      </c>
      <c s="72" t="str">
        <f>IF('S.D.PASTE SHEET'!H389="","",UPPER('S.D.PASTE SHEET'!H389))</f>
        <v/>
      </c>
      <c s="72" t="str">
        <f>IF('S.D.PASTE SHEET'!I389="","",'S.D.PASTE SHEET'!I389)</f>
        <v/>
      </c>
      <c s="73" t="str">
        <f>IF('S.D.PASTE SHEET'!J389="","",'S.D.PASTE SHEET'!J389)</f>
        <v/>
      </c>
      <c s="72" t="str">
        <f>IF('S.D.PASTE SHEET'!K389="","",'S.D.PASTE SHEET'!K389)</f>
        <v/>
      </c>
      <c s="72" t="str">
        <f>IF('S.D.PASTE SHEET'!L389="","",'S.D.PASTE SHEET'!L389)</f>
        <v/>
      </c>
      <c s="72" t="str">
        <f>IF('S.D.PASTE SHEET'!M389="","",'S.D.PASTE SHEET'!M389)</f>
        <v/>
      </c>
      <c s="72" t="str">
        <f>IF('S.D.PASTE SHEET'!N389="","",'S.D.PASTE SHEET'!N389)</f>
        <v/>
      </c>
      <c s="72" t="str">
        <f>IF('S.D.PASTE SHEET'!O389="","",'S.D.PASTE SHEET'!O389)</f>
        <v/>
      </c>
      <c s="72" t="str">
        <f>IF('S.D.PASTE SHEET'!P389="","",'S.D.PASTE SHEET'!P389)</f>
        <v/>
      </c>
      <c s="72" t="str">
        <f>IF('S.D.PASTE SHEET'!Q389="","",'S.D.PASTE SHEET'!Q389)</f>
        <v/>
      </c>
      <c s="72" t="str">
        <f>IF('S.D.PASTE SHEET'!R389="","",'S.D.PASTE SHEET'!R389)</f>
        <v/>
      </c>
      <c s="72" t="str">
        <f>IF('S.D.PASTE SHEET'!S389="","",'S.D.PASTE SHEET'!S389)</f>
        <v/>
      </c>
      <c s="72" t="str">
        <f>IF('S.D.PASTE SHEET'!T389="","",'S.D.PASTE SHEET'!T389)</f>
        <v/>
      </c>
      <c s="72" t="str">
        <f>IF('S.D.PASTE SHEET'!U389="","",'S.D.PASTE SHEET'!U389)</f>
        <v/>
      </c>
      <c s="72" t="str">
        <f>IF('S.D.PASTE SHEET'!V389="","",'S.D.PASTE SHEET'!V389)</f>
        <v/>
      </c>
      <c s="72" t="str">
        <f>IF('S.D.PASTE SHEET'!W389="","",'S.D.PASTE SHEET'!W389)</f>
        <v/>
      </c>
      <c s="72" t="str">
        <f>IF('S.D.PASTE SHEET'!X389="","",'S.D.PASTE SHEET'!X389)</f>
        <v/>
      </c>
      <c s="72" t="str">
        <f>IF('S.D.PASTE SHEET'!Y389="","",'S.D.PASTE SHEET'!Y389)</f>
        <v/>
      </c>
      <c s="72" t="str">
        <f>IF('S.D.PASTE SHEET'!Z389="","",'S.D.PASTE SHEET'!Z389)</f>
        <v/>
      </c>
      <c s="72" t="str">
        <f>IF('S.D.PASTE SHEET'!AA389="","",'S.D.PASTE SHEET'!AA389)</f>
        <v/>
      </c>
      <c s="72" t="str">
        <f>IF('S.D.PASTE SHEET'!AB389="","",'S.D.PASTE SHEET'!AB389)</f>
        <v/>
      </c>
      <c s="72" t="str">
        <f>IF('S.D.PASTE SHEET'!AC389="","",'S.D.PASTE SHEET'!AC389)</f>
        <v/>
      </c>
      <c s="72" t="str">
        <f>IF('S.D.PASTE SHEET'!AD389="","",'S.D.PASTE SHEET'!AD389)</f>
        <v/>
      </c>
      <c s="74"/>
      <c s="70" t="str">
        <f>IF(AK389="","",IF(AK389&gt;0,COUNT($AG$2:AG389),""))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IF(BC389="","",IF(BC389&gt;0,COUNT($AY$2:AY389),""))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0" spans="1:157" ht="15.75" customHeight="1">
      <c r="A390" s="72" t="str">
        <f>IF('S.D.PASTE SHEET'!A390="","",'S.D.PASTE SHEET'!A390)</f>
        <v/>
      </c>
      <c s="72" t="str">
        <f>IF('S.D.PASTE SHEET'!B390="","",'S.D.PASTE SHEET'!B390)</f>
        <v/>
      </c>
      <c s="72" t="str">
        <f>IF('S.D.PASTE SHEET'!C390="","",'S.D.PASTE SHEET'!C390)</f>
        <v/>
      </c>
      <c s="73" t="str">
        <f>IF('S.D.PASTE SHEET'!D390="","",'S.D.PASTE SHEET'!D390)</f>
        <v/>
      </c>
      <c s="72" t="str">
        <f>IF('S.D.PASTE SHEET'!E390="","",UPPER('S.D.PASTE SHEET'!E390))</f>
        <v/>
      </c>
      <c s="72" t="str">
        <f>IF('S.D.PASTE SHEET'!F390="","",'S.D.PASTE SHEET'!F390)</f>
        <v/>
      </c>
      <c s="72" t="str">
        <f>IF('S.D.PASTE SHEET'!G390="","",UPPER('S.D.PASTE SHEET'!G390))</f>
        <v/>
      </c>
      <c s="72" t="str">
        <f>IF('S.D.PASTE SHEET'!H390="","",UPPER('S.D.PASTE SHEET'!H390))</f>
        <v/>
      </c>
      <c s="72" t="str">
        <f>IF('S.D.PASTE SHEET'!I390="","",'S.D.PASTE SHEET'!I390)</f>
        <v/>
      </c>
      <c s="73" t="str">
        <f>IF('S.D.PASTE SHEET'!J390="","",'S.D.PASTE SHEET'!J390)</f>
        <v/>
      </c>
      <c s="72" t="str">
        <f>IF('S.D.PASTE SHEET'!K390="","",'S.D.PASTE SHEET'!K390)</f>
        <v/>
      </c>
      <c s="72" t="str">
        <f>IF('S.D.PASTE SHEET'!L390="","",'S.D.PASTE SHEET'!L390)</f>
        <v/>
      </c>
      <c s="72" t="str">
        <f>IF('S.D.PASTE SHEET'!M390="","",'S.D.PASTE SHEET'!M390)</f>
        <v/>
      </c>
      <c s="72" t="str">
        <f>IF('S.D.PASTE SHEET'!N390="","",'S.D.PASTE SHEET'!N390)</f>
        <v/>
      </c>
      <c s="72" t="str">
        <f>IF('S.D.PASTE SHEET'!O390="","",'S.D.PASTE SHEET'!O390)</f>
        <v/>
      </c>
      <c s="72" t="str">
        <f>IF('S.D.PASTE SHEET'!P390="","",'S.D.PASTE SHEET'!P390)</f>
        <v/>
      </c>
      <c s="72" t="str">
        <f>IF('S.D.PASTE SHEET'!Q390="","",'S.D.PASTE SHEET'!Q390)</f>
        <v/>
      </c>
      <c s="72" t="str">
        <f>IF('S.D.PASTE SHEET'!R390="","",'S.D.PASTE SHEET'!R390)</f>
        <v/>
      </c>
      <c s="72" t="str">
        <f>IF('S.D.PASTE SHEET'!S390="","",'S.D.PASTE SHEET'!S390)</f>
        <v/>
      </c>
      <c s="72" t="str">
        <f>IF('S.D.PASTE SHEET'!T390="","",'S.D.PASTE SHEET'!T390)</f>
        <v/>
      </c>
      <c s="72" t="str">
        <f>IF('S.D.PASTE SHEET'!U390="","",'S.D.PASTE SHEET'!U390)</f>
        <v/>
      </c>
      <c s="72" t="str">
        <f>IF('S.D.PASTE SHEET'!V390="","",'S.D.PASTE SHEET'!V390)</f>
        <v/>
      </c>
      <c s="72" t="str">
        <f>IF('S.D.PASTE SHEET'!W390="","",'S.D.PASTE SHEET'!W390)</f>
        <v/>
      </c>
      <c s="72" t="str">
        <f>IF('S.D.PASTE SHEET'!X390="","",'S.D.PASTE SHEET'!X390)</f>
        <v/>
      </c>
      <c s="72" t="str">
        <f>IF('S.D.PASTE SHEET'!Y390="","",'S.D.PASTE SHEET'!Y390)</f>
        <v/>
      </c>
      <c s="72" t="str">
        <f>IF('S.D.PASTE SHEET'!Z390="","",'S.D.PASTE SHEET'!Z390)</f>
        <v/>
      </c>
      <c s="72" t="str">
        <f>IF('S.D.PASTE SHEET'!AA390="","",'S.D.PASTE SHEET'!AA390)</f>
        <v/>
      </c>
      <c s="72" t="str">
        <f>IF('S.D.PASTE SHEET'!AB390="","",'S.D.PASTE SHEET'!AB390)</f>
        <v/>
      </c>
      <c s="72" t="str">
        <f>IF('S.D.PASTE SHEET'!AC390="","",'S.D.PASTE SHEET'!AC390)</f>
        <v/>
      </c>
      <c s="72" t="str">
        <f>IF('S.D.PASTE SHEET'!AD390="","",'S.D.PASTE SHEET'!AD390)</f>
        <v/>
      </c>
      <c s="74"/>
      <c s="70" t="str">
        <f>IF(AK390="","",IF(AK390&gt;0,COUNT($AG$2:AG390),""))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IF(BC390="","",IF(BC390&gt;0,COUNT($AY$2:AY390),""))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1" spans="1:157" ht="15.75" customHeight="1">
      <c r="A391" s="72" t="str">
        <f>IF('S.D.PASTE SHEET'!A391="","",'S.D.PASTE SHEET'!A391)</f>
        <v/>
      </c>
      <c s="72" t="str">
        <f>IF('S.D.PASTE SHEET'!B391="","",'S.D.PASTE SHEET'!B391)</f>
        <v/>
      </c>
      <c s="72" t="str">
        <f>IF('S.D.PASTE SHEET'!C391="","",'S.D.PASTE SHEET'!C391)</f>
        <v/>
      </c>
      <c s="73" t="str">
        <f>IF('S.D.PASTE SHEET'!D391="","",'S.D.PASTE SHEET'!D391)</f>
        <v/>
      </c>
      <c s="72" t="str">
        <f>IF('S.D.PASTE SHEET'!E391="","",UPPER('S.D.PASTE SHEET'!E391))</f>
        <v/>
      </c>
      <c s="72" t="str">
        <f>IF('S.D.PASTE SHEET'!F391="","",'S.D.PASTE SHEET'!F391)</f>
        <v/>
      </c>
      <c s="72" t="str">
        <f>IF('S.D.PASTE SHEET'!G391="","",UPPER('S.D.PASTE SHEET'!G391))</f>
        <v/>
      </c>
      <c s="72" t="str">
        <f>IF('S.D.PASTE SHEET'!H391="","",UPPER('S.D.PASTE SHEET'!H391))</f>
        <v/>
      </c>
      <c s="72" t="str">
        <f>IF('S.D.PASTE SHEET'!I391="","",'S.D.PASTE SHEET'!I391)</f>
        <v/>
      </c>
      <c s="73" t="str">
        <f>IF('S.D.PASTE SHEET'!J391="","",'S.D.PASTE SHEET'!J391)</f>
        <v/>
      </c>
      <c s="72" t="str">
        <f>IF('S.D.PASTE SHEET'!K391="","",'S.D.PASTE SHEET'!K391)</f>
        <v/>
      </c>
      <c s="72" t="str">
        <f>IF('S.D.PASTE SHEET'!L391="","",'S.D.PASTE SHEET'!L391)</f>
        <v/>
      </c>
      <c s="72" t="str">
        <f>IF('S.D.PASTE SHEET'!M391="","",'S.D.PASTE SHEET'!M391)</f>
        <v/>
      </c>
      <c s="72" t="str">
        <f>IF('S.D.PASTE SHEET'!N391="","",'S.D.PASTE SHEET'!N391)</f>
        <v/>
      </c>
      <c s="72" t="str">
        <f>IF('S.D.PASTE SHEET'!O391="","",'S.D.PASTE SHEET'!O391)</f>
        <v/>
      </c>
      <c s="72" t="str">
        <f>IF('S.D.PASTE SHEET'!P391="","",'S.D.PASTE SHEET'!P391)</f>
        <v/>
      </c>
      <c s="72" t="str">
        <f>IF('S.D.PASTE SHEET'!Q391="","",'S.D.PASTE SHEET'!Q391)</f>
        <v/>
      </c>
      <c s="72" t="str">
        <f>IF('S.D.PASTE SHEET'!R391="","",'S.D.PASTE SHEET'!R391)</f>
        <v/>
      </c>
      <c s="72" t="str">
        <f>IF('S.D.PASTE SHEET'!S391="","",'S.D.PASTE SHEET'!S391)</f>
        <v/>
      </c>
      <c s="72" t="str">
        <f>IF('S.D.PASTE SHEET'!T391="","",'S.D.PASTE SHEET'!T391)</f>
        <v/>
      </c>
      <c s="72" t="str">
        <f>IF('S.D.PASTE SHEET'!U391="","",'S.D.PASTE SHEET'!U391)</f>
        <v/>
      </c>
      <c s="72" t="str">
        <f>IF('S.D.PASTE SHEET'!V391="","",'S.D.PASTE SHEET'!V391)</f>
        <v/>
      </c>
      <c s="72" t="str">
        <f>IF('S.D.PASTE SHEET'!W391="","",'S.D.PASTE SHEET'!W391)</f>
        <v/>
      </c>
      <c s="72" t="str">
        <f>IF('S.D.PASTE SHEET'!X391="","",'S.D.PASTE SHEET'!X391)</f>
        <v/>
      </c>
      <c s="72" t="str">
        <f>IF('S.D.PASTE SHEET'!Y391="","",'S.D.PASTE SHEET'!Y391)</f>
        <v/>
      </c>
      <c s="72" t="str">
        <f>IF('S.D.PASTE SHEET'!Z391="","",'S.D.PASTE SHEET'!Z391)</f>
        <v/>
      </c>
      <c s="72" t="str">
        <f>IF('S.D.PASTE SHEET'!AA391="","",'S.D.PASTE SHEET'!AA391)</f>
        <v/>
      </c>
      <c s="72" t="str">
        <f>IF('S.D.PASTE SHEET'!AB391="","",'S.D.PASTE SHEET'!AB391)</f>
        <v/>
      </c>
      <c s="72" t="str">
        <f>IF('S.D.PASTE SHEET'!AC391="","",'S.D.PASTE SHEET'!AC391)</f>
        <v/>
      </c>
      <c s="72" t="str">
        <f>IF('S.D.PASTE SHEET'!AD391="","",'S.D.PASTE SHEET'!AD391)</f>
        <v/>
      </c>
      <c s="74"/>
      <c s="70" t="str">
        <f>IF(AK391="","",IF(AK391&gt;0,COUNT($AG$2:AG391),""))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IF(BC391="","",IF(BC391&gt;0,COUNT($AY$2:AY391),""))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2" spans="1:157" ht="15.75" customHeight="1">
      <c r="A392" s="72" t="str">
        <f>IF('S.D.PASTE SHEET'!A392="","",'S.D.PASTE SHEET'!A392)</f>
        <v/>
      </c>
      <c s="72" t="str">
        <f>IF('S.D.PASTE SHEET'!B392="","",'S.D.PASTE SHEET'!B392)</f>
        <v/>
      </c>
      <c s="72" t="str">
        <f>IF('S.D.PASTE SHEET'!C392="","",'S.D.PASTE SHEET'!C392)</f>
        <v/>
      </c>
      <c s="73" t="str">
        <f>IF('S.D.PASTE SHEET'!D392="","",'S.D.PASTE SHEET'!D392)</f>
        <v/>
      </c>
      <c s="72" t="str">
        <f>IF('S.D.PASTE SHEET'!E392="","",UPPER('S.D.PASTE SHEET'!E392))</f>
        <v/>
      </c>
      <c s="72" t="str">
        <f>IF('S.D.PASTE SHEET'!F392="","",'S.D.PASTE SHEET'!F392)</f>
        <v/>
      </c>
      <c s="72" t="str">
        <f>IF('S.D.PASTE SHEET'!G392="","",UPPER('S.D.PASTE SHEET'!G392))</f>
        <v/>
      </c>
      <c s="72" t="str">
        <f>IF('S.D.PASTE SHEET'!H392="","",UPPER('S.D.PASTE SHEET'!H392))</f>
        <v/>
      </c>
      <c s="72" t="str">
        <f>IF('S.D.PASTE SHEET'!I392="","",'S.D.PASTE SHEET'!I392)</f>
        <v/>
      </c>
      <c s="73" t="str">
        <f>IF('S.D.PASTE SHEET'!J392="","",'S.D.PASTE SHEET'!J392)</f>
        <v/>
      </c>
      <c s="72" t="str">
        <f>IF('S.D.PASTE SHEET'!K392="","",'S.D.PASTE SHEET'!K392)</f>
        <v/>
      </c>
      <c s="72" t="str">
        <f>IF('S.D.PASTE SHEET'!L392="","",'S.D.PASTE SHEET'!L392)</f>
        <v/>
      </c>
      <c s="72" t="str">
        <f>IF('S.D.PASTE SHEET'!M392="","",'S.D.PASTE SHEET'!M392)</f>
        <v/>
      </c>
      <c s="72" t="str">
        <f>IF('S.D.PASTE SHEET'!N392="","",'S.D.PASTE SHEET'!N392)</f>
        <v/>
      </c>
      <c s="72" t="str">
        <f>IF('S.D.PASTE SHEET'!O392="","",'S.D.PASTE SHEET'!O392)</f>
        <v/>
      </c>
      <c s="72" t="str">
        <f>IF('S.D.PASTE SHEET'!P392="","",'S.D.PASTE SHEET'!P392)</f>
        <v/>
      </c>
      <c s="72" t="str">
        <f>IF('S.D.PASTE SHEET'!Q392="","",'S.D.PASTE SHEET'!Q392)</f>
        <v/>
      </c>
      <c s="72" t="str">
        <f>IF('S.D.PASTE SHEET'!R392="","",'S.D.PASTE SHEET'!R392)</f>
        <v/>
      </c>
      <c s="72" t="str">
        <f>IF('S.D.PASTE SHEET'!S392="","",'S.D.PASTE SHEET'!S392)</f>
        <v/>
      </c>
      <c s="72" t="str">
        <f>IF('S.D.PASTE SHEET'!T392="","",'S.D.PASTE SHEET'!T392)</f>
        <v/>
      </c>
      <c s="72" t="str">
        <f>IF('S.D.PASTE SHEET'!U392="","",'S.D.PASTE SHEET'!U392)</f>
        <v/>
      </c>
      <c s="72" t="str">
        <f>IF('S.D.PASTE SHEET'!V392="","",'S.D.PASTE SHEET'!V392)</f>
        <v/>
      </c>
      <c s="72" t="str">
        <f>IF('S.D.PASTE SHEET'!W392="","",'S.D.PASTE SHEET'!W392)</f>
        <v/>
      </c>
      <c s="72" t="str">
        <f>IF('S.D.PASTE SHEET'!X392="","",'S.D.PASTE SHEET'!X392)</f>
        <v/>
      </c>
      <c s="72" t="str">
        <f>IF('S.D.PASTE SHEET'!Y392="","",'S.D.PASTE SHEET'!Y392)</f>
        <v/>
      </c>
      <c s="72" t="str">
        <f>IF('S.D.PASTE SHEET'!Z392="","",'S.D.PASTE SHEET'!Z392)</f>
        <v/>
      </c>
      <c s="72" t="str">
        <f>IF('S.D.PASTE SHEET'!AA392="","",'S.D.PASTE SHEET'!AA392)</f>
        <v/>
      </c>
      <c s="72" t="str">
        <f>IF('S.D.PASTE SHEET'!AB392="","",'S.D.PASTE SHEET'!AB392)</f>
        <v/>
      </c>
      <c s="72" t="str">
        <f>IF('S.D.PASTE SHEET'!AC392="","",'S.D.PASTE SHEET'!AC392)</f>
        <v/>
      </c>
      <c s="72" t="str">
        <f>IF('S.D.PASTE SHEET'!AD392="","",'S.D.PASTE SHEET'!AD392)</f>
        <v/>
      </c>
      <c s="74"/>
      <c s="70" t="str">
        <f>IF(AK392="","",IF(AK392&gt;0,COUNT($AG$2:AG392),""))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IF(BC392="","",IF(BC392&gt;0,COUNT($AY$2:AY392),""))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3" spans="1:157" ht="15.75" customHeight="1">
      <c r="A393" s="72" t="str">
        <f>IF('S.D.PASTE SHEET'!A393="","",'S.D.PASTE SHEET'!A393)</f>
        <v/>
      </c>
      <c s="72" t="str">
        <f>IF('S.D.PASTE SHEET'!B393="","",'S.D.PASTE SHEET'!B393)</f>
        <v/>
      </c>
      <c s="72" t="str">
        <f>IF('S.D.PASTE SHEET'!C393="","",'S.D.PASTE SHEET'!C393)</f>
        <v/>
      </c>
      <c s="73" t="str">
        <f>IF('S.D.PASTE SHEET'!D393="","",'S.D.PASTE SHEET'!D393)</f>
        <v/>
      </c>
      <c s="72" t="str">
        <f>IF('S.D.PASTE SHEET'!E393="","",UPPER('S.D.PASTE SHEET'!E393))</f>
        <v/>
      </c>
      <c s="72" t="str">
        <f>IF('S.D.PASTE SHEET'!F393="","",'S.D.PASTE SHEET'!F393)</f>
        <v/>
      </c>
      <c s="72" t="str">
        <f>IF('S.D.PASTE SHEET'!G393="","",UPPER('S.D.PASTE SHEET'!G393))</f>
        <v/>
      </c>
      <c s="72" t="str">
        <f>IF('S.D.PASTE SHEET'!H393="","",UPPER('S.D.PASTE SHEET'!H393))</f>
        <v/>
      </c>
      <c s="72" t="str">
        <f>IF('S.D.PASTE SHEET'!I393="","",'S.D.PASTE SHEET'!I393)</f>
        <v/>
      </c>
      <c s="73" t="str">
        <f>IF('S.D.PASTE SHEET'!J393="","",'S.D.PASTE SHEET'!J393)</f>
        <v/>
      </c>
      <c s="72" t="str">
        <f>IF('S.D.PASTE SHEET'!K393="","",'S.D.PASTE SHEET'!K393)</f>
        <v/>
      </c>
      <c s="72" t="str">
        <f>IF('S.D.PASTE SHEET'!L393="","",'S.D.PASTE SHEET'!L393)</f>
        <v/>
      </c>
      <c s="72" t="str">
        <f>IF('S.D.PASTE SHEET'!M393="","",'S.D.PASTE SHEET'!M393)</f>
        <v/>
      </c>
      <c s="72" t="str">
        <f>IF('S.D.PASTE SHEET'!N393="","",'S.D.PASTE SHEET'!N393)</f>
        <v/>
      </c>
      <c s="72" t="str">
        <f>IF('S.D.PASTE SHEET'!O393="","",'S.D.PASTE SHEET'!O393)</f>
        <v/>
      </c>
      <c s="72" t="str">
        <f>IF('S.D.PASTE SHEET'!P393="","",'S.D.PASTE SHEET'!P393)</f>
        <v/>
      </c>
      <c s="72" t="str">
        <f>IF('S.D.PASTE SHEET'!Q393="","",'S.D.PASTE SHEET'!Q393)</f>
        <v/>
      </c>
      <c s="72" t="str">
        <f>IF('S.D.PASTE SHEET'!R393="","",'S.D.PASTE SHEET'!R393)</f>
        <v/>
      </c>
      <c s="72" t="str">
        <f>IF('S.D.PASTE SHEET'!S393="","",'S.D.PASTE SHEET'!S393)</f>
        <v/>
      </c>
      <c s="72" t="str">
        <f>IF('S.D.PASTE SHEET'!T393="","",'S.D.PASTE SHEET'!T393)</f>
        <v/>
      </c>
      <c s="72" t="str">
        <f>IF('S.D.PASTE SHEET'!U393="","",'S.D.PASTE SHEET'!U393)</f>
        <v/>
      </c>
      <c s="72" t="str">
        <f>IF('S.D.PASTE SHEET'!V393="","",'S.D.PASTE SHEET'!V393)</f>
        <v/>
      </c>
      <c s="72" t="str">
        <f>IF('S.D.PASTE SHEET'!W393="","",'S.D.PASTE SHEET'!W393)</f>
        <v/>
      </c>
      <c s="72" t="str">
        <f>IF('S.D.PASTE SHEET'!X393="","",'S.D.PASTE SHEET'!X393)</f>
        <v/>
      </c>
      <c s="72" t="str">
        <f>IF('S.D.PASTE SHEET'!Y393="","",'S.D.PASTE SHEET'!Y393)</f>
        <v/>
      </c>
      <c s="72" t="str">
        <f>IF('S.D.PASTE SHEET'!Z393="","",'S.D.PASTE SHEET'!Z393)</f>
        <v/>
      </c>
      <c s="72" t="str">
        <f>IF('S.D.PASTE SHEET'!AA393="","",'S.D.PASTE SHEET'!AA393)</f>
        <v/>
      </c>
      <c s="72" t="str">
        <f>IF('S.D.PASTE SHEET'!AB393="","",'S.D.PASTE SHEET'!AB393)</f>
        <v/>
      </c>
      <c s="72" t="str">
        <f>IF('S.D.PASTE SHEET'!AC393="","",'S.D.PASTE SHEET'!AC393)</f>
        <v/>
      </c>
      <c s="72" t="str">
        <f>IF('S.D.PASTE SHEET'!AD393="","",'S.D.PASTE SHEET'!AD393)</f>
        <v/>
      </c>
      <c s="74"/>
      <c s="70" t="str">
        <f>IF(AK393="","",IF(AK393&gt;0,COUNT($AG$2:AG393),""))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IF(BC393="","",IF(BC393&gt;0,COUNT($AY$2:AY393),""))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4" spans="1:157" ht="15.75" customHeight="1">
      <c r="A394" s="72" t="str">
        <f>IF('S.D.PASTE SHEET'!A394="","",'S.D.PASTE SHEET'!A394)</f>
        <v/>
      </c>
      <c s="72" t="str">
        <f>IF('S.D.PASTE SHEET'!B394="","",'S.D.PASTE SHEET'!B394)</f>
        <v/>
      </c>
      <c s="72" t="str">
        <f>IF('S.D.PASTE SHEET'!C394="","",'S.D.PASTE SHEET'!C394)</f>
        <v/>
      </c>
      <c s="73" t="str">
        <f>IF('S.D.PASTE SHEET'!D394="","",'S.D.PASTE SHEET'!D394)</f>
        <v/>
      </c>
      <c s="72" t="str">
        <f>IF('S.D.PASTE SHEET'!E394="","",UPPER('S.D.PASTE SHEET'!E394))</f>
        <v/>
      </c>
      <c s="72" t="str">
        <f>IF('S.D.PASTE SHEET'!F394="","",'S.D.PASTE SHEET'!F394)</f>
        <v/>
      </c>
      <c s="72" t="str">
        <f>IF('S.D.PASTE SHEET'!G394="","",UPPER('S.D.PASTE SHEET'!G394))</f>
        <v/>
      </c>
      <c s="72" t="str">
        <f>IF('S.D.PASTE SHEET'!H394="","",UPPER('S.D.PASTE SHEET'!H394))</f>
        <v/>
      </c>
      <c s="72" t="str">
        <f>IF('S.D.PASTE SHEET'!I394="","",'S.D.PASTE SHEET'!I394)</f>
        <v/>
      </c>
      <c s="73" t="str">
        <f>IF('S.D.PASTE SHEET'!J394="","",'S.D.PASTE SHEET'!J394)</f>
        <v/>
      </c>
      <c s="72" t="str">
        <f>IF('S.D.PASTE SHEET'!K394="","",'S.D.PASTE SHEET'!K394)</f>
        <v/>
      </c>
      <c s="72" t="str">
        <f>IF('S.D.PASTE SHEET'!L394="","",'S.D.PASTE SHEET'!L394)</f>
        <v/>
      </c>
      <c s="72" t="str">
        <f>IF('S.D.PASTE SHEET'!M394="","",'S.D.PASTE SHEET'!M394)</f>
        <v/>
      </c>
      <c s="72" t="str">
        <f>IF('S.D.PASTE SHEET'!N394="","",'S.D.PASTE SHEET'!N394)</f>
        <v/>
      </c>
      <c s="72" t="str">
        <f>IF('S.D.PASTE SHEET'!O394="","",'S.D.PASTE SHEET'!O394)</f>
        <v/>
      </c>
      <c s="72" t="str">
        <f>IF('S.D.PASTE SHEET'!P394="","",'S.D.PASTE SHEET'!P394)</f>
        <v/>
      </c>
      <c s="72" t="str">
        <f>IF('S.D.PASTE SHEET'!Q394="","",'S.D.PASTE SHEET'!Q394)</f>
        <v/>
      </c>
      <c s="72" t="str">
        <f>IF('S.D.PASTE SHEET'!R394="","",'S.D.PASTE SHEET'!R394)</f>
        <v/>
      </c>
      <c s="72" t="str">
        <f>IF('S.D.PASTE SHEET'!S394="","",'S.D.PASTE SHEET'!S394)</f>
        <v/>
      </c>
      <c s="72" t="str">
        <f>IF('S.D.PASTE SHEET'!T394="","",'S.D.PASTE SHEET'!T394)</f>
        <v/>
      </c>
      <c s="72" t="str">
        <f>IF('S.D.PASTE SHEET'!U394="","",'S.D.PASTE SHEET'!U394)</f>
        <v/>
      </c>
      <c s="72" t="str">
        <f>IF('S.D.PASTE SHEET'!V394="","",'S.D.PASTE SHEET'!V394)</f>
        <v/>
      </c>
      <c s="72" t="str">
        <f>IF('S.D.PASTE SHEET'!W394="","",'S.D.PASTE SHEET'!W394)</f>
        <v/>
      </c>
      <c s="72" t="str">
        <f>IF('S.D.PASTE SHEET'!X394="","",'S.D.PASTE SHEET'!X394)</f>
        <v/>
      </c>
      <c s="72" t="str">
        <f>IF('S.D.PASTE SHEET'!Y394="","",'S.D.PASTE SHEET'!Y394)</f>
        <v/>
      </c>
      <c s="72" t="str">
        <f>IF('S.D.PASTE SHEET'!Z394="","",'S.D.PASTE SHEET'!Z394)</f>
        <v/>
      </c>
      <c s="72" t="str">
        <f>IF('S.D.PASTE SHEET'!AA394="","",'S.D.PASTE SHEET'!AA394)</f>
        <v/>
      </c>
      <c s="72" t="str">
        <f>IF('S.D.PASTE SHEET'!AB394="","",'S.D.PASTE SHEET'!AB394)</f>
        <v/>
      </c>
      <c s="72" t="str">
        <f>IF('S.D.PASTE SHEET'!AC394="","",'S.D.PASTE SHEET'!AC394)</f>
        <v/>
      </c>
      <c s="72" t="str">
        <f>IF('S.D.PASTE SHEET'!AD394="","",'S.D.PASTE SHEET'!AD394)</f>
        <v/>
      </c>
      <c s="74"/>
      <c s="70" t="str">
        <f>IF(AK394="","",IF(AK394&gt;0,COUNT($AG$2:AG394),""))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IF(BC394="","",IF(BC394&gt;0,COUNT($AY$2:AY394),""))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5" spans="1:157" ht="15.75" customHeight="1">
      <c r="A395" s="72" t="str">
        <f>IF('S.D.PASTE SHEET'!A395="","",'S.D.PASTE SHEET'!A395)</f>
        <v/>
      </c>
      <c s="72" t="str">
        <f>IF('S.D.PASTE SHEET'!B395="","",'S.D.PASTE SHEET'!B395)</f>
        <v/>
      </c>
      <c s="72" t="str">
        <f>IF('S.D.PASTE SHEET'!C395="","",'S.D.PASTE SHEET'!C395)</f>
        <v/>
      </c>
      <c s="73" t="str">
        <f>IF('S.D.PASTE SHEET'!D395="","",'S.D.PASTE SHEET'!D395)</f>
        <v/>
      </c>
      <c s="72" t="str">
        <f>IF('S.D.PASTE SHEET'!E395="","",UPPER('S.D.PASTE SHEET'!E395))</f>
        <v/>
      </c>
      <c s="72" t="str">
        <f>IF('S.D.PASTE SHEET'!F395="","",'S.D.PASTE SHEET'!F395)</f>
        <v/>
      </c>
      <c s="72" t="str">
        <f>IF('S.D.PASTE SHEET'!G395="","",UPPER('S.D.PASTE SHEET'!G395))</f>
        <v/>
      </c>
      <c s="72" t="str">
        <f>IF('S.D.PASTE SHEET'!H395="","",UPPER('S.D.PASTE SHEET'!H395))</f>
        <v/>
      </c>
      <c s="72" t="str">
        <f>IF('S.D.PASTE SHEET'!I395="","",'S.D.PASTE SHEET'!I395)</f>
        <v/>
      </c>
      <c s="73" t="str">
        <f>IF('S.D.PASTE SHEET'!J395="","",'S.D.PASTE SHEET'!J395)</f>
        <v/>
      </c>
      <c s="72" t="str">
        <f>IF('S.D.PASTE SHEET'!K395="","",'S.D.PASTE SHEET'!K395)</f>
        <v/>
      </c>
      <c s="72" t="str">
        <f>IF('S.D.PASTE SHEET'!L395="","",'S.D.PASTE SHEET'!L395)</f>
        <v/>
      </c>
      <c s="72" t="str">
        <f>IF('S.D.PASTE SHEET'!M395="","",'S.D.PASTE SHEET'!M395)</f>
        <v/>
      </c>
      <c s="72" t="str">
        <f>IF('S.D.PASTE SHEET'!N395="","",'S.D.PASTE SHEET'!N395)</f>
        <v/>
      </c>
      <c s="72" t="str">
        <f>IF('S.D.PASTE SHEET'!O395="","",'S.D.PASTE SHEET'!O395)</f>
        <v/>
      </c>
      <c s="72" t="str">
        <f>IF('S.D.PASTE SHEET'!P395="","",'S.D.PASTE SHEET'!P395)</f>
        <v/>
      </c>
      <c s="72" t="str">
        <f>IF('S.D.PASTE SHEET'!Q395="","",'S.D.PASTE SHEET'!Q395)</f>
        <v/>
      </c>
      <c s="72" t="str">
        <f>IF('S.D.PASTE SHEET'!R395="","",'S.D.PASTE SHEET'!R395)</f>
        <v/>
      </c>
      <c s="72" t="str">
        <f>IF('S.D.PASTE SHEET'!S395="","",'S.D.PASTE SHEET'!S395)</f>
        <v/>
      </c>
      <c s="72" t="str">
        <f>IF('S.D.PASTE SHEET'!T395="","",'S.D.PASTE SHEET'!T395)</f>
        <v/>
      </c>
      <c s="72" t="str">
        <f>IF('S.D.PASTE SHEET'!U395="","",'S.D.PASTE SHEET'!U395)</f>
        <v/>
      </c>
      <c s="72" t="str">
        <f>IF('S.D.PASTE SHEET'!V395="","",'S.D.PASTE SHEET'!V395)</f>
        <v/>
      </c>
      <c s="72" t="str">
        <f>IF('S.D.PASTE SHEET'!W395="","",'S.D.PASTE SHEET'!W395)</f>
        <v/>
      </c>
      <c s="72" t="str">
        <f>IF('S.D.PASTE SHEET'!X395="","",'S.D.PASTE SHEET'!X395)</f>
        <v/>
      </c>
      <c s="72" t="str">
        <f>IF('S.D.PASTE SHEET'!Y395="","",'S.D.PASTE SHEET'!Y395)</f>
        <v/>
      </c>
      <c s="72" t="str">
        <f>IF('S.D.PASTE SHEET'!Z395="","",'S.D.PASTE SHEET'!Z395)</f>
        <v/>
      </c>
      <c s="72" t="str">
        <f>IF('S.D.PASTE SHEET'!AA395="","",'S.D.PASTE SHEET'!AA395)</f>
        <v/>
      </c>
      <c s="72" t="str">
        <f>IF('S.D.PASTE SHEET'!AB395="","",'S.D.PASTE SHEET'!AB395)</f>
        <v/>
      </c>
      <c s="72" t="str">
        <f>IF('S.D.PASTE SHEET'!AC395="","",'S.D.PASTE SHEET'!AC395)</f>
        <v/>
      </c>
      <c s="72" t="str">
        <f>IF('S.D.PASTE SHEET'!AD395="","",'S.D.PASTE SHEET'!AD395)</f>
        <v/>
      </c>
      <c s="74"/>
      <c s="70" t="str">
        <f>IF(AK395="","",IF(AK395&gt;0,COUNT($AG$2:AG395),""))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IF(BC395="","",IF(BC395&gt;0,COUNT($AY$2:AY395),""))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6" spans="1:157" ht="15.75" customHeight="1">
      <c r="A396" s="72" t="str">
        <f>IF('S.D.PASTE SHEET'!A396="","",'S.D.PASTE SHEET'!A396)</f>
        <v/>
      </c>
      <c s="72" t="str">
        <f>IF('S.D.PASTE SHEET'!B396="","",'S.D.PASTE SHEET'!B396)</f>
        <v/>
      </c>
      <c s="72" t="str">
        <f>IF('S.D.PASTE SHEET'!C396="","",'S.D.PASTE SHEET'!C396)</f>
        <v/>
      </c>
      <c s="73" t="str">
        <f>IF('S.D.PASTE SHEET'!D396="","",'S.D.PASTE SHEET'!D396)</f>
        <v/>
      </c>
      <c s="72" t="str">
        <f>IF('S.D.PASTE SHEET'!E396="","",UPPER('S.D.PASTE SHEET'!E396))</f>
        <v/>
      </c>
      <c s="72" t="str">
        <f>IF('S.D.PASTE SHEET'!F396="","",'S.D.PASTE SHEET'!F396)</f>
        <v/>
      </c>
      <c s="72" t="str">
        <f>IF('S.D.PASTE SHEET'!G396="","",UPPER('S.D.PASTE SHEET'!G396))</f>
        <v/>
      </c>
      <c s="72" t="str">
        <f>IF('S.D.PASTE SHEET'!H396="","",UPPER('S.D.PASTE SHEET'!H396))</f>
        <v/>
      </c>
      <c s="72" t="str">
        <f>IF('S.D.PASTE SHEET'!I396="","",'S.D.PASTE SHEET'!I396)</f>
        <v/>
      </c>
      <c s="73" t="str">
        <f>IF('S.D.PASTE SHEET'!J396="","",'S.D.PASTE SHEET'!J396)</f>
        <v/>
      </c>
      <c s="72" t="str">
        <f>IF('S.D.PASTE SHEET'!K396="","",'S.D.PASTE SHEET'!K396)</f>
        <v/>
      </c>
      <c s="72" t="str">
        <f>IF('S.D.PASTE SHEET'!L396="","",'S.D.PASTE SHEET'!L396)</f>
        <v/>
      </c>
      <c s="72" t="str">
        <f>IF('S.D.PASTE SHEET'!M396="","",'S.D.PASTE SHEET'!M396)</f>
        <v/>
      </c>
      <c s="72" t="str">
        <f>IF('S.D.PASTE SHEET'!N396="","",'S.D.PASTE SHEET'!N396)</f>
        <v/>
      </c>
      <c s="72" t="str">
        <f>IF('S.D.PASTE SHEET'!O396="","",'S.D.PASTE SHEET'!O396)</f>
        <v/>
      </c>
      <c s="72" t="str">
        <f>IF('S.D.PASTE SHEET'!P396="","",'S.D.PASTE SHEET'!P396)</f>
        <v/>
      </c>
      <c s="72" t="str">
        <f>IF('S.D.PASTE SHEET'!Q396="","",'S.D.PASTE SHEET'!Q396)</f>
        <v/>
      </c>
      <c s="72" t="str">
        <f>IF('S.D.PASTE SHEET'!R396="","",'S.D.PASTE SHEET'!R396)</f>
        <v/>
      </c>
      <c s="72" t="str">
        <f>IF('S.D.PASTE SHEET'!S396="","",'S.D.PASTE SHEET'!S396)</f>
        <v/>
      </c>
      <c s="72" t="str">
        <f>IF('S.D.PASTE SHEET'!T396="","",'S.D.PASTE SHEET'!T396)</f>
        <v/>
      </c>
      <c s="72" t="str">
        <f>IF('S.D.PASTE SHEET'!U396="","",'S.D.PASTE SHEET'!U396)</f>
        <v/>
      </c>
      <c s="72" t="str">
        <f>IF('S.D.PASTE SHEET'!V396="","",'S.D.PASTE SHEET'!V396)</f>
        <v/>
      </c>
      <c s="72" t="str">
        <f>IF('S.D.PASTE SHEET'!W396="","",'S.D.PASTE SHEET'!W396)</f>
        <v/>
      </c>
      <c s="72" t="str">
        <f>IF('S.D.PASTE SHEET'!X396="","",'S.D.PASTE SHEET'!X396)</f>
        <v/>
      </c>
      <c s="72" t="str">
        <f>IF('S.D.PASTE SHEET'!Y396="","",'S.D.PASTE SHEET'!Y396)</f>
        <v/>
      </c>
      <c s="72" t="str">
        <f>IF('S.D.PASTE SHEET'!Z396="","",'S.D.PASTE SHEET'!Z396)</f>
        <v/>
      </c>
      <c s="72" t="str">
        <f>IF('S.D.PASTE SHEET'!AA396="","",'S.D.PASTE SHEET'!AA396)</f>
        <v/>
      </c>
      <c s="72" t="str">
        <f>IF('S.D.PASTE SHEET'!AB396="","",'S.D.PASTE SHEET'!AB396)</f>
        <v/>
      </c>
      <c s="72" t="str">
        <f>IF('S.D.PASTE SHEET'!AC396="","",'S.D.PASTE SHEET'!AC396)</f>
        <v/>
      </c>
      <c s="72" t="str">
        <f>IF('S.D.PASTE SHEET'!AD396="","",'S.D.PASTE SHEET'!AD396)</f>
        <v/>
      </c>
      <c s="74"/>
      <c s="70" t="str">
        <f>IF(AK396="","",IF(AK396&gt;0,COUNT($AG$2:AG396),""))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IF(BC396="","",IF(BC396&gt;0,COUNT($AY$2:AY396),""))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7" spans="1:157" ht="15.75" customHeight="1">
      <c r="A397" s="72" t="str">
        <f>IF('S.D.PASTE SHEET'!A397="","",'S.D.PASTE SHEET'!A397)</f>
        <v/>
      </c>
      <c s="72" t="str">
        <f>IF('S.D.PASTE SHEET'!B397="","",'S.D.PASTE SHEET'!B397)</f>
        <v/>
      </c>
      <c s="72" t="str">
        <f>IF('S.D.PASTE SHEET'!C397="","",'S.D.PASTE SHEET'!C397)</f>
        <v/>
      </c>
      <c s="73" t="str">
        <f>IF('S.D.PASTE SHEET'!D397="","",'S.D.PASTE SHEET'!D397)</f>
        <v/>
      </c>
      <c s="72" t="str">
        <f>IF('S.D.PASTE SHEET'!E397="","",UPPER('S.D.PASTE SHEET'!E397))</f>
        <v/>
      </c>
      <c s="72" t="str">
        <f>IF('S.D.PASTE SHEET'!F397="","",'S.D.PASTE SHEET'!F397)</f>
        <v/>
      </c>
      <c s="72" t="str">
        <f>IF('S.D.PASTE SHEET'!G397="","",UPPER('S.D.PASTE SHEET'!G397))</f>
        <v/>
      </c>
      <c s="72" t="str">
        <f>IF('S.D.PASTE SHEET'!H397="","",UPPER('S.D.PASTE SHEET'!H397))</f>
        <v/>
      </c>
      <c s="72" t="str">
        <f>IF('S.D.PASTE SHEET'!I397="","",'S.D.PASTE SHEET'!I397)</f>
        <v/>
      </c>
      <c s="73" t="str">
        <f>IF('S.D.PASTE SHEET'!J397="","",'S.D.PASTE SHEET'!J397)</f>
        <v/>
      </c>
      <c s="72" t="str">
        <f>IF('S.D.PASTE SHEET'!K397="","",'S.D.PASTE SHEET'!K397)</f>
        <v/>
      </c>
      <c s="72" t="str">
        <f>IF('S.D.PASTE SHEET'!L397="","",'S.D.PASTE SHEET'!L397)</f>
        <v/>
      </c>
      <c s="72" t="str">
        <f>IF('S.D.PASTE SHEET'!M397="","",'S.D.PASTE SHEET'!M397)</f>
        <v/>
      </c>
      <c s="72" t="str">
        <f>IF('S.D.PASTE SHEET'!N397="","",'S.D.PASTE SHEET'!N397)</f>
        <v/>
      </c>
      <c s="72" t="str">
        <f>IF('S.D.PASTE SHEET'!O397="","",'S.D.PASTE SHEET'!O397)</f>
        <v/>
      </c>
      <c s="72" t="str">
        <f>IF('S.D.PASTE SHEET'!P397="","",'S.D.PASTE SHEET'!P397)</f>
        <v/>
      </c>
      <c s="72" t="str">
        <f>IF('S.D.PASTE SHEET'!Q397="","",'S.D.PASTE SHEET'!Q397)</f>
        <v/>
      </c>
      <c s="72" t="str">
        <f>IF('S.D.PASTE SHEET'!R397="","",'S.D.PASTE SHEET'!R397)</f>
        <v/>
      </c>
      <c s="72" t="str">
        <f>IF('S.D.PASTE SHEET'!S397="","",'S.D.PASTE SHEET'!S397)</f>
        <v/>
      </c>
      <c s="72" t="str">
        <f>IF('S.D.PASTE SHEET'!T397="","",'S.D.PASTE SHEET'!T397)</f>
        <v/>
      </c>
      <c s="72" t="str">
        <f>IF('S.D.PASTE SHEET'!U397="","",'S.D.PASTE SHEET'!U397)</f>
        <v/>
      </c>
      <c s="72" t="str">
        <f>IF('S.D.PASTE SHEET'!V397="","",'S.D.PASTE SHEET'!V397)</f>
        <v/>
      </c>
      <c s="72" t="str">
        <f>IF('S.D.PASTE SHEET'!W397="","",'S.D.PASTE SHEET'!W397)</f>
        <v/>
      </c>
      <c s="72" t="str">
        <f>IF('S.D.PASTE SHEET'!X397="","",'S.D.PASTE SHEET'!X397)</f>
        <v/>
      </c>
      <c s="72" t="str">
        <f>IF('S.D.PASTE SHEET'!Y397="","",'S.D.PASTE SHEET'!Y397)</f>
        <v/>
      </c>
      <c s="72" t="str">
        <f>IF('S.D.PASTE SHEET'!Z397="","",'S.D.PASTE SHEET'!Z397)</f>
        <v/>
      </c>
      <c s="72" t="str">
        <f>IF('S.D.PASTE SHEET'!AA397="","",'S.D.PASTE SHEET'!AA397)</f>
        <v/>
      </c>
      <c s="72" t="str">
        <f>IF('S.D.PASTE SHEET'!AB397="","",'S.D.PASTE SHEET'!AB397)</f>
        <v/>
      </c>
      <c s="72" t="str">
        <f>IF('S.D.PASTE SHEET'!AC397="","",'S.D.PASTE SHEET'!AC397)</f>
        <v/>
      </c>
      <c s="72" t="str">
        <f>IF('S.D.PASTE SHEET'!AD397="","",'S.D.PASTE SHEET'!AD397)</f>
        <v/>
      </c>
      <c s="74"/>
      <c s="70" t="str">
        <f>IF(AK397="","",IF(AK397&gt;0,COUNT($AG$2:AG397),""))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IF(BC397="","",IF(BC397&gt;0,COUNT($AY$2:AY397),""))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8" spans="1:157" ht="15.75" customHeight="1">
      <c r="A398" s="72" t="str">
        <f>IF('S.D.PASTE SHEET'!A398="","",'S.D.PASTE SHEET'!A398)</f>
        <v/>
      </c>
      <c s="72" t="str">
        <f>IF('S.D.PASTE SHEET'!B398="","",'S.D.PASTE SHEET'!B398)</f>
        <v/>
      </c>
      <c s="72" t="str">
        <f>IF('S.D.PASTE SHEET'!C398="","",'S.D.PASTE SHEET'!C398)</f>
        <v/>
      </c>
      <c s="73" t="str">
        <f>IF('S.D.PASTE SHEET'!D398="","",'S.D.PASTE SHEET'!D398)</f>
        <v/>
      </c>
      <c s="72" t="str">
        <f>IF('S.D.PASTE SHEET'!E398="","",UPPER('S.D.PASTE SHEET'!E398))</f>
        <v/>
      </c>
      <c s="72" t="str">
        <f>IF('S.D.PASTE SHEET'!F398="","",'S.D.PASTE SHEET'!F398)</f>
        <v/>
      </c>
      <c s="72" t="str">
        <f>IF('S.D.PASTE SHEET'!G398="","",UPPER('S.D.PASTE SHEET'!G398))</f>
        <v/>
      </c>
      <c s="72" t="str">
        <f>IF('S.D.PASTE SHEET'!H398="","",UPPER('S.D.PASTE SHEET'!H398))</f>
        <v/>
      </c>
      <c s="72" t="str">
        <f>IF('S.D.PASTE SHEET'!I398="","",'S.D.PASTE SHEET'!I398)</f>
        <v/>
      </c>
      <c s="73" t="str">
        <f>IF('S.D.PASTE SHEET'!J398="","",'S.D.PASTE SHEET'!J398)</f>
        <v/>
      </c>
      <c s="72" t="str">
        <f>IF('S.D.PASTE SHEET'!K398="","",'S.D.PASTE SHEET'!K398)</f>
        <v/>
      </c>
      <c s="72" t="str">
        <f>IF('S.D.PASTE SHEET'!L398="","",'S.D.PASTE SHEET'!L398)</f>
        <v/>
      </c>
      <c s="72" t="str">
        <f>IF('S.D.PASTE SHEET'!M398="","",'S.D.PASTE SHEET'!M398)</f>
        <v/>
      </c>
      <c s="72" t="str">
        <f>IF('S.D.PASTE SHEET'!N398="","",'S.D.PASTE SHEET'!N398)</f>
        <v/>
      </c>
      <c s="72" t="str">
        <f>IF('S.D.PASTE SHEET'!O398="","",'S.D.PASTE SHEET'!O398)</f>
        <v/>
      </c>
      <c s="72" t="str">
        <f>IF('S.D.PASTE SHEET'!P398="","",'S.D.PASTE SHEET'!P398)</f>
        <v/>
      </c>
      <c s="72" t="str">
        <f>IF('S.D.PASTE SHEET'!Q398="","",'S.D.PASTE SHEET'!Q398)</f>
        <v/>
      </c>
      <c s="72" t="str">
        <f>IF('S.D.PASTE SHEET'!R398="","",'S.D.PASTE SHEET'!R398)</f>
        <v/>
      </c>
      <c s="72" t="str">
        <f>IF('S.D.PASTE SHEET'!S398="","",'S.D.PASTE SHEET'!S398)</f>
        <v/>
      </c>
      <c s="72" t="str">
        <f>IF('S.D.PASTE SHEET'!T398="","",'S.D.PASTE SHEET'!T398)</f>
        <v/>
      </c>
      <c s="72" t="str">
        <f>IF('S.D.PASTE SHEET'!U398="","",'S.D.PASTE SHEET'!U398)</f>
        <v/>
      </c>
      <c s="72" t="str">
        <f>IF('S.D.PASTE SHEET'!V398="","",'S.D.PASTE SHEET'!V398)</f>
        <v/>
      </c>
      <c s="72" t="str">
        <f>IF('S.D.PASTE SHEET'!W398="","",'S.D.PASTE SHEET'!W398)</f>
        <v/>
      </c>
      <c s="72" t="str">
        <f>IF('S.D.PASTE SHEET'!X398="","",'S.D.PASTE SHEET'!X398)</f>
        <v/>
      </c>
      <c s="72" t="str">
        <f>IF('S.D.PASTE SHEET'!Y398="","",'S.D.PASTE SHEET'!Y398)</f>
        <v/>
      </c>
      <c s="72" t="str">
        <f>IF('S.D.PASTE SHEET'!Z398="","",'S.D.PASTE SHEET'!Z398)</f>
        <v/>
      </c>
      <c s="72" t="str">
        <f>IF('S.D.PASTE SHEET'!AA398="","",'S.D.PASTE SHEET'!AA398)</f>
        <v/>
      </c>
      <c s="72" t="str">
        <f>IF('S.D.PASTE SHEET'!AB398="","",'S.D.PASTE SHEET'!AB398)</f>
        <v/>
      </c>
      <c s="72" t="str">
        <f>IF('S.D.PASTE SHEET'!AC398="","",'S.D.PASTE SHEET'!AC398)</f>
        <v/>
      </c>
      <c s="72" t="str">
        <f>IF('S.D.PASTE SHEET'!AD398="","",'S.D.PASTE SHEET'!AD398)</f>
        <v/>
      </c>
      <c s="74"/>
      <c s="70" t="str">
        <f>IF(AK398="","",IF(AK398&gt;0,COUNT($AG$2:AG398),""))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IF(BC398="","",IF(BC398&gt;0,COUNT($AY$2:AY398),""))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399" spans="1:157" ht="15.75" customHeight="1">
      <c r="A399" s="72" t="str">
        <f>IF('S.D.PASTE SHEET'!A399="","",'S.D.PASTE SHEET'!A399)</f>
        <v/>
      </c>
      <c s="72" t="str">
        <f>IF('S.D.PASTE SHEET'!B399="","",'S.D.PASTE SHEET'!B399)</f>
        <v/>
      </c>
      <c s="72" t="str">
        <f>IF('S.D.PASTE SHEET'!C399="","",'S.D.PASTE SHEET'!C399)</f>
        <v/>
      </c>
      <c s="73" t="str">
        <f>IF('S.D.PASTE SHEET'!D399="","",'S.D.PASTE SHEET'!D399)</f>
        <v/>
      </c>
      <c s="72" t="str">
        <f>IF('S.D.PASTE SHEET'!E399="","",UPPER('S.D.PASTE SHEET'!E399))</f>
        <v/>
      </c>
      <c s="72" t="str">
        <f>IF('S.D.PASTE SHEET'!F399="","",'S.D.PASTE SHEET'!F399)</f>
        <v/>
      </c>
      <c s="72" t="str">
        <f>IF('S.D.PASTE SHEET'!G399="","",UPPER('S.D.PASTE SHEET'!G399))</f>
        <v/>
      </c>
      <c s="72" t="str">
        <f>IF('S.D.PASTE SHEET'!H399="","",UPPER('S.D.PASTE SHEET'!H399))</f>
        <v/>
      </c>
      <c s="72" t="str">
        <f>IF('S.D.PASTE SHEET'!I399="","",'S.D.PASTE SHEET'!I399)</f>
        <v/>
      </c>
      <c s="73" t="str">
        <f>IF('S.D.PASTE SHEET'!J399="","",'S.D.PASTE SHEET'!J399)</f>
        <v/>
      </c>
      <c s="72" t="str">
        <f>IF('S.D.PASTE SHEET'!K399="","",'S.D.PASTE SHEET'!K399)</f>
        <v/>
      </c>
      <c s="72" t="str">
        <f>IF('S.D.PASTE SHEET'!L399="","",'S.D.PASTE SHEET'!L399)</f>
        <v/>
      </c>
      <c s="72" t="str">
        <f>IF('S.D.PASTE SHEET'!M399="","",'S.D.PASTE SHEET'!M399)</f>
        <v/>
      </c>
      <c s="72" t="str">
        <f>IF('S.D.PASTE SHEET'!N399="","",'S.D.PASTE SHEET'!N399)</f>
        <v/>
      </c>
      <c s="72" t="str">
        <f>IF('S.D.PASTE SHEET'!O399="","",'S.D.PASTE SHEET'!O399)</f>
        <v/>
      </c>
      <c s="72" t="str">
        <f>IF('S.D.PASTE SHEET'!P399="","",'S.D.PASTE SHEET'!P399)</f>
        <v/>
      </c>
      <c s="72" t="str">
        <f>IF('S.D.PASTE SHEET'!Q399="","",'S.D.PASTE SHEET'!Q399)</f>
        <v/>
      </c>
      <c s="72" t="str">
        <f>IF('S.D.PASTE SHEET'!R399="","",'S.D.PASTE SHEET'!R399)</f>
        <v/>
      </c>
      <c s="72" t="str">
        <f>IF('S.D.PASTE SHEET'!S399="","",'S.D.PASTE SHEET'!S399)</f>
        <v/>
      </c>
      <c s="72" t="str">
        <f>IF('S.D.PASTE SHEET'!T399="","",'S.D.PASTE SHEET'!T399)</f>
        <v/>
      </c>
      <c s="72" t="str">
        <f>IF('S.D.PASTE SHEET'!U399="","",'S.D.PASTE SHEET'!U399)</f>
        <v/>
      </c>
      <c s="72" t="str">
        <f>IF('S.D.PASTE SHEET'!V399="","",'S.D.PASTE SHEET'!V399)</f>
        <v/>
      </c>
      <c s="72" t="str">
        <f>IF('S.D.PASTE SHEET'!W399="","",'S.D.PASTE SHEET'!W399)</f>
        <v/>
      </c>
      <c s="72" t="str">
        <f>IF('S.D.PASTE SHEET'!X399="","",'S.D.PASTE SHEET'!X399)</f>
        <v/>
      </c>
      <c s="72" t="str">
        <f>IF('S.D.PASTE SHEET'!Y399="","",'S.D.PASTE SHEET'!Y399)</f>
        <v/>
      </c>
      <c s="72" t="str">
        <f>IF('S.D.PASTE SHEET'!Z399="","",'S.D.PASTE SHEET'!Z399)</f>
        <v/>
      </c>
      <c s="72" t="str">
        <f>IF('S.D.PASTE SHEET'!AA399="","",'S.D.PASTE SHEET'!AA399)</f>
        <v/>
      </c>
      <c s="72" t="str">
        <f>IF('S.D.PASTE SHEET'!AB399="","",'S.D.PASTE SHEET'!AB399)</f>
        <v/>
      </c>
      <c s="72" t="str">
        <f>IF('S.D.PASTE SHEET'!AC399="","",'S.D.PASTE SHEET'!AC399)</f>
        <v/>
      </c>
      <c s="72" t="str">
        <f>IF('S.D.PASTE SHEET'!AD399="","",'S.D.PASTE SHEET'!AD399)</f>
        <v/>
      </c>
      <c s="74"/>
      <c s="70" t="str">
        <f>IF(AK399="","",IF(AK399&gt;0,COUNT($AG$2:AG399),""))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IF(BC399="","",IF(BC399&gt;0,COUNT($AY$2:AY399),""))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0" spans="1:157" ht="15.75" customHeight="1">
      <c r="A400" s="72" t="str">
        <f>IF('S.D.PASTE SHEET'!A400="","",'S.D.PASTE SHEET'!A400)</f>
        <v/>
      </c>
      <c s="72" t="str">
        <f>IF('S.D.PASTE SHEET'!B400="","",'S.D.PASTE SHEET'!B400)</f>
        <v/>
      </c>
      <c s="72" t="str">
        <f>IF('S.D.PASTE SHEET'!C400="","",'S.D.PASTE SHEET'!C400)</f>
        <v/>
      </c>
      <c s="73" t="str">
        <f>IF('S.D.PASTE SHEET'!D400="","",'S.D.PASTE SHEET'!D400)</f>
        <v/>
      </c>
      <c s="72" t="str">
        <f>IF('S.D.PASTE SHEET'!E400="","",UPPER('S.D.PASTE SHEET'!E400))</f>
        <v/>
      </c>
      <c s="72" t="str">
        <f>IF('S.D.PASTE SHEET'!F400="","",'S.D.PASTE SHEET'!F400)</f>
        <v/>
      </c>
      <c s="72" t="str">
        <f>IF('S.D.PASTE SHEET'!G400="","",UPPER('S.D.PASTE SHEET'!G400))</f>
        <v/>
      </c>
      <c s="72" t="str">
        <f>IF('S.D.PASTE SHEET'!H400="","",UPPER('S.D.PASTE SHEET'!H400))</f>
        <v/>
      </c>
      <c s="72" t="str">
        <f>IF('S.D.PASTE SHEET'!I400="","",'S.D.PASTE SHEET'!I400)</f>
        <v/>
      </c>
      <c s="73" t="str">
        <f>IF('S.D.PASTE SHEET'!J400="","",'S.D.PASTE SHEET'!J400)</f>
        <v/>
      </c>
      <c s="72" t="str">
        <f>IF('S.D.PASTE SHEET'!K400="","",'S.D.PASTE SHEET'!K400)</f>
        <v/>
      </c>
      <c s="72" t="str">
        <f>IF('S.D.PASTE SHEET'!L400="","",'S.D.PASTE SHEET'!L400)</f>
        <v/>
      </c>
      <c s="72" t="str">
        <f>IF('S.D.PASTE SHEET'!M400="","",'S.D.PASTE SHEET'!M400)</f>
        <v/>
      </c>
      <c s="72" t="str">
        <f>IF('S.D.PASTE SHEET'!N400="","",'S.D.PASTE SHEET'!N400)</f>
        <v/>
      </c>
      <c s="72" t="str">
        <f>IF('S.D.PASTE SHEET'!O400="","",'S.D.PASTE SHEET'!O400)</f>
        <v/>
      </c>
      <c s="72" t="str">
        <f>IF('S.D.PASTE SHEET'!P400="","",'S.D.PASTE SHEET'!P400)</f>
        <v/>
      </c>
      <c s="72" t="str">
        <f>IF('S.D.PASTE SHEET'!Q400="","",'S.D.PASTE SHEET'!Q400)</f>
        <v/>
      </c>
      <c s="72" t="str">
        <f>IF('S.D.PASTE SHEET'!R400="","",'S.D.PASTE SHEET'!R400)</f>
        <v/>
      </c>
      <c s="72" t="str">
        <f>IF('S.D.PASTE SHEET'!S400="","",'S.D.PASTE SHEET'!S400)</f>
        <v/>
      </c>
      <c s="72" t="str">
        <f>IF('S.D.PASTE SHEET'!T400="","",'S.D.PASTE SHEET'!T400)</f>
        <v/>
      </c>
      <c s="72" t="str">
        <f>IF('S.D.PASTE SHEET'!U400="","",'S.D.PASTE SHEET'!U400)</f>
        <v/>
      </c>
      <c s="72" t="str">
        <f>IF('S.D.PASTE SHEET'!V400="","",'S.D.PASTE SHEET'!V400)</f>
        <v/>
      </c>
      <c s="72" t="str">
        <f>IF('S.D.PASTE SHEET'!W400="","",'S.D.PASTE SHEET'!W400)</f>
        <v/>
      </c>
      <c s="72" t="str">
        <f>IF('S.D.PASTE SHEET'!X400="","",'S.D.PASTE SHEET'!X400)</f>
        <v/>
      </c>
      <c s="72" t="str">
        <f>IF('S.D.PASTE SHEET'!Y400="","",'S.D.PASTE SHEET'!Y400)</f>
        <v/>
      </c>
      <c s="72" t="str">
        <f>IF('S.D.PASTE SHEET'!Z400="","",'S.D.PASTE SHEET'!Z400)</f>
        <v/>
      </c>
      <c s="72" t="str">
        <f>IF('S.D.PASTE SHEET'!AA400="","",'S.D.PASTE SHEET'!AA400)</f>
        <v/>
      </c>
      <c s="72" t="str">
        <f>IF('S.D.PASTE SHEET'!AB400="","",'S.D.PASTE SHEET'!AB400)</f>
        <v/>
      </c>
      <c s="72" t="str">
        <f>IF('S.D.PASTE SHEET'!AC400="","",'S.D.PASTE SHEET'!AC400)</f>
        <v/>
      </c>
      <c s="72" t="str">
        <f>IF('S.D.PASTE SHEET'!AD400="","",'S.D.PASTE SHEET'!AD400)</f>
        <v/>
      </c>
      <c s="74"/>
      <c s="70" t="str">
        <f>IF(AK400="","",IF(AK400&gt;0,COUNT($AG$2:AG400),""))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IF(BC400="","",IF(BC400&gt;0,COUNT($AY$2:AY400),""))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1" spans="1:157" ht="15.75" customHeight="1">
      <c r="A401" s="72" t="str">
        <f>IF('S.D.PASTE SHEET'!A401="","",'S.D.PASTE SHEET'!A401)</f>
        <v/>
      </c>
      <c s="72" t="str">
        <f>IF('S.D.PASTE SHEET'!B401="","",'S.D.PASTE SHEET'!B401)</f>
        <v/>
      </c>
      <c s="72" t="str">
        <f>IF('S.D.PASTE SHEET'!C401="","",'S.D.PASTE SHEET'!C401)</f>
        <v/>
      </c>
      <c s="73" t="str">
        <f>IF('S.D.PASTE SHEET'!D401="","",'S.D.PASTE SHEET'!D401)</f>
        <v/>
      </c>
      <c s="72" t="str">
        <f>IF('S.D.PASTE SHEET'!E401="","",UPPER('S.D.PASTE SHEET'!E401))</f>
        <v/>
      </c>
      <c s="72" t="str">
        <f>IF('S.D.PASTE SHEET'!F401="","",'S.D.PASTE SHEET'!F401)</f>
        <v/>
      </c>
      <c s="72" t="str">
        <f>IF('S.D.PASTE SHEET'!G401="","",UPPER('S.D.PASTE SHEET'!G401))</f>
        <v/>
      </c>
      <c s="72" t="str">
        <f>IF('S.D.PASTE SHEET'!H401="","",UPPER('S.D.PASTE SHEET'!H401))</f>
        <v/>
      </c>
      <c s="72" t="str">
        <f>IF('S.D.PASTE SHEET'!I401="","",'S.D.PASTE SHEET'!I401)</f>
        <v/>
      </c>
      <c s="73" t="str">
        <f>IF('S.D.PASTE SHEET'!J401="","",'S.D.PASTE SHEET'!J401)</f>
        <v/>
      </c>
      <c s="72" t="str">
        <f>IF('S.D.PASTE SHEET'!K401="","",'S.D.PASTE SHEET'!K401)</f>
        <v/>
      </c>
      <c s="72" t="str">
        <f>IF('S.D.PASTE SHEET'!L401="","",'S.D.PASTE SHEET'!L401)</f>
        <v/>
      </c>
      <c s="72" t="str">
        <f>IF('S.D.PASTE SHEET'!M401="","",'S.D.PASTE SHEET'!M401)</f>
        <v/>
      </c>
      <c s="72" t="str">
        <f>IF('S.D.PASTE SHEET'!N401="","",'S.D.PASTE SHEET'!N401)</f>
        <v/>
      </c>
      <c s="72" t="str">
        <f>IF('S.D.PASTE SHEET'!O401="","",'S.D.PASTE SHEET'!O401)</f>
        <v/>
      </c>
      <c s="72" t="str">
        <f>IF('S.D.PASTE SHEET'!P401="","",'S.D.PASTE SHEET'!P401)</f>
        <v/>
      </c>
      <c s="72" t="str">
        <f>IF('S.D.PASTE SHEET'!Q401="","",'S.D.PASTE SHEET'!Q401)</f>
        <v/>
      </c>
      <c s="72" t="str">
        <f>IF('S.D.PASTE SHEET'!R401="","",'S.D.PASTE SHEET'!R401)</f>
        <v/>
      </c>
      <c s="72" t="str">
        <f>IF('S.D.PASTE SHEET'!S401="","",'S.D.PASTE SHEET'!S401)</f>
        <v/>
      </c>
      <c s="72" t="str">
        <f>IF('S.D.PASTE SHEET'!T401="","",'S.D.PASTE SHEET'!T401)</f>
        <v/>
      </c>
      <c s="72" t="str">
        <f>IF('S.D.PASTE SHEET'!U401="","",'S.D.PASTE SHEET'!U401)</f>
        <v/>
      </c>
      <c s="72" t="str">
        <f>IF('S.D.PASTE SHEET'!V401="","",'S.D.PASTE SHEET'!V401)</f>
        <v/>
      </c>
      <c s="72" t="str">
        <f>IF('S.D.PASTE SHEET'!W401="","",'S.D.PASTE SHEET'!W401)</f>
        <v/>
      </c>
      <c s="72" t="str">
        <f>IF('S.D.PASTE SHEET'!X401="","",'S.D.PASTE SHEET'!X401)</f>
        <v/>
      </c>
      <c s="72" t="str">
        <f>IF('S.D.PASTE SHEET'!Y401="","",'S.D.PASTE SHEET'!Y401)</f>
        <v/>
      </c>
      <c s="72" t="str">
        <f>IF('S.D.PASTE SHEET'!Z401="","",'S.D.PASTE SHEET'!Z401)</f>
        <v/>
      </c>
      <c s="72" t="str">
        <f>IF('S.D.PASTE SHEET'!AA401="","",'S.D.PASTE SHEET'!AA401)</f>
        <v/>
      </c>
      <c s="72" t="str">
        <f>IF('S.D.PASTE SHEET'!AB401="","",'S.D.PASTE SHEET'!AB401)</f>
        <v/>
      </c>
      <c s="72" t="str">
        <f>IF('S.D.PASTE SHEET'!AC401="","",'S.D.PASTE SHEET'!AC401)</f>
        <v/>
      </c>
      <c s="72" t="str">
        <f>IF('S.D.PASTE SHEET'!AD401="","",'S.D.PASTE SHEET'!AD401)</f>
        <v/>
      </c>
      <c s="74"/>
      <c s="70" t="str">
        <f>IF(AK401="","",IF(AK401&gt;0,COUNT($AG$2:AG401),""))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IF(BC401="","",IF(BC401&gt;0,COUNT($AY$2:AY401),""))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2" spans="1:157" ht="15.75" customHeight="1">
      <c r="A402" s="72" t="str">
        <f>IF('S.D.PASTE SHEET'!A402="","",'S.D.PASTE SHEET'!A402)</f>
        <v/>
      </c>
      <c s="72" t="str">
        <f>IF('S.D.PASTE SHEET'!B402="","",'S.D.PASTE SHEET'!B402)</f>
        <v/>
      </c>
      <c s="72" t="str">
        <f>IF('S.D.PASTE SHEET'!C402="","",'S.D.PASTE SHEET'!C402)</f>
        <v/>
      </c>
      <c s="73" t="str">
        <f>IF('S.D.PASTE SHEET'!D402="","",'S.D.PASTE SHEET'!D402)</f>
        <v/>
      </c>
      <c s="72" t="str">
        <f>IF('S.D.PASTE SHEET'!E402="","",UPPER('S.D.PASTE SHEET'!E402))</f>
        <v/>
      </c>
      <c s="72" t="str">
        <f>IF('S.D.PASTE SHEET'!F402="","",'S.D.PASTE SHEET'!F402)</f>
        <v/>
      </c>
      <c s="72" t="str">
        <f>IF('S.D.PASTE SHEET'!G402="","",UPPER('S.D.PASTE SHEET'!G402))</f>
        <v/>
      </c>
      <c s="72" t="str">
        <f>IF('S.D.PASTE SHEET'!H402="","",UPPER('S.D.PASTE SHEET'!H402))</f>
        <v/>
      </c>
      <c s="72" t="str">
        <f>IF('S.D.PASTE SHEET'!I402="","",'S.D.PASTE SHEET'!I402)</f>
        <v/>
      </c>
      <c s="73" t="str">
        <f>IF('S.D.PASTE SHEET'!J402="","",'S.D.PASTE SHEET'!J402)</f>
        <v/>
      </c>
      <c s="72" t="str">
        <f>IF('S.D.PASTE SHEET'!K402="","",'S.D.PASTE SHEET'!K402)</f>
        <v/>
      </c>
      <c s="72" t="str">
        <f>IF('S.D.PASTE SHEET'!L402="","",'S.D.PASTE SHEET'!L402)</f>
        <v/>
      </c>
      <c s="72" t="str">
        <f>IF('S.D.PASTE SHEET'!M402="","",'S.D.PASTE SHEET'!M402)</f>
        <v/>
      </c>
      <c s="72" t="str">
        <f>IF('S.D.PASTE SHEET'!N402="","",'S.D.PASTE SHEET'!N402)</f>
        <v/>
      </c>
      <c s="72" t="str">
        <f>IF('S.D.PASTE SHEET'!O402="","",'S.D.PASTE SHEET'!O402)</f>
        <v/>
      </c>
      <c s="72" t="str">
        <f>IF('S.D.PASTE SHEET'!P402="","",'S.D.PASTE SHEET'!P402)</f>
        <v/>
      </c>
      <c s="72" t="str">
        <f>IF('S.D.PASTE SHEET'!Q402="","",'S.D.PASTE SHEET'!Q402)</f>
        <v/>
      </c>
      <c s="72" t="str">
        <f>IF('S.D.PASTE SHEET'!R402="","",'S.D.PASTE SHEET'!R402)</f>
        <v/>
      </c>
      <c s="72" t="str">
        <f>IF('S.D.PASTE SHEET'!S402="","",'S.D.PASTE SHEET'!S402)</f>
        <v/>
      </c>
      <c s="72" t="str">
        <f>IF('S.D.PASTE SHEET'!T402="","",'S.D.PASTE SHEET'!T402)</f>
        <v/>
      </c>
      <c s="72" t="str">
        <f>IF('S.D.PASTE SHEET'!U402="","",'S.D.PASTE SHEET'!U402)</f>
        <v/>
      </c>
      <c s="72" t="str">
        <f>IF('S.D.PASTE SHEET'!V402="","",'S.D.PASTE SHEET'!V402)</f>
        <v/>
      </c>
      <c s="72" t="str">
        <f>IF('S.D.PASTE SHEET'!W402="","",'S.D.PASTE SHEET'!W402)</f>
        <v/>
      </c>
      <c s="72" t="str">
        <f>IF('S.D.PASTE SHEET'!X402="","",'S.D.PASTE SHEET'!X402)</f>
        <v/>
      </c>
      <c s="72" t="str">
        <f>IF('S.D.PASTE SHEET'!Y402="","",'S.D.PASTE SHEET'!Y402)</f>
        <v/>
      </c>
      <c s="72" t="str">
        <f>IF('S.D.PASTE SHEET'!Z402="","",'S.D.PASTE SHEET'!Z402)</f>
        <v/>
      </c>
      <c s="72" t="str">
        <f>IF('S.D.PASTE SHEET'!AA402="","",'S.D.PASTE SHEET'!AA402)</f>
        <v/>
      </c>
      <c s="72" t="str">
        <f>IF('S.D.PASTE SHEET'!AB402="","",'S.D.PASTE SHEET'!AB402)</f>
        <v/>
      </c>
      <c s="72" t="str">
        <f>IF('S.D.PASTE SHEET'!AC402="","",'S.D.PASTE SHEET'!AC402)</f>
        <v/>
      </c>
      <c s="72" t="str">
        <f>IF('S.D.PASTE SHEET'!AD402="","",'S.D.PASTE SHEET'!AD402)</f>
        <v/>
      </c>
      <c s="74"/>
      <c s="70" t="str">
        <f>IF(AK402="","",IF(AK402&gt;0,COUNT($AG$2:AG402),""))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IF(BC402="","",IF(BC402&gt;0,COUNT($AY$2:AY402),""))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3" spans="1:157" ht="15.75" customHeight="1">
      <c r="A403" s="72" t="str">
        <f>IF('S.D.PASTE SHEET'!A403="","",'S.D.PASTE SHEET'!A403)</f>
        <v/>
      </c>
      <c s="72" t="str">
        <f>IF('S.D.PASTE SHEET'!B403="","",'S.D.PASTE SHEET'!B403)</f>
        <v/>
      </c>
      <c s="72" t="str">
        <f>IF('S.D.PASTE SHEET'!C403="","",'S.D.PASTE SHEET'!C403)</f>
        <v/>
      </c>
      <c s="73" t="str">
        <f>IF('S.D.PASTE SHEET'!D403="","",'S.D.PASTE SHEET'!D403)</f>
        <v/>
      </c>
      <c s="72" t="str">
        <f>IF('S.D.PASTE SHEET'!E403="","",UPPER('S.D.PASTE SHEET'!E403))</f>
        <v/>
      </c>
      <c s="72" t="str">
        <f>IF('S.D.PASTE SHEET'!F403="","",'S.D.PASTE SHEET'!F403)</f>
        <v/>
      </c>
      <c s="72" t="str">
        <f>IF('S.D.PASTE SHEET'!G403="","",UPPER('S.D.PASTE SHEET'!G403))</f>
        <v/>
      </c>
      <c s="72" t="str">
        <f>IF('S.D.PASTE SHEET'!H403="","",UPPER('S.D.PASTE SHEET'!H403))</f>
        <v/>
      </c>
      <c s="72" t="str">
        <f>IF('S.D.PASTE SHEET'!I403="","",'S.D.PASTE SHEET'!I403)</f>
        <v/>
      </c>
      <c s="73" t="str">
        <f>IF('S.D.PASTE SHEET'!J403="","",'S.D.PASTE SHEET'!J403)</f>
        <v/>
      </c>
      <c s="72" t="str">
        <f>IF('S.D.PASTE SHEET'!K403="","",'S.D.PASTE SHEET'!K403)</f>
        <v/>
      </c>
      <c s="72" t="str">
        <f>IF('S.D.PASTE SHEET'!L403="","",'S.D.PASTE SHEET'!L403)</f>
        <v/>
      </c>
      <c s="72" t="str">
        <f>IF('S.D.PASTE SHEET'!M403="","",'S.D.PASTE SHEET'!M403)</f>
        <v/>
      </c>
      <c s="72" t="str">
        <f>IF('S.D.PASTE SHEET'!N403="","",'S.D.PASTE SHEET'!N403)</f>
        <v/>
      </c>
      <c s="72" t="str">
        <f>IF('S.D.PASTE SHEET'!O403="","",'S.D.PASTE SHEET'!O403)</f>
        <v/>
      </c>
      <c s="72" t="str">
        <f>IF('S.D.PASTE SHEET'!P403="","",'S.D.PASTE SHEET'!P403)</f>
        <v/>
      </c>
      <c s="72" t="str">
        <f>IF('S.D.PASTE SHEET'!Q403="","",'S.D.PASTE SHEET'!Q403)</f>
        <v/>
      </c>
      <c s="72" t="str">
        <f>IF('S.D.PASTE SHEET'!R403="","",'S.D.PASTE SHEET'!R403)</f>
        <v/>
      </c>
      <c s="72" t="str">
        <f>IF('S.D.PASTE SHEET'!S403="","",'S.D.PASTE SHEET'!S403)</f>
        <v/>
      </c>
      <c s="72" t="str">
        <f>IF('S.D.PASTE SHEET'!T403="","",'S.D.PASTE SHEET'!T403)</f>
        <v/>
      </c>
      <c s="72" t="str">
        <f>IF('S.D.PASTE SHEET'!U403="","",'S.D.PASTE SHEET'!U403)</f>
        <v/>
      </c>
      <c s="72" t="str">
        <f>IF('S.D.PASTE SHEET'!V403="","",'S.D.PASTE SHEET'!V403)</f>
        <v/>
      </c>
      <c s="72" t="str">
        <f>IF('S.D.PASTE SHEET'!W403="","",'S.D.PASTE SHEET'!W403)</f>
        <v/>
      </c>
      <c s="72" t="str">
        <f>IF('S.D.PASTE SHEET'!X403="","",'S.D.PASTE SHEET'!X403)</f>
        <v/>
      </c>
      <c s="72" t="str">
        <f>IF('S.D.PASTE SHEET'!Y403="","",'S.D.PASTE SHEET'!Y403)</f>
        <v/>
      </c>
      <c s="72" t="str">
        <f>IF('S.D.PASTE SHEET'!Z403="","",'S.D.PASTE SHEET'!Z403)</f>
        <v/>
      </c>
      <c s="72" t="str">
        <f>IF('S.D.PASTE SHEET'!AA403="","",'S.D.PASTE SHEET'!AA403)</f>
        <v/>
      </c>
      <c s="72" t="str">
        <f>IF('S.D.PASTE SHEET'!AB403="","",'S.D.PASTE SHEET'!AB403)</f>
        <v/>
      </c>
      <c s="72" t="str">
        <f>IF('S.D.PASTE SHEET'!AC403="","",'S.D.PASTE SHEET'!AC403)</f>
        <v/>
      </c>
      <c s="72" t="str">
        <f>IF('S.D.PASTE SHEET'!AD403="","",'S.D.PASTE SHEET'!AD403)</f>
        <v/>
      </c>
      <c s="74"/>
      <c s="70" t="str">
        <f>IF(AK403="","",IF(AK403&gt;0,COUNT($AG$2:AG403),""))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IF(BC403="","",IF(BC403&gt;0,COUNT($AY$2:AY403),""))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4" spans="1:157" ht="15.75" customHeight="1">
      <c r="A404" s="72" t="str">
        <f>IF('S.D.PASTE SHEET'!A404="","",'S.D.PASTE SHEET'!A404)</f>
        <v/>
      </c>
      <c s="72" t="str">
        <f>IF('S.D.PASTE SHEET'!B404="","",'S.D.PASTE SHEET'!B404)</f>
        <v/>
      </c>
      <c s="72" t="str">
        <f>IF('S.D.PASTE SHEET'!C404="","",'S.D.PASTE SHEET'!C404)</f>
        <v/>
      </c>
      <c s="73" t="str">
        <f>IF('S.D.PASTE SHEET'!D404="","",'S.D.PASTE SHEET'!D404)</f>
        <v/>
      </c>
      <c s="72" t="str">
        <f>IF('S.D.PASTE SHEET'!E404="","",UPPER('S.D.PASTE SHEET'!E404))</f>
        <v/>
      </c>
      <c s="72" t="str">
        <f>IF('S.D.PASTE SHEET'!F404="","",'S.D.PASTE SHEET'!F404)</f>
        <v/>
      </c>
      <c s="72" t="str">
        <f>IF('S.D.PASTE SHEET'!G404="","",UPPER('S.D.PASTE SHEET'!G404))</f>
        <v/>
      </c>
      <c s="72" t="str">
        <f>IF('S.D.PASTE SHEET'!H404="","",UPPER('S.D.PASTE SHEET'!H404))</f>
        <v/>
      </c>
      <c s="72" t="str">
        <f>IF('S.D.PASTE SHEET'!I404="","",'S.D.PASTE SHEET'!I404)</f>
        <v/>
      </c>
      <c s="73" t="str">
        <f>IF('S.D.PASTE SHEET'!J404="","",'S.D.PASTE SHEET'!J404)</f>
        <v/>
      </c>
      <c s="72" t="str">
        <f>IF('S.D.PASTE SHEET'!K404="","",'S.D.PASTE SHEET'!K404)</f>
        <v/>
      </c>
      <c s="72" t="str">
        <f>IF('S.D.PASTE SHEET'!L404="","",'S.D.PASTE SHEET'!L404)</f>
        <v/>
      </c>
      <c s="72" t="str">
        <f>IF('S.D.PASTE SHEET'!M404="","",'S.D.PASTE SHEET'!M404)</f>
        <v/>
      </c>
      <c s="72" t="str">
        <f>IF('S.D.PASTE SHEET'!N404="","",'S.D.PASTE SHEET'!N404)</f>
        <v/>
      </c>
      <c s="72" t="str">
        <f>IF('S.D.PASTE SHEET'!O404="","",'S.D.PASTE SHEET'!O404)</f>
        <v/>
      </c>
      <c s="72" t="str">
        <f>IF('S.D.PASTE SHEET'!P404="","",'S.D.PASTE SHEET'!P404)</f>
        <v/>
      </c>
      <c s="72" t="str">
        <f>IF('S.D.PASTE SHEET'!Q404="","",'S.D.PASTE SHEET'!Q404)</f>
        <v/>
      </c>
      <c s="72" t="str">
        <f>IF('S.D.PASTE SHEET'!R404="","",'S.D.PASTE SHEET'!R404)</f>
        <v/>
      </c>
      <c s="72" t="str">
        <f>IF('S.D.PASTE SHEET'!S404="","",'S.D.PASTE SHEET'!S404)</f>
        <v/>
      </c>
      <c s="72" t="str">
        <f>IF('S.D.PASTE SHEET'!T404="","",'S.D.PASTE SHEET'!T404)</f>
        <v/>
      </c>
      <c s="72" t="str">
        <f>IF('S.D.PASTE SHEET'!U404="","",'S.D.PASTE SHEET'!U404)</f>
        <v/>
      </c>
      <c s="72" t="str">
        <f>IF('S.D.PASTE SHEET'!V404="","",'S.D.PASTE SHEET'!V404)</f>
        <v/>
      </c>
      <c s="72" t="str">
        <f>IF('S.D.PASTE SHEET'!W404="","",'S.D.PASTE SHEET'!W404)</f>
        <v/>
      </c>
      <c s="72" t="str">
        <f>IF('S.D.PASTE SHEET'!X404="","",'S.D.PASTE SHEET'!X404)</f>
        <v/>
      </c>
      <c s="72" t="str">
        <f>IF('S.D.PASTE SHEET'!Y404="","",'S.D.PASTE SHEET'!Y404)</f>
        <v/>
      </c>
      <c s="72" t="str">
        <f>IF('S.D.PASTE SHEET'!Z404="","",'S.D.PASTE SHEET'!Z404)</f>
        <v/>
      </c>
      <c s="72" t="str">
        <f>IF('S.D.PASTE SHEET'!AA404="","",'S.D.PASTE SHEET'!AA404)</f>
        <v/>
      </c>
      <c s="72" t="str">
        <f>IF('S.D.PASTE SHEET'!AB404="","",'S.D.PASTE SHEET'!AB404)</f>
        <v/>
      </c>
      <c s="72" t="str">
        <f>IF('S.D.PASTE SHEET'!AC404="","",'S.D.PASTE SHEET'!AC404)</f>
        <v/>
      </c>
      <c s="72" t="str">
        <f>IF('S.D.PASTE SHEET'!AD404="","",'S.D.PASTE SHEET'!AD404)</f>
        <v/>
      </c>
      <c s="74"/>
      <c s="70" t="str">
        <f>IF(AK404="","",IF(AK404&gt;0,COUNT($AG$2:AG404),""))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IF(BC404="","",IF(BC404&gt;0,COUNT($AY$2:AY404),""))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5" spans="1:157" ht="15.75" customHeight="1">
      <c r="A405" s="72" t="str">
        <f>IF('S.D.PASTE SHEET'!A405="","",'S.D.PASTE SHEET'!A405)</f>
        <v/>
      </c>
      <c s="72" t="str">
        <f>IF('S.D.PASTE SHEET'!B405="","",'S.D.PASTE SHEET'!B405)</f>
        <v/>
      </c>
      <c s="72" t="str">
        <f>IF('S.D.PASTE SHEET'!C405="","",'S.D.PASTE SHEET'!C405)</f>
        <v/>
      </c>
      <c s="73" t="str">
        <f>IF('S.D.PASTE SHEET'!D405="","",'S.D.PASTE SHEET'!D405)</f>
        <v/>
      </c>
      <c s="72" t="str">
        <f>IF('S.D.PASTE SHEET'!E405="","",UPPER('S.D.PASTE SHEET'!E405))</f>
        <v/>
      </c>
      <c s="72" t="str">
        <f>IF('S.D.PASTE SHEET'!F405="","",'S.D.PASTE SHEET'!F405)</f>
        <v/>
      </c>
      <c s="72" t="str">
        <f>IF('S.D.PASTE SHEET'!G405="","",UPPER('S.D.PASTE SHEET'!G405))</f>
        <v/>
      </c>
      <c s="72" t="str">
        <f>IF('S.D.PASTE SHEET'!H405="","",UPPER('S.D.PASTE SHEET'!H405))</f>
        <v/>
      </c>
      <c s="72" t="str">
        <f>IF('S.D.PASTE SHEET'!I405="","",'S.D.PASTE SHEET'!I405)</f>
        <v/>
      </c>
      <c s="73" t="str">
        <f>IF('S.D.PASTE SHEET'!J405="","",'S.D.PASTE SHEET'!J405)</f>
        <v/>
      </c>
      <c s="72" t="str">
        <f>IF('S.D.PASTE SHEET'!K405="","",'S.D.PASTE SHEET'!K405)</f>
        <v/>
      </c>
      <c s="72" t="str">
        <f>IF('S.D.PASTE SHEET'!L405="","",'S.D.PASTE SHEET'!L405)</f>
        <v/>
      </c>
      <c s="72" t="str">
        <f>IF('S.D.PASTE SHEET'!M405="","",'S.D.PASTE SHEET'!M405)</f>
        <v/>
      </c>
      <c s="72" t="str">
        <f>IF('S.D.PASTE SHEET'!N405="","",'S.D.PASTE SHEET'!N405)</f>
        <v/>
      </c>
      <c s="72" t="str">
        <f>IF('S.D.PASTE SHEET'!O405="","",'S.D.PASTE SHEET'!O405)</f>
        <v/>
      </c>
      <c s="72" t="str">
        <f>IF('S.D.PASTE SHEET'!P405="","",'S.D.PASTE SHEET'!P405)</f>
        <v/>
      </c>
      <c s="72" t="str">
        <f>IF('S.D.PASTE SHEET'!Q405="","",'S.D.PASTE SHEET'!Q405)</f>
        <v/>
      </c>
      <c s="72" t="str">
        <f>IF('S.D.PASTE SHEET'!R405="","",'S.D.PASTE SHEET'!R405)</f>
        <v/>
      </c>
      <c s="72" t="str">
        <f>IF('S.D.PASTE SHEET'!S405="","",'S.D.PASTE SHEET'!S405)</f>
        <v/>
      </c>
      <c s="72" t="str">
        <f>IF('S.D.PASTE SHEET'!T405="","",'S.D.PASTE SHEET'!T405)</f>
        <v/>
      </c>
      <c s="72" t="str">
        <f>IF('S.D.PASTE SHEET'!U405="","",'S.D.PASTE SHEET'!U405)</f>
        <v/>
      </c>
      <c s="72" t="str">
        <f>IF('S.D.PASTE SHEET'!V405="","",'S.D.PASTE SHEET'!V405)</f>
        <v/>
      </c>
      <c s="72" t="str">
        <f>IF('S.D.PASTE SHEET'!W405="","",'S.D.PASTE SHEET'!W405)</f>
        <v/>
      </c>
      <c s="72" t="str">
        <f>IF('S.D.PASTE SHEET'!X405="","",'S.D.PASTE SHEET'!X405)</f>
        <v/>
      </c>
      <c s="72" t="str">
        <f>IF('S.D.PASTE SHEET'!Y405="","",'S.D.PASTE SHEET'!Y405)</f>
        <v/>
      </c>
      <c s="72" t="str">
        <f>IF('S.D.PASTE SHEET'!Z405="","",'S.D.PASTE SHEET'!Z405)</f>
        <v/>
      </c>
      <c s="72" t="str">
        <f>IF('S.D.PASTE SHEET'!AA405="","",'S.D.PASTE SHEET'!AA405)</f>
        <v/>
      </c>
      <c s="72" t="str">
        <f>IF('S.D.PASTE SHEET'!AB405="","",'S.D.PASTE SHEET'!AB405)</f>
        <v/>
      </c>
      <c s="72" t="str">
        <f>IF('S.D.PASTE SHEET'!AC405="","",'S.D.PASTE SHEET'!AC405)</f>
        <v/>
      </c>
      <c s="72" t="str">
        <f>IF('S.D.PASTE SHEET'!AD405="","",'S.D.PASTE SHEET'!AD405)</f>
        <v/>
      </c>
      <c s="74"/>
      <c s="70" t="str">
        <f>IF(AK405="","",IF(AK405&gt;0,COUNT($AG$2:AG405),""))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IF(BC405="","",IF(BC405&gt;0,COUNT($AY$2:AY405),""))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6" spans="1:157" ht="15.75" customHeight="1">
      <c r="A406" s="72" t="str">
        <f>IF('S.D.PASTE SHEET'!A406="","",'S.D.PASTE SHEET'!A406)</f>
        <v/>
      </c>
      <c s="72" t="str">
        <f>IF('S.D.PASTE SHEET'!B406="","",'S.D.PASTE SHEET'!B406)</f>
        <v/>
      </c>
      <c s="72" t="str">
        <f>IF('S.D.PASTE SHEET'!C406="","",'S.D.PASTE SHEET'!C406)</f>
        <v/>
      </c>
      <c s="73" t="str">
        <f>IF('S.D.PASTE SHEET'!D406="","",'S.D.PASTE SHEET'!D406)</f>
        <v/>
      </c>
      <c s="72" t="str">
        <f>IF('S.D.PASTE SHEET'!E406="","",UPPER('S.D.PASTE SHEET'!E406))</f>
        <v/>
      </c>
      <c s="72" t="str">
        <f>IF('S.D.PASTE SHEET'!F406="","",'S.D.PASTE SHEET'!F406)</f>
        <v/>
      </c>
      <c s="72" t="str">
        <f>IF('S.D.PASTE SHEET'!G406="","",UPPER('S.D.PASTE SHEET'!G406))</f>
        <v/>
      </c>
      <c s="72" t="str">
        <f>IF('S.D.PASTE SHEET'!H406="","",UPPER('S.D.PASTE SHEET'!H406))</f>
        <v/>
      </c>
      <c s="72" t="str">
        <f>IF('S.D.PASTE SHEET'!I406="","",'S.D.PASTE SHEET'!I406)</f>
        <v/>
      </c>
      <c s="73" t="str">
        <f>IF('S.D.PASTE SHEET'!J406="","",'S.D.PASTE SHEET'!J406)</f>
        <v/>
      </c>
      <c s="72" t="str">
        <f>IF('S.D.PASTE SHEET'!K406="","",'S.D.PASTE SHEET'!K406)</f>
        <v/>
      </c>
      <c s="72" t="str">
        <f>IF('S.D.PASTE SHEET'!L406="","",'S.D.PASTE SHEET'!L406)</f>
        <v/>
      </c>
      <c s="72" t="str">
        <f>IF('S.D.PASTE SHEET'!M406="","",'S.D.PASTE SHEET'!M406)</f>
        <v/>
      </c>
      <c s="72" t="str">
        <f>IF('S.D.PASTE SHEET'!N406="","",'S.D.PASTE SHEET'!N406)</f>
        <v/>
      </c>
      <c s="72" t="str">
        <f>IF('S.D.PASTE SHEET'!O406="","",'S.D.PASTE SHEET'!O406)</f>
        <v/>
      </c>
      <c s="72" t="str">
        <f>IF('S.D.PASTE SHEET'!P406="","",'S.D.PASTE SHEET'!P406)</f>
        <v/>
      </c>
      <c s="72" t="str">
        <f>IF('S.D.PASTE SHEET'!Q406="","",'S.D.PASTE SHEET'!Q406)</f>
        <v/>
      </c>
      <c s="72" t="str">
        <f>IF('S.D.PASTE SHEET'!R406="","",'S.D.PASTE SHEET'!R406)</f>
        <v/>
      </c>
      <c s="72" t="str">
        <f>IF('S.D.PASTE SHEET'!S406="","",'S.D.PASTE SHEET'!S406)</f>
        <v/>
      </c>
      <c s="72" t="str">
        <f>IF('S.D.PASTE SHEET'!T406="","",'S.D.PASTE SHEET'!T406)</f>
        <v/>
      </c>
      <c s="72" t="str">
        <f>IF('S.D.PASTE SHEET'!U406="","",'S.D.PASTE SHEET'!U406)</f>
        <v/>
      </c>
      <c s="72" t="str">
        <f>IF('S.D.PASTE SHEET'!V406="","",'S.D.PASTE SHEET'!V406)</f>
        <v/>
      </c>
      <c s="72" t="str">
        <f>IF('S.D.PASTE SHEET'!W406="","",'S.D.PASTE SHEET'!W406)</f>
        <v/>
      </c>
      <c s="72" t="str">
        <f>IF('S.D.PASTE SHEET'!X406="","",'S.D.PASTE SHEET'!X406)</f>
        <v/>
      </c>
      <c s="72" t="str">
        <f>IF('S.D.PASTE SHEET'!Y406="","",'S.D.PASTE SHEET'!Y406)</f>
        <v/>
      </c>
      <c s="72" t="str">
        <f>IF('S.D.PASTE SHEET'!Z406="","",'S.D.PASTE SHEET'!Z406)</f>
        <v/>
      </c>
      <c s="72" t="str">
        <f>IF('S.D.PASTE SHEET'!AA406="","",'S.D.PASTE SHEET'!AA406)</f>
        <v/>
      </c>
      <c s="72" t="str">
        <f>IF('S.D.PASTE SHEET'!AB406="","",'S.D.PASTE SHEET'!AB406)</f>
        <v/>
      </c>
      <c s="72" t="str">
        <f>IF('S.D.PASTE SHEET'!AC406="","",'S.D.PASTE SHEET'!AC406)</f>
        <v/>
      </c>
      <c s="72" t="str">
        <f>IF('S.D.PASTE SHEET'!AD406="","",'S.D.PASTE SHEET'!AD406)</f>
        <v/>
      </c>
      <c s="74"/>
      <c s="70" t="str">
        <f>IF(AK406="","",IF(AK406&gt;0,COUNT($AG$2:AG406),""))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IF(BC406="","",IF(BC406&gt;0,COUNT($AY$2:AY406),""))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7" spans="1:157" ht="15.75" customHeight="1">
      <c r="A407" s="72" t="str">
        <f>IF('S.D.PASTE SHEET'!A407="","",'S.D.PASTE SHEET'!A407)</f>
        <v/>
      </c>
      <c s="72" t="str">
        <f>IF('S.D.PASTE SHEET'!B407="","",'S.D.PASTE SHEET'!B407)</f>
        <v/>
      </c>
      <c s="72" t="str">
        <f>IF('S.D.PASTE SHEET'!C407="","",'S.D.PASTE SHEET'!C407)</f>
        <v/>
      </c>
      <c s="73" t="str">
        <f>IF('S.D.PASTE SHEET'!D407="","",'S.D.PASTE SHEET'!D407)</f>
        <v/>
      </c>
      <c s="72" t="str">
        <f>IF('S.D.PASTE SHEET'!E407="","",UPPER('S.D.PASTE SHEET'!E407))</f>
        <v/>
      </c>
      <c s="72" t="str">
        <f>IF('S.D.PASTE SHEET'!F407="","",'S.D.PASTE SHEET'!F407)</f>
        <v/>
      </c>
      <c s="72" t="str">
        <f>IF('S.D.PASTE SHEET'!G407="","",UPPER('S.D.PASTE SHEET'!G407))</f>
        <v/>
      </c>
      <c s="72" t="str">
        <f>IF('S.D.PASTE SHEET'!H407="","",UPPER('S.D.PASTE SHEET'!H407))</f>
        <v/>
      </c>
      <c s="72" t="str">
        <f>IF('S.D.PASTE SHEET'!I407="","",'S.D.PASTE SHEET'!I407)</f>
        <v/>
      </c>
      <c s="73" t="str">
        <f>IF('S.D.PASTE SHEET'!J407="","",'S.D.PASTE SHEET'!J407)</f>
        <v/>
      </c>
      <c s="72" t="str">
        <f>IF('S.D.PASTE SHEET'!K407="","",'S.D.PASTE SHEET'!K407)</f>
        <v/>
      </c>
      <c s="72" t="str">
        <f>IF('S.D.PASTE SHEET'!L407="","",'S.D.PASTE SHEET'!L407)</f>
        <v/>
      </c>
      <c s="72" t="str">
        <f>IF('S.D.PASTE SHEET'!M407="","",'S.D.PASTE SHEET'!M407)</f>
        <v/>
      </c>
      <c s="72" t="str">
        <f>IF('S.D.PASTE SHEET'!N407="","",'S.D.PASTE SHEET'!N407)</f>
        <v/>
      </c>
      <c s="72" t="str">
        <f>IF('S.D.PASTE SHEET'!O407="","",'S.D.PASTE SHEET'!O407)</f>
        <v/>
      </c>
      <c s="72" t="str">
        <f>IF('S.D.PASTE SHEET'!P407="","",'S.D.PASTE SHEET'!P407)</f>
        <v/>
      </c>
      <c s="72" t="str">
        <f>IF('S.D.PASTE SHEET'!Q407="","",'S.D.PASTE SHEET'!Q407)</f>
        <v/>
      </c>
      <c s="72" t="str">
        <f>IF('S.D.PASTE SHEET'!R407="","",'S.D.PASTE SHEET'!R407)</f>
        <v/>
      </c>
      <c s="72" t="str">
        <f>IF('S.D.PASTE SHEET'!S407="","",'S.D.PASTE SHEET'!S407)</f>
        <v/>
      </c>
      <c s="72" t="str">
        <f>IF('S.D.PASTE SHEET'!T407="","",'S.D.PASTE SHEET'!T407)</f>
        <v/>
      </c>
      <c s="72" t="str">
        <f>IF('S.D.PASTE SHEET'!U407="","",'S.D.PASTE SHEET'!U407)</f>
        <v/>
      </c>
      <c s="72" t="str">
        <f>IF('S.D.PASTE SHEET'!V407="","",'S.D.PASTE SHEET'!V407)</f>
        <v/>
      </c>
      <c s="72" t="str">
        <f>IF('S.D.PASTE SHEET'!W407="","",'S.D.PASTE SHEET'!W407)</f>
        <v/>
      </c>
      <c s="72" t="str">
        <f>IF('S.D.PASTE SHEET'!X407="","",'S.D.PASTE SHEET'!X407)</f>
        <v/>
      </c>
      <c s="72" t="str">
        <f>IF('S.D.PASTE SHEET'!Y407="","",'S.D.PASTE SHEET'!Y407)</f>
        <v/>
      </c>
      <c s="72" t="str">
        <f>IF('S.D.PASTE SHEET'!Z407="","",'S.D.PASTE SHEET'!Z407)</f>
        <v/>
      </c>
      <c s="72" t="str">
        <f>IF('S.D.PASTE SHEET'!AA407="","",'S.D.PASTE SHEET'!AA407)</f>
        <v/>
      </c>
      <c s="72" t="str">
        <f>IF('S.D.PASTE SHEET'!AB407="","",'S.D.PASTE SHEET'!AB407)</f>
        <v/>
      </c>
      <c s="72" t="str">
        <f>IF('S.D.PASTE SHEET'!AC407="","",'S.D.PASTE SHEET'!AC407)</f>
        <v/>
      </c>
      <c s="72" t="str">
        <f>IF('S.D.PASTE SHEET'!AD407="","",'S.D.PASTE SHEET'!AD407)</f>
        <v/>
      </c>
      <c s="74"/>
      <c s="70" t="str">
        <f>IF(AK407="","",IF(AK407&gt;0,COUNT($AG$2:AG407),""))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IF(BC407="","",IF(BC407&gt;0,COUNT($AY$2:AY407),""))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8" spans="1:157" ht="15.75" customHeight="1">
      <c r="A408" s="72" t="str">
        <f>IF('S.D.PASTE SHEET'!A408="","",'S.D.PASTE SHEET'!A408)</f>
        <v/>
      </c>
      <c s="72" t="str">
        <f>IF('S.D.PASTE SHEET'!B408="","",'S.D.PASTE SHEET'!B408)</f>
        <v/>
      </c>
      <c s="72" t="str">
        <f>IF('S.D.PASTE SHEET'!C408="","",'S.D.PASTE SHEET'!C408)</f>
        <v/>
      </c>
      <c s="73" t="str">
        <f>IF('S.D.PASTE SHEET'!D408="","",'S.D.PASTE SHEET'!D408)</f>
        <v/>
      </c>
      <c s="72" t="str">
        <f>IF('S.D.PASTE SHEET'!E408="","",UPPER('S.D.PASTE SHEET'!E408))</f>
        <v/>
      </c>
      <c s="72" t="str">
        <f>IF('S.D.PASTE SHEET'!F408="","",'S.D.PASTE SHEET'!F408)</f>
        <v/>
      </c>
      <c s="72" t="str">
        <f>IF('S.D.PASTE SHEET'!G408="","",UPPER('S.D.PASTE SHEET'!G408))</f>
        <v/>
      </c>
      <c s="72" t="str">
        <f>IF('S.D.PASTE SHEET'!H408="","",UPPER('S.D.PASTE SHEET'!H408))</f>
        <v/>
      </c>
      <c s="72" t="str">
        <f>IF('S.D.PASTE SHEET'!I408="","",'S.D.PASTE SHEET'!I408)</f>
        <v/>
      </c>
      <c s="73" t="str">
        <f>IF('S.D.PASTE SHEET'!J408="","",'S.D.PASTE SHEET'!J408)</f>
        <v/>
      </c>
      <c s="72" t="str">
        <f>IF('S.D.PASTE SHEET'!K408="","",'S.D.PASTE SHEET'!K408)</f>
        <v/>
      </c>
      <c s="72" t="str">
        <f>IF('S.D.PASTE SHEET'!L408="","",'S.D.PASTE SHEET'!L408)</f>
        <v/>
      </c>
      <c s="72" t="str">
        <f>IF('S.D.PASTE SHEET'!M408="","",'S.D.PASTE SHEET'!M408)</f>
        <v/>
      </c>
      <c s="72" t="str">
        <f>IF('S.D.PASTE SHEET'!N408="","",'S.D.PASTE SHEET'!N408)</f>
        <v/>
      </c>
      <c s="72" t="str">
        <f>IF('S.D.PASTE SHEET'!O408="","",'S.D.PASTE SHEET'!O408)</f>
        <v/>
      </c>
      <c s="72" t="str">
        <f>IF('S.D.PASTE SHEET'!P408="","",'S.D.PASTE SHEET'!P408)</f>
        <v/>
      </c>
      <c s="72" t="str">
        <f>IF('S.D.PASTE SHEET'!Q408="","",'S.D.PASTE SHEET'!Q408)</f>
        <v/>
      </c>
      <c s="72" t="str">
        <f>IF('S.D.PASTE SHEET'!R408="","",'S.D.PASTE SHEET'!R408)</f>
        <v/>
      </c>
      <c s="72" t="str">
        <f>IF('S.D.PASTE SHEET'!S408="","",'S.D.PASTE SHEET'!S408)</f>
        <v/>
      </c>
      <c s="72" t="str">
        <f>IF('S.D.PASTE SHEET'!T408="","",'S.D.PASTE SHEET'!T408)</f>
        <v/>
      </c>
      <c s="72" t="str">
        <f>IF('S.D.PASTE SHEET'!U408="","",'S.D.PASTE SHEET'!U408)</f>
        <v/>
      </c>
      <c s="72" t="str">
        <f>IF('S.D.PASTE SHEET'!V408="","",'S.D.PASTE SHEET'!V408)</f>
        <v/>
      </c>
      <c s="72" t="str">
        <f>IF('S.D.PASTE SHEET'!W408="","",'S.D.PASTE SHEET'!W408)</f>
        <v/>
      </c>
      <c s="72" t="str">
        <f>IF('S.D.PASTE SHEET'!X408="","",'S.D.PASTE SHEET'!X408)</f>
        <v/>
      </c>
      <c s="72" t="str">
        <f>IF('S.D.PASTE SHEET'!Y408="","",'S.D.PASTE SHEET'!Y408)</f>
        <v/>
      </c>
      <c s="72" t="str">
        <f>IF('S.D.PASTE SHEET'!Z408="","",'S.D.PASTE SHEET'!Z408)</f>
        <v/>
      </c>
      <c s="72" t="str">
        <f>IF('S.D.PASTE SHEET'!AA408="","",'S.D.PASTE SHEET'!AA408)</f>
        <v/>
      </c>
      <c s="72" t="str">
        <f>IF('S.D.PASTE SHEET'!AB408="","",'S.D.PASTE SHEET'!AB408)</f>
        <v/>
      </c>
      <c s="72" t="str">
        <f>IF('S.D.PASTE SHEET'!AC408="","",'S.D.PASTE SHEET'!AC408)</f>
        <v/>
      </c>
      <c s="72" t="str">
        <f>IF('S.D.PASTE SHEET'!AD408="","",'S.D.PASTE SHEET'!AD408)</f>
        <v/>
      </c>
      <c s="74"/>
      <c s="70" t="str">
        <f>IF(AK408="","",IF(AK408&gt;0,COUNT($AG$2:AG408),""))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IF(BC408="","",IF(BC408&gt;0,COUNT($AY$2:AY408),""))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09" spans="1:157" ht="15.75" customHeight="1">
      <c r="A409" s="72" t="str">
        <f>IF('S.D.PASTE SHEET'!A409="","",'S.D.PASTE SHEET'!A409)</f>
        <v/>
      </c>
      <c s="72" t="str">
        <f>IF('S.D.PASTE SHEET'!B409="","",'S.D.PASTE SHEET'!B409)</f>
        <v/>
      </c>
      <c s="72" t="str">
        <f>IF('S.D.PASTE SHEET'!C409="","",'S.D.PASTE SHEET'!C409)</f>
        <v/>
      </c>
      <c s="73" t="str">
        <f>IF('S.D.PASTE SHEET'!D409="","",'S.D.PASTE SHEET'!D409)</f>
        <v/>
      </c>
      <c s="72" t="str">
        <f>IF('S.D.PASTE SHEET'!E409="","",UPPER('S.D.PASTE SHEET'!E409))</f>
        <v/>
      </c>
      <c s="72" t="str">
        <f>IF('S.D.PASTE SHEET'!F409="","",'S.D.PASTE SHEET'!F409)</f>
        <v/>
      </c>
      <c s="72" t="str">
        <f>IF('S.D.PASTE SHEET'!G409="","",UPPER('S.D.PASTE SHEET'!G409))</f>
        <v/>
      </c>
      <c s="72" t="str">
        <f>IF('S.D.PASTE SHEET'!H409="","",UPPER('S.D.PASTE SHEET'!H409))</f>
        <v/>
      </c>
      <c s="72" t="str">
        <f>IF('S.D.PASTE SHEET'!I409="","",'S.D.PASTE SHEET'!I409)</f>
        <v/>
      </c>
      <c s="73" t="str">
        <f>IF('S.D.PASTE SHEET'!J409="","",'S.D.PASTE SHEET'!J409)</f>
        <v/>
      </c>
      <c s="72" t="str">
        <f>IF('S.D.PASTE SHEET'!K409="","",'S.D.PASTE SHEET'!K409)</f>
        <v/>
      </c>
      <c s="72" t="str">
        <f>IF('S.D.PASTE SHEET'!L409="","",'S.D.PASTE SHEET'!L409)</f>
        <v/>
      </c>
      <c s="72" t="str">
        <f>IF('S.D.PASTE SHEET'!M409="","",'S.D.PASTE SHEET'!M409)</f>
        <v/>
      </c>
      <c s="72" t="str">
        <f>IF('S.D.PASTE SHEET'!N409="","",'S.D.PASTE SHEET'!N409)</f>
        <v/>
      </c>
      <c s="72" t="str">
        <f>IF('S.D.PASTE SHEET'!O409="","",'S.D.PASTE SHEET'!O409)</f>
        <v/>
      </c>
      <c s="72" t="str">
        <f>IF('S.D.PASTE SHEET'!P409="","",'S.D.PASTE SHEET'!P409)</f>
        <v/>
      </c>
      <c s="72" t="str">
        <f>IF('S.D.PASTE SHEET'!Q409="","",'S.D.PASTE SHEET'!Q409)</f>
        <v/>
      </c>
      <c s="72" t="str">
        <f>IF('S.D.PASTE SHEET'!R409="","",'S.D.PASTE SHEET'!R409)</f>
        <v/>
      </c>
      <c s="72" t="str">
        <f>IF('S.D.PASTE SHEET'!S409="","",'S.D.PASTE SHEET'!S409)</f>
        <v/>
      </c>
      <c s="72" t="str">
        <f>IF('S.D.PASTE SHEET'!T409="","",'S.D.PASTE SHEET'!T409)</f>
        <v/>
      </c>
      <c s="72" t="str">
        <f>IF('S.D.PASTE SHEET'!U409="","",'S.D.PASTE SHEET'!U409)</f>
        <v/>
      </c>
      <c s="72" t="str">
        <f>IF('S.D.PASTE SHEET'!V409="","",'S.D.PASTE SHEET'!V409)</f>
        <v/>
      </c>
      <c s="72" t="str">
        <f>IF('S.D.PASTE SHEET'!W409="","",'S.D.PASTE SHEET'!W409)</f>
        <v/>
      </c>
      <c s="72" t="str">
        <f>IF('S.D.PASTE SHEET'!X409="","",'S.D.PASTE SHEET'!X409)</f>
        <v/>
      </c>
      <c s="72" t="str">
        <f>IF('S.D.PASTE SHEET'!Y409="","",'S.D.PASTE SHEET'!Y409)</f>
        <v/>
      </c>
      <c s="72" t="str">
        <f>IF('S.D.PASTE SHEET'!Z409="","",'S.D.PASTE SHEET'!Z409)</f>
        <v/>
      </c>
      <c s="72" t="str">
        <f>IF('S.D.PASTE SHEET'!AA409="","",'S.D.PASTE SHEET'!AA409)</f>
        <v/>
      </c>
      <c s="72" t="str">
        <f>IF('S.D.PASTE SHEET'!AB409="","",'S.D.PASTE SHEET'!AB409)</f>
        <v/>
      </c>
      <c s="72" t="str">
        <f>IF('S.D.PASTE SHEET'!AC409="","",'S.D.PASTE SHEET'!AC409)</f>
        <v/>
      </c>
      <c s="72" t="str">
        <f>IF('S.D.PASTE SHEET'!AD409="","",'S.D.PASTE SHEET'!AD409)</f>
        <v/>
      </c>
      <c s="74"/>
      <c s="70" t="str">
        <f>IF(AK409="","",IF(AK409&gt;0,COUNT($AG$2:AG409),""))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IF(BC409="","",IF(BC409&gt;0,COUNT($AY$2:AY409),""))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0" spans="1:157" ht="15.75" customHeight="1">
      <c r="A410" s="72" t="str">
        <f>IF('S.D.PASTE SHEET'!A410="","",'S.D.PASTE SHEET'!A410)</f>
        <v/>
      </c>
      <c s="72" t="str">
        <f>IF('S.D.PASTE SHEET'!B410="","",'S.D.PASTE SHEET'!B410)</f>
        <v/>
      </c>
      <c s="72" t="str">
        <f>IF('S.D.PASTE SHEET'!C410="","",'S.D.PASTE SHEET'!C410)</f>
        <v/>
      </c>
      <c s="73" t="str">
        <f>IF('S.D.PASTE SHEET'!D410="","",'S.D.PASTE SHEET'!D410)</f>
        <v/>
      </c>
      <c s="72" t="str">
        <f>IF('S.D.PASTE SHEET'!E410="","",UPPER('S.D.PASTE SHEET'!E410))</f>
        <v/>
      </c>
      <c s="72" t="str">
        <f>IF('S.D.PASTE SHEET'!F410="","",'S.D.PASTE SHEET'!F410)</f>
        <v/>
      </c>
      <c s="72" t="str">
        <f>IF('S.D.PASTE SHEET'!G410="","",UPPER('S.D.PASTE SHEET'!G410))</f>
        <v/>
      </c>
      <c s="72" t="str">
        <f>IF('S.D.PASTE SHEET'!H410="","",UPPER('S.D.PASTE SHEET'!H410))</f>
        <v/>
      </c>
      <c s="72" t="str">
        <f>IF('S.D.PASTE SHEET'!I410="","",'S.D.PASTE SHEET'!I410)</f>
        <v/>
      </c>
      <c s="73" t="str">
        <f>IF('S.D.PASTE SHEET'!J410="","",'S.D.PASTE SHEET'!J410)</f>
        <v/>
      </c>
      <c s="72" t="str">
        <f>IF('S.D.PASTE SHEET'!K410="","",'S.D.PASTE SHEET'!K410)</f>
        <v/>
      </c>
      <c s="72" t="str">
        <f>IF('S.D.PASTE SHEET'!L410="","",'S.D.PASTE SHEET'!L410)</f>
        <v/>
      </c>
      <c s="72" t="str">
        <f>IF('S.D.PASTE SHEET'!M410="","",'S.D.PASTE SHEET'!M410)</f>
        <v/>
      </c>
      <c s="72" t="str">
        <f>IF('S.D.PASTE SHEET'!N410="","",'S.D.PASTE SHEET'!N410)</f>
        <v/>
      </c>
      <c s="72" t="str">
        <f>IF('S.D.PASTE SHEET'!O410="","",'S.D.PASTE SHEET'!O410)</f>
        <v/>
      </c>
      <c s="72" t="str">
        <f>IF('S.D.PASTE SHEET'!P410="","",'S.D.PASTE SHEET'!P410)</f>
        <v/>
      </c>
      <c s="72" t="str">
        <f>IF('S.D.PASTE SHEET'!Q410="","",'S.D.PASTE SHEET'!Q410)</f>
        <v/>
      </c>
      <c s="72" t="str">
        <f>IF('S.D.PASTE SHEET'!R410="","",'S.D.PASTE SHEET'!R410)</f>
        <v/>
      </c>
      <c s="72" t="str">
        <f>IF('S.D.PASTE SHEET'!S410="","",'S.D.PASTE SHEET'!S410)</f>
        <v/>
      </c>
      <c s="72" t="str">
        <f>IF('S.D.PASTE SHEET'!T410="","",'S.D.PASTE SHEET'!T410)</f>
        <v/>
      </c>
      <c s="72" t="str">
        <f>IF('S.D.PASTE SHEET'!U410="","",'S.D.PASTE SHEET'!U410)</f>
        <v/>
      </c>
      <c s="72" t="str">
        <f>IF('S.D.PASTE SHEET'!V410="","",'S.D.PASTE SHEET'!V410)</f>
        <v/>
      </c>
      <c s="72" t="str">
        <f>IF('S.D.PASTE SHEET'!W410="","",'S.D.PASTE SHEET'!W410)</f>
        <v/>
      </c>
      <c s="72" t="str">
        <f>IF('S.D.PASTE SHEET'!X410="","",'S.D.PASTE SHEET'!X410)</f>
        <v/>
      </c>
      <c s="72" t="str">
        <f>IF('S.D.PASTE SHEET'!Y410="","",'S.D.PASTE SHEET'!Y410)</f>
        <v/>
      </c>
      <c s="72" t="str">
        <f>IF('S.D.PASTE SHEET'!Z410="","",'S.D.PASTE SHEET'!Z410)</f>
        <v/>
      </c>
      <c s="72" t="str">
        <f>IF('S.D.PASTE SHEET'!AA410="","",'S.D.PASTE SHEET'!AA410)</f>
        <v/>
      </c>
      <c s="72" t="str">
        <f>IF('S.D.PASTE SHEET'!AB410="","",'S.D.PASTE SHEET'!AB410)</f>
        <v/>
      </c>
      <c s="72" t="str">
        <f>IF('S.D.PASTE SHEET'!AC410="","",'S.D.PASTE SHEET'!AC410)</f>
        <v/>
      </c>
      <c s="72" t="str">
        <f>IF('S.D.PASTE SHEET'!AD410="","",'S.D.PASTE SHEET'!AD410)</f>
        <v/>
      </c>
      <c s="74"/>
      <c s="70" t="str">
        <f>IF(AK410="","",IF(AK410&gt;0,COUNT($AG$2:AG410),""))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IF(BC410="","",IF(BC410&gt;0,COUNT($AY$2:AY410),""))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1" spans="1:157" ht="15.75" customHeight="1">
      <c r="A411" s="72" t="str">
        <f>IF('S.D.PASTE SHEET'!A411="","",'S.D.PASTE SHEET'!A411)</f>
        <v/>
      </c>
      <c s="72" t="str">
        <f>IF('S.D.PASTE SHEET'!B411="","",'S.D.PASTE SHEET'!B411)</f>
        <v/>
      </c>
      <c s="72" t="str">
        <f>IF('S.D.PASTE SHEET'!C411="","",'S.D.PASTE SHEET'!C411)</f>
        <v/>
      </c>
      <c s="73" t="str">
        <f>IF('S.D.PASTE SHEET'!D411="","",'S.D.PASTE SHEET'!D411)</f>
        <v/>
      </c>
      <c s="72" t="str">
        <f>IF('S.D.PASTE SHEET'!E411="","",UPPER('S.D.PASTE SHEET'!E411))</f>
        <v/>
      </c>
      <c s="72" t="str">
        <f>IF('S.D.PASTE SHEET'!F411="","",'S.D.PASTE SHEET'!F411)</f>
        <v/>
      </c>
      <c s="72" t="str">
        <f>IF('S.D.PASTE SHEET'!G411="","",UPPER('S.D.PASTE SHEET'!G411))</f>
        <v/>
      </c>
      <c s="72" t="str">
        <f>IF('S.D.PASTE SHEET'!H411="","",UPPER('S.D.PASTE SHEET'!H411))</f>
        <v/>
      </c>
      <c s="72" t="str">
        <f>IF('S.D.PASTE SHEET'!I411="","",'S.D.PASTE SHEET'!I411)</f>
        <v/>
      </c>
      <c s="73" t="str">
        <f>IF('S.D.PASTE SHEET'!J411="","",'S.D.PASTE SHEET'!J411)</f>
        <v/>
      </c>
      <c s="72" t="str">
        <f>IF('S.D.PASTE SHEET'!K411="","",'S.D.PASTE SHEET'!K411)</f>
        <v/>
      </c>
      <c s="72" t="str">
        <f>IF('S.D.PASTE SHEET'!L411="","",'S.D.PASTE SHEET'!L411)</f>
        <v/>
      </c>
      <c s="72" t="str">
        <f>IF('S.D.PASTE SHEET'!M411="","",'S.D.PASTE SHEET'!M411)</f>
        <v/>
      </c>
      <c s="72" t="str">
        <f>IF('S.D.PASTE SHEET'!N411="","",'S.D.PASTE SHEET'!N411)</f>
        <v/>
      </c>
      <c s="72" t="str">
        <f>IF('S.D.PASTE SHEET'!O411="","",'S.D.PASTE SHEET'!O411)</f>
        <v/>
      </c>
      <c s="72" t="str">
        <f>IF('S.D.PASTE SHEET'!P411="","",'S.D.PASTE SHEET'!P411)</f>
        <v/>
      </c>
      <c s="72" t="str">
        <f>IF('S.D.PASTE SHEET'!Q411="","",'S.D.PASTE SHEET'!Q411)</f>
        <v/>
      </c>
      <c s="72" t="str">
        <f>IF('S.D.PASTE SHEET'!R411="","",'S.D.PASTE SHEET'!R411)</f>
        <v/>
      </c>
      <c s="72" t="str">
        <f>IF('S.D.PASTE SHEET'!S411="","",'S.D.PASTE SHEET'!S411)</f>
        <v/>
      </c>
      <c s="72" t="str">
        <f>IF('S.D.PASTE SHEET'!T411="","",'S.D.PASTE SHEET'!T411)</f>
        <v/>
      </c>
      <c s="72" t="str">
        <f>IF('S.D.PASTE SHEET'!U411="","",'S.D.PASTE SHEET'!U411)</f>
        <v/>
      </c>
      <c s="72" t="str">
        <f>IF('S.D.PASTE SHEET'!V411="","",'S.D.PASTE SHEET'!V411)</f>
        <v/>
      </c>
      <c s="72" t="str">
        <f>IF('S.D.PASTE SHEET'!W411="","",'S.D.PASTE SHEET'!W411)</f>
        <v/>
      </c>
      <c s="72" t="str">
        <f>IF('S.D.PASTE SHEET'!X411="","",'S.D.PASTE SHEET'!X411)</f>
        <v/>
      </c>
      <c s="72" t="str">
        <f>IF('S.D.PASTE SHEET'!Y411="","",'S.D.PASTE SHEET'!Y411)</f>
        <v/>
      </c>
      <c s="72" t="str">
        <f>IF('S.D.PASTE SHEET'!Z411="","",'S.D.PASTE SHEET'!Z411)</f>
        <v/>
      </c>
      <c s="72" t="str">
        <f>IF('S.D.PASTE SHEET'!AA411="","",'S.D.PASTE SHEET'!AA411)</f>
        <v/>
      </c>
      <c s="72" t="str">
        <f>IF('S.D.PASTE SHEET'!AB411="","",'S.D.PASTE SHEET'!AB411)</f>
        <v/>
      </c>
      <c s="72" t="str">
        <f>IF('S.D.PASTE SHEET'!AC411="","",'S.D.PASTE SHEET'!AC411)</f>
        <v/>
      </c>
      <c s="72" t="str">
        <f>IF('S.D.PASTE SHEET'!AD411="","",'S.D.PASTE SHEET'!AD411)</f>
        <v/>
      </c>
      <c s="74"/>
      <c s="70" t="str">
        <f>IF(AK411="","",IF(AK411&gt;0,COUNT($AG$2:AG411),""))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IF(BC411="","",IF(BC411&gt;0,COUNT($AY$2:AY411),""))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2" spans="1:157" ht="15.75" customHeight="1">
      <c r="A412" s="72" t="str">
        <f>IF('S.D.PASTE SHEET'!A412="","",'S.D.PASTE SHEET'!A412)</f>
        <v/>
      </c>
      <c s="72" t="str">
        <f>IF('S.D.PASTE SHEET'!B412="","",'S.D.PASTE SHEET'!B412)</f>
        <v/>
      </c>
      <c s="72" t="str">
        <f>IF('S.D.PASTE SHEET'!C412="","",'S.D.PASTE SHEET'!C412)</f>
        <v/>
      </c>
      <c s="73" t="str">
        <f>IF('S.D.PASTE SHEET'!D412="","",'S.D.PASTE SHEET'!D412)</f>
        <v/>
      </c>
      <c s="72" t="str">
        <f>IF('S.D.PASTE SHEET'!E412="","",UPPER('S.D.PASTE SHEET'!E412))</f>
        <v/>
      </c>
      <c s="72" t="str">
        <f>IF('S.D.PASTE SHEET'!F412="","",'S.D.PASTE SHEET'!F412)</f>
        <v/>
      </c>
      <c s="72" t="str">
        <f>IF('S.D.PASTE SHEET'!G412="","",UPPER('S.D.PASTE SHEET'!G412))</f>
        <v/>
      </c>
      <c s="72" t="str">
        <f>IF('S.D.PASTE SHEET'!H412="","",UPPER('S.D.PASTE SHEET'!H412))</f>
        <v/>
      </c>
      <c s="72" t="str">
        <f>IF('S.D.PASTE SHEET'!I412="","",'S.D.PASTE SHEET'!I412)</f>
        <v/>
      </c>
      <c s="73" t="str">
        <f>IF('S.D.PASTE SHEET'!J412="","",'S.D.PASTE SHEET'!J412)</f>
        <v/>
      </c>
      <c s="72" t="str">
        <f>IF('S.D.PASTE SHEET'!K412="","",'S.D.PASTE SHEET'!K412)</f>
        <v/>
      </c>
      <c s="72" t="str">
        <f>IF('S.D.PASTE SHEET'!L412="","",'S.D.PASTE SHEET'!L412)</f>
        <v/>
      </c>
      <c s="72" t="str">
        <f>IF('S.D.PASTE SHEET'!M412="","",'S.D.PASTE SHEET'!M412)</f>
        <v/>
      </c>
      <c s="72" t="str">
        <f>IF('S.D.PASTE SHEET'!N412="","",'S.D.PASTE SHEET'!N412)</f>
        <v/>
      </c>
      <c s="72" t="str">
        <f>IF('S.D.PASTE SHEET'!O412="","",'S.D.PASTE SHEET'!O412)</f>
        <v/>
      </c>
      <c s="72" t="str">
        <f>IF('S.D.PASTE SHEET'!P412="","",'S.D.PASTE SHEET'!P412)</f>
        <v/>
      </c>
      <c s="72" t="str">
        <f>IF('S.D.PASTE SHEET'!Q412="","",'S.D.PASTE SHEET'!Q412)</f>
        <v/>
      </c>
      <c s="72" t="str">
        <f>IF('S.D.PASTE SHEET'!R412="","",'S.D.PASTE SHEET'!R412)</f>
        <v/>
      </c>
      <c s="72" t="str">
        <f>IF('S.D.PASTE SHEET'!S412="","",'S.D.PASTE SHEET'!S412)</f>
        <v/>
      </c>
      <c s="72" t="str">
        <f>IF('S.D.PASTE SHEET'!T412="","",'S.D.PASTE SHEET'!T412)</f>
        <v/>
      </c>
      <c s="72" t="str">
        <f>IF('S.D.PASTE SHEET'!U412="","",'S.D.PASTE SHEET'!U412)</f>
        <v/>
      </c>
      <c s="72" t="str">
        <f>IF('S.D.PASTE SHEET'!V412="","",'S.D.PASTE SHEET'!V412)</f>
        <v/>
      </c>
      <c s="72" t="str">
        <f>IF('S.D.PASTE SHEET'!W412="","",'S.D.PASTE SHEET'!W412)</f>
        <v/>
      </c>
      <c s="72" t="str">
        <f>IF('S.D.PASTE SHEET'!X412="","",'S.D.PASTE SHEET'!X412)</f>
        <v/>
      </c>
      <c s="72" t="str">
        <f>IF('S.D.PASTE SHEET'!Y412="","",'S.D.PASTE SHEET'!Y412)</f>
        <v/>
      </c>
      <c s="72" t="str">
        <f>IF('S.D.PASTE SHEET'!Z412="","",'S.D.PASTE SHEET'!Z412)</f>
        <v/>
      </c>
      <c s="72" t="str">
        <f>IF('S.D.PASTE SHEET'!AA412="","",'S.D.PASTE SHEET'!AA412)</f>
        <v/>
      </c>
      <c s="72" t="str">
        <f>IF('S.D.PASTE SHEET'!AB412="","",'S.D.PASTE SHEET'!AB412)</f>
        <v/>
      </c>
      <c s="72" t="str">
        <f>IF('S.D.PASTE SHEET'!AC412="","",'S.D.PASTE SHEET'!AC412)</f>
        <v/>
      </c>
      <c s="72" t="str">
        <f>IF('S.D.PASTE SHEET'!AD412="","",'S.D.PASTE SHEET'!AD412)</f>
        <v/>
      </c>
      <c s="74"/>
      <c s="70" t="str">
        <f>IF(AK412="","",IF(AK412&gt;0,COUNT($AG$2:AG412),""))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IF(BC412="","",IF(BC412&gt;0,COUNT($AY$2:AY412),""))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3" spans="1:157" ht="15.75" customHeight="1">
      <c r="A413" s="72" t="str">
        <f>IF('S.D.PASTE SHEET'!A413="","",'S.D.PASTE SHEET'!A413)</f>
        <v/>
      </c>
      <c s="72" t="str">
        <f>IF('S.D.PASTE SHEET'!B413="","",'S.D.PASTE SHEET'!B413)</f>
        <v/>
      </c>
      <c s="72" t="str">
        <f>IF('S.D.PASTE SHEET'!C413="","",'S.D.PASTE SHEET'!C413)</f>
        <v/>
      </c>
      <c s="73" t="str">
        <f>IF('S.D.PASTE SHEET'!D413="","",'S.D.PASTE SHEET'!D413)</f>
        <v/>
      </c>
      <c s="72" t="str">
        <f>IF('S.D.PASTE SHEET'!E413="","",UPPER('S.D.PASTE SHEET'!E413))</f>
        <v/>
      </c>
      <c s="72" t="str">
        <f>IF('S.D.PASTE SHEET'!F413="","",'S.D.PASTE SHEET'!F413)</f>
        <v/>
      </c>
      <c s="72" t="str">
        <f>IF('S.D.PASTE SHEET'!G413="","",UPPER('S.D.PASTE SHEET'!G413))</f>
        <v/>
      </c>
      <c s="72" t="str">
        <f>IF('S.D.PASTE SHEET'!H413="","",UPPER('S.D.PASTE SHEET'!H413))</f>
        <v/>
      </c>
      <c s="72" t="str">
        <f>IF('S.D.PASTE SHEET'!I413="","",'S.D.PASTE SHEET'!I413)</f>
        <v/>
      </c>
      <c s="73" t="str">
        <f>IF('S.D.PASTE SHEET'!J413="","",'S.D.PASTE SHEET'!J413)</f>
        <v/>
      </c>
      <c s="72" t="str">
        <f>IF('S.D.PASTE SHEET'!K413="","",'S.D.PASTE SHEET'!K413)</f>
        <v/>
      </c>
      <c s="72" t="str">
        <f>IF('S.D.PASTE SHEET'!L413="","",'S.D.PASTE SHEET'!L413)</f>
        <v/>
      </c>
      <c s="72" t="str">
        <f>IF('S.D.PASTE SHEET'!M413="","",'S.D.PASTE SHEET'!M413)</f>
        <v/>
      </c>
      <c s="72" t="str">
        <f>IF('S.D.PASTE SHEET'!N413="","",'S.D.PASTE SHEET'!N413)</f>
        <v/>
      </c>
      <c s="72" t="str">
        <f>IF('S.D.PASTE SHEET'!O413="","",'S.D.PASTE SHEET'!O413)</f>
        <v/>
      </c>
      <c s="72" t="str">
        <f>IF('S.D.PASTE SHEET'!P413="","",'S.D.PASTE SHEET'!P413)</f>
        <v/>
      </c>
      <c s="72" t="str">
        <f>IF('S.D.PASTE SHEET'!Q413="","",'S.D.PASTE SHEET'!Q413)</f>
        <v/>
      </c>
      <c s="72" t="str">
        <f>IF('S.D.PASTE SHEET'!R413="","",'S.D.PASTE SHEET'!R413)</f>
        <v/>
      </c>
      <c s="72" t="str">
        <f>IF('S.D.PASTE SHEET'!S413="","",'S.D.PASTE SHEET'!S413)</f>
        <v/>
      </c>
      <c s="72" t="str">
        <f>IF('S.D.PASTE SHEET'!T413="","",'S.D.PASTE SHEET'!T413)</f>
        <v/>
      </c>
      <c s="72" t="str">
        <f>IF('S.D.PASTE SHEET'!U413="","",'S.D.PASTE SHEET'!U413)</f>
        <v/>
      </c>
      <c s="72" t="str">
        <f>IF('S.D.PASTE SHEET'!V413="","",'S.D.PASTE SHEET'!V413)</f>
        <v/>
      </c>
      <c s="72" t="str">
        <f>IF('S.D.PASTE SHEET'!W413="","",'S.D.PASTE SHEET'!W413)</f>
        <v/>
      </c>
      <c s="72" t="str">
        <f>IF('S.D.PASTE SHEET'!X413="","",'S.D.PASTE SHEET'!X413)</f>
        <v/>
      </c>
      <c s="72" t="str">
        <f>IF('S.D.PASTE SHEET'!Y413="","",'S.D.PASTE SHEET'!Y413)</f>
        <v/>
      </c>
      <c s="72" t="str">
        <f>IF('S.D.PASTE SHEET'!Z413="","",'S.D.PASTE SHEET'!Z413)</f>
        <v/>
      </c>
      <c s="72" t="str">
        <f>IF('S.D.PASTE SHEET'!AA413="","",'S.D.PASTE SHEET'!AA413)</f>
        <v/>
      </c>
      <c s="72" t="str">
        <f>IF('S.D.PASTE SHEET'!AB413="","",'S.D.PASTE SHEET'!AB413)</f>
        <v/>
      </c>
      <c s="72" t="str">
        <f>IF('S.D.PASTE SHEET'!AC413="","",'S.D.PASTE SHEET'!AC413)</f>
        <v/>
      </c>
      <c s="72" t="str">
        <f>IF('S.D.PASTE SHEET'!AD413="","",'S.D.PASTE SHEET'!AD413)</f>
        <v/>
      </c>
      <c s="74"/>
      <c s="70" t="str">
        <f>IF(AK413="","",IF(AK413&gt;0,COUNT($AG$2:AG413),""))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IF(BC413="","",IF(BC413&gt;0,COUNT($AY$2:AY413),""))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4" spans="1:157" ht="15.75" customHeight="1">
      <c r="A414" s="72" t="str">
        <f>IF('S.D.PASTE SHEET'!A414="","",'S.D.PASTE SHEET'!A414)</f>
        <v/>
      </c>
      <c s="72" t="str">
        <f>IF('S.D.PASTE SHEET'!B414="","",'S.D.PASTE SHEET'!B414)</f>
        <v/>
      </c>
      <c s="72" t="str">
        <f>IF('S.D.PASTE SHEET'!C414="","",'S.D.PASTE SHEET'!C414)</f>
        <v/>
      </c>
      <c s="73" t="str">
        <f>IF('S.D.PASTE SHEET'!D414="","",'S.D.PASTE SHEET'!D414)</f>
        <v/>
      </c>
      <c s="72" t="str">
        <f>IF('S.D.PASTE SHEET'!E414="","",UPPER('S.D.PASTE SHEET'!E414))</f>
        <v/>
      </c>
      <c s="72" t="str">
        <f>IF('S.D.PASTE SHEET'!F414="","",'S.D.PASTE SHEET'!F414)</f>
        <v/>
      </c>
      <c s="72" t="str">
        <f>IF('S.D.PASTE SHEET'!G414="","",UPPER('S.D.PASTE SHEET'!G414))</f>
        <v/>
      </c>
      <c s="72" t="str">
        <f>IF('S.D.PASTE SHEET'!H414="","",UPPER('S.D.PASTE SHEET'!H414))</f>
        <v/>
      </c>
      <c s="72" t="str">
        <f>IF('S.D.PASTE SHEET'!I414="","",'S.D.PASTE SHEET'!I414)</f>
        <v/>
      </c>
      <c s="73" t="str">
        <f>IF('S.D.PASTE SHEET'!J414="","",'S.D.PASTE SHEET'!J414)</f>
        <v/>
      </c>
      <c s="72" t="str">
        <f>IF('S.D.PASTE SHEET'!K414="","",'S.D.PASTE SHEET'!K414)</f>
        <v/>
      </c>
      <c s="72" t="str">
        <f>IF('S.D.PASTE SHEET'!L414="","",'S.D.PASTE SHEET'!L414)</f>
        <v/>
      </c>
      <c s="72" t="str">
        <f>IF('S.D.PASTE SHEET'!M414="","",'S.D.PASTE SHEET'!M414)</f>
        <v/>
      </c>
      <c s="72" t="str">
        <f>IF('S.D.PASTE SHEET'!N414="","",'S.D.PASTE SHEET'!N414)</f>
        <v/>
      </c>
      <c s="72" t="str">
        <f>IF('S.D.PASTE SHEET'!O414="","",'S.D.PASTE SHEET'!O414)</f>
        <v/>
      </c>
      <c s="72" t="str">
        <f>IF('S.D.PASTE SHEET'!P414="","",'S.D.PASTE SHEET'!P414)</f>
        <v/>
      </c>
      <c s="72" t="str">
        <f>IF('S.D.PASTE SHEET'!Q414="","",'S.D.PASTE SHEET'!Q414)</f>
        <v/>
      </c>
      <c s="72" t="str">
        <f>IF('S.D.PASTE SHEET'!R414="","",'S.D.PASTE SHEET'!R414)</f>
        <v/>
      </c>
      <c s="72" t="str">
        <f>IF('S.D.PASTE SHEET'!S414="","",'S.D.PASTE SHEET'!S414)</f>
        <v/>
      </c>
      <c s="72" t="str">
        <f>IF('S.D.PASTE SHEET'!T414="","",'S.D.PASTE SHEET'!T414)</f>
        <v/>
      </c>
      <c s="72" t="str">
        <f>IF('S.D.PASTE SHEET'!U414="","",'S.D.PASTE SHEET'!U414)</f>
        <v/>
      </c>
      <c s="72" t="str">
        <f>IF('S.D.PASTE SHEET'!V414="","",'S.D.PASTE SHEET'!V414)</f>
        <v/>
      </c>
      <c s="72" t="str">
        <f>IF('S.D.PASTE SHEET'!W414="","",'S.D.PASTE SHEET'!W414)</f>
        <v/>
      </c>
      <c s="72" t="str">
        <f>IF('S.D.PASTE SHEET'!X414="","",'S.D.PASTE SHEET'!X414)</f>
        <v/>
      </c>
      <c s="72" t="str">
        <f>IF('S.D.PASTE SHEET'!Y414="","",'S.D.PASTE SHEET'!Y414)</f>
        <v/>
      </c>
      <c s="72" t="str">
        <f>IF('S.D.PASTE SHEET'!Z414="","",'S.D.PASTE SHEET'!Z414)</f>
        <v/>
      </c>
      <c s="72" t="str">
        <f>IF('S.D.PASTE SHEET'!AA414="","",'S.D.PASTE SHEET'!AA414)</f>
        <v/>
      </c>
      <c s="72" t="str">
        <f>IF('S.D.PASTE SHEET'!AB414="","",'S.D.PASTE SHEET'!AB414)</f>
        <v/>
      </c>
      <c s="72" t="str">
        <f>IF('S.D.PASTE SHEET'!AC414="","",'S.D.PASTE SHEET'!AC414)</f>
        <v/>
      </c>
      <c s="72" t="str">
        <f>IF('S.D.PASTE SHEET'!AD414="","",'S.D.PASTE SHEET'!AD414)</f>
        <v/>
      </c>
      <c s="74"/>
      <c s="70" t="str">
        <f>IF(AK414="","",IF(AK414&gt;0,COUNT($AG$2:AG414),""))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IF(BC414="","",IF(BC414&gt;0,COUNT($AY$2:AY414),""))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5" spans="1:157" ht="15.75" customHeight="1">
      <c r="A415" s="72" t="str">
        <f>IF('S.D.PASTE SHEET'!A415="","",'S.D.PASTE SHEET'!A415)</f>
        <v/>
      </c>
      <c s="72" t="str">
        <f>IF('S.D.PASTE SHEET'!B415="","",'S.D.PASTE SHEET'!B415)</f>
        <v/>
      </c>
      <c s="72" t="str">
        <f>IF('S.D.PASTE SHEET'!C415="","",'S.D.PASTE SHEET'!C415)</f>
        <v/>
      </c>
      <c s="73" t="str">
        <f>IF('S.D.PASTE SHEET'!D415="","",'S.D.PASTE SHEET'!D415)</f>
        <v/>
      </c>
      <c s="72" t="str">
        <f>IF('S.D.PASTE SHEET'!E415="","",UPPER('S.D.PASTE SHEET'!E415))</f>
        <v/>
      </c>
      <c s="72" t="str">
        <f>IF('S.D.PASTE SHEET'!F415="","",'S.D.PASTE SHEET'!F415)</f>
        <v/>
      </c>
      <c s="72" t="str">
        <f>IF('S.D.PASTE SHEET'!G415="","",UPPER('S.D.PASTE SHEET'!G415))</f>
        <v/>
      </c>
      <c s="72" t="str">
        <f>IF('S.D.PASTE SHEET'!H415="","",UPPER('S.D.PASTE SHEET'!H415))</f>
        <v/>
      </c>
      <c s="72" t="str">
        <f>IF('S.D.PASTE SHEET'!I415="","",'S.D.PASTE SHEET'!I415)</f>
        <v/>
      </c>
      <c s="73" t="str">
        <f>IF('S.D.PASTE SHEET'!J415="","",'S.D.PASTE SHEET'!J415)</f>
        <v/>
      </c>
      <c s="72" t="str">
        <f>IF('S.D.PASTE SHEET'!K415="","",'S.D.PASTE SHEET'!K415)</f>
        <v/>
      </c>
      <c s="72" t="str">
        <f>IF('S.D.PASTE SHEET'!L415="","",'S.D.PASTE SHEET'!L415)</f>
        <v/>
      </c>
      <c s="72" t="str">
        <f>IF('S.D.PASTE SHEET'!M415="","",'S.D.PASTE SHEET'!M415)</f>
        <v/>
      </c>
      <c s="72" t="str">
        <f>IF('S.D.PASTE SHEET'!N415="","",'S.D.PASTE SHEET'!N415)</f>
        <v/>
      </c>
      <c s="72" t="str">
        <f>IF('S.D.PASTE SHEET'!O415="","",'S.D.PASTE SHEET'!O415)</f>
        <v/>
      </c>
      <c s="72" t="str">
        <f>IF('S.D.PASTE SHEET'!P415="","",'S.D.PASTE SHEET'!P415)</f>
        <v/>
      </c>
      <c s="72" t="str">
        <f>IF('S.D.PASTE SHEET'!Q415="","",'S.D.PASTE SHEET'!Q415)</f>
        <v/>
      </c>
      <c s="72" t="str">
        <f>IF('S.D.PASTE SHEET'!R415="","",'S.D.PASTE SHEET'!R415)</f>
        <v/>
      </c>
      <c s="72" t="str">
        <f>IF('S.D.PASTE SHEET'!S415="","",'S.D.PASTE SHEET'!S415)</f>
        <v/>
      </c>
      <c s="72" t="str">
        <f>IF('S.D.PASTE SHEET'!T415="","",'S.D.PASTE SHEET'!T415)</f>
        <v/>
      </c>
      <c s="72" t="str">
        <f>IF('S.D.PASTE SHEET'!U415="","",'S.D.PASTE SHEET'!U415)</f>
        <v/>
      </c>
      <c s="72" t="str">
        <f>IF('S.D.PASTE SHEET'!V415="","",'S.D.PASTE SHEET'!V415)</f>
        <v/>
      </c>
      <c s="72" t="str">
        <f>IF('S.D.PASTE SHEET'!W415="","",'S.D.PASTE SHEET'!W415)</f>
        <v/>
      </c>
      <c s="72" t="str">
        <f>IF('S.D.PASTE SHEET'!X415="","",'S.D.PASTE SHEET'!X415)</f>
        <v/>
      </c>
      <c s="72" t="str">
        <f>IF('S.D.PASTE SHEET'!Y415="","",'S.D.PASTE SHEET'!Y415)</f>
        <v/>
      </c>
      <c s="72" t="str">
        <f>IF('S.D.PASTE SHEET'!Z415="","",'S.D.PASTE SHEET'!Z415)</f>
        <v/>
      </c>
      <c s="72" t="str">
        <f>IF('S.D.PASTE SHEET'!AA415="","",'S.D.PASTE SHEET'!AA415)</f>
        <v/>
      </c>
      <c s="72" t="str">
        <f>IF('S.D.PASTE SHEET'!AB415="","",'S.D.PASTE SHEET'!AB415)</f>
        <v/>
      </c>
      <c s="72" t="str">
        <f>IF('S.D.PASTE SHEET'!AC415="","",'S.D.PASTE SHEET'!AC415)</f>
        <v/>
      </c>
      <c s="72" t="str">
        <f>IF('S.D.PASTE SHEET'!AD415="","",'S.D.PASTE SHEET'!AD415)</f>
        <v/>
      </c>
      <c s="74"/>
      <c s="70" t="str">
        <f>IF(AK415="","",IF(AK415&gt;0,COUNT($AG$2:AG415),""))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IF(BC415="","",IF(BC415&gt;0,COUNT($AY$2:AY415),""))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6" spans="1:157" ht="15.75" customHeight="1">
      <c r="A416" s="72" t="str">
        <f>IF('S.D.PASTE SHEET'!A416="","",'S.D.PASTE SHEET'!A416)</f>
        <v/>
      </c>
      <c s="72" t="str">
        <f>IF('S.D.PASTE SHEET'!B416="","",'S.D.PASTE SHEET'!B416)</f>
        <v/>
      </c>
      <c s="72" t="str">
        <f>IF('S.D.PASTE SHEET'!C416="","",'S.D.PASTE SHEET'!C416)</f>
        <v/>
      </c>
      <c s="73" t="str">
        <f>IF('S.D.PASTE SHEET'!D416="","",'S.D.PASTE SHEET'!D416)</f>
        <v/>
      </c>
      <c s="72" t="str">
        <f>IF('S.D.PASTE SHEET'!E416="","",UPPER('S.D.PASTE SHEET'!E416))</f>
        <v/>
      </c>
      <c s="72" t="str">
        <f>IF('S.D.PASTE SHEET'!F416="","",'S.D.PASTE SHEET'!F416)</f>
        <v/>
      </c>
      <c s="72" t="str">
        <f>IF('S.D.PASTE SHEET'!G416="","",UPPER('S.D.PASTE SHEET'!G416))</f>
        <v/>
      </c>
      <c s="72" t="str">
        <f>IF('S.D.PASTE SHEET'!H416="","",UPPER('S.D.PASTE SHEET'!H416))</f>
        <v/>
      </c>
      <c s="72" t="str">
        <f>IF('S.D.PASTE SHEET'!I416="","",'S.D.PASTE SHEET'!I416)</f>
        <v/>
      </c>
      <c s="73" t="str">
        <f>IF('S.D.PASTE SHEET'!J416="","",'S.D.PASTE SHEET'!J416)</f>
        <v/>
      </c>
      <c s="72" t="str">
        <f>IF('S.D.PASTE SHEET'!K416="","",'S.D.PASTE SHEET'!K416)</f>
        <v/>
      </c>
      <c s="72" t="str">
        <f>IF('S.D.PASTE SHEET'!L416="","",'S.D.PASTE SHEET'!L416)</f>
        <v/>
      </c>
      <c s="72" t="str">
        <f>IF('S.D.PASTE SHEET'!M416="","",'S.D.PASTE SHEET'!M416)</f>
        <v/>
      </c>
      <c s="72" t="str">
        <f>IF('S.D.PASTE SHEET'!N416="","",'S.D.PASTE SHEET'!N416)</f>
        <v/>
      </c>
      <c s="72" t="str">
        <f>IF('S.D.PASTE SHEET'!O416="","",'S.D.PASTE SHEET'!O416)</f>
        <v/>
      </c>
      <c s="72" t="str">
        <f>IF('S.D.PASTE SHEET'!P416="","",'S.D.PASTE SHEET'!P416)</f>
        <v/>
      </c>
      <c s="72" t="str">
        <f>IF('S.D.PASTE SHEET'!Q416="","",'S.D.PASTE SHEET'!Q416)</f>
        <v/>
      </c>
      <c s="72" t="str">
        <f>IF('S.D.PASTE SHEET'!R416="","",'S.D.PASTE SHEET'!R416)</f>
        <v/>
      </c>
      <c s="72" t="str">
        <f>IF('S.D.PASTE SHEET'!S416="","",'S.D.PASTE SHEET'!S416)</f>
        <v/>
      </c>
      <c s="72" t="str">
        <f>IF('S.D.PASTE SHEET'!T416="","",'S.D.PASTE SHEET'!T416)</f>
        <v/>
      </c>
      <c s="72" t="str">
        <f>IF('S.D.PASTE SHEET'!U416="","",'S.D.PASTE SHEET'!U416)</f>
        <v/>
      </c>
      <c s="72" t="str">
        <f>IF('S.D.PASTE SHEET'!V416="","",'S.D.PASTE SHEET'!V416)</f>
        <v/>
      </c>
      <c s="72" t="str">
        <f>IF('S.D.PASTE SHEET'!W416="","",'S.D.PASTE SHEET'!W416)</f>
        <v/>
      </c>
      <c s="72" t="str">
        <f>IF('S.D.PASTE SHEET'!X416="","",'S.D.PASTE SHEET'!X416)</f>
        <v/>
      </c>
      <c s="72" t="str">
        <f>IF('S.D.PASTE SHEET'!Y416="","",'S.D.PASTE SHEET'!Y416)</f>
        <v/>
      </c>
      <c s="72" t="str">
        <f>IF('S.D.PASTE SHEET'!Z416="","",'S.D.PASTE SHEET'!Z416)</f>
        <v/>
      </c>
      <c s="72" t="str">
        <f>IF('S.D.PASTE SHEET'!AA416="","",'S.D.PASTE SHEET'!AA416)</f>
        <v/>
      </c>
      <c s="72" t="str">
        <f>IF('S.D.PASTE SHEET'!AB416="","",'S.D.PASTE SHEET'!AB416)</f>
        <v/>
      </c>
      <c s="72" t="str">
        <f>IF('S.D.PASTE SHEET'!AC416="","",'S.D.PASTE SHEET'!AC416)</f>
        <v/>
      </c>
      <c s="72" t="str">
        <f>IF('S.D.PASTE SHEET'!AD416="","",'S.D.PASTE SHEET'!AD416)</f>
        <v/>
      </c>
      <c s="74"/>
      <c s="70" t="str">
        <f>IF(AK416="","",IF(AK416&gt;0,COUNT($AG$2:AG416),""))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IF(BC416="","",IF(BC416&gt;0,COUNT($AY$2:AY416),""))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7" spans="1:157" ht="15.75" customHeight="1">
      <c r="A417" s="72" t="str">
        <f>IF('S.D.PASTE SHEET'!A417="","",'S.D.PASTE SHEET'!A417)</f>
        <v/>
      </c>
      <c s="72" t="str">
        <f>IF('S.D.PASTE SHEET'!B417="","",'S.D.PASTE SHEET'!B417)</f>
        <v/>
      </c>
      <c s="72" t="str">
        <f>IF('S.D.PASTE SHEET'!C417="","",'S.D.PASTE SHEET'!C417)</f>
        <v/>
      </c>
      <c s="73" t="str">
        <f>IF('S.D.PASTE SHEET'!D417="","",'S.D.PASTE SHEET'!D417)</f>
        <v/>
      </c>
      <c s="72" t="str">
        <f>IF('S.D.PASTE SHEET'!E417="","",UPPER('S.D.PASTE SHEET'!E417))</f>
        <v/>
      </c>
      <c s="72" t="str">
        <f>IF('S.D.PASTE SHEET'!F417="","",'S.D.PASTE SHEET'!F417)</f>
        <v/>
      </c>
      <c s="72" t="str">
        <f>IF('S.D.PASTE SHEET'!G417="","",UPPER('S.D.PASTE SHEET'!G417))</f>
        <v/>
      </c>
      <c s="72" t="str">
        <f>IF('S.D.PASTE SHEET'!H417="","",UPPER('S.D.PASTE SHEET'!H417))</f>
        <v/>
      </c>
      <c s="72" t="str">
        <f>IF('S.D.PASTE SHEET'!I417="","",'S.D.PASTE SHEET'!I417)</f>
        <v/>
      </c>
      <c s="73" t="str">
        <f>IF('S.D.PASTE SHEET'!J417="","",'S.D.PASTE SHEET'!J417)</f>
        <v/>
      </c>
      <c s="72" t="str">
        <f>IF('S.D.PASTE SHEET'!K417="","",'S.D.PASTE SHEET'!K417)</f>
        <v/>
      </c>
      <c s="72" t="str">
        <f>IF('S.D.PASTE SHEET'!L417="","",'S.D.PASTE SHEET'!L417)</f>
        <v/>
      </c>
      <c s="72" t="str">
        <f>IF('S.D.PASTE SHEET'!M417="","",'S.D.PASTE SHEET'!M417)</f>
        <v/>
      </c>
      <c s="72" t="str">
        <f>IF('S.D.PASTE SHEET'!N417="","",'S.D.PASTE SHEET'!N417)</f>
        <v/>
      </c>
      <c s="72" t="str">
        <f>IF('S.D.PASTE SHEET'!O417="","",'S.D.PASTE SHEET'!O417)</f>
        <v/>
      </c>
      <c s="72" t="str">
        <f>IF('S.D.PASTE SHEET'!P417="","",'S.D.PASTE SHEET'!P417)</f>
        <v/>
      </c>
      <c s="72" t="str">
        <f>IF('S.D.PASTE SHEET'!Q417="","",'S.D.PASTE SHEET'!Q417)</f>
        <v/>
      </c>
      <c s="72" t="str">
        <f>IF('S.D.PASTE SHEET'!R417="","",'S.D.PASTE SHEET'!R417)</f>
        <v/>
      </c>
      <c s="72" t="str">
        <f>IF('S.D.PASTE SHEET'!S417="","",'S.D.PASTE SHEET'!S417)</f>
        <v/>
      </c>
      <c s="72" t="str">
        <f>IF('S.D.PASTE SHEET'!T417="","",'S.D.PASTE SHEET'!T417)</f>
        <v/>
      </c>
      <c s="72" t="str">
        <f>IF('S.D.PASTE SHEET'!U417="","",'S.D.PASTE SHEET'!U417)</f>
        <v/>
      </c>
      <c s="72" t="str">
        <f>IF('S.D.PASTE SHEET'!V417="","",'S.D.PASTE SHEET'!V417)</f>
        <v/>
      </c>
      <c s="72" t="str">
        <f>IF('S.D.PASTE SHEET'!W417="","",'S.D.PASTE SHEET'!W417)</f>
        <v/>
      </c>
      <c s="72" t="str">
        <f>IF('S.D.PASTE SHEET'!X417="","",'S.D.PASTE SHEET'!X417)</f>
        <v/>
      </c>
      <c s="72" t="str">
        <f>IF('S.D.PASTE SHEET'!Y417="","",'S.D.PASTE SHEET'!Y417)</f>
        <v/>
      </c>
      <c s="72" t="str">
        <f>IF('S.D.PASTE SHEET'!Z417="","",'S.D.PASTE SHEET'!Z417)</f>
        <v/>
      </c>
      <c s="72" t="str">
        <f>IF('S.D.PASTE SHEET'!AA417="","",'S.D.PASTE SHEET'!AA417)</f>
        <v/>
      </c>
      <c s="72" t="str">
        <f>IF('S.D.PASTE SHEET'!AB417="","",'S.D.PASTE SHEET'!AB417)</f>
        <v/>
      </c>
      <c s="72" t="str">
        <f>IF('S.D.PASTE SHEET'!AC417="","",'S.D.PASTE SHEET'!AC417)</f>
        <v/>
      </c>
      <c s="72" t="str">
        <f>IF('S.D.PASTE SHEET'!AD417="","",'S.D.PASTE SHEET'!AD417)</f>
        <v/>
      </c>
      <c s="74"/>
      <c s="70" t="str">
        <f>IF(AK417="","",IF(AK417&gt;0,COUNT($AG$2:AG417),""))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IF(BC417="","",IF(BC417&gt;0,COUNT($AY$2:AY417),""))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8" spans="1:157" ht="15.75" customHeight="1">
      <c r="A418" s="72" t="str">
        <f>IF('S.D.PASTE SHEET'!A418="","",'S.D.PASTE SHEET'!A418)</f>
        <v/>
      </c>
      <c s="72" t="str">
        <f>IF('S.D.PASTE SHEET'!B418="","",'S.D.PASTE SHEET'!B418)</f>
        <v/>
      </c>
      <c s="72" t="str">
        <f>IF('S.D.PASTE SHEET'!C418="","",'S.D.PASTE SHEET'!C418)</f>
        <v/>
      </c>
      <c s="73" t="str">
        <f>IF('S.D.PASTE SHEET'!D418="","",'S.D.PASTE SHEET'!D418)</f>
        <v/>
      </c>
      <c s="72" t="str">
        <f>IF('S.D.PASTE SHEET'!E418="","",UPPER('S.D.PASTE SHEET'!E418))</f>
        <v/>
      </c>
      <c s="72" t="str">
        <f>IF('S.D.PASTE SHEET'!F418="","",'S.D.PASTE SHEET'!F418)</f>
        <v/>
      </c>
      <c s="72" t="str">
        <f>IF('S.D.PASTE SHEET'!G418="","",UPPER('S.D.PASTE SHEET'!G418))</f>
        <v/>
      </c>
      <c s="72" t="str">
        <f>IF('S.D.PASTE SHEET'!H418="","",UPPER('S.D.PASTE SHEET'!H418))</f>
        <v/>
      </c>
      <c s="72" t="str">
        <f>IF('S.D.PASTE SHEET'!I418="","",'S.D.PASTE SHEET'!I418)</f>
        <v/>
      </c>
      <c s="73" t="str">
        <f>IF('S.D.PASTE SHEET'!J418="","",'S.D.PASTE SHEET'!J418)</f>
        <v/>
      </c>
      <c s="72" t="str">
        <f>IF('S.D.PASTE SHEET'!K418="","",'S.D.PASTE SHEET'!K418)</f>
        <v/>
      </c>
      <c s="72" t="str">
        <f>IF('S.D.PASTE SHEET'!L418="","",'S.D.PASTE SHEET'!L418)</f>
        <v/>
      </c>
      <c s="72" t="str">
        <f>IF('S.D.PASTE SHEET'!M418="","",'S.D.PASTE SHEET'!M418)</f>
        <v/>
      </c>
      <c s="72" t="str">
        <f>IF('S.D.PASTE SHEET'!N418="","",'S.D.PASTE SHEET'!N418)</f>
        <v/>
      </c>
      <c s="72" t="str">
        <f>IF('S.D.PASTE SHEET'!O418="","",'S.D.PASTE SHEET'!O418)</f>
        <v/>
      </c>
      <c s="72" t="str">
        <f>IF('S.D.PASTE SHEET'!P418="","",'S.D.PASTE SHEET'!P418)</f>
        <v/>
      </c>
      <c s="72" t="str">
        <f>IF('S.D.PASTE SHEET'!Q418="","",'S.D.PASTE SHEET'!Q418)</f>
        <v/>
      </c>
      <c s="72" t="str">
        <f>IF('S.D.PASTE SHEET'!R418="","",'S.D.PASTE SHEET'!R418)</f>
        <v/>
      </c>
      <c s="72" t="str">
        <f>IF('S.D.PASTE SHEET'!S418="","",'S.D.PASTE SHEET'!S418)</f>
        <v/>
      </c>
      <c s="72" t="str">
        <f>IF('S.D.PASTE SHEET'!T418="","",'S.D.PASTE SHEET'!T418)</f>
        <v/>
      </c>
      <c s="72" t="str">
        <f>IF('S.D.PASTE SHEET'!U418="","",'S.D.PASTE SHEET'!U418)</f>
        <v/>
      </c>
      <c s="72" t="str">
        <f>IF('S.D.PASTE SHEET'!V418="","",'S.D.PASTE SHEET'!V418)</f>
        <v/>
      </c>
      <c s="72" t="str">
        <f>IF('S.D.PASTE SHEET'!W418="","",'S.D.PASTE SHEET'!W418)</f>
        <v/>
      </c>
      <c s="72" t="str">
        <f>IF('S.D.PASTE SHEET'!X418="","",'S.D.PASTE SHEET'!X418)</f>
        <v/>
      </c>
      <c s="72" t="str">
        <f>IF('S.D.PASTE SHEET'!Y418="","",'S.D.PASTE SHEET'!Y418)</f>
        <v/>
      </c>
      <c s="72" t="str">
        <f>IF('S.D.PASTE SHEET'!Z418="","",'S.D.PASTE SHEET'!Z418)</f>
        <v/>
      </c>
      <c s="72" t="str">
        <f>IF('S.D.PASTE SHEET'!AA418="","",'S.D.PASTE SHEET'!AA418)</f>
        <v/>
      </c>
      <c s="72" t="str">
        <f>IF('S.D.PASTE SHEET'!AB418="","",'S.D.PASTE SHEET'!AB418)</f>
        <v/>
      </c>
      <c s="72" t="str">
        <f>IF('S.D.PASTE SHEET'!AC418="","",'S.D.PASTE SHEET'!AC418)</f>
        <v/>
      </c>
      <c s="72" t="str">
        <f>IF('S.D.PASTE SHEET'!AD418="","",'S.D.PASTE SHEET'!AD418)</f>
        <v/>
      </c>
      <c s="74"/>
      <c s="70" t="str">
        <f>IF(AK418="","",IF(AK418&gt;0,COUNT($AG$2:AG418),""))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IF(BC418="","",IF(BC418&gt;0,COUNT($AY$2:AY418),""))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19" spans="1:157" ht="15.75" customHeight="1">
      <c r="A419" s="72" t="str">
        <f>IF('S.D.PASTE SHEET'!A419="","",'S.D.PASTE SHEET'!A419)</f>
        <v/>
      </c>
      <c s="72" t="str">
        <f>IF('S.D.PASTE SHEET'!B419="","",'S.D.PASTE SHEET'!B419)</f>
        <v/>
      </c>
      <c s="72" t="str">
        <f>IF('S.D.PASTE SHEET'!C419="","",'S.D.PASTE SHEET'!C419)</f>
        <v/>
      </c>
      <c s="73" t="str">
        <f>IF('S.D.PASTE SHEET'!D419="","",'S.D.PASTE SHEET'!D419)</f>
        <v/>
      </c>
      <c s="72" t="str">
        <f>IF('S.D.PASTE SHEET'!E419="","",UPPER('S.D.PASTE SHEET'!E419))</f>
        <v/>
      </c>
      <c s="72" t="str">
        <f>IF('S.D.PASTE SHEET'!F419="","",'S.D.PASTE SHEET'!F419)</f>
        <v/>
      </c>
      <c s="72" t="str">
        <f>IF('S.D.PASTE SHEET'!G419="","",UPPER('S.D.PASTE SHEET'!G419))</f>
        <v/>
      </c>
      <c s="72" t="str">
        <f>IF('S.D.PASTE SHEET'!H419="","",UPPER('S.D.PASTE SHEET'!H419))</f>
        <v/>
      </c>
      <c s="72" t="str">
        <f>IF('S.D.PASTE SHEET'!I419="","",'S.D.PASTE SHEET'!I419)</f>
        <v/>
      </c>
      <c s="73" t="str">
        <f>IF('S.D.PASTE SHEET'!J419="","",'S.D.PASTE SHEET'!J419)</f>
        <v/>
      </c>
      <c s="72" t="str">
        <f>IF('S.D.PASTE SHEET'!K419="","",'S.D.PASTE SHEET'!K419)</f>
        <v/>
      </c>
      <c s="72" t="str">
        <f>IF('S.D.PASTE SHEET'!L419="","",'S.D.PASTE SHEET'!L419)</f>
        <v/>
      </c>
      <c s="72" t="str">
        <f>IF('S.D.PASTE SHEET'!M419="","",'S.D.PASTE SHEET'!M419)</f>
        <v/>
      </c>
      <c s="72" t="str">
        <f>IF('S.D.PASTE SHEET'!N419="","",'S.D.PASTE SHEET'!N419)</f>
        <v/>
      </c>
      <c s="72" t="str">
        <f>IF('S.D.PASTE SHEET'!O419="","",'S.D.PASTE SHEET'!O419)</f>
        <v/>
      </c>
      <c s="72" t="str">
        <f>IF('S.D.PASTE SHEET'!P419="","",'S.D.PASTE SHEET'!P419)</f>
        <v/>
      </c>
      <c s="72" t="str">
        <f>IF('S.D.PASTE SHEET'!Q419="","",'S.D.PASTE SHEET'!Q419)</f>
        <v/>
      </c>
      <c s="72" t="str">
        <f>IF('S.D.PASTE SHEET'!R419="","",'S.D.PASTE SHEET'!R419)</f>
        <v/>
      </c>
      <c s="72" t="str">
        <f>IF('S.D.PASTE SHEET'!S419="","",'S.D.PASTE SHEET'!S419)</f>
        <v/>
      </c>
      <c s="72" t="str">
        <f>IF('S.D.PASTE SHEET'!T419="","",'S.D.PASTE SHEET'!T419)</f>
        <v/>
      </c>
      <c s="72" t="str">
        <f>IF('S.D.PASTE SHEET'!U419="","",'S.D.PASTE SHEET'!U419)</f>
        <v/>
      </c>
      <c s="72" t="str">
        <f>IF('S.D.PASTE SHEET'!V419="","",'S.D.PASTE SHEET'!V419)</f>
        <v/>
      </c>
      <c s="72" t="str">
        <f>IF('S.D.PASTE SHEET'!W419="","",'S.D.PASTE SHEET'!W419)</f>
        <v/>
      </c>
      <c s="72" t="str">
        <f>IF('S.D.PASTE SHEET'!X419="","",'S.D.PASTE SHEET'!X419)</f>
        <v/>
      </c>
      <c s="72" t="str">
        <f>IF('S.D.PASTE SHEET'!Y419="","",'S.D.PASTE SHEET'!Y419)</f>
        <v/>
      </c>
      <c s="72" t="str">
        <f>IF('S.D.PASTE SHEET'!Z419="","",'S.D.PASTE SHEET'!Z419)</f>
        <v/>
      </c>
      <c s="72" t="str">
        <f>IF('S.D.PASTE SHEET'!AA419="","",'S.D.PASTE SHEET'!AA419)</f>
        <v/>
      </c>
      <c s="72" t="str">
        <f>IF('S.D.PASTE SHEET'!AB419="","",'S.D.PASTE SHEET'!AB419)</f>
        <v/>
      </c>
      <c s="72" t="str">
        <f>IF('S.D.PASTE SHEET'!AC419="","",'S.D.PASTE SHEET'!AC419)</f>
        <v/>
      </c>
      <c s="72" t="str">
        <f>IF('S.D.PASTE SHEET'!AD419="","",'S.D.PASTE SHEET'!AD419)</f>
        <v/>
      </c>
      <c s="74"/>
      <c s="70" t="str">
        <f>IF(AK419="","",IF(AK419&gt;0,COUNT($AG$2:AG419),""))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IF(BC419="","",IF(BC419&gt;0,COUNT($AY$2:AY419),""))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0" spans="1:157" ht="15.75" customHeight="1">
      <c r="A420" s="72" t="str">
        <f>IF('S.D.PASTE SHEET'!A420="","",'S.D.PASTE SHEET'!A420)</f>
        <v/>
      </c>
      <c s="72" t="str">
        <f>IF('S.D.PASTE SHEET'!B420="","",'S.D.PASTE SHEET'!B420)</f>
        <v/>
      </c>
      <c s="72" t="str">
        <f>IF('S.D.PASTE SHEET'!C420="","",'S.D.PASTE SHEET'!C420)</f>
        <v/>
      </c>
      <c s="73" t="str">
        <f>IF('S.D.PASTE SHEET'!D420="","",'S.D.PASTE SHEET'!D420)</f>
        <v/>
      </c>
      <c s="72" t="str">
        <f>IF('S.D.PASTE SHEET'!E420="","",UPPER('S.D.PASTE SHEET'!E420))</f>
        <v/>
      </c>
      <c s="72" t="str">
        <f>IF('S.D.PASTE SHEET'!F420="","",'S.D.PASTE SHEET'!F420)</f>
        <v/>
      </c>
      <c s="72" t="str">
        <f>IF('S.D.PASTE SHEET'!G420="","",UPPER('S.D.PASTE SHEET'!G420))</f>
        <v/>
      </c>
      <c s="72" t="str">
        <f>IF('S.D.PASTE SHEET'!H420="","",UPPER('S.D.PASTE SHEET'!H420))</f>
        <v/>
      </c>
      <c s="72" t="str">
        <f>IF('S.D.PASTE SHEET'!I420="","",'S.D.PASTE SHEET'!I420)</f>
        <v/>
      </c>
      <c s="73" t="str">
        <f>IF('S.D.PASTE SHEET'!J420="","",'S.D.PASTE SHEET'!J420)</f>
        <v/>
      </c>
      <c s="72" t="str">
        <f>IF('S.D.PASTE SHEET'!K420="","",'S.D.PASTE SHEET'!K420)</f>
        <v/>
      </c>
      <c s="72" t="str">
        <f>IF('S.D.PASTE SHEET'!L420="","",'S.D.PASTE SHEET'!L420)</f>
        <v/>
      </c>
      <c s="72" t="str">
        <f>IF('S.D.PASTE SHEET'!M420="","",'S.D.PASTE SHEET'!M420)</f>
        <v/>
      </c>
      <c s="72" t="str">
        <f>IF('S.D.PASTE SHEET'!N420="","",'S.D.PASTE SHEET'!N420)</f>
        <v/>
      </c>
      <c s="72" t="str">
        <f>IF('S.D.PASTE SHEET'!O420="","",'S.D.PASTE SHEET'!O420)</f>
        <v/>
      </c>
      <c s="72" t="str">
        <f>IF('S.D.PASTE SHEET'!P420="","",'S.D.PASTE SHEET'!P420)</f>
        <v/>
      </c>
      <c s="72" t="str">
        <f>IF('S.D.PASTE SHEET'!Q420="","",'S.D.PASTE SHEET'!Q420)</f>
        <v/>
      </c>
      <c s="72" t="str">
        <f>IF('S.D.PASTE SHEET'!R420="","",'S.D.PASTE SHEET'!R420)</f>
        <v/>
      </c>
      <c s="72" t="str">
        <f>IF('S.D.PASTE SHEET'!S420="","",'S.D.PASTE SHEET'!S420)</f>
        <v/>
      </c>
      <c s="72" t="str">
        <f>IF('S.D.PASTE SHEET'!T420="","",'S.D.PASTE SHEET'!T420)</f>
        <v/>
      </c>
      <c s="72" t="str">
        <f>IF('S.D.PASTE SHEET'!U420="","",'S.D.PASTE SHEET'!U420)</f>
        <v/>
      </c>
      <c s="72" t="str">
        <f>IF('S.D.PASTE SHEET'!V420="","",'S.D.PASTE SHEET'!V420)</f>
        <v/>
      </c>
      <c s="72" t="str">
        <f>IF('S.D.PASTE SHEET'!W420="","",'S.D.PASTE SHEET'!W420)</f>
        <v/>
      </c>
      <c s="72" t="str">
        <f>IF('S.D.PASTE SHEET'!X420="","",'S.D.PASTE SHEET'!X420)</f>
        <v/>
      </c>
      <c s="72" t="str">
        <f>IF('S.D.PASTE SHEET'!Y420="","",'S.D.PASTE SHEET'!Y420)</f>
        <v/>
      </c>
      <c s="72" t="str">
        <f>IF('S.D.PASTE SHEET'!Z420="","",'S.D.PASTE SHEET'!Z420)</f>
        <v/>
      </c>
      <c s="72" t="str">
        <f>IF('S.D.PASTE SHEET'!AA420="","",'S.D.PASTE SHEET'!AA420)</f>
        <v/>
      </c>
      <c s="72" t="str">
        <f>IF('S.D.PASTE SHEET'!AB420="","",'S.D.PASTE SHEET'!AB420)</f>
        <v/>
      </c>
      <c s="72" t="str">
        <f>IF('S.D.PASTE SHEET'!AC420="","",'S.D.PASTE SHEET'!AC420)</f>
        <v/>
      </c>
      <c s="72" t="str">
        <f>IF('S.D.PASTE SHEET'!AD420="","",'S.D.PASTE SHEET'!AD420)</f>
        <v/>
      </c>
      <c s="74"/>
      <c s="70" t="str">
        <f>IF(AK420="","",IF(AK420&gt;0,COUNT($AG$2:AG420),""))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IF(BC420="","",IF(BC420&gt;0,COUNT($AY$2:AY420),""))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1" spans="1:157" ht="15.75" customHeight="1">
      <c r="A421" s="72" t="str">
        <f>IF('S.D.PASTE SHEET'!A421="","",'S.D.PASTE SHEET'!A421)</f>
        <v/>
      </c>
      <c s="72" t="str">
        <f>IF('S.D.PASTE SHEET'!B421="","",'S.D.PASTE SHEET'!B421)</f>
        <v/>
      </c>
      <c s="72" t="str">
        <f>IF('S.D.PASTE SHEET'!C421="","",'S.D.PASTE SHEET'!C421)</f>
        <v/>
      </c>
      <c s="73" t="str">
        <f>IF('S.D.PASTE SHEET'!D421="","",'S.D.PASTE SHEET'!D421)</f>
        <v/>
      </c>
      <c s="72" t="str">
        <f>IF('S.D.PASTE SHEET'!E421="","",UPPER('S.D.PASTE SHEET'!E421))</f>
        <v/>
      </c>
      <c s="72" t="str">
        <f>IF('S.D.PASTE SHEET'!F421="","",'S.D.PASTE SHEET'!F421)</f>
        <v/>
      </c>
      <c s="72" t="str">
        <f>IF('S.D.PASTE SHEET'!G421="","",UPPER('S.D.PASTE SHEET'!G421))</f>
        <v/>
      </c>
      <c s="72" t="str">
        <f>IF('S.D.PASTE SHEET'!H421="","",UPPER('S.D.PASTE SHEET'!H421))</f>
        <v/>
      </c>
      <c s="72" t="str">
        <f>IF('S.D.PASTE SHEET'!I421="","",'S.D.PASTE SHEET'!I421)</f>
        <v/>
      </c>
      <c s="73" t="str">
        <f>IF('S.D.PASTE SHEET'!J421="","",'S.D.PASTE SHEET'!J421)</f>
        <v/>
      </c>
      <c s="72" t="str">
        <f>IF('S.D.PASTE SHEET'!K421="","",'S.D.PASTE SHEET'!K421)</f>
        <v/>
      </c>
      <c s="72" t="str">
        <f>IF('S.D.PASTE SHEET'!L421="","",'S.D.PASTE SHEET'!L421)</f>
        <v/>
      </c>
      <c s="72" t="str">
        <f>IF('S.D.PASTE SHEET'!M421="","",'S.D.PASTE SHEET'!M421)</f>
        <v/>
      </c>
      <c s="72" t="str">
        <f>IF('S.D.PASTE SHEET'!N421="","",'S.D.PASTE SHEET'!N421)</f>
        <v/>
      </c>
      <c s="72" t="str">
        <f>IF('S.D.PASTE SHEET'!O421="","",'S.D.PASTE SHEET'!O421)</f>
        <v/>
      </c>
      <c s="72" t="str">
        <f>IF('S.D.PASTE SHEET'!P421="","",'S.D.PASTE SHEET'!P421)</f>
        <v/>
      </c>
      <c s="72" t="str">
        <f>IF('S.D.PASTE SHEET'!Q421="","",'S.D.PASTE SHEET'!Q421)</f>
        <v/>
      </c>
      <c s="72" t="str">
        <f>IF('S.D.PASTE SHEET'!R421="","",'S.D.PASTE SHEET'!R421)</f>
        <v/>
      </c>
      <c s="72" t="str">
        <f>IF('S.D.PASTE SHEET'!S421="","",'S.D.PASTE SHEET'!S421)</f>
        <v/>
      </c>
      <c s="72" t="str">
        <f>IF('S.D.PASTE SHEET'!T421="","",'S.D.PASTE SHEET'!T421)</f>
        <v/>
      </c>
      <c s="72" t="str">
        <f>IF('S.D.PASTE SHEET'!U421="","",'S.D.PASTE SHEET'!U421)</f>
        <v/>
      </c>
      <c s="72" t="str">
        <f>IF('S.D.PASTE SHEET'!V421="","",'S.D.PASTE SHEET'!V421)</f>
        <v/>
      </c>
      <c s="72" t="str">
        <f>IF('S.D.PASTE SHEET'!W421="","",'S.D.PASTE SHEET'!W421)</f>
        <v/>
      </c>
      <c s="72" t="str">
        <f>IF('S.D.PASTE SHEET'!X421="","",'S.D.PASTE SHEET'!X421)</f>
        <v/>
      </c>
      <c s="72" t="str">
        <f>IF('S.D.PASTE SHEET'!Y421="","",'S.D.PASTE SHEET'!Y421)</f>
        <v/>
      </c>
      <c s="72" t="str">
        <f>IF('S.D.PASTE SHEET'!Z421="","",'S.D.PASTE SHEET'!Z421)</f>
        <v/>
      </c>
      <c s="72" t="str">
        <f>IF('S.D.PASTE SHEET'!AA421="","",'S.D.PASTE SHEET'!AA421)</f>
        <v/>
      </c>
      <c s="72" t="str">
        <f>IF('S.D.PASTE SHEET'!AB421="","",'S.D.PASTE SHEET'!AB421)</f>
        <v/>
      </c>
      <c s="72" t="str">
        <f>IF('S.D.PASTE SHEET'!AC421="","",'S.D.PASTE SHEET'!AC421)</f>
        <v/>
      </c>
      <c s="72" t="str">
        <f>IF('S.D.PASTE SHEET'!AD421="","",'S.D.PASTE SHEET'!AD421)</f>
        <v/>
      </c>
      <c s="74"/>
      <c s="70" t="str">
        <f>IF(AK421="","",IF(AK421&gt;0,COUNT($AG$2:AG421),""))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IF(BC421="","",IF(BC421&gt;0,COUNT($AY$2:AY421),""))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2" spans="1:157" ht="15.75" customHeight="1">
      <c r="A422" s="72" t="str">
        <f>IF('S.D.PASTE SHEET'!A422="","",'S.D.PASTE SHEET'!A422)</f>
        <v/>
      </c>
      <c s="72" t="str">
        <f>IF('S.D.PASTE SHEET'!B422="","",'S.D.PASTE SHEET'!B422)</f>
        <v/>
      </c>
      <c s="72" t="str">
        <f>IF('S.D.PASTE SHEET'!C422="","",'S.D.PASTE SHEET'!C422)</f>
        <v/>
      </c>
      <c s="73" t="str">
        <f>IF('S.D.PASTE SHEET'!D422="","",'S.D.PASTE SHEET'!D422)</f>
        <v/>
      </c>
      <c s="72" t="str">
        <f>IF('S.D.PASTE SHEET'!E422="","",UPPER('S.D.PASTE SHEET'!E422))</f>
        <v/>
      </c>
      <c s="72" t="str">
        <f>IF('S.D.PASTE SHEET'!F422="","",'S.D.PASTE SHEET'!F422)</f>
        <v/>
      </c>
      <c s="72" t="str">
        <f>IF('S.D.PASTE SHEET'!G422="","",UPPER('S.D.PASTE SHEET'!G422))</f>
        <v/>
      </c>
      <c s="72" t="str">
        <f>IF('S.D.PASTE SHEET'!H422="","",UPPER('S.D.PASTE SHEET'!H422))</f>
        <v/>
      </c>
      <c s="72" t="str">
        <f>IF('S.D.PASTE SHEET'!I422="","",'S.D.PASTE SHEET'!I422)</f>
        <v/>
      </c>
      <c s="73" t="str">
        <f>IF('S.D.PASTE SHEET'!J422="","",'S.D.PASTE SHEET'!J422)</f>
        <v/>
      </c>
      <c s="72" t="str">
        <f>IF('S.D.PASTE SHEET'!K422="","",'S.D.PASTE SHEET'!K422)</f>
        <v/>
      </c>
      <c s="72" t="str">
        <f>IF('S.D.PASTE SHEET'!L422="","",'S.D.PASTE SHEET'!L422)</f>
        <v/>
      </c>
      <c s="72" t="str">
        <f>IF('S.D.PASTE SHEET'!M422="","",'S.D.PASTE SHEET'!M422)</f>
        <v/>
      </c>
      <c s="72" t="str">
        <f>IF('S.D.PASTE SHEET'!N422="","",'S.D.PASTE SHEET'!N422)</f>
        <v/>
      </c>
      <c s="72" t="str">
        <f>IF('S.D.PASTE SHEET'!O422="","",'S.D.PASTE SHEET'!O422)</f>
        <v/>
      </c>
      <c s="72" t="str">
        <f>IF('S.D.PASTE SHEET'!P422="","",'S.D.PASTE SHEET'!P422)</f>
        <v/>
      </c>
      <c s="72" t="str">
        <f>IF('S.D.PASTE SHEET'!Q422="","",'S.D.PASTE SHEET'!Q422)</f>
        <v/>
      </c>
      <c s="72" t="str">
        <f>IF('S.D.PASTE SHEET'!R422="","",'S.D.PASTE SHEET'!R422)</f>
        <v/>
      </c>
      <c s="72" t="str">
        <f>IF('S.D.PASTE SHEET'!S422="","",'S.D.PASTE SHEET'!S422)</f>
        <v/>
      </c>
      <c s="72" t="str">
        <f>IF('S.D.PASTE SHEET'!T422="","",'S.D.PASTE SHEET'!T422)</f>
        <v/>
      </c>
      <c s="72" t="str">
        <f>IF('S.D.PASTE SHEET'!U422="","",'S.D.PASTE SHEET'!U422)</f>
        <v/>
      </c>
      <c s="72" t="str">
        <f>IF('S.D.PASTE SHEET'!V422="","",'S.D.PASTE SHEET'!V422)</f>
        <v/>
      </c>
      <c s="72" t="str">
        <f>IF('S.D.PASTE SHEET'!W422="","",'S.D.PASTE SHEET'!W422)</f>
        <v/>
      </c>
      <c s="72" t="str">
        <f>IF('S.D.PASTE SHEET'!X422="","",'S.D.PASTE SHEET'!X422)</f>
        <v/>
      </c>
      <c s="72" t="str">
        <f>IF('S.D.PASTE SHEET'!Y422="","",'S.D.PASTE SHEET'!Y422)</f>
        <v/>
      </c>
      <c s="72" t="str">
        <f>IF('S.D.PASTE SHEET'!Z422="","",'S.D.PASTE SHEET'!Z422)</f>
        <v/>
      </c>
      <c s="72" t="str">
        <f>IF('S.D.PASTE SHEET'!AA422="","",'S.D.PASTE SHEET'!AA422)</f>
        <v/>
      </c>
      <c s="72" t="str">
        <f>IF('S.D.PASTE SHEET'!AB422="","",'S.D.PASTE SHEET'!AB422)</f>
        <v/>
      </c>
      <c s="72" t="str">
        <f>IF('S.D.PASTE SHEET'!AC422="","",'S.D.PASTE SHEET'!AC422)</f>
        <v/>
      </c>
      <c s="72" t="str">
        <f>IF('S.D.PASTE SHEET'!AD422="","",'S.D.PASTE SHEET'!AD422)</f>
        <v/>
      </c>
      <c s="74"/>
      <c s="70" t="str">
        <f>IF(AK422="","",IF(AK422&gt;0,COUNT($AG$2:AG422),""))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IF(BC422="","",IF(BC422&gt;0,COUNT($AY$2:AY422),""))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3" spans="1:157" ht="15.75" customHeight="1">
      <c r="A423" s="72" t="str">
        <f>IF('S.D.PASTE SHEET'!A423="","",'S.D.PASTE SHEET'!A423)</f>
        <v/>
      </c>
      <c s="72" t="str">
        <f>IF('S.D.PASTE SHEET'!B423="","",'S.D.PASTE SHEET'!B423)</f>
        <v/>
      </c>
      <c s="72" t="str">
        <f>IF('S.D.PASTE SHEET'!C423="","",'S.D.PASTE SHEET'!C423)</f>
        <v/>
      </c>
      <c s="73" t="str">
        <f>IF('S.D.PASTE SHEET'!D423="","",'S.D.PASTE SHEET'!D423)</f>
        <v/>
      </c>
      <c s="72" t="str">
        <f>IF('S.D.PASTE SHEET'!E423="","",UPPER('S.D.PASTE SHEET'!E423))</f>
        <v/>
      </c>
      <c s="72" t="str">
        <f>IF('S.D.PASTE SHEET'!F423="","",'S.D.PASTE SHEET'!F423)</f>
        <v/>
      </c>
      <c s="72" t="str">
        <f>IF('S.D.PASTE SHEET'!G423="","",UPPER('S.D.PASTE SHEET'!G423))</f>
        <v/>
      </c>
      <c s="72" t="str">
        <f>IF('S.D.PASTE SHEET'!H423="","",UPPER('S.D.PASTE SHEET'!H423))</f>
        <v/>
      </c>
      <c s="72" t="str">
        <f>IF('S.D.PASTE SHEET'!I423="","",'S.D.PASTE SHEET'!I423)</f>
        <v/>
      </c>
      <c s="73" t="str">
        <f>IF('S.D.PASTE SHEET'!J423="","",'S.D.PASTE SHEET'!J423)</f>
        <v/>
      </c>
      <c s="72" t="str">
        <f>IF('S.D.PASTE SHEET'!K423="","",'S.D.PASTE SHEET'!K423)</f>
        <v/>
      </c>
      <c s="72" t="str">
        <f>IF('S.D.PASTE SHEET'!L423="","",'S.D.PASTE SHEET'!L423)</f>
        <v/>
      </c>
      <c s="72" t="str">
        <f>IF('S.D.PASTE SHEET'!M423="","",'S.D.PASTE SHEET'!M423)</f>
        <v/>
      </c>
      <c s="72" t="str">
        <f>IF('S.D.PASTE SHEET'!N423="","",'S.D.PASTE SHEET'!N423)</f>
        <v/>
      </c>
      <c s="72" t="str">
        <f>IF('S.D.PASTE SHEET'!O423="","",'S.D.PASTE SHEET'!O423)</f>
        <v/>
      </c>
      <c s="72" t="str">
        <f>IF('S.D.PASTE SHEET'!P423="","",'S.D.PASTE SHEET'!P423)</f>
        <v/>
      </c>
      <c s="72" t="str">
        <f>IF('S.D.PASTE SHEET'!Q423="","",'S.D.PASTE SHEET'!Q423)</f>
        <v/>
      </c>
      <c s="72" t="str">
        <f>IF('S.D.PASTE SHEET'!R423="","",'S.D.PASTE SHEET'!R423)</f>
        <v/>
      </c>
      <c s="72" t="str">
        <f>IF('S.D.PASTE SHEET'!S423="","",'S.D.PASTE SHEET'!S423)</f>
        <v/>
      </c>
      <c s="72" t="str">
        <f>IF('S.D.PASTE SHEET'!T423="","",'S.D.PASTE SHEET'!T423)</f>
        <v/>
      </c>
      <c s="72" t="str">
        <f>IF('S.D.PASTE SHEET'!U423="","",'S.D.PASTE SHEET'!U423)</f>
        <v/>
      </c>
      <c s="72" t="str">
        <f>IF('S.D.PASTE SHEET'!V423="","",'S.D.PASTE SHEET'!V423)</f>
        <v/>
      </c>
      <c s="72" t="str">
        <f>IF('S.D.PASTE SHEET'!W423="","",'S.D.PASTE SHEET'!W423)</f>
        <v/>
      </c>
      <c s="72" t="str">
        <f>IF('S.D.PASTE SHEET'!X423="","",'S.D.PASTE SHEET'!X423)</f>
        <v/>
      </c>
      <c s="72" t="str">
        <f>IF('S.D.PASTE SHEET'!Y423="","",'S.D.PASTE SHEET'!Y423)</f>
        <v/>
      </c>
      <c s="72" t="str">
        <f>IF('S.D.PASTE SHEET'!Z423="","",'S.D.PASTE SHEET'!Z423)</f>
        <v/>
      </c>
      <c s="72" t="str">
        <f>IF('S.D.PASTE SHEET'!AA423="","",'S.D.PASTE SHEET'!AA423)</f>
        <v/>
      </c>
      <c s="72" t="str">
        <f>IF('S.D.PASTE SHEET'!AB423="","",'S.D.PASTE SHEET'!AB423)</f>
        <v/>
      </c>
      <c s="72" t="str">
        <f>IF('S.D.PASTE SHEET'!AC423="","",'S.D.PASTE SHEET'!AC423)</f>
        <v/>
      </c>
      <c s="72" t="str">
        <f>IF('S.D.PASTE SHEET'!AD423="","",'S.D.PASTE SHEET'!AD423)</f>
        <v/>
      </c>
      <c s="74"/>
      <c s="70" t="str">
        <f>IF(AK423="","",IF(AK423&gt;0,COUNT($AG$2:AG423),""))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IF(BC423="","",IF(BC423&gt;0,COUNT($AY$2:AY423),""))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4" spans="1:157" ht="15.75" customHeight="1">
      <c r="A424" s="72" t="str">
        <f>IF('S.D.PASTE SHEET'!A424="","",'S.D.PASTE SHEET'!A424)</f>
        <v/>
      </c>
      <c s="72" t="str">
        <f>IF('S.D.PASTE SHEET'!B424="","",'S.D.PASTE SHEET'!B424)</f>
        <v/>
      </c>
      <c s="72" t="str">
        <f>IF('S.D.PASTE SHEET'!C424="","",'S.D.PASTE SHEET'!C424)</f>
        <v/>
      </c>
      <c s="73" t="str">
        <f>IF('S.D.PASTE SHEET'!D424="","",'S.D.PASTE SHEET'!D424)</f>
        <v/>
      </c>
      <c s="72" t="str">
        <f>IF('S.D.PASTE SHEET'!E424="","",UPPER('S.D.PASTE SHEET'!E424))</f>
        <v/>
      </c>
      <c s="72" t="str">
        <f>IF('S.D.PASTE SHEET'!F424="","",'S.D.PASTE SHEET'!F424)</f>
        <v/>
      </c>
      <c s="72" t="str">
        <f>IF('S.D.PASTE SHEET'!G424="","",UPPER('S.D.PASTE SHEET'!G424))</f>
        <v/>
      </c>
      <c s="72" t="str">
        <f>IF('S.D.PASTE SHEET'!H424="","",UPPER('S.D.PASTE SHEET'!H424))</f>
        <v/>
      </c>
      <c s="72" t="str">
        <f>IF('S.D.PASTE SHEET'!I424="","",'S.D.PASTE SHEET'!I424)</f>
        <v/>
      </c>
      <c s="73" t="str">
        <f>IF('S.D.PASTE SHEET'!J424="","",'S.D.PASTE SHEET'!J424)</f>
        <v/>
      </c>
      <c s="72" t="str">
        <f>IF('S.D.PASTE SHEET'!K424="","",'S.D.PASTE SHEET'!K424)</f>
        <v/>
      </c>
      <c s="72" t="str">
        <f>IF('S.D.PASTE SHEET'!L424="","",'S.D.PASTE SHEET'!L424)</f>
        <v/>
      </c>
      <c s="72" t="str">
        <f>IF('S.D.PASTE SHEET'!M424="","",'S.D.PASTE SHEET'!M424)</f>
        <v/>
      </c>
      <c s="72" t="str">
        <f>IF('S.D.PASTE SHEET'!N424="","",'S.D.PASTE SHEET'!N424)</f>
        <v/>
      </c>
      <c s="72" t="str">
        <f>IF('S.D.PASTE SHEET'!O424="","",'S.D.PASTE SHEET'!O424)</f>
        <v/>
      </c>
      <c s="72" t="str">
        <f>IF('S.D.PASTE SHEET'!P424="","",'S.D.PASTE SHEET'!P424)</f>
        <v/>
      </c>
      <c s="72" t="str">
        <f>IF('S.D.PASTE SHEET'!Q424="","",'S.D.PASTE SHEET'!Q424)</f>
        <v/>
      </c>
      <c s="72" t="str">
        <f>IF('S.D.PASTE SHEET'!R424="","",'S.D.PASTE SHEET'!R424)</f>
        <v/>
      </c>
      <c s="72" t="str">
        <f>IF('S.D.PASTE SHEET'!S424="","",'S.D.PASTE SHEET'!S424)</f>
        <v/>
      </c>
      <c s="72" t="str">
        <f>IF('S.D.PASTE SHEET'!T424="","",'S.D.PASTE SHEET'!T424)</f>
        <v/>
      </c>
      <c s="72" t="str">
        <f>IF('S.D.PASTE SHEET'!U424="","",'S.D.PASTE SHEET'!U424)</f>
        <v/>
      </c>
      <c s="72" t="str">
        <f>IF('S.D.PASTE SHEET'!V424="","",'S.D.PASTE SHEET'!V424)</f>
        <v/>
      </c>
      <c s="72" t="str">
        <f>IF('S.D.PASTE SHEET'!W424="","",'S.D.PASTE SHEET'!W424)</f>
        <v/>
      </c>
      <c s="72" t="str">
        <f>IF('S.D.PASTE SHEET'!X424="","",'S.D.PASTE SHEET'!X424)</f>
        <v/>
      </c>
      <c s="72" t="str">
        <f>IF('S.D.PASTE SHEET'!Y424="","",'S.D.PASTE SHEET'!Y424)</f>
        <v/>
      </c>
      <c s="72" t="str">
        <f>IF('S.D.PASTE SHEET'!Z424="","",'S.D.PASTE SHEET'!Z424)</f>
        <v/>
      </c>
      <c s="72" t="str">
        <f>IF('S.D.PASTE SHEET'!AA424="","",'S.D.PASTE SHEET'!AA424)</f>
        <v/>
      </c>
      <c s="72" t="str">
        <f>IF('S.D.PASTE SHEET'!AB424="","",'S.D.PASTE SHEET'!AB424)</f>
        <v/>
      </c>
      <c s="72" t="str">
        <f>IF('S.D.PASTE SHEET'!AC424="","",'S.D.PASTE SHEET'!AC424)</f>
        <v/>
      </c>
      <c s="72" t="str">
        <f>IF('S.D.PASTE SHEET'!AD424="","",'S.D.PASTE SHEET'!AD424)</f>
        <v/>
      </c>
      <c s="74"/>
      <c s="70" t="str">
        <f>IF(AK424="","",IF(AK424&gt;0,COUNT($AG$2:AG424),""))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IF(BC424="","",IF(BC424&gt;0,COUNT($AY$2:AY424),""))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5" spans="1:157" ht="15.75" customHeight="1">
      <c r="A425" s="72" t="str">
        <f>IF('S.D.PASTE SHEET'!A425="","",'S.D.PASTE SHEET'!A425)</f>
        <v/>
      </c>
      <c s="72" t="str">
        <f>IF('S.D.PASTE SHEET'!B425="","",'S.D.PASTE SHEET'!B425)</f>
        <v/>
      </c>
      <c s="72" t="str">
        <f>IF('S.D.PASTE SHEET'!C425="","",'S.D.PASTE SHEET'!C425)</f>
        <v/>
      </c>
      <c s="73" t="str">
        <f>IF('S.D.PASTE SHEET'!D425="","",'S.D.PASTE SHEET'!D425)</f>
        <v/>
      </c>
      <c s="72" t="str">
        <f>IF('S.D.PASTE SHEET'!E425="","",UPPER('S.D.PASTE SHEET'!E425))</f>
        <v/>
      </c>
      <c s="72" t="str">
        <f>IF('S.D.PASTE SHEET'!F425="","",'S.D.PASTE SHEET'!F425)</f>
        <v/>
      </c>
      <c s="72" t="str">
        <f>IF('S.D.PASTE SHEET'!G425="","",UPPER('S.D.PASTE SHEET'!G425))</f>
        <v/>
      </c>
      <c s="72" t="str">
        <f>IF('S.D.PASTE SHEET'!H425="","",UPPER('S.D.PASTE SHEET'!H425))</f>
        <v/>
      </c>
      <c s="72" t="str">
        <f>IF('S.D.PASTE SHEET'!I425="","",'S.D.PASTE SHEET'!I425)</f>
        <v/>
      </c>
      <c s="73" t="str">
        <f>IF('S.D.PASTE SHEET'!J425="","",'S.D.PASTE SHEET'!J425)</f>
        <v/>
      </c>
      <c s="72" t="str">
        <f>IF('S.D.PASTE SHEET'!K425="","",'S.D.PASTE SHEET'!K425)</f>
        <v/>
      </c>
      <c s="72" t="str">
        <f>IF('S.D.PASTE SHEET'!L425="","",'S.D.PASTE SHEET'!L425)</f>
        <v/>
      </c>
      <c s="72" t="str">
        <f>IF('S.D.PASTE SHEET'!M425="","",'S.D.PASTE SHEET'!M425)</f>
        <v/>
      </c>
      <c s="72" t="str">
        <f>IF('S.D.PASTE SHEET'!N425="","",'S.D.PASTE SHEET'!N425)</f>
        <v/>
      </c>
      <c s="72" t="str">
        <f>IF('S.D.PASTE SHEET'!O425="","",'S.D.PASTE SHEET'!O425)</f>
        <v/>
      </c>
      <c s="72" t="str">
        <f>IF('S.D.PASTE SHEET'!P425="","",'S.D.PASTE SHEET'!P425)</f>
        <v/>
      </c>
      <c s="72" t="str">
        <f>IF('S.D.PASTE SHEET'!Q425="","",'S.D.PASTE SHEET'!Q425)</f>
        <v/>
      </c>
      <c s="72" t="str">
        <f>IF('S.D.PASTE SHEET'!R425="","",'S.D.PASTE SHEET'!R425)</f>
        <v/>
      </c>
      <c s="72" t="str">
        <f>IF('S.D.PASTE SHEET'!S425="","",'S.D.PASTE SHEET'!S425)</f>
        <v/>
      </c>
      <c s="72" t="str">
        <f>IF('S.D.PASTE SHEET'!T425="","",'S.D.PASTE SHEET'!T425)</f>
        <v/>
      </c>
      <c s="72" t="str">
        <f>IF('S.D.PASTE SHEET'!U425="","",'S.D.PASTE SHEET'!U425)</f>
        <v/>
      </c>
      <c s="72" t="str">
        <f>IF('S.D.PASTE SHEET'!V425="","",'S.D.PASTE SHEET'!V425)</f>
        <v/>
      </c>
      <c s="72" t="str">
        <f>IF('S.D.PASTE SHEET'!W425="","",'S.D.PASTE SHEET'!W425)</f>
        <v/>
      </c>
      <c s="72" t="str">
        <f>IF('S.D.PASTE SHEET'!X425="","",'S.D.PASTE SHEET'!X425)</f>
        <v/>
      </c>
      <c s="72" t="str">
        <f>IF('S.D.PASTE SHEET'!Y425="","",'S.D.PASTE SHEET'!Y425)</f>
        <v/>
      </c>
      <c s="72" t="str">
        <f>IF('S.D.PASTE SHEET'!Z425="","",'S.D.PASTE SHEET'!Z425)</f>
        <v/>
      </c>
      <c s="72" t="str">
        <f>IF('S.D.PASTE SHEET'!AA425="","",'S.D.PASTE SHEET'!AA425)</f>
        <v/>
      </c>
      <c s="72" t="str">
        <f>IF('S.D.PASTE SHEET'!AB425="","",'S.D.PASTE SHEET'!AB425)</f>
        <v/>
      </c>
      <c s="72" t="str">
        <f>IF('S.D.PASTE SHEET'!AC425="","",'S.D.PASTE SHEET'!AC425)</f>
        <v/>
      </c>
      <c s="72" t="str">
        <f>IF('S.D.PASTE SHEET'!AD425="","",'S.D.PASTE SHEET'!AD425)</f>
        <v/>
      </c>
      <c s="74"/>
      <c s="70" t="str">
        <f>IF(AK425="","",IF(AK425&gt;0,COUNT($AG$2:AG425),""))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IF(BC425="","",IF(BC425&gt;0,COUNT($AY$2:AY425),""))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6" spans="1:157" ht="15.75" customHeight="1">
      <c r="A426" s="72" t="str">
        <f>IF('S.D.PASTE SHEET'!A426="","",'S.D.PASTE SHEET'!A426)</f>
        <v/>
      </c>
      <c s="72" t="str">
        <f>IF('S.D.PASTE SHEET'!B426="","",'S.D.PASTE SHEET'!B426)</f>
        <v/>
      </c>
      <c s="72" t="str">
        <f>IF('S.D.PASTE SHEET'!C426="","",'S.D.PASTE SHEET'!C426)</f>
        <v/>
      </c>
      <c s="73" t="str">
        <f>IF('S.D.PASTE SHEET'!D426="","",'S.D.PASTE SHEET'!D426)</f>
        <v/>
      </c>
      <c s="72" t="str">
        <f>IF('S.D.PASTE SHEET'!E426="","",UPPER('S.D.PASTE SHEET'!E426))</f>
        <v/>
      </c>
      <c s="72" t="str">
        <f>IF('S.D.PASTE SHEET'!F426="","",'S.D.PASTE SHEET'!F426)</f>
        <v/>
      </c>
      <c s="72" t="str">
        <f>IF('S.D.PASTE SHEET'!G426="","",UPPER('S.D.PASTE SHEET'!G426))</f>
        <v/>
      </c>
      <c s="72" t="str">
        <f>IF('S.D.PASTE SHEET'!H426="","",UPPER('S.D.PASTE SHEET'!H426))</f>
        <v/>
      </c>
      <c s="72" t="str">
        <f>IF('S.D.PASTE SHEET'!I426="","",'S.D.PASTE SHEET'!I426)</f>
        <v/>
      </c>
      <c s="73" t="str">
        <f>IF('S.D.PASTE SHEET'!J426="","",'S.D.PASTE SHEET'!J426)</f>
        <v/>
      </c>
      <c s="72" t="str">
        <f>IF('S.D.PASTE SHEET'!K426="","",'S.D.PASTE SHEET'!K426)</f>
        <v/>
      </c>
      <c s="72" t="str">
        <f>IF('S.D.PASTE SHEET'!L426="","",'S.D.PASTE SHEET'!L426)</f>
        <v/>
      </c>
      <c s="72" t="str">
        <f>IF('S.D.PASTE SHEET'!M426="","",'S.D.PASTE SHEET'!M426)</f>
        <v/>
      </c>
      <c s="72" t="str">
        <f>IF('S.D.PASTE SHEET'!N426="","",'S.D.PASTE SHEET'!N426)</f>
        <v/>
      </c>
      <c s="72" t="str">
        <f>IF('S.D.PASTE SHEET'!O426="","",'S.D.PASTE SHEET'!O426)</f>
        <v/>
      </c>
      <c s="72" t="str">
        <f>IF('S.D.PASTE SHEET'!P426="","",'S.D.PASTE SHEET'!P426)</f>
        <v/>
      </c>
      <c s="72" t="str">
        <f>IF('S.D.PASTE SHEET'!Q426="","",'S.D.PASTE SHEET'!Q426)</f>
        <v/>
      </c>
      <c s="72" t="str">
        <f>IF('S.D.PASTE SHEET'!R426="","",'S.D.PASTE SHEET'!R426)</f>
        <v/>
      </c>
      <c s="72" t="str">
        <f>IF('S.D.PASTE SHEET'!S426="","",'S.D.PASTE SHEET'!S426)</f>
        <v/>
      </c>
      <c s="72" t="str">
        <f>IF('S.D.PASTE SHEET'!T426="","",'S.D.PASTE SHEET'!T426)</f>
        <v/>
      </c>
      <c s="72" t="str">
        <f>IF('S.D.PASTE SHEET'!U426="","",'S.D.PASTE SHEET'!U426)</f>
        <v/>
      </c>
      <c s="72" t="str">
        <f>IF('S.D.PASTE SHEET'!V426="","",'S.D.PASTE SHEET'!V426)</f>
        <v/>
      </c>
      <c s="72" t="str">
        <f>IF('S.D.PASTE SHEET'!W426="","",'S.D.PASTE SHEET'!W426)</f>
        <v/>
      </c>
      <c s="72" t="str">
        <f>IF('S.D.PASTE SHEET'!X426="","",'S.D.PASTE SHEET'!X426)</f>
        <v/>
      </c>
      <c s="72" t="str">
        <f>IF('S.D.PASTE SHEET'!Y426="","",'S.D.PASTE SHEET'!Y426)</f>
        <v/>
      </c>
      <c s="72" t="str">
        <f>IF('S.D.PASTE SHEET'!Z426="","",'S.D.PASTE SHEET'!Z426)</f>
        <v/>
      </c>
      <c s="72" t="str">
        <f>IF('S.D.PASTE SHEET'!AA426="","",'S.D.PASTE SHEET'!AA426)</f>
        <v/>
      </c>
      <c s="72" t="str">
        <f>IF('S.D.PASTE SHEET'!AB426="","",'S.D.PASTE SHEET'!AB426)</f>
        <v/>
      </c>
      <c s="72" t="str">
        <f>IF('S.D.PASTE SHEET'!AC426="","",'S.D.PASTE SHEET'!AC426)</f>
        <v/>
      </c>
      <c s="72" t="str">
        <f>IF('S.D.PASTE SHEET'!AD426="","",'S.D.PASTE SHEET'!AD426)</f>
        <v/>
      </c>
      <c s="74"/>
      <c s="70" t="str">
        <f>IF(AK426="","",IF(AK426&gt;0,COUNT($AG$2:AG426),""))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IF(BC426="","",IF(BC426&gt;0,COUNT($AY$2:AY426),""))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7" spans="1:157" ht="15.75" customHeight="1">
      <c r="A427" s="72" t="str">
        <f>IF('S.D.PASTE SHEET'!A427="","",'S.D.PASTE SHEET'!A427)</f>
        <v/>
      </c>
      <c s="72" t="str">
        <f>IF('S.D.PASTE SHEET'!B427="","",'S.D.PASTE SHEET'!B427)</f>
        <v/>
      </c>
      <c s="72" t="str">
        <f>IF('S.D.PASTE SHEET'!C427="","",'S.D.PASTE SHEET'!C427)</f>
        <v/>
      </c>
      <c s="73" t="str">
        <f>IF('S.D.PASTE SHEET'!D427="","",'S.D.PASTE SHEET'!D427)</f>
        <v/>
      </c>
      <c s="72" t="str">
        <f>IF('S.D.PASTE SHEET'!E427="","",UPPER('S.D.PASTE SHEET'!E427))</f>
        <v/>
      </c>
      <c s="72" t="str">
        <f>IF('S.D.PASTE SHEET'!F427="","",'S.D.PASTE SHEET'!F427)</f>
        <v/>
      </c>
      <c s="72" t="str">
        <f>IF('S.D.PASTE SHEET'!G427="","",UPPER('S.D.PASTE SHEET'!G427))</f>
        <v/>
      </c>
      <c s="72" t="str">
        <f>IF('S.D.PASTE SHEET'!H427="","",UPPER('S.D.PASTE SHEET'!H427))</f>
        <v/>
      </c>
      <c s="72" t="str">
        <f>IF('S.D.PASTE SHEET'!I427="","",'S.D.PASTE SHEET'!I427)</f>
        <v/>
      </c>
      <c s="73" t="str">
        <f>IF('S.D.PASTE SHEET'!J427="","",'S.D.PASTE SHEET'!J427)</f>
        <v/>
      </c>
      <c s="72" t="str">
        <f>IF('S.D.PASTE SHEET'!K427="","",'S.D.PASTE SHEET'!K427)</f>
        <v/>
      </c>
      <c s="72" t="str">
        <f>IF('S.D.PASTE SHEET'!L427="","",'S.D.PASTE SHEET'!L427)</f>
        <v/>
      </c>
      <c s="72" t="str">
        <f>IF('S.D.PASTE SHEET'!M427="","",'S.D.PASTE SHEET'!M427)</f>
        <v/>
      </c>
      <c s="72" t="str">
        <f>IF('S.D.PASTE SHEET'!N427="","",'S.D.PASTE SHEET'!N427)</f>
        <v/>
      </c>
      <c s="72" t="str">
        <f>IF('S.D.PASTE SHEET'!O427="","",'S.D.PASTE SHEET'!O427)</f>
        <v/>
      </c>
      <c s="72" t="str">
        <f>IF('S.D.PASTE SHEET'!P427="","",'S.D.PASTE SHEET'!P427)</f>
        <v/>
      </c>
      <c s="72" t="str">
        <f>IF('S.D.PASTE SHEET'!Q427="","",'S.D.PASTE SHEET'!Q427)</f>
        <v/>
      </c>
      <c s="72" t="str">
        <f>IF('S.D.PASTE SHEET'!R427="","",'S.D.PASTE SHEET'!R427)</f>
        <v/>
      </c>
      <c s="72" t="str">
        <f>IF('S.D.PASTE SHEET'!S427="","",'S.D.PASTE SHEET'!S427)</f>
        <v/>
      </c>
      <c s="72" t="str">
        <f>IF('S.D.PASTE SHEET'!T427="","",'S.D.PASTE SHEET'!T427)</f>
        <v/>
      </c>
      <c s="72" t="str">
        <f>IF('S.D.PASTE SHEET'!U427="","",'S.D.PASTE SHEET'!U427)</f>
        <v/>
      </c>
      <c s="72" t="str">
        <f>IF('S.D.PASTE SHEET'!V427="","",'S.D.PASTE SHEET'!V427)</f>
        <v/>
      </c>
      <c s="72" t="str">
        <f>IF('S.D.PASTE SHEET'!W427="","",'S.D.PASTE SHEET'!W427)</f>
        <v/>
      </c>
      <c s="72" t="str">
        <f>IF('S.D.PASTE SHEET'!X427="","",'S.D.PASTE SHEET'!X427)</f>
        <v/>
      </c>
      <c s="72" t="str">
        <f>IF('S.D.PASTE SHEET'!Y427="","",'S.D.PASTE SHEET'!Y427)</f>
        <v/>
      </c>
      <c s="72" t="str">
        <f>IF('S.D.PASTE SHEET'!Z427="","",'S.D.PASTE SHEET'!Z427)</f>
        <v/>
      </c>
      <c s="72" t="str">
        <f>IF('S.D.PASTE SHEET'!AA427="","",'S.D.PASTE SHEET'!AA427)</f>
        <v/>
      </c>
      <c s="72" t="str">
        <f>IF('S.D.PASTE SHEET'!AB427="","",'S.D.PASTE SHEET'!AB427)</f>
        <v/>
      </c>
      <c s="72" t="str">
        <f>IF('S.D.PASTE SHEET'!AC427="","",'S.D.PASTE SHEET'!AC427)</f>
        <v/>
      </c>
      <c s="72" t="str">
        <f>IF('S.D.PASTE SHEET'!AD427="","",'S.D.PASTE SHEET'!AD427)</f>
        <v/>
      </c>
      <c s="74"/>
      <c s="70" t="str">
        <f>IF(AK427="","",IF(AK427&gt;0,COUNT($AG$2:AG427),""))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IF(BC427="","",IF(BC427&gt;0,COUNT($AY$2:AY427),""))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8" spans="1:157" ht="15.75" customHeight="1">
      <c r="A428" s="72" t="str">
        <f>IF('S.D.PASTE SHEET'!A428="","",'S.D.PASTE SHEET'!A428)</f>
        <v/>
      </c>
      <c s="72" t="str">
        <f>IF('S.D.PASTE SHEET'!B428="","",'S.D.PASTE SHEET'!B428)</f>
        <v/>
      </c>
      <c s="72" t="str">
        <f>IF('S.D.PASTE SHEET'!C428="","",'S.D.PASTE SHEET'!C428)</f>
        <v/>
      </c>
      <c s="73" t="str">
        <f>IF('S.D.PASTE SHEET'!D428="","",'S.D.PASTE SHEET'!D428)</f>
        <v/>
      </c>
      <c s="72" t="str">
        <f>IF('S.D.PASTE SHEET'!E428="","",UPPER('S.D.PASTE SHEET'!E428))</f>
        <v/>
      </c>
      <c s="72" t="str">
        <f>IF('S.D.PASTE SHEET'!F428="","",'S.D.PASTE SHEET'!F428)</f>
        <v/>
      </c>
      <c s="72" t="str">
        <f>IF('S.D.PASTE SHEET'!G428="","",UPPER('S.D.PASTE SHEET'!G428))</f>
        <v/>
      </c>
      <c s="72" t="str">
        <f>IF('S.D.PASTE SHEET'!H428="","",UPPER('S.D.PASTE SHEET'!H428))</f>
        <v/>
      </c>
      <c s="72" t="str">
        <f>IF('S.D.PASTE SHEET'!I428="","",'S.D.PASTE SHEET'!I428)</f>
        <v/>
      </c>
      <c s="73" t="str">
        <f>IF('S.D.PASTE SHEET'!J428="","",'S.D.PASTE SHEET'!J428)</f>
        <v/>
      </c>
      <c s="72" t="str">
        <f>IF('S.D.PASTE SHEET'!K428="","",'S.D.PASTE SHEET'!K428)</f>
        <v/>
      </c>
      <c s="72" t="str">
        <f>IF('S.D.PASTE SHEET'!L428="","",'S.D.PASTE SHEET'!L428)</f>
        <v/>
      </c>
      <c s="72" t="str">
        <f>IF('S.D.PASTE SHEET'!M428="","",'S.D.PASTE SHEET'!M428)</f>
        <v/>
      </c>
      <c s="72" t="str">
        <f>IF('S.D.PASTE SHEET'!N428="","",'S.D.PASTE SHEET'!N428)</f>
        <v/>
      </c>
      <c s="72" t="str">
        <f>IF('S.D.PASTE SHEET'!O428="","",'S.D.PASTE SHEET'!O428)</f>
        <v/>
      </c>
      <c s="72" t="str">
        <f>IF('S.D.PASTE SHEET'!P428="","",'S.D.PASTE SHEET'!P428)</f>
        <v/>
      </c>
      <c s="72" t="str">
        <f>IF('S.D.PASTE SHEET'!Q428="","",'S.D.PASTE SHEET'!Q428)</f>
        <v/>
      </c>
      <c s="72" t="str">
        <f>IF('S.D.PASTE SHEET'!R428="","",'S.D.PASTE SHEET'!R428)</f>
        <v/>
      </c>
      <c s="72" t="str">
        <f>IF('S.D.PASTE SHEET'!S428="","",'S.D.PASTE SHEET'!S428)</f>
        <v/>
      </c>
      <c s="72" t="str">
        <f>IF('S.D.PASTE SHEET'!T428="","",'S.D.PASTE SHEET'!T428)</f>
        <v/>
      </c>
      <c s="72" t="str">
        <f>IF('S.D.PASTE SHEET'!U428="","",'S.D.PASTE SHEET'!U428)</f>
        <v/>
      </c>
      <c s="72" t="str">
        <f>IF('S.D.PASTE SHEET'!V428="","",'S.D.PASTE SHEET'!V428)</f>
        <v/>
      </c>
      <c s="72" t="str">
        <f>IF('S.D.PASTE SHEET'!W428="","",'S.D.PASTE SHEET'!W428)</f>
        <v/>
      </c>
      <c s="72" t="str">
        <f>IF('S.D.PASTE SHEET'!X428="","",'S.D.PASTE SHEET'!X428)</f>
        <v/>
      </c>
      <c s="72" t="str">
        <f>IF('S.D.PASTE SHEET'!Y428="","",'S.D.PASTE SHEET'!Y428)</f>
        <v/>
      </c>
      <c s="72" t="str">
        <f>IF('S.D.PASTE SHEET'!Z428="","",'S.D.PASTE SHEET'!Z428)</f>
        <v/>
      </c>
      <c s="72" t="str">
        <f>IF('S.D.PASTE SHEET'!AA428="","",'S.D.PASTE SHEET'!AA428)</f>
        <v/>
      </c>
      <c s="72" t="str">
        <f>IF('S.D.PASTE SHEET'!AB428="","",'S.D.PASTE SHEET'!AB428)</f>
        <v/>
      </c>
      <c s="72" t="str">
        <f>IF('S.D.PASTE SHEET'!AC428="","",'S.D.PASTE SHEET'!AC428)</f>
        <v/>
      </c>
      <c s="72" t="str">
        <f>IF('S.D.PASTE SHEET'!AD428="","",'S.D.PASTE SHEET'!AD428)</f>
        <v/>
      </c>
      <c s="74"/>
      <c s="70" t="str">
        <f>IF(AK428="","",IF(AK428&gt;0,COUNT($AG$2:AG428),""))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IF(BC428="","",IF(BC428&gt;0,COUNT($AY$2:AY428),""))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29" spans="1:157" ht="15.75" customHeight="1">
      <c r="A429" s="72" t="str">
        <f>IF('S.D.PASTE SHEET'!A429="","",'S.D.PASTE SHEET'!A429)</f>
        <v/>
      </c>
      <c s="72" t="str">
        <f>IF('S.D.PASTE SHEET'!B429="","",'S.D.PASTE SHEET'!B429)</f>
        <v/>
      </c>
      <c s="72" t="str">
        <f>IF('S.D.PASTE SHEET'!C429="","",'S.D.PASTE SHEET'!C429)</f>
        <v/>
      </c>
      <c s="73" t="str">
        <f>IF('S.D.PASTE SHEET'!D429="","",'S.D.PASTE SHEET'!D429)</f>
        <v/>
      </c>
      <c s="72" t="str">
        <f>IF('S.D.PASTE SHEET'!E429="","",UPPER('S.D.PASTE SHEET'!E429))</f>
        <v/>
      </c>
      <c s="72" t="str">
        <f>IF('S.D.PASTE SHEET'!F429="","",'S.D.PASTE SHEET'!F429)</f>
        <v/>
      </c>
      <c s="72" t="str">
        <f>IF('S.D.PASTE SHEET'!G429="","",UPPER('S.D.PASTE SHEET'!G429))</f>
        <v/>
      </c>
      <c s="72" t="str">
        <f>IF('S.D.PASTE SHEET'!H429="","",UPPER('S.D.PASTE SHEET'!H429))</f>
        <v/>
      </c>
      <c s="72" t="str">
        <f>IF('S.D.PASTE SHEET'!I429="","",'S.D.PASTE SHEET'!I429)</f>
        <v/>
      </c>
      <c s="73" t="str">
        <f>IF('S.D.PASTE SHEET'!J429="","",'S.D.PASTE SHEET'!J429)</f>
        <v/>
      </c>
      <c s="72" t="str">
        <f>IF('S.D.PASTE SHEET'!K429="","",'S.D.PASTE SHEET'!K429)</f>
        <v/>
      </c>
      <c s="72" t="str">
        <f>IF('S.D.PASTE SHEET'!L429="","",'S.D.PASTE SHEET'!L429)</f>
        <v/>
      </c>
      <c s="72" t="str">
        <f>IF('S.D.PASTE SHEET'!M429="","",'S.D.PASTE SHEET'!M429)</f>
        <v/>
      </c>
      <c s="72" t="str">
        <f>IF('S.D.PASTE SHEET'!N429="","",'S.D.PASTE SHEET'!N429)</f>
        <v/>
      </c>
      <c s="72" t="str">
        <f>IF('S.D.PASTE SHEET'!O429="","",'S.D.PASTE SHEET'!O429)</f>
        <v/>
      </c>
      <c s="72" t="str">
        <f>IF('S.D.PASTE SHEET'!P429="","",'S.D.PASTE SHEET'!P429)</f>
        <v/>
      </c>
      <c s="72" t="str">
        <f>IF('S.D.PASTE SHEET'!Q429="","",'S.D.PASTE SHEET'!Q429)</f>
        <v/>
      </c>
      <c s="72" t="str">
        <f>IF('S.D.PASTE SHEET'!R429="","",'S.D.PASTE SHEET'!R429)</f>
        <v/>
      </c>
      <c s="72" t="str">
        <f>IF('S.D.PASTE SHEET'!S429="","",'S.D.PASTE SHEET'!S429)</f>
        <v/>
      </c>
      <c s="72" t="str">
        <f>IF('S.D.PASTE SHEET'!T429="","",'S.D.PASTE SHEET'!T429)</f>
        <v/>
      </c>
      <c s="72" t="str">
        <f>IF('S.D.PASTE SHEET'!U429="","",'S.D.PASTE SHEET'!U429)</f>
        <v/>
      </c>
      <c s="72" t="str">
        <f>IF('S.D.PASTE SHEET'!V429="","",'S.D.PASTE SHEET'!V429)</f>
        <v/>
      </c>
      <c s="72" t="str">
        <f>IF('S.D.PASTE SHEET'!W429="","",'S.D.PASTE SHEET'!W429)</f>
        <v/>
      </c>
      <c s="72" t="str">
        <f>IF('S.D.PASTE SHEET'!X429="","",'S.D.PASTE SHEET'!X429)</f>
        <v/>
      </c>
      <c s="72" t="str">
        <f>IF('S.D.PASTE SHEET'!Y429="","",'S.D.PASTE SHEET'!Y429)</f>
        <v/>
      </c>
      <c s="72" t="str">
        <f>IF('S.D.PASTE SHEET'!Z429="","",'S.D.PASTE SHEET'!Z429)</f>
        <v/>
      </c>
      <c s="72" t="str">
        <f>IF('S.D.PASTE SHEET'!AA429="","",'S.D.PASTE SHEET'!AA429)</f>
        <v/>
      </c>
      <c s="72" t="str">
        <f>IF('S.D.PASTE SHEET'!AB429="","",'S.D.PASTE SHEET'!AB429)</f>
        <v/>
      </c>
      <c s="72" t="str">
        <f>IF('S.D.PASTE SHEET'!AC429="","",'S.D.PASTE SHEET'!AC429)</f>
        <v/>
      </c>
      <c s="72" t="str">
        <f>IF('S.D.PASTE SHEET'!AD429="","",'S.D.PASTE SHEET'!AD429)</f>
        <v/>
      </c>
      <c s="74"/>
      <c s="70" t="str">
        <f>IF(AK429="","",IF(AK429&gt;0,COUNT($AG$2:AG429),""))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IF(BC429="","",IF(BC429&gt;0,COUNT($AY$2:AY429),""))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0" spans="1:157" ht="15.75" customHeight="1">
      <c r="A430" s="72" t="str">
        <f>IF('S.D.PASTE SHEET'!A430="","",'S.D.PASTE SHEET'!A430)</f>
        <v/>
      </c>
      <c s="72" t="str">
        <f>IF('S.D.PASTE SHEET'!B430="","",'S.D.PASTE SHEET'!B430)</f>
        <v/>
      </c>
      <c s="72" t="str">
        <f>IF('S.D.PASTE SHEET'!C430="","",'S.D.PASTE SHEET'!C430)</f>
        <v/>
      </c>
      <c s="73" t="str">
        <f>IF('S.D.PASTE SHEET'!D430="","",'S.D.PASTE SHEET'!D430)</f>
        <v/>
      </c>
      <c s="72" t="str">
        <f>IF('S.D.PASTE SHEET'!E430="","",UPPER('S.D.PASTE SHEET'!E430))</f>
        <v/>
      </c>
      <c s="72" t="str">
        <f>IF('S.D.PASTE SHEET'!F430="","",'S.D.PASTE SHEET'!F430)</f>
        <v/>
      </c>
      <c s="72" t="str">
        <f>IF('S.D.PASTE SHEET'!G430="","",UPPER('S.D.PASTE SHEET'!G430))</f>
        <v/>
      </c>
      <c s="72" t="str">
        <f>IF('S.D.PASTE SHEET'!H430="","",UPPER('S.D.PASTE SHEET'!H430))</f>
        <v/>
      </c>
      <c s="72" t="str">
        <f>IF('S.D.PASTE SHEET'!I430="","",'S.D.PASTE SHEET'!I430)</f>
        <v/>
      </c>
      <c s="73" t="str">
        <f>IF('S.D.PASTE SHEET'!J430="","",'S.D.PASTE SHEET'!J430)</f>
        <v/>
      </c>
      <c s="72" t="str">
        <f>IF('S.D.PASTE SHEET'!K430="","",'S.D.PASTE SHEET'!K430)</f>
        <v/>
      </c>
      <c s="72" t="str">
        <f>IF('S.D.PASTE SHEET'!L430="","",'S.D.PASTE SHEET'!L430)</f>
        <v/>
      </c>
      <c s="72" t="str">
        <f>IF('S.D.PASTE SHEET'!M430="","",'S.D.PASTE SHEET'!M430)</f>
        <v/>
      </c>
      <c s="72" t="str">
        <f>IF('S.D.PASTE SHEET'!N430="","",'S.D.PASTE SHEET'!N430)</f>
        <v/>
      </c>
      <c s="72" t="str">
        <f>IF('S.D.PASTE SHEET'!O430="","",'S.D.PASTE SHEET'!O430)</f>
        <v/>
      </c>
      <c s="72" t="str">
        <f>IF('S.D.PASTE SHEET'!P430="","",'S.D.PASTE SHEET'!P430)</f>
        <v/>
      </c>
      <c s="72" t="str">
        <f>IF('S.D.PASTE SHEET'!Q430="","",'S.D.PASTE SHEET'!Q430)</f>
        <v/>
      </c>
      <c s="72" t="str">
        <f>IF('S.D.PASTE SHEET'!R430="","",'S.D.PASTE SHEET'!R430)</f>
        <v/>
      </c>
      <c s="72" t="str">
        <f>IF('S.D.PASTE SHEET'!S430="","",'S.D.PASTE SHEET'!S430)</f>
        <v/>
      </c>
      <c s="72" t="str">
        <f>IF('S.D.PASTE SHEET'!T430="","",'S.D.PASTE SHEET'!T430)</f>
        <v/>
      </c>
      <c s="72" t="str">
        <f>IF('S.D.PASTE SHEET'!U430="","",'S.D.PASTE SHEET'!U430)</f>
        <v/>
      </c>
      <c s="72" t="str">
        <f>IF('S.D.PASTE SHEET'!V430="","",'S.D.PASTE SHEET'!V430)</f>
        <v/>
      </c>
      <c s="72" t="str">
        <f>IF('S.D.PASTE SHEET'!W430="","",'S.D.PASTE SHEET'!W430)</f>
        <v/>
      </c>
      <c s="72" t="str">
        <f>IF('S.D.PASTE SHEET'!X430="","",'S.D.PASTE SHEET'!X430)</f>
        <v/>
      </c>
      <c s="72" t="str">
        <f>IF('S.D.PASTE SHEET'!Y430="","",'S.D.PASTE SHEET'!Y430)</f>
        <v/>
      </c>
      <c s="72" t="str">
        <f>IF('S.D.PASTE SHEET'!Z430="","",'S.D.PASTE SHEET'!Z430)</f>
        <v/>
      </c>
      <c s="72" t="str">
        <f>IF('S.D.PASTE SHEET'!AA430="","",'S.D.PASTE SHEET'!AA430)</f>
        <v/>
      </c>
      <c s="72" t="str">
        <f>IF('S.D.PASTE SHEET'!AB430="","",'S.D.PASTE SHEET'!AB430)</f>
        <v/>
      </c>
      <c s="72" t="str">
        <f>IF('S.D.PASTE SHEET'!AC430="","",'S.D.PASTE SHEET'!AC430)</f>
        <v/>
      </c>
      <c s="72" t="str">
        <f>IF('S.D.PASTE SHEET'!AD430="","",'S.D.PASTE SHEET'!AD430)</f>
        <v/>
      </c>
      <c s="74"/>
      <c s="70" t="str">
        <f>IF(AK430="","",IF(AK430&gt;0,COUNT($AG$2:AG430),""))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IF(BC430="","",IF(BC430&gt;0,COUNT($AY$2:AY430),""))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1" spans="1:157" ht="15.75" customHeight="1">
      <c r="A431" s="72" t="str">
        <f>IF('S.D.PASTE SHEET'!A431="","",'S.D.PASTE SHEET'!A431)</f>
        <v/>
      </c>
      <c s="72" t="str">
        <f>IF('S.D.PASTE SHEET'!B431="","",'S.D.PASTE SHEET'!B431)</f>
        <v/>
      </c>
      <c s="72" t="str">
        <f>IF('S.D.PASTE SHEET'!C431="","",'S.D.PASTE SHEET'!C431)</f>
        <v/>
      </c>
      <c s="73" t="str">
        <f>IF('S.D.PASTE SHEET'!D431="","",'S.D.PASTE SHEET'!D431)</f>
        <v/>
      </c>
      <c s="72" t="str">
        <f>IF('S.D.PASTE SHEET'!E431="","",UPPER('S.D.PASTE SHEET'!E431))</f>
        <v/>
      </c>
      <c s="72" t="str">
        <f>IF('S.D.PASTE SHEET'!F431="","",'S.D.PASTE SHEET'!F431)</f>
        <v/>
      </c>
      <c s="72" t="str">
        <f>IF('S.D.PASTE SHEET'!G431="","",UPPER('S.D.PASTE SHEET'!G431))</f>
        <v/>
      </c>
      <c s="72" t="str">
        <f>IF('S.D.PASTE SHEET'!H431="","",UPPER('S.D.PASTE SHEET'!H431))</f>
        <v/>
      </c>
      <c s="72" t="str">
        <f>IF('S.D.PASTE SHEET'!I431="","",'S.D.PASTE SHEET'!I431)</f>
        <v/>
      </c>
      <c s="73" t="str">
        <f>IF('S.D.PASTE SHEET'!J431="","",'S.D.PASTE SHEET'!J431)</f>
        <v/>
      </c>
      <c s="72" t="str">
        <f>IF('S.D.PASTE SHEET'!K431="","",'S.D.PASTE SHEET'!K431)</f>
        <v/>
      </c>
      <c s="72" t="str">
        <f>IF('S.D.PASTE SHEET'!L431="","",'S.D.PASTE SHEET'!L431)</f>
        <v/>
      </c>
      <c s="72" t="str">
        <f>IF('S.D.PASTE SHEET'!M431="","",'S.D.PASTE SHEET'!M431)</f>
        <v/>
      </c>
      <c s="72" t="str">
        <f>IF('S.D.PASTE SHEET'!N431="","",'S.D.PASTE SHEET'!N431)</f>
        <v/>
      </c>
      <c s="72" t="str">
        <f>IF('S.D.PASTE SHEET'!O431="","",'S.D.PASTE SHEET'!O431)</f>
        <v/>
      </c>
      <c s="72" t="str">
        <f>IF('S.D.PASTE SHEET'!P431="","",'S.D.PASTE SHEET'!P431)</f>
        <v/>
      </c>
      <c s="72" t="str">
        <f>IF('S.D.PASTE SHEET'!Q431="","",'S.D.PASTE SHEET'!Q431)</f>
        <v/>
      </c>
      <c s="72" t="str">
        <f>IF('S.D.PASTE SHEET'!R431="","",'S.D.PASTE SHEET'!R431)</f>
        <v/>
      </c>
      <c s="72" t="str">
        <f>IF('S.D.PASTE SHEET'!S431="","",'S.D.PASTE SHEET'!S431)</f>
        <v/>
      </c>
      <c s="72" t="str">
        <f>IF('S.D.PASTE SHEET'!T431="","",'S.D.PASTE SHEET'!T431)</f>
        <v/>
      </c>
      <c s="72" t="str">
        <f>IF('S.D.PASTE SHEET'!U431="","",'S.D.PASTE SHEET'!U431)</f>
        <v/>
      </c>
      <c s="72" t="str">
        <f>IF('S.D.PASTE SHEET'!V431="","",'S.D.PASTE SHEET'!V431)</f>
        <v/>
      </c>
      <c s="72" t="str">
        <f>IF('S.D.PASTE SHEET'!W431="","",'S.D.PASTE SHEET'!W431)</f>
        <v/>
      </c>
      <c s="72" t="str">
        <f>IF('S.D.PASTE SHEET'!X431="","",'S.D.PASTE SHEET'!X431)</f>
        <v/>
      </c>
      <c s="72" t="str">
        <f>IF('S.D.PASTE SHEET'!Y431="","",'S.D.PASTE SHEET'!Y431)</f>
        <v/>
      </c>
      <c s="72" t="str">
        <f>IF('S.D.PASTE SHEET'!Z431="","",'S.D.PASTE SHEET'!Z431)</f>
        <v/>
      </c>
      <c s="72" t="str">
        <f>IF('S.D.PASTE SHEET'!AA431="","",'S.D.PASTE SHEET'!AA431)</f>
        <v/>
      </c>
      <c s="72" t="str">
        <f>IF('S.D.PASTE SHEET'!AB431="","",'S.D.PASTE SHEET'!AB431)</f>
        <v/>
      </c>
      <c s="72" t="str">
        <f>IF('S.D.PASTE SHEET'!AC431="","",'S.D.PASTE SHEET'!AC431)</f>
        <v/>
      </c>
      <c s="72" t="str">
        <f>IF('S.D.PASTE SHEET'!AD431="","",'S.D.PASTE SHEET'!AD431)</f>
        <v/>
      </c>
      <c s="74"/>
      <c s="70" t="str">
        <f>IF(AK431="","",IF(AK431&gt;0,COUNT($AG$2:AG431),""))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IF(BC431="","",IF(BC431&gt;0,COUNT($AY$2:AY431),""))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2" spans="1:157" ht="15.75" customHeight="1">
      <c r="A432" s="72" t="str">
        <f>IF('S.D.PASTE SHEET'!A432="","",'S.D.PASTE SHEET'!A432)</f>
        <v/>
      </c>
      <c s="72" t="str">
        <f>IF('S.D.PASTE SHEET'!B432="","",'S.D.PASTE SHEET'!B432)</f>
        <v/>
      </c>
      <c s="72" t="str">
        <f>IF('S.D.PASTE SHEET'!C432="","",'S.D.PASTE SHEET'!C432)</f>
        <v/>
      </c>
      <c s="73" t="str">
        <f>IF('S.D.PASTE SHEET'!D432="","",'S.D.PASTE SHEET'!D432)</f>
        <v/>
      </c>
      <c s="72" t="str">
        <f>IF('S.D.PASTE SHEET'!E432="","",UPPER('S.D.PASTE SHEET'!E432))</f>
        <v/>
      </c>
      <c s="72" t="str">
        <f>IF('S.D.PASTE SHEET'!F432="","",'S.D.PASTE SHEET'!F432)</f>
        <v/>
      </c>
      <c s="72" t="str">
        <f>IF('S.D.PASTE SHEET'!G432="","",UPPER('S.D.PASTE SHEET'!G432))</f>
        <v/>
      </c>
      <c s="72" t="str">
        <f>IF('S.D.PASTE SHEET'!H432="","",UPPER('S.D.PASTE SHEET'!H432))</f>
        <v/>
      </c>
      <c s="72" t="str">
        <f>IF('S.D.PASTE SHEET'!I432="","",'S.D.PASTE SHEET'!I432)</f>
        <v/>
      </c>
      <c s="73" t="str">
        <f>IF('S.D.PASTE SHEET'!J432="","",'S.D.PASTE SHEET'!J432)</f>
        <v/>
      </c>
      <c s="72" t="str">
        <f>IF('S.D.PASTE SHEET'!K432="","",'S.D.PASTE SHEET'!K432)</f>
        <v/>
      </c>
      <c s="72" t="str">
        <f>IF('S.D.PASTE SHEET'!L432="","",'S.D.PASTE SHEET'!L432)</f>
        <v/>
      </c>
      <c s="72" t="str">
        <f>IF('S.D.PASTE SHEET'!M432="","",'S.D.PASTE SHEET'!M432)</f>
        <v/>
      </c>
      <c s="72" t="str">
        <f>IF('S.D.PASTE SHEET'!N432="","",'S.D.PASTE SHEET'!N432)</f>
        <v/>
      </c>
      <c s="72" t="str">
        <f>IF('S.D.PASTE SHEET'!O432="","",'S.D.PASTE SHEET'!O432)</f>
        <v/>
      </c>
      <c s="72" t="str">
        <f>IF('S.D.PASTE SHEET'!P432="","",'S.D.PASTE SHEET'!P432)</f>
        <v/>
      </c>
      <c s="72" t="str">
        <f>IF('S.D.PASTE SHEET'!Q432="","",'S.D.PASTE SHEET'!Q432)</f>
        <v/>
      </c>
      <c s="72" t="str">
        <f>IF('S.D.PASTE SHEET'!R432="","",'S.D.PASTE SHEET'!R432)</f>
        <v/>
      </c>
      <c s="72" t="str">
        <f>IF('S.D.PASTE SHEET'!S432="","",'S.D.PASTE SHEET'!S432)</f>
        <v/>
      </c>
      <c s="72" t="str">
        <f>IF('S.D.PASTE SHEET'!T432="","",'S.D.PASTE SHEET'!T432)</f>
        <v/>
      </c>
      <c s="72" t="str">
        <f>IF('S.D.PASTE SHEET'!U432="","",'S.D.PASTE SHEET'!U432)</f>
        <v/>
      </c>
      <c s="72" t="str">
        <f>IF('S.D.PASTE SHEET'!V432="","",'S.D.PASTE SHEET'!V432)</f>
        <v/>
      </c>
      <c s="72" t="str">
        <f>IF('S.D.PASTE SHEET'!W432="","",'S.D.PASTE SHEET'!W432)</f>
        <v/>
      </c>
      <c s="72" t="str">
        <f>IF('S.D.PASTE SHEET'!X432="","",'S.D.PASTE SHEET'!X432)</f>
        <v/>
      </c>
      <c s="72" t="str">
        <f>IF('S.D.PASTE SHEET'!Y432="","",'S.D.PASTE SHEET'!Y432)</f>
        <v/>
      </c>
      <c s="72" t="str">
        <f>IF('S.D.PASTE SHEET'!Z432="","",'S.D.PASTE SHEET'!Z432)</f>
        <v/>
      </c>
      <c s="72" t="str">
        <f>IF('S.D.PASTE SHEET'!AA432="","",'S.D.PASTE SHEET'!AA432)</f>
        <v/>
      </c>
      <c s="72" t="str">
        <f>IF('S.D.PASTE SHEET'!AB432="","",'S.D.PASTE SHEET'!AB432)</f>
        <v/>
      </c>
      <c s="72" t="str">
        <f>IF('S.D.PASTE SHEET'!AC432="","",'S.D.PASTE SHEET'!AC432)</f>
        <v/>
      </c>
      <c s="72" t="str">
        <f>IF('S.D.PASTE SHEET'!AD432="","",'S.D.PASTE SHEET'!AD432)</f>
        <v/>
      </c>
      <c s="74"/>
      <c s="70" t="str">
        <f>IF(AK432="","",IF(AK432&gt;0,COUNT($AG$2:AG432),""))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IF(BC432="","",IF(BC432&gt;0,COUNT($AY$2:AY432),""))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3" spans="1:157" ht="15.75" customHeight="1">
      <c r="A433" s="72" t="str">
        <f>IF('S.D.PASTE SHEET'!A433="","",'S.D.PASTE SHEET'!A433)</f>
        <v/>
      </c>
      <c s="72" t="str">
        <f>IF('S.D.PASTE SHEET'!B433="","",'S.D.PASTE SHEET'!B433)</f>
        <v/>
      </c>
      <c s="72" t="str">
        <f>IF('S.D.PASTE SHEET'!C433="","",'S.D.PASTE SHEET'!C433)</f>
        <v/>
      </c>
      <c s="73" t="str">
        <f>IF('S.D.PASTE SHEET'!D433="","",'S.D.PASTE SHEET'!D433)</f>
        <v/>
      </c>
      <c s="72" t="str">
        <f>IF('S.D.PASTE SHEET'!E433="","",UPPER('S.D.PASTE SHEET'!E433))</f>
        <v/>
      </c>
      <c s="72" t="str">
        <f>IF('S.D.PASTE SHEET'!F433="","",'S.D.PASTE SHEET'!F433)</f>
        <v/>
      </c>
      <c s="72" t="str">
        <f>IF('S.D.PASTE SHEET'!G433="","",UPPER('S.D.PASTE SHEET'!G433))</f>
        <v/>
      </c>
      <c s="72" t="str">
        <f>IF('S.D.PASTE SHEET'!H433="","",UPPER('S.D.PASTE SHEET'!H433))</f>
        <v/>
      </c>
      <c s="72" t="str">
        <f>IF('S.D.PASTE SHEET'!I433="","",'S.D.PASTE SHEET'!I433)</f>
        <v/>
      </c>
      <c s="73" t="str">
        <f>IF('S.D.PASTE SHEET'!J433="","",'S.D.PASTE SHEET'!J433)</f>
        <v/>
      </c>
      <c s="72" t="str">
        <f>IF('S.D.PASTE SHEET'!K433="","",'S.D.PASTE SHEET'!K433)</f>
        <v/>
      </c>
      <c s="72" t="str">
        <f>IF('S.D.PASTE SHEET'!L433="","",'S.D.PASTE SHEET'!L433)</f>
        <v/>
      </c>
      <c s="72" t="str">
        <f>IF('S.D.PASTE SHEET'!M433="","",'S.D.PASTE SHEET'!M433)</f>
        <v/>
      </c>
      <c s="72" t="str">
        <f>IF('S.D.PASTE SHEET'!N433="","",'S.D.PASTE SHEET'!N433)</f>
        <v/>
      </c>
      <c s="72" t="str">
        <f>IF('S.D.PASTE SHEET'!O433="","",'S.D.PASTE SHEET'!O433)</f>
        <v/>
      </c>
      <c s="72" t="str">
        <f>IF('S.D.PASTE SHEET'!P433="","",'S.D.PASTE SHEET'!P433)</f>
        <v/>
      </c>
      <c s="72" t="str">
        <f>IF('S.D.PASTE SHEET'!Q433="","",'S.D.PASTE SHEET'!Q433)</f>
        <v/>
      </c>
      <c s="72" t="str">
        <f>IF('S.D.PASTE SHEET'!R433="","",'S.D.PASTE SHEET'!R433)</f>
        <v/>
      </c>
      <c s="72" t="str">
        <f>IF('S.D.PASTE SHEET'!S433="","",'S.D.PASTE SHEET'!S433)</f>
        <v/>
      </c>
      <c s="72" t="str">
        <f>IF('S.D.PASTE SHEET'!T433="","",'S.D.PASTE SHEET'!T433)</f>
        <v/>
      </c>
      <c s="72" t="str">
        <f>IF('S.D.PASTE SHEET'!U433="","",'S.D.PASTE SHEET'!U433)</f>
        <v/>
      </c>
      <c s="72" t="str">
        <f>IF('S.D.PASTE SHEET'!V433="","",'S.D.PASTE SHEET'!V433)</f>
        <v/>
      </c>
      <c s="72" t="str">
        <f>IF('S.D.PASTE SHEET'!W433="","",'S.D.PASTE SHEET'!W433)</f>
        <v/>
      </c>
      <c s="72" t="str">
        <f>IF('S.D.PASTE SHEET'!X433="","",'S.D.PASTE SHEET'!X433)</f>
        <v/>
      </c>
      <c s="72" t="str">
        <f>IF('S.D.PASTE SHEET'!Y433="","",'S.D.PASTE SHEET'!Y433)</f>
        <v/>
      </c>
      <c s="72" t="str">
        <f>IF('S.D.PASTE SHEET'!Z433="","",'S.D.PASTE SHEET'!Z433)</f>
        <v/>
      </c>
      <c s="72" t="str">
        <f>IF('S.D.PASTE SHEET'!AA433="","",'S.D.PASTE SHEET'!AA433)</f>
        <v/>
      </c>
      <c s="72" t="str">
        <f>IF('S.D.PASTE SHEET'!AB433="","",'S.D.PASTE SHEET'!AB433)</f>
        <v/>
      </c>
      <c s="72" t="str">
        <f>IF('S.D.PASTE SHEET'!AC433="","",'S.D.PASTE SHEET'!AC433)</f>
        <v/>
      </c>
      <c s="72" t="str">
        <f>IF('S.D.PASTE SHEET'!AD433="","",'S.D.PASTE SHEET'!AD433)</f>
        <v/>
      </c>
      <c s="74"/>
      <c s="70" t="str">
        <f>IF(AK433="","",IF(AK433&gt;0,COUNT($AG$2:AG433),""))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IF(BC433="","",IF(BC433&gt;0,COUNT($AY$2:AY433),""))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4" spans="1:157" ht="15.75" customHeight="1">
      <c r="A434" s="72" t="str">
        <f>IF('S.D.PASTE SHEET'!A434="","",'S.D.PASTE SHEET'!A434)</f>
        <v/>
      </c>
      <c s="72" t="str">
        <f>IF('S.D.PASTE SHEET'!B434="","",'S.D.PASTE SHEET'!B434)</f>
        <v/>
      </c>
      <c s="72" t="str">
        <f>IF('S.D.PASTE SHEET'!C434="","",'S.D.PASTE SHEET'!C434)</f>
        <v/>
      </c>
      <c s="73" t="str">
        <f>IF('S.D.PASTE SHEET'!D434="","",'S.D.PASTE SHEET'!D434)</f>
        <v/>
      </c>
      <c s="72" t="str">
        <f>IF('S.D.PASTE SHEET'!E434="","",UPPER('S.D.PASTE SHEET'!E434))</f>
        <v/>
      </c>
      <c s="72" t="str">
        <f>IF('S.D.PASTE SHEET'!F434="","",'S.D.PASTE SHEET'!F434)</f>
        <v/>
      </c>
      <c s="72" t="str">
        <f>IF('S.D.PASTE SHEET'!G434="","",UPPER('S.D.PASTE SHEET'!G434))</f>
        <v/>
      </c>
      <c s="72" t="str">
        <f>IF('S.D.PASTE SHEET'!H434="","",UPPER('S.D.PASTE SHEET'!H434))</f>
        <v/>
      </c>
      <c s="72" t="str">
        <f>IF('S.D.PASTE SHEET'!I434="","",'S.D.PASTE SHEET'!I434)</f>
        <v/>
      </c>
      <c s="73" t="str">
        <f>IF('S.D.PASTE SHEET'!J434="","",'S.D.PASTE SHEET'!J434)</f>
        <v/>
      </c>
      <c s="72" t="str">
        <f>IF('S.D.PASTE SHEET'!K434="","",'S.D.PASTE SHEET'!K434)</f>
        <v/>
      </c>
      <c s="72" t="str">
        <f>IF('S.D.PASTE SHEET'!L434="","",'S.D.PASTE SHEET'!L434)</f>
        <v/>
      </c>
      <c s="72" t="str">
        <f>IF('S.D.PASTE SHEET'!M434="","",'S.D.PASTE SHEET'!M434)</f>
        <v/>
      </c>
      <c s="72" t="str">
        <f>IF('S.D.PASTE SHEET'!N434="","",'S.D.PASTE SHEET'!N434)</f>
        <v/>
      </c>
      <c s="72" t="str">
        <f>IF('S.D.PASTE SHEET'!O434="","",'S.D.PASTE SHEET'!O434)</f>
        <v/>
      </c>
      <c s="72" t="str">
        <f>IF('S.D.PASTE SHEET'!P434="","",'S.D.PASTE SHEET'!P434)</f>
        <v/>
      </c>
      <c s="72" t="str">
        <f>IF('S.D.PASTE SHEET'!Q434="","",'S.D.PASTE SHEET'!Q434)</f>
        <v/>
      </c>
      <c s="72" t="str">
        <f>IF('S.D.PASTE SHEET'!R434="","",'S.D.PASTE SHEET'!R434)</f>
        <v/>
      </c>
      <c s="72" t="str">
        <f>IF('S.D.PASTE SHEET'!S434="","",'S.D.PASTE SHEET'!S434)</f>
        <v/>
      </c>
      <c s="72" t="str">
        <f>IF('S.D.PASTE SHEET'!T434="","",'S.D.PASTE SHEET'!T434)</f>
        <v/>
      </c>
      <c s="72" t="str">
        <f>IF('S.D.PASTE SHEET'!U434="","",'S.D.PASTE SHEET'!U434)</f>
        <v/>
      </c>
      <c s="72" t="str">
        <f>IF('S.D.PASTE SHEET'!V434="","",'S.D.PASTE SHEET'!V434)</f>
        <v/>
      </c>
      <c s="72" t="str">
        <f>IF('S.D.PASTE SHEET'!W434="","",'S.D.PASTE SHEET'!W434)</f>
        <v/>
      </c>
      <c s="72" t="str">
        <f>IF('S.D.PASTE SHEET'!X434="","",'S.D.PASTE SHEET'!X434)</f>
        <v/>
      </c>
      <c s="72" t="str">
        <f>IF('S.D.PASTE SHEET'!Y434="","",'S.D.PASTE SHEET'!Y434)</f>
        <v/>
      </c>
      <c s="72" t="str">
        <f>IF('S.D.PASTE SHEET'!Z434="","",'S.D.PASTE SHEET'!Z434)</f>
        <v/>
      </c>
      <c s="72" t="str">
        <f>IF('S.D.PASTE SHEET'!AA434="","",'S.D.PASTE SHEET'!AA434)</f>
        <v/>
      </c>
      <c s="72" t="str">
        <f>IF('S.D.PASTE SHEET'!AB434="","",'S.D.PASTE SHEET'!AB434)</f>
        <v/>
      </c>
      <c s="72" t="str">
        <f>IF('S.D.PASTE SHEET'!AC434="","",'S.D.PASTE SHEET'!AC434)</f>
        <v/>
      </c>
      <c s="72" t="str">
        <f>IF('S.D.PASTE SHEET'!AD434="","",'S.D.PASTE SHEET'!AD434)</f>
        <v/>
      </c>
      <c s="74"/>
      <c s="70" t="str">
        <f>IF(AK434="","",IF(AK434&gt;0,COUNT($AG$2:AG434),""))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IF(BC434="","",IF(BC434&gt;0,COUNT($AY$2:AY434),""))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5" spans="1:157" ht="15.75" customHeight="1">
      <c r="A435" s="72" t="str">
        <f>IF('S.D.PASTE SHEET'!A435="","",'S.D.PASTE SHEET'!A435)</f>
        <v/>
      </c>
      <c s="72" t="str">
        <f>IF('S.D.PASTE SHEET'!B435="","",'S.D.PASTE SHEET'!B435)</f>
        <v/>
      </c>
      <c s="72" t="str">
        <f>IF('S.D.PASTE SHEET'!C435="","",'S.D.PASTE SHEET'!C435)</f>
        <v/>
      </c>
      <c s="73" t="str">
        <f>IF('S.D.PASTE SHEET'!D435="","",'S.D.PASTE SHEET'!D435)</f>
        <v/>
      </c>
      <c s="72" t="str">
        <f>IF('S.D.PASTE SHEET'!E435="","",UPPER('S.D.PASTE SHEET'!E435))</f>
        <v/>
      </c>
      <c s="72" t="str">
        <f>IF('S.D.PASTE SHEET'!F435="","",'S.D.PASTE SHEET'!F435)</f>
        <v/>
      </c>
      <c s="72" t="str">
        <f>IF('S.D.PASTE SHEET'!G435="","",UPPER('S.D.PASTE SHEET'!G435))</f>
        <v/>
      </c>
      <c s="72" t="str">
        <f>IF('S.D.PASTE SHEET'!H435="","",UPPER('S.D.PASTE SHEET'!H435))</f>
        <v/>
      </c>
      <c s="72" t="str">
        <f>IF('S.D.PASTE SHEET'!I435="","",'S.D.PASTE SHEET'!I435)</f>
        <v/>
      </c>
      <c s="73" t="str">
        <f>IF('S.D.PASTE SHEET'!J435="","",'S.D.PASTE SHEET'!J435)</f>
        <v/>
      </c>
      <c s="72" t="str">
        <f>IF('S.D.PASTE SHEET'!K435="","",'S.D.PASTE SHEET'!K435)</f>
        <v/>
      </c>
      <c s="72" t="str">
        <f>IF('S.D.PASTE SHEET'!L435="","",'S.D.PASTE SHEET'!L435)</f>
        <v/>
      </c>
      <c s="72" t="str">
        <f>IF('S.D.PASTE SHEET'!M435="","",'S.D.PASTE SHEET'!M435)</f>
        <v/>
      </c>
      <c s="72" t="str">
        <f>IF('S.D.PASTE SHEET'!N435="","",'S.D.PASTE SHEET'!N435)</f>
        <v/>
      </c>
      <c s="72" t="str">
        <f>IF('S.D.PASTE SHEET'!O435="","",'S.D.PASTE SHEET'!O435)</f>
        <v/>
      </c>
      <c s="72" t="str">
        <f>IF('S.D.PASTE SHEET'!P435="","",'S.D.PASTE SHEET'!P435)</f>
        <v/>
      </c>
      <c s="72" t="str">
        <f>IF('S.D.PASTE SHEET'!Q435="","",'S.D.PASTE SHEET'!Q435)</f>
        <v/>
      </c>
      <c s="72" t="str">
        <f>IF('S.D.PASTE SHEET'!R435="","",'S.D.PASTE SHEET'!R435)</f>
        <v/>
      </c>
      <c s="72" t="str">
        <f>IF('S.D.PASTE SHEET'!S435="","",'S.D.PASTE SHEET'!S435)</f>
        <v/>
      </c>
      <c s="72" t="str">
        <f>IF('S.D.PASTE SHEET'!T435="","",'S.D.PASTE SHEET'!T435)</f>
        <v/>
      </c>
      <c s="72" t="str">
        <f>IF('S.D.PASTE SHEET'!U435="","",'S.D.PASTE SHEET'!U435)</f>
        <v/>
      </c>
      <c s="72" t="str">
        <f>IF('S.D.PASTE SHEET'!V435="","",'S.D.PASTE SHEET'!V435)</f>
        <v/>
      </c>
      <c s="72" t="str">
        <f>IF('S.D.PASTE SHEET'!W435="","",'S.D.PASTE SHEET'!W435)</f>
        <v/>
      </c>
      <c s="72" t="str">
        <f>IF('S.D.PASTE SHEET'!X435="","",'S.D.PASTE SHEET'!X435)</f>
        <v/>
      </c>
      <c s="72" t="str">
        <f>IF('S.D.PASTE SHEET'!Y435="","",'S.D.PASTE SHEET'!Y435)</f>
        <v/>
      </c>
      <c s="72" t="str">
        <f>IF('S.D.PASTE SHEET'!Z435="","",'S.D.PASTE SHEET'!Z435)</f>
        <v/>
      </c>
      <c s="72" t="str">
        <f>IF('S.D.PASTE SHEET'!AA435="","",'S.D.PASTE SHEET'!AA435)</f>
        <v/>
      </c>
      <c s="72" t="str">
        <f>IF('S.D.PASTE SHEET'!AB435="","",'S.D.PASTE SHEET'!AB435)</f>
        <v/>
      </c>
      <c s="72" t="str">
        <f>IF('S.D.PASTE SHEET'!AC435="","",'S.D.PASTE SHEET'!AC435)</f>
        <v/>
      </c>
      <c s="72" t="str">
        <f>IF('S.D.PASTE SHEET'!AD435="","",'S.D.PASTE SHEET'!AD435)</f>
        <v/>
      </c>
      <c s="74"/>
      <c s="70" t="str">
        <f>IF(AK435="","",IF(AK435&gt;0,COUNT($AG$2:AG435),""))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IF(BC435="","",IF(BC435&gt;0,COUNT($AY$2:AY435),""))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6" spans="1:157" ht="15.75" customHeight="1">
      <c r="A436" s="72" t="str">
        <f>IF('S.D.PASTE SHEET'!A436="","",'S.D.PASTE SHEET'!A436)</f>
        <v/>
      </c>
      <c s="72" t="str">
        <f>IF('S.D.PASTE SHEET'!B436="","",'S.D.PASTE SHEET'!B436)</f>
        <v/>
      </c>
      <c s="72" t="str">
        <f>IF('S.D.PASTE SHEET'!C436="","",'S.D.PASTE SHEET'!C436)</f>
        <v/>
      </c>
      <c s="73" t="str">
        <f>IF('S.D.PASTE SHEET'!D436="","",'S.D.PASTE SHEET'!D436)</f>
        <v/>
      </c>
      <c s="72" t="str">
        <f>IF('S.D.PASTE SHEET'!E436="","",UPPER('S.D.PASTE SHEET'!E436))</f>
        <v/>
      </c>
      <c s="72" t="str">
        <f>IF('S.D.PASTE SHEET'!F436="","",'S.D.PASTE SHEET'!F436)</f>
        <v/>
      </c>
      <c s="72" t="str">
        <f>IF('S.D.PASTE SHEET'!G436="","",UPPER('S.D.PASTE SHEET'!G436))</f>
        <v/>
      </c>
      <c s="72" t="str">
        <f>IF('S.D.PASTE SHEET'!H436="","",UPPER('S.D.PASTE SHEET'!H436))</f>
        <v/>
      </c>
      <c s="72" t="str">
        <f>IF('S.D.PASTE SHEET'!I436="","",'S.D.PASTE SHEET'!I436)</f>
        <v/>
      </c>
      <c s="73" t="str">
        <f>IF('S.D.PASTE SHEET'!J436="","",'S.D.PASTE SHEET'!J436)</f>
        <v/>
      </c>
      <c s="72" t="str">
        <f>IF('S.D.PASTE SHEET'!K436="","",'S.D.PASTE SHEET'!K436)</f>
        <v/>
      </c>
      <c s="72" t="str">
        <f>IF('S.D.PASTE SHEET'!L436="","",'S.D.PASTE SHEET'!L436)</f>
        <v/>
      </c>
      <c s="72" t="str">
        <f>IF('S.D.PASTE SHEET'!M436="","",'S.D.PASTE SHEET'!M436)</f>
        <v/>
      </c>
      <c s="72" t="str">
        <f>IF('S.D.PASTE SHEET'!N436="","",'S.D.PASTE SHEET'!N436)</f>
        <v/>
      </c>
      <c s="72" t="str">
        <f>IF('S.D.PASTE SHEET'!O436="","",'S.D.PASTE SHEET'!O436)</f>
        <v/>
      </c>
      <c s="72" t="str">
        <f>IF('S.D.PASTE SHEET'!P436="","",'S.D.PASTE SHEET'!P436)</f>
        <v/>
      </c>
      <c s="72" t="str">
        <f>IF('S.D.PASTE SHEET'!Q436="","",'S.D.PASTE SHEET'!Q436)</f>
        <v/>
      </c>
      <c s="72" t="str">
        <f>IF('S.D.PASTE SHEET'!R436="","",'S.D.PASTE SHEET'!R436)</f>
        <v/>
      </c>
      <c s="72" t="str">
        <f>IF('S.D.PASTE SHEET'!S436="","",'S.D.PASTE SHEET'!S436)</f>
        <v/>
      </c>
      <c s="72" t="str">
        <f>IF('S.D.PASTE SHEET'!T436="","",'S.D.PASTE SHEET'!T436)</f>
        <v/>
      </c>
      <c s="72" t="str">
        <f>IF('S.D.PASTE SHEET'!U436="","",'S.D.PASTE SHEET'!U436)</f>
        <v/>
      </c>
      <c s="72" t="str">
        <f>IF('S.D.PASTE SHEET'!V436="","",'S.D.PASTE SHEET'!V436)</f>
        <v/>
      </c>
      <c s="72" t="str">
        <f>IF('S.D.PASTE SHEET'!W436="","",'S.D.PASTE SHEET'!W436)</f>
        <v/>
      </c>
      <c s="72" t="str">
        <f>IF('S.D.PASTE SHEET'!X436="","",'S.D.PASTE SHEET'!X436)</f>
        <v/>
      </c>
      <c s="72" t="str">
        <f>IF('S.D.PASTE SHEET'!Y436="","",'S.D.PASTE SHEET'!Y436)</f>
        <v/>
      </c>
      <c s="72" t="str">
        <f>IF('S.D.PASTE SHEET'!Z436="","",'S.D.PASTE SHEET'!Z436)</f>
        <v/>
      </c>
      <c s="72" t="str">
        <f>IF('S.D.PASTE SHEET'!AA436="","",'S.D.PASTE SHEET'!AA436)</f>
        <v/>
      </c>
      <c s="72" t="str">
        <f>IF('S.D.PASTE SHEET'!AB436="","",'S.D.PASTE SHEET'!AB436)</f>
        <v/>
      </c>
      <c s="72" t="str">
        <f>IF('S.D.PASTE SHEET'!AC436="","",'S.D.PASTE SHEET'!AC436)</f>
        <v/>
      </c>
      <c s="72" t="str">
        <f>IF('S.D.PASTE SHEET'!AD436="","",'S.D.PASTE SHEET'!AD436)</f>
        <v/>
      </c>
      <c s="74"/>
      <c s="70" t="str">
        <f>IF(AK436="","",IF(AK436&gt;0,COUNT($AG$2:AG436),""))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IF(BC436="","",IF(BC436&gt;0,COUNT($AY$2:AY436),""))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7" spans="1:157" ht="15.75" customHeight="1">
      <c r="A437" s="72" t="str">
        <f>IF('S.D.PASTE SHEET'!A437="","",'S.D.PASTE SHEET'!A437)</f>
        <v/>
      </c>
      <c s="72" t="str">
        <f>IF('S.D.PASTE SHEET'!B437="","",'S.D.PASTE SHEET'!B437)</f>
        <v/>
      </c>
      <c s="72" t="str">
        <f>IF('S.D.PASTE SHEET'!C437="","",'S.D.PASTE SHEET'!C437)</f>
        <v/>
      </c>
      <c s="73" t="str">
        <f>IF('S.D.PASTE SHEET'!D437="","",'S.D.PASTE SHEET'!D437)</f>
        <v/>
      </c>
      <c s="72" t="str">
        <f>IF('S.D.PASTE SHEET'!E437="","",UPPER('S.D.PASTE SHEET'!E437))</f>
        <v/>
      </c>
      <c s="72" t="str">
        <f>IF('S.D.PASTE SHEET'!F437="","",'S.D.PASTE SHEET'!F437)</f>
        <v/>
      </c>
      <c s="72" t="str">
        <f>IF('S.D.PASTE SHEET'!G437="","",UPPER('S.D.PASTE SHEET'!G437))</f>
        <v/>
      </c>
      <c s="72" t="str">
        <f>IF('S.D.PASTE SHEET'!H437="","",UPPER('S.D.PASTE SHEET'!H437))</f>
        <v/>
      </c>
      <c s="72" t="str">
        <f>IF('S.D.PASTE SHEET'!I437="","",'S.D.PASTE SHEET'!I437)</f>
        <v/>
      </c>
      <c s="73" t="str">
        <f>IF('S.D.PASTE SHEET'!J437="","",'S.D.PASTE SHEET'!J437)</f>
        <v/>
      </c>
      <c s="72" t="str">
        <f>IF('S.D.PASTE SHEET'!K437="","",'S.D.PASTE SHEET'!K437)</f>
        <v/>
      </c>
      <c s="72" t="str">
        <f>IF('S.D.PASTE SHEET'!L437="","",'S.D.PASTE SHEET'!L437)</f>
        <v/>
      </c>
      <c s="72" t="str">
        <f>IF('S.D.PASTE SHEET'!M437="","",'S.D.PASTE SHEET'!M437)</f>
        <v/>
      </c>
      <c s="72" t="str">
        <f>IF('S.D.PASTE SHEET'!N437="","",'S.D.PASTE SHEET'!N437)</f>
        <v/>
      </c>
      <c s="72" t="str">
        <f>IF('S.D.PASTE SHEET'!O437="","",'S.D.PASTE SHEET'!O437)</f>
        <v/>
      </c>
      <c s="72" t="str">
        <f>IF('S.D.PASTE SHEET'!P437="","",'S.D.PASTE SHEET'!P437)</f>
        <v/>
      </c>
      <c s="72" t="str">
        <f>IF('S.D.PASTE SHEET'!Q437="","",'S.D.PASTE SHEET'!Q437)</f>
        <v/>
      </c>
      <c s="72" t="str">
        <f>IF('S.D.PASTE SHEET'!R437="","",'S.D.PASTE SHEET'!R437)</f>
        <v/>
      </c>
      <c s="72" t="str">
        <f>IF('S.D.PASTE SHEET'!S437="","",'S.D.PASTE SHEET'!S437)</f>
        <v/>
      </c>
      <c s="72" t="str">
        <f>IF('S.D.PASTE SHEET'!T437="","",'S.D.PASTE SHEET'!T437)</f>
        <v/>
      </c>
      <c s="72" t="str">
        <f>IF('S.D.PASTE SHEET'!U437="","",'S.D.PASTE SHEET'!U437)</f>
        <v/>
      </c>
      <c s="72" t="str">
        <f>IF('S.D.PASTE SHEET'!V437="","",'S.D.PASTE SHEET'!V437)</f>
        <v/>
      </c>
      <c s="72" t="str">
        <f>IF('S.D.PASTE SHEET'!W437="","",'S.D.PASTE SHEET'!W437)</f>
        <v/>
      </c>
      <c s="72" t="str">
        <f>IF('S.D.PASTE SHEET'!X437="","",'S.D.PASTE SHEET'!X437)</f>
        <v/>
      </c>
      <c s="72" t="str">
        <f>IF('S.D.PASTE SHEET'!Y437="","",'S.D.PASTE SHEET'!Y437)</f>
        <v/>
      </c>
      <c s="72" t="str">
        <f>IF('S.D.PASTE SHEET'!Z437="","",'S.D.PASTE SHEET'!Z437)</f>
        <v/>
      </c>
      <c s="72" t="str">
        <f>IF('S.D.PASTE SHEET'!AA437="","",'S.D.PASTE SHEET'!AA437)</f>
        <v/>
      </c>
      <c s="72" t="str">
        <f>IF('S.D.PASTE SHEET'!AB437="","",'S.D.PASTE SHEET'!AB437)</f>
        <v/>
      </c>
      <c s="72" t="str">
        <f>IF('S.D.PASTE SHEET'!AC437="","",'S.D.PASTE SHEET'!AC437)</f>
        <v/>
      </c>
      <c s="72" t="str">
        <f>IF('S.D.PASTE SHEET'!AD437="","",'S.D.PASTE SHEET'!AD437)</f>
        <v/>
      </c>
      <c s="74"/>
      <c s="70" t="str">
        <f>IF(AK437="","",IF(AK437&gt;0,COUNT($AG$2:AG437),""))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IF(BC437="","",IF(BC437&gt;0,COUNT($AY$2:AY437),""))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8" spans="1:157" ht="15.75" customHeight="1">
      <c r="A438" s="72" t="str">
        <f>IF('S.D.PASTE SHEET'!A438="","",'S.D.PASTE SHEET'!A438)</f>
        <v/>
      </c>
      <c s="72" t="str">
        <f>IF('S.D.PASTE SHEET'!B438="","",'S.D.PASTE SHEET'!B438)</f>
        <v/>
      </c>
      <c s="72" t="str">
        <f>IF('S.D.PASTE SHEET'!C438="","",'S.D.PASTE SHEET'!C438)</f>
        <v/>
      </c>
      <c s="73" t="str">
        <f>IF('S.D.PASTE SHEET'!D438="","",'S.D.PASTE SHEET'!D438)</f>
        <v/>
      </c>
      <c s="72" t="str">
        <f>IF('S.D.PASTE SHEET'!E438="","",UPPER('S.D.PASTE SHEET'!E438))</f>
        <v/>
      </c>
      <c s="72" t="str">
        <f>IF('S.D.PASTE SHEET'!F438="","",'S.D.PASTE SHEET'!F438)</f>
        <v/>
      </c>
      <c s="72" t="str">
        <f>IF('S.D.PASTE SHEET'!G438="","",UPPER('S.D.PASTE SHEET'!G438))</f>
        <v/>
      </c>
      <c s="72" t="str">
        <f>IF('S.D.PASTE SHEET'!H438="","",UPPER('S.D.PASTE SHEET'!H438))</f>
        <v/>
      </c>
      <c s="72" t="str">
        <f>IF('S.D.PASTE SHEET'!I438="","",'S.D.PASTE SHEET'!I438)</f>
        <v/>
      </c>
      <c s="73" t="str">
        <f>IF('S.D.PASTE SHEET'!J438="","",'S.D.PASTE SHEET'!J438)</f>
        <v/>
      </c>
      <c s="72" t="str">
        <f>IF('S.D.PASTE SHEET'!K438="","",'S.D.PASTE SHEET'!K438)</f>
        <v/>
      </c>
      <c s="72" t="str">
        <f>IF('S.D.PASTE SHEET'!L438="","",'S.D.PASTE SHEET'!L438)</f>
        <v/>
      </c>
      <c s="72" t="str">
        <f>IF('S.D.PASTE SHEET'!M438="","",'S.D.PASTE SHEET'!M438)</f>
        <v/>
      </c>
      <c s="72" t="str">
        <f>IF('S.D.PASTE SHEET'!N438="","",'S.D.PASTE SHEET'!N438)</f>
        <v/>
      </c>
      <c s="72" t="str">
        <f>IF('S.D.PASTE SHEET'!O438="","",'S.D.PASTE SHEET'!O438)</f>
        <v/>
      </c>
      <c s="72" t="str">
        <f>IF('S.D.PASTE SHEET'!P438="","",'S.D.PASTE SHEET'!P438)</f>
        <v/>
      </c>
      <c s="72" t="str">
        <f>IF('S.D.PASTE SHEET'!Q438="","",'S.D.PASTE SHEET'!Q438)</f>
        <v/>
      </c>
      <c s="72" t="str">
        <f>IF('S.D.PASTE SHEET'!R438="","",'S.D.PASTE SHEET'!R438)</f>
        <v/>
      </c>
      <c s="72" t="str">
        <f>IF('S.D.PASTE SHEET'!S438="","",'S.D.PASTE SHEET'!S438)</f>
        <v/>
      </c>
      <c s="72" t="str">
        <f>IF('S.D.PASTE SHEET'!T438="","",'S.D.PASTE SHEET'!T438)</f>
        <v/>
      </c>
      <c s="72" t="str">
        <f>IF('S.D.PASTE SHEET'!U438="","",'S.D.PASTE SHEET'!U438)</f>
        <v/>
      </c>
      <c s="72" t="str">
        <f>IF('S.D.PASTE SHEET'!V438="","",'S.D.PASTE SHEET'!V438)</f>
        <v/>
      </c>
      <c s="72" t="str">
        <f>IF('S.D.PASTE SHEET'!W438="","",'S.D.PASTE SHEET'!W438)</f>
        <v/>
      </c>
      <c s="72" t="str">
        <f>IF('S.D.PASTE SHEET'!X438="","",'S.D.PASTE SHEET'!X438)</f>
        <v/>
      </c>
      <c s="72" t="str">
        <f>IF('S.D.PASTE SHEET'!Y438="","",'S.D.PASTE SHEET'!Y438)</f>
        <v/>
      </c>
      <c s="72" t="str">
        <f>IF('S.D.PASTE SHEET'!Z438="","",'S.D.PASTE SHEET'!Z438)</f>
        <v/>
      </c>
      <c s="72" t="str">
        <f>IF('S.D.PASTE SHEET'!AA438="","",'S.D.PASTE SHEET'!AA438)</f>
        <v/>
      </c>
      <c s="72" t="str">
        <f>IF('S.D.PASTE SHEET'!AB438="","",'S.D.PASTE SHEET'!AB438)</f>
        <v/>
      </c>
      <c s="72" t="str">
        <f>IF('S.D.PASTE SHEET'!AC438="","",'S.D.PASTE SHEET'!AC438)</f>
        <v/>
      </c>
      <c s="72" t="str">
        <f>IF('S.D.PASTE SHEET'!AD438="","",'S.D.PASTE SHEET'!AD438)</f>
        <v/>
      </c>
      <c s="74"/>
      <c s="70" t="str">
        <f>IF(AK438="","",IF(AK438&gt;0,COUNT($AG$2:AG438),""))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IF(BC438="","",IF(BC438&gt;0,COUNT($AY$2:AY438),""))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39" spans="1:157" ht="15.75" customHeight="1">
      <c r="A439" s="72" t="str">
        <f>IF('S.D.PASTE SHEET'!A439="","",'S.D.PASTE SHEET'!A439)</f>
        <v/>
      </c>
      <c s="72" t="str">
        <f>IF('S.D.PASTE SHEET'!B439="","",'S.D.PASTE SHEET'!B439)</f>
        <v/>
      </c>
      <c s="72" t="str">
        <f>IF('S.D.PASTE SHEET'!C439="","",'S.D.PASTE SHEET'!C439)</f>
        <v/>
      </c>
      <c s="73" t="str">
        <f>IF('S.D.PASTE SHEET'!D439="","",'S.D.PASTE SHEET'!D439)</f>
        <v/>
      </c>
      <c s="72" t="str">
        <f>IF('S.D.PASTE SHEET'!E439="","",UPPER('S.D.PASTE SHEET'!E439))</f>
        <v/>
      </c>
      <c s="72" t="str">
        <f>IF('S.D.PASTE SHEET'!F439="","",'S.D.PASTE SHEET'!F439)</f>
        <v/>
      </c>
      <c s="72" t="str">
        <f>IF('S.D.PASTE SHEET'!G439="","",UPPER('S.D.PASTE SHEET'!G439))</f>
        <v/>
      </c>
      <c s="72" t="str">
        <f>IF('S.D.PASTE SHEET'!H439="","",UPPER('S.D.PASTE SHEET'!H439))</f>
        <v/>
      </c>
      <c s="72" t="str">
        <f>IF('S.D.PASTE SHEET'!I439="","",'S.D.PASTE SHEET'!I439)</f>
        <v/>
      </c>
      <c s="73" t="str">
        <f>IF('S.D.PASTE SHEET'!J439="","",'S.D.PASTE SHEET'!J439)</f>
        <v/>
      </c>
      <c s="72" t="str">
        <f>IF('S.D.PASTE SHEET'!K439="","",'S.D.PASTE SHEET'!K439)</f>
        <v/>
      </c>
      <c s="72" t="str">
        <f>IF('S.D.PASTE SHEET'!L439="","",'S.D.PASTE SHEET'!L439)</f>
        <v/>
      </c>
      <c s="72" t="str">
        <f>IF('S.D.PASTE SHEET'!M439="","",'S.D.PASTE SHEET'!M439)</f>
        <v/>
      </c>
      <c s="72" t="str">
        <f>IF('S.D.PASTE SHEET'!N439="","",'S.D.PASTE SHEET'!N439)</f>
        <v/>
      </c>
      <c s="72" t="str">
        <f>IF('S.D.PASTE SHEET'!O439="","",'S.D.PASTE SHEET'!O439)</f>
        <v/>
      </c>
      <c s="72" t="str">
        <f>IF('S.D.PASTE SHEET'!P439="","",'S.D.PASTE SHEET'!P439)</f>
        <v/>
      </c>
      <c s="72" t="str">
        <f>IF('S.D.PASTE SHEET'!Q439="","",'S.D.PASTE SHEET'!Q439)</f>
        <v/>
      </c>
      <c s="72" t="str">
        <f>IF('S.D.PASTE SHEET'!R439="","",'S.D.PASTE SHEET'!R439)</f>
        <v/>
      </c>
      <c s="72" t="str">
        <f>IF('S.D.PASTE SHEET'!S439="","",'S.D.PASTE SHEET'!S439)</f>
        <v/>
      </c>
      <c s="72" t="str">
        <f>IF('S.D.PASTE SHEET'!T439="","",'S.D.PASTE SHEET'!T439)</f>
        <v/>
      </c>
      <c s="72" t="str">
        <f>IF('S.D.PASTE SHEET'!U439="","",'S.D.PASTE SHEET'!U439)</f>
        <v/>
      </c>
      <c s="72" t="str">
        <f>IF('S.D.PASTE SHEET'!V439="","",'S.D.PASTE SHEET'!V439)</f>
        <v/>
      </c>
      <c s="72" t="str">
        <f>IF('S.D.PASTE SHEET'!W439="","",'S.D.PASTE SHEET'!W439)</f>
        <v/>
      </c>
      <c s="72" t="str">
        <f>IF('S.D.PASTE SHEET'!X439="","",'S.D.PASTE SHEET'!X439)</f>
        <v/>
      </c>
      <c s="72" t="str">
        <f>IF('S.D.PASTE SHEET'!Y439="","",'S.D.PASTE SHEET'!Y439)</f>
        <v/>
      </c>
      <c s="72" t="str">
        <f>IF('S.D.PASTE SHEET'!Z439="","",'S.D.PASTE SHEET'!Z439)</f>
        <v/>
      </c>
      <c s="72" t="str">
        <f>IF('S.D.PASTE SHEET'!AA439="","",'S.D.PASTE SHEET'!AA439)</f>
        <v/>
      </c>
      <c s="72" t="str">
        <f>IF('S.D.PASTE SHEET'!AB439="","",'S.D.PASTE SHEET'!AB439)</f>
        <v/>
      </c>
      <c s="72" t="str">
        <f>IF('S.D.PASTE SHEET'!AC439="","",'S.D.PASTE SHEET'!AC439)</f>
        <v/>
      </c>
      <c s="72" t="str">
        <f>IF('S.D.PASTE SHEET'!AD439="","",'S.D.PASTE SHEET'!AD439)</f>
        <v/>
      </c>
      <c s="74"/>
      <c s="70" t="str">
        <f>IF(AK439="","",IF(AK439&gt;0,COUNT($AG$2:AG439),""))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IF(BC439="","",IF(BC439&gt;0,COUNT($AY$2:AY439),""))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0" spans="1:157" ht="15.75" customHeight="1">
      <c r="A440" s="72" t="str">
        <f>IF('S.D.PASTE SHEET'!A440="","",'S.D.PASTE SHEET'!A440)</f>
        <v/>
      </c>
      <c s="72" t="str">
        <f>IF('S.D.PASTE SHEET'!B440="","",'S.D.PASTE SHEET'!B440)</f>
        <v/>
      </c>
      <c s="72" t="str">
        <f>IF('S.D.PASTE SHEET'!C440="","",'S.D.PASTE SHEET'!C440)</f>
        <v/>
      </c>
      <c s="73" t="str">
        <f>IF('S.D.PASTE SHEET'!D440="","",'S.D.PASTE SHEET'!D440)</f>
        <v/>
      </c>
      <c s="72" t="str">
        <f>IF('S.D.PASTE SHEET'!E440="","",UPPER('S.D.PASTE SHEET'!E440))</f>
        <v/>
      </c>
      <c s="72" t="str">
        <f>IF('S.D.PASTE SHEET'!F440="","",'S.D.PASTE SHEET'!F440)</f>
        <v/>
      </c>
      <c s="72" t="str">
        <f>IF('S.D.PASTE SHEET'!G440="","",UPPER('S.D.PASTE SHEET'!G440))</f>
        <v/>
      </c>
      <c s="72" t="str">
        <f>IF('S.D.PASTE SHEET'!H440="","",UPPER('S.D.PASTE SHEET'!H440))</f>
        <v/>
      </c>
      <c s="72" t="str">
        <f>IF('S.D.PASTE SHEET'!I440="","",'S.D.PASTE SHEET'!I440)</f>
        <v/>
      </c>
      <c s="73" t="str">
        <f>IF('S.D.PASTE SHEET'!J440="","",'S.D.PASTE SHEET'!J440)</f>
        <v/>
      </c>
      <c s="72" t="str">
        <f>IF('S.D.PASTE SHEET'!K440="","",'S.D.PASTE SHEET'!K440)</f>
        <v/>
      </c>
      <c s="72" t="str">
        <f>IF('S.D.PASTE SHEET'!L440="","",'S.D.PASTE SHEET'!L440)</f>
        <v/>
      </c>
      <c s="72" t="str">
        <f>IF('S.D.PASTE SHEET'!M440="","",'S.D.PASTE SHEET'!M440)</f>
        <v/>
      </c>
      <c s="72" t="str">
        <f>IF('S.D.PASTE SHEET'!N440="","",'S.D.PASTE SHEET'!N440)</f>
        <v/>
      </c>
      <c s="72" t="str">
        <f>IF('S.D.PASTE SHEET'!O440="","",'S.D.PASTE SHEET'!O440)</f>
        <v/>
      </c>
      <c s="72" t="str">
        <f>IF('S.D.PASTE SHEET'!P440="","",'S.D.PASTE SHEET'!P440)</f>
        <v/>
      </c>
      <c s="72" t="str">
        <f>IF('S.D.PASTE SHEET'!Q440="","",'S.D.PASTE SHEET'!Q440)</f>
        <v/>
      </c>
      <c s="72" t="str">
        <f>IF('S.D.PASTE SHEET'!R440="","",'S.D.PASTE SHEET'!R440)</f>
        <v/>
      </c>
      <c s="72" t="str">
        <f>IF('S.D.PASTE SHEET'!S440="","",'S.D.PASTE SHEET'!S440)</f>
        <v/>
      </c>
      <c s="72" t="str">
        <f>IF('S.D.PASTE SHEET'!T440="","",'S.D.PASTE SHEET'!T440)</f>
        <v/>
      </c>
      <c s="72" t="str">
        <f>IF('S.D.PASTE SHEET'!U440="","",'S.D.PASTE SHEET'!U440)</f>
        <v/>
      </c>
      <c s="72" t="str">
        <f>IF('S.D.PASTE SHEET'!V440="","",'S.D.PASTE SHEET'!V440)</f>
        <v/>
      </c>
      <c s="72" t="str">
        <f>IF('S.D.PASTE SHEET'!W440="","",'S.D.PASTE SHEET'!W440)</f>
        <v/>
      </c>
      <c s="72" t="str">
        <f>IF('S.D.PASTE SHEET'!X440="","",'S.D.PASTE SHEET'!X440)</f>
        <v/>
      </c>
      <c s="72" t="str">
        <f>IF('S.D.PASTE SHEET'!Y440="","",'S.D.PASTE SHEET'!Y440)</f>
        <v/>
      </c>
      <c s="72" t="str">
        <f>IF('S.D.PASTE SHEET'!Z440="","",'S.D.PASTE SHEET'!Z440)</f>
        <v/>
      </c>
      <c s="72" t="str">
        <f>IF('S.D.PASTE SHEET'!AA440="","",'S.D.PASTE SHEET'!AA440)</f>
        <v/>
      </c>
      <c s="72" t="str">
        <f>IF('S.D.PASTE SHEET'!AB440="","",'S.D.PASTE SHEET'!AB440)</f>
        <v/>
      </c>
      <c s="72" t="str">
        <f>IF('S.D.PASTE SHEET'!AC440="","",'S.D.PASTE SHEET'!AC440)</f>
        <v/>
      </c>
      <c s="72" t="str">
        <f>IF('S.D.PASTE SHEET'!AD440="","",'S.D.PASTE SHEET'!AD440)</f>
        <v/>
      </c>
      <c s="74"/>
      <c s="70" t="str">
        <f>IF(AK440="","",IF(AK440&gt;0,COUNT($AG$2:AG440),""))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IF(BC440="","",IF(BC440&gt;0,COUNT($AY$2:AY440),""))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1" spans="1:157" ht="15.75" customHeight="1">
      <c r="A441" s="72" t="str">
        <f>IF('S.D.PASTE SHEET'!A441="","",'S.D.PASTE SHEET'!A441)</f>
        <v/>
      </c>
      <c s="72" t="str">
        <f>IF('S.D.PASTE SHEET'!B441="","",'S.D.PASTE SHEET'!B441)</f>
        <v/>
      </c>
      <c s="72" t="str">
        <f>IF('S.D.PASTE SHEET'!C441="","",'S.D.PASTE SHEET'!C441)</f>
        <v/>
      </c>
      <c s="73" t="str">
        <f>IF('S.D.PASTE SHEET'!D441="","",'S.D.PASTE SHEET'!D441)</f>
        <v/>
      </c>
      <c s="72" t="str">
        <f>IF('S.D.PASTE SHEET'!E441="","",UPPER('S.D.PASTE SHEET'!E441))</f>
        <v/>
      </c>
      <c s="72" t="str">
        <f>IF('S.D.PASTE SHEET'!F441="","",'S.D.PASTE SHEET'!F441)</f>
        <v/>
      </c>
      <c s="72" t="str">
        <f>IF('S.D.PASTE SHEET'!G441="","",UPPER('S.D.PASTE SHEET'!G441))</f>
        <v/>
      </c>
      <c s="72" t="str">
        <f>IF('S.D.PASTE SHEET'!H441="","",UPPER('S.D.PASTE SHEET'!H441))</f>
        <v/>
      </c>
      <c s="72" t="str">
        <f>IF('S.D.PASTE SHEET'!I441="","",'S.D.PASTE SHEET'!I441)</f>
        <v/>
      </c>
      <c s="73" t="str">
        <f>IF('S.D.PASTE SHEET'!J441="","",'S.D.PASTE SHEET'!J441)</f>
        <v/>
      </c>
      <c s="72" t="str">
        <f>IF('S.D.PASTE SHEET'!K441="","",'S.D.PASTE SHEET'!K441)</f>
        <v/>
      </c>
      <c s="72" t="str">
        <f>IF('S.D.PASTE SHEET'!L441="","",'S.D.PASTE SHEET'!L441)</f>
        <v/>
      </c>
      <c s="72" t="str">
        <f>IF('S.D.PASTE SHEET'!M441="","",'S.D.PASTE SHEET'!M441)</f>
        <v/>
      </c>
      <c s="72" t="str">
        <f>IF('S.D.PASTE SHEET'!N441="","",'S.D.PASTE SHEET'!N441)</f>
        <v/>
      </c>
      <c s="72" t="str">
        <f>IF('S.D.PASTE SHEET'!O441="","",'S.D.PASTE SHEET'!O441)</f>
        <v/>
      </c>
      <c s="72" t="str">
        <f>IF('S.D.PASTE SHEET'!P441="","",'S.D.PASTE SHEET'!P441)</f>
        <v/>
      </c>
      <c s="72" t="str">
        <f>IF('S.D.PASTE SHEET'!Q441="","",'S.D.PASTE SHEET'!Q441)</f>
        <v/>
      </c>
      <c s="72" t="str">
        <f>IF('S.D.PASTE SHEET'!R441="","",'S.D.PASTE SHEET'!R441)</f>
        <v/>
      </c>
      <c s="72" t="str">
        <f>IF('S.D.PASTE SHEET'!S441="","",'S.D.PASTE SHEET'!S441)</f>
        <v/>
      </c>
      <c s="72" t="str">
        <f>IF('S.D.PASTE SHEET'!T441="","",'S.D.PASTE SHEET'!T441)</f>
        <v/>
      </c>
      <c s="72" t="str">
        <f>IF('S.D.PASTE SHEET'!U441="","",'S.D.PASTE SHEET'!U441)</f>
        <v/>
      </c>
      <c s="72" t="str">
        <f>IF('S.D.PASTE SHEET'!V441="","",'S.D.PASTE SHEET'!V441)</f>
        <v/>
      </c>
      <c s="72" t="str">
        <f>IF('S.D.PASTE SHEET'!W441="","",'S.D.PASTE SHEET'!W441)</f>
        <v/>
      </c>
      <c s="72" t="str">
        <f>IF('S.D.PASTE SHEET'!X441="","",'S.D.PASTE SHEET'!X441)</f>
        <v/>
      </c>
      <c s="72" t="str">
        <f>IF('S.D.PASTE SHEET'!Y441="","",'S.D.PASTE SHEET'!Y441)</f>
        <v/>
      </c>
      <c s="72" t="str">
        <f>IF('S.D.PASTE SHEET'!Z441="","",'S.D.PASTE SHEET'!Z441)</f>
        <v/>
      </c>
      <c s="72" t="str">
        <f>IF('S.D.PASTE SHEET'!AA441="","",'S.D.PASTE SHEET'!AA441)</f>
        <v/>
      </c>
      <c s="72" t="str">
        <f>IF('S.D.PASTE SHEET'!AB441="","",'S.D.PASTE SHEET'!AB441)</f>
        <v/>
      </c>
      <c s="72" t="str">
        <f>IF('S.D.PASTE SHEET'!AC441="","",'S.D.PASTE SHEET'!AC441)</f>
        <v/>
      </c>
      <c s="72" t="str">
        <f>IF('S.D.PASTE SHEET'!AD441="","",'S.D.PASTE SHEET'!AD441)</f>
        <v/>
      </c>
      <c s="74"/>
      <c s="70" t="str">
        <f>IF(AK441="","",IF(AK441&gt;0,COUNT($AG$2:AG441),""))</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IF(BC441="","",IF(BC441&gt;0,COUNT($AY$2:AY441),""))</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2" spans="1:157" ht="15.75" customHeight="1">
      <c r="A442" s="72" t="str">
        <f>IF('S.D.PASTE SHEET'!A442="","",'S.D.PASTE SHEET'!A442)</f>
        <v/>
      </c>
      <c s="72" t="str">
        <f>IF('S.D.PASTE SHEET'!B442="","",'S.D.PASTE SHEET'!B442)</f>
        <v/>
      </c>
      <c s="72" t="str">
        <f>IF('S.D.PASTE SHEET'!C442="","",'S.D.PASTE SHEET'!C442)</f>
        <v/>
      </c>
      <c s="73" t="str">
        <f>IF('S.D.PASTE SHEET'!D442="","",'S.D.PASTE SHEET'!D442)</f>
        <v/>
      </c>
      <c s="72" t="str">
        <f>IF('S.D.PASTE SHEET'!E442="","",UPPER('S.D.PASTE SHEET'!E442))</f>
        <v/>
      </c>
      <c s="72" t="str">
        <f>IF('S.D.PASTE SHEET'!F442="","",'S.D.PASTE SHEET'!F442)</f>
        <v/>
      </c>
      <c s="72" t="str">
        <f>IF('S.D.PASTE SHEET'!G442="","",UPPER('S.D.PASTE SHEET'!G442))</f>
        <v/>
      </c>
      <c s="72" t="str">
        <f>IF('S.D.PASTE SHEET'!H442="","",UPPER('S.D.PASTE SHEET'!H442))</f>
        <v/>
      </c>
      <c s="72" t="str">
        <f>IF('S.D.PASTE SHEET'!I442="","",'S.D.PASTE SHEET'!I442)</f>
        <v/>
      </c>
      <c s="73" t="str">
        <f>IF('S.D.PASTE SHEET'!J442="","",'S.D.PASTE SHEET'!J442)</f>
        <v/>
      </c>
      <c s="72" t="str">
        <f>IF('S.D.PASTE SHEET'!K442="","",'S.D.PASTE SHEET'!K442)</f>
        <v/>
      </c>
      <c s="72" t="str">
        <f>IF('S.D.PASTE SHEET'!L442="","",'S.D.PASTE SHEET'!L442)</f>
        <v/>
      </c>
      <c s="72" t="str">
        <f>IF('S.D.PASTE SHEET'!M442="","",'S.D.PASTE SHEET'!M442)</f>
        <v/>
      </c>
      <c s="72" t="str">
        <f>IF('S.D.PASTE SHEET'!N442="","",'S.D.PASTE SHEET'!N442)</f>
        <v/>
      </c>
      <c s="72" t="str">
        <f>IF('S.D.PASTE SHEET'!O442="","",'S.D.PASTE SHEET'!O442)</f>
        <v/>
      </c>
      <c s="72" t="str">
        <f>IF('S.D.PASTE SHEET'!P442="","",'S.D.PASTE SHEET'!P442)</f>
        <v/>
      </c>
      <c s="72" t="str">
        <f>IF('S.D.PASTE SHEET'!Q442="","",'S.D.PASTE SHEET'!Q442)</f>
        <v/>
      </c>
      <c s="72" t="str">
        <f>IF('S.D.PASTE SHEET'!R442="","",'S.D.PASTE SHEET'!R442)</f>
        <v/>
      </c>
      <c s="72" t="str">
        <f>IF('S.D.PASTE SHEET'!S442="","",'S.D.PASTE SHEET'!S442)</f>
        <v/>
      </c>
      <c s="72" t="str">
        <f>IF('S.D.PASTE SHEET'!T442="","",'S.D.PASTE SHEET'!T442)</f>
        <v/>
      </c>
      <c s="72" t="str">
        <f>IF('S.D.PASTE SHEET'!U442="","",'S.D.PASTE SHEET'!U442)</f>
        <v/>
      </c>
      <c s="72" t="str">
        <f>IF('S.D.PASTE SHEET'!V442="","",'S.D.PASTE SHEET'!V442)</f>
        <v/>
      </c>
      <c s="72" t="str">
        <f>IF('S.D.PASTE SHEET'!W442="","",'S.D.PASTE SHEET'!W442)</f>
        <v/>
      </c>
      <c s="72" t="str">
        <f>IF('S.D.PASTE SHEET'!X442="","",'S.D.PASTE SHEET'!X442)</f>
        <v/>
      </c>
      <c s="72" t="str">
        <f>IF('S.D.PASTE SHEET'!Y442="","",'S.D.PASTE SHEET'!Y442)</f>
        <v/>
      </c>
      <c s="72" t="str">
        <f>IF('S.D.PASTE SHEET'!Z442="","",'S.D.PASTE SHEET'!Z442)</f>
        <v/>
      </c>
      <c s="72" t="str">
        <f>IF('S.D.PASTE SHEET'!AA442="","",'S.D.PASTE SHEET'!AA442)</f>
        <v/>
      </c>
      <c s="72" t="str">
        <f>IF('S.D.PASTE SHEET'!AB442="","",'S.D.PASTE SHEET'!AB442)</f>
        <v/>
      </c>
      <c s="72" t="str">
        <f>IF('S.D.PASTE SHEET'!AC442="","",'S.D.PASTE SHEET'!AC442)</f>
        <v/>
      </c>
      <c s="72" t="str">
        <f>IF('S.D.PASTE SHEET'!AD442="","",'S.D.PASTE SHEET'!AD442)</f>
        <v/>
      </c>
      <c s="74"/>
      <c s="70" t="str">
        <f>IF(AK442="","",IF(AK442&gt;0,COUNT($AG$2:AG442),""))</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IF(BC442="","",IF(BC442&gt;0,COUNT($AY$2:AY442),""))</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3" spans="1:157" ht="15.75" customHeight="1">
      <c r="A443" s="72" t="str">
        <f>IF('S.D.PASTE SHEET'!A443="","",'S.D.PASTE SHEET'!A443)</f>
        <v/>
      </c>
      <c s="72" t="str">
        <f>IF('S.D.PASTE SHEET'!B443="","",'S.D.PASTE SHEET'!B443)</f>
        <v/>
      </c>
      <c s="72" t="str">
        <f>IF('S.D.PASTE SHEET'!C443="","",'S.D.PASTE SHEET'!C443)</f>
        <v/>
      </c>
      <c s="73" t="str">
        <f>IF('S.D.PASTE SHEET'!D443="","",'S.D.PASTE SHEET'!D443)</f>
        <v/>
      </c>
      <c s="72" t="str">
        <f>IF('S.D.PASTE SHEET'!E443="","",UPPER('S.D.PASTE SHEET'!E443))</f>
        <v/>
      </c>
      <c s="72" t="str">
        <f>IF('S.D.PASTE SHEET'!F443="","",'S.D.PASTE SHEET'!F443)</f>
        <v/>
      </c>
      <c s="72" t="str">
        <f>IF('S.D.PASTE SHEET'!G443="","",UPPER('S.D.PASTE SHEET'!G443))</f>
        <v/>
      </c>
      <c s="72" t="str">
        <f>IF('S.D.PASTE SHEET'!H443="","",UPPER('S.D.PASTE SHEET'!H443))</f>
        <v/>
      </c>
      <c s="72" t="str">
        <f>IF('S.D.PASTE SHEET'!I443="","",'S.D.PASTE SHEET'!I443)</f>
        <v/>
      </c>
      <c s="73" t="str">
        <f>IF('S.D.PASTE SHEET'!J443="","",'S.D.PASTE SHEET'!J443)</f>
        <v/>
      </c>
      <c s="72" t="str">
        <f>IF('S.D.PASTE SHEET'!K443="","",'S.D.PASTE SHEET'!K443)</f>
        <v/>
      </c>
      <c s="72" t="str">
        <f>IF('S.D.PASTE SHEET'!L443="","",'S.D.PASTE SHEET'!L443)</f>
        <v/>
      </c>
      <c s="72" t="str">
        <f>IF('S.D.PASTE SHEET'!M443="","",'S.D.PASTE SHEET'!M443)</f>
        <v/>
      </c>
      <c s="72" t="str">
        <f>IF('S.D.PASTE SHEET'!N443="","",'S.D.PASTE SHEET'!N443)</f>
        <v/>
      </c>
      <c s="72" t="str">
        <f>IF('S.D.PASTE SHEET'!O443="","",'S.D.PASTE SHEET'!O443)</f>
        <v/>
      </c>
      <c s="72" t="str">
        <f>IF('S.D.PASTE SHEET'!P443="","",'S.D.PASTE SHEET'!P443)</f>
        <v/>
      </c>
      <c s="72" t="str">
        <f>IF('S.D.PASTE SHEET'!Q443="","",'S.D.PASTE SHEET'!Q443)</f>
        <v/>
      </c>
      <c s="72" t="str">
        <f>IF('S.D.PASTE SHEET'!R443="","",'S.D.PASTE SHEET'!R443)</f>
        <v/>
      </c>
      <c s="72" t="str">
        <f>IF('S.D.PASTE SHEET'!S443="","",'S.D.PASTE SHEET'!S443)</f>
        <v/>
      </c>
      <c s="72" t="str">
        <f>IF('S.D.PASTE SHEET'!T443="","",'S.D.PASTE SHEET'!T443)</f>
        <v/>
      </c>
      <c s="72" t="str">
        <f>IF('S.D.PASTE SHEET'!U443="","",'S.D.PASTE SHEET'!U443)</f>
        <v/>
      </c>
      <c s="72" t="str">
        <f>IF('S.D.PASTE SHEET'!V443="","",'S.D.PASTE SHEET'!V443)</f>
        <v/>
      </c>
      <c s="72" t="str">
        <f>IF('S.D.PASTE SHEET'!W443="","",'S.D.PASTE SHEET'!W443)</f>
        <v/>
      </c>
      <c s="72" t="str">
        <f>IF('S.D.PASTE SHEET'!X443="","",'S.D.PASTE SHEET'!X443)</f>
        <v/>
      </c>
      <c s="72" t="str">
        <f>IF('S.D.PASTE SHEET'!Y443="","",'S.D.PASTE SHEET'!Y443)</f>
        <v/>
      </c>
      <c s="72" t="str">
        <f>IF('S.D.PASTE SHEET'!Z443="","",'S.D.PASTE SHEET'!Z443)</f>
        <v/>
      </c>
      <c s="72" t="str">
        <f>IF('S.D.PASTE SHEET'!AA443="","",'S.D.PASTE SHEET'!AA443)</f>
        <v/>
      </c>
      <c s="72" t="str">
        <f>IF('S.D.PASTE SHEET'!AB443="","",'S.D.PASTE SHEET'!AB443)</f>
        <v/>
      </c>
      <c s="72" t="str">
        <f>IF('S.D.PASTE SHEET'!AC443="","",'S.D.PASTE SHEET'!AC443)</f>
        <v/>
      </c>
      <c s="72" t="str">
        <f>IF('S.D.PASTE SHEET'!AD443="","",'S.D.PASTE SHEET'!AD443)</f>
        <v/>
      </c>
      <c s="74"/>
      <c s="70" t="str">
        <f>IF(AK443="","",IF(AK443&gt;0,COUNT($AG$2:AG443),""))</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IF(BC443="","",IF(BC443&gt;0,COUNT($AY$2:AY443),""))</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4" spans="1:157" ht="15.75" customHeight="1">
      <c r="A444" s="72" t="str">
        <f>IF('S.D.PASTE SHEET'!A444="","",'S.D.PASTE SHEET'!A444)</f>
        <v/>
      </c>
      <c s="72" t="str">
        <f>IF('S.D.PASTE SHEET'!B444="","",'S.D.PASTE SHEET'!B444)</f>
        <v/>
      </c>
      <c s="72" t="str">
        <f>IF('S.D.PASTE SHEET'!C444="","",'S.D.PASTE SHEET'!C444)</f>
        <v/>
      </c>
      <c s="73" t="str">
        <f>IF('S.D.PASTE SHEET'!D444="","",'S.D.PASTE SHEET'!D444)</f>
        <v/>
      </c>
      <c s="72" t="str">
        <f>IF('S.D.PASTE SHEET'!E444="","",UPPER('S.D.PASTE SHEET'!E444))</f>
        <v/>
      </c>
      <c s="72" t="str">
        <f>IF('S.D.PASTE SHEET'!F444="","",'S.D.PASTE SHEET'!F444)</f>
        <v/>
      </c>
      <c s="72" t="str">
        <f>IF('S.D.PASTE SHEET'!G444="","",UPPER('S.D.PASTE SHEET'!G444))</f>
        <v/>
      </c>
      <c s="72" t="str">
        <f>IF('S.D.PASTE SHEET'!H444="","",UPPER('S.D.PASTE SHEET'!H444))</f>
        <v/>
      </c>
      <c s="72" t="str">
        <f>IF('S.D.PASTE SHEET'!I444="","",'S.D.PASTE SHEET'!I444)</f>
        <v/>
      </c>
      <c s="73" t="str">
        <f>IF('S.D.PASTE SHEET'!J444="","",'S.D.PASTE SHEET'!J444)</f>
        <v/>
      </c>
      <c s="72" t="str">
        <f>IF('S.D.PASTE SHEET'!K444="","",'S.D.PASTE SHEET'!K444)</f>
        <v/>
      </c>
      <c s="72" t="str">
        <f>IF('S.D.PASTE SHEET'!L444="","",'S.D.PASTE SHEET'!L444)</f>
        <v/>
      </c>
      <c s="72" t="str">
        <f>IF('S.D.PASTE SHEET'!M444="","",'S.D.PASTE SHEET'!M444)</f>
        <v/>
      </c>
      <c s="72" t="str">
        <f>IF('S.D.PASTE SHEET'!N444="","",'S.D.PASTE SHEET'!N444)</f>
        <v/>
      </c>
      <c s="72" t="str">
        <f>IF('S.D.PASTE SHEET'!O444="","",'S.D.PASTE SHEET'!O444)</f>
        <v/>
      </c>
      <c s="72" t="str">
        <f>IF('S.D.PASTE SHEET'!P444="","",'S.D.PASTE SHEET'!P444)</f>
        <v/>
      </c>
      <c s="72" t="str">
        <f>IF('S.D.PASTE SHEET'!Q444="","",'S.D.PASTE SHEET'!Q444)</f>
        <v/>
      </c>
      <c s="72" t="str">
        <f>IF('S.D.PASTE SHEET'!R444="","",'S.D.PASTE SHEET'!R444)</f>
        <v/>
      </c>
      <c s="72" t="str">
        <f>IF('S.D.PASTE SHEET'!S444="","",'S.D.PASTE SHEET'!S444)</f>
        <v/>
      </c>
      <c s="72" t="str">
        <f>IF('S.D.PASTE SHEET'!T444="","",'S.D.PASTE SHEET'!T444)</f>
        <v/>
      </c>
      <c s="72" t="str">
        <f>IF('S.D.PASTE SHEET'!U444="","",'S.D.PASTE SHEET'!U444)</f>
        <v/>
      </c>
      <c s="72" t="str">
        <f>IF('S.D.PASTE SHEET'!V444="","",'S.D.PASTE SHEET'!V444)</f>
        <v/>
      </c>
      <c s="72" t="str">
        <f>IF('S.D.PASTE SHEET'!W444="","",'S.D.PASTE SHEET'!W444)</f>
        <v/>
      </c>
      <c s="72" t="str">
        <f>IF('S.D.PASTE SHEET'!X444="","",'S.D.PASTE SHEET'!X444)</f>
        <v/>
      </c>
      <c s="72" t="str">
        <f>IF('S.D.PASTE SHEET'!Y444="","",'S.D.PASTE SHEET'!Y444)</f>
        <v/>
      </c>
      <c s="72" t="str">
        <f>IF('S.D.PASTE SHEET'!Z444="","",'S.D.PASTE SHEET'!Z444)</f>
        <v/>
      </c>
      <c s="72" t="str">
        <f>IF('S.D.PASTE SHEET'!AA444="","",'S.D.PASTE SHEET'!AA444)</f>
        <v/>
      </c>
      <c s="72" t="str">
        <f>IF('S.D.PASTE SHEET'!AB444="","",'S.D.PASTE SHEET'!AB444)</f>
        <v/>
      </c>
      <c s="72" t="str">
        <f>IF('S.D.PASTE SHEET'!AC444="","",'S.D.PASTE SHEET'!AC444)</f>
        <v/>
      </c>
      <c s="72" t="str">
        <f>IF('S.D.PASTE SHEET'!AD444="","",'S.D.PASTE SHEET'!AD444)</f>
        <v/>
      </c>
      <c s="74"/>
      <c s="70" t="str">
        <f>IF(AK444="","",IF(AK444&gt;0,COUNT($AG$2:AG444),""))</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IF(BC444="","",IF(BC444&gt;0,COUNT($AY$2:AY444),""))</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5" spans="1:157" ht="15.75" customHeight="1">
      <c r="A445" s="72" t="str">
        <f>IF('S.D.PASTE SHEET'!A445="","",'S.D.PASTE SHEET'!A445)</f>
        <v/>
      </c>
      <c s="72" t="str">
        <f>IF('S.D.PASTE SHEET'!B445="","",'S.D.PASTE SHEET'!B445)</f>
        <v/>
      </c>
      <c s="72" t="str">
        <f>IF('S.D.PASTE SHEET'!C445="","",'S.D.PASTE SHEET'!C445)</f>
        <v/>
      </c>
      <c s="73" t="str">
        <f>IF('S.D.PASTE SHEET'!D445="","",'S.D.PASTE SHEET'!D445)</f>
        <v/>
      </c>
      <c s="72" t="str">
        <f>IF('S.D.PASTE SHEET'!E445="","",UPPER('S.D.PASTE SHEET'!E445))</f>
        <v/>
      </c>
      <c s="72" t="str">
        <f>IF('S.D.PASTE SHEET'!F445="","",'S.D.PASTE SHEET'!F445)</f>
        <v/>
      </c>
      <c s="72" t="str">
        <f>IF('S.D.PASTE SHEET'!G445="","",UPPER('S.D.PASTE SHEET'!G445))</f>
        <v/>
      </c>
      <c s="72" t="str">
        <f>IF('S.D.PASTE SHEET'!H445="","",UPPER('S.D.PASTE SHEET'!H445))</f>
        <v/>
      </c>
      <c s="72" t="str">
        <f>IF('S.D.PASTE SHEET'!I445="","",'S.D.PASTE SHEET'!I445)</f>
        <v/>
      </c>
      <c s="73" t="str">
        <f>IF('S.D.PASTE SHEET'!J445="","",'S.D.PASTE SHEET'!J445)</f>
        <v/>
      </c>
      <c s="72" t="str">
        <f>IF('S.D.PASTE SHEET'!K445="","",'S.D.PASTE SHEET'!K445)</f>
        <v/>
      </c>
      <c s="72" t="str">
        <f>IF('S.D.PASTE SHEET'!L445="","",'S.D.PASTE SHEET'!L445)</f>
        <v/>
      </c>
      <c s="72" t="str">
        <f>IF('S.D.PASTE SHEET'!M445="","",'S.D.PASTE SHEET'!M445)</f>
        <v/>
      </c>
      <c s="72" t="str">
        <f>IF('S.D.PASTE SHEET'!N445="","",'S.D.PASTE SHEET'!N445)</f>
        <v/>
      </c>
      <c s="72" t="str">
        <f>IF('S.D.PASTE SHEET'!O445="","",'S.D.PASTE SHEET'!O445)</f>
        <v/>
      </c>
      <c s="72" t="str">
        <f>IF('S.D.PASTE SHEET'!P445="","",'S.D.PASTE SHEET'!P445)</f>
        <v/>
      </c>
      <c s="72" t="str">
        <f>IF('S.D.PASTE SHEET'!Q445="","",'S.D.PASTE SHEET'!Q445)</f>
        <v/>
      </c>
      <c s="72" t="str">
        <f>IF('S.D.PASTE SHEET'!R445="","",'S.D.PASTE SHEET'!R445)</f>
        <v/>
      </c>
      <c s="72" t="str">
        <f>IF('S.D.PASTE SHEET'!S445="","",'S.D.PASTE SHEET'!S445)</f>
        <v/>
      </c>
      <c s="72" t="str">
        <f>IF('S.D.PASTE SHEET'!T445="","",'S.D.PASTE SHEET'!T445)</f>
        <v/>
      </c>
      <c s="72" t="str">
        <f>IF('S.D.PASTE SHEET'!U445="","",'S.D.PASTE SHEET'!U445)</f>
        <v/>
      </c>
      <c s="72" t="str">
        <f>IF('S.D.PASTE SHEET'!V445="","",'S.D.PASTE SHEET'!V445)</f>
        <v/>
      </c>
      <c s="72" t="str">
        <f>IF('S.D.PASTE SHEET'!W445="","",'S.D.PASTE SHEET'!W445)</f>
        <v/>
      </c>
      <c s="72" t="str">
        <f>IF('S.D.PASTE SHEET'!X445="","",'S.D.PASTE SHEET'!X445)</f>
        <v/>
      </c>
      <c s="72" t="str">
        <f>IF('S.D.PASTE SHEET'!Y445="","",'S.D.PASTE SHEET'!Y445)</f>
        <v/>
      </c>
      <c s="72" t="str">
        <f>IF('S.D.PASTE SHEET'!Z445="","",'S.D.PASTE SHEET'!Z445)</f>
        <v/>
      </c>
      <c s="72" t="str">
        <f>IF('S.D.PASTE SHEET'!AA445="","",'S.D.PASTE SHEET'!AA445)</f>
        <v/>
      </c>
      <c s="72" t="str">
        <f>IF('S.D.PASTE SHEET'!AB445="","",'S.D.PASTE SHEET'!AB445)</f>
        <v/>
      </c>
      <c s="72" t="str">
        <f>IF('S.D.PASTE SHEET'!AC445="","",'S.D.PASTE SHEET'!AC445)</f>
        <v/>
      </c>
      <c s="72" t="str">
        <f>IF('S.D.PASTE SHEET'!AD445="","",'S.D.PASTE SHEET'!AD445)</f>
        <v/>
      </c>
      <c s="74"/>
      <c s="70" t="str">
        <f>IF(AK445="","",IF(AK445&gt;0,COUNT($AG$2:AG445),""))</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IF(BC445="","",IF(BC445&gt;0,COUNT($AY$2:AY445),""))</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6" spans="1:157" ht="15.75" customHeight="1">
      <c r="A446" s="72" t="str">
        <f>IF('S.D.PASTE SHEET'!A446="","",'S.D.PASTE SHEET'!A446)</f>
        <v/>
      </c>
      <c s="72" t="str">
        <f>IF('S.D.PASTE SHEET'!B446="","",'S.D.PASTE SHEET'!B446)</f>
        <v/>
      </c>
      <c s="72" t="str">
        <f>IF('S.D.PASTE SHEET'!C446="","",'S.D.PASTE SHEET'!C446)</f>
        <v/>
      </c>
      <c s="73" t="str">
        <f>IF('S.D.PASTE SHEET'!D446="","",'S.D.PASTE SHEET'!D446)</f>
        <v/>
      </c>
      <c s="72" t="str">
        <f>IF('S.D.PASTE SHEET'!E446="","",UPPER('S.D.PASTE SHEET'!E446))</f>
        <v/>
      </c>
      <c s="72" t="str">
        <f>IF('S.D.PASTE SHEET'!F446="","",'S.D.PASTE SHEET'!F446)</f>
        <v/>
      </c>
      <c s="72" t="str">
        <f>IF('S.D.PASTE SHEET'!G446="","",UPPER('S.D.PASTE SHEET'!G446))</f>
        <v/>
      </c>
      <c s="72" t="str">
        <f>IF('S.D.PASTE SHEET'!H446="","",UPPER('S.D.PASTE SHEET'!H446))</f>
        <v/>
      </c>
      <c s="72" t="str">
        <f>IF('S.D.PASTE SHEET'!I446="","",'S.D.PASTE SHEET'!I446)</f>
        <v/>
      </c>
      <c s="73" t="str">
        <f>IF('S.D.PASTE SHEET'!J446="","",'S.D.PASTE SHEET'!J446)</f>
        <v/>
      </c>
      <c s="72" t="str">
        <f>IF('S.D.PASTE SHEET'!K446="","",'S.D.PASTE SHEET'!K446)</f>
        <v/>
      </c>
      <c s="72" t="str">
        <f>IF('S.D.PASTE SHEET'!L446="","",'S.D.PASTE SHEET'!L446)</f>
        <v/>
      </c>
      <c s="72" t="str">
        <f>IF('S.D.PASTE SHEET'!M446="","",'S.D.PASTE SHEET'!M446)</f>
        <v/>
      </c>
      <c s="72" t="str">
        <f>IF('S.D.PASTE SHEET'!N446="","",'S.D.PASTE SHEET'!N446)</f>
        <v/>
      </c>
      <c s="72" t="str">
        <f>IF('S.D.PASTE SHEET'!O446="","",'S.D.PASTE SHEET'!O446)</f>
        <v/>
      </c>
      <c s="72" t="str">
        <f>IF('S.D.PASTE SHEET'!P446="","",'S.D.PASTE SHEET'!P446)</f>
        <v/>
      </c>
      <c s="72" t="str">
        <f>IF('S.D.PASTE SHEET'!Q446="","",'S.D.PASTE SHEET'!Q446)</f>
        <v/>
      </c>
      <c s="72" t="str">
        <f>IF('S.D.PASTE SHEET'!R446="","",'S.D.PASTE SHEET'!R446)</f>
        <v/>
      </c>
      <c s="72" t="str">
        <f>IF('S.D.PASTE SHEET'!S446="","",'S.D.PASTE SHEET'!S446)</f>
        <v/>
      </c>
      <c s="72" t="str">
        <f>IF('S.D.PASTE SHEET'!T446="","",'S.D.PASTE SHEET'!T446)</f>
        <v/>
      </c>
      <c s="72" t="str">
        <f>IF('S.D.PASTE SHEET'!U446="","",'S.D.PASTE SHEET'!U446)</f>
        <v/>
      </c>
      <c s="72" t="str">
        <f>IF('S.D.PASTE SHEET'!V446="","",'S.D.PASTE SHEET'!V446)</f>
        <v/>
      </c>
      <c s="72" t="str">
        <f>IF('S.D.PASTE SHEET'!W446="","",'S.D.PASTE SHEET'!W446)</f>
        <v/>
      </c>
      <c s="72" t="str">
        <f>IF('S.D.PASTE SHEET'!X446="","",'S.D.PASTE SHEET'!X446)</f>
        <v/>
      </c>
      <c s="72" t="str">
        <f>IF('S.D.PASTE SHEET'!Y446="","",'S.D.PASTE SHEET'!Y446)</f>
        <v/>
      </c>
      <c s="72" t="str">
        <f>IF('S.D.PASTE SHEET'!Z446="","",'S.D.PASTE SHEET'!Z446)</f>
        <v/>
      </c>
      <c s="72" t="str">
        <f>IF('S.D.PASTE SHEET'!AA446="","",'S.D.PASTE SHEET'!AA446)</f>
        <v/>
      </c>
      <c s="72" t="str">
        <f>IF('S.D.PASTE SHEET'!AB446="","",'S.D.PASTE SHEET'!AB446)</f>
        <v/>
      </c>
      <c s="72" t="str">
        <f>IF('S.D.PASTE SHEET'!AC446="","",'S.D.PASTE SHEET'!AC446)</f>
        <v/>
      </c>
      <c s="72" t="str">
        <f>IF('S.D.PASTE SHEET'!AD446="","",'S.D.PASTE SHEET'!AD446)</f>
        <v/>
      </c>
      <c s="74"/>
      <c s="70" t="str">
        <f>IF(AK446="","",IF(AK446&gt;0,COUNT($AG$2:AG446),""))</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IF(BC446="","",IF(BC446&gt;0,COUNT($AY$2:AY446),""))</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7" spans="1:157" ht="15.75" customHeight="1">
      <c r="A447" s="72" t="str">
        <f>IF('S.D.PASTE SHEET'!A447="","",'S.D.PASTE SHEET'!A447)</f>
        <v/>
      </c>
      <c s="72" t="str">
        <f>IF('S.D.PASTE SHEET'!B447="","",'S.D.PASTE SHEET'!B447)</f>
        <v/>
      </c>
      <c s="72" t="str">
        <f>IF('S.D.PASTE SHEET'!C447="","",'S.D.PASTE SHEET'!C447)</f>
        <v/>
      </c>
      <c s="73" t="str">
        <f>IF('S.D.PASTE SHEET'!D447="","",'S.D.PASTE SHEET'!D447)</f>
        <v/>
      </c>
      <c s="72" t="str">
        <f>IF('S.D.PASTE SHEET'!E447="","",UPPER('S.D.PASTE SHEET'!E447))</f>
        <v/>
      </c>
      <c s="72" t="str">
        <f>IF('S.D.PASTE SHEET'!F447="","",'S.D.PASTE SHEET'!F447)</f>
        <v/>
      </c>
      <c s="72" t="str">
        <f>IF('S.D.PASTE SHEET'!G447="","",UPPER('S.D.PASTE SHEET'!G447))</f>
        <v/>
      </c>
      <c s="72" t="str">
        <f>IF('S.D.PASTE SHEET'!H447="","",UPPER('S.D.PASTE SHEET'!H447))</f>
        <v/>
      </c>
      <c s="72" t="str">
        <f>IF('S.D.PASTE SHEET'!I447="","",'S.D.PASTE SHEET'!I447)</f>
        <v/>
      </c>
      <c s="73" t="str">
        <f>IF('S.D.PASTE SHEET'!J447="","",'S.D.PASTE SHEET'!J447)</f>
        <v/>
      </c>
      <c s="72" t="str">
        <f>IF('S.D.PASTE SHEET'!K447="","",'S.D.PASTE SHEET'!K447)</f>
        <v/>
      </c>
      <c s="72" t="str">
        <f>IF('S.D.PASTE SHEET'!L447="","",'S.D.PASTE SHEET'!L447)</f>
        <v/>
      </c>
      <c s="72" t="str">
        <f>IF('S.D.PASTE SHEET'!M447="","",'S.D.PASTE SHEET'!M447)</f>
        <v/>
      </c>
      <c s="72" t="str">
        <f>IF('S.D.PASTE SHEET'!N447="","",'S.D.PASTE SHEET'!N447)</f>
        <v/>
      </c>
      <c s="72" t="str">
        <f>IF('S.D.PASTE SHEET'!O447="","",'S.D.PASTE SHEET'!O447)</f>
        <v/>
      </c>
      <c s="72" t="str">
        <f>IF('S.D.PASTE SHEET'!P447="","",'S.D.PASTE SHEET'!P447)</f>
        <v/>
      </c>
      <c s="72" t="str">
        <f>IF('S.D.PASTE SHEET'!Q447="","",'S.D.PASTE SHEET'!Q447)</f>
        <v/>
      </c>
      <c s="72" t="str">
        <f>IF('S.D.PASTE SHEET'!R447="","",'S.D.PASTE SHEET'!R447)</f>
        <v/>
      </c>
      <c s="72" t="str">
        <f>IF('S.D.PASTE SHEET'!S447="","",'S.D.PASTE SHEET'!S447)</f>
        <v/>
      </c>
      <c s="72" t="str">
        <f>IF('S.D.PASTE SHEET'!T447="","",'S.D.PASTE SHEET'!T447)</f>
        <v/>
      </c>
      <c s="72" t="str">
        <f>IF('S.D.PASTE SHEET'!U447="","",'S.D.PASTE SHEET'!U447)</f>
        <v/>
      </c>
      <c s="72" t="str">
        <f>IF('S.D.PASTE SHEET'!V447="","",'S.D.PASTE SHEET'!V447)</f>
        <v/>
      </c>
      <c s="72" t="str">
        <f>IF('S.D.PASTE SHEET'!W447="","",'S.D.PASTE SHEET'!W447)</f>
        <v/>
      </c>
      <c s="72" t="str">
        <f>IF('S.D.PASTE SHEET'!X447="","",'S.D.PASTE SHEET'!X447)</f>
        <v/>
      </c>
      <c s="72" t="str">
        <f>IF('S.D.PASTE SHEET'!Y447="","",'S.D.PASTE SHEET'!Y447)</f>
        <v/>
      </c>
      <c s="72" t="str">
        <f>IF('S.D.PASTE SHEET'!Z447="","",'S.D.PASTE SHEET'!Z447)</f>
        <v/>
      </c>
      <c s="72" t="str">
        <f>IF('S.D.PASTE SHEET'!AA447="","",'S.D.PASTE SHEET'!AA447)</f>
        <v/>
      </c>
      <c s="72" t="str">
        <f>IF('S.D.PASTE SHEET'!AB447="","",'S.D.PASTE SHEET'!AB447)</f>
        <v/>
      </c>
      <c s="72" t="str">
        <f>IF('S.D.PASTE SHEET'!AC447="","",'S.D.PASTE SHEET'!AC447)</f>
        <v/>
      </c>
      <c s="72" t="str">
        <f>IF('S.D.PASTE SHEET'!AD447="","",'S.D.PASTE SHEET'!AD447)</f>
        <v/>
      </c>
      <c s="74"/>
      <c s="70" t="str">
        <f>IF(AK447="","",IF(AK447&gt;0,COUNT($AG$2:AG447),""))</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IF(BC447="","",IF(BC447&gt;0,COUNT($AY$2:AY447),""))</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8" spans="1:157" ht="15.75" customHeight="1">
      <c r="A448" s="72" t="str">
        <f>IF('S.D.PASTE SHEET'!A448="","",'S.D.PASTE SHEET'!A448)</f>
        <v/>
      </c>
      <c s="72" t="str">
        <f>IF('S.D.PASTE SHEET'!B448="","",'S.D.PASTE SHEET'!B448)</f>
        <v/>
      </c>
      <c s="72" t="str">
        <f>IF('S.D.PASTE SHEET'!C448="","",'S.D.PASTE SHEET'!C448)</f>
        <v/>
      </c>
      <c s="73" t="str">
        <f>IF('S.D.PASTE SHEET'!D448="","",'S.D.PASTE SHEET'!D448)</f>
        <v/>
      </c>
      <c s="72" t="str">
        <f>IF('S.D.PASTE SHEET'!E448="","",UPPER('S.D.PASTE SHEET'!E448))</f>
        <v/>
      </c>
      <c s="72" t="str">
        <f>IF('S.D.PASTE SHEET'!F448="","",'S.D.PASTE SHEET'!F448)</f>
        <v/>
      </c>
      <c s="72" t="str">
        <f>IF('S.D.PASTE SHEET'!G448="","",UPPER('S.D.PASTE SHEET'!G448))</f>
        <v/>
      </c>
      <c s="72" t="str">
        <f>IF('S.D.PASTE SHEET'!H448="","",UPPER('S.D.PASTE SHEET'!H448))</f>
        <v/>
      </c>
      <c s="72" t="str">
        <f>IF('S.D.PASTE SHEET'!I448="","",'S.D.PASTE SHEET'!I448)</f>
        <v/>
      </c>
      <c s="73" t="str">
        <f>IF('S.D.PASTE SHEET'!J448="","",'S.D.PASTE SHEET'!J448)</f>
        <v/>
      </c>
      <c s="72" t="str">
        <f>IF('S.D.PASTE SHEET'!K448="","",'S.D.PASTE SHEET'!K448)</f>
        <v/>
      </c>
      <c s="72" t="str">
        <f>IF('S.D.PASTE SHEET'!L448="","",'S.D.PASTE SHEET'!L448)</f>
        <v/>
      </c>
      <c s="72" t="str">
        <f>IF('S.D.PASTE SHEET'!M448="","",'S.D.PASTE SHEET'!M448)</f>
        <v/>
      </c>
      <c s="72" t="str">
        <f>IF('S.D.PASTE SHEET'!N448="","",'S.D.PASTE SHEET'!N448)</f>
        <v/>
      </c>
      <c s="72" t="str">
        <f>IF('S.D.PASTE SHEET'!O448="","",'S.D.PASTE SHEET'!O448)</f>
        <v/>
      </c>
      <c s="72" t="str">
        <f>IF('S.D.PASTE SHEET'!P448="","",'S.D.PASTE SHEET'!P448)</f>
        <v/>
      </c>
      <c s="72" t="str">
        <f>IF('S.D.PASTE SHEET'!Q448="","",'S.D.PASTE SHEET'!Q448)</f>
        <v/>
      </c>
      <c s="72" t="str">
        <f>IF('S.D.PASTE SHEET'!R448="","",'S.D.PASTE SHEET'!R448)</f>
        <v/>
      </c>
      <c s="72" t="str">
        <f>IF('S.D.PASTE SHEET'!S448="","",'S.D.PASTE SHEET'!S448)</f>
        <v/>
      </c>
      <c s="72" t="str">
        <f>IF('S.D.PASTE SHEET'!T448="","",'S.D.PASTE SHEET'!T448)</f>
        <v/>
      </c>
      <c s="72" t="str">
        <f>IF('S.D.PASTE SHEET'!U448="","",'S.D.PASTE SHEET'!U448)</f>
        <v/>
      </c>
      <c s="72" t="str">
        <f>IF('S.D.PASTE SHEET'!V448="","",'S.D.PASTE SHEET'!V448)</f>
        <v/>
      </c>
      <c s="72" t="str">
        <f>IF('S.D.PASTE SHEET'!W448="","",'S.D.PASTE SHEET'!W448)</f>
        <v/>
      </c>
      <c s="72" t="str">
        <f>IF('S.D.PASTE SHEET'!X448="","",'S.D.PASTE SHEET'!X448)</f>
        <v/>
      </c>
      <c s="72" t="str">
        <f>IF('S.D.PASTE SHEET'!Y448="","",'S.D.PASTE SHEET'!Y448)</f>
        <v/>
      </c>
      <c s="72" t="str">
        <f>IF('S.D.PASTE SHEET'!Z448="","",'S.D.PASTE SHEET'!Z448)</f>
        <v/>
      </c>
      <c s="72" t="str">
        <f>IF('S.D.PASTE SHEET'!AA448="","",'S.D.PASTE SHEET'!AA448)</f>
        <v/>
      </c>
      <c s="72" t="str">
        <f>IF('S.D.PASTE SHEET'!AB448="","",'S.D.PASTE SHEET'!AB448)</f>
        <v/>
      </c>
      <c s="72" t="str">
        <f>IF('S.D.PASTE SHEET'!AC448="","",'S.D.PASTE SHEET'!AC448)</f>
        <v/>
      </c>
      <c s="72" t="str">
        <f>IF('S.D.PASTE SHEET'!AD448="","",'S.D.PASTE SHEET'!AD448)</f>
        <v/>
      </c>
      <c s="74"/>
      <c s="70" t="str">
        <f>IF(AK448="","",IF(AK448&gt;0,COUNT($AG$2:AG448),""))</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IF(BC448="","",IF(BC448&gt;0,COUNT($AY$2:AY448),""))</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49" spans="1:157" ht="15.75" customHeight="1">
      <c r="A449" s="72" t="str">
        <f>IF('S.D.PASTE SHEET'!A449="","",'S.D.PASTE SHEET'!A449)</f>
        <v/>
      </c>
      <c s="72" t="str">
        <f>IF('S.D.PASTE SHEET'!B449="","",'S.D.PASTE SHEET'!B449)</f>
        <v/>
      </c>
      <c s="72" t="str">
        <f>IF('S.D.PASTE SHEET'!C449="","",'S.D.PASTE SHEET'!C449)</f>
        <v/>
      </c>
      <c s="73" t="str">
        <f>IF('S.D.PASTE SHEET'!D449="","",'S.D.PASTE SHEET'!D449)</f>
        <v/>
      </c>
      <c s="72" t="str">
        <f>IF('S.D.PASTE SHEET'!E449="","",UPPER('S.D.PASTE SHEET'!E449))</f>
        <v/>
      </c>
      <c s="72" t="str">
        <f>IF('S.D.PASTE SHEET'!F449="","",'S.D.PASTE SHEET'!F449)</f>
        <v/>
      </c>
      <c s="72" t="str">
        <f>IF('S.D.PASTE SHEET'!G449="","",UPPER('S.D.PASTE SHEET'!G449))</f>
        <v/>
      </c>
      <c s="72" t="str">
        <f>IF('S.D.PASTE SHEET'!H449="","",UPPER('S.D.PASTE SHEET'!H449))</f>
        <v/>
      </c>
      <c s="72" t="str">
        <f>IF('S.D.PASTE SHEET'!I449="","",'S.D.PASTE SHEET'!I449)</f>
        <v/>
      </c>
      <c s="73" t="str">
        <f>IF('S.D.PASTE SHEET'!J449="","",'S.D.PASTE SHEET'!J449)</f>
        <v/>
      </c>
      <c s="72" t="str">
        <f>IF('S.D.PASTE SHEET'!K449="","",'S.D.PASTE SHEET'!K449)</f>
        <v/>
      </c>
      <c s="72" t="str">
        <f>IF('S.D.PASTE SHEET'!L449="","",'S.D.PASTE SHEET'!L449)</f>
        <v/>
      </c>
      <c s="72" t="str">
        <f>IF('S.D.PASTE SHEET'!M449="","",'S.D.PASTE SHEET'!M449)</f>
        <v/>
      </c>
      <c s="72" t="str">
        <f>IF('S.D.PASTE SHEET'!N449="","",'S.D.PASTE SHEET'!N449)</f>
        <v/>
      </c>
      <c s="72" t="str">
        <f>IF('S.D.PASTE SHEET'!O449="","",'S.D.PASTE SHEET'!O449)</f>
        <v/>
      </c>
      <c s="72" t="str">
        <f>IF('S.D.PASTE SHEET'!P449="","",'S.D.PASTE SHEET'!P449)</f>
        <v/>
      </c>
      <c s="72" t="str">
        <f>IF('S.D.PASTE SHEET'!Q449="","",'S.D.PASTE SHEET'!Q449)</f>
        <v/>
      </c>
      <c s="72" t="str">
        <f>IF('S.D.PASTE SHEET'!R449="","",'S.D.PASTE SHEET'!R449)</f>
        <v/>
      </c>
      <c s="72" t="str">
        <f>IF('S.D.PASTE SHEET'!S449="","",'S.D.PASTE SHEET'!S449)</f>
        <v/>
      </c>
      <c s="72" t="str">
        <f>IF('S.D.PASTE SHEET'!T449="","",'S.D.PASTE SHEET'!T449)</f>
        <v/>
      </c>
      <c s="72" t="str">
        <f>IF('S.D.PASTE SHEET'!U449="","",'S.D.PASTE SHEET'!U449)</f>
        <v/>
      </c>
      <c s="72" t="str">
        <f>IF('S.D.PASTE SHEET'!V449="","",'S.D.PASTE SHEET'!V449)</f>
        <v/>
      </c>
      <c s="72" t="str">
        <f>IF('S.D.PASTE SHEET'!W449="","",'S.D.PASTE SHEET'!W449)</f>
        <v/>
      </c>
      <c s="72" t="str">
        <f>IF('S.D.PASTE SHEET'!X449="","",'S.D.PASTE SHEET'!X449)</f>
        <v/>
      </c>
      <c s="72" t="str">
        <f>IF('S.D.PASTE SHEET'!Y449="","",'S.D.PASTE SHEET'!Y449)</f>
        <v/>
      </c>
      <c s="72" t="str">
        <f>IF('S.D.PASTE SHEET'!Z449="","",'S.D.PASTE SHEET'!Z449)</f>
        <v/>
      </c>
      <c s="72" t="str">
        <f>IF('S.D.PASTE SHEET'!AA449="","",'S.D.PASTE SHEET'!AA449)</f>
        <v/>
      </c>
      <c s="72" t="str">
        <f>IF('S.D.PASTE SHEET'!AB449="","",'S.D.PASTE SHEET'!AB449)</f>
        <v/>
      </c>
      <c s="72" t="str">
        <f>IF('S.D.PASTE SHEET'!AC449="","",'S.D.PASTE SHEET'!AC449)</f>
        <v/>
      </c>
      <c s="72" t="str">
        <f>IF('S.D.PASTE SHEET'!AD449="","",'S.D.PASTE SHEET'!AD449)</f>
        <v/>
      </c>
      <c s="74"/>
      <c s="70" t="str">
        <f>IF(AK449="","",IF(AK449&gt;0,COUNT($AG$2:AG449),""))</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IF(BC449="","",IF(BC449&gt;0,COUNT($AY$2:AY449),""))</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0" spans="1:157" ht="15.75" customHeight="1">
      <c r="A450" s="72" t="str">
        <f>IF('S.D.PASTE SHEET'!A450="","",'S.D.PASTE SHEET'!A450)</f>
        <v/>
      </c>
      <c s="72" t="str">
        <f>IF('S.D.PASTE SHEET'!B450="","",'S.D.PASTE SHEET'!B450)</f>
        <v/>
      </c>
      <c s="72" t="str">
        <f>IF('S.D.PASTE SHEET'!C450="","",'S.D.PASTE SHEET'!C450)</f>
        <v/>
      </c>
      <c s="73" t="str">
        <f>IF('S.D.PASTE SHEET'!D450="","",'S.D.PASTE SHEET'!D450)</f>
        <v/>
      </c>
      <c s="72" t="str">
        <f>IF('S.D.PASTE SHEET'!E450="","",UPPER('S.D.PASTE SHEET'!E450))</f>
        <v/>
      </c>
      <c s="72" t="str">
        <f>IF('S.D.PASTE SHEET'!F450="","",'S.D.PASTE SHEET'!F450)</f>
        <v/>
      </c>
      <c s="72" t="str">
        <f>IF('S.D.PASTE SHEET'!G450="","",UPPER('S.D.PASTE SHEET'!G450))</f>
        <v/>
      </c>
      <c s="72" t="str">
        <f>IF('S.D.PASTE SHEET'!H450="","",UPPER('S.D.PASTE SHEET'!H450))</f>
        <v/>
      </c>
      <c s="72" t="str">
        <f>IF('S.D.PASTE SHEET'!I450="","",'S.D.PASTE SHEET'!I450)</f>
        <v/>
      </c>
      <c s="73" t="str">
        <f>IF('S.D.PASTE SHEET'!J450="","",'S.D.PASTE SHEET'!J450)</f>
        <v/>
      </c>
      <c s="72" t="str">
        <f>IF('S.D.PASTE SHEET'!K450="","",'S.D.PASTE SHEET'!K450)</f>
        <v/>
      </c>
      <c s="72" t="str">
        <f>IF('S.D.PASTE SHEET'!L450="","",'S.D.PASTE SHEET'!L450)</f>
        <v/>
      </c>
      <c s="72" t="str">
        <f>IF('S.D.PASTE SHEET'!M450="","",'S.D.PASTE SHEET'!M450)</f>
        <v/>
      </c>
      <c s="72" t="str">
        <f>IF('S.D.PASTE SHEET'!N450="","",'S.D.PASTE SHEET'!N450)</f>
        <v/>
      </c>
      <c s="72" t="str">
        <f>IF('S.D.PASTE SHEET'!O450="","",'S.D.PASTE SHEET'!O450)</f>
        <v/>
      </c>
      <c s="72" t="str">
        <f>IF('S.D.PASTE SHEET'!P450="","",'S.D.PASTE SHEET'!P450)</f>
        <v/>
      </c>
      <c s="72" t="str">
        <f>IF('S.D.PASTE SHEET'!Q450="","",'S.D.PASTE SHEET'!Q450)</f>
        <v/>
      </c>
      <c s="72" t="str">
        <f>IF('S.D.PASTE SHEET'!R450="","",'S.D.PASTE SHEET'!R450)</f>
        <v/>
      </c>
      <c s="72" t="str">
        <f>IF('S.D.PASTE SHEET'!S450="","",'S.D.PASTE SHEET'!S450)</f>
        <v/>
      </c>
      <c s="72" t="str">
        <f>IF('S.D.PASTE SHEET'!T450="","",'S.D.PASTE SHEET'!T450)</f>
        <v/>
      </c>
      <c s="72" t="str">
        <f>IF('S.D.PASTE SHEET'!U450="","",'S.D.PASTE SHEET'!U450)</f>
        <v/>
      </c>
      <c s="72" t="str">
        <f>IF('S.D.PASTE SHEET'!V450="","",'S.D.PASTE SHEET'!V450)</f>
        <v/>
      </c>
      <c s="72" t="str">
        <f>IF('S.D.PASTE SHEET'!W450="","",'S.D.PASTE SHEET'!W450)</f>
        <v/>
      </c>
      <c s="72" t="str">
        <f>IF('S.D.PASTE SHEET'!X450="","",'S.D.PASTE SHEET'!X450)</f>
        <v/>
      </c>
      <c s="72" t="str">
        <f>IF('S.D.PASTE SHEET'!Y450="","",'S.D.PASTE SHEET'!Y450)</f>
        <v/>
      </c>
      <c s="72" t="str">
        <f>IF('S.D.PASTE SHEET'!Z450="","",'S.D.PASTE SHEET'!Z450)</f>
        <v/>
      </c>
      <c s="72" t="str">
        <f>IF('S.D.PASTE SHEET'!AA450="","",'S.D.PASTE SHEET'!AA450)</f>
        <v/>
      </c>
      <c s="72" t="str">
        <f>IF('S.D.PASTE SHEET'!AB450="","",'S.D.PASTE SHEET'!AB450)</f>
        <v/>
      </c>
      <c s="72" t="str">
        <f>IF('S.D.PASTE SHEET'!AC450="","",'S.D.PASTE SHEET'!AC450)</f>
        <v/>
      </c>
      <c s="72" t="str">
        <f>IF('S.D.PASTE SHEET'!AD450="","",'S.D.PASTE SHEET'!AD450)</f>
        <v/>
      </c>
      <c s="74"/>
      <c s="70" t="str">
        <f>IF(AK450="","",IF(AK450&gt;0,COUNT($AG$2:AG450),""))</f>
        <v/>
      </c>
      <c s="75" t="str">
        <f t="shared" si="193"/>
        <v/>
      </c>
      <c s="75" t="str">
        <f t="shared" si="194"/>
        <v/>
      </c>
      <c s="75" t="str">
        <f t="shared" si="195"/>
        <v/>
      </c>
      <c s="73" t="str">
        <f t="shared" si="196"/>
        <v/>
      </c>
      <c s="75" t="str">
        <f t="shared" si="197"/>
        <v/>
      </c>
      <c s="75" t="str">
        <f t="shared" si="198"/>
        <v/>
      </c>
      <c s="75" t="str">
        <f t="shared" si="199"/>
        <v/>
      </c>
      <c s="75" t="str">
        <f t="shared" si="200"/>
        <v/>
      </c>
      <c s="75" t="str">
        <f t="shared" si="201"/>
        <v/>
      </c>
      <c s="73" t="str">
        <f t="shared" si="202"/>
        <v/>
      </c>
      <c s="75" t="str">
        <f t="shared" si="203"/>
        <v/>
      </c>
      <c s="75" t="str">
        <f t="shared" si="204"/>
        <v/>
      </c>
      <c s="75" t="str">
        <f t="shared" si="205"/>
        <v/>
      </c>
      <c s="75" t="str">
        <f t="shared" si="206"/>
        <v/>
      </c>
      <c s="75" t="str">
        <f t="shared" si="207"/>
        <v/>
      </c>
      <c s="75" t="str">
        <f t="shared" si="208"/>
        <v/>
      </c>
      <c s="70"/>
      <c s="70" t="str">
        <f>IF(BC450="","",IF(BC450&gt;0,COUNT($AY$2:AY450),""))</f>
        <v/>
      </c>
      <c s="76" t="str">
        <f t="shared" si="209"/>
        <v/>
      </c>
      <c s="76" t="str">
        <f t="shared" si="210"/>
        <v/>
      </c>
      <c s="76" t="str">
        <f t="shared" si="211"/>
        <v/>
      </c>
      <c s="73" t="str">
        <f t="shared" si="212"/>
        <v/>
      </c>
      <c s="76" t="str">
        <f t="shared" si="213"/>
        <v/>
      </c>
      <c s="76" t="str">
        <f t="shared" si="214"/>
        <v/>
      </c>
      <c s="76" t="str">
        <f t="shared" si="215"/>
        <v/>
      </c>
      <c s="76" t="str">
        <f t="shared" si="216"/>
        <v/>
      </c>
      <c s="76" t="str">
        <f t="shared" si="217"/>
        <v/>
      </c>
      <c s="73" t="str">
        <f t="shared" si="218"/>
        <v/>
      </c>
      <c s="76" t="str">
        <f t="shared" si="219"/>
        <v/>
      </c>
      <c s="76" t="str">
        <f t="shared" si="220"/>
        <v/>
      </c>
      <c s="76" t="str">
        <f t="shared" si="221"/>
        <v/>
      </c>
      <c s="76" t="str">
        <f t="shared" si="222"/>
        <v/>
      </c>
      <c s="76" t="str">
        <f t="shared" si="223"/>
        <v/>
      </c>
      <c s="76" t="str">
        <f t="shared" si="2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1" spans="1:157" ht="15.75" customHeight="1">
      <c r="A451" s="72" t="str">
        <f>IF('S.D.PASTE SHEET'!A451="","",'S.D.PASTE SHEET'!A451)</f>
        <v/>
      </c>
      <c s="72" t="str">
        <f>IF('S.D.PASTE SHEET'!B451="","",'S.D.PASTE SHEET'!B451)</f>
        <v/>
      </c>
      <c s="72" t="str">
        <f>IF('S.D.PASTE SHEET'!C451="","",'S.D.PASTE SHEET'!C451)</f>
        <v/>
      </c>
      <c s="73" t="str">
        <f>IF('S.D.PASTE SHEET'!D451="","",'S.D.PASTE SHEET'!D451)</f>
        <v/>
      </c>
      <c s="72" t="str">
        <f>IF('S.D.PASTE SHEET'!E451="","",UPPER('S.D.PASTE SHEET'!E451))</f>
        <v/>
      </c>
      <c s="72" t="str">
        <f>IF('S.D.PASTE SHEET'!F451="","",'S.D.PASTE SHEET'!F451)</f>
        <v/>
      </c>
      <c s="72" t="str">
        <f>IF('S.D.PASTE SHEET'!G451="","",UPPER('S.D.PASTE SHEET'!G451))</f>
        <v/>
      </c>
      <c s="72" t="str">
        <f>IF('S.D.PASTE SHEET'!H451="","",UPPER('S.D.PASTE SHEET'!H451))</f>
        <v/>
      </c>
      <c s="72" t="str">
        <f>IF('S.D.PASTE SHEET'!I451="","",'S.D.PASTE SHEET'!I451)</f>
        <v/>
      </c>
      <c s="73" t="str">
        <f>IF('S.D.PASTE SHEET'!J451="","",'S.D.PASTE SHEET'!J451)</f>
        <v/>
      </c>
      <c s="72" t="str">
        <f>IF('S.D.PASTE SHEET'!K451="","",'S.D.PASTE SHEET'!K451)</f>
        <v/>
      </c>
      <c s="72" t="str">
        <f>IF('S.D.PASTE SHEET'!L451="","",'S.D.PASTE SHEET'!L451)</f>
        <v/>
      </c>
      <c s="72" t="str">
        <f>IF('S.D.PASTE SHEET'!M451="","",'S.D.PASTE SHEET'!M451)</f>
        <v/>
      </c>
      <c s="72" t="str">
        <f>IF('S.D.PASTE SHEET'!N451="","",'S.D.PASTE SHEET'!N451)</f>
        <v/>
      </c>
      <c s="72" t="str">
        <f>IF('S.D.PASTE SHEET'!O451="","",'S.D.PASTE SHEET'!O451)</f>
        <v/>
      </c>
      <c s="72" t="str">
        <f>IF('S.D.PASTE SHEET'!P451="","",'S.D.PASTE SHEET'!P451)</f>
        <v/>
      </c>
      <c s="72" t="str">
        <f>IF('S.D.PASTE SHEET'!Q451="","",'S.D.PASTE SHEET'!Q451)</f>
        <v/>
      </c>
      <c s="72" t="str">
        <f>IF('S.D.PASTE SHEET'!R451="","",'S.D.PASTE SHEET'!R451)</f>
        <v/>
      </c>
      <c s="72" t="str">
        <f>IF('S.D.PASTE SHEET'!S451="","",'S.D.PASTE SHEET'!S451)</f>
        <v/>
      </c>
      <c s="72" t="str">
        <f>IF('S.D.PASTE SHEET'!T451="","",'S.D.PASTE SHEET'!T451)</f>
        <v/>
      </c>
      <c s="72" t="str">
        <f>IF('S.D.PASTE SHEET'!U451="","",'S.D.PASTE SHEET'!U451)</f>
        <v/>
      </c>
      <c s="72" t="str">
        <f>IF('S.D.PASTE SHEET'!V451="","",'S.D.PASTE SHEET'!V451)</f>
        <v/>
      </c>
      <c s="72" t="str">
        <f>IF('S.D.PASTE SHEET'!W451="","",'S.D.PASTE SHEET'!W451)</f>
        <v/>
      </c>
      <c s="72" t="str">
        <f>IF('S.D.PASTE SHEET'!X451="","",'S.D.PASTE SHEET'!X451)</f>
        <v/>
      </c>
      <c s="72" t="str">
        <f>IF('S.D.PASTE SHEET'!Y451="","",'S.D.PASTE SHEET'!Y451)</f>
        <v/>
      </c>
      <c s="72" t="str">
        <f>IF('S.D.PASTE SHEET'!Z451="","",'S.D.PASTE SHEET'!Z451)</f>
        <v/>
      </c>
      <c s="72" t="str">
        <f>IF('S.D.PASTE SHEET'!AA451="","",'S.D.PASTE SHEET'!AA451)</f>
        <v/>
      </c>
      <c s="72" t="str">
        <f>IF('S.D.PASTE SHEET'!AB451="","",'S.D.PASTE SHEET'!AB451)</f>
        <v/>
      </c>
      <c s="72" t="str">
        <f>IF('S.D.PASTE SHEET'!AC451="","",'S.D.PASTE SHEET'!AC451)</f>
        <v/>
      </c>
      <c s="72" t="str">
        <f>IF('S.D.PASTE SHEET'!AD451="","",'S.D.PASTE SHEET'!AD451)</f>
        <v/>
      </c>
      <c s="74"/>
      <c s="70" t="str">
        <f>IF(AK451="","",IF(AK451&gt;0,COUNT($AG$2:AG451),""))</f>
        <v/>
      </c>
      <c s="75" t="str">
        <f t="shared" si="225" ref="AG451:AG514">IF(AND($AJ$1=12,$A451=12),$A451,"")</f>
        <v/>
      </c>
      <c s="75" t="str">
        <f t="shared" si="226" ref="AH451:AH514">IF(AND($AJ$1=12,$A451=12),$B451,"")</f>
        <v/>
      </c>
      <c s="75" t="str">
        <f t="shared" si="227" ref="AI451:AI514">IF(AND($AJ$1=12,$A451=12),C451,"")</f>
        <v/>
      </c>
      <c s="73" t="str">
        <f t="shared" si="228" ref="AJ451:AJ514">IF(AND($AJ$1=12,$A451=12),$D451,"")</f>
        <v/>
      </c>
      <c s="75" t="str">
        <f t="shared" si="229" ref="AK451:AK514">IF(AND($AJ$1=12,$A451=12),$E451,"")</f>
        <v/>
      </c>
      <c s="75" t="str">
        <f t="shared" si="230" ref="AL451:AL514">IF(AND($AJ$1=12,$A451=12),$F451,"")</f>
        <v/>
      </c>
      <c s="75" t="str">
        <f t="shared" si="231" ref="AM451:AM514">IF(AND($AJ$1=12,$A451=12),$G451,"")</f>
        <v/>
      </c>
      <c s="75" t="str">
        <f t="shared" si="232" ref="AN451:AN514">IF(AND($AJ$1=12,$A451=12),$H451,"")</f>
        <v/>
      </c>
      <c s="75" t="str">
        <f t="shared" si="233" ref="AO451:AO514">IF(AND($AJ$1=12,$A451=12),$I451,"")</f>
        <v/>
      </c>
      <c s="73" t="str">
        <f t="shared" si="234" ref="AP451:AP514">IF(AND($AJ$1=12,$A451=12),$J451,"")</f>
        <v/>
      </c>
      <c s="75" t="str">
        <f t="shared" si="235" ref="AQ451:AQ514">IF(AND($AJ$1=12,$A451=12),$K451,"")</f>
        <v/>
      </c>
      <c s="75" t="str">
        <f t="shared" si="236" ref="AR451:AR514">IF(AND($AJ$1=12,$A451=12),$L451,"")</f>
        <v/>
      </c>
      <c s="75" t="str">
        <f t="shared" si="237" ref="AS451:AS514">IF(AND($AJ$1=12,$A451=12),$M451,"")</f>
        <v/>
      </c>
      <c s="75" t="str">
        <f t="shared" si="238" ref="AT451:AT514">IF(AND($AJ$1=12,$A451=12),$N451,"")</f>
        <v/>
      </c>
      <c s="75" t="str">
        <f t="shared" si="239" ref="AU451:AU514">IF(AND($AJ$1=12,$A451=12),$O451,"")</f>
        <v/>
      </c>
      <c s="75" t="str">
        <f t="shared" si="240" ref="AV451:AV514">IF(AND($AJ$1=12,$A451=12),$P451,"")</f>
        <v/>
      </c>
      <c s="70"/>
      <c s="70" t="str">
        <f>IF(BC451="","",IF(BC451&gt;0,COUNT($AY$2:AY451),""))</f>
        <v/>
      </c>
      <c s="76" t="str">
        <f t="shared" si="241" ref="AY451:AY514">IF(AND($BB$1=12,$A451=12,$BC$1=$B451),$A451,"")</f>
        <v/>
      </c>
      <c s="76" t="str">
        <f t="shared" si="242" ref="AZ451:AZ514">IF(AND($BB$1=12,$A451=12,$BC$1=$B451),$B451,"")</f>
        <v/>
      </c>
      <c s="76" t="str">
        <f t="shared" si="243" ref="BA451:BA514">IF(AND($BB$1=12,$A451=12,$BC$1=$B451),$C451,"")</f>
        <v/>
      </c>
      <c s="73" t="str">
        <f t="shared" si="244" ref="BB451:BB514">IF(AND($BB$1=12,$A451=12,$BC$1=$B451),$D451,"")</f>
        <v/>
      </c>
      <c s="76" t="str">
        <f t="shared" si="245" ref="BC451:BC514">IF(AND($BB$1=12,$A451=12,$BC$1=$B451),$E451,"")</f>
        <v/>
      </c>
      <c s="76" t="str">
        <f t="shared" si="246" ref="BD451:BD514">IF(AND($BB$1=12,$A451=12,$BC$1=$B451),$F451,"")</f>
        <v/>
      </c>
      <c s="76" t="str">
        <f t="shared" si="247" ref="BE451:BE514">IF(AND($BB$1=12,$A451=12,$BC$1=$B451),$G451,"")</f>
        <v/>
      </c>
      <c s="76" t="str">
        <f t="shared" si="248" ref="BF451:BF514">IF(AND($BB$1=12,$A451=12,$BC$1=$B451),$H451,"")</f>
        <v/>
      </c>
      <c s="76" t="str">
        <f t="shared" si="249" ref="BG451:BG514">IF(AND($BB$1=12,$A451=12,$BC$1=$B451),$I451,"")</f>
        <v/>
      </c>
      <c s="73" t="str">
        <f t="shared" si="250" ref="BH451:BH514">IF(AND($BB$1=12,$A451=12,$BC$1=$B451),$J451,"")</f>
        <v/>
      </c>
      <c s="76" t="str">
        <f t="shared" si="251" ref="BI451:BI514">IF(AND($BB$1=12,$A451=12,$BC$1=$B451),$K451,"")</f>
        <v/>
      </c>
      <c s="76" t="str">
        <f t="shared" si="252" ref="BJ451:BJ514">IF(AND($BB$1=12,$A451=12,$BC$1=$B451),$L451,"")</f>
        <v/>
      </c>
      <c s="76" t="str">
        <f t="shared" si="253" ref="BK451:BK514">IF(AND($BB$1=12,$A451=12,$BC$1=$B451),$M451,"")</f>
        <v/>
      </c>
      <c s="76" t="str">
        <f t="shared" si="254" ref="BL451:BL514">IF(AND($BB$1=12,$A451=12,$BC$1=$B451),$N451,"")</f>
        <v/>
      </c>
      <c s="76" t="str">
        <f t="shared" si="255" ref="BM451:BM514">IF(AND($BB$1=12,$A451=12,$BC$1=$B451),$O451,"")</f>
        <v/>
      </c>
      <c s="76" t="str">
        <f t="shared" si="256" ref="BN451:BN514">IF(AND($BB$1=12,$A451=12,$BC$1=$B451),$P451,"")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2" spans="1:157" ht="15.75" customHeight="1">
      <c r="A452" s="72" t="str">
        <f>IF('S.D.PASTE SHEET'!A452="","",'S.D.PASTE SHEET'!A452)</f>
        <v/>
      </c>
      <c s="72" t="str">
        <f>IF('S.D.PASTE SHEET'!B452="","",'S.D.PASTE SHEET'!B452)</f>
        <v/>
      </c>
      <c s="72" t="str">
        <f>IF('S.D.PASTE SHEET'!C452="","",'S.D.PASTE SHEET'!C452)</f>
        <v/>
      </c>
      <c s="73" t="str">
        <f>IF('S.D.PASTE SHEET'!D452="","",'S.D.PASTE SHEET'!D452)</f>
        <v/>
      </c>
      <c s="72" t="str">
        <f>IF('S.D.PASTE SHEET'!E452="","",UPPER('S.D.PASTE SHEET'!E452))</f>
        <v/>
      </c>
      <c s="72" t="str">
        <f>IF('S.D.PASTE SHEET'!F452="","",'S.D.PASTE SHEET'!F452)</f>
        <v/>
      </c>
      <c s="72" t="str">
        <f>IF('S.D.PASTE SHEET'!G452="","",UPPER('S.D.PASTE SHEET'!G452))</f>
        <v/>
      </c>
      <c s="72" t="str">
        <f>IF('S.D.PASTE SHEET'!H452="","",UPPER('S.D.PASTE SHEET'!H452))</f>
        <v/>
      </c>
      <c s="72" t="str">
        <f>IF('S.D.PASTE SHEET'!I452="","",'S.D.PASTE SHEET'!I452)</f>
        <v/>
      </c>
      <c s="73" t="str">
        <f>IF('S.D.PASTE SHEET'!J452="","",'S.D.PASTE SHEET'!J452)</f>
        <v/>
      </c>
      <c s="72" t="str">
        <f>IF('S.D.PASTE SHEET'!K452="","",'S.D.PASTE SHEET'!K452)</f>
        <v/>
      </c>
      <c s="72" t="str">
        <f>IF('S.D.PASTE SHEET'!L452="","",'S.D.PASTE SHEET'!L452)</f>
        <v/>
      </c>
      <c s="72" t="str">
        <f>IF('S.D.PASTE SHEET'!M452="","",'S.D.PASTE SHEET'!M452)</f>
        <v/>
      </c>
      <c s="72" t="str">
        <f>IF('S.D.PASTE SHEET'!N452="","",'S.D.PASTE SHEET'!N452)</f>
        <v/>
      </c>
      <c s="72" t="str">
        <f>IF('S.D.PASTE SHEET'!O452="","",'S.D.PASTE SHEET'!O452)</f>
        <v/>
      </c>
      <c s="72" t="str">
        <f>IF('S.D.PASTE SHEET'!P452="","",'S.D.PASTE SHEET'!P452)</f>
        <v/>
      </c>
      <c s="72" t="str">
        <f>IF('S.D.PASTE SHEET'!Q452="","",'S.D.PASTE SHEET'!Q452)</f>
        <v/>
      </c>
      <c s="72" t="str">
        <f>IF('S.D.PASTE SHEET'!R452="","",'S.D.PASTE SHEET'!R452)</f>
        <v/>
      </c>
      <c s="72" t="str">
        <f>IF('S.D.PASTE SHEET'!S452="","",'S.D.PASTE SHEET'!S452)</f>
        <v/>
      </c>
      <c s="72" t="str">
        <f>IF('S.D.PASTE SHEET'!T452="","",'S.D.PASTE SHEET'!T452)</f>
        <v/>
      </c>
      <c s="72" t="str">
        <f>IF('S.D.PASTE SHEET'!U452="","",'S.D.PASTE SHEET'!U452)</f>
        <v/>
      </c>
      <c s="72" t="str">
        <f>IF('S.D.PASTE SHEET'!V452="","",'S.D.PASTE SHEET'!V452)</f>
        <v/>
      </c>
      <c s="72" t="str">
        <f>IF('S.D.PASTE SHEET'!W452="","",'S.D.PASTE SHEET'!W452)</f>
        <v/>
      </c>
      <c s="72" t="str">
        <f>IF('S.D.PASTE SHEET'!X452="","",'S.D.PASTE SHEET'!X452)</f>
        <v/>
      </c>
      <c s="72" t="str">
        <f>IF('S.D.PASTE SHEET'!Y452="","",'S.D.PASTE SHEET'!Y452)</f>
        <v/>
      </c>
      <c s="72" t="str">
        <f>IF('S.D.PASTE SHEET'!Z452="","",'S.D.PASTE SHEET'!Z452)</f>
        <v/>
      </c>
      <c s="72" t="str">
        <f>IF('S.D.PASTE SHEET'!AA452="","",'S.D.PASTE SHEET'!AA452)</f>
        <v/>
      </c>
      <c s="72" t="str">
        <f>IF('S.D.PASTE SHEET'!AB452="","",'S.D.PASTE SHEET'!AB452)</f>
        <v/>
      </c>
      <c s="72" t="str">
        <f>IF('S.D.PASTE SHEET'!AC452="","",'S.D.PASTE SHEET'!AC452)</f>
        <v/>
      </c>
      <c s="72" t="str">
        <f>IF('S.D.PASTE SHEET'!AD452="","",'S.D.PASTE SHEET'!AD452)</f>
        <v/>
      </c>
      <c s="74"/>
      <c s="70" t="str">
        <f>IF(AK452="","",IF(AK452&gt;0,COUNT($AG$2:AG452),""))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IF(BC452="","",IF(BC452&gt;0,COUNT($AY$2:AY452),""))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3" spans="1:157" ht="15.75" customHeight="1">
      <c r="A453" s="72" t="str">
        <f>IF('S.D.PASTE SHEET'!A453="","",'S.D.PASTE SHEET'!A453)</f>
        <v/>
      </c>
      <c s="72" t="str">
        <f>IF('S.D.PASTE SHEET'!B453="","",'S.D.PASTE SHEET'!B453)</f>
        <v/>
      </c>
      <c s="72" t="str">
        <f>IF('S.D.PASTE SHEET'!C453="","",'S.D.PASTE SHEET'!C453)</f>
        <v/>
      </c>
      <c s="73" t="str">
        <f>IF('S.D.PASTE SHEET'!D453="","",'S.D.PASTE SHEET'!D453)</f>
        <v/>
      </c>
      <c s="72" t="str">
        <f>IF('S.D.PASTE SHEET'!E453="","",UPPER('S.D.PASTE SHEET'!E453))</f>
        <v/>
      </c>
      <c s="72" t="str">
        <f>IF('S.D.PASTE SHEET'!F453="","",'S.D.PASTE SHEET'!F453)</f>
        <v/>
      </c>
      <c s="72" t="str">
        <f>IF('S.D.PASTE SHEET'!G453="","",UPPER('S.D.PASTE SHEET'!G453))</f>
        <v/>
      </c>
      <c s="72" t="str">
        <f>IF('S.D.PASTE SHEET'!H453="","",UPPER('S.D.PASTE SHEET'!H453))</f>
        <v/>
      </c>
      <c s="72" t="str">
        <f>IF('S.D.PASTE SHEET'!I453="","",'S.D.PASTE SHEET'!I453)</f>
        <v/>
      </c>
      <c s="73" t="str">
        <f>IF('S.D.PASTE SHEET'!J453="","",'S.D.PASTE SHEET'!J453)</f>
        <v/>
      </c>
      <c s="72" t="str">
        <f>IF('S.D.PASTE SHEET'!K453="","",'S.D.PASTE SHEET'!K453)</f>
        <v/>
      </c>
      <c s="72" t="str">
        <f>IF('S.D.PASTE SHEET'!L453="","",'S.D.PASTE SHEET'!L453)</f>
        <v/>
      </c>
      <c s="72" t="str">
        <f>IF('S.D.PASTE SHEET'!M453="","",'S.D.PASTE SHEET'!M453)</f>
        <v/>
      </c>
      <c s="72" t="str">
        <f>IF('S.D.PASTE SHEET'!N453="","",'S.D.PASTE SHEET'!N453)</f>
        <v/>
      </c>
      <c s="72" t="str">
        <f>IF('S.D.PASTE SHEET'!O453="","",'S.D.PASTE SHEET'!O453)</f>
        <v/>
      </c>
      <c s="72" t="str">
        <f>IF('S.D.PASTE SHEET'!P453="","",'S.D.PASTE SHEET'!P453)</f>
        <v/>
      </c>
      <c s="72" t="str">
        <f>IF('S.D.PASTE SHEET'!Q453="","",'S.D.PASTE SHEET'!Q453)</f>
        <v/>
      </c>
      <c s="72" t="str">
        <f>IF('S.D.PASTE SHEET'!R453="","",'S.D.PASTE SHEET'!R453)</f>
        <v/>
      </c>
      <c s="72" t="str">
        <f>IF('S.D.PASTE SHEET'!S453="","",'S.D.PASTE SHEET'!S453)</f>
        <v/>
      </c>
      <c s="72" t="str">
        <f>IF('S.D.PASTE SHEET'!T453="","",'S.D.PASTE SHEET'!T453)</f>
        <v/>
      </c>
      <c s="72" t="str">
        <f>IF('S.D.PASTE SHEET'!U453="","",'S.D.PASTE SHEET'!U453)</f>
        <v/>
      </c>
      <c s="72" t="str">
        <f>IF('S.D.PASTE SHEET'!V453="","",'S.D.PASTE SHEET'!V453)</f>
        <v/>
      </c>
      <c s="72" t="str">
        <f>IF('S.D.PASTE SHEET'!W453="","",'S.D.PASTE SHEET'!W453)</f>
        <v/>
      </c>
      <c s="72" t="str">
        <f>IF('S.D.PASTE SHEET'!X453="","",'S.D.PASTE SHEET'!X453)</f>
        <v/>
      </c>
      <c s="72" t="str">
        <f>IF('S.D.PASTE SHEET'!Y453="","",'S.D.PASTE SHEET'!Y453)</f>
        <v/>
      </c>
      <c s="72" t="str">
        <f>IF('S.D.PASTE SHEET'!Z453="","",'S.D.PASTE SHEET'!Z453)</f>
        <v/>
      </c>
      <c s="72" t="str">
        <f>IF('S.D.PASTE SHEET'!AA453="","",'S.D.PASTE SHEET'!AA453)</f>
        <v/>
      </c>
      <c s="72" t="str">
        <f>IF('S.D.PASTE SHEET'!AB453="","",'S.D.PASTE SHEET'!AB453)</f>
        <v/>
      </c>
      <c s="72" t="str">
        <f>IF('S.D.PASTE SHEET'!AC453="","",'S.D.PASTE SHEET'!AC453)</f>
        <v/>
      </c>
      <c s="72" t="str">
        <f>IF('S.D.PASTE SHEET'!AD453="","",'S.D.PASTE SHEET'!AD453)</f>
        <v/>
      </c>
      <c s="74"/>
      <c s="70" t="str">
        <f>IF(AK453="","",IF(AK453&gt;0,COUNT($AG$2:AG453),""))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IF(BC453="","",IF(BC453&gt;0,COUNT($AY$2:AY453),""))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4" spans="1:157" ht="15.75" customHeight="1">
      <c r="A454" s="72" t="str">
        <f>IF('S.D.PASTE SHEET'!A454="","",'S.D.PASTE SHEET'!A454)</f>
        <v/>
      </c>
      <c s="72" t="str">
        <f>IF('S.D.PASTE SHEET'!B454="","",'S.D.PASTE SHEET'!B454)</f>
        <v/>
      </c>
      <c s="72" t="str">
        <f>IF('S.D.PASTE SHEET'!C454="","",'S.D.PASTE SHEET'!C454)</f>
        <v/>
      </c>
      <c s="73" t="str">
        <f>IF('S.D.PASTE SHEET'!D454="","",'S.D.PASTE SHEET'!D454)</f>
        <v/>
      </c>
      <c s="72" t="str">
        <f>IF('S.D.PASTE SHEET'!E454="","",UPPER('S.D.PASTE SHEET'!E454))</f>
        <v/>
      </c>
      <c s="72" t="str">
        <f>IF('S.D.PASTE SHEET'!F454="","",'S.D.PASTE SHEET'!F454)</f>
        <v/>
      </c>
      <c s="72" t="str">
        <f>IF('S.D.PASTE SHEET'!G454="","",UPPER('S.D.PASTE SHEET'!G454))</f>
        <v/>
      </c>
      <c s="72" t="str">
        <f>IF('S.D.PASTE SHEET'!H454="","",UPPER('S.D.PASTE SHEET'!H454))</f>
        <v/>
      </c>
      <c s="72" t="str">
        <f>IF('S.D.PASTE SHEET'!I454="","",'S.D.PASTE SHEET'!I454)</f>
        <v/>
      </c>
      <c s="73" t="str">
        <f>IF('S.D.PASTE SHEET'!J454="","",'S.D.PASTE SHEET'!J454)</f>
        <v/>
      </c>
      <c s="72" t="str">
        <f>IF('S.D.PASTE SHEET'!K454="","",'S.D.PASTE SHEET'!K454)</f>
        <v/>
      </c>
      <c s="72" t="str">
        <f>IF('S.D.PASTE SHEET'!L454="","",'S.D.PASTE SHEET'!L454)</f>
        <v/>
      </c>
      <c s="72" t="str">
        <f>IF('S.D.PASTE SHEET'!M454="","",'S.D.PASTE SHEET'!M454)</f>
        <v/>
      </c>
      <c s="72" t="str">
        <f>IF('S.D.PASTE SHEET'!N454="","",'S.D.PASTE SHEET'!N454)</f>
        <v/>
      </c>
      <c s="72" t="str">
        <f>IF('S.D.PASTE SHEET'!O454="","",'S.D.PASTE SHEET'!O454)</f>
        <v/>
      </c>
      <c s="72" t="str">
        <f>IF('S.D.PASTE SHEET'!P454="","",'S.D.PASTE SHEET'!P454)</f>
        <v/>
      </c>
      <c s="72" t="str">
        <f>IF('S.D.PASTE SHEET'!Q454="","",'S.D.PASTE SHEET'!Q454)</f>
        <v/>
      </c>
      <c s="72" t="str">
        <f>IF('S.D.PASTE SHEET'!R454="","",'S.D.PASTE SHEET'!R454)</f>
        <v/>
      </c>
      <c s="72" t="str">
        <f>IF('S.D.PASTE SHEET'!S454="","",'S.D.PASTE SHEET'!S454)</f>
        <v/>
      </c>
      <c s="72" t="str">
        <f>IF('S.D.PASTE SHEET'!T454="","",'S.D.PASTE SHEET'!T454)</f>
        <v/>
      </c>
      <c s="72" t="str">
        <f>IF('S.D.PASTE SHEET'!U454="","",'S.D.PASTE SHEET'!U454)</f>
        <v/>
      </c>
      <c s="72" t="str">
        <f>IF('S.D.PASTE SHEET'!V454="","",'S.D.PASTE SHEET'!V454)</f>
        <v/>
      </c>
      <c s="72" t="str">
        <f>IF('S.D.PASTE SHEET'!W454="","",'S.D.PASTE SHEET'!W454)</f>
        <v/>
      </c>
      <c s="72" t="str">
        <f>IF('S.D.PASTE SHEET'!X454="","",'S.D.PASTE SHEET'!X454)</f>
        <v/>
      </c>
      <c s="72" t="str">
        <f>IF('S.D.PASTE SHEET'!Y454="","",'S.D.PASTE SHEET'!Y454)</f>
        <v/>
      </c>
      <c s="72" t="str">
        <f>IF('S.D.PASTE SHEET'!Z454="","",'S.D.PASTE SHEET'!Z454)</f>
        <v/>
      </c>
      <c s="72" t="str">
        <f>IF('S.D.PASTE SHEET'!AA454="","",'S.D.PASTE SHEET'!AA454)</f>
        <v/>
      </c>
      <c s="72" t="str">
        <f>IF('S.D.PASTE SHEET'!AB454="","",'S.D.PASTE SHEET'!AB454)</f>
        <v/>
      </c>
      <c s="72" t="str">
        <f>IF('S.D.PASTE SHEET'!AC454="","",'S.D.PASTE SHEET'!AC454)</f>
        <v/>
      </c>
      <c s="72" t="str">
        <f>IF('S.D.PASTE SHEET'!AD454="","",'S.D.PASTE SHEET'!AD454)</f>
        <v/>
      </c>
      <c s="74"/>
      <c s="70" t="str">
        <f>IF(AK454="","",IF(AK454&gt;0,COUNT($AG$2:AG454),""))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IF(BC454="","",IF(BC454&gt;0,COUNT($AY$2:AY454),""))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5" spans="1:157" ht="15.75" customHeight="1">
      <c r="A455" s="72" t="str">
        <f>IF('S.D.PASTE SHEET'!A455="","",'S.D.PASTE SHEET'!A455)</f>
        <v/>
      </c>
      <c s="72" t="str">
        <f>IF('S.D.PASTE SHEET'!B455="","",'S.D.PASTE SHEET'!B455)</f>
        <v/>
      </c>
      <c s="72" t="str">
        <f>IF('S.D.PASTE SHEET'!C455="","",'S.D.PASTE SHEET'!C455)</f>
        <v/>
      </c>
      <c s="73" t="str">
        <f>IF('S.D.PASTE SHEET'!D455="","",'S.D.PASTE SHEET'!D455)</f>
        <v/>
      </c>
      <c s="72" t="str">
        <f>IF('S.D.PASTE SHEET'!E455="","",UPPER('S.D.PASTE SHEET'!E455))</f>
        <v/>
      </c>
      <c s="72" t="str">
        <f>IF('S.D.PASTE SHEET'!F455="","",'S.D.PASTE SHEET'!F455)</f>
        <v/>
      </c>
      <c s="72" t="str">
        <f>IF('S.D.PASTE SHEET'!G455="","",UPPER('S.D.PASTE SHEET'!G455))</f>
        <v/>
      </c>
      <c s="72" t="str">
        <f>IF('S.D.PASTE SHEET'!H455="","",UPPER('S.D.PASTE SHEET'!H455))</f>
        <v/>
      </c>
      <c s="72" t="str">
        <f>IF('S.D.PASTE SHEET'!I455="","",'S.D.PASTE SHEET'!I455)</f>
        <v/>
      </c>
      <c s="73" t="str">
        <f>IF('S.D.PASTE SHEET'!J455="","",'S.D.PASTE SHEET'!J455)</f>
        <v/>
      </c>
      <c s="72" t="str">
        <f>IF('S.D.PASTE SHEET'!K455="","",'S.D.PASTE SHEET'!K455)</f>
        <v/>
      </c>
      <c s="72" t="str">
        <f>IF('S.D.PASTE SHEET'!L455="","",'S.D.PASTE SHEET'!L455)</f>
        <v/>
      </c>
      <c s="72" t="str">
        <f>IF('S.D.PASTE SHEET'!M455="","",'S.D.PASTE SHEET'!M455)</f>
        <v/>
      </c>
      <c s="72" t="str">
        <f>IF('S.D.PASTE SHEET'!N455="","",'S.D.PASTE SHEET'!N455)</f>
        <v/>
      </c>
      <c s="72" t="str">
        <f>IF('S.D.PASTE SHEET'!O455="","",'S.D.PASTE SHEET'!O455)</f>
        <v/>
      </c>
      <c s="72" t="str">
        <f>IF('S.D.PASTE SHEET'!P455="","",'S.D.PASTE SHEET'!P455)</f>
        <v/>
      </c>
      <c s="72" t="str">
        <f>IF('S.D.PASTE SHEET'!Q455="","",'S.D.PASTE SHEET'!Q455)</f>
        <v/>
      </c>
      <c s="72" t="str">
        <f>IF('S.D.PASTE SHEET'!R455="","",'S.D.PASTE SHEET'!R455)</f>
        <v/>
      </c>
      <c s="72" t="str">
        <f>IF('S.D.PASTE SHEET'!S455="","",'S.D.PASTE SHEET'!S455)</f>
        <v/>
      </c>
      <c s="72" t="str">
        <f>IF('S.D.PASTE SHEET'!T455="","",'S.D.PASTE SHEET'!T455)</f>
        <v/>
      </c>
      <c s="72" t="str">
        <f>IF('S.D.PASTE SHEET'!U455="","",'S.D.PASTE SHEET'!U455)</f>
        <v/>
      </c>
      <c s="72" t="str">
        <f>IF('S.D.PASTE SHEET'!V455="","",'S.D.PASTE SHEET'!V455)</f>
        <v/>
      </c>
      <c s="72" t="str">
        <f>IF('S.D.PASTE SHEET'!W455="","",'S.D.PASTE SHEET'!W455)</f>
        <v/>
      </c>
      <c s="72" t="str">
        <f>IF('S.D.PASTE SHEET'!X455="","",'S.D.PASTE SHEET'!X455)</f>
        <v/>
      </c>
      <c s="72" t="str">
        <f>IF('S.D.PASTE SHEET'!Y455="","",'S.D.PASTE SHEET'!Y455)</f>
        <v/>
      </c>
      <c s="72" t="str">
        <f>IF('S.D.PASTE SHEET'!Z455="","",'S.D.PASTE SHEET'!Z455)</f>
        <v/>
      </c>
      <c s="72" t="str">
        <f>IF('S.D.PASTE SHEET'!AA455="","",'S.D.PASTE SHEET'!AA455)</f>
        <v/>
      </c>
      <c s="72" t="str">
        <f>IF('S.D.PASTE SHEET'!AB455="","",'S.D.PASTE SHEET'!AB455)</f>
        <v/>
      </c>
      <c s="72" t="str">
        <f>IF('S.D.PASTE SHEET'!AC455="","",'S.D.PASTE SHEET'!AC455)</f>
        <v/>
      </c>
      <c s="72" t="str">
        <f>IF('S.D.PASTE SHEET'!AD455="","",'S.D.PASTE SHEET'!AD455)</f>
        <v/>
      </c>
      <c s="74"/>
      <c s="70" t="str">
        <f>IF(AK455="","",IF(AK455&gt;0,COUNT($AG$2:AG455),""))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IF(BC455="","",IF(BC455&gt;0,COUNT($AY$2:AY455),""))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6" spans="1:157" ht="15.75" customHeight="1">
      <c r="A456" s="72" t="str">
        <f>IF('S.D.PASTE SHEET'!A456="","",'S.D.PASTE SHEET'!A456)</f>
        <v/>
      </c>
      <c s="72" t="str">
        <f>IF('S.D.PASTE SHEET'!B456="","",'S.D.PASTE SHEET'!B456)</f>
        <v/>
      </c>
      <c s="72" t="str">
        <f>IF('S.D.PASTE SHEET'!C456="","",'S.D.PASTE SHEET'!C456)</f>
        <v/>
      </c>
      <c s="73" t="str">
        <f>IF('S.D.PASTE SHEET'!D456="","",'S.D.PASTE SHEET'!D456)</f>
        <v/>
      </c>
      <c s="72" t="str">
        <f>IF('S.D.PASTE SHEET'!E456="","",UPPER('S.D.PASTE SHEET'!E456))</f>
        <v/>
      </c>
      <c s="72" t="str">
        <f>IF('S.D.PASTE SHEET'!F456="","",'S.D.PASTE SHEET'!F456)</f>
        <v/>
      </c>
      <c s="72" t="str">
        <f>IF('S.D.PASTE SHEET'!G456="","",UPPER('S.D.PASTE SHEET'!G456))</f>
        <v/>
      </c>
      <c s="72" t="str">
        <f>IF('S.D.PASTE SHEET'!H456="","",UPPER('S.D.PASTE SHEET'!H456))</f>
        <v/>
      </c>
      <c s="72" t="str">
        <f>IF('S.D.PASTE SHEET'!I456="","",'S.D.PASTE SHEET'!I456)</f>
        <v/>
      </c>
      <c s="73" t="str">
        <f>IF('S.D.PASTE SHEET'!J456="","",'S.D.PASTE SHEET'!J456)</f>
        <v/>
      </c>
      <c s="72" t="str">
        <f>IF('S.D.PASTE SHEET'!K456="","",'S.D.PASTE SHEET'!K456)</f>
        <v/>
      </c>
      <c s="72" t="str">
        <f>IF('S.D.PASTE SHEET'!L456="","",'S.D.PASTE SHEET'!L456)</f>
        <v/>
      </c>
      <c s="72" t="str">
        <f>IF('S.D.PASTE SHEET'!M456="","",'S.D.PASTE SHEET'!M456)</f>
        <v/>
      </c>
      <c s="72" t="str">
        <f>IF('S.D.PASTE SHEET'!N456="","",'S.D.PASTE SHEET'!N456)</f>
        <v/>
      </c>
      <c s="72" t="str">
        <f>IF('S.D.PASTE SHEET'!O456="","",'S.D.PASTE SHEET'!O456)</f>
        <v/>
      </c>
      <c s="72" t="str">
        <f>IF('S.D.PASTE SHEET'!P456="","",'S.D.PASTE SHEET'!P456)</f>
        <v/>
      </c>
      <c s="72" t="str">
        <f>IF('S.D.PASTE SHEET'!Q456="","",'S.D.PASTE SHEET'!Q456)</f>
        <v/>
      </c>
      <c s="72" t="str">
        <f>IF('S.D.PASTE SHEET'!R456="","",'S.D.PASTE SHEET'!R456)</f>
        <v/>
      </c>
      <c s="72" t="str">
        <f>IF('S.D.PASTE SHEET'!S456="","",'S.D.PASTE SHEET'!S456)</f>
        <v/>
      </c>
      <c s="72" t="str">
        <f>IF('S.D.PASTE SHEET'!T456="","",'S.D.PASTE SHEET'!T456)</f>
        <v/>
      </c>
      <c s="72" t="str">
        <f>IF('S.D.PASTE SHEET'!U456="","",'S.D.PASTE SHEET'!U456)</f>
        <v/>
      </c>
      <c s="72" t="str">
        <f>IF('S.D.PASTE SHEET'!V456="","",'S.D.PASTE SHEET'!V456)</f>
        <v/>
      </c>
      <c s="72" t="str">
        <f>IF('S.D.PASTE SHEET'!W456="","",'S.D.PASTE SHEET'!W456)</f>
        <v/>
      </c>
      <c s="72" t="str">
        <f>IF('S.D.PASTE SHEET'!X456="","",'S.D.PASTE SHEET'!X456)</f>
        <v/>
      </c>
      <c s="72" t="str">
        <f>IF('S.D.PASTE SHEET'!Y456="","",'S.D.PASTE SHEET'!Y456)</f>
        <v/>
      </c>
      <c s="72" t="str">
        <f>IF('S.D.PASTE SHEET'!Z456="","",'S.D.PASTE SHEET'!Z456)</f>
        <v/>
      </c>
      <c s="72" t="str">
        <f>IF('S.D.PASTE SHEET'!AA456="","",'S.D.PASTE SHEET'!AA456)</f>
        <v/>
      </c>
      <c s="72" t="str">
        <f>IF('S.D.PASTE SHEET'!AB456="","",'S.D.PASTE SHEET'!AB456)</f>
        <v/>
      </c>
      <c s="72" t="str">
        <f>IF('S.D.PASTE SHEET'!AC456="","",'S.D.PASTE SHEET'!AC456)</f>
        <v/>
      </c>
      <c s="72" t="str">
        <f>IF('S.D.PASTE SHEET'!AD456="","",'S.D.PASTE SHEET'!AD456)</f>
        <v/>
      </c>
      <c s="74"/>
      <c s="70" t="str">
        <f>IF(AK456="","",IF(AK456&gt;0,COUNT($AG$2:AG456),""))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IF(BC456="","",IF(BC456&gt;0,COUNT($AY$2:AY456),""))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7" spans="1:157" ht="15.75" customHeight="1">
      <c r="A457" s="72" t="str">
        <f>IF('S.D.PASTE SHEET'!A457="","",'S.D.PASTE SHEET'!A457)</f>
        <v/>
      </c>
      <c s="72" t="str">
        <f>IF('S.D.PASTE SHEET'!B457="","",'S.D.PASTE SHEET'!B457)</f>
        <v/>
      </c>
      <c s="72" t="str">
        <f>IF('S.D.PASTE SHEET'!C457="","",'S.D.PASTE SHEET'!C457)</f>
        <v/>
      </c>
      <c s="73" t="str">
        <f>IF('S.D.PASTE SHEET'!D457="","",'S.D.PASTE SHEET'!D457)</f>
        <v/>
      </c>
      <c s="72" t="str">
        <f>IF('S.D.PASTE SHEET'!E457="","",UPPER('S.D.PASTE SHEET'!E457))</f>
        <v/>
      </c>
      <c s="72" t="str">
        <f>IF('S.D.PASTE SHEET'!F457="","",'S.D.PASTE SHEET'!F457)</f>
        <v/>
      </c>
      <c s="72" t="str">
        <f>IF('S.D.PASTE SHEET'!G457="","",UPPER('S.D.PASTE SHEET'!G457))</f>
        <v/>
      </c>
      <c s="72" t="str">
        <f>IF('S.D.PASTE SHEET'!H457="","",UPPER('S.D.PASTE SHEET'!H457))</f>
        <v/>
      </c>
      <c s="72" t="str">
        <f>IF('S.D.PASTE SHEET'!I457="","",'S.D.PASTE SHEET'!I457)</f>
        <v/>
      </c>
      <c s="73" t="str">
        <f>IF('S.D.PASTE SHEET'!J457="","",'S.D.PASTE SHEET'!J457)</f>
        <v/>
      </c>
      <c s="72" t="str">
        <f>IF('S.D.PASTE SHEET'!K457="","",'S.D.PASTE SHEET'!K457)</f>
        <v/>
      </c>
      <c s="72" t="str">
        <f>IF('S.D.PASTE SHEET'!L457="","",'S.D.PASTE SHEET'!L457)</f>
        <v/>
      </c>
      <c s="72" t="str">
        <f>IF('S.D.PASTE SHEET'!M457="","",'S.D.PASTE SHEET'!M457)</f>
        <v/>
      </c>
      <c s="72" t="str">
        <f>IF('S.D.PASTE SHEET'!N457="","",'S.D.PASTE SHEET'!N457)</f>
        <v/>
      </c>
      <c s="72" t="str">
        <f>IF('S.D.PASTE SHEET'!O457="","",'S.D.PASTE SHEET'!O457)</f>
        <v/>
      </c>
      <c s="72" t="str">
        <f>IF('S.D.PASTE SHEET'!P457="","",'S.D.PASTE SHEET'!P457)</f>
        <v/>
      </c>
      <c s="72" t="str">
        <f>IF('S.D.PASTE SHEET'!Q457="","",'S.D.PASTE SHEET'!Q457)</f>
        <v/>
      </c>
      <c s="72" t="str">
        <f>IF('S.D.PASTE SHEET'!R457="","",'S.D.PASTE SHEET'!R457)</f>
        <v/>
      </c>
      <c s="72" t="str">
        <f>IF('S.D.PASTE SHEET'!S457="","",'S.D.PASTE SHEET'!S457)</f>
        <v/>
      </c>
      <c s="72" t="str">
        <f>IF('S.D.PASTE SHEET'!T457="","",'S.D.PASTE SHEET'!T457)</f>
        <v/>
      </c>
      <c s="72" t="str">
        <f>IF('S.D.PASTE SHEET'!U457="","",'S.D.PASTE SHEET'!U457)</f>
        <v/>
      </c>
      <c s="72" t="str">
        <f>IF('S.D.PASTE SHEET'!V457="","",'S.D.PASTE SHEET'!V457)</f>
        <v/>
      </c>
      <c s="72" t="str">
        <f>IF('S.D.PASTE SHEET'!W457="","",'S.D.PASTE SHEET'!W457)</f>
        <v/>
      </c>
      <c s="72" t="str">
        <f>IF('S.D.PASTE SHEET'!X457="","",'S.D.PASTE SHEET'!X457)</f>
        <v/>
      </c>
      <c s="72" t="str">
        <f>IF('S.D.PASTE SHEET'!Y457="","",'S.D.PASTE SHEET'!Y457)</f>
        <v/>
      </c>
      <c s="72" t="str">
        <f>IF('S.D.PASTE SHEET'!Z457="","",'S.D.PASTE SHEET'!Z457)</f>
        <v/>
      </c>
      <c s="72" t="str">
        <f>IF('S.D.PASTE SHEET'!AA457="","",'S.D.PASTE SHEET'!AA457)</f>
        <v/>
      </c>
      <c s="72" t="str">
        <f>IF('S.D.PASTE SHEET'!AB457="","",'S.D.PASTE SHEET'!AB457)</f>
        <v/>
      </c>
      <c s="72" t="str">
        <f>IF('S.D.PASTE SHEET'!AC457="","",'S.D.PASTE SHEET'!AC457)</f>
        <v/>
      </c>
      <c s="72" t="str">
        <f>IF('S.D.PASTE SHEET'!AD457="","",'S.D.PASTE SHEET'!AD457)</f>
        <v/>
      </c>
      <c s="74"/>
      <c s="70" t="str">
        <f>IF(AK457="","",IF(AK457&gt;0,COUNT($AG$2:AG457),""))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IF(BC457="","",IF(BC457&gt;0,COUNT($AY$2:AY457),""))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8" spans="1:157" ht="15.75" customHeight="1">
      <c r="A458" s="72" t="str">
        <f>IF('S.D.PASTE SHEET'!A458="","",'S.D.PASTE SHEET'!A458)</f>
        <v/>
      </c>
      <c s="72" t="str">
        <f>IF('S.D.PASTE SHEET'!B458="","",'S.D.PASTE SHEET'!B458)</f>
        <v/>
      </c>
      <c s="72" t="str">
        <f>IF('S.D.PASTE SHEET'!C458="","",'S.D.PASTE SHEET'!C458)</f>
        <v/>
      </c>
      <c s="73" t="str">
        <f>IF('S.D.PASTE SHEET'!D458="","",'S.D.PASTE SHEET'!D458)</f>
        <v/>
      </c>
      <c s="72" t="str">
        <f>IF('S.D.PASTE SHEET'!E458="","",UPPER('S.D.PASTE SHEET'!E458))</f>
        <v/>
      </c>
      <c s="72" t="str">
        <f>IF('S.D.PASTE SHEET'!F458="","",'S.D.PASTE SHEET'!F458)</f>
        <v/>
      </c>
      <c s="72" t="str">
        <f>IF('S.D.PASTE SHEET'!G458="","",UPPER('S.D.PASTE SHEET'!G458))</f>
        <v/>
      </c>
      <c s="72" t="str">
        <f>IF('S.D.PASTE SHEET'!H458="","",UPPER('S.D.PASTE SHEET'!H458))</f>
        <v/>
      </c>
      <c s="72" t="str">
        <f>IF('S.D.PASTE SHEET'!I458="","",'S.D.PASTE SHEET'!I458)</f>
        <v/>
      </c>
      <c s="73" t="str">
        <f>IF('S.D.PASTE SHEET'!J458="","",'S.D.PASTE SHEET'!J458)</f>
        <v/>
      </c>
      <c s="72" t="str">
        <f>IF('S.D.PASTE SHEET'!K458="","",'S.D.PASTE SHEET'!K458)</f>
        <v/>
      </c>
      <c s="72" t="str">
        <f>IF('S.D.PASTE SHEET'!L458="","",'S.D.PASTE SHEET'!L458)</f>
        <v/>
      </c>
      <c s="72" t="str">
        <f>IF('S.D.PASTE SHEET'!M458="","",'S.D.PASTE SHEET'!M458)</f>
        <v/>
      </c>
      <c s="72" t="str">
        <f>IF('S.D.PASTE SHEET'!N458="","",'S.D.PASTE SHEET'!N458)</f>
        <v/>
      </c>
      <c s="72" t="str">
        <f>IF('S.D.PASTE SHEET'!O458="","",'S.D.PASTE SHEET'!O458)</f>
        <v/>
      </c>
      <c s="72" t="str">
        <f>IF('S.D.PASTE SHEET'!P458="","",'S.D.PASTE SHEET'!P458)</f>
        <v/>
      </c>
      <c s="72" t="str">
        <f>IF('S.D.PASTE SHEET'!Q458="","",'S.D.PASTE SHEET'!Q458)</f>
        <v/>
      </c>
      <c s="72" t="str">
        <f>IF('S.D.PASTE SHEET'!R458="","",'S.D.PASTE SHEET'!R458)</f>
        <v/>
      </c>
      <c s="72" t="str">
        <f>IF('S.D.PASTE SHEET'!S458="","",'S.D.PASTE SHEET'!S458)</f>
        <v/>
      </c>
      <c s="72" t="str">
        <f>IF('S.D.PASTE SHEET'!T458="","",'S.D.PASTE SHEET'!T458)</f>
        <v/>
      </c>
      <c s="72" t="str">
        <f>IF('S.D.PASTE SHEET'!U458="","",'S.D.PASTE SHEET'!U458)</f>
        <v/>
      </c>
      <c s="72" t="str">
        <f>IF('S.D.PASTE SHEET'!V458="","",'S.D.PASTE SHEET'!V458)</f>
        <v/>
      </c>
      <c s="72" t="str">
        <f>IF('S.D.PASTE SHEET'!W458="","",'S.D.PASTE SHEET'!W458)</f>
        <v/>
      </c>
      <c s="72" t="str">
        <f>IF('S.D.PASTE SHEET'!X458="","",'S.D.PASTE SHEET'!X458)</f>
        <v/>
      </c>
      <c s="72" t="str">
        <f>IF('S.D.PASTE SHEET'!Y458="","",'S.D.PASTE SHEET'!Y458)</f>
        <v/>
      </c>
      <c s="72" t="str">
        <f>IF('S.D.PASTE SHEET'!Z458="","",'S.D.PASTE SHEET'!Z458)</f>
        <v/>
      </c>
      <c s="72" t="str">
        <f>IF('S.D.PASTE SHEET'!AA458="","",'S.D.PASTE SHEET'!AA458)</f>
        <v/>
      </c>
      <c s="72" t="str">
        <f>IF('S.D.PASTE SHEET'!AB458="","",'S.D.PASTE SHEET'!AB458)</f>
        <v/>
      </c>
      <c s="72" t="str">
        <f>IF('S.D.PASTE SHEET'!AC458="","",'S.D.PASTE SHEET'!AC458)</f>
        <v/>
      </c>
      <c s="72" t="str">
        <f>IF('S.D.PASTE SHEET'!AD458="","",'S.D.PASTE SHEET'!AD458)</f>
        <v/>
      </c>
      <c s="74"/>
      <c s="70" t="str">
        <f>IF(AK458="","",IF(AK458&gt;0,COUNT($AG$2:AG458),""))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IF(BC458="","",IF(BC458&gt;0,COUNT($AY$2:AY458),""))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59" spans="1:157" ht="15.75" customHeight="1">
      <c r="A459" s="72" t="str">
        <f>IF('S.D.PASTE SHEET'!A459="","",'S.D.PASTE SHEET'!A459)</f>
        <v/>
      </c>
      <c s="72" t="str">
        <f>IF('S.D.PASTE SHEET'!B459="","",'S.D.PASTE SHEET'!B459)</f>
        <v/>
      </c>
      <c s="72" t="str">
        <f>IF('S.D.PASTE SHEET'!C459="","",'S.D.PASTE SHEET'!C459)</f>
        <v/>
      </c>
      <c s="73" t="str">
        <f>IF('S.D.PASTE SHEET'!D459="","",'S.D.PASTE SHEET'!D459)</f>
        <v/>
      </c>
      <c s="72" t="str">
        <f>IF('S.D.PASTE SHEET'!E459="","",UPPER('S.D.PASTE SHEET'!E459))</f>
        <v/>
      </c>
      <c s="72" t="str">
        <f>IF('S.D.PASTE SHEET'!F459="","",'S.D.PASTE SHEET'!F459)</f>
        <v/>
      </c>
      <c s="72" t="str">
        <f>IF('S.D.PASTE SHEET'!G459="","",UPPER('S.D.PASTE SHEET'!G459))</f>
        <v/>
      </c>
      <c s="72" t="str">
        <f>IF('S.D.PASTE SHEET'!H459="","",UPPER('S.D.PASTE SHEET'!H459))</f>
        <v/>
      </c>
      <c s="72" t="str">
        <f>IF('S.D.PASTE SHEET'!I459="","",'S.D.PASTE SHEET'!I459)</f>
        <v/>
      </c>
      <c s="73" t="str">
        <f>IF('S.D.PASTE SHEET'!J459="","",'S.D.PASTE SHEET'!J459)</f>
        <v/>
      </c>
      <c s="72" t="str">
        <f>IF('S.D.PASTE SHEET'!K459="","",'S.D.PASTE SHEET'!K459)</f>
        <v/>
      </c>
      <c s="72" t="str">
        <f>IF('S.D.PASTE SHEET'!L459="","",'S.D.PASTE SHEET'!L459)</f>
        <v/>
      </c>
      <c s="72" t="str">
        <f>IF('S.D.PASTE SHEET'!M459="","",'S.D.PASTE SHEET'!M459)</f>
        <v/>
      </c>
      <c s="72" t="str">
        <f>IF('S.D.PASTE SHEET'!N459="","",'S.D.PASTE SHEET'!N459)</f>
        <v/>
      </c>
      <c s="72" t="str">
        <f>IF('S.D.PASTE SHEET'!O459="","",'S.D.PASTE SHEET'!O459)</f>
        <v/>
      </c>
      <c s="72" t="str">
        <f>IF('S.D.PASTE SHEET'!P459="","",'S.D.PASTE SHEET'!P459)</f>
        <v/>
      </c>
      <c s="72" t="str">
        <f>IF('S.D.PASTE SHEET'!Q459="","",'S.D.PASTE SHEET'!Q459)</f>
        <v/>
      </c>
      <c s="72" t="str">
        <f>IF('S.D.PASTE SHEET'!R459="","",'S.D.PASTE SHEET'!R459)</f>
        <v/>
      </c>
      <c s="72" t="str">
        <f>IF('S.D.PASTE SHEET'!S459="","",'S.D.PASTE SHEET'!S459)</f>
        <v/>
      </c>
      <c s="72" t="str">
        <f>IF('S.D.PASTE SHEET'!T459="","",'S.D.PASTE SHEET'!T459)</f>
        <v/>
      </c>
      <c s="72" t="str">
        <f>IF('S.D.PASTE SHEET'!U459="","",'S.D.PASTE SHEET'!U459)</f>
        <v/>
      </c>
      <c s="72" t="str">
        <f>IF('S.D.PASTE SHEET'!V459="","",'S.D.PASTE SHEET'!V459)</f>
        <v/>
      </c>
      <c s="72" t="str">
        <f>IF('S.D.PASTE SHEET'!W459="","",'S.D.PASTE SHEET'!W459)</f>
        <v/>
      </c>
      <c s="72" t="str">
        <f>IF('S.D.PASTE SHEET'!X459="","",'S.D.PASTE SHEET'!X459)</f>
        <v/>
      </c>
      <c s="72" t="str">
        <f>IF('S.D.PASTE SHEET'!Y459="","",'S.D.PASTE SHEET'!Y459)</f>
        <v/>
      </c>
      <c s="72" t="str">
        <f>IF('S.D.PASTE SHEET'!Z459="","",'S.D.PASTE SHEET'!Z459)</f>
        <v/>
      </c>
      <c s="72" t="str">
        <f>IF('S.D.PASTE SHEET'!AA459="","",'S.D.PASTE SHEET'!AA459)</f>
        <v/>
      </c>
      <c s="72" t="str">
        <f>IF('S.D.PASTE SHEET'!AB459="","",'S.D.PASTE SHEET'!AB459)</f>
        <v/>
      </c>
      <c s="72" t="str">
        <f>IF('S.D.PASTE SHEET'!AC459="","",'S.D.PASTE SHEET'!AC459)</f>
        <v/>
      </c>
      <c s="72" t="str">
        <f>IF('S.D.PASTE SHEET'!AD459="","",'S.D.PASTE SHEET'!AD459)</f>
        <v/>
      </c>
      <c s="74"/>
      <c s="70" t="str">
        <f>IF(AK459="","",IF(AK459&gt;0,COUNT($AG$2:AG459),""))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IF(BC459="","",IF(BC459&gt;0,COUNT($AY$2:AY459),""))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0" spans="1:157" ht="15.75" customHeight="1">
      <c r="A460" s="72" t="str">
        <f>IF('S.D.PASTE SHEET'!A460="","",'S.D.PASTE SHEET'!A460)</f>
        <v/>
      </c>
      <c s="72" t="str">
        <f>IF('S.D.PASTE SHEET'!B460="","",'S.D.PASTE SHEET'!B460)</f>
        <v/>
      </c>
      <c s="72" t="str">
        <f>IF('S.D.PASTE SHEET'!C460="","",'S.D.PASTE SHEET'!C460)</f>
        <v/>
      </c>
      <c s="73" t="str">
        <f>IF('S.D.PASTE SHEET'!D460="","",'S.D.PASTE SHEET'!D460)</f>
        <v/>
      </c>
      <c s="72" t="str">
        <f>IF('S.D.PASTE SHEET'!E460="","",UPPER('S.D.PASTE SHEET'!E460))</f>
        <v/>
      </c>
      <c s="72" t="str">
        <f>IF('S.D.PASTE SHEET'!F460="","",'S.D.PASTE SHEET'!F460)</f>
        <v/>
      </c>
      <c s="72" t="str">
        <f>IF('S.D.PASTE SHEET'!G460="","",UPPER('S.D.PASTE SHEET'!G460))</f>
        <v/>
      </c>
      <c s="72" t="str">
        <f>IF('S.D.PASTE SHEET'!H460="","",UPPER('S.D.PASTE SHEET'!H460))</f>
        <v/>
      </c>
      <c s="72" t="str">
        <f>IF('S.D.PASTE SHEET'!I460="","",'S.D.PASTE SHEET'!I460)</f>
        <v/>
      </c>
      <c s="73" t="str">
        <f>IF('S.D.PASTE SHEET'!J460="","",'S.D.PASTE SHEET'!J460)</f>
        <v/>
      </c>
      <c s="72" t="str">
        <f>IF('S.D.PASTE SHEET'!K460="","",'S.D.PASTE SHEET'!K460)</f>
        <v/>
      </c>
      <c s="72" t="str">
        <f>IF('S.D.PASTE SHEET'!L460="","",'S.D.PASTE SHEET'!L460)</f>
        <v/>
      </c>
      <c s="72" t="str">
        <f>IF('S.D.PASTE SHEET'!M460="","",'S.D.PASTE SHEET'!M460)</f>
        <v/>
      </c>
      <c s="72" t="str">
        <f>IF('S.D.PASTE SHEET'!N460="","",'S.D.PASTE SHEET'!N460)</f>
        <v/>
      </c>
      <c s="72" t="str">
        <f>IF('S.D.PASTE SHEET'!O460="","",'S.D.PASTE SHEET'!O460)</f>
        <v/>
      </c>
      <c s="72" t="str">
        <f>IF('S.D.PASTE SHEET'!P460="","",'S.D.PASTE SHEET'!P460)</f>
        <v/>
      </c>
      <c s="72" t="str">
        <f>IF('S.D.PASTE SHEET'!Q460="","",'S.D.PASTE SHEET'!Q460)</f>
        <v/>
      </c>
      <c s="72" t="str">
        <f>IF('S.D.PASTE SHEET'!R460="","",'S.D.PASTE SHEET'!R460)</f>
        <v/>
      </c>
      <c s="72" t="str">
        <f>IF('S.D.PASTE SHEET'!S460="","",'S.D.PASTE SHEET'!S460)</f>
        <v/>
      </c>
      <c s="72" t="str">
        <f>IF('S.D.PASTE SHEET'!T460="","",'S.D.PASTE SHEET'!T460)</f>
        <v/>
      </c>
      <c s="72" t="str">
        <f>IF('S.D.PASTE SHEET'!U460="","",'S.D.PASTE SHEET'!U460)</f>
        <v/>
      </c>
      <c s="72" t="str">
        <f>IF('S.D.PASTE SHEET'!V460="","",'S.D.PASTE SHEET'!V460)</f>
        <v/>
      </c>
      <c s="72" t="str">
        <f>IF('S.D.PASTE SHEET'!W460="","",'S.D.PASTE SHEET'!W460)</f>
        <v/>
      </c>
      <c s="72" t="str">
        <f>IF('S.D.PASTE SHEET'!X460="","",'S.D.PASTE SHEET'!X460)</f>
        <v/>
      </c>
      <c s="72" t="str">
        <f>IF('S.D.PASTE SHEET'!Y460="","",'S.D.PASTE SHEET'!Y460)</f>
        <v/>
      </c>
      <c s="72" t="str">
        <f>IF('S.D.PASTE SHEET'!Z460="","",'S.D.PASTE SHEET'!Z460)</f>
        <v/>
      </c>
      <c s="72" t="str">
        <f>IF('S.D.PASTE SHEET'!AA460="","",'S.D.PASTE SHEET'!AA460)</f>
        <v/>
      </c>
      <c s="72" t="str">
        <f>IF('S.D.PASTE SHEET'!AB460="","",'S.D.PASTE SHEET'!AB460)</f>
        <v/>
      </c>
      <c s="72" t="str">
        <f>IF('S.D.PASTE SHEET'!AC460="","",'S.D.PASTE SHEET'!AC460)</f>
        <v/>
      </c>
      <c s="72" t="str">
        <f>IF('S.D.PASTE SHEET'!AD460="","",'S.D.PASTE SHEET'!AD460)</f>
        <v/>
      </c>
      <c s="74"/>
      <c s="70" t="str">
        <f>IF(AK460="","",IF(AK460&gt;0,COUNT($AG$2:AG460),""))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IF(BC460="","",IF(BC460&gt;0,COUNT($AY$2:AY460),""))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1" spans="1:157" ht="15.75" customHeight="1">
      <c r="A461" s="72" t="str">
        <f>IF('S.D.PASTE SHEET'!A461="","",'S.D.PASTE SHEET'!A461)</f>
        <v/>
      </c>
      <c s="72" t="str">
        <f>IF('S.D.PASTE SHEET'!B461="","",'S.D.PASTE SHEET'!B461)</f>
        <v/>
      </c>
      <c s="72" t="str">
        <f>IF('S.D.PASTE SHEET'!C461="","",'S.D.PASTE SHEET'!C461)</f>
        <v/>
      </c>
      <c s="73" t="str">
        <f>IF('S.D.PASTE SHEET'!D461="","",'S.D.PASTE SHEET'!D461)</f>
        <v/>
      </c>
      <c s="72" t="str">
        <f>IF('S.D.PASTE SHEET'!E461="","",UPPER('S.D.PASTE SHEET'!E461))</f>
        <v/>
      </c>
      <c s="72" t="str">
        <f>IF('S.D.PASTE SHEET'!F461="","",'S.D.PASTE SHEET'!F461)</f>
        <v/>
      </c>
      <c s="72" t="str">
        <f>IF('S.D.PASTE SHEET'!G461="","",UPPER('S.D.PASTE SHEET'!G461))</f>
        <v/>
      </c>
      <c s="72" t="str">
        <f>IF('S.D.PASTE SHEET'!H461="","",UPPER('S.D.PASTE SHEET'!H461))</f>
        <v/>
      </c>
      <c s="72" t="str">
        <f>IF('S.D.PASTE SHEET'!I461="","",'S.D.PASTE SHEET'!I461)</f>
        <v/>
      </c>
      <c s="73" t="str">
        <f>IF('S.D.PASTE SHEET'!J461="","",'S.D.PASTE SHEET'!J461)</f>
        <v/>
      </c>
      <c s="72" t="str">
        <f>IF('S.D.PASTE SHEET'!K461="","",'S.D.PASTE SHEET'!K461)</f>
        <v/>
      </c>
      <c s="72" t="str">
        <f>IF('S.D.PASTE SHEET'!L461="","",'S.D.PASTE SHEET'!L461)</f>
        <v/>
      </c>
      <c s="72" t="str">
        <f>IF('S.D.PASTE SHEET'!M461="","",'S.D.PASTE SHEET'!M461)</f>
        <v/>
      </c>
      <c s="72" t="str">
        <f>IF('S.D.PASTE SHEET'!N461="","",'S.D.PASTE SHEET'!N461)</f>
        <v/>
      </c>
      <c s="72" t="str">
        <f>IF('S.D.PASTE SHEET'!O461="","",'S.D.PASTE SHEET'!O461)</f>
        <v/>
      </c>
      <c s="72" t="str">
        <f>IF('S.D.PASTE SHEET'!P461="","",'S.D.PASTE SHEET'!P461)</f>
        <v/>
      </c>
      <c s="72" t="str">
        <f>IF('S.D.PASTE SHEET'!Q461="","",'S.D.PASTE SHEET'!Q461)</f>
        <v/>
      </c>
      <c s="72" t="str">
        <f>IF('S.D.PASTE SHEET'!R461="","",'S.D.PASTE SHEET'!R461)</f>
        <v/>
      </c>
      <c s="72" t="str">
        <f>IF('S.D.PASTE SHEET'!S461="","",'S.D.PASTE SHEET'!S461)</f>
        <v/>
      </c>
      <c s="72" t="str">
        <f>IF('S.D.PASTE SHEET'!T461="","",'S.D.PASTE SHEET'!T461)</f>
        <v/>
      </c>
      <c s="72" t="str">
        <f>IF('S.D.PASTE SHEET'!U461="","",'S.D.PASTE SHEET'!U461)</f>
        <v/>
      </c>
      <c s="72" t="str">
        <f>IF('S.D.PASTE SHEET'!V461="","",'S.D.PASTE SHEET'!V461)</f>
        <v/>
      </c>
      <c s="72" t="str">
        <f>IF('S.D.PASTE SHEET'!W461="","",'S.D.PASTE SHEET'!W461)</f>
        <v/>
      </c>
      <c s="72" t="str">
        <f>IF('S.D.PASTE SHEET'!X461="","",'S.D.PASTE SHEET'!X461)</f>
        <v/>
      </c>
      <c s="72" t="str">
        <f>IF('S.D.PASTE SHEET'!Y461="","",'S.D.PASTE SHEET'!Y461)</f>
        <v/>
      </c>
      <c s="72" t="str">
        <f>IF('S.D.PASTE SHEET'!Z461="","",'S.D.PASTE SHEET'!Z461)</f>
        <v/>
      </c>
      <c s="72" t="str">
        <f>IF('S.D.PASTE SHEET'!AA461="","",'S.D.PASTE SHEET'!AA461)</f>
        <v/>
      </c>
      <c s="72" t="str">
        <f>IF('S.D.PASTE SHEET'!AB461="","",'S.D.PASTE SHEET'!AB461)</f>
        <v/>
      </c>
      <c s="72" t="str">
        <f>IF('S.D.PASTE SHEET'!AC461="","",'S.D.PASTE SHEET'!AC461)</f>
        <v/>
      </c>
      <c s="72" t="str">
        <f>IF('S.D.PASTE SHEET'!AD461="","",'S.D.PASTE SHEET'!AD461)</f>
        <v/>
      </c>
      <c s="74"/>
      <c s="70" t="str">
        <f>IF(AK461="","",IF(AK461&gt;0,COUNT($AG$2:AG461),""))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IF(BC461="","",IF(BC461&gt;0,COUNT($AY$2:AY461),""))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2" spans="1:157" ht="15.75" customHeight="1">
      <c r="A462" s="72" t="str">
        <f>IF('S.D.PASTE SHEET'!A462="","",'S.D.PASTE SHEET'!A462)</f>
        <v/>
      </c>
      <c s="72" t="str">
        <f>IF('S.D.PASTE SHEET'!B462="","",'S.D.PASTE SHEET'!B462)</f>
        <v/>
      </c>
      <c s="72" t="str">
        <f>IF('S.D.PASTE SHEET'!C462="","",'S.D.PASTE SHEET'!C462)</f>
        <v/>
      </c>
      <c s="73" t="str">
        <f>IF('S.D.PASTE SHEET'!D462="","",'S.D.PASTE SHEET'!D462)</f>
        <v/>
      </c>
      <c s="72" t="str">
        <f>IF('S.D.PASTE SHEET'!E462="","",UPPER('S.D.PASTE SHEET'!E462))</f>
        <v/>
      </c>
      <c s="72" t="str">
        <f>IF('S.D.PASTE SHEET'!F462="","",'S.D.PASTE SHEET'!F462)</f>
        <v/>
      </c>
      <c s="72" t="str">
        <f>IF('S.D.PASTE SHEET'!G462="","",UPPER('S.D.PASTE SHEET'!G462))</f>
        <v/>
      </c>
      <c s="72" t="str">
        <f>IF('S.D.PASTE SHEET'!H462="","",UPPER('S.D.PASTE SHEET'!H462))</f>
        <v/>
      </c>
      <c s="72" t="str">
        <f>IF('S.D.PASTE SHEET'!I462="","",'S.D.PASTE SHEET'!I462)</f>
        <v/>
      </c>
      <c s="73" t="str">
        <f>IF('S.D.PASTE SHEET'!J462="","",'S.D.PASTE SHEET'!J462)</f>
        <v/>
      </c>
      <c s="72" t="str">
        <f>IF('S.D.PASTE SHEET'!K462="","",'S.D.PASTE SHEET'!K462)</f>
        <v/>
      </c>
      <c s="72" t="str">
        <f>IF('S.D.PASTE SHEET'!L462="","",'S.D.PASTE SHEET'!L462)</f>
        <v/>
      </c>
      <c s="72" t="str">
        <f>IF('S.D.PASTE SHEET'!M462="","",'S.D.PASTE SHEET'!M462)</f>
        <v/>
      </c>
      <c s="72" t="str">
        <f>IF('S.D.PASTE SHEET'!N462="","",'S.D.PASTE SHEET'!N462)</f>
        <v/>
      </c>
      <c s="72" t="str">
        <f>IF('S.D.PASTE SHEET'!O462="","",'S.D.PASTE SHEET'!O462)</f>
        <v/>
      </c>
      <c s="72" t="str">
        <f>IF('S.D.PASTE SHEET'!P462="","",'S.D.PASTE SHEET'!P462)</f>
        <v/>
      </c>
      <c s="72" t="str">
        <f>IF('S.D.PASTE SHEET'!Q462="","",'S.D.PASTE SHEET'!Q462)</f>
        <v/>
      </c>
      <c s="72" t="str">
        <f>IF('S.D.PASTE SHEET'!R462="","",'S.D.PASTE SHEET'!R462)</f>
        <v/>
      </c>
      <c s="72" t="str">
        <f>IF('S.D.PASTE SHEET'!S462="","",'S.D.PASTE SHEET'!S462)</f>
        <v/>
      </c>
      <c s="72" t="str">
        <f>IF('S.D.PASTE SHEET'!T462="","",'S.D.PASTE SHEET'!T462)</f>
        <v/>
      </c>
      <c s="72" t="str">
        <f>IF('S.D.PASTE SHEET'!U462="","",'S.D.PASTE SHEET'!U462)</f>
        <v/>
      </c>
      <c s="72" t="str">
        <f>IF('S.D.PASTE SHEET'!V462="","",'S.D.PASTE SHEET'!V462)</f>
        <v/>
      </c>
      <c s="72" t="str">
        <f>IF('S.D.PASTE SHEET'!W462="","",'S.D.PASTE SHEET'!W462)</f>
        <v/>
      </c>
      <c s="72" t="str">
        <f>IF('S.D.PASTE SHEET'!X462="","",'S.D.PASTE SHEET'!X462)</f>
        <v/>
      </c>
      <c s="72" t="str">
        <f>IF('S.D.PASTE SHEET'!Y462="","",'S.D.PASTE SHEET'!Y462)</f>
        <v/>
      </c>
      <c s="72" t="str">
        <f>IF('S.D.PASTE SHEET'!Z462="","",'S.D.PASTE SHEET'!Z462)</f>
        <v/>
      </c>
      <c s="72" t="str">
        <f>IF('S.D.PASTE SHEET'!AA462="","",'S.D.PASTE SHEET'!AA462)</f>
        <v/>
      </c>
      <c s="72" t="str">
        <f>IF('S.D.PASTE SHEET'!AB462="","",'S.D.PASTE SHEET'!AB462)</f>
        <v/>
      </c>
      <c s="72" t="str">
        <f>IF('S.D.PASTE SHEET'!AC462="","",'S.D.PASTE SHEET'!AC462)</f>
        <v/>
      </c>
      <c s="72" t="str">
        <f>IF('S.D.PASTE SHEET'!AD462="","",'S.D.PASTE SHEET'!AD462)</f>
        <v/>
      </c>
      <c s="74"/>
      <c s="70" t="str">
        <f>IF(AK462="","",IF(AK462&gt;0,COUNT($AG$2:AG462),""))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IF(BC462="","",IF(BC462&gt;0,COUNT($AY$2:AY462),""))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3" spans="1:157" ht="15.75" customHeight="1">
      <c r="A463" s="72" t="str">
        <f>IF('S.D.PASTE SHEET'!A463="","",'S.D.PASTE SHEET'!A463)</f>
        <v/>
      </c>
      <c s="72" t="str">
        <f>IF('S.D.PASTE SHEET'!B463="","",'S.D.PASTE SHEET'!B463)</f>
        <v/>
      </c>
      <c s="72" t="str">
        <f>IF('S.D.PASTE SHEET'!C463="","",'S.D.PASTE SHEET'!C463)</f>
        <v/>
      </c>
      <c s="73" t="str">
        <f>IF('S.D.PASTE SHEET'!D463="","",'S.D.PASTE SHEET'!D463)</f>
        <v/>
      </c>
      <c s="72" t="str">
        <f>IF('S.D.PASTE SHEET'!E463="","",UPPER('S.D.PASTE SHEET'!E463))</f>
        <v/>
      </c>
      <c s="72" t="str">
        <f>IF('S.D.PASTE SHEET'!F463="","",'S.D.PASTE SHEET'!F463)</f>
        <v/>
      </c>
      <c s="72" t="str">
        <f>IF('S.D.PASTE SHEET'!G463="","",UPPER('S.D.PASTE SHEET'!G463))</f>
        <v/>
      </c>
      <c s="72" t="str">
        <f>IF('S.D.PASTE SHEET'!H463="","",UPPER('S.D.PASTE SHEET'!H463))</f>
        <v/>
      </c>
      <c s="72" t="str">
        <f>IF('S.D.PASTE SHEET'!I463="","",'S.D.PASTE SHEET'!I463)</f>
        <v/>
      </c>
      <c s="73" t="str">
        <f>IF('S.D.PASTE SHEET'!J463="","",'S.D.PASTE SHEET'!J463)</f>
        <v/>
      </c>
      <c s="72" t="str">
        <f>IF('S.D.PASTE SHEET'!K463="","",'S.D.PASTE SHEET'!K463)</f>
        <v/>
      </c>
      <c s="72" t="str">
        <f>IF('S.D.PASTE SHEET'!L463="","",'S.D.PASTE SHEET'!L463)</f>
        <v/>
      </c>
      <c s="72" t="str">
        <f>IF('S.D.PASTE SHEET'!M463="","",'S.D.PASTE SHEET'!M463)</f>
        <v/>
      </c>
      <c s="72" t="str">
        <f>IF('S.D.PASTE SHEET'!N463="","",'S.D.PASTE SHEET'!N463)</f>
        <v/>
      </c>
      <c s="72" t="str">
        <f>IF('S.D.PASTE SHEET'!O463="","",'S.D.PASTE SHEET'!O463)</f>
        <v/>
      </c>
      <c s="72" t="str">
        <f>IF('S.D.PASTE SHEET'!P463="","",'S.D.PASTE SHEET'!P463)</f>
        <v/>
      </c>
      <c s="72" t="str">
        <f>IF('S.D.PASTE SHEET'!Q463="","",'S.D.PASTE SHEET'!Q463)</f>
        <v/>
      </c>
      <c s="72" t="str">
        <f>IF('S.D.PASTE SHEET'!R463="","",'S.D.PASTE SHEET'!R463)</f>
        <v/>
      </c>
      <c s="72" t="str">
        <f>IF('S.D.PASTE SHEET'!S463="","",'S.D.PASTE SHEET'!S463)</f>
        <v/>
      </c>
      <c s="72" t="str">
        <f>IF('S.D.PASTE SHEET'!T463="","",'S.D.PASTE SHEET'!T463)</f>
        <v/>
      </c>
      <c s="72" t="str">
        <f>IF('S.D.PASTE SHEET'!U463="","",'S.D.PASTE SHEET'!U463)</f>
        <v/>
      </c>
      <c s="72" t="str">
        <f>IF('S.D.PASTE SHEET'!V463="","",'S.D.PASTE SHEET'!V463)</f>
        <v/>
      </c>
      <c s="72" t="str">
        <f>IF('S.D.PASTE SHEET'!W463="","",'S.D.PASTE SHEET'!W463)</f>
        <v/>
      </c>
      <c s="72" t="str">
        <f>IF('S.D.PASTE SHEET'!X463="","",'S.D.PASTE SHEET'!X463)</f>
        <v/>
      </c>
      <c s="72" t="str">
        <f>IF('S.D.PASTE SHEET'!Y463="","",'S.D.PASTE SHEET'!Y463)</f>
        <v/>
      </c>
      <c s="72" t="str">
        <f>IF('S.D.PASTE SHEET'!Z463="","",'S.D.PASTE SHEET'!Z463)</f>
        <v/>
      </c>
      <c s="72" t="str">
        <f>IF('S.D.PASTE SHEET'!AA463="","",'S.D.PASTE SHEET'!AA463)</f>
        <v/>
      </c>
      <c s="72" t="str">
        <f>IF('S.D.PASTE SHEET'!AB463="","",'S.D.PASTE SHEET'!AB463)</f>
        <v/>
      </c>
      <c s="72" t="str">
        <f>IF('S.D.PASTE SHEET'!AC463="","",'S.D.PASTE SHEET'!AC463)</f>
        <v/>
      </c>
      <c s="72" t="str">
        <f>IF('S.D.PASTE SHEET'!AD463="","",'S.D.PASTE SHEET'!AD463)</f>
        <v/>
      </c>
      <c s="74"/>
      <c s="70" t="str">
        <f>IF(AK463="","",IF(AK463&gt;0,COUNT($AG$2:AG463),""))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IF(BC463="","",IF(BC463&gt;0,COUNT($AY$2:AY463),""))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4" spans="1:157" ht="15.75" customHeight="1">
      <c r="A464" s="72" t="str">
        <f>IF('S.D.PASTE SHEET'!A464="","",'S.D.PASTE SHEET'!A464)</f>
        <v/>
      </c>
      <c s="72" t="str">
        <f>IF('S.D.PASTE SHEET'!B464="","",'S.D.PASTE SHEET'!B464)</f>
        <v/>
      </c>
      <c s="72" t="str">
        <f>IF('S.D.PASTE SHEET'!C464="","",'S.D.PASTE SHEET'!C464)</f>
        <v/>
      </c>
      <c s="73" t="str">
        <f>IF('S.D.PASTE SHEET'!D464="","",'S.D.PASTE SHEET'!D464)</f>
        <v/>
      </c>
      <c s="72" t="str">
        <f>IF('S.D.PASTE SHEET'!E464="","",UPPER('S.D.PASTE SHEET'!E464))</f>
        <v/>
      </c>
      <c s="72" t="str">
        <f>IF('S.D.PASTE SHEET'!F464="","",'S.D.PASTE SHEET'!F464)</f>
        <v/>
      </c>
      <c s="72" t="str">
        <f>IF('S.D.PASTE SHEET'!G464="","",UPPER('S.D.PASTE SHEET'!G464))</f>
        <v/>
      </c>
      <c s="72" t="str">
        <f>IF('S.D.PASTE SHEET'!H464="","",UPPER('S.D.PASTE SHEET'!H464))</f>
        <v/>
      </c>
      <c s="72" t="str">
        <f>IF('S.D.PASTE SHEET'!I464="","",'S.D.PASTE SHEET'!I464)</f>
        <v/>
      </c>
      <c s="73" t="str">
        <f>IF('S.D.PASTE SHEET'!J464="","",'S.D.PASTE SHEET'!J464)</f>
        <v/>
      </c>
      <c s="72" t="str">
        <f>IF('S.D.PASTE SHEET'!K464="","",'S.D.PASTE SHEET'!K464)</f>
        <v/>
      </c>
      <c s="72" t="str">
        <f>IF('S.D.PASTE SHEET'!L464="","",'S.D.PASTE SHEET'!L464)</f>
        <v/>
      </c>
      <c s="72" t="str">
        <f>IF('S.D.PASTE SHEET'!M464="","",'S.D.PASTE SHEET'!M464)</f>
        <v/>
      </c>
      <c s="72" t="str">
        <f>IF('S.D.PASTE SHEET'!N464="","",'S.D.PASTE SHEET'!N464)</f>
        <v/>
      </c>
      <c s="72" t="str">
        <f>IF('S.D.PASTE SHEET'!O464="","",'S.D.PASTE SHEET'!O464)</f>
        <v/>
      </c>
      <c s="72" t="str">
        <f>IF('S.D.PASTE SHEET'!P464="","",'S.D.PASTE SHEET'!P464)</f>
        <v/>
      </c>
      <c s="72" t="str">
        <f>IF('S.D.PASTE SHEET'!Q464="","",'S.D.PASTE SHEET'!Q464)</f>
        <v/>
      </c>
      <c s="72" t="str">
        <f>IF('S.D.PASTE SHEET'!R464="","",'S.D.PASTE SHEET'!R464)</f>
        <v/>
      </c>
      <c s="72" t="str">
        <f>IF('S.D.PASTE SHEET'!S464="","",'S.D.PASTE SHEET'!S464)</f>
        <v/>
      </c>
      <c s="72" t="str">
        <f>IF('S.D.PASTE SHEET'!T464="","",'S.D.PASTE SHEET'!T464)</f>
        <v/>
      </c>
      <c s="72" t="str">
        <f>IF('S.D.PASTE SHEET'!U464="","",'S.D.PASTE SHEET'!U464)</f>
        <v/>
      </c>
      <c s="72" t="str">
        <f>IF('S.D.PASTE SHEET'!V464="","",'S.D.PASTE SHEET'!V464)</f>
        <v/>
      </c>
      <c s="72" t="str">
        <f>IF('S.D.PASTE SHEET'!W464="","",'S.D.PASTE SHEET'!W464)</f>
        <v/>
      </c>
      <c s="72" t="str">
        <f>IF('S.D.PASTE SHEET'!X464="","",'S.D.PASTE SHEET'!X464)</f>
        <v/>
      </c>
      <c s="72" t="str">
        <f>IF('S.D.PASTE SHEET'!Y464="","",'S.D.PASTE SHEET'!Y464)</f>
        <v/>
      </c>
      <c s="72" t="str">
        <f>IF('S.D.PASTE SHEET'!Z464="","",'S.D.PASTE SHEET'!Z464)</f>
        <v/>
      </c>
      <c s="72" t="str">
        <f>IF('S.D.PASTE SHEET'!AA464="","",'S.D.PASTE SHEET'!AA464)</f>
        <v/>
      </c>
      <c s="72" t="str">
        <f>IF('S.D.PASTE SHEET'!AB464="","",'S.D.PASTE SHEET'!AB464)</f>
        <v/>
      </c>
      <c s="72" t="str">
        <f>IF('S.D.PASTE SHEET'!AC464="","",'S.D.PASTE SHEET'!AC464)</f>
        <v/>
      </c>
      <c s="72" t="str">
        <f>IF('S.D.PASTE SHEET'!AD464="","",'S.D.PASTE SHEET'!AD464)</f>
        <v/>
      </c>
      <c s="74"/>
      <c s="70" t="str">
        <f>IF(AK464="","",IF(AK464&gt;0,COUNT($AG$2:AG464),""))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IF(BC464="","",IF(BC464&gt;0,COUNT($AY$2:AY464),""))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5" spans="1:157" ht="15.75" customHeight="1">
      <c r="A465" s="72" t="str">
        <f>IF('S.D.PASTE SHEET'!A465="","",'S.D.PASTE SHEET'!A465)</f>
        <v/>
      </c>
      <c s="72" t="str">
        <f>IF('S.D.PASTE SHEET'!B465="","",'S.D.PASTE SHEET'!B465)</f>
        <v/>
      </c>
      <c s="72" t="str">
        <f>IF('S.D.PASTE SHEET'!C465="","",'S.D.PASTE SHEET'!C465)</f>
        <v/>
      </c>
      <c s="73" t="str">
        <f>IF('S.D.PASTE SHEET'!D465="","",'S.D.PASTE SHEET'!D465)</f>
        <v/>
      </c>
      <c s="72" t="str">
        <f>IF('S.D.PASTE SHEET'!E465="","",UPPER('S.D.PASTE SHEET'!E465))</f>
        <v/>
      </c>
      <c s="72" t="str">
        <f>IF('S.D.PASTE SHEET'!F465="","",'S.D.PASTE SHEET'!F465)</f>
        <v/>
      </c>
      <c s="72" t="str">
        <f>IF('S.D.PASTE SHEET'!G465="","",UPPER('S.D.PASTE SHEET'!G465))</f>
        <v/>
      </c>
      <c s="72" t="str">
        <f>IF('S.D.PASTE SHEET'!H465="","",UPPER('S.D.PASTE SHEET'!H465))</f>
        <v/>
      </c>
      <c s="72" t="str">
        <f>IF('S.D.PASTE SHEET'!I465="","",'S.D.PASTE SHEET'!I465)</f>
        <v/>
      </c>
      <c s="73" t="str">
        <f>IF('S.D.PASTE SHEET'!J465="","",'S.D.PASTE SHEET'!J465)</f>
        <v/>
      </c>
      <c s="72" t="str">
        <f>IF('S.D.PASTE SHEET'!K465="","",'S.D.PASTE SHEET'!K465)</f>
        <v/>
      </c>
      <c s="72" t="str">
        <f>IF('S.D.PASTE SHEET'!L465="","",'S.D.PASTE SHEET'!L465)</f>
        <v/>
      </c>
      <c s="72" t="str">
        <f>IF('S.D.PASTE SHEET'!M465="","",'S.D.PASTE SHEET'!M465)</f>
        <v/>
      </c>
      <c s="72" t="str">
        <f>IF('S.D.PASTE SHEET'!N465="","",'S.D.PASTE SHEET'!N465)</f>
        <v/>
      </c>
      <c s="72" t="str">
        <f>IF('S.D.PASTE SHEET'!O465="","",'S.D.PASTE SHEET'!O465)</f>
        <v/>
      </c>
      <c s="72" t="str">
        <f>IF('S.D.PASTE SHEET'!P465="","",'S.D.PASTE SHEET'!P465)</f>
        <v/>
      </c>
      <c s="72" t="str">
        <f>IF('S.D.PASTE SHEET'!Q465="","",'S.D.PASTE SHEET'!Q465)</f>
        <v/>
      </c>
      <c s="72" t="str">
        <f>IF('S.D.PASTE SHEET'!R465="","",'S.D.PASTE SHEET'!R465)</f>
        <v/>
      </c>
      <c s="72" t="str">
        <f>IF('S.D.PASTE SHEET'!S465="","",'S.D.PASTE SHEET'!S465)</f>
        <v/>
      </c>
      <c s="72" t="str">
        <f>IF('S.D.PASTE SHEET'!T465="","",'S.D.PASTE SHEET'!T465)</f>
        <v/>
      </c>
      <c s="72" t="str">
        <f>IF('S.D.PASTE SHEET'!U465="","",'S.D.PASTE SHEET'!U465)</f>
        <v/>
      </c>
      <c s="72" t="str">
        <f>IF('S.D.PASTE SHEET'!V465="","",'S.D.PASTE SHEET'!V465)</f>
        <v/>
      </c>
      <c s="72" t="str">
        <f>IF('S.D.PASTE SHEET'!W465="","",'S.D.PASTE SHEET'!W465)</f>
        <v/>
      </c>
      <c s="72" t="str">
        <f>IF('S.D.PASTE SHEET'!X465="","",'S.D.PASTE SHEET'!X465)</f>
        <v/>
      </c>
      <c s="72" t="str">
        <f>IF('S.D.PASTE SHEET'!Y465="","",'S.D.PASTE SHEET'!Y465)</f>
        <v/>
      </c>
      <c s="72" t="str">
        <f>IF('S.D.PASTE SHEET'!Z465="","",'S.D.PASTE SHEET'!Z465)</f>
        <v/>
      </c>
      <c s="72" t="str">
        <f>IF('S.D.PASTE SHEET'!AA465="","",'S.D.PASTE SHEET'!AA465)</f>
        <v/>
      </c>
      <c s="72" t="str">
        <f>IF('S.D.PASTE SHEET'!AB465="","",'S.D.PASTE SHEET'!AB465)</f>
        <v/>
      </c>
      <c s="72" t="str">
        <f>IF('S.D.PASTE SHEET'!AC465="","",'S.D.PASTE SHEET'!AC465)</f>
        <v/>
      </c>
      <c s="72" t="str">
        <f>IF('S.D.PASTE SHEET'!AD465="","",'S.D.PASTE SHEET'!AD465)</f>
        <v/>
      </c>
      <c s="74"/>
      <c s="70" t="str">
        <f>IF(AK465="","",IF(AK465&gt;0,COUNT($AG$2:AG465),""))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IF(BC465="","",IF(BC465&gt;0,COUNT($AY$2:AY465),""))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6" spans="1:157" ht="15.75" customHeight="1">
      <c r="A466" s="72" t="str">
        <f>IF('S.D.PASTE SHEET'!A466="","",'S.D.PASTE SHEET'!A466)</f>
        <v/>
      </c>
      <c s="72" t="str">
        <f>IF('S.D.PASTE SHEET'!B466="","",'S.D.PASTE SHEET'!B466)</f>
        <v/>
      </c>
      <c s="72" t="str">
        <f>IF('S.D.PASTE SHEET'!C466="","",'S.D.PASTE SHEET'!C466)</f>
        <v/>
      </c>
      <c s="73" t="str">
        <f>IF('S.D.PASTE SHEET'!D466="","",'S.D.PASTE SHEET'!D466)</f>
        <v/>
      </c>
      <c s="72" t="str">
        <f>IF('S.D.PASTE SHEET'!E466="","",UPPER('S.D.PASTE SHEET'!E466))</f>
        <v/>
      </c>
      <c s="72" t="str">
        <f>IF('S.D.PASTE SHEET'!F466="","",'S.D.PASTE SHEET'!F466)</f>
        <v/>
      </c>
      <c s="72" t="str">
        <f>IF('S.D.PASTE SHEET'!G466="","",UPPER('S.D.PASTE SHEET'!G466))</f>
        <v/>
      </c>
      <c s="72" t="str">
        <f>IF('S.D.PASTE SHEET'!H466="","",UPPER('S.D.PASTE SHEET'!H466))</f>
        <v/>
      </c>
      <c s="72" t="str">
        <f>IF('S.D.PASTE SHEET'!I466="","",'S.D.PASTE SHEET'!I466)</f>
        <v/>
      </c>
      <c s="73" t="str">
        <f>IF('S.D.PASTE SHEET'!J466="","",'S.D.PASTE SHEET'!J466)</f>
        <v/>
      </c>
      <c s="72" t="str">
        <f>IF('S.D.PASTE SHEET'!K466="","",'S.D.PASTE SHEET'!K466)</f>
        <v/>
      </c>
      <c s="72" t="str">
        <f>IF('S.D.PASTE SHEET'!L466="","",'S.D.PASTE SHEET'!L466)</f>
        <v/>
      </c>
      <c s="72" t="str">
        <f>IF('S.D.PASTE SHEET'!M466="","",'S.D.PASTE SHEET'!M466)</f>
        <v/>
      </c>
      <c s="72" t="str">
        <f>IF('S.D.PASTE SHEET'!N466="","",'S.D.PASTE SHEET'!N466)</f>
        <v/>
      </c>
      <c s="72" t="str">
        <f>IF('S.D.PASTE SHEET'!O466="","",'S.D.PASTE SHEET'!O466)</f>
        <v/>
      </c>
      <c s="72" t="str">
        <f>IF('S.D.PASTE SHEET'!P466="","",'S.D.PASTE SHEET'!P466)</f>
        <v/>
      </c>
      <c s="72" t="str">
        <f>IF('S.D.PASTE SHEET'!Q466="","",'S.D.PASTE SHEET'!Q466)</f>
        <v/>
      </c>
      <c s="72" t="str">
        <f>IF('S.D.PASTE SHEET'!R466="","",'S.D.PASTE SHEET'!R466)</f>
        <v/>
      </c>
      <c s="72" t="str">
        <f>IF('S.D.PASTE SHEET'!S466="","",'S.D.PASTE SHEET'!S466)</f>
        <v/>
      </c>
      <c s="72" t="str">
        <f>IF('S.D.PASTE SHEET'!T466="","",'S.D.PASTE SHEET'!T466)</f>
        <v/>
      </c>
      <c s="72" t="str">
        <f>IF('S.D.PASTE SHEET'!U466="","",'S.D.PASTE SHEET'!U466)</f>
        <v/>
      </c>
      <c s="72" t="str">
        <f>IF('S.D.PASTE SHEET'!V466="","",'S.D.PASTE SHEET'!V466)</f>
        <v/>
      </c>
      <c s="72" t="str">
        <f>IF('S.D.PASTE SHEET'!W466="","",'S.D.PASTE SHEET'!W466)</f>
        <v/>
      </c>
      <c s="72" t="str">
        <f>IF('S.D.PASTE SHEET'!X466="","",'S.D.PASTE SHEET'!X466)</f>
        <v/>
      </c>
      <c s="72" t="str">
        <f>IF('S.D.PASTE SHEET'!Y466="","",'S.D.PASTE SHEET'!Y466)</f>
        <v/>
      </c>
      <c s="72" t="str">
        <f>IF('S.D.PASTE SHEET'!Z466="","",'S.D.PASTE SHEET'!Z466)</f>
        <v/>
      </c>
      <c s="72" t="str">
        <f>IF('S.D.PASTE SHEET'!AA466="","",'S.D.PASTE SHEET'!AA466)</f>
        <v/>
      </c>
      <c s="72" t="str">
        <f>IF('S.D.PASTE SHEET'!AB466="","",'S.D.PASTE SHEET'!AB466)</f>
        <v/>
      </c>
      <c s="72" t="str">
        <f>IF('S.D.PASTE SHEET'!AC466="","",'S.D.PASTE SHEET'!AC466)</f>
        <v/>
      </c>
      <c s="72" t="str">
        <f>IF('S.D.PASTE SHEET'!AD466="","",'S.D.PASTE SHEET'!AD466)</f>
        <v/>
      </c>
      <c s="74"/>
      <c s="70" t="str">
        <f>IF(AK466="","",IF(AK466&gt;0,COUNT($AG$2:AG466),""))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IF(BC466="","",IF(BC466&gt;0,COUNT($AY$2:AY466),""))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7" spans="1:157" ht="15.75" customHeight="1">
      <c r="A467" s="72" t="str">
        <f>IF('S.D.PASTE SHEET'!A467="","",'S.D.PASTE SHEET'!A467)</f>
        <v/>
      </c>
      <c s="72" t="str">
        <f>IF('S.D.PASTE SHEET'!B467="","",'S.D.PASTE SHEET'!B467)</f>
        <v/>
      </c>
      <c s="72" t="str">
        <f>IF('S.D.PASTE SHEET'!C467="","",'S.D.PASTE SHEET'!C467)</f>
        <v/>
      </c>
      <c s="73" t="str">
        <f>IF('S.D.PASTE SHEET'!D467="","",'S.D.PASTE SHEET'!D467)</f>
        <v/>
      </c>
      <c s="72" t="str">
        <f>IF('S.D.PASTE SHEET'!E467="","",UPPER('S.D.PASTE SHEET'!E467))</f>
        <v/>
      </c>
      <c s="72" t="str">
        <f>IF('S.D.PASTE SHEET'!F467="","",'S.D.PASTE SHEET'!F467)</f>
        <v/>
      </c>
      <c s="72" t="str">
        <f>IF('S.D.PASTE SHEET'!G467="","",UPPER('S.D.PASTE SHEET'!G467))</f>
        <v/>
      </c>
      <c s="72" t="str">
        <f>IF('S.D.PASTE SHEET'!H467="","",UPPER('S.D.PASTE SHEET'!H467))</f>
        <v/>
      </c>
      <c s="72" t="str">
        <f>IF('S.D.PASTE SHEET'!I467="","",'S.D.PASTE SHEET'!I467)</f>
        <v/>
      </c>
      <c s="73" t="str">
        <f>IF('S.D.PASTE SHEET'!J467="","",'S.D.PASTE SHEET'!J467)</f>
        <v/>
      </c>
      <c s="72" t="str">
        <f>IF('S.D.PASTE SHEET'!K467="","",'S.D.PASTE SHEET'!K467)</f>
        <v/>
      </c>
      <c s="72" t="str">
        <f>IF('S.D.PASTE SHEET'!L467="","",'S.D.PASTE SHEET'!L467)</f>
        <v/>
      </c>
      <c s="72" t="str">
        <f>IF('S.D.PASTE SHEET'!M467="","",'S.D.PASTE SHEET'!M467)</f>
        <v/>
      </c>
      <c s="72" t="str">
        <f>IF('S.D.PASTE SHEET'!N467="","",'S.D.PASTE SHEET'!N467)</f>
        <v/>
      </c>
      <c s="72" t="str">
        <f>IF('S.D.PASTE SHEET'!O467="","",'S.D.PASTE SHEET'!O467)</f>
        <v/>
      </c>
      <c s="72" t="str">
        <f>IF('S.D.PASTE SHEET'!P467="","",'S.D.PASTE SHEET'!P467)</f>
        <v/>
      </c>
      <c s="72" t="str">
        <f>IF('S.D.PASTE SHEET'!Q467="","",'S.D.PASTE SHEET'!Q467)</f>
        <v/>
      </c>
      <c s="72" t="str">
        <f>IF('S.D.PASTE SHEET'!R467="","",'S.D.PASTE SHEET'!R467)</f>
        <v/>
      </c>
      <c s="72" t="str">
        <f>IF('S.D.PASTE SHEET'!S467="","",'S.D.PASTE SHEET'!S467)</f>
        <v/>
      </c>
      <c s="72" t="str">
        <f>IF('S.D.PASTE SHEET'!T467="","",'S.D.PASTE SHEET'!T467)</f>
        <v/>
      </c>
      <c s="72" t="str">
        <f>IF('S.D.PASTE SHEET'!U467="","",'S.D.PASTE SHEET'!U467)</f>
        <v/>
      </c>
      <c s="72" t="str">
        <f>IF('S.D.PASTE SHEET'!V467="","",'S.D.PASTE SHEET'!V467)</f>
        <v/>
      </c>
      <c s="72" t="str">
        <f>IF('S.D.PASTE SHEET'!W467="","",'S.D.PASTE SHEET'!W467)</f>
        <v/>
      </c>
      <c s="72" t="str">
        <f>IF('S.D.PASTE SHEET'!X467="","",'S.D.PASTE SHEET'!X467)</f>
        <v/>
      </c>
      <c s="72" t="str">
        <f>IF('S.D.PASTE SHEET'!Y467="","",'S.D.PASTE SHEET'!Y467)</f>
        <v/>
      </c>
      <c s="72" t="str">
        <f>IF('S.D.PASTE SHEET'!Z467="","",'S.D.PASTE SHEET'!Z467)</f>
        <v/>
      </c>
      <c s="72" t="str">
        <f>IF('S.D.PASTE SHEET'!AA467="","",'S.D.PASTE SHEET'!AA467)</f>
        <v/>
      </c>
      <c s="72" t="str">
        <f>IF('S.D.PASTE SHEET'!AB467="","",'S.D.PASTE SHEET'!AB467)</f>
        <v/>
      </c>
      <c s="72" t="str">
        <f>IF('S.D.PASTE SHEET'!AC467="","",'S.D.PASTE SHEET'!AC467)</f>
        <v/>
      </c>
      <c s="72" t="str">
        <f>IF('S.D.PASTE SHEET'!AD467="","",'S.D.PASTE SHEET'!AD467)</f>
        <v/>
      </c>
      <c s="74"/>
      <c s="70" t="str">
        <f>IF(AK467="","",IF(AK467&gt;0,COUNT($AG$2:AG467),""))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IF(BC467="","",IF(BC467&gt;0,COUNT($AY$2:AY467),""))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8" spans="1:157" ht="15.75" customHeight="1">
      <c r="A468" s="72" t="str">
        <f>IF('S.D.PASTE SHEET'!A468="","",'S.D.PASTE SHEET'!A468)</f>
        <v/>
      </c>
      <c s="72" t="str">
        <f>IF('S.D.PASTE SHEET'!B468="","",'S.D.PASTE SHEET'!B468)</f>
        <v/>
      </c>
      <c s="72" t="str">
        <f>IF('S.D.PASTE SHEET'!C468="","",'S.D.PASTE SHEET'!C468)</f>
        <v/>
      </c>
      <c s="73" t="str">
        <f>IF('S.D.PASTE SHEET'!D468="","",'S.D.PASTE SHEET'!D468)</f>
        <v/>
      </c>
      <c s="72" t="str">
        <f>IF('S.D.PASTE SHEET'!E468="","",UPPER('S.D.PASTE SHEET'!E468))</f>
        <v/>
      </c>
      <c s="72" t="str">
        <f>IF('S.D.PASTE SHEET'!F468="","",'S.D.PASTE SHEET'!F468)</f>
        <v/>
      </c>
      <c s="72" t="str">
        <f>IF('S.D.PASTE SHEET'!G468="","",UPPER('S.D.PASTE SHEET'!G468))</f>
        <v/>
      </c>
      <c s="72" t="str">
        <f>IF('S.D.PASTE SHEET'!H468="","",UPPER('S.D.PASTE SHEET'!H468))</f>
        <v/>
      </c>
      <c s="72" t="str">
        <f>IF('S.D.PASTE SHEET'!I468="","",'S.D.PASTE SHEET'!I468)</f>
        <v/>
      </c>
      <c s="73" t="str">
        <f>IF('S.D.PASTE SHEET'!J468="","",'S.D.PASTE SHEET'!J468)</f>
        <v/>
      </c>
      <c s="72" t="str">
        <f>IF('S.D.PASTE SHEET'!K468="","",'S.D.PASTE SHEET'!K468)</f>
        <v/>
      </c>
      <c s="72" t="str">
        <f>IF('S.D.PASTE SHEET'!L468="","",'S.D.PASTE SHEET'!L468)</f>
        <v/>
      </c>
      <c s="72" t="str">
        <f>IF('S.D.PASTE SHEET'!M468="","",'S.D.PASTE SHEET'!M468)</f>
        <v/>
      </c>
      <c s="72" t="str">
        <f>IF('S.D.PASTE SHEET'!N468="","",'S.D.PASTE SHEET'!N468)</f>
        <v/>
      </c>
      <c s="72" t="str">
        <f>IF('S.D.PASTE SHEET'!O468="","",'S.D.PASTE SHEET'!O468)</f>
        <v/>
      </c>
      <c s="72" t="str">
        <f>IF('S.D.PASTE SHEET'!P468="","",'S.D.PASTE SHEET'!P468)</f>
        <v/>
      </c>
      <c s="72" t="str">
        <f>IF('S.D.PASTE SHEET'!Q468="","",'S.D.PASTE SHEET'!Q468)</f>
        <v/>
      </c>
      <c s="72" t="str">
        <f>IF('S.D.PASTE SHEET'!R468="","",'S.D.PASTE SHEET'!R468)</f>
        <v/>
      </c>
      <c s="72" t="str">
        <f>IF('S.D.PASTE SHEET'!S468="","",'S.D.PASTE SHEET'!S468)</f>
        <v/>
      </c>
      <c s="72" t="str">
        <f>IF('S.D.PASTE SHEET'!T468="","",'S.D.PASTE SHEET'!T468)</f>
        <v/>
      </c>
      <c s="72" t="str">
        <f>IF('S.D.PASTE SHEET'!U468="","",'S.D.PASTE SHEET'!U468)</f>
        <v/>
      </c>
      <c s="72" t="str">
        <f>IF('S.D.PASTE SHEET'!V468="","",'S.D.PASTE SHEET'!V468)</f>
        <v/>
      </c>
      <c s="72" t="str">
        <f>IF('S.D.PASTE SHEET'!W468="","",'S.D.PASTE SHEET'!W468)</f>
        <v/>
      </c>
      <c s="72" t="str">
        <f>IF('S.D.PASTE SHEET'!X468="","",'S.D.PASTE SHEET'!X468)</f>
        <v/>
      </c>
      <c s="72" t="str">
        <f>IF('S.D.PASTE SHEET'!Y468="","",'S.D.PASTE SHEET'!Y468)</f>
        <v/>
      </c>
      <c s="72" t="str">
        <f>IF('S.D.PASTE SHEET'!Z468="","",'S.D.PASTE SHEET'!Z468)</f>
        <v/>
      </c>
      <c s="72" t="str">
        <f>IF('S.D.PASTE SHEET'!AA468="","",'S.D.PASTE SHEET'!AA468)</f>
        <v/>
      </c>
      <c s="72" t="str">
        <f>IF('S.D.PASTE SHEET'!AB468="","",'S.D.PASTE SHEET'!AB468)</f>
        <v/>
      </c>
      <c s="72" t="str">
        <f>IF('S.D.PASTE SHEET'!AC468="","",'S.D.PASTE SHEET'!AC468)</f>
        <v/>
      </c>
      <c s="72" t="str">
        <f>IF('S.D.PASTE SHEET'!AD468="","",'S.D.PASTE SHEET'!AD468)</f>
        <v/>
      </c>
      <c s="74"/>
      <c s="70" t="str">
        <f>IF(AK468="","",IF(AK468&gt;0,COUNT($AG$2:AG468),""))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IF(BC468="","",IF(BC468&gt;0,COUNT($AY$2:AY468),""))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69" spans="1:157" ht="15.75" customHeight="1">
      <c r="A469" s="72" t="str">
        <f>IF('S.D.PASTE SHEET'!A469="","",'S.D.PASTE SHEET'!A469)</f>
        <v/>
      </c>
      <c s="72" t="str">
        <f>IF('S.D.PASTE SHEET'!B469="","",'S.D.PASTE SHEET'!B469)</f>
        <v/>
      </c>
      <c s="72" t="str">
        <f>IF('S.D.PASTE SHEET'!C469="","",'S.D.PASTE SHEET'!C469)</f>
        <v/>
      </c>
      <c s="73" t="str">
        <f>IF('S.D.PASTE SHEET'!D469="","",'S.D.PASTE SHEET'!D469)</f>
        <v/>
      </c>
      <c s="72" t="str">
        <f>IF('S.D.PASTE SHEET'!E469="","",UPPER('S.D.PASTE SHEET'!E469))</f>
        <v/>
      </c>
      <c s="72" t="str">
        <f>IF('S.D.PASTE SHEET'!F469="","",'S.D.PASTE SHEET'!F469)</f>
        <v/>
      </c>
      <c s="72" t="str">
        <f>IF('S.D.PASTE SHEET'!G469="","",UPPER('S.D.PASTE SHEET'!G469))</f>
        <v/>
      </c>
      <c s="72" t="str">
        <f>IF('S.D.PASTE SHEET'!H469="","",UPPER('S.D.PASTE SHEET'!H469))</f>
        <v/>
      </c>
      <c s="72" t="str">
        <f>IF('S.D.PASTE SHEET'!I469="","",'S.D.PASTE SHEET'!I469)</f>
        <v/>
      </c>
      <c s="73" t="str">
        <f>IF('S.D.PASTE SHEET'!J469="","",'S.D.PASTE SHEET'!J469)</f>
        <v/>
      </c>
      <c s="72" t="str">
        <f>IF('S.D.PASTE SHEET'!K469="","",'S.D.PASTE SHEET'!K469)</f>
        <v/>
      </c>
      <c s="72" t="str">
        <f>IF('S.D.PASTE SHEET'!L469="","",'S.D.PASTE SHEET'!L469)</f>
        <v/>
      </c>
      <c s="72" t="str">
        <f>IF('S.D.PASTE SHEET'!M469="","",'S.D.PASTE SHEET'!M469)</f>
        <v/>
      </c>
      <c s="72" t="str">
        <f>IF('S.D.PASTE SHEET'!N469="","",'S.D.PASTE SHEET'!N469)</f>
        <v/>
      </c>
      <c s="72" t="str">
        <f>IF('S.D.PASTE SHEET'!O469="","",'S.D.PASTE SHEET'!O469)</f>
        <v/>
      </c>
      <c s="72" t="str">
        <f>IF('S.D.PASTE SHEET'!P469="","",'S.D.PASTE SHEET'!P469)</f>
        <v/>
      </c>
      <c s="72" t="str">
        <f>IF('S.D.PASTE SHEET'!Q469="","",'S.D.PASTE SHEET'!Q469)</f>
        <v/>
      </c>
      <c s="72" t="str">
        <f>IF('S.D.PASTE SHEET'!R469="","",'S.D.PASTE SHEET'!R469)</f>
        <v/>
      </c>
      <c s="72" t="str">
        <f>IF('S.D.PASTE SHEET'!S469="","",'S.D.PASTE SHEET'!S469)</f>
        <v/>
      </c>
      <c s="72" t="str">
        <f>IF('S.D.PASTE SHEET'!T469="","",'S.D.PASTE SHEET'!T469)</f>
        <v/>
      </c>
      <c s="72" t="str">
        <f>IF('S.D.PASTE SHEET'!U469="","",'S.D.PASTE SHEET'!U469)</f>
        <v/>
      </c>
      <c s="72" t="str">
        <f>IF('S.D.PASTE SHEET'!V469="","",'S.D.PASTE SHEET'!V469)</f>
        <v/>
      </c>
      <c s="72" t="str">
        <f>IF('S.D.PASTE SHEET'!W469="","",'S.D.PASTE SHEET'!W469)</f>
        <v/>
      </c>
      <c s="72" t="str">
        <f>IF('S.D.PASTE SHEET'!X469="","",'S.D.PASTE SHEET'!X469)</f>
        <v/>
      </c>
      <c s="72" t="str">
        <f>IF('S.D.PASTE SHEET'!Y469="","",'S.D.PASTE SHEET'!Y469)</f>
        <v/>
      </c>
      <c s="72" t="str">
        <f>IF('S.D.PASTE SHEET'!Z469="","",'S.D.PASTE SHEET'!Z469)</f>
        <v/>
      </c>
      <c s="72" t="str">
        <f>IF('S.D.PASTE SHEET'!AA469="","",'S.D.PASTE SHEET'!AA469)</f>
        <v/>
      </c>
      <c s="72" t="str">
        <f>IF('S.D.PASTE SHEET'!AB469="","",'S.D.PASTE SHEET'!AB469)</f>
        <v/>
      </c>
      <c s="72" t="str">
        <f>IF('S.D.PASTE SHEET'!AC469="","",'S.D.PASTE SHEET'!AC469)</f>
        <v/>
      </c>
      <c s="72" t="str">
        <f>IF('S.D.PASTE SHEET'!AD469="","",'S.D.PASTE SHEET'!AD469)</f>
        <v/>
      </c>
      <c s="74"/>
      <c s="70" t="str">
        <f>IF(AK469="","",IF(AK469&gt;0,COUNT($AG$2:AG469),""))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IF(BC469="","",IF(BC469&gt;0,COUNT($AY$2:AY469),""))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0" spans="1:157" ht="15.75" customHeight="1">
      <c r="A470" s="72" t="str">
        <f>IF('S.D.PASTE SHEET'!A470="","",'S.D.PASTE SHEET'!A470)</f>
        <v/>
      </c>
      <c s="72" t="str">
        <f>IF('S.D.PASTE SHEET'!B470="","",'S.D.PASTE SHEET'!B470)</f>
        <v/>
      </c>
      <c s="72" t="str">
        <f>IF('S.D.PASTE SHEET'!C470="","",'S.D.PASTE SHEET'!C470)</f>
        <v/>
      </c>
      <c s="73" t="str">
        <f>IF('S.D.PASTE SHEET'!D470="","",'S.D.PASTE SHEET'!D470)</f>
        <v/>
      </c>
      <c s="72" t="str">
        <f>IF('S.D.PASTE SHEET'!E470="","",UPPER('S.D.PASTE SHEET'!E470))</f>
        <v/>
      </c>
      <c s="72" t="str">
        <f>IF('S.D.PASTE SHEET'!F470="","",'S.D.PASTE SHEET'!F470)</f>
        <v/>
      </c>
      <c s="72" t="str">
        <f>IF('S.D.PASTE SHEET'!G470="","",UPPER('S.D.PASTE SHEET'!G470))</f>
        <v/>
      </c>
      <c s="72" t="str">
        <f>IF('S.D.PASTE SHEET'!H470="","",UPPER('S.D.PASTE SHEET'!H470))</f>
        <v/>
      </c>
      <c s="72" t="str">
        <f>IF('S.D.PASTE SHEET'!I470="","",'S.D.PASTE SHEET'!I470)</f>
        <v/>
      </c>
      <c s="73" t="str">
        <f>IF('S.D.PASTE SHEET'!J470="","",'S.D.PASTE SHEET'!J470)</f>
        <v/>
      </c>
      <c s="72" t="str">
        <f>IF('S.D.PASTE SHEET'!K470="","",'S.D.PASTE SHEET'!K470)</f>
        <v/>
      </c>
      <c s="72" t="str">
        <f>IF('S.D.PASTE SHEET'!L470="","",'S.D.PASTE SHEET'!L470)</f>
        <v/>
      </c>
      <c s="72" t="str">
        <f>IF('S.D.PASTE SHEET'!M470="","",'S.D.PASTE SHEET'!M470)</f>
        <v/>
      </c>
      <c s="72" t="str">
        <f>IF('S.D.PASTE SHEET'!N470="","",'S.D.PASTE SHEET'!N470)</f>
        <v/>
      </c>
      <c s="72" t="str">
        <f>IF('S.D.PASTE SHEET'!O470="","",'S.D.PASTE SHEET'!O470)</f>
        <v/>
      </c>
      <c s="72" t="str">
        <f>IF('S.D.PASTE SHEET'!P470="","",'S.D.PASTE SHEET'!P470)</f>
        <v/>
      </c>
      <c s="72" t="str">
        <f>IF('S.D.PASTE SHEET'!Q470="","",'S.D.PASTE SHEET'!Q470)</f>
        <v/>
      </c>
      <c s="72" t="str">
        <f>IF('S.D.PASTE SHEET'!R470="","",'S.D.PASTE SHEET'!R470)</f>
        <v/>
      </c>
      <c s="72" t="str">
        <f>IF('S.D.PASTE SHEET'!S470="","",'S.D.PASTE SHEET'!S470)</f>
        <v/>
      </c>
      <c s="72" t="str">
        <f>IF('S.D.PASTE SHEET'!T470="","",'S.D.PASTE SHEET'!T470)</f>
        <v/>
      </c>
      <c s="72" t="str">
        <f>IF('S.D.PASTE SHEET'!U470="","",'S.D.PASTE SHEET'!U470)</f>
        <v/>
      </c>
      <c s="72" t="str">
        <f>IF('S.D.PASTE SHEET'!V470="","",'S.D.PASTE SHEET'!V470)</f>
        <v/>
      </c>
      <c s="72" t="str">
        <f>IF('S.D.PASTE SHEET'!W470="","",'S.D.PASTE SHEET'!W470)</f>
        <v/>
      </c>
      <c s="72" t="str">
        <f>IF('S.D.PASTE SHEET'!X470="","",'S.D.PASTE SHEET'!X470)</f>
        <v/>
      </c>
      <c s="72" t="str">
        <f>IF('S.D.PASTE SHEET'!Y470="","",'S.D.PASTE SHEET'!Y470)</f>
        <v/>
      </c>
      <c s="72" t="str">
        <f>IF('S.D.PASTE SHEET'!Z470="","",'S.D.PASTE SHEET'!Z470)</f>
        <v/>
      </c>
      <c s="72" t="str">
        <f>IF('S.D.PASTE SHEET'!AA470="","",'S.D.PASTE SHEET'!AA470)</f>
        <v/>
      </c>
      <c s="72" t="str">
        <f>IF('S.D.PASTE SHEET'!AB470="","",'S.D.PASTE SHEET'!AB470)</f>
        <v/>
      </c>
      <c s="72" t="str">
        <f>IF('S.D.PASTE SHEET'!AC470="","",'S.D.PASTE SHEET'!AC470)</f>
        <v/>
      </c>
      <c s="72" t="str">
        <f>IF('S.D.PASTE SHEET'!AD470="","",'S.D.PASTE SHEET'!AD470)</f>
        <v/>
      </c>
      <c s="74"/>
      <c s="70" t="str">
        <f>IF(AK470="","",IF(AK470&gt;0,COUNT($AG$2:AG470),""))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IF(BC470="","",IF(BC470&gt;0,COUNT($AY$2:AY470),""))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1" spans="1:157" ht="15.75" customHeight="1">
      <c r="A471" s="72" t="str">
        <f>IF('S.D.PASTE SHEET'!A471="","",'S.D.PASTE SHEET'!A471)</f>
        <v/>
      </c>
      <c s="72" t="str">
        <f>IF('S.D.PASTE SHEET'!B471="","",'S.D.PASTE SHEET'!B471)</f>
        <v/>
      </c>
      <c s="72" t="str">
        <f>IF('S.D.PASTE SHEET'!C471="","",'S.D.PASTE SHEET'!C471)</f>
        <v/>
      </c>
      <c s="73" t="str">
        <f>IF('S.D.PASTE SHEET'!D471="","",'S.D.PASTE SHEET'!D471)</f>
        <v/>
      </c>
      <c s="72" t="str">
        <f>IF('S.D.PASTE SHEET'!E471="","",UPPER('S.D.PASTE SHEET'!E471))</f>
        <v/>
      </c>
      <c s="72" t="str">
        <f>IF('S.D.PASTE SHEET'!F471="","",'S.D.PASTE SHEET'!F471)</f>
        <v/>
      </c>
      <c s="72" t="str">
        <f>IF('S.D.PASTE SHEET'!G471="","",UPPER('S.D.PASTE SHEET'!G471))</f>
        <v/>
      </c>
      <c s="72" t="str">
        <f>IF('S.D.PASTE SHEET'!H471="","",UPPER('S.D.PASTE SHEET'!H471))</f>
        <v/>
      </c>
      <c s="72" t="str">
        <f>IF('S.D.PASTE SHEET'!I471="","",'S.D.PASTE SHEET'!I471)</f>
        <v/>
      </c>
      <c s="73" t="str">
        <f>IF('S.D.PASTE SHEET'!J471="","",'S.D.PASTE SHEET'!J471)</f>
        <v/>
      </c>
      <c s="72" t="str">
        <f>IF('S.D.PASTE SHEET'!K471="","",'S.D.PASTE SHEET'!K471)</f>
        <v/>
      </c>
      <c s="72" t="str">
        <f>IF('S.D.PASTE SHEET'!L471="","",'S.D.PASTE SHEET'!L471)</f>
        <v/>
      </c>
      <c s="72" t="str">
        <f>IF('S.D.PASTE SHEET'!M471="","",'S.D.PASTE SHEET'!M471)</f>
        <v/>
      </c>
      <c s="72" t="str">
        <f>IF('S.D.PASTE SHEET'!N471="","",'S.D.PASTE SHEET'!N471)</f>
        <v/>
      </c>
      <c s="72" t="str">
        <f>IF('S.D.PASTE SHEET'!O471="","",'S.D.PASTE SHEET'!O471)</f>
        <v/>
      </c>
      <c s="72" t="str">
        <f>IF('S.D.PASTE SHEET'!P471="","",'S.D.PASTE SHEET'!P471)</f>
        <v/>
      </c>
      <c s="72" t="str">
        <f>IF('S.D.PASTE SHEET'!Q471="","",'S.D.PASTE SHEET'!Q471)</f>
        <v/>
      </c>
      <c s="72" t="str">
        <f>IF('S.D.PASTE SHEET'!R471="","",'S.D.PASTE SHEET'!R471)</f>
        <v/>
      </c>
      <c s="72" t="str">
        <f>IF('S.D.PASTE SHEET'!S471="","",'S.D.PASTE SHEET'!S471)</f>
        <v/>
      </c>
      <c s="72" t="str">
        <f>IF('S.D.PASTE SHEET'!T471="","",'S.D.PASTE SHEET'!T471)</f>
        <v/>
      </c>
      <c s="72" t="str">
        <f>IF('S.D.PASTE SHEET'!U471="","",'S.D.PASTE SHEET'!U471)</f>
        <v/>
      </c>
      <c s="72" t="str">
        <f>IF('S.D.PASTE SHEET'!V471="","",'S.D.PASTE SHEET'!V471)</f>
        <v/>
      </c>
      <c s="72" t="str">
        <f>IF('S.D.PASTE SHEET'!W471="","",'S.D.PASTE SHEET'!W471)</f>
        <v/>
      </c>
      <c s="72" t="str">
        <f>IF('S.D.PASTE SHEET'!X471="","",'S.D.PASTE SHEET'!X471)</f>
        <v/>
      </c>
      <c s="72" t="str">
        <f>IF('S.D.PASTE SHEET'!Y471="","",'S.D.PASTE SHEET'!Y471)</f>
        <v/>
      </c>
      <c s="72" t="str">
        <f>IF('S.D.PASTE SHEET'!Z471="","",'S.D.PASTE SHEET'!Z471)</f>
        <v/>
      </c>
      <c s="72" t="str">
        <f>IF('S.D.PASTE SHEET'!AA471="","",'S.D.PASTE SHEET'!AA471)</f>
        <v/>
      </c>
      <c s="72" t="str">
        <f>IF('S.D.PASTE SHEET'!AB471="","",'S.D.PASTE SHEET'!AB471)</f>
        <v/>
      </c>
      <c s="72" t="str">
        <f>IF('S.D.PASTE SHEET'!AC471="","",'S.D.PASTE SHEET'!AC471)</f>
        <v/>
      </c>
      <c s="72" t="str">
        <f>IF('S.D.PASTE SHEET'!AD471="","",'S.D.PASTE SHEET'!AD471)</f>
        <v/>
      </c>
      <c s="74"/>
      <c s="70" t="str">
        <f>IF(AK471="","",IF(AK471&gt;0,COUNT($AG$2:AG471),""))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IF(BC471="","",IF(BC471&gt;0,COUNT($AY$2:AY471),""))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2" spans="1:157" ht="15.75" customHeight="1">
      <c r="A472" s="72" t="str">
        <f>IF('S.D.PASTE SHEET'!A472="","",'S.D.PASTE SHEET'!A472)</f>
        <v/>
      </c>
      <c s="72" t="str">
        <f>IF('S.D.PASTE SHEET'!B472="","",'S.D.PASTE SHEET'!B472)</f>
        <v/>
      </c>
      <c s="72" t="str">
        <f>IF('S.D.PASTE SHEET'!C472="","",'S.D.PASTE SHEET'!C472)</f>
        <v/>
      </c>
      <c s="73" t="str">
        <f>IF('S.D.PASTE SHEET'!D472="","",'S.D.PASTE SHEET'!D472)</f>
        <v/>
      </c>
      <c s="72" t="str">
        <f>IF('S.D.PASTE SHEET'!E472="","",UPPER('S.D.PASTE SHEET'!E472))</f>
        <v/>
      </c>
      <c s="72" t="str">
        <f>IF('S.D.PASTE SHEET'!F472="","",'S.D.PASTE SHEET'!F472)</f>
        <v/>
      </c>
      <c s="72" t="str">
        <f>IF('S.D.PASTE SHEET'!G472="","",UPPER('S.D.PASTE SHEET'!G472))</f>
        <v/>
      </c>
      <c s="72" t="str">
        <f>IF('S.D.PASTE SHEET'!H472="","",UPPER('S.D.PASTE SHEET'!H472))</f>
        <v/>
      </c>
      <c s="72" t="str">
        <f>IF('S.D.PASTE SHEET'!I472="","",'S.D.PASTE SHEET'!I472)</f>
        <v/>
      </c>
      <c s="73" t="str">
        <f>IF('S.D.PASTE SHEET'!J472="","",'S.D.PASTE SHEET'!J472)</f>
        <v/>
      </c>
      <c s="72" t="str">
        <f>IF('S.D.PASTE SHEET'!K472="","",'S.D.PASTE SHEET'!K472)</f>
        <v/>
      </c>
      <c s="72" t="str">
        <f>IF('S.D.PASTE SHEET'!L472="","",'S.D.PASTE SHEET'!L472)</f>
        <v/>
      </c>
      <c s="72" t="str">
        <f>IF('S.D.PASTE SHEET'!M472="","",'S.D.PASTE SHEET'!M472)</f>
        <v/>
      </c>
      <c s="72" t="str">
        <f>IF('S.D.PASTE SHEET'!N472="","",'S.D.PASTE SHEET'!N472)</f>
        <v/>
      </c>
      <c s="72" t="str">
        <f>IF('S.D.PASTE SHEET'!O472="","",'S.D.PASTE SHEET'!O472)</f>
        <v/>
      </c>
      <c s="72" t="str">
        <f>IF('S.D.PASTE SHEET'!P472="","",'S.D.PASTE SHEET'!P472)</f>
        <v/>
      </c>
      <c s="72" t="str">
        <f>IF('S.D.PASTE SHEET'!Q472="","",'S.D.PASTE SHEET'!Q472)</f>
        <v/>
      </c>
      <c s="72" t="str">
        <f>IF('S.D.PASTE SHEET'!R472="","",'S.D.PASTE SHEET'!R472)</f>
        <v/>
      </c>
      <c s="72" t="str">
        <f>IF('S.D.PASTE SHEET'!S472="","",'S.D.PASTE SHEET'!S472)</f>
        <v/>
      </c>
      <c s="72" t="str">
        <f>IF('S.D.PASTE SHEET'!T472="","",'S.D.PASTE SHEET'!T472)</f>
        <v/>
      </c>
      <c s="72" t="str">
        <f>IF('S.D.PASTE SHEET'!U472="","",'S.D.PASTE SHEET'!U472)</f>
        <v/>
      </c>
      <c s="72" t="str">
        <f>IF('S.D.PASTE SHEET'!V472="","",'S.D.PASTE SHEET'!V472)</f>
        <v/>
      </c>
      <c s="72" t="str">
        <f>IF('S.D.PASTE SHEET'!W472="","",'S.D.PASTE SHEET'!W472)</f>
        <v/>
      </c>
      <c s="72" t="str">
        <f>IF('S.D.PASTE SHEET'!X472="","",'S.D.PASTE SHEET'!X472)</f>
        <v/>
      </c>
      <c s="72" t="str">
        <f>IF('S.D.PASTE SHEET'!Y472="","",'S.D.PASTE SHEET'!Y472)</f>
        <v/>
      </c>
      <c s="72" t="str">
        <f>IF('S.D.PASTE SHEET'!Z472="","",'S.D.PASTE SHEET'!Z472)</f>
        <v/>
      </c>
      <c s="72" t="str">
        <f>IF('S.D.PASTE SHEET'!AA472="","",'S.D.PASTE SHEET'!AA472)</f>
        <v/>
      </c>
      <c s="72" t="str">
        <f>IF('S.D.PASTE SHEET'!AB472="","",'S.D.PASTE SHEET'!AB472)</f>
        <v/>
      </c>
      <c s="72" t="str">
        <f>IF('S.D.PASTE SHEET'!AC472="","",'S.D.PASTE SHEET'!AC472)</f>
        <v/>
      </c>
      <c s="72" t="str">
        <f>IF('S.D.PASTE SHEET'!AD472="","",'S.D.PASTE SHEET'!AD472)</f>
        <v/>
      </c>
      <c s="74"/>
      <c s="70" t="str">
        <f>IF(AK472="","",IF(AK472&gt;0,COUNT($AG$2:AG472),""))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IF(BC472="","",IF(BC472&gt;0,COUNT($AY$2:AY472),""))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3" spans="1:157" ht="15.75" customHeight="1">
      <c r="A473" s="72" t="str">
        <f>IF('S.D.PASTE SHEET'!A473="","",'S.D.PASTE SHEET'!A473)</f>
        <v/>
      </c>
      <c s="72" t="str">
        <f>IF('S.D.PASTE SHEET'!B473="","",'S.D.PASTE SHEET'!B473)</f>
        <v/>
      </c>
      <c s="72" t="str">
        <f>IF('S.D.PASTE SHEET'!C473="","",'S.D.PASTE SHEET'!C473)</f>
        <v/>
      </c>
      <c s="73" t="str">
        <f>IF('S.D.PASTE SHEET'!D473="","",'S.D.PASTE SHEET'!D473)</f>
        <v/>
      </c>
      <c s="72" t="str">
        <f>IF('S.D.PASTE SHEET'!E473="","",UPPER('S.D.PASTE SHEET'!E473))</f>
        <v/>
      </c>
      <c s="72" t="str">
        <f>IF('S.D.PASTE SHEET'!F473="","",'S.D.PASTE SHEET'!F473)</f>
        <v/>
      </c>
      <c s="72" t="str">
        <f>IF('S.D.PASTE SHEET'!G473="","",UPPER('S.D.PASTE SHEET'!G473))</f>
        <v/>
      </c>
      <c s="72" t="str">
        <f>IF('S.D.PASTE SHEET'!H473="","",UPPER('S.D.PASTE SHEET'!H473))</f>
        <v/>
      </c>
      <c s="72" t="str">
        <f>IF('S.D.PASTE SHEET'!I473="","",'S.D.PASTE SHEET'!I473)</f>
        <v/>
      </c>
      <c s="73" t="str">
        <f>IF('S.D.PASTE SHEET'!J473="","",'S.D.PASTE SHEET'!J473)</f>
        <v/>
      </c>
      <c s="72" t="str">
        <f>IF('S.D.PASTE SHEET'!K473="","",'S.D.PASTE SHEET'!K473)</f>
        <v/>
      </c>
      <c s="72" t="str">
        <f>IF('S.D.PASTE SHEET'!L473="","",'S.D.PASTE SHEET'!L473)</f>
        <v/>
      </c>
      <c s="72" t="str">
        <f>IF('S.D.PASTE SHEET'!M473="","",'S.D.PASTE SHEET'!M473)</f>
        <v/>
      </c>
      <c s="72" t="str">
        <f>IF('S.D.PASTE SHEET'!N473="","",'S.D.PASTE SHEET'!N473)</f>
        <v/>
      </c>
      <c s="72" t="str">
        <f>IF('S.D.PASTE SHEET'!O473="","",'S.D.PASTE SHEET'!O473)</f>
        <v/>
      </c>
      <c s="72" t="str">
        <f>IF('S.D.PASTE SHEET'!P473="","",'S.D.PASTE SHEET'!P473)</f>
        <v/>
      </c>
      <c s="72" t="str">
        <f>IF('S.D.PASTE SHEET'!Q473="","",'S.D.PASTE SHEET'!Q473)</f>
        <v/>
      </c>
      <c s="72" t="str">
        <f>IF('S.D.PASTE SHEET'!R473="","",'S.D.PASTE SHEET'!R473)</f>
        <v/>
      </c>
      <c s="72" t="str">
        <f>IF('S.D.PASTE SHEET'!S473="","",'S.D.PASTE SHEET'!S473)</f>
        <v/>
      </c>
      <c s="72" t="str">
        <f>IF('S.D.PASTE SHEET'!T473="","",'S.D.PASTE SHEET'!T473)</f>
        <v/>
      </c>
      <c s="72" t="str">
        <f>IF('S.D.PASTE SHEET'!U473="","",'S.D.PASTE SHEET'!U473)</f>
        <v/>
      </c>
      <c s="72" t="str">
        <f>IF('S.D.PASTE SHEET'!V473="","",'S.D.PASTE SHEET'!V473)</f>
        <v/>
      </c>
      <c s="72" t="str">
        <f>IF('S.D.PASTE SHEET'!W473="","",'S.D.PASTE SHEET'!W473)</f>
        <v/>
      </c>
      <c s="72" t="str">
        <f>IF('S.D.PASTE SHEET'!X473="","",'S.D.PASTE SHEET'!X473)</f>
        <v/>
      </c>
      <c s="72" t="str">
        <f>IF('S.D.PASTE SHEET'!Y473="","",'S.D.PASTE SHEET'!Y473)</f>
        <v/>
      </c>
      <c s="72" t="str">
        <f>IF('S.D.PASTE SHEET'!Z473="","",'S.D.PASTE SHEET'!Z473)</f>
        <v/>
      </c>
      <c s="72" t="str">
        <f>IF('S.D.PASTE SHEET'!AA473="","",'S.D.PASTE SHEET'!AA473)</f>
        <v/>
      </c>
      <c s="72" t="str">
        <f>IF('S.D.PASTE SHEET'!AB473="","",'S.D.PASTE SHEET'!AB473)</f>
        <v/>
      </c>
      <c s="72" t="str">
        <f>IF('S.D.PASTE SHEET'!AC473="","",'S.D.PASTE SHEET'!AC473)</f>
        <v/>
      </c>
      <c s="72" t="str">
        <f>IF('S.D.PASTE SHEET'!AD473="","",'S.D.PASTE SHEET'!AD473)</f>
        <v/>
      </c>
      <c s="74"/>
      <c s="70" t="str">
        <f>IF(AK473="","",IF(AK473&gt;0,COUNT($AG$2:AG473),""))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IF(BC473="","",IF(BC473&gt;0,COUNT($AY$2:AY473),""))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4" spans="1:157" ht="15.75" customHeight="1">
      <c r="A474" s="72" t="str">
        <f>IF('S.D.PASTE SHEET'!A474="","",'S.D.PASTE SHEET'!A474)</f>
        <v/>
      </c>
      <c s="72" t="str">
        <f>IF('S.D.PASTE SHEET'!B474="","",'S.D.PASTE SHEET'!B474)</f>
        <v/>
      </c>
      <c s="72" t="str">
        <f>IF('S.D.PASTE SHEET'!C474="","",'S.D.PASTE SHEET'!C474)</f>
        <v/>
      </c>
      <c s="73" t="str">
        <f>IF('S.D.PASTE SHEET'!D474="","",'S.D.PASTE SHEET'!D474)</f>
        <v/>
      </c>
      <c s="72" t="str">
        <f>IF('S.D.PASTE SHEET'!E474="","",UPPER('S.D.PASTE SHEET'!E474))</f>
        <v/>
      </c>
      <c s="72" t="str">
        <f>IF('S.D.PASTE SHEET'!F474="","",'S.D.PASTE SHEET'!F474)</f>
        <v/>
      </c>
      <c s="72" t="str">
        <f>IF('S.D.PASTE SHEET'!G474="","",UPPER('S.D.PASTE SHEET'!G474))</f>
        <v/>
      </c>
      <c s="72" t="str">
        <f>IF('S.D.PASTE SHEET'!H474="","",UPPER('S.D.PASTE SHEET'!H474))</f>
        <v/>
      </c>
      <c s="72" t="str">
        <f>IF('S.D.PASTE SHEET'!I474="","",'S.D.PASTE SHEET'!I474)</f>
        <v/>
      </c>
      <c s="73" t="str">
        <f>IF('S.D.PASTE SHEET'!J474="","",'S.D.PASTE SHEET'!J474)</f>
        <v/>
      </c>
      <c s="72" t="str">
        <f>IF('S.D.PASTE SHEET'!K474="","",'S.D.PASTE SHEET'!K474)</f>
        <v/>
      </c>
      <c s="72" t="str">
        <f>IF('S.D.PASTE SHEET'!L474="","",'S.D.PASTE SHEET'!L474)</f>
        <v/>
      </c>
      <c s="72" t="str">
        <f>IF('S.D.PASTE SHEET'!M474="","",'S.D.PASTE SHEET'!M474)</f>
        <v/>
      </c>
      <c s="72" t="str">
        <f>IF('S.D.PASTE SHEET'!N474="","",'S.D.PASTE SHEET'!N474)</f>
        <v/>
      </c>
      <c s="72" t="str">
        <f>IF('S.D.PASTE SHEET'!O474="","",'S.D.PASTE SHEET'!O474)</f>
        <v/>
      </c>
      <c s="72" t="str">
        <f>IF('S.D.PASTE SHEET'!P474="","",'S.D.PASTE SHEET'!P474)</f>
        <v/>
      </c>
      <c s="72" t="str">
        <f>IF('S.D.PASTE SHEET'!Q474="","",'S.D.PASTE SHEET'!Q474)</f>
        <v/>
      </c>
      <c s="72" t="str">
        <f>IF('S.D.PASTE SHEET'!R474="","",'S.D.PASTE SHEET'!R474)</f>
        <v/>
      </c>
      <c s="72" t="str">
        <f>IF('S.D.PASTE SHEET'!S474="","",'S.D.PASTE SHEET'!S474)</f>
        <v/>
      </c>
      <c s="72" t="str">
        <f>IF('S.D.PASTE SHEET'!T474="","",'S.D.PASTE SHEET'!T474)</f>
        <v/>
      </c>
      <c s="72" t="str">
        <f>IF('S.D.PASTE SHEET'!U474="","",'S.D.PASTE SHEET'!U474)</f>
        <v/>
      </c>
      <c s="72" t="str">
        <f>IF('S.D.PASTE SHEET'!V474="","",'S.D.PASTE SHEET'!V474)</f>
        <v/>
      </c>
      <c s="72" t="str">
        <f>IF('S.D.PASTE SHEET'!W474="","",'S.D.PASTE SHEET'!W474)</f>
        <v/>
      </c>
      <c s="72" t="str">
        <f>IF('S.D.PASTE SHEET'!X474="","",'S.D.PASTE SHEET'!X474)</f>
        <v/>
      </c>
      <c s="72" t="str">
        <f>IF('S.D.PASTE SHEET'!Y474="","",'S.D.PASTE SHEET'!Y474)</f>
        <v/>
      </c>
      <c s="72" t="str">
        <f>IF('S.D.PASTE SHEET'!Z474="","",'S.D.PASTE SHEET'!Z474)</f>
        <v/>
      </c>
      <c s="72" t="str">
        <f>IF('S.D.PASTE SHEET'!AA474="","",'S.D.PASTE SHEET'!AA474)</f>
        <v/>
      </c>
      <c s="72" t="str">
        <f>IF('S.D.PASTE SHEET'!AB474="","",'S.D.PASTE SHEET'!AB474)</f>
        <v/>
      </c>
      <c s="72" t="str">
        <f>IF('S.D.PASTE SHEET'!AC474="","",'S.D.PASTE SHEET'!AC474)</f>
        <v/>
      </c>
      <c s="72" t="str">
        <f>IF('S.D.PASTE SHEET'!AD474="","",'S.D.PASTE SHEET'!AD474)</f>
        <v/>
      </c>
      <c s="74"/>
      <c s="70" t="str">
        <f>IF(AK474="","",IF(AK474&gt;0,COUNT($AG$2:AG474),""))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IF(BC474="","",IF(BC474&gt;0,COUNT($AY$2:AY474),""))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5" spans="1:157" ht="15.75" customHeight="1">
      <c r="A475" s="72" t="str">
        <f>IF('S.D.PASTE SHEET'!A475="","",'S.D.PASTE SHEET'!A475)</f>
        <v/>
      </c>
      <c s="72" t="str">
        <f>IF('S.D.PASTE SHEET'!B475="","",'S.D.PASTE SHEET'!B475)</f>
        <v/>
      </c>
      <c s="72" t="str">
        <f>IF('S.D.PASTE SHEET'!C475="","",'S.D.PASTE SHEET'!C475)</f>
        <v/>
      </c>
      <c s="73" t="str">
        <f>IF('S.D.PASTE SHEET'!D475="","",'S.D.PASTE SHEET'!D475)</f>
        <v/>
      </c>
      <c s="72" t="str">
        <f>IF('S.D.PASTE SHEET'!E475="","",UPPER('S.D.PASTE SHEET'!E475))</f>
        <v/>
      </c>
      <c s="72" t="str">
        <f>IF('S.D.PASTE SHEET'!F475="","",'S.D.PASTE SHEET'!F475)</f>
        <v/>
      </c>
      <c s="72" t="str">
        <f>IF('S.D.PASTE SHEET'!G475="","",UPPER('S.D.PASTE SHEET'!G475))</f>
        <v/>
      </c>
      <c s="72" t="str">
        <f>IF('S.D.PASTE SHEET'!H475="","",UPPER('S.D.PASTE SHEET'!H475))</f>
        <v/>
      </c>
      <c s="72" t="str">
        <f>IF('S.D.PASTE SHEET'!I475="","",'S.D.PASTE SHEET'!I475)</f>
        <v/>
      </c>
      <c s="73" t="str">
        <f>IF('S.D.PASTE SHEET'!J475="","",'S.D.PASTE SHEET'!J475)</f>
        <v/>
      </c>
      <c s="72" t="str">
        <f>IF('S.D.PASTE SHEET'!K475="","",'S.D.PASTE SHEET'!K475)</f>
        <v/>
      </c>
      <c s="72" t="str">
        <f>IF('S.D.PASTE SHEET'!L475="","",'S.D.PASTE SHEET'!L475)</f>
        <v/>
      </c>
      <c s="72" t="str">
        <f>IF('S.D.PASTE SHEET'!M475="","",'S.D.PASTE SHEET'!M475)</f>
        <v/>
      </c>
      <c s="72" t="str">
        <f>IF('S.D.PASTE SHEET'!N475="","",'S.D.PASTE SHEET'!N475)</f>
        <v/>
      </c>
      <c s="72" t="str">
        <f>IF('S.D.PASTE SHEET'!O475="","",'S.D.PASTE SHEET'!O475)</f>
        <v/>
      </c>
      <c s="72" t="str">
        <f>IF('S.D.PASTE SHEET'!P475="","",'S.D.PASTE SHEET'!P475)</f>
        <v/>
      </c>
      <c s="72" t="str">
        <f>IF('S.D.PASTE SHEET'!Q475="","",'S.D.PASTE SHEET'!Q475)</f>
        <v/>
      </c>
      <c s="72" t="str">
        <f>IF('S.D.PASTE SHEET'!R475="","",'S.D.PASTE SHEET'!R475)</f>
        <v/>
      </c>
      <c s="72" t="str">
        <f>IF('S.D.PASTE SHEET'!S475="","",'S.D.PASTE SHEET'!S475)</f>
        <v/>
      </c>
      <c s="72" t="str">
        <f>IF('S.D.PASTE SHEET'!T475="","",'S.D.PASTE SHEET'!T475)</f>
        <v/>
      </c>
      <c s="72" t="str">
        <f>IF('S.D.PASTE SHEET'!U475="","",'S.D.PASTE SHEET'!U475)</f>
        <v/>
      </c>
      <c s="72" t="str">
        <f>IF('S.D.PASTE SHEET'!V475="","",'S.D.PASTE SHEET'!V475)</f>
        <v/>
      </c>
      <c s="72" t="str">
        <f>IF('S.D.PASTE SHEET'!W475="","",'S.D.PASTE SHEET'!W475)</f>
        <v/>
      </c>
      <c s="72" t="str">
        <f>IF('S.D.PASTE SHEET'!X475="","",'S.D.PASTE SHEET'!X475)</f>
        <v/>
      </c>
      <c s="72" t="str">
        <f>IF('S.D.PASTE SHEET'!Y475="","",'S.D.PASTE SHEET'!Y475)</f>
        <v/>
      </c>
      <c s="72" t="str">
        <f>IF('S.D.PASTE SHEET'!Z475="","",'S.D.PASTE SHEET'!Z475)</f>
        <v/>
      </c>
      <c s="72" t="str">
        <f>IF('S.D.PASTE SHEET'!AA475="","",'S.D.PASTE SHEET'!AA475)</f>
        <v/>
      </c>
      <c s="72" t="str">
        <f>IF('S.D.PASTE SHEET'!AB475="","",'S.D.PASTE SHEET'!AB475)</f>
        <v/>
      </c>
      <c s="72" t="str">
        <f>IF('S.D.PASTE SHEET'!AC475="","",'S.D.PASTE SHEET'!AC475)</f>
        <v/>
      </c>
      <c s="72" t="str">
        <f>IF('S.D.PASTE SHEET'!AD475="","",'S.D.PASTE SHEET'!AD475)</f>
        <v/>
      </c>
      <c s="74"/>
      <c s="70" t="str">
        <f>IF(AK475="","",IF(AK475&gt;0,COUNT($AG$2:AG475),""))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IF(BC475="","",IF(BC475&gt;0,COUNT($AY$2:AY475),""))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6" spans="1:157" ht="15.75" customHeight="1">
      <c r="A476" s="72" t="str">
        <f>IF('S.D.PASTE SHEET'!A476="","",'S.D.PASTE SHEET'!A476)</f>
        <v/>
      </c>
      <c s="72" t="str">
        <f>IF('S.D.PASTE SHEET'!B476="","",'S.D.PASTE SHEET'!B476)</f>
        <v/>
      </c>
      <c s="72" t="str">
        <f>IF('S.D.PASTE SHEET'!C476="","",'S.D.PASTE SHEET'!C476)</f>
        <v/>
      </c>
      <c s="73" t="str">
        <f>IF('S.D.PASTE SHEET'!D476="","",'S.D.PASTE SHEET'!D476)</f>
        <v/>
      </c>
      <c s="72" t="str">
        <f>IF('S.D.PASTE SHEET'!E476="","",UPPER('S.D.PASTE SHEET'!E476))</f>
        <v/>
      </c>
      <c s="72" t="str">
        <f>IF('S.D.PASTE SHEET'!F476="","",'S.D.PASTE SHEET'!F476)</f>
        <v/>
      </c>
      <c s="72" t="str">
        <f>IF('S.D.PASTE SHEET'!G476="","",UPPER('S.D.PASTE SHEET'!G476))</f>
        <v/>
      </c>
      <c s="72" t="str">
        <f>IF('S.D.PASTE SHEET'!H476="","",UPPER('S.D.PASTE SHEET'!H476))</f>
        <v/>
      </c>
      <c s="72" t="str">
        <f>IF('S.D.PASTE SHEET'!I476="","",'S.D.PASTE SHEET'!I476)</f>
        <v/>
      </c>
      <c s="73" t="str">
        <f>IF('S.D.PASTE SHEET'!J476="","",'S.D.PASTE SHEET'!J476)</f>
        <v/>
      </c>
      <c s="72" t="str">
        <f>IF('S.D.PASTE SHEET'!K476="","",'S.D.PASTE SHEET'!K476)</f>
        <v/>
      </c>
      <c s="72" t="str">
        <f>IF('S.D.PASTE SHEET'!L476="","",'S.D.PASTE SHEET'!L476)</f>
        <v/>
      </c>
      <c s="72" t="str">
        <f>IF('S.D.PASTE SHEET'!M476="","",'S.D.PASTE SHEET'!M476)</f>
        <v/>
      </c>
      <c s="72" t="str">
        <f>IF('S.D.PASTE SHEET'!N476="","",'S.D.PASTE SHEET'!N476)</f>
        <v/>
      </c>
      <c s="72" t="str">
        <f>IF('S.D.PASTE SHEET'!O476="","",'S.D.PASTE SHEET'!O476)</f>
        <v/>
      </c>
      <c s="72" t="str">
        <f>IF('S.D.PASTE SHEET'!P476="","",'S.D.PASTE SHEET'!P476)</f>
        <v/>
      </c>
      <c s="72" t="str">
        <f>IF('S.D.PASTE SHEET'!Q476="","",'S.D.PASTE SHEET'!Q476)</f>
        <v/>
      </c>
      <c s="72" t="str">
        <f>IF('S.D.PASTE SHEET'!R476="","",'S.D.PASTE SHEET'!R476)</f>
        <v/>
      </c>
      <c s="72" t="str">
        <f>IF('S.D.PASTE SHEET'!S476="","",'S.D.PASTE SHEET'!S476)</f>
        <v/>
      </c>
      <c s="72" t="str">
        <f>IF('S.D.PASTE SHEET'!T476="","",'S.D.PASTE SHEET'!T476)</f>
        <v/>
      </c>
      <c s="72" t="str">
        <f>IF('S.D.PASTE SHEET'!U476="","",'S.D.PASTE SHEET'!U476)</f>
        <v/>
      </c>
      <c s="72" t="str">
        <f>IF('S.D.PASTE SHEET'!V476="","",'S.D.PASTE SHEET'!V476)</f>
        <v/>
      </c>
      <c s="72" t="str">
        <f>IF('S.D.PASTE SHEET'!W476="","",'S.D.PASTE SHEET'!W476)</f>
        <v/>
      </c>
      <c s="72" t="str">
        <f>IF('S.D.PASTE SHEET'!X476="","",'S.D.PASTE SHEET'!X476)</f>
        <v/>
      </c>
      <c s="72" t="str">
        <f>IF('S.D.PASTE SHEET'!Y476="","",'S.D.PASTE SHEET'!Y476)</f>
        <v/>
      </c>
      <c s="72" t="str">
        <f>IF('S.D.PASTE SHEET'!Z476="","",'S.D.PASTE SHEET'!Z476)</f>
        <v/>
      </c>
      <c s="72" t="str">
        <f>IF('S.D.PASTE SHEET'!AA476="","",'S.D.PASTE SHEET'!AA476)</f>
        <v/>
      </c>
      <c s="72" t="str">
        <f>IF('S.D.PASTE SHEET'!AB476="","",'S.D.PASTE SHEET'!AB476)</f>
        <v/>
      </c>
      <c s="72" t="str">
        <f>IF('S.D.PASTE SHEET'!AC476="","",'S.D.PASTE SHEET'!AC476)</f>
        <v/>
      </c>
      <c s="72" t="str">
        <f>IF('S.D.PASTE SHEET'!AD476="","",'S.D.PASTE SHEET'!AD476)</f>
        <v/>
      </c>
      <c s="74"/>
      <c s="70" t="str">
        <f>IF(AK476="","",IF(AK476&gt;0,COUNT($AG$2:AG476),""))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IF(BC476="","",IF(BC476&gt;0,COUNT($AY$2:AY476),""))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7" spans="1:157" ht="15.75" customHeight="1">
      <c r="A477" s="72" t="str">
        <f>IF('S.D.PASTE SHEET'!A477="","",'S.D.PASTE SHEET'!A477)</f>
        <v/>
      </c>
      <c s="72" t="str">
        <f>IF('S.D.PASTE SHEET'!B477="","",'S.D.PASTE SHEET'!B477)</f>
        <v/>
      </c>
      <c s="72" t="str">
        <f>IF('S.D.PASTE SHEET'!C477="","",'S.D.PASTE SHEET'!C477)</f>
        <v/>
      </c>
      <c s="73" t="str">
        <f>IF('S.D.PASTE SHEET'!D477="","",'S.D.PASTE SHEET'!D477)</f>
        <v/>
      </c>
      <c s="72" t="str">
        <f>IF('S.D.PASTE SHEET'!E477="","",UPPER('S.D.PASTE SHEET'!E477))</f>
        <v/>
      </c>
      <c s="72" t="str">
        <f>IF('S.D.PASTE SHEET'!F477="","",'S.D.PASTE SHEET'!F477)</f>
        <v/>
      </c>
      <c s="72" t="str">
        <f>IF('S.D.PASTE SHEET'!G477="","",UPPER('S.D.PASTE SHEET'!G477))</f>
        <v/>
      </c>
      <c s="72" t="str">
        <f>IF('S.D.PASTE SHEET'!H477="","",UPPER('S.D.PASTE SHEET'!H477))</f>
        <v/>
      </c>
      <c s="72" t="str">
        <f>IF('S.D.PASTE SHEET'!I477="","",'S.D.PASTE SHEET'!I477)</f>
        <v/>
      </c>
      <c s="73" t="str">
        <f>IF('S.D.PASTE SHEET'!J477="","",'S.D.PASTE SHEET'!J477)</f>
        <v/>
      </c>
      <c s="72" t="str">
        <f>IF('S.D.PASTE SHEET'!K477="","",'S.D.PASTE SHEET'!K477)</f>
        <v/>
      </c>
      <c s="72" t="str">
        <f>IF('S.D.PASTE SHEET'!L477="","",'S.D.PASTE SHEET'!L477)</f>
        <v/>
      </c>
      <c s="72" t="str">
        <f>IF('S.D.PASTE SHEET'!M477="","",'S.D.PASTE SHEET'!M477)</f>
        <v/>
      </c>
      <c s="72" t="str">
        <f>IF('S.D.PASTE SHEET'!N477="","",'S.D.PASTE SHEET'!N477)</f>
        <v/>
      </c>
      <c s="72" t="str">
        <f>IF('S.D.PASTE SHEET'!O477="","",'S.D.PASTE SHEET'!O477)</f>
        <v/>
      </c>
      <c s="72" t="str">
        <f>IF('S.D.PASTE SHEET'!P477="","",'S.D.PASTE SHEET'!P477)</f>
        <v/>
      </c>
      <c s="72" t="str">
        <f>IF('S.D.PASTE SHEET'!Q477="","",'S.D.PASTE SHEET'!Q477)</f>
        <v/>
      </c>
      <c s="72" t="str">
        <f>IF('S.D.PASTE SHEET'!R477="","",'S.D.PASTE SHEET'!R477)</f>
        <v/>
      </c>
      <c s="72" t="str">
        <f>IF('S.D.PASTE SHEET'!S477="","",'S.D.PASTE SHEET'!S477)</f>
        <v/>
      </c>
      <c s="72" t="str">
        <f>IF('S.D.PASTE SHEET'!T477="","",'S.D.PASTE SHEET'!T477)</f>
        <v/>
      </c>
      <c s="72" t="str">
        <f>IF('S.D.PASTE SHEET'!U477="","",'S.D.PASTE SHEET'!U477)</f>
        <v/>
      </c>
      <c s="72" t="str">
        <f>IF('S.D.PASTE SHEET'!V477="","",'S.D.PASTE SHEET'!V477)</f>
        <v/>
      </c>
      <c s="72" t="str">
        <f>IF('S.D.PASTE SHEET'!W477="","",'S.D.PASTE SHEET'!W477)</f>
        <v/>
      </c>
      <c s="72" t="str">
        <f>IF('S.D.PASTE SHEET'!X477="","",'S.D.PASTE SHEET'!X477)</f>
        <v/>
      </c>
      <c s="72" t="str">
        <f>IF('S.D.PASTE SHEET'!Y477="","",'S.D.PASTE SHEET'!Y477)</f>
        <v/>
      </c>
      <c s="72" t="str">
        <f>IF('S.D.PASTE SHEET'!Z477="","",'S.D.PASTE SHEET'!Z477)</f>
        <v/>
      </c>
      <c s="72" t="str">
        <f>IF('S.D.PASTE SHEET'!AA477="","",'S.D.PASTE SHEET'!AA477)</f>
        <v/>
      </c>
      <c s="72" t="str">
        <f>IF('S.D.PASTE SHEET'!AB477="","",'S.D.PASTE SHEET'!AB477)</f>
        <v/>
      </c>
      <c s="72" t="str">
        <f>IF('S.D.PASTE SHEET'!AC477="","",'S.D.PASTE SHEET'!AC477)</f>
        <v/>
      </c>
      <c s="72" t="str">
        <f>IF('S.D.PASTE SHEET'!AD477="","",'S.D.PASTE SHEET'!AD477)</f>
        <v/>
      </c>
      <c s="74"/>
      <c s="70" t="str">
        <f>IF(AK477="","",IF(AK477&gt;0,COUNT($AG$2:AG477),""))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IF(BC477="","",IF(BC477&gt;0,COUNT($AY$2:AY477),""))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8" spans="1:157" ht="15.75" customHeight="1">
      <c r="A478" s="72" t="str">
        <f>IF('S.D.PASTE SHEET'!A478="","",'S.D.PASTE SHEET'!A478)</f>
        <v/>
      </c>
      <c s="72" t="str">
        <f>IF('S.D.PASTE SHEET'!B478="","",'S.D.PASTE SHEET'!B478)</f>
        <v/>
      </c>
      <c s="72" t="str">
        <f>IF('S.D.PASTE SHEET'!C478="","",'S.D.PASTE SHEET'!C478)</f>
        <v/>
      </c>
      <c s="73" t="str">
        <f>IF('S.D.PASTE SHEET'!D478="","",'S.D.PASTE SHEET'!D478)</f>
        <v/>
      </c>
      <c s="72" t="str">
        <f>IF('S.D.PASTE SHEET'!E478="","",UPPER('S.D.PASTE SHEET'!E478))</f>
        <v/>
      </c>
      <c s="72" t="str">
        <f>IF('S.D.PASTE SHEET'!F478="","",'S.D.PASTE SHEET'!F478)</f>
        <v/>
      </c>
      <c s="72" t="str">
        <f>IF('S.D.PASTE SHEET'!G478="","",UPPER('S.D.PASTE SHEET'!G478))</f>
        <v/>
      </c>
      <c s="72" t="str">
        <f>IF('S.D.PASTE SHEET'!H478="","",UPPER('S.D.PASTE SHEET'!H478))</f>
        <v/>
      </c>
      <c s="72" t="str">
        <f>IF('S.D.PASTE SHEET'!I478="","",'S.D.PASTE SHEET'!I478)</f>
        <v/>
      </c>
      <c s="73" t="str">
        <f>IF('S.D.PASTE SHEET'!J478="","",'S.D.PASTE SHEET'!J478)</f>
        <v/>
      </c>
      <c s="72" t="str">
        <f>IF('S.D.PASTE SHEET'!K478="","",'S.D.PASTE SHEET'!K478)</f>
        <v/>
      </c>
      <c s="72" t="str">
        <f>IF('S.D.PASTE SHEET'!L478="","",'S.D.PASTE SHEET'!L478)</f>
        <v/>
      </c>
      <c s="72" t="str">
        <f>IF('S.D.PASTE SHEET'!M478="","",'S.D.PASTE SHEET'!M478)</f>
        <v/>
      </c>
      <c s="72" t="str">
        <f>IF('S.D.PASTE SHEET'!N478="","",'S.D.PASTE SHEET'!N478)</f>
        <v/>
      </c>
      <c s="72" t="str">
        <f>IF('S.D.PASTE SHEET'!O478="","",'S.D.PASTE SHEET'!O478)</f>
        <v/>
      </c>
      <c s="72" t="str">
        <f>IF('S.D.PASTE SHEET'!P478="","",'S.D.PASTE SHEET'!P478)</f>
        <v/>
      </c>
      <c s="72" t="str">
        <f>IF('S.D.PASTE SHEET'!Q478="","",'S.D.PASTE SHEET'!Q478)</f>
        <v/>
      </c>
      <c s="72" t="str">
        <f>IF('S.D.PASTE SHEET'!R478="","",'S.D.PASTE SHEET'!R478)</f>
        <v/>
      </c>
      <c s="72" t="str">
        <f>IF('S.D.PASTE SHEET'!S478="","",'S.D.PASTE SHEET'!S478)</f>
        <v/>
      </c>
      <c s="72" t="str">
        <f>IF('S.D.PASTE SHEET'!T478="","",'S.D.PASTE SHEET'!T478)</f>
        <v/>
      </c>
      <c s="72" t="str">
        <f>IF('S.D.PASTE SHEET'!U478="","",'S.D.PASTE SHEET'!U478)</f>
        <v/>
      </c>
      <c s="72" t="str">
        <f>IF('S.D.PASTE SHEET'!V478="","",'S.D.PASTE SHEET'!V478)</f>
        <v/>
      </c>
      <c s="72" t="str">
        <f>IF('S.D.PASTE SHEET'!W478="","",'S.D.PASTE SHEET'!W478)</f>
        <v/>
      </c>
      <c s="72" t="str">
        <f>IF('S.D.PASTE SHEET'!X478="","",'S.D.PASTE SHEET'!X478)</f>
        <v/>
      </c>
      <c s="72" t="str">
        <f>IF('S.D.PASTE SHEET'!Y478="","",'S.D.PASTE SHEET'!Y478)</f>
        <v/>
      </c>
      <c s="72" t="str">
        <f>IF('S.D.PASTE SHEET'!Z478="","",'S.D.PASTE SHEET'!Z478)</f>
        <v/>
      </c>
      <c s="72" t="str">
        <f>IF('S.D.PASTE SHEET'!AA478="","",'S.D.PASTE SHEET'!AA478)</f>
        <v/>
      </c>
      <c s="72" t="str">
        <f>IF('S.D.PASTE SHEET'!AB478="","",'S.D.PASTE SHEET'!AB478)</f>
        <v/>
      </c>
      <c s="72" t="str">
        <f>IF('S.D.PASTE SHEET'!AC478="","",'S.D.PASTE SHEET'!AC478)</f>
        <v/>
      </c>
      <c s="72" t="str">
        <f>IF('S.D.PASTE SHEET'!AD478="","",'S.D.PASTE SHEET'!AD478)</f>
        <v/>
      </c>
      <c s="74"/>
      <c s="70" t="str">
        <f>IF(AK478="","",IF(AK478&gt;0,COUNT($AG$2:AG478),""))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IF(BC478="","",IF(BC478&gt;0,COUNT($AY$2:AY478),""))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79" spans="1:157" ht="15.75" customHeight="1">
      <c r="A479" s="72" t="str">
        <f>IF('S.D.PASTE SHEET'!A479="","",'S.D.PASTE SHEET'!A479)</f>
        <v/>
      </c>
      <c s="72" t="str">
        <f>IF('S.D.PASTE SHEET'!B479="","",'S.D.PASTE SHEET'!B479)</f>
        <v/>
      </c>
      <c s="72" t="str">
        <f>IF('S.D.PASTE SHEET'!C479="","",'S.D.PASTE SHEET'!C479)</f>
        <v/>
      </c>
      <c s="73" t="str">
        <f>IF('S.D.PASTE SHEET'!D479="","",'S.D.PASTE SHEET'!D479)</f>
        <v/>
      </c>
      <c s="72" t="str">
        <f>IF('S.D.PASTE SHEET'!E479="","",UPPER('S.D.PASTE SHEET'!E479))</f>
        <v/>
      </c>
      <c s="72" t="str">
        <f>IF('S.D.PASTE SHEET'!F479="","",'S.D.PASTE SHEET'!F479)</f>
        <v/>
      </c>
      <c s="72" t="str">
        <f>IF('S.D.PASTE SHEET'!G479="","",UPPER('S.D.PASTE SHEET'!G479))</f>
        <v/>
      </c>
      <c s="72" t="str">
        <f>IF('S.D.PASTE SHEET'!H479="","",UPPER('S.D.PASTE SHEET'!H479))</f>
        <v/>
      </c>
      <c s="72" t="str">
        <f>IF('S.D.PASTE SHEET'!I479="","",'S.D.PASTE SHEET'!I479)</f>
        <v/>
      </c>
      <c s="73" t="str">
        <f>IF('S.D.PASTE SHEET'!J479="","",'S.D.PASTE SHEET'!J479)</f>
        <v/>
      </c>
      <c s="72" t="str">
        <f>IF('S.D.PASTE SHEET'!K479="","",'S.D.PASTE SHEET'!K479)</f>
        <v/>
      </c>
      <c s="72" t="str">
        <f>IF('S.D.PASTE SHEET'!L479="","",'S.D.PASTE SHEET'!L479)</f>
        <v/>
      </c>
      <c s="72" t="str">
        <f>IF('S.D.PASTE SHEET'!M479="","",'S.D.PASTE SHEET'!M479)</f>
        <v/>
      </c>
      <c s="72" t="str">
        <f>IF('S.D.PASTE SHEET'!N479="","",'S.D.PASTE SHEET'!N479)</f>
        <v/>
      </c>
      <c s="72" t="str">
        <f>IF('S.D.PASTE SHEET'!O479="","",'S.D.PASTE SHEET'!O479)</f>
        <v/>
      </c>
      <c s="72" t="str">
        <f>IF('S.D.PASTE SHEET'!P479="","",'S.D.PASTE SHEET'!P479)</f>
        <v/>
      </c>
      <c s="72" t="str">
        <f>IF('S.D.PASTE SHEET'!Q479="","",'S.D.PASTE SHEET'!Q479)</f>
        <v/>
      </c>
      <c s="72" t="str">
        <f>IF('S.D.PASTE SHEET'!R479="","",'S.D.PASTE SHEET'!R479)</f>
        <v/>
      </c>
      <c s="72" t="str">
        <f>IF('S.D.PASTE SHEET'!S479="","",'S.D.PASTE SHEET'!S479)</f>
        <v/>
      </c>
      <c s="72" t="str">
        <f>IF('S.D.PASTE SHEET'!T479="","",'S.D.PASTE SHEET'!T479)</f>
        <v/>
      </c>
      <c s="72" t="str">
        <f>IF('S.D.PASTE SHEET'!U479="","",'S.D.PASTE SHEET'!U479)</f>
        <v/>
      </c>
      <c s="72" t="str">
        <f>IF('S.D.PASTE SHEET'!V479="","",'S.D.PASTE SHEET'!V479)</f>
        <v/>
      </c>
      <c s="72" t="str">
        <f>IF('S.D.PASTE SHEET'!W479="","",'S.D.PASTE SHEET'!W479)</f>
        <v/>
      </c>
      <c s="72" t="str">
        <f>IF('S.D.PASTE SHEET'!X479="","",'S.D.PASTE SHEET'!X479)</f>
        <v/>
      </c>
      <c s="72" t="str">
        <f>IF('S.D.PASTE SHEET'!Y479="","",'S.D.PASTE SHEET'!Y479)</f>
        <v/>
      </c>
      <c s="72" t="str">
        <f>IF('S.D.PASTE SHEET'!Z479="","",'S.D.PASTE SHEET'!Z479)</f>
        <v/>
      </c>
      <c s="72" t="str">
        <f>IF('S.D.PASTE SHEET'!AA479="","",'S.D.PASTE SHEET'!AA479)</f>
        <v/>
      </c>
      <c s="72" t="str">
        <f>IF('S.D.PASTE SHEET'!AB479="","",'S.D.PASTE SHEET'!AB479)</f>
        <v/>
      </c>
      <c s="72" t="str">
        <f>IF('S.D.PASTE SHEET'!AC479="","",'S.D.PASTE SHEET'!AC479)</f>
        <v/>
      </c>
      <c s="72" t="str">
        <f>IF('S.D.PASTE SHEET'!AD479="","",'S.D.PASTE SHEET'!AD479)</f>
        <v/>
      </c>
      <c s="74"/>
      <c s="70" t="str">
        <f>IF(AK479="","",IF(AK479&gt;0,COUNT($AG$2:AG479),""))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IF(BC479="","",IF(BC479&gt;0,COUNT($AY$2:AY479),""))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0" spans="1:157" ht="15.75" customHeight="1">
      <c r="A480" s="72" t="str">
        <f>IF('S.D.PASTE SHEET'!A480="","",'S.D.PASTE SHEET'!A480)</f>
        <v/>
      </c>
      <c s="72" t="str">
        <f>IF('S.D.PASTE SHEET'!B480="","",'S.D.PASTE SHEET'!B480)</f>
        <v/>
      </c>
      <c s="72" t="str">
        <f>IF('S.D.PASTE SHEET'!C480="","",'S.D.PASTE SHEET'!C480)</f>
        <v/>
      </c>
      <c s="73" t="str">
        <f>IF('S.D.PASTE SHEET'!D480="","",'S.D.PASTE SHEET'!D480)</f>
        <v/>
      </c>
      <c s="72" t="str">
        <f>IF('S.D.PASTE SHEET'!E480="","",UPPER('S.D.PASTE SHEET'!E480))</f>
        <v/>
      </c>
      <c s="72" t="str">
        <f>IF('S.D.PASTE SHEET'!F480="","",'S.D.PASTE SHEET'!F480)</f>
        <v/>
      </c>
      <c s="72" t="str">
        <f>IF('S.D.PASTE SHEET'!G480="","",UPPER('S.D.PASTE SHEET'!G480))</f>
        <v/>
      </c>
      <c s="72" t="str">
        <f>IF('S.D.PASTE SHEET'!H480="","",UPPER('S.D.PASTE SHEET'!H480))</f>
        <v/>
      </c>
      <c s="72" t="str">
        <f>IF('S.D.PASTE SHEET'!I480="","",'S.D.PASTE SHEET'!I480)</f>
        <v/>
      </c>
      <c s="73" t="str">
        <f>IF('S.D.PASTE SHEET'!J480="","",'S.D.PASTE SHEET'!J480)</f>
        <v/>
      </c>
      <c s="72" t="str">
        <f>IF('S.D.PASTE SHEET'!K480="","",'S.D.PASTE SHEET'!K480)</f>
        <v/>
      </c>
      <c s="72" t="str">
        <f>IF('S.D.PASTE SHEET'!L480="","",'S.D.PASTE SHEET'!L480)</f>
        <v/>
      </c>
      <c s="72" t="str">
        <f>IF('S.D.PASTE SHEET'!M480="","",'S.D.PASTE SHEET'!M480)</f>
        <v/>
      </c>
      <c s="72" t="str">
        <f>IF('S.D.PASTE SHEET'!N480="","",'S.D.PASTE SHEET'!N480)</f>
        <v/>
      </c>
      <c s="72" t="str">
        <f>IF('S.D.PASTE SHEET'!O480="","",'S.D.PASTE SHEET'!O480)</f>
        <v/>
      </c>
      <c s="72" t="str">
        <f>IF('S.D.PASTE SHEET'!P480="","",'S.D.PASTE SHEET'!P480)</f>
        <v/>
      </c>
      <c s="72" t="str">
        <f>IF('S.D.PASTE SHEET'!Q480="","",'S.D.PASTE SHEET'!Q480)</f>
        <v/>
      </c>
      <c s="72" t="str">
        <f>IF('S.D.PASTE SHEET'!R480="","",'S.D.PASTE SHEET'!R480)</f>
        <v/>
      </c>
      <c s="72" t="str">
        <f>IF('S.D.PASTE SHEET'!S480="","",'S.D.PASTE SHEET'!S480)</f>
        <v/>
      </c>
      <c s="72" t="str">
        <f>IF('S.D.PASTE SHEET'!T480="","",'S.D.PASTE SHEET'!T480)</f>
        <v/>
      </c>
      <c s="72" t="str">
        <f>IF('S.D.PASTE SHEET'!U480="","",'S.D.PASTE SHEET'!U480)</f>
        <v/>
      </c>
      <c s="72" t="str">
        <f>IF('S.D.PASTE SHEET'!V480="","",'S.D.PASTE SHEET'!V480)</f>
        <v/>
      </c>
      <c s="72" t="str">
        <f>IF('S.D.PASTE SHEET'!W480="","",'S.D.PASTE SHEET'!W480)</f>
        <v/>
      </c>
      <c s="72" t="str">
        <f>IF('S.D.PASTE SHEET'!X480="","",'S.D.PASTE SHEET'!X480)</f>
        <v/>
      </c>
      <c s="72" t="str">
        <f>IF('S.D.PASTE SHEET'!Y480="","",'S.D.PASTE SHEET'!Y480)</f>
        <v/>
      </c>
      <c s="72" t="str">
        <f>IF('S.D.PASTE SHEET'!Z480="","",'S.D.PASTE SHEET'!Z480)</f>
        <v/>
      </c>
      <c s="72" t="str">
        <f>IF('S.D.PASTE SHEET'!AA480="","",'S.D.PASTE SHEET'!AA480)</f>
        <v/>
      </c>
      <c s="72" t="str">
        <f>IF('S.D.PASTE SHEET'!AB480="","",'S.D.PASTE SHEET'!AB480)</f>
        <v/>
      </c>
      <c s="72" t="str">
        <f>IF('S.D.PASTE SHEET'!AC480="","",'S.D.PASTE SHEET'!AC480)</f>
        <v/>
      </c>
      <c s="72" t="str">
        <f>IF('S.D.PASTE SHEET'!AD480="","",'S.D.PASTE SHEET'!AD480)</f>
        <v/>
      </c>
      <c s="74"/>
      <c s="70" t="str">
        <f>IF(AK480="","",IF(AK480&gt;0,COUNT($AG$2:AG480),""))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IF(BC480="","",IF(BC480&gt;0,COUNT($AY$2:AY480),""))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1" spans="1:157" ht="15.75" customHeight="1">
      <c r="A481" s="72" t="str">
        <f>IF('S.D.PASTE SHEET'!A481="","",'S.D.PASTE SHEET'!A481)</f>
        <v/>
      </c>
      <c s="72" t="str">
        <f>IF('S.D.PASTE SHEET'!B481="","",'S.D.PASTE SHEET'!B481)</f>
        <v/>
      </c>
      <c s="72" t="str">
        <f>IF('S.D.PASTE SHEET'!C481="","",'S.D.PASTE SHEET'!C481)</f>
        <v/>
      </c>
      <c s="73" t="str">
        <f>IF('S.D.PASTE SHEET'!D481="","",'S.D.PASTE SHEET'!D481)</f>
        <v/>
      </c>
      <c s="72" t="str">
        <f>IF('S.D.PASTE SHEET'!E481="","",UPPER('S.D.PASTE SHEET'!E481))</f>
        <v/>
      </c>
      <c s="72" t="str">
        <f>IF('S.D.PASTE SHEET'!F481="","",'S.D.PASTE SHEET'!F481)</f>
        <v/>
      </c>
      <c s="72" t="str">
        <f>IF('S.D.PASTE SHEET'!G481="","",UPPER('S.D.PASTE SHEET'!G481))</f>
        <v/>
      </c>
      <c s="72" t="str">
        <f>IF('S.D.PASTE SHEET'!H481="","",UPPER('S.D.PASTE SHEET'!H481))</f>
        <v/>
      </c>
      <c s="72" t="str">
        <f>IF('S.D.PASTE SHEET'!I481="","",'S.D.PASTE SHEET'!I481)</f>
        <v/>
      </c>
      <c s="73" t="str">
        <f>IF('S.D.PASTE SHEET'!J481="","",'S.D.PASTE SHEET'!J481)</f>
        <v/>
      </c>
      <c s="72" t="str">
        <f>IF('S.D.PASTE SHEET'!K481="","",'S.D.PASTE SHEET'!K481)</f>
        <v/>
      </c>
      <c s="72" t="str">
        <f>IF('S.D.PASTE SHEET'!L481="","",'S.D.PASTE SHEET'!L481)</f>
        <v/>
      </c>
      <c s="72" t="str">
        <f>IF('S.D.PASTE SHEET'!M481="","",'S.D.PASTE SHEET'!M481)</f>
        <v/>
      </c>
      <c s="72" t="str">
        <f>IF('S.D.PASTE SHEET'!N481="","",'S.D.PASTE SHEET'!N481)</f>
        <v/>
      </c>
      <c s="72" t="str">
        <f>IF('S.D.PASTE SHEET'!O481="","",'S.D.PASTE SHEET'!O481)</f>
        <v/>
      </c>
      <c s="72" t="str">
        <f>IF('S.D.PASTE SHEET'!P481="","",'S.D.PASTE SHEET'!P481)</f>
        <v/>
      </c>
      <c s="72" t="str">
        <f>IF('S.D.PASTE SHEET'!Q481="","",'S.D.PASTE SHEET'!Q481)</f>
        <v/>
      </c>
      <c s="72" t="str">
        <f>IF('S.D.PASTE SHEET'!R481="","",'S.D.PASTE SHEET'!R481)</f>
        <v/>
      </c>
      <c s="72" t="str">
        <f>IF('S.D.PASTE SHEET'!S481="","",'S.D.PASTE SHEET'!S481)</f>
        <v/>
      </c>
      <c s="72" t="str">
        <f>IF('S.D.PASTE SHEET'!T481="","",'S.D.PASTE SHEET'!T481)</f>
        <v/>
      </c>
      <c s="72" t="str">
        <f>IF('S.D.PASTE SHEET'!U481="","",'S.D.PASTE SHEET'!U481)</f>
        <v/>
      </c>
      <c s="72" t="str">
        <f>IF('S.D.PASTE SHEET'!V481="","",'S.D.PASTE SHEET'!V481)</f>
        <v/>
      </c>
      <c s="72" t="str">
        <f>IF('S.D.PASTE SHEET'!W481="","",'S.D.PASTE SHEET'!W481)</f>
        <v/>
      </c>
      <c s="72" t="str">
        <f>IF('S.D.PASTE SHEET'!X481="","",'S.D.PASTE SHEET'!X481)</f>
        <v/>
      </c>
      <c s="72" t="str">
        <f>IF('S.D.PASTE SHEET'!Y481="","",'S.D.PASTE SHEET'!Y481)</f>
        <v/>
      </c>
      <c s="72" t="str">
        <f>IF('S.D.PASTE SHEET'!Z481="","",'S.D.PASTE SHEET'!Z481)</f>
        <v/>
      </c>
      <c s="72" t="str">
        <f>IF('S.D.PASTE SHEET'!AA481="","",'S.D.PASTE SHEET'!AA481)</f>
        <v/>
      </c>
      <c s="72" t="str">
        <f>IF('S.D.PASTE SHEET'!AB481="","",'S.D.PASTE SHEET'!AB481)</f>
        <v/>
      </c>
      <c s="72" t="str">
        <f>IF('S.D.PASTE SHEET'!AC481="","",'S.D.PASTE SHEET'!AC481)</f>
        <v/>
      </c>
      <c s="72" t="str">
        <f>IF('S.D.PASTE SHEET'!AD481="","",'S.D.PASTE SHEET'!AD481)</f>
        <v/>
      </c>
      <c s="74"/>
      <c s="70" t="str">
        <f>IF(AK481="","",IF(AK481&gt;0,COUNT($AG$2:AG481),""))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IF(BC481="","",IF(BC481&gt;0,COUNT($AY$2:AY481),""))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2" spans="1:157" ht="15.75" customHeight="1">
      <c r="A482" s="72" t="str">
        <f>IF('S.D.PASTE SHEET'!A482="","",'S.D.PASTE SHEET'!A482)</f>
        <v/>
      </c>
      <c s="72" t="str">
        <f>IF('S.D.PASTE SHEET'!B482="","",'S.D.PASTE SHEET'!B482)</f>
        <v/>
      </c>
      <c s="72" t="str">
        <f>IF('S.D.PASTE SHEET'!C482="","",'S.D.PASTE SHEET'!C482)</f>
        <v/>
      </c>
      <c s="73" t="str">
        <f>IF('S.D.PASTE SHEET'!D482="","",'S.D.PASTE SHEET'!D482)</f>
        <v/>
      </c>
      <c s="72" t="str">
        <f>IF('S.D.PASTE SHEET'!E482="","",UPPER('S.D.PASTE SHEET'!E482))</f>
        <v/>
      </c>
      <c s="72" t="str">
        <f>IF('S.D.PASTE SHEET'!F482="","",'S.D.PASTE SHEET'!F482)</f>
        <v/>
      </c>
      <c s="72" t="str">
        <f>IF('S.D.PASTE SHEET'!G482="","",UPPER('S.D.PASTE SHEET'!G482))</f>
        <v/>
      </c>
      <c s="72" t="str">
        <f>IF('S.D.PASTE SHEET'!H482="","",UPPER('S.D.PASTE SHEET'!H482))</f>
        <v/>
      </c>
      <c s="72" t="str">
        <f>IF('S.D.PASTE SHEET'!I482="","",'S.D.PASTE SHEET'!I482)</f>
        <v/>
      </c>
      <c s="73" t="str">
        <f>IF('S.D.PASTE SHEET'!J482="","",'S.D.PASTE SHEET'!J482)</f>
        <v/>
      </c>
      <c s="72" t="str">
        <f>IF('S.D.PASTE SHEET'!K482="","",'S.D.PASTE SHEET'!K482)</f>
        <v/>
      </c>
      <c s="72" t="str">
        <f>IF('S.D.PASTE SHEET'!L482="","",'S.D.PASTE SHEET'!L482)</f>
        <v/>
      </c>
      <c s="72" t="str">
        <f>IF('S.D.PASTE SHEET'!M482="","",'S.D.PASTE SHEET'!M482)</f>
        <v/>
      </c>
      <c s="72" t="str">
        <f>IF('S.D.PASTE SHEET'!N482="","",'S.D.PASTE SHEET'!N482)</f>
        <v/>
      </c>
      <c s="72" t="str">
        <f>IF('S.D.PASTE SHEET'!O482="","",'S.D.PASTE SHEET'!O482)</f>
        <v/>
      </c>
      <c s="72" t="str">
        <f>IF('S.D.PASTE SHEET'!P482="","",'S.D.PASTE SHEET'!P482)</f>
        <v/>
      </c>
      <c s="72" t="str">
        <f>IF('S.D.PASTE SHEET'!Q482="","",'S.D.PASTE SHEET'!Q482)</f>
        <v/>
      </c>
      <c s="72" t="str">
        <f>IF('S.D.PASTE SHEET'!R482="","",'S.D.PASTE SHEET'!R482)</f>
        <v/>
      </c>
      <c s="72" t="str">
        <f>IF('S.D.PASTE SHEET'!S482="","",'S.D.PASTE SHEET'!S482)</f>
        <v/>
      </c>
      <c s="72" t="str">
        <f>IF('S.D.PASTE SHEET'!T482="","",'S.D.PASTE SHEET'!T482)</f>
        <v/>
      </c>
      <c s="72" t="str">
        <f>IF('S.D.PASTE SHEET'!U482="","",'S.D.PASTE SHEET'!U482)</f>
        <v/>
      </c>
      <c s="72" t="str">
        <f>IF('S.D.PASTE SHEET'!V482="","",'S.D.PASTE SHEET'!V482)</f>
        <v/>
      </c>
      <c s="72" t="str">
        <f>IF('S.D.PASTE SHEET'!W482="","",'S.D.PASTE SHEET'!W482)</f>
        <v/>
      </c>
      <c s="72" t="str">
        <f>IF('S.D.PASTE SHEET'!X482="","",'S.D.PASTE SHEET'!X482)</f>
        <v/>
      </c>
      <c s="72" t="str">
        <f>IF('S.D.PASTE SHEET'!Y482="","",'S.D.PASTE SHEET'!Y482)</f>
        <v/>
      </c>
      <c s="72" t="str">
        <f>IF('S.D.PASTE SHEET'!Z482="","",'S.D.PASTE SHEET'!Z482)</f>
        <v/>
      </c>
      <c s="72" t="str">
        <f>IF('S.D.PASTE SHEET'!AA482="","",'S.D.PASTE SHEET'!AA482)</f>
        <v/>
      </c>
      <c s="72" t="str">
        <f>IF('S.D.PASTE SHEET'!AB482="","",'S.D.PASTE SHEET'!AB482)</f>
        <v/>
      </c>
      <c s="72" t="str">
        <f>IF('S.D.PASTE SHEET'!AC482="","",'S.D.PASTE SHEET'!AC482)</f>
        <v/>
      </c>
      <c s="72" t="str">
        <f>IF('S.D.PASTE SHEET'!AD482="","",'S.D.PASTE SHEET'!AD482)</f>
        <v/>
      </c>
      <c s="74"/>
      <c s="70" t="str">
        <f>IF(AK482="","",IF(AK482&gt;0,COUNT($AG$2:AG482),""))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IF(BC482="","",IF(BC482&gt;0,COUNT($AY$2:AY482),""))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3" spans="1:157" ht="15.75" customHeight="1">
      <c r="A483" s="72" t="str">
        <f>IF('S.D.PASTE SHEET'!A483="","",'S.D.PASTE SHEET'!A483)</f>
        <v/>
      </c>
      <c s="72" t="str">
        <f>IF('S.D.PASTE SHEET'!B483="","",'S.D.PASTE SHEET'!B483)</f>
        <v/>
      </c>
      <c s="72" t="str">
        <f>IF('S.D.PASTE SHEET'!C483="","",'S.D.PASTE SHEET'!C483)</f>
        <v/>
      </c>
      <c s="73" t="str">
        <f>IF('S.D.PASTE SHEET'!D483="","",'S.D.PASTE SHEET'!D483)</f>
        <v/>
      </c>
      <c s="72" t="str">
        <f>IF('S.D.PASTE SHEET'!E483="","",UPPER('S.D.PASTE SHEET'!E483))</f>
        <v/>
      </c>
      <c s="72" t="str">
        <f>IF('S.D.PASTE SHEET'!F483="","",'S.D.PASTE SHEET'!F483)</f>
        <v/>
      </c>
      <c s="72" t="str">
        <f>IF('S.D.PASTE SHEET'!G483="","",UPPER('S.D.PASTE SHEET'!G483))</f>
        <v/>
      </c>
      <c s="72" t="str">
        <f>IF('S.D.PASTE SHEET'!H483="","",UPPER('S.D.PASTE SHEET'!H483))</f>
        <v/>
      </c>
      <c s="72" t="str">
        <f>IF('S.D.PASTE SHEET'!I483="","",'S.D.PASTE SHEET'!I483)</f>
        <v/>
      </c>
      <c s="73" t="str">
        <f>IF('S.D.PASTE SHEET'!J483="","",'S.D.PASTE SHEET'!J483)</f>
        <v/>
      </c>
      <c s="72" t="str">
        <f>IF('S.D.PASTE SHEET'!K483="","",'S.D.PASTE SHEET'!K483)</f>
        <v/>
      </c>
      <c s="72" t="str">
        <f>IF('S.D.PASTE SHEET'!L483="","",'S.D.PASTE SHEET'!L483)</f>
        <v/>
      </c>
      <c s="72" t="str">
        <f>IF('S.D.PASTE SHEET'!M483="","",'S.D.PASTE SHEET'!M483)</f>
        <v/>
      </c>
      <c s="72" t="str">
        <f>IF('S.D.PASTE SHEET'!N483="","",'S.D.PASTE SHEET'!N483)</f>
        <v/>
      </c>
      <c s="72" t="str">
        <f>IF('S.D.PASTE SHEET'!O483="","",'S.D.PASTE SHEET'!O483)</f>
        <v/>
      </c>
      <c s="72" t="str">
        <f>IF('S.D.PASTE SHEET'!P483="","",'S.D.PASTE SHEET'!P483)</f>
        <v/>
      </c>
      <c s="72" t="str">
        <f>IF('S.D.PASTE SHEET'!Q483="","",'S.D.PASTE SHEET'!Q483)</f>
        <v/>
      </c>
      <c s="72" t="str">
        <f>IF('S.D.PASTE SHEET'!R483="","",'S.D.PASTE SHEET'!R483)</f>
        <v/>
      </c>
      <c s="72" t="str">
        <f>IF('S.D.PASTE SHEET'!S483="","",'S.D.PASTE SHEET'!S483)</f>
        <v/>
      </c>
      <c s="72" t="str">
        <f>IF('S.D.PASTE SHEET'!T483="","",'S.D.PASTE SHEET'!T483)</f>
        <v/>
      </c>
      <c s="72" t="str">
        <f>IF('S.D.PASTE SHEET'!U483="","",'S.D.PASTE SHEET'!U483)</f>
        <v/>
      </c>
      <c s="72" t="str">
        <f>IF('S.D.PASTE SHEET'!V483="","",'S.D.PASTE SHEET'!V483)</f>
        <v/>
      </c>
      <c s="72" t="str">
        <f>IF('S.D.PASTE SHEET'!W483="","",'S.D.PASTE SHEET'!W483)</f>
        <v/>
      </c>
      <c s="72" t="str">
        <f>IF('S.D.PASTE SHEET'!X483="","",'S.D.PASTE SHEET'!X483)</f>
        <v/>
      </c>
      <c s="72" t="str">
        <f>IF('S.D.PASTE SHEET'!Y483="","",'S.D.PASTE SHEET'!Y483)</f>
        <v/>
      </c>
      <c s="72" t="str">
        <f>IF('S.D.PASTE SHEET'!Z483="","",'S.D.PASTE SHEET'!Z483)</f>
        <v/>
      </c>
      <c s="72" t="str">
        <f>IF('S.D.PASTE SHEET'!AA483="","",'S.D.PASTE SHEET'!AA483)</f>
        <v/>
      </c>
      <c s="72" t="str">
        <f>IF('S.D.PASTE SHEET'!AB483="","",'S.D.PASTE SHEET'!AB483)</f>
        <v/>
      </c>
      <c s="72" t="str">
        <f>IF('S.D.PASTE SHEET'!AC483="","",'S.D.PASTE SHEET'!AC483)</f>
        <v/>
      </c>
      <c s="72" t="str">
        <f>IF('S.D.PASTE SHEET'!AD483="","",'S.D.PASTE SHEET'!AD483)</f>
        <v/>
      </c>
      <c s="74"/>
      <c s="70" t="str">
        <f>IF(AK483="","",IF(AK483&gt;0,COUNT($AG$2:AG483),""))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IF(BC483="","",IF(BC483&gt;0,COUNT($AY$2:AY483),""))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4" spans="1:157" ht="15.75" customHeight="1">
      <c r="A484" s="72" t="str">
        <f>IF('S.D.PASTE SHEET'!A484="","",'S.D.PASTE SHEET'!A484)</f>
        <v/>
      </c>
      <c s="72" t="str">
        <f>IF('S.D.PASTE SHEET'!B484="","",'S.D.PASTE SHEET'!B484)</f>
        <v/>
      </c>
      <c s="72" t="str">
        <f>IF('S.D.PASTE SHEET'!C484="","",'S.D.PASTE SHEET'!C484)</f>
        <v/>
      </c>
      <c s="73" t="str">
        <f>IF('S.D.PASTE SHEET'!D484="","",'S.D.PASTE SHEET'!D484)</f>
        <v/>
      </c>
      <c s="72" t="str">
        <f>IF('S.D.PASTE SHEET'!E484="","",UPPER('S.D.PASTE SHEET'!E484))</f>
        <v/>
      </c>
      <c s="72" t="str">
        <f>IF('S.D.PASTE SHEET'!F484="","",'S.D.PASTE SHEET'!F484)</f>
        <v/>
      </c>
      <c s="72" t="str">
        <f>IF('S.D.PASTE SHEET'!G484="","",UPPER('S.D.PASTE SHEET'!G484))</f>
        <v/>
      </c>
      <c s="72" t="str">
        <f>IF('S.D.PASTE SHEET'!H484="","",UPPER('S.D.PASTE SHEET'!H484))</f>
        <v/>
      </c>
      <c s="72" t="str">
        <f>IF('S.D.PASTE SHEET'!I484="","",'S.D.PASTE SHEET'!I484)</f>
        <v/>
      </c>
      <c s="73" t="str">
        <f>IF('S.D.PASTE SHEET'!J484="","",'S.D.PASTE SHEET'!J484)</f>
        <v/>
      </c>
      <c s="72" t="str">
        <f>IF('S.D.PASTE SHEET'!K484="","",'S.D.PASTE SHEET'!K484)</f>
        <v/>
      </c>
      <c s="72" t="str">
        <f>IF('S.D.PASTE SHEET'!L484="","",'S.D.PASTE SHEET'!L484)</f>
        <v/>
      </c>
      <c s="72" t="str">
        <f>IF('S.D.PASTE SHEET'!M484="","",'S.D.PASTE SHEET'!M484)</f>
        <v/>
      </c>
      <c s="72" t="str">
        <f>IF('S.D.PASTE SHEET'!N484="","",'S.D.PASTE SHEET'!N484)</f>
        <v/>
      </c>
      <c s="72" t="str">
        <f>IF('S.D.PASTE SHEET'!O484="","",'S.D.PASTE SHEET'!O484)</f>
        <v/>
      </c>
      <c s="72" t="str">
        <f>IF('S.D.PASTE SHEET'!P484="","",'S.D.PASTE SHEET'!P484)</f>
        <v/>
      </c>
      <c s="72" t="str">
        <f>IF('S.D.PASTE SHEET'!Q484="","",'S.D.PASTE SHEET'!Q484)</f>
        <v/>
      </c>
      <c s="72" t="str">
        <f>IF('S.D.PASTE SHEET'!R484="","",'S.D.PASTE SHEET'!R484)</f>
        <v/>
      </c>
      <c s="72" t="str">
        <f>IF('S.D.PASTE SHEET'!S484="","",'S.D.PASTE SHEET'!S484)</f>
        <v/>
      </c>
      <c s="72" t="str">
        <f>IF('S.D.PASTE SHEET'!T484="","",'S.D.PASTE SHEET'!T484)</f>
        <v/>
      </c>
      <c s="72" t="str">
        <f>IF('S.D.PASTE SHEET'!U484="","",'S.D.PASTE SHEET'!U484)</f>
        <v/>
      </c>
      <c s="72" t="str">
        <f>IF('S.D.PASTE SHEET'!V484="","",'S.D.PASTE SHEET'!V484)</f>
        <v/>
      </c>
      <c s="72" t="str">
        <f>IF('S.D.PASTE SHEET'!W484="","",'S.D.PASTE SHEET'!W484)</f>
        <v/>
      </c>
      <c s="72" t="str">
        <f>IF('S.D.PASTE SHEET'!X484="","",'S.D.PASTE SHEET'!X484)</f>
        <v/>
      </c>
      <c s="72" t="str">
        <f>IF('S.D.PASTE SHEET'!Y484="","",'S.D.PASTE SHEET'!Y484)</f>
        <v/>
      </c>
      <c s="72" t="str">
        <f>IF('S.D.PASTE SHEET'!Z484="","",'S.D.PASTE SHEET'!Z484)</f>
        <v/>
      </c>
      <c s="72" t="str">
        <f>IF('S.D.PASTE SHEET'!AA484="","",'S.D.PASTE SHEET'!AA484)</f>
        <v/>
      </c>
      <c s="72" t="str">
        <f>IF('S.D.PASTE SHEET'!AB484="","",'S.D.PASTE SHEET'!AB484)</f>
        <v/>
      </c>
      <c s="72" t="str">
        <f>IF('S.D.PASTE SHEET'!AC484="","",'S.D.PASTE SHEET'!AC484)</f>
        <v/>
      </c>
      <c s="72" t="str">
        <f>IF('S.D.PASTE SHEET'!AD484="","",'S.D.PASTE SHEET'!AD484)</f>
        <v/>
      </c>
      <c s="74"/>
      <c s="70" t="str">
        <f>IF(AK484="","",IF(AK484&gt;0,COUNT($AG$2:AG484),""))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IF(BC484="","",IF(BC484&gt;0,COUNT($AY$2:AY484),""))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5" spans="1:157" ht="15.75" customHeight="1">
      <c r="A485" s="72" t="str">
        <f>IF('S.D.PASTE SHEET'!A485="","",'S.D.PASTE SHEET'!A485)</f>
        <v/>
      </c>
      <c s="72" t="str">
        <f>IF('S.D.PASTE SHEET'!B485="","",'S.D.PASTE SHEET'!B485)</f>
        <v/>
      </c>
      <c s="72" t="str">
        <f>IF('S.D.PASTE SHEET'!C485="","",'S.D.PASTE SHEET'!C485)</f>
        <v/>
      </c>
      <c s="73" t="str">
        <f>IF('S.D.PASTE SHEET'!D485="","",'S.D.PASTE SHEET'!D485)</f>
        <v/>
      </c>
      <c s="72" t="str">
        <f>IF('S.D.PASTE SHEET'!E485="","",UPPER('S.D.PASTE SHEET'!E485))</f>
        <v/>
      </c>
      <c s="72" t="str">
        <f>IF('S.D.PASTE SHEET'!F485="","",'S.D.PASTE SHEET'!F485)</f>
        <v/>
      </c>
      <c s="72" t="str">
        <f>IF('S.D.PASTE SHEET'!G485="","",UPPER('S.D.PASTE SHEET'!G485))</f>
        <v/>
      </c>
      <c s="72" t="str">
        <f>IF('S.D.PASTE SHEET'!H485="","",UPPER('S.D.PASTE SHEET'!H485))</f>
        <v/>
      </c>
      <c s="72" t="str">
        <f>IF('S.D.PASTE SHEET'!I485="","",'S.D.PASTE SHEET'!I485)</f>
        <v/>
      </c>
      <c s="73" t="str">
        <f>IF('S.D.PASTE SHEET'!J485="","",'S.D.PASTE SHEET'!J485)</f>
        <v/>
      </c>
      <c s="72" t="str">
        <f>IF('S.D.PASTE SHEET'!K485="","",'S.D.PASTE SHEET'!K485)</f>
        <v/>
      </c>
      <c s="72" t="str">
        <f>IF('S.D.PASTE SHEET'!L485="","",'S.D.PASTE SHEET'!L485)</f>
        <v/>
      </c>
      <c s="72" t="str">
        <f>IF('S.D.PASTE SHEET'!M485="","",'S.D.PASTE SHEET'!M485)</f>
        <v/>
      </c>
      <c s="72" t="str">
        <f>IF('S.D.PASTE SHEET'!N485="","",'S.D.PASTE SHEET'!N485)</f>
        <v/>
      </c>
      <c s="72" t="str">
        <f>IF('S.D.PASTE SHEET'!O485="","",'S.D.PASTE SHEET'!O485)</f>
        <v/>
      </c>
      <c s="72" t="str">
        <f>IF('S.D.PASTE SHEET'!P485="","",'S.D.PASTE SHEET'!P485)</f>
        <v/>
      </c>
      <c s="72" t="str">
        <f>IF('S.D.PASTE SHEET'!Q485="","",'S.D.PASTE SHEET'!Q485)</f>
        <v/>
      </c>
      <c s="72" t="str">
        <f>IF('S.D.PASTE SHEET'!R485="","",'S.D.PASTE SHEET'!R485)</f>
        <v/>
      </c>
      <c s="72" t="str">
        <f>IF('S.D.PASTE SHEET'!S485="","",'S.D.PASTE SHEET'!S485)</f>
        <v/>
      </c>
      <c s="72" t="str">
        <f>IF('S.D.PASTE SHEET'!T485="","",'S.D.PASTE SHEET'!T485)</f>
        <v/>
      </c>
      <c s="72" t="str">
        <f>IF('S.D.PASTE SHEET'!U485="","",'S.D.PASTE SHEET'!U485)</f>
        <v/>
      </c>
      <c s="72" t="str">
        <f>IF('S.D.PASTE SHEET'!V485="","",'S.D.PASTE SHEET'!V485)</f>
        <v/>
      </c>
      <c s="72" t="str">
        <f>IF('S.D.PASTE SHEET'!W485="","",'S.D.PASTE SHEET'!W485)</f>
        <v/>
      </c>
      <c s="72" t="str">
        <f>IF('S.D.PASTE SHEET'!X485="","",'S.D.PASTE SHEET'!X485)</f>
        <v/>
      </c>
      <c s="72" t="str">
        <f>IF('S.D.PASTE SHEET'!Y485="","",'S.D.PASTE SHEET'!Y485)</f>
        <v/>
      </c>
      <c s="72" t="str">
        <f>IF('S.D.PASTE SHEET'!Z485="","",'S.D.PASTE SHEET'!Z485)</f>
        <v/>
      </c>
      <c s="72" t="str">
        <f>IF('S.D.PASTE SHEET'!AA485="","",'S.D.PASTE SHEET'!AA485)</f>
        <v/>
      </c>
      <c s="72" t="str">
        <f>IF('S.D.PASTE SHEET'!AB485="","",'S.D.PASTE SHEET'!AB485)</f>
        <v/>
      </c>
      <c s="72" t="str">
        <f>IF('S.D.PASTE SHEET'!AC485="","",'S.D.PASTE SHEET'!AC485)</f>
        <v/>
      </c>
      <c s="72" t="str">
        <f>IF('S.D.PASTE SHEET'!AD485="","",'S.D.PASTE SHEET'!AD485)</f>
        <v/>
      </c>
      <c s="74"/>
      <c s="70" t="str">
        <f>IF(AK485="","",IF(AK485&gt;0,COUNT($AG$2:AG485),""))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IF(BC485="","",IF(BC485&gt;0,COUNT($AY$2:AY485),""))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6" spans="1:157" ht="15.75" customHeight="1">
      <c r="A486" s="72" t="str">
        <f>IF('S.D.PASTE SHEET'!A486="","",'S.D.PASTE SHEET'!A486)</f>
        <v/>
      </c>
      <c s="72" t="str">
        <f>IF('S.D.PASTE SHEET'!B486="","",'S.D.PASTE SHEET'!B486)</f>
        <v/>
      </c>
      <c s="72" t="str">
        <f>IF('S.D.PASTE SHEET'!C486="","",'S.D.PASTE SHEET'!C486)</f>
        <v/>
      </c>
      <c s="73" t="str">
        <f>IF('S.D.PASTE SHEET'!D486="","",'S.D.PASTE SHEET'!D486)</f>
        <v/>
      </c>
      <c s="72" t="str">
        <f>IF('S.D.PASTE SHEET'!E486="","",UPPER('S.D.PASTE SHEET'!E486))</f>
        <v/>
      </c>
      <c s="72" t="str">
        <f>IF('S.D.PASTE SHEET'!F486="","",'S.D.PASTE SHEET'!F486)</f>
        <v/>
      </c>
      <c s="72" t="str">
        <f>IF('S.D.PASTE SHEET'!G486="","",UPPER('S.D.PASTE SHEET'!G486))</f>
        <v/>
      </c>
      <c s="72" t="str">
        <f>IF('S.D.PASTE SHEET'!H486="","",UPPER('S.D.PASTE SHEET'!H486))</f>
        <v/>
      </c>
      <c s="72" t="str">
        <f>IF('S.D.PASTE SHEET'!I486="","",'S.D.PASTE SHEET'!I486)</f>
        <v/>
      </c>
      <c s="73" t="str">
        <f>IF('S.D.PASTE SHEET'!J486="","",'S.D.PASTE SHEET'!J486)</f>
        <v/>
      </c>
      <c s="72" t="str">
        <f>IF('S.D.PASTE SHEET'!K486="","",'S.D.PASTE SHEET'!K486)</f>
        <v/>
      </c>
      <c s="72" t="str">
        <f>IF('S.D.PASTE SHEET'!L486="","",'S.D.PASTE SHEET'!L486)</f>
        <v/>
      </c>
      <c s="72" t="str">
        <f>IF('S.D.PASTE SHEET'!M486="","",'S.D.PASTE SHEET'!M486)</f>
        <v/>
      </c>
      <c s="72" t="str">
        <f>IF('S.D.PASTE SHEET'!N486="","",'S.D.PASTE SHEET'!N486)</f>
        <v/>
      </c>
      <c s="72" t="str">
        <f>IF('S.D.PASTE SHEET'!O486="","",'S.D.PASTE SHEET'!O486)</f>
        <v/>
      </c>
      <c s="72" t="str">
        <f>IF('S.D.PASTE SHEET'!P486="","",'S.D.PASTE SHEET'!P486)</f>
        <v/>
      </c>
      <c s="72" t="str">
        <f>IF('S.D.PASTE SHEET'!Q486="","",'S.D.PASTE SHEET'!Q486)</f>
        <v/>
      </c>
      <c s="72" t="str">
        <f>IF('S.D.PASTE SHEET'!R486="","",'S.D.PASTE SHEET'!R486)</f>
        <v/>
      </c>
      <c s="72" t="str">
        <f>IF('S.D.PASTE SHEET'!S486="","",'S.D.PASTE SHEET'!S486)</f>
        <v/>
      </c>
      <c s="72" t="str">
        <f>IF('S.D.PASTE SHEET'!T486="","",'S.D.PASTE SHEET'!T486)</f>
        <v/>
      </c>
      <c s="72" t="str">
        <f>IF('S.D.PASTE SHEET'!U486="","",'S.D.PASTE SHEET'!U486)</f>
        <v/>
      </c>
      <c s="72" t="str">
        <f>IF('S.D.PASTE SHEET'!V486="","",'S.D.PASTE SHEET'!V486)</f>
        <v/>
      </c>
      <c s="72" t="str">
        <f>IF('S.D.PASTE SHEET'!W486="","",'S.D.PASTE SHEET'!W486)</f>
        <v/>
      </c>
      <c s="72" t="str">
        <f>IF('S.D.PASTE SHEET'!X486="","",'S.D.PASTE SHEET'!X486)</f>
        <v/>
      </c>
      <c s="72" t="str">
        <f>IF('S.D.PASTE SHEET'!Y486="","",'S.D.PASTE SHEET'!Y486)</f>
        <v/>
      </c>
      <c s="72" t="str">
        <f>IF('S.D.PASTE SHEET'!Z486="","",'S.D.PASTE SHEET'!Z486)</f>
        <v/>
      </c>
      <c s="72" t="str">
        <f>IF('S.D.PASTE SHEET'!AA486="","",'S.D.PASTE SHEET'!AA486)</f>
        <v/>
      </c>
      <c s="72" t="str">
        <f>IF('S.D.PASTE SHEET'!AB486="","",'S.D.PASTE SHEET'!AB486)</f>
        <v/>
      </c>
      <c s="72" t="str">
        <f>IF('S.D.PASTE SHEET'!AC486="","",'S.D.PASTE SHEET'!AC486)</f>
        <v/>
      </c>
      <c s="72" t="str">
        <f>IF('S.D.PASTE SHEET'!AD486="","",'S.D.PASTE SHEET'!AD486)</f>
        <v/>
      </c>
      <c s="74"/>
      <c s="70" t="str">
        <f>IF(AK486="","",IF(AK486&gt;0,COUNT($AG$2:AG486),""))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IF(BC486="","",IF(BC486&gt;0,COUNT($AY$2:AY486),""))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7" spans="1:157" ht="15.75" customHeight="1">
      <c r="A487" s="72" t="str">
        <f>IF('S.D.PASTE SHEET'!A487="","",'S.D.PASTE SHEET'!A487)</f>
        <v/>
      </c>
      <c s="72" t="str">
        <f>IF('S.D.PASTE SHEET'!B487="","",'S.D.PASTE SHEET'!B487)</f>
        <v/>
      </c>
      <c s="72" t="str">
        <f>IF('S.D.PASTE SHEET'!C487="","",'S.D.PASTE SHEET'!C487)</f>
        <v/>
      </c>
      <c s="73" t="str">
        <f>IF('S.D.PASTE SHEET'!D487="","",'S.D.PASTE SHEET'!D487)</f>
        <v/>
      </c>
      <c s="72" t="str">
        <f>IF('S.D.PASTE SHEET'!E487="","",UPPER('S.D.PASTE SHEET'!E487))</f>
        <v/>
      </c>
      <c s="72" t="str">
        <f>IF('S.D.PASTE SHEET'!F487="","",'S.D.PASTE SHEET'!F487)</f>
        <v/>
      </c>
      <c s="72" t="str">
        <f>IF('S.D.PASTE SHEET'!G487="","",UPPER('S.D.PASTE SHEET'!G487))</f>
        <v/>
      </c>
      <c s="72" t="str">
        <f>IF('S.D.PASTE SHEET'!H487="","",UPPER('S.D.PASTE SHEET'!H487))</f>
        <v/>
      </c>
      <c s="72" t="str">
        <f>IF('S.D.PASTE SHEET'!I487="","",'S.D.PASTE SHEET'!I487)</f>
        <v/>
      </c>
      <c s="73" t="str">
        <f>IF('S.D.PASTE SHEET'!J487="","",'S.D.PASTE SHEET'!J487)</f>
        <v/>
      </c>
      <c s="72" t="str">
        <f>IF('S.D.PASTE SHEET'!K487="","",'S.D.PASTE SHEET'!K487)</f>
        <v/>
      </c>
      <c s="72" t="str">
        <f>IF('S.D.PASTE SHEET'!L487="","",'S.D.PASTE SHEET'!L487)</f>
        <v/>
      </c>
      <c s="72" t="str">
        <f>IF('S.D.PASTE SHEET'!M487="","",'S.D.PASTE SHEET'!M487)</f>
        <v/>
      </c>
      <c s="72" t="str">
        <f>IF('S.D.PASTE SHEET'!N487="","",'S.D.PASTE SHEET'!N487)</f>
        <v/>
      </c>
      <c s="72" t="str">
        <f>IF('S.D.PASTE SHEET'!O487="","",'S.D.PASTE SHEET'!O487)</f>
        <v/>
      </c>
      <c s="72" t="str">
        <f>IF('S.D.PASTE SHEET'!P487="","",'S.D.PASTE SHEET'!P487)</f>
        <v/>
      </c>
      <c s="72" t="str">
        <f>IF('S.D.PASTE SHEET'!Q487="","",'S.D.PASTE SHEET'!Q487)</f>
        <v/>
      </c>
      <c s="72" t="str">
        <f>IF('S.D.PASTE SHEET'!R487="","",'S.D.PASTE SHEET'!R487)</f>
        <v/>
      </c>
      <c s="72" t="str">
        <f>IF('S.D.PASTE SHEET'!S487="","",'S.D.PASTE SHEET'!S487)</f>
        <v/>
      </c>
      <c s="72" t="str">
        <f>IF('S.D.PASTE SHEET'!T487="","",'S.D.PASTE SHEET'!T487)</f>
        <v/>
      </c>
      <c s="72" t="str">
        <f>IF('S.D.PASTE SHEET'!U487="","",'S.D.PASTE SHEET'!U487)</f>
        <v/>
      </c>
      <c s="72" t="str">
        <f>IF('S.D.PASTE SHEET'!V487="","",'S.D.PASTE SHEET'!V487)</f>
        <v/>
      </c>
      <c s="72" t="str">
        <f>IF('S.D.PASTE SHEET'!W487="","",'S.D.PASTE SHEET'!W487)</f>
        <v/>
      </c>
      <c s="72" t="str">
        <f>IF('S.D.PASTE SHEET'!X487="","",'S.D.PASTE SHEET'!X487)</f>
        <v/>
      </c>
      <c s="72" t="str">
        <f>IF('S.D.PASTE SHEET'!Y487="","",'S.D.PASTE SHEET'!Y487)</f>
        <v/>
      </c>
      <c s="72" t="str">
        <f>IF('S.D.PASTE SHEET'!Z487="","",'S.D.PASTE SHEET'!Z487)</f>
        <v/>
      </c>
      <c s="72" t="str">
        <f>IF('S.D.PASTE SHEET'!AA487="","",'S.D.PASTE SHEET'!AA487)</f>
        <v/>
      </c>
      <c s="72" t="str">
        <f>IF('S.D.PASTE SHEET'!AB487="","",'S.D.PASTE SHEET'!AB487)</f>
        <v/>
      </c>
      <c s="72" t="str">
        <f>IF('S.D.PASTE SHEET'!AC487="","",'S.D.PASTE SHEET'!AC487)</f>
        <v/>
      </c>
      <c s="72" t="str">
        <f>IF('S.D.PASTE SHEET'!AD487="","",'S.D.PASTE SHEET'!AD487)</f>
        <v/>
      </c>
      <c s="74"/>
      <c s="70" t="str">
        <f>IF(AK487="","",IF(AK487&gt;0,COUNT($AG$2:AG487),""))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IF(BC487="","",IF(BC487&gt;0,COUNT($AY$2:AY487),""))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8" spans="1:157" ht="15.75" customHeight="1">
      <c r="A488" s="72" t="str">
        <f>IF('S.D.PASTE SHEET'!A488="","",'S.D.PASTE SHEET'!A488)</f>
        <v/>
      </c>
      <c s="72" t="str">
        <f>IF('S.D.PASTE SHEET'!B488="","",'S.D.PASTE SHEET'!B488)</f>
        <v/>
      </c>
      <c s="72" t="str">
        <f>IF('S.D.PASTE SHEET'!C488="","",'S.D.PASTE SHEET'!C488)</f>
        <v/>
      </c>
      <c s="73" t="str">
        <f>IF('S.D.PASTE SHEET'!D488="","",'S.D.PASTE SHEET'!D488)</f>
        <v/>
      </c>
      <c s="72" t="str">
        <f>IF('S.D.PASTE SHEET'!E488="","",UPPER('S.D.PASTE SHEET'!E488))</f>
        <v/>
      </c>
      <c s="72" t="str">
        <f>IF('S.D.PASTE SHEET'!F488="","",'S.D.PASTE SHEET'!F488)</f>
        <v/>
      </c>
      <c s="72" t="str">
        <f>IF('S.D.PASTE SHEET'!G488="","",UPPER('S.D.PASTE SHEET'!G488))</f>
        <v/>
      </c>
      <c s="72" t="str">
        <f>IF('S.D.PASTE SHEET'!H488="","",UPPER('S.D.PASTE SHEET'!H488))</f>
        <v/>
      </c>
      <c s="72" t="str">
        <f>IF('S.D.PASTE SHEET'!I488="","",'S.D.PASTE SHEET'!I488)</f>
        <v/>
      </c>
      <c s="73" t="str">
        <f>IF('S.D.PASTE SHEET'!J488="","",'S.D.PASTE SHEET'!J488)</f>
        <v/>
      </c>
      <c s="72" t="str">
        <f>IF('S.D.PASTE SHEET'!K488="","",'S.D.PASTE SHEET'!K488)</f>
        <v/>
      </c>
      <c s="72" t="str">
        <f>IF('S.D.PASTE SHEET'!L488="","",'S.D.PASTE SHEET'!L488)</f>
        <v/>
      </c>
      <c s="72" t="str">
        <f>IF('S.D.PASTE SHEET'!M488="","",'S.D.PASTE SHEET'!M488)</f>
        <v/>
      </c>
      <c s="72" t="str">
        <f>IF('S.D.PASTE SHEET'!N488="","",'S.D.PASTE SHEET'!N488)</f>
        <v/>
      </c>
      <c s="72" t="str">
        <f>IF('S.D.PASTE SHEET'!O488="","",'S.D.PASTE SHEET'!O488)</f>
        <v/>
      </c>
      <c s="72" t="str">
        <f>IF('S.D.PASTE SHEET'!P488="","",'S.D.PASTE SHEET'!P488)</f>
        <v/>
      </c>
      <c s="72" t="str">
        <f>IF('S.D.PASTE SHEET'!Q488="","",'S.D.PASTE SHEET'!Q488)</f>
        <v/>
      </c>
      <c s="72" t="str">
        <f>IF('S.D.PASTE SHEET'!R488="","",'S.D.PASTE SHEET'!R488)</f>
        <v/>
      </c>
      <c s="72" t="str">
        <f>IF('S.D.PASTE SHEET'!S488="","",'S.D.PASTE SHEET'!S488)</f>
        <v/>
      </c>
      <c s="72" t="str">
        <f>IF('S.D.PASTE SHEET'!T488="","",'S.D.PASTE SHEET'!T488)</f>
        <v/>
      </c>
      <c s="72" t="str">
        <f>IF('S.D.PASTE SHEET'!U488="","",'S.D.PASTE SHEET'!U488)</f>
        <v/>
      </c>
      <c s="72" t="str">
        <f>IF('S.D.PASTE SHEET'!V488="","",'S.D.PASTE SHEET'!V488)</f>
        <v/>
      </c>
      <c s="72" t="str">
        <f>IF('S.D.PASTE SHEET'!W488="","",'S.D.PASTE SHEET'!W488)</f>
        <v/>
      </c>
      <c s="72" t="str">
        <f>IF('S.D.PASTE SHEET'!X488="","",'S.D.PASTE SHEET'!X488)</f>
        <v/>
      </c>
      <c s="72" t="str">
        <f>IF('S.D.PASTE SHEET'!Y488="","",'S.D.PASTE SHEET'!Y488)</f>
        <v/>
      </c>
      <c s="72" t="str">
        <f>IF('S.D.PASTE SHEET'!Z488="","",'S.D.PASTE SHEET'!Z488)</f>
        <v/>
      </c>
      <c s="72" t="str">
        <f>IF('S.D.PASTE SHEET'!AA488="","",'S.D.PASTE SHEET'!AA488)</f>
        <v/>
      </c>
      <c s="72" t="str">
        <f>IF('S.D.PASTE SHEET'!AB488="","",'S.D.PASTE SHEET'!AB488)</f>
        <v/>
      </c>
      <c s="72" t="str">
        <f>IF('S.D.PASTE SHEET'!AC488="","",'S.D.PASTE SHEET'!AC488)</f>
        <v/>
      </c>
      <c s="72" t="str">
        <f>IF('S.D.PASTE SHEET'!AD488="","",'S.D.PASTE SHEET'!AD488)</f>
        <v/>
      </c>
      <c s="74"/>
      <c s="70" t="str">
        <f>IF(AK488="","",IF(AK488&gt;0,COUNT($AG$2:AG488),""))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IF(BC488="","",IF(BC488&gt;0,COUNT($AY$2:AY488),""))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89" spans="1:157" ht="15.75" customHeight="1">
      <c r="A489" s="72" t="str">
        <f>IF('S.D.PASTE SHEET'!A489="","",'S.D.PASTE SHEET'!A489)</f>
        <v/>
      </c>
      <c s="72" t="str">
        <f>IF('S.D.PASTE SHEET'!B489="","",'S.D.PASTE SHEET'!B489)</f>
        <v/>
      </c>
      <c s="72" t="str">
        <f>IF('S.D.PASTE SHEET'!C489="","",'S.D.PASTE SHEET'!C489)</f>
        <v/>
      </c>
      <c s="73" t="str">
        <f>IF('S.D.PASTE SHEET'!D489="","",'S.D.PASTE SHEET'!D489)</f>
        <v/>
      </c>
      <c s="72" t="str">
        <f>IF('S.D.PASTE SHEET'!E489="","",UPPER('S.D.PASTE SHEET'!E489))</f>
        <v/>
      </c>
      <c s="72" t="str">
        <f>IF('S.D.PASTE SHEET'!F489="","",'S.D.PASTE SHEET'!F489)</f>
        <v/>
      </c>
      <c s="72" t="str">
        <f>IF('S.D.PASTE SHEET'!G489="","",UPPER('S.D.PASTE SHEET'!G489))</f>
        <v/>
      </c>
      <c s="72" t="str">
        <f>IF('S.D.PASTE SHEET'!H489="","",UPPER('S.D.PASTE SHEET'!H489))</f>
        <v/>
      </c>
      <c s="72" t="str">
        <f>IF('S.D.PASTE SHEET'!I489="","",'S.D.PASTE SHEET'!I489)</f>
        <v/>
      </c>
      <c s="73" t="str">
        <f>IF('S.D.PASTE SHEET'!J489="","",'S.D.PASTE SHEET'!J489)</f>
        <v/>
      </c>
      <c s="72" t="str">
        <f>IF('S.D.PASTE SHEET'!K489="","",'S.D.PASTE SHEET'!K489)</f>
        <v/>
      </c>
      <c s="72" t="str">
        <f>IF('S.D.PASTE SHEET'!L489="","",'S.D.PASTE SHEET'!L489)</f>
        <v/>
      </c>
      <c s="72" t="str">
        <f>IF('S.D.PASTE SHEET'!M489="","",'S.D.PASTE SHEET'!M489)</f>
        <v/>
      </c>
      <c s="72" t="str">
        <f>IF('S.D.PASTE SHEET'!N489="","",'S.D.PASTE SHEET'!N489)</f>
        <v/>
      </c>
      <c s="72" t="str">
        <f>IF('S.D.PASTE SHEET'!O489="","",'S.D.PASTE SHEET'!O489)</f>
        <v/>
      </c>
      <c s="72" t="str">
        <f>IF('S.D.PASTE SHEET'!P489="","",'S.D.PASTE SHEET'!P489)</f>
        <v/>
      </c>
      <c s="72" t="str">
        <f>IF('S.D.PASTE SHEET'!Q489="","",'S.D.PASTE SHEET'!Q489)</f>
        <v/>
      </c>
      <c s="72" t="str">
        <f>IF('S.D.PASTE SHEET'!R489="","",'S.D.PASTE SHEET'!R489)</f>
        <v/>
      </c>
      <c s="72" t="str">
        <f>IF('S.D.PASTE SHEET'!S489="","",'S.D.PASTE SHEET'!S489)</f>
        <v/>
      </c>
      <c s="72" t="str">
        <f>IF('S.D.PASTE SHEET'!T489="","",'S.D.PASTE SHEET'!T489)</f>
        <v/>
      </c>
      <c s="72" t="str">
        <f>IF('S.D.PASTE SHEET'!U489="","",'S.D.PASTE SHEET'!U489)</f>
        <v/>
      </c>
      <c s="72" t="str">
        <f>IF('S.D.PASTE SHEET'!V489="","",'S.D.PASTE SHEET'!V489)</f>
        <v/>
      </c>
      <c s="72" t="str">
        <f>IF('S.D.PASTE SHEET'!W489="","",'S.D.PASTE SHEET'!W489)</f>
        <v/>
      </c>
      <c s="72" t="str">
        <f>IF('S.D.PASTE SHEET'!X489="","",'S.D.PASTE SHEET'!X489)</f>
        <v/>
      </c>
      <c s="72" t="str">
        <f>IF('S.D.PASTE SHEET'!Y489="","",'S.D.PASTE SHEET'!Y489)</f>
        <v/>
      </c>
      <c s="72" t="str">
        <f>IF('S.D.PASTE SHEET'!Z489="","",'S.D.PASTE SHEET'!Z489)</f>
        <v/>
      </c>
      <c s="72" t="str">
        <f>IF('S.D.PASTE SHEET'!AA489="","",'S.D.PASTE SHEET'!AA489)</f>
        <v/>
      </c>
      <c s="72" t="str">
        <f>IF('S.D.PASTE SHEET'!AB489="","",'S.D.PASTE SHEET'!AB489)</f>
        <v/>
      </c>
      <c s="72" t="str">
        <f>IF('S.D.PASTE SHEET'!AC489="","",'S.D.PASTE SHEET'!AC489)</f>
        <v/>
      </c>
      <c s="72" t="str">
        <f>IF('S.D.PASTE SHEET'!AD489="","",'S.D.PASTE SHEET'!AD489)</f>
        <v/>
      </c>
      <c s="74"/>
      <c s="70" t="str">
        <f>IF(AK489="","",IF(AK489&gt;0,COUNT($AG$2:AG489),""))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IF(BC489="","",IF(BC489&gt;0,COUNT($AY$2:AY489),""))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0" spans="1:157" ht="15.75" customHeight="1">
      <c r="A490" s="72" t="str">
        <f>IF('S.D.PASTE SHEET'!A490="","",'S.D.PASTE SHEET'!A490)</f>
        <v/>
      </c>
      <c s="72" t="str">
        <f>IF('S.D.PASTE SHEET'!B490="","",'S.D.PASTE SHEET'!B490)</f>
        <v/>
      </c>
      <c s="72" t="str">
        <f>IF('S.D.PASTE SHEET'!C490="","",'S.D.PASTE SHEET'!C490)</f>
        <v/>
      </c>
      <c s="73" t="str">
        <f>IF('S.D.PASTE SHEET'!D490="","",'S.D.PASTE SHEET'!D490)</f>
        <v/>
      </c>
      <c s="72" t="str">
        <f>IF('S.D.PASTE SHEET'!E490="","",UPPER('S.D.PASTE SHEET'!E490))</f>
        <v/>
      </c>
      <c s="72" t="str">
        <f>IF('S.D.PASTE SHEET'!F490="","",'S.D.PASTE SHEET'!F490)</f>
        <v/>
      </c>
      <c s="72" t="str">
        <f>IF('S.D.PASTE SHEET'!G490="","",UPPER('S.D.PASTE SHEET'!G490))</f>
        <v/>
      </c>
      <c s="72" t="str">
        <f>IF('S.D.PASTE SHEET'!H490="","",UPPER('S.D.PASTE SHEET'!H490))</f>
        <v/>
      </c>
      <c s="72" t="str">
        <f>IF('S.D.PASTE SHEET'!I490="","",'S.D.PASTE SHEET'!I490)</f>
        <v/>
      </c>
      <c s="73" t="str">
        <f>IF('S.D.PASTE SHEET'!J490="","",'S.D.PASTE SHEET'!J490)</f>
        <v/>
      </c>
      <c s="72" t="str">
        <f>IF('S.D.PASTE SHEET'!K490="","",'S.D.PASTE SHEET'!K490)</f>
        <v/>
      </c>
      <c s="72" t="str">
        <f>IF('S.D.PASTE SHEET'!L490="","",'S.D.PASTE SHEET'!L490)</f>
        <v/>
      </c>
      <c s="72" t="str">
        <f>IF('S.D.PASTE SHEET'!M490="","",'S.D.PASTE SHEET'!M490)</f>
        <v/>
      </c>
      <c s="72" t="str">
        <f>IF('S.D.PASTE SHEET'!N490="","",'S.D.PASTE SHEET'!N490)</f>
        <v/>
      </c>
      <c s="72" t="str">
        <f>IF('S.D.PASTE SHEET'!O490="","",'S.D.PASTE SHEET'!O490)</f>
        <v/>
      </c>
      <c s="72" t="str">
        <f>IF('S.D.PASTE SHEET'!P490="","",'S.D.PASTE SHEET'!P490)</f>
        <v/>
      </c>
      <c s="72" t="str">
        <f>IF('S.D.PASTE SHEET'!Q490="","",'S.D.PASTE SHEET'!Q490)</f>
        <v/>
      </c>
      <c s="72" t="str">
        <f>IF('S.D.PASTE SHEET'!R490="","",'S.D.PASTE SHEET'!R490)</f>
        <v/>
      </c>
      <c s="72" t="str">
        <f>IF('S.D.PASTE SHEET'!S490="","",'S.D.PASTE SHEET'!S490)</f>
        <v/>
      </c>
      <c s="72" t="str">
        <f>IF('S.D.PASTE SHEET'!T490="","",'S.D.PASTE SHEET'!T490)</f>
        <v/>
      </c>
      <c s="72" t="str">
        <f>IF('S.D.PASTE SHEET'!U490="","",'S.D.PASTE SHEET'!U490)</f>
        <v/>
      </c>
      <c s="72" t="str">
        <f>IF('S.D.PASTE SHEET'!V490="","",'S.D.PASTE SHEET'!V490)</f>
        <v/>
      </c>
      <c s="72" t="str">
        <f>IF('S.D.PASTE SHEET'!W490="","",'S.D.PASTE SHEET'!W490)</f>
        <v/>
      </c>
      <c s="72" t="str">
        <f>IF('S.D.PASTE SHEET'!X490="","",'S.D.PASTE SHEET'!X490)</f>
        <v/>
      </c>
      <c s="72" t="str">
        <f>IF('S.D.PASTE SHEET'!Y490="","",'S.D.PASTE SHEET'!Y490)</f>
        <v/>
      </c>
      <c s="72" t="str">
        <f>IF('S.D.PASTE SHEET'!Z490="","",'S.D.PASTE SHEET'!Z490)</f>
        <v/>
      </c>
      <c s="72" t="str">
        <f>IF('S.D.PASTE SHEET'!AA490="","",'S.D.PASTE SHEET'!AA490)</f>
        <v/>
      </c>
      <c s="72" t="str">
        <f>IF('S.D.PASTE SHEET'!AB490="","",'S.D.PASTE SHEET'!AB490)</f>
        <v/>
      </c>
      <c s="72" t="str">
        <f>IF('S.D.PASTE SHEET'!AC490="","",'S.D.PASTE SHEET'!AC490)</f>
        <v/>
      </c>
      <c s="72" t="str">
        <f>IF('S.D.PASTE SHEET'!AD490="","",'S.D.PASTE SHEET'!AD490)</f>
        <v/>
      </c>
      <c s="74"/>
      <c s="70" t="str">
        <f>IF(AK490="","",IF(AK490&gt;0,COUNT($AG$2:AG490),""))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IF(BC490="","",IF(BC490&gt;0,COUNT($AY$2:AY490),""))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1" spans="1:157" ht="15.75" customHeight="1">
      <c r="A491" s="72" t="str">
        <f>IF('S.D.PASTE SHEET'!A491="","",'S.D.PASTE SHEET'!A491)</f>
        <v/>
      </c>
      <c s="72" t="str">
        <f>IF('S.D.PASTE SHEET'!B491="","",'S.D.PASTE SHEET'!B491)</f>
        <v/>
      </c>
      <c s="72" t="str">
        <f>IF('S.D.PASTE SHEET'!C491="","",'S.D.PASTE SHEET'!C491)</f>
        <v/>
      </c>
      <c s="73" t="str">
        <f>IF('S.D.PASTE SHEET'!D491="","",'S.D.PASTE SHEET'!D491)</f>
        <v/>
      </c>
      <c s="72" t="str">
        <f>IF('S.D.PASTE SHEET'!E491="","",UPPER('S.D.PASTE SHEET'!E491))</f>
        <v/>
      </c>
      <c s="72" t="str">
        <f>IF('S.D.PASTE SHEET'!F491="","",'S.D.PASTE SHEET'!F491)</f>
        <v/>
      </c>
      <c s="72" t="str">
        <f>IF('S.D.PASTE SHEET'!G491="","",UPPER('S.D.PASTE SHEET'!G491))</f>
        <v/>
      </c>
      <c s="72" t="str">
        <f>IF('S.D.PASTE SHEET'!H491="","",UPPER('S.D.PASTE SHEET'!H491))</f>
        <v/>
      </c>
      <c s="72" t="str">
        <f>IF('S.D.PASTE SHEET'!I491="","",'S.D.PASTE SHEET'!I491)</f>
        <v/>
      </c>
      <c s="73" t="str">
        <f>IF('S.D.PASTE SHEET'!J491="","",'S.D.PASTE SHEET'!J491)</f>
        <v/>
      </c>
      <c s="72" t="str">
        <f>IF('S.D.PASTE SHEET'!K491="","",'S.D.PASTE SHEET'!K491)</f>
        <v/>
      </c>
      <c s="72" t="str">
        <f>IF('S.D.PASTE SHEET'!L491="","",'S.D.PASTE SHEET'!L491)</f>
        <v/>
      </c>
      <c s="72" t="str">
        <f>IF('S.D.PASTE SHEET'!M491="","",'S.D.PASTE SHEET'!M491)</f>
        <v/>
      </c>
      <c s="72" t="str">
        <f>IF('S.D.PASTE SHEET'!N491="","",'S.D.PASTE SHEET'!N491)</f>
        <v/>
      </c>
      <c s="72" t="str">
        <f>IF('S.D.PASTE SHEET'!O491="","",'S.D.PASTE SHEET'!O491)</f>
        <v/>
      </c>
      <c s="72" t="str">
        <f>IF('S.D.PASTE SHEET'!P491="","",'S.D.PASTE SHEET'!P491)</f>
        <v/>
      </c>
      <c s="72" t="str">
        <f>IF('S.D.PASTE SHEET'!Q491="","",'S.D.PASTE SHEET'!Q491)</f>
        <v/>
      </c>
      <c s="72" t="str">
        <f>IF('S.D.PASTE SHEET'!R491="","",'S.D.PASTE SHEET'!R491)</f>
        <v/>
      </c>
      <c s="72" t="str">
        <f>IF('S.D.PASTE SHEET'!S491="","",'S.D.PASTE SHEET'!S491)</f>
        <v/>
      </c>
      <c s="72" t="str">
        <f>IF('S.D.PASTE SHEET'!T491="","",'S.D.PASTE SHEET'!T491)</f>
        <v/>
      </c>
      <c s="72" t="str">
        <f>IF('S.D.PASTE SHEET'!U491="","",'S.D.PASTE SHEET'!U491)</f>
        <v/>
      </c>
      <c s="72" t="str">
        <f>IF('S.D.PASTE SHEET'!V491="","",'S.D.PASTE SHEET'!V491)</f>
        <v/>
      </c>
      <c s="72" t="str">
        <f>IF('S.D.PASTE SHEET'!W491="","",'S.D.PASTE SHEET'!W491)</f>
        <v/>
      </c>
      <c s="72" t="str">
        <f>IF('S.D.PASTE SHEET'!X491="","",'S.D.PASTE SHEET'!X491)</f>
        <v/>
      </c>
      <c s="72" t="str">
        <f>IF('S.D.PASTE SHEET'!Y491="","",'S.D.PASTE SHEET'!Y491)</f>
        <v/>
      </c>
      <c s="72" t="str">
        <f>IF('S.D.PASTE SHEET'!Z491="","",'S.D.PASTE SHEET'!Z491)</f>
        <v/>
      </c>
      <c s="72" t="str">
        <f>IF('S.D.PASTE SHEET'!AA491="","",'S.D.PASTE SHEET'!AA491)</f>
        <v/>
      </c>
      <c s="72" t="str">
        <f>IF('S.D.PASTE SHEET'!AB491="","",'S.D.PASTE SHEET'!AB491)</f>
        <v/>
      </c>
      <c s="72" t="str">
        <f>IF('S.D.PASTE SHEET'!AC491="","",'S.D.PASTE SHEET'!AC491)</f>
        <v/>
      </c>
      <c s="72" t="str">
        <f>IF('S.D.PASTE SHEET'!AD491="","",'S.D.PASTE SHEET'!AD491)</f>
        <v/>
      </c>
      <c s="74"/>
      <c s="70" t="str">
        <f>IF(AK491="","",IF(AK491&gt;0,COUNT($AG$2:AG491),""))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IF(BC491="","",IF(BC491&gt;0,COUNT($AY$2:AY491),""))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2" spans="1:157" ht="15.75" customHeight="1">
      <c r="A492" s="72" t="str">
        <f>IF('S.D.PASTE SHEET'!A492="","",'S.D.PASTE SHEET'!A492)</f>
        <v/>
      </c>
      <c s="72" t="str">
        <f>IF('S.D.PASTE SHEET'!B492="","",'S.D.PASTE SHEET'!B492)</f>
        <v/>
      </c>
      <c s="72" t="str">
        <f>IF('S.D.PASTE SHEET'!C492="","",'S.D.PASTE SHEET'!C492)</f>
        <v/>
      </c>
      <c s="73" t="str">
        <f>IF('S.D.PASTE SHEET'!D492="","",'S.D.PASTE SHEET'!D492)</f>
        <v/>
      </c>
      <c s="72" t="str">
        <f>IF('S.D.PASTE SHEET'!E492="","",UPPER('S.D.PASTE SHEET'!E492))</f>
        <v/>
      </c>
      <c s="72" t="str">
        <f>IF('S.D.PASTE SHEET'!F492="","",'S.D.PASTE SHEET'!F492)</f>
        <v/>
      </c>
      <c s="72" t="str">
        <f>IF('S.D.PASTE SHEET'!G492="","",UPPER('S.D.PASTE SHEET'!G492))</f>
        <v/>
      </c>
      <c s="72" t="str">
        <f>IF('S.D.PASTE SHEET'!H492="","",UPPER('S.D.PASTE SHEET'!H492))</f>
        <v/>
      </c>
      <c s="72" t="str">
        <f>IF('S.D.PASTE SHEET'!I492="","",'S.D.PASTE SHEET'!I492)</f>
        <v/>
      </c>
      <c s="73" t="str">
        <f>IF('S.D.PASTE SHEET'!J492="","",'S.D.PASTE SHEET'!J492)</f>
        <v/>
      </c>
      <c s="72" t="str">
        <f>IF('S.D.PASTE SHEET'!K492="","",'S.D.PASTE SHEET'!K492)</f>
        <v/>
      </c>
      <c s="72" t="str">
        <f>IF('S.D.PASTE SHEET'!L492="","",'S.D.PASTE SHEET'!L492)</f>
        <v/>
      </c>
      <c s="72" t="str">
        <f>IF('S.D.PASTE SHEET'!M492="","",'S.D.PASTE SHEET'!M492)</f>
        <v/>
      </c>
      <c s="72" t="str">
        <f>IF('S.D.PASTE SHEET'!N492="","",'S.D.PASTE SHEET'!N492)</f>
        <v/>
      </c>
      <c s="72" t="str">
        <f>IF('S.D.PASTE SHEET'!O492="","",'S.D.PASTE SHEET'!O492)</f>
        <v/>
      </c>
      <c s="72" t="str">
        <f>IF('S.D.PASTE SHEET'!P492="","",'S.D.PASTE SHEET'!P492)</f>
        <v/>
      </c>
      <c s="72" t="str">
        <f>IF('S.D.PASTE SHEET'!Q492="","",'S.D.PASTE SHEET'!Q492)</f>
        <v/>
      </c>
      <c s="72" t="str">
        <f>IF('S.D.PASTE SHEET'!R492="","",'S.D.PASTE SHEET'!R492)</f>
        <v/>
      </c>
      <c s="72" t="str">
        <f>IF('S.D.PASTE SHEET'!S492="","",'S.D.PASTE SHEET'!S492)</f>
        <v/>
      </c>
      <c s="72" t="str">
        <f>IF('S.D.PASTE SHEET'!T492="","",'S.D.PASTE SHEET'!T492)</f>
        <v/>
      </c>
      <c s="72" t="str">
        <f>IF('S.D.PASTE SHEET'!U492="","",'S.D.PASTE SHEET'!U492)</f>
        <v/>
      </c>
      <c s="72" t="str">
        <f>IF('S.D.PASTE SHEET'!V492="","",'S.D.PASTE SHEET'!V492)</f>
        <v/>
      </c>
      <c s="72" t="str">
        <f>IF('S.D.PASTE SHEET'!W492="","",'S.D.PASTE SHEET'!W492)</f>
        <v/>
      </c>
      <c s="72" t="str">
        <f>IF('S.D.PASTE SHEET'!X492="","",'S.D.PASTE SHEET'!X492)</f>
        <v/>
      </c>
      <c s="72" t="str">
        <f>IF('S.D.PASTE SHEET'!Y492="","",'S.D.PASTE SHEET'!Y492)</f>
        <v/>
      </c>
      <c s="72" t="str">
        <f>IF('S.D.PASTE SHEET'!Z492="","",'S.D.PASTE SHEET'!Z492)</f>
        <v/>
      </c>
      <c s="72" t="str">
        <f>IF('S.D.PASTE SHEET'!AA492="","",'S.D.PASTE SHEET'!AA492)</f>
        <v/>
      </c>
      <c s="72" t="str">
        <f>IF('S.D.PASTE SHEET'!AB492="","",'S.D.PASTE SHEET'!AB492)</f>
        <v/>
      </c>
      <c s="72" t="str">
        <f>IF('S.D.PASTE SHEET'!AC492="","",'S.D.PASTE SHEET'!AC492)</f>
        <v/>
      </c>
      <c s="72" t="str">
        <f>IF('S.D.PASTE SHEET'!AD492="","",'S.D.PASTE SHEET'!AD492)</f>
        <v/>
      </c>
      <c s="74"/>
      <c s="70" t="str">
        <f>IF(AK492="","",IF(AK492&gt;0,COUNT($AG$2:AG492),""))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IF(BC492="","",IF(BC492&gt;0,COUNT($AY$2:AY492),""))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3" spans="1:157" ht="15.75" customHeight="1">
      <c r="A493" s="72" t="str">
        <f>IF('S.D.PASTE SHEET'!A493="","",'S.D.PASTE SHEET'!A493)</f>
        <v/>
      </c>
      <c s="72" t="str">
        <f>IF('S.D.PASTE SHEET'!B493="","",'S.D.PASTE SHEET'!B493)</f>
        <v/>
      </c>
      <c s="72" t="str">
        <f>IF('S.D.PASTE SHEET'!C493="","",'S.D.PASTE SHEET'!C493)</f>
        <v/>
      </c>
      <c s="73" t="str">
        <f>IF('S.D.PASTE SHEET'!D493="","",'S.D.PASTE SHEET'!D493)</f>
        <v/>
      </c>
      <c s="72" t="str">
        <f>IF('S.D.PASTE SHEET'!E493="","",UPPER('S.D.PASTE SHEET'!E493))</f>
        <v/>
      </c>
      <c s="72" t="str">
        <f>IF('S.D.PASTE SHEET'!F493="","",'S.D.PASTE SHEET'!F493)</f>
        <v/>
      </c>
      <c s="72" t="str">
        <f>IF('S.D.PASTE SHEET'!G493="","",UPPER('S.D.PASTE SHEET'!G493))</f>
        <v/>
      </c>
      <c s="72" t="str">
        <f>IF('S.D.PASTE SHEET'!H493="","",UPPER('S.D.PASTE SHEET'!H493))</f>
        <v/>
      </c>
      <c s="72" t="str">
        <f>IF('S.D.PASTE SHEET'!I493="","",'S.D.PASTE SHEET'!I493)</f>
        <v/>
      </c>
      <c s="73" t="str">
        <f>IF('S.D.PASTE SHEET'!J493="","",'S.D.PASTE SHEET'!J493)</f>
        <v/>
      </c>
      <c s="72" t="str">
        <f>IF('S.D.PASTE SHEET'!K493="","",'S.D.PASTE SHEET'!K493)</f>
        <v/>
      </c>
      <c s="72" t="str">
        <f>IF('S.D.PASTE SHEET'!L493="","",'S.D.PASTE SHEET'!L493)</f>
        <v/>
      </c>
      <c s="72" t="str">
        <f>IF('S.D.PASTE SHEET'!M493="","",'S.D.PASTE SHEET'!M493)</f>
        <v/>
      </c>
      <c s="72" t="str">
        <f>IF('S.D.PASTE SHEET'!N493="","",'S.D.PASTE SHEET'!N493)</f>
        <v/>
      </c>
      <c s="72" t="str">
        <f>IF('S.D.PASTE SHEET'!O493="","",'S.D.PASTE SHEET'!O493)</f>
        <v/>
      </c>
      <c s="72" t="str">
        <f>IF('S.D.PASTE SHEET'!P493="","",'S.D.PASTE SHEET'!P493)</f>
        <v/>
      </c>
      <c s="72" t="str">
        <f>IF('S.D.PASTE SHEET'!Q493="","",'S.D.PASTE SHEET'!Q493)</f>
        <v/>
      </c>
      <c s="72" t="str">
        <f>IF('S.D.PASTE SHEET'!R493="","",'S.D.PASTE SHEET'!R493)</f>
        <v/>
      </c>
      <c s="72" t="str">
        <f>IF('S.D.PASTE SHEET'!S493="","",'S.D.PASTE SHEET'!S493)</f>
        <v/>
      </c>
      <c s="72" t="str">
        <f>IF('S.D.PASTE SHEET'!T493="","",'S.D.PASTE SHEET'!T493)</f>
        <v/>
      </c>
      <c s="72" t="str">
        <f>IF('S.D.PASTE SHEET'!U493="","",'S.D.PASTE SHEET'!U493)</f>
        <v/>
      </c>
      <c s="72" t="str">
        <f>IF('S.D.PASTE SHEET'!V493="","",'S.D.PASTE SHEET'!V493)</f>
        <v/>
      </c>
      <c s="72" t="str">
        <f>IF('S.D.PASTE SHEET'!W493="","",'S.D.PASTE SHEET'!W493)</f>
        <v/>
      </c>
      <c s="72" t="str">
        <f>IF('S.D.PASTE SHEET'!X493="","",'S.D.PASTE SHEET'!X493)</f>
        <v/>
      </c>
      <c s="72" t="str">
        <f>IF('S.D.PASTE SHEET'!Y493="","",'S.D.PASTE SHEET'!Y493)</f>
        <v/>
      </c>
      <c s="72" t="str">
        <f>IF('S.D.PASTE SHEET'!Z493="","",'S.D.PASTE SHEET'!Z493)</f>
        <v/>
      </c>
      <c s="72" t="str">
        <f>IF('S.D.PASTE SHEET'!AA493="","",'S.D.PASTE SHEET'!AA493)</f>
        <v/>
      </c>
      <c s="72" t="str">
        <f>IF('S.D.PASTE SHEET'!AB493="","",'S.D.PASTE SHEET'!AB493)</f>
        <v/>
      </c>
      <c s="72" t="str">
        <f>IF('S.D.PASTE SHEET'!AC493="","",'S.D.PASTE SHEET'!AC493)</f>
        <v/>
      </c>
      <c s="72" t="str">
        <f>IF('S.D.PASTE SHEET'!AD493="","",'S.D.PASTE SHEET'!AD493)</f>
        <v/>
      </c>
      <c s="74"/>
      <c s="70" t="str">
        <f>IF(AK493="","",IF(AK493&gt;0,COUNT($AG$2:AG493),""))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IF(BC493="","",IF(BC493&gt;0,COUNT($AY$2:AY493),""))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4" spans="1:157" ht="15.75" customHeight="1">
      <c r="A494" s="72" t="str">
        <f>IF('S.D.PASTE SHEET'!A494="","",'S.D.PASTE SHEET'!A494)</f>
        <v/>
      </c>
      <c s="72" t="str">
        <f>IF('S.D.PASTE SHEET'!B494="","",'S.D.PASTE SHEET'!B494)</f>
        <v/>
      </c>
      <c s="72" t="str">
        <f>IF('S.D.PASTE SHEET'!C494="","",'S.D.PASTE SHEET'!C494)</f>
        <v/>
      </c>
      <c s="73" t="str">
        <f>IF('S.D.PASTE SHEET'!D494="","",'S.D.PASTE SHEET'!D494)</f>
        <v/>
      </c>
      <c s="72" t="str">
        <f>IF('S.D.PASTE SHEET'!E494="","",UPPER('S.D.PASTE SHEET'!E494))</f>
        <v/>
      </c>
      <c s="72" t="str">
        <f>IF('S.D.PASTE SHEET'!F494="","",'S.D.PASTE SHEET'!F494)</f>
        <v/>
      </c>
      <c s="72" t="str">
        <f>IF('S.D.PASTE SHEET'!G494="","",UPPER('S.D.PASTE SHEET'!G494))</f>
        <v/>
      </c>
      <c s="72" t="str">
        <f>IF('S.D.PASTE SHEET'!H494="","",UPPER('S.D.PASTE SHEET'!H494))</f>
        <v/>
      </c>
      <c s="72" t="str">
        <f>IF('S.D.PASTE SHEET'!I494="","",'S.D.PASTE SHEET'!I494)</f>
        <v/>
      </c>
      <c s="73" t="str">
        <f>IF('S.D.PASTE SHEET'!J494="","",'S.D.PASTE SHEET'!J494)</f>
        <v/>
      </c>
      <c s="72" t="str">
        <f>IF('S.D.PASTE SHEET'!K494="","",'S.D.PASTE SHEET'!K494)</f>
        <v/>
      </c>
      <c s="72" t="str">
        <f>IF('S.D.PASTE SHEET'!L494="","",'S.D.PASTE SHEET'!L494)</f>
        <v/>
      </c>
      <c s="72" t="str">
        <f>IF('S.D.PASTE SHEET'!M494="","",'S.D.PASTE SHEET'!M494)</f>
        <v/>
      </c>
      <c s="72" t="str">
        <f>IF('S.D.PASTE SHEET'!N494="","",'S.D.PASTE SHEET'!N494)</f>
        <v/>
      </c>
      <c s="72" t="str">
        <f>IF('S.D.PASTE SHEET'!O494="","",'S.D.PASTE SHEET'!O494)</f>
        <v/>
      </c>
      <c s="72" t="str">
        <f>IF('S.D.PASTE SHEET'!P494="","",'S.D.PASTE SHEET'!P494)</f>
        <v/>
      </c>
      <c s="72" t="str">
        <f>IF('S.D.PASTE SHEET'!Q494="","",'S.D.PASTE SHEET'!Q494)</f>
        <v/>
      </c>
      <c s="72" t="str">
        <f>IF('S.D.PASTE SHEET'!R494="","",'S.D.PASTE SHEET'!R494)</f>
        <v/>
      </c>
      <c s="72" t="str">
        <f>IF('S.D.PASTE SHEET'!S494="","",'S.D.PASTE SHEET'!S494)</f>
        <v/>
      </c>
      <c s="72" t="str">
        <f>IF('S.D.PASTE SHEET'!T494="","",'S.D.PASTE SHEET'!T494)</f>
        <v/>
      </c>
      <c s="72" t="str">
        <f>IF('S.D.PASTE SHEET'!U494="","",'S.D.PASTE SHEET'!U494)</f>
        <v/>
      </c>
      <c s="72" t="str">
        <f>IF('S.D.PASTE SHEET'!V494="","",'S.D.PASTE SHEET'!V494)</f>
        <v/>
      </c>
      <c s="72" t="str">
        <f>IF('S.D.PASTE SHEET'!W494="","",'S.D.PASTE SHEET'!W494)</f>
        <v/>
      </c>
      <c s="72" t="str">
        <f>IF('S.D.PASTE SHEET'!X494="","",'S.D.PASTE SHEET'!X494)</f>
        <v/>
      </c>
      <c s="72" t="str">
        <f>IF('S.D.PASTE SHEET'!Y494="","",'S.D.PASTE SHEET'!Y494)</f>
        <v/>
      </c>
      <c s="72" t="str">
        <f>IF('S.D.PASTE SHEET'!Z494="","",'S.D.PASTE SHEET'!Z494)</f>
        <v/>
      </c>
      <c s="72" t="str">
        <f>IF('S.D.PASTE SHEET'!AA494="","",'S.D.PASTE SHEET'!AA494)</f>
        <v/>
      </c>
      <c s="72" t="str">
        <f>IF('S.D.PASTE SHEET'!AB494="","",'S.D.PASTE SHEET'!AB494)</f>
        <v/>
      </c>
      <c s="72" t="str">
        <f>IF('S.D.PASTE SHEET'!AC494="","",'S.D.PASTE SHEET'!AC494)</f>
        <v/>
      </c>
      <c s="72" t="str">
        <f>IF('S.D.PASTE SHEET'!AD494="","",'S.D.PASTE SHEET'!AD494)</f>
        <v/>
      </c>
      <c s="74"/>
      <c s="70" t="str">
        <f>IF(AK494="","",IF(AK494&gt;0,COUNT($AG$2:AG494),""))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IF(BC494="","",IF(BC494&gt;0,COUNT($AY$2:AY494),""))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5" spans="1:157" ht="15.75" customHeight="1">
      <c r="A495" s="72" t="str">
        <f>IF('S.D.PASTE SHEET'!A495="","",'S.D.PASTE SHEET'!A495)</f>
        <v/>
      </c>
      <c s="72" t="str">
        <f>IF('S.D.PASTE SHEET'!B495="","",'S.D.PASTE SHEET'!B495)</f>
        <v/>
      </c>
      <c s="72" t="str">
        <f>IF('S.D.PASTE SHEET'!C495="","",'S.D.PASTE SHEET'!C495)</f>
        <v/>
      </c>
      <c s="73" t="str">
        <f>IF('S.D.PASTE SHEET'!D495="","",'S.D.PASTE SHEET'!D495)</f>
        <v/>
      </c>
      <c s="72" t="str">
        <f>IF('S.D.PASTE SHEET'!E495="","",UPPER('S.D.PASTE SHEET'!E495))</f>
        <v/>
      </c>
      <c s="72" t="str">
        <f>IF('S.D.PASTE SHEET'!F495="","",'S.D.PASTE SHEET'!F495)</f>
        <v/>
      </c>
      <c s="72" t="str">
        <f>IF('S.D.PASTE SHEET'!G495="","",UPPER('S.D.PASTE SHEET'!G495))</f>
        <v/>
      </c>
      <c s="72" t="str">
        <f>IF('S.D.PASTE SHEET'!H495="","",UPPER('S.D.PASTE SHEET'!H495))</f>
        <v/>
      </c>
      <c s="72" t="str">
        <f>IF('S.D.PASTE SHEET'!I495="","",'S.D.PASTE SHEET'!I495)</f>
        <v/>
      </c>
      <c s="73" t="str">
        <f>IF('S.D.PASTE SHEET'!J495="","",'S.D.PASTE SHEET'!J495)</f>
        <v/>
      </c>
      <c s="72" t="str">
        <f>IF('S.D.PASTE SHEET'!K495="","",'S.D.PASTE SHEET'!K495)</f>
        <v/>
      </c>
      <c s="72" t="str">
        <f>IF('S.D.PASTE SHEET'!L495="","",'S.D.PASTE SHEET'!L495)</f>
        <v/>
      </c>
      <c s="72" t="str">
        <f>IF('S.D.PASTE SHEET'!M495="","",'S.D.PASTE SHEET'!M495)</f>
        <v/>
      </c>
      <c s="72" t="str">
        <f>IF('S.D.PASTE SHEET'!N495="","",'S.D.PASTE SHEET'!N495)</f>
        <v/>
      </c>
      <c s="72" t="str">
        <f>IF('S.D.PASTE SHEET'!O495="","",'S.D.PASTE SHEET'!O495)</f>
        <v/>
      </c>
      <c s="72" t="str">
        <f>IF('S.D.PASTE SHEET'!P495="","",'S.D.PASTE SHEET'!P495)</f>
        <v/>
      </c>
      <c s="72" t="str">
        <f>IF('S.D.PASTE SHEET'!Q495="","",'S.D.PASTE SHEET'!Q495)</f>
        <v/>
      </c>
      <c s="72" t="str">
        <f>IF('S.D.PASTE SHEET'!R495="","",'S.D.PASTE SHEET'!R495)</f>
        <v/>
      </c>
      <c s="72" t="str">
        <f>IF('S.D.PASTE SHEET'!S495="","",'S.D.PASTE SHEET'!S495)</f>
        <v/>
      </c>
      <c s="72" t="str">
        <f>IF('S.D.PASTE SHEET'!T495="","",'S.D.PASTE SHEET'!T495)</f>
        <v/>
      </c>
      <c s="72" t="str">
        <f>IF('S.D.PASTE SHEET'!U495="","",'S.D.PASTE SHEET'!U495)</f>
        <v/>
      </c>
      <c s="72" t="str">
        <f>IF('S.D.PASTE SHEET'!V495="","",'S.D.PASTE SHEET'!V495)</f>
        <v/>
      </c>
      <c s="72" t="str">
        <f>IF('S.D.PASTE SHEET'!W495="","",'S.D.PASTE SHEET'!W495)</f>
        <v/>
      </c>
      <c s="72" t="str">
        <f>IF('S.D.PASTE SHEET'!X495="","",'S.D.PASTE SHEET'!X495)</f>
        <v/>
      </c>
      <c s="72" t="str">
        <f>IF('S.D.PASTE SHEET'!Y495="","",'S.D.PASTE SHEET'!Y495)</f>
        <v/>
      </c>
      <c s="72" t="str">
        <f>IF('S.D.PASTE SHEET'!Z495="","",'S.D.PASTE SHEET'!Z495)</f>
        <v/>
      </c>
      <c s="72" t="str">
        <f>IF('S.D.PASTE SHEET'!AA495="","",'S.D.PASTE SHEET'!AA495)</f>
        <v/>
      </c>
      <c s="72" t="str">
        <f>IF('S.D.PASTE SHEET'!AB495="","",'S.D.PASTE SHEET'!AB495)</f>
        <v/>
      </c>
      <c s="72" t="str">
        <f>IF('S.D.PASTE SHEET'!AC495="","",'S.D.PASTE SHEET'!AC495)</f>
        <v/>
      </c>
      <c s="72" t="str">
        <f>IF('S.D.PASTE SHEET'!AD495="","",'S.D.PASTE SHEET'!AD495)</f>
        <v/>
      </c>
      <c s="74"/>
      <c s="70" t="str">
        <f>IF(AK495="","",IF(AK495&gt;0,COUNT($AG$2:AG495),""))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IF(BC495="","",IF(BC495&gt;0,COUNT($AY$2:AY495),""))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6" spans="1:157" ht="15.75" customHeight="1">
      <c r="A496" s="72" t="str">
        <f>IF('S.D.PASTE SHEET'!A496="","",'S.D.PASTE SHEET'!A496)</f>
        <v/>
      </c>
      <c s="72" t="str">
        <f>IF('S.D.PASTE SHEET'!B496="","",'S.D.PASTE SHEET'!B496)</f>
        <v/>
      </c>
      <c s="72" t="str">
        <f>IF('S.D.PASTE SHEET'!C496="","",'S.D.PASTE SHEET'!C496)</f>
        <v/>
      </c>
      <c s="73" t="str">
        <f>IF('S.D.PASTE SHEET'!D496="","",'S.D.PASTE SHEET'!D496)</f>
        <v/>
      </c>
      <c s="72" t="str">
        <f>IF('S.D.PASTE SHEET'!E496="","",UPPER('S.D.PASTE SHEET'!E496))</f>
        <v/>
      </c>
      <c s="72" t="str">
        <f>IF('S.D.PASTE SHEET'!F496="","",'S.D.PASTE SHEET'!F496)</f>
        <v/>
      </c>
      <c s="72" t="str">
        <f>IF('S.D.PASTE SHEET'!G496="","",UPPER('S.D.PASTE SHEET'!G496))</f>
        <v/>
      </c>
      <c s="72" t="str">
        <f>IF('S.D.PASTE SHEET'!H496="","",UPPER('S.D.PASTE SHEET'!H496))</f>
        <v/>
      </c>
      <c s="72" t="str">
        <f>IF('S.D.PASTE SHEET'!I496="","",'S.D.PASTE SHEET'!I496)</f>
        <v/>
      </c>
      <c s="73" t="str">
        <f>IF('S.D.PASTE SHEET'!J496="","",'S.D.PASTE SHEET'!J496)</f>
        <v/>
      </c>
      <c s="72" t="str">
        <f>IF('S.D.PASTE SHEET'!K496="","",'S.D.PASTE SHEET'!K496)</f>
        <v/>
      </c>
      <c s="72" t="str">
        <f>IF('S.D.PASTE SHEET'!L496="","",'S.D.PASTE SHEET'!L496)</f>
        <v/>
      </c>
      <c s="72" t="str">
        <f>IF('S.D.PASTE SHEET'!M496="","",'S.D.PASTE SHEET'!M496)</f>
        <v/>
      </c>
      <c s="72" t="str">
        <f>IF('S.D.PASTE SHEET'!N496="","",'S.D.PASTE SHEET'!N496)</f>
        <v/>
      </c>
      <c s="72" t="str">
        <f>IF('S.D.PASTE SHEET'!O496="","",'S.D.PASTE SHEET'!O496)</f>
        <v/>
      </c>
      <c s="72" t="str">
        <f>IF('S.D.PASTE SHEET'!P496="","",'S.D.PASTE SHEET'!P496)</f>
        <v/>
      </c>
      <c s="72" t="str">
        <f>IF('S.D.PASTE SHEET'!Q496="","",'S.D.PASTE SHEET'!Q496)</f>
        <v/>
      </c>
      <c s="72" t="str">
        <f>IF('S.D.PASTE SHEET'!R496="","",'S.D.PASTE SHEET'!R496)</f>
        <v/>
      </c>
      <c s="72" t="str">
        <f>IF('S.D.PASTE SHEET'!S496="","",'S.D.PASTE SHEET'!S496)</f>
        <v/>
      </c>
      <c s="72" t="str">
        <f>IF('S.D.PASTE SHEET'!T496="","",'S.D.PASTE SHEET'!T496)</f>
        <v/>
      </c>
      <c s="72" t="str">
        <f>IF('S.D.PASTE SHEET'!U496="","",'S.D.PASTE SHEET'!U496)</f>
        <v/>
      </c>
      <c s="72" t="str">
        <f>IF('S.D.PASTE SHEET'!V496="","",'S.D.PASTE SHEET'!V496)</f>
        <v/>
      </c>
      <c s="72" t="str">
        <f>IF('S.D.PASTE SHEET'!W496="","",'S.D.PASTE SHEET'!W496)</f>
        <v/>
      </c>
      <c s="72" t="str">
        <f>IF('S.D.PASTE SHEET'!X496="","",'S.D.PASTE SHEET'!X496)</f>
        <v/>
      </c>
      <c s="72" t="str">
        <f>IF('S.D.PASTE SHEET'!Y496="","",'S.D.PASTE SHEET'!Y496)</f>
        <v/>
      </c>
      <c s="72" t="str">
        <f>IF('S.D.PASTE SHEET'!Z496="","",'S.D.PASTE SHEET'!Z496)</f>
        <v/>
      </c>
      <c s="72" t="str">
        <f>IF('S.D.PASTE SHEET'!AA496="","",'S.D.PASTE SHEET'!AA496)</f>
        <v/>
      </c>
      <c s="72" t="str">
        <f>IF('S.D.PASTE SHEET'!AB496="","",'S.D.PASTE SHEET'!AB496)</f>
        <v/>
      </c>
      <c s="72" t="str">
        <f>IF('S.D.PASTE SHEET'!AC496="","",'S.D.PASTE SHEET'!AC496)</f>
        <v/>
      </c>
      <c s="72" t="str">
        <f>IF('S.D.PASTE SHEET'!AD496="","",'S.D.PASTE SHEET'!AD496)</f>
        <v/>
      </c>
      <c s="74"/>
      <c s="70" t="str">
        <f>IF(AK496="","",IF(AK496&gt;0,COUNT($AG$2:AG496),""))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IF(BC496="","",IF(BC496&gt;0,COUNT($AY$2:AY496),""))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7" spans="1:157" ht="15.75" customHeight="1">
      <c r="A497" s="72" t="str">
        <f>IF('S.D.PASTE SHEET'!A497="","",'S.D.PASTE SHEET'!A497)</f>
        <v/>
      </c>
      <c s="72" t="str">
        <f>IF('S.D.PASTE SHEET'!B497="","",'S.D.PASTE SHEET'!B497)</f>
        <v/>
      </c>
      <c s="72" t="str">
        <f>IF('S.D.PASTE SHEET'!C497="","",'S.D.PASTE SHEET'!C497)</f>
        <v/>
      </c>
      <c s="73" t="str">
        <f>IF('S.D.PASTE SHEET'!D497="","",'S.D.PASTE SHEET'!D497)</f>
        <v/>
      </c>
      <c s="72" t="str">
        <f>IF('S.D.PASTE SHEET'!E497="","",UPPER('S.D.PASTE SHEET'!E497))</f>
        <v/>
      </c>
      <c s="72" t="str">
        <f>IF('S.D.PASTE SHEET'!F497="","",'S.D.PASTE SHEET'!F497)</f>
        <v/>
      </c>
      <c s="72" t="str">
        <f>IF('S.D.PASTE SHEET'!G497="","",UPPER('S.D.PASTE SHEET'!G497))</f>
        <v/>
      </c>
      <c s="72" t="str">
        <f>IF('S.D.PASTE SHEET'!H497="","",UPPER('S.D.PASTE SHEET'!H497))</f>
        <v/>
      </c>
      <c s="72" t="str">
        <f>IF('S.D.PASTE SHEET'!I497="","",'S.D.PASTE SHEET'!I497)</f>
        <v/>
      </c>
      <c s="73" t="str">
        <f>IF('S.D.PASTE SHEET'!J497="","",'S.D.PASTE SHEET'!J497)</f>
        <v/>
      </c>
      <c s="72" t="str">
        <f>IF('S.D.PASTE SHEET'!K497="","",'S.D.PASTE SHEET'!K497)</f>
        <v/>
      </c>
      <c s="72" t="str">
        <f>IF('S.D.PASTE SHEET'!L497="","",'S.D.PASTE SHEET'!L497)</f>
        <v/>
      </c>
      <c s="72" t="str">
        <f>IF('S.D.PASTE SHEET'!M497="","",'S.D.PASTE SHEET'!M497)</f>
        <v/>
      </c>
      <c s="72" t="str">
        <f>IF('S.D.PASTE SHEET'!N497="","",'S.D.PASTE SHEET'!N497)</f>
        <v/>
      </c>
      <c s="72" t="str">
        <f>IF('S.D.PASTE SHEET'!O497="","",'S.D.PASTE SHEET'!O497)</f>
        <v/>
      </c>
      <c s="72" t="str">
        <f>IF('S.D.PASTE SHEET'!P497="","",'S.D.PASTE SHEET'!P497)</f>
        <v/>
      </c>
      <c s="72" t="str">
        <f>IF('S.D.PASTE SHEET'!Q497="","",'S.D.PASTE SHEET'!Q497)</f>
        <v/>
      </c>
      <c s="72" t="str">
        <f>IF('S.D.PASTE SHEET'!R497="","",'S.D.PASTE SHEET'!R497)</f>
        <v/>
      </c>
      <c s="72" t="str">
        <f>IF('S.D.PASTE SHEET'!S497="","",'S.D.PASTE SHEET'!S497)</f>
        <v/>
      </c>
      <c s="72" t="str">
        <f>IF('S.D.PASTE SHEET'!T497="","",'S.D.PASTE SHEET'!T497)</f>
        <v/>
      </c>
      <c s="72" t="str">
        <f>IF('S.D.PASTE SHEET'!U497="","",'S.D.PASTE SHEET'!U497)</f>
        <v/>
      </c>
      <c s="72" t="str">
        <f>IF('S.D.PASTE SHEET'!V497="","",'S.D.PASTE SHEET'!V497)</f>
        <v/>
      </c>
      <c s="72" t="str">
        <f>IF('S.D.PASTE SHEET'!W497="","",'S.D.PASTE SHEET'!W497)</f>
        <v/>
      </c>
      <c s="72" t="str">
        <f>IF('S.D.PASTE SHEET'!X497="","",'S.D.PASTE SHEET'!X497)</f>
        <v/>
      </c>
      <c s="72" t="str">
        <f>IF('S.D.PASTE SHEET'!Y497="","",'S.D.PASTE SHEET'!Y497)</f>
        <v/>
      </c>
      <c s="72" t="str">
        <f>IF('S.D.PASTE SHEET'!Z497="","",'S.D.PASTE SHEET'!Z497)</f>
        <v/>
      </c>
      <c s="72" t="str">
        <f>IF('S.D.PASTE SHEET'!AA497="","",'S.D.PASTE SHEET'!AA497)</f>
        <v/>
      </c>
      <c s="72" t="str">
        <f>IF('S.D.PASTE SHEET'!AB497="","",'S.D.PASTE SHEET'!AB497)</f>
        <v/>
      </c>
      <c s="72" t="str">
        <f>IF('S.D.PASTE SHEET'!AC497="","",'S.D.PASTE SHEET'!AC497)</f>
        <v/>
      </c>
      <c s="72" t="str">
        <f>IF('S.D.PASTE SHEET'!AD497="","",'S.D.PASTE SHEET'!AD497)</f>
        <v/>
      </c>
      <c s="74"/>
      <c s="70" t="str">
        <f>IF(AK497="","",IF(AK497&gt;0,COUNT($AG$2:AG497),""))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IF(BC497="","",IF(BC497&gt;0,COUNT($AY$2:AY497),""))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8" spans="1:157" ht="15.75" customHeight="1">
      <c r="A498" s="72" t="str">
        <f>IF('S.D.PASTE SHEET'!A498="","",'S.D.PASTE SHEET'!A498)</f>
        <v/>
      </c>
      <c s="72" t="str">
        <f>IF('S.D.PASTE SHEET'!B498="","",'S.D.PASTE SHEET'!B498)</f>
        <v/>
      </c>
      <c s="72" t="str">
        <f>IF('S.D.PASTE SHEET'!C498="","",'S.D.PASTE SHEET'!C498)</f>
        <v/>
      </c>
      <c s="73" t="str">
        <f>IF('S.D.PASTE SHEET'!D498="","",'S.D.PASTE SHEET'!D498)</f>
        <v/>
      </c>
      <c s="72" t="str">
        <f>IF('S.D.PASTE SHEET'!E498="","",UPPER('S.D.PASTE SHEET'!E498))</f>
        <v/>
      </c>
      <c s="72" t="str">
        <f>IF('S.D.PASTE SHEET'!F498="","",'S.D.PASTE SHEET'!F498)</f>
        <v/>
      </c>
      <c s="72" t="str">
        <f>IF('S.D.PASTE SHEET'!G498="","",UPPER('S.D.PASTE SHEET'!G498))</f>
        <v/>
      </c>
      <c s="72" t="str">
        <f>IF('S.D.PASTE SHEET'!H498="","",UPPER('S.D.PASTE SHEET'!H498))</f>
        <v/>
      </c>
      <c s="72" t="str">
        <f>IF('S.D.PASTE SHEET'!I498="","",'S.D.PASTE SHEET'!I498)</f>
        <v/>
      </c>
      <c s="73" t="str">
        <f>IF('S.D.PASTE SHEET'!J498="","",'S.D.PASTE SHEET'!J498)</f>
        <v/>
      </c>
      <c s="72" t="str">
        <f>IF('S.D.PASTE SHEET'!K498="","",'S.D.PASTE SHEET'!K498)</f>
        <v/>
      </c>
      <c s="72" t="str">
        <f>IF('S.D.PASTE SHEET'!L498="","",'S.D.PASTE SHEET'!L498)</f>
        <v/>
      </c>
      <c s="72" t="str">
        <f>IF('S.D.PASTE SHEET'!M498="","",'S.D.PASTE SHEET'!M498)</f>
        <v/>
      </c>
      <c s="72" t="str">
        <f>IF('S.D.PASTE SHEET'!N498="","",'S.D.PASTE SHEET'!N498)</f>
        <v/>
      </c>
      <c s="72" t="str">
        <f>IF('S.D.PASTE SHEET'!O498="","",'S.D.PASTE SHEET'!O498)</f>
        <v/>
      </c>
      <c s="72" t="str">
        <f>IF('S.D.PASTE SHEET'!P498="","",'S.D.PASTE SHEET'!P498)</f>
        <v/>
      </c>
      <c s="72" t="str">
        <f>IF('S.D.PASTE SHEET'!Q498="","",'S.D.PASTE SHEET'!Q498)</f>
        <v/>
      </c>
      <c s="72" t="str">
        <f>IF('S.D.PASTE SHEET'!R498="","",'S.D.PASTE SHEET'!R498)</f>
        <v/>
      </c>
      <c s="72" t="str">
        <f>IF('S.D.PASTE SHEET'!S498="","",'S.D.PASTE SHEET'!S498)</f>
        <v/>
      </c>
      <c s="72" t="str">
        <f>IF('S.D.PASTE SHEET'!T498="","",'S.D.PASTE SHEET'!T498)</f>
        <v/>
      </c>
      <c s="72" t="str">
        <f>IF('S.D.PASTE SHEET'!U498="","",'S.D.PASTE SHEET'!U498)</f>
        <v/>
      </c>
      <c s="72" t="str">
        <f>IF('S.D.PASTE SHEET'!V498="","",'S.D.PASTE SHEET'!V498)</f>
        <v/>
      </c>
      <c s="72" t="str">
        <f>IF('S.D.PASTE SHEET'!W498="","",'S.D.PASTE SHEET'!W498)</f>
        <v/>
      </c>
      <c s="72" t="str">
        <f>IF('S.D.PASTE SHEET'!X498="","",'S.D.PASTE SHEET'!X498)</f>
        <v/>
      </c>
      <c s="72" t="str">
        <f>IF('S.D.PASTE SHEET'!Y498="","",'S.D.PASTE SHEET'!Y498)</f>
        <v/>
      </c>
      <c s="72" t="str">
        <f>IF('S.D.PASTE SHEET'!Z498="","",'S.D.PASTE SHEET'!Z498)</f>
        <v/>
      </c>
      <c s="72" t="str">
        <f>IF('S.D.PASTE SHEET'!AA498="","",'S.D.PASTE SHEET'!AA498)</f>
        <v/>
      </c>
      <c s="72" t="str">
        <f>IF('S.D.PASTE SHEET'!AB498="","",'S.D.PASTE SHEET'!AB498)</f>
        <v/>
      </c>
      <c s="72" t="str">
        <f>IF('S.D.PASTE SHEET'!AC498="","",'S.D.PASTE SHEET'!AC498)</f>
        <v/>
      </c>
      <c s="72" t="str">
        <f>IF('S.D.PASTE SHEET'!AD498="","",'S.D.PASTE SHEET'!AD498)</f>
        <v/>
      </c>
      <c s="74"/>
      <c s="70" t="str">
        <f>IF(AK498="","",IF(AK498&gt;0,COUNT($AG$2:AG498),""))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IF(BC498="","",IF(BC498&gt;0,COUNT($AY$2:AY498),""))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499" spans="1:157" ht="15.75" customHeight="1">
      <c r="A499" s="72" t="str">
        <f>IF('S.D.PASTE SHEET'!A499="","",'S.D.PASTE SHEET'!A499)</f>
        <v/>
      </c>
      <c s="72" t="str">
        <f>IF('S.D.PASTE SHEET'!B499="","",'S.D.PASTE SHEET'!B499)</f>
        <v/>
      </c>
      <c s="72" t="str">
        <f>IF('S.D.PASTE SHEET'!C499="","",'S.D.PASTE SHEET'!C499)</f>
        <v/>
      </c>
      <c s="73" t="str">
        <f>IF('S.D.PASTE SHEET'!D499="","",'S.D.PASTE SHEET'!D499)</f>
        <v/>
      </c>
      <c s="72" t="str">
        <f>IF('S.D.PASTE SHEET'!E499="","",UPPER('S.D.PASTE SHEET'!E499))</f>
        <v/>
      </c>
      <c s="72" t="str">
        <f>IF('S.D.PASTE SHEET'!F499="","",'S.D.PASTE SHEET'!F499)</f>
        <v/>
      </c>
      <c s="72" t="str">
        <f>IF('S.D.PASTE SHEET'!G499="","",UPPER('S.D.PASTE SHEET'!G499))</f>
        <v/>
      </c>
      <c s="72" t="str">
        <f>IF('S.D.PASTE SHEET'!H499="","",UPPER('S.D.PASTE SHEET'!H499))</f>
        <v/>
      </c>
      <c s="72" t="str">
        <f>IF('S.D.PASTE SHEET'!I499="","",'S.D.PASTE SHEET'!I499)</f>
        <v/>
      </c>
      <c s="73" t="str">
        <f>IF('S.D.PASTE SHEET'!J499="","",'S.D.PASTE SHEET'!J499)</f>
        <v/>
      </c>
      <c s="72" t="str">
        <f>IF('S.D.PASTE SHEET'!K499="","",'S.D.PASTE SHEET'!K499)</f>
        <v/>
      </c>
      <c s="72" t="str">
        <f>IF('S.D.PASTE SHEET'!L499="","",'S.D.PASTE SHEET'!L499)</f>
        <v/>
      </c>
      <c s="72" t="str">
        <f>IF('S.D.PASTE SHEET'!M499="","",'S.D.PASTE SHEET'!M499)</f>
        <v/>
      </c>
      <c s="72" t="str">
        <f>IF('S.D.PASTE SHEET'!N499="","",'S.D.PASTE SHEET'!N499)</f>
        <v/>
      </c>
      <c s="72" t="str">
        <f>IF('S.D.PASTE SHEET'!O499="","",'S.D.PASTE SHEET'!O499)</f>
        <v/>
      </c>
      <c s="72" t="str">
        <f>IF('S.D.PASTE SHEET'!P499="","",'S.D.PASTE SHEET'!P499)</f>
        <v/>
      </c>
      <c s="72" t="str">
        <f>IF('S.D.PASTE SHEET'!Q499="","",'S.D.PASTE SHEET'!Q499)</f>
        <v/>
      </c>
      <c s="72" t="str">
        <f>IF('S.D.PASTE SHEET'!R499="","",'S.D.PASTE SHEET'!R499)</f>
        <v/>
      </c>
      <c s="72" t="str">
        <f>IF('S.D.PASTE SHEET'!S499="","",'S.D.PASTE SHEET'!S499)</f>
        <v/>
      </c>
      <c s="72" t="str">
        <f>IF('S.D.PASTE SHEET'!T499="","",'S.D.PASTE SHEET'!T499)</f>
        <v/>
      </c>
      <c s="72" t="str">
        <f>IF('S.D.PASTE SHEET'!U499="","",'S.D.PASTE SHEET'!U499)</f>
        <v/>
      </c>
      <c s="72" t="str">
        <f>IF('S.D.PASTE SHEET'!V499="","",'S.D.PASTE SHEET'!V499)</f>
        <v/>
      </c>
      <c s="72" t="str">
        <f>IF('S.D.PASTE SHEET'!W499="","",'S.D.PASTE SHEET'!W499)</f>
        <v/>
      </c>
      <c s="72" t="str">
        <f>IF('S.D.PASTE SHEET'!X499="","",'S.D.PASTE SHEET'!X499)</f>
        <v/>
      </c>
      <c s="72" t="str">
        <f>IF('S.D.PASTE SHEET'!Y499="","",'S.D.PASTE SHEET'!Y499)</f>
        <v/>
      </c>
      <c s="72" t="str">
        <f>IF('S.D.PASTE SHEET'!Z499="","",'S.D.PASTE SHEET'!Z499)</f>
        <v/>
      </c>
      <c s="72" t="str">
        <f>IF('S.D.PASTE SHEET'!AA499="","",'S.D.PASTE SHEET'!AA499)</f>
        <v/>
      </c>
      <c s="72" t="str">
        <f>IF('S.D.PASTE SHEET'!AB499="","",'S.D.PASTE SHEET'!AB499)</f>
        <v/>
      </c>
      <c s="72" t="str">
        <f>IF('S.D.PASTE SHEET'!AC499="","",'S.D.PASTE SHEET'!AC499)</f>
        <v/>
      </c>
      <c s="72" t="str">
        <f>IF('S.D.PASTE SHEET'!AD499="","",'S.D.PASTE SHEET'!AD499)</f>
        <v/>
      </c>
      <c s="74"/>
      <c s="70" t="str">
        <f>IF(AK499="","",IF(AK499&gt;0,COUNT($AG$2:AG499),""))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IF(BC499="","",IF(BC499&gt;0,COUNT($AY$2:AY499),""))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0" spans="1:157" ht="15.75" customHeight="1">
      <c r="A500" s="72" t="str">
        <f>IF('S.D.PASTE SHEET'!A500="","",'S.D.PASTE SHEET'!A500)</f>
        <v/>
      </c>
      <c s="72" t="str">
        <f>IF('S.D.PASTE SHEET'!B500="","",'S.D.PASTE SHEET'!B500)</f>
        <v/>
      </c>
      <c s="72" t="str">
        <f>IF('S.D.PASTE SHEET'!C500="","",'S.D.PASTE SHEET'!C500)</f>
        <v/>
      </c>
      <c s="73" t="str">
        <f>IF('S.D.PASTE SHEET'!D500="","",'S.D.PASTE SHEET'!D500)</f>
        <v/>
      </c>
      <c s="72" t="str">
        <f>IF('S.D.PASTE SHEET'!E500="","",UPPER('S.D.PASTE SHEET'!E500))</f>
        <v/>
      </c>
      <c s="72" t="str">
        <f>IF('S.D.PASTE SHEET'!F500="","",'S.D.PASTE SHEET'!F500)</f>
        <v/>
      </c>
      <c s="72" t="str">
        <f>IF('S.D.PASTE SHEET'!G500="","",UPPER('S.D.PASTE SHEET'!G500))</f>
        <v/>
      </c>
      <c s="72" t="str">
        <f>IF('S.D.PASTE SHEET'!H500="","",UPPER('S.D.PASTE SHEET'!H500))</f>
        <v/>
      </c>
      <c s="72" t="str">
        <f>IF('S.D.PASTE SHEET'!I500="","",'S.D.PASTE SHEET'!I500)</f>
        <v/>
      </c>
      <c s="73" t="str">
        <f>IF('S.D.PASTE SHEET'!J500="","",'S.D.PASTE SHEET'!J500)</f>
        <v/>
      </c>
      <c s="72" t="str">
        <f>IF('S.D.PASTE SHEET'!K500="","",'S.D.PASTE SHEET'!K500)</f>
        <v/>
      </c>
      <c s="72" t="str">
        <f>IF('S.D.PASTE SHEET'!L500="","",'S.D.PASTE SHEET'!L500)</f>
        <v/>
      </c>
      <c s="72" t="str">
        <f>IF('S.D.PASTE SHEET'!M500="","",'S.D.PASTE SHEET'!M500)</f>
        <v/>
      </c>
      <c s="72" t="str">
        <f>IF('S.D.PASTE SHEET'!N500="","",'S.D.PASTE SHEET'!N500)</f>
        <v/>
      </c>
      <c s="72" t="str">
        <f>IF('S.D.PASTE SHEET'!O500="","",'S.D.PASTE SHEET'!O500)</f>
        <v/>
      </c>
      <c s="72" t="str">
        <f>IF('S.D.PASTE SHEET'!P500="","",'S.D.PASTE SHEET'!P500)</f>
        <v/>
      </c>
      <c s="72" t="str">
        <f>IF('S.D.PASTE SHEET'!Q500="","",'S.D.PASTE SHEET'!Q500)</f>
        <v/>
      </c>
      <c s="72" t="str">
        <f>IF('S.D.PASTE SHEET'!R500="","",'S.D.PASTE SHEET'!R500)</f>
        <v/>
      </c>
      <c s="72" t="str">
        <f>IF('S.D.PASTE SHEET'!S500="","",'S.D.PASTE SHEET'!S500)</f>
        <v/>
      </c>
      <c s="72" t="str">
        <f>IF('S.D.PASTE SHEET'!T500="","",'S.D.PASTE SHEET'!T500)</f>
        <v/>
      </c>
      <c s="72" t="str">
        <f>IF('S.D.PASTE SHEET'!U500="","",'S.D.PASTE SHEET'!U500)</f>
        <v/>
      </c>
      <c s="72" t="str">
        <f>IF('S.D.PASTE SHEET'!V500="","",'S.D.PASTE SHEET'!V500)</f>
        <v/>
      </c>
      <c s="72" t="str">
        <f>IF('S.D.PASTE SHEET'!W500="","",'S.D.PASTE SHEET'!W500)</f>
        <v/>
      </c>
      <c s="72" t="str">
        <f>IF('S.D.PASTE SHEET'!X500="","",'S.D.PASTE SHEET'!X500)</f>
        <v/>
      </c>
      <c s="72" t="str">
        <f>IF('S.D.PASTE SHEET'!Y500="","",'S.D.PASTE SHEET'!Y500)</f>
        <v/>
      </c>
      <c s="72" t="str">
        <f>IF('S.D.PASTE SHEET'!Z500="","",'S.D.PASTE SHEET'!Z500)</f>
        <v/>
      </c>
      <c s="72" t="str">
        <f>IF('S.D.PASTE SHEET'!AA500="","",'S.D.PASTE SHEET'!AA500)</f>
        <v/>
      </c>
      <c s="72" t="str">
        <f>IF('S.D.PASTE SHEET'!AB500="","",'S.D.PASTE SHEET'!AB500)</f>
        <v/>
      </c>
      <c s="72" t="str">
        <f>IF('S.D.PASTE SHEET'!AC500="","",'S.D.PASTE SHEET'!AC500)</f>
        <v/>
      </c>
      <c s="72" t="str">
        <f>IF('S.D.PASTE SHEET'!AD500="","",'S.D.PASTE SHEET'!AD500)</f>
        <v/>
      </c>
      <c s="74"/>
      <c s="70" t="str">
        <f>IF(AK500="","",IF(AK500&gt;0,COUNT($AG$2:AG500),""))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IF(BC500="","",IF(BC500&gt;0,COUNT($AY$2:AY500),""))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1" spans="1:157" ht="15.75" customHeight="1">
      <c r="A501" s="72" t="str">
        <f>IF('S.D.PASTE SHEET'!A501="","",'S.D.PASTE SHEET'!A501)</f>
        <v/>
      </c>
      <c s="72" t="str">
        <f>IF('S.D.PASTE SHEET'!B501="","",'S.D.PASTE SHEET'!B501)</f>
        <v/>
      </c>
      <c s="72" t="str">
        <f>IF('S.D.PASTE SHEET'!C501="","",'S.D.PASTE SHEET'!C501)</f>
        <v/>
      </c>
      <c s="73" t="str">
        <f>IF('S.D.PASTE SHEET'!D501="","",'S.D.PASTE SHEET'!D501)</f>
        <v/>
      </c>
      <c s="72" t="str">
        <f>IF('S.D.PASTE SHEET'!E501="","",UPPER('S.D.PASTE SHEET'!E501))</f>
        <v/>
      </c>
      <c s="72" t="str">
        <f>IF('S.D.PASTE SHEET'!F501="","",'S.D.PASTE SHEET'!F501)</f>
        <v/>
      </c>
      <c s="72" t="str">
        <f>IF('S.D.PASTE SHEET'!G501="","",UPPER('S.D.PASTE SHEET'!G501))</f>
        <v/>
      </c>
      <c s="72" t="str">
        <f>IF('S.D.PASTE SHEET'!H501="","",UPPER('S.D.PASTE SHEET'!H501))</f>
        <v/>
      </c>
      <c s="72" t="str">
        <f>IF('S.D.PASTE SHEET'!I501="","",'S.D.PASTE SHEET'!I501)</f>
        <v/>
      </c>
      <c s="73" t="str">
        <f>IF('S.D.PASTE SHEET'!J501="","",'S.D.PASTE SHEET'!J501)</f>
        <v/>
      </c>
      <c s="72" t="str">
        <f>IF('S.D.PASTE SHEET'!K501="","",'S.D.PASTE SHEET'!K501)</f>
        <v/>
      </c>
      <c s="72" t="str">
        <f>IF('S.D.PASTE SHEET'!L501="","",'S.D.PASTE SHEET'!L501)</f>
        <v/>
      </c>
      <c s="72" t="str">
        <f>IF('S.D.PASTE SHEET'!M501="","",'S.D.PASTE SHEET'!M501)</f>
        <v/>
      </c>
      <c s="72" t="str">
        <f>IF('S.D.PASTE SHEET'!N501="","",'S.D.PASTE SHEET'!N501)</f>
        <v/>
      </c>
      <c s="72" t="str">
        <f>IF('S.D.PASTE SHEET'!O501="","",'S.D.PASTE SHEET'!O501)</f>
        <v/>
      </c>
      <c s="72" t="str">
        <f>IF('S.D.PASTE SHEET'!P501="","",'S.D.PASTE SHEET'!P501)</f>
        <v/>
      </c>
      <c s="72" t="str">
        <f>IF('S.D.PASTE SHEET'!Q501="","",'S.D.PASTE SHEET'!Q501)</f>
        <v/>
      </c>
      <c s="72" t="str">
        <f>IF('S.D.PASTE SHEET'!R501="","",'S.D.PASTE SHEET'!R501)</f>
        <v/>
      </c>
      <c s="72" t="str">
        <f>IF('S.D.PASTE SHEET'!S501="","",'S.D.PASTE SHEET'!S501)</f>
        <v/>
      </c>
      <c s="72" t="str">
        <f>IF('S.D.PASTE SHEET'!T501="","",'S.D.PASTE SHEET'!T501)</f>
        <v/>
      </c>
      <c s="72" t="str">
        <f>IF('S.D.PASTE SHEET'!U501="","",'S.D.PASTE SHEET'!U501)</f>
        <v/>
      </c>
      <c s="72" t="str">
        <f>IF('S.D.PASTE SHEET'!V501="","",'S.D.PASTE SHEET'!V501)</f>
        <v/>
      </c>
      <c s="72" t="str">
        <f>IF('S.D.PASTE SHEET'!W501="","",'S.D.PASTE SHEET'!W501)</f>
        <v/>
      </c>
      <c s="72" t="str">
        <f>IF('S.D.PASTE SHEET'!X501="","",'S.D.PASTE SHEET'!X501)</f>
        <v/>
      </c>
      <c s="72" t="str">
        <f>IF('S.D.PASTE SHEET'!Y501="","",'S.D.PASTE SHEET'!Y501)</f>
        <v/>
      </c>
      <c s="72" t="str">
        <f>IF('S.D.PASTE SHEET'!Z501="","",'S.D.PASTE SHEET'!Z501)</f>
        <v/>
      </c>
      <c s="72" t="str">
        <f>IF('S.D.PASTE SHEET'!AA501="","",'S.D.PASTE SHEET'!AA501)</f>
        <v/>
      </c>
      <c s="72" t="str">
        <f>IF('S.D.PASTE SHEET'!AB501="","",'S.D.PASTE SHEET'!AB501)</f>
        <v/>
      </c>
      <c s="72" t="str">
        <f>IF('S.D.PASTE SHEET'!AC501="","",'S.D.PASTE SHEET'!AC501)</f>
        <v/>
      </c>
      <c s="72" t="str">
        <f>IF('S.D.PASTE SHEET'!AD501="","",'S.D.PASTE SHEET'!AD501)</f>
        <v/>
      </c>
      <c s="74"/>
      <c s="70" t="str">
        <f>IF(AK501="","",IF(AK501&gt;0,COUNT($AG$2:AG501),""))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IF(BC501="","",IF(BC501&gt;0,COUNT($AY$2:AY501),""))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2" spans="1:157" ht="15.75" customHeight="1">
      <c r="A502" s="72" t="str">
        <f>IF('S.D.PASTE SHEET'!A502="","",'S.D.PASTE SHEET'!A502)</f>
        <v/>
      </c>
      <c s="72" t="str">
        <f>IF('S.D.PASTE SHEET'!B502="","",'S.D.PASTE SHEET'!B502)</f>
        <v/>
      </c>
      <c s="72" t="str">
        <f>IF('S.D.PASTE SHEET'!C502="","",'S.D.PASTE SHEET'!C502)</f>
        <v/>
      </c>
      <c s="73" t="str">
        <f>IF('S.D.PASTE SHEET'!D502="","",'S.D.PASTE SHEET'!D502)</f>
        <v/>
      </c>
      <c s="72" t="str">
        <f>IF('S.D.PASTE SHEET'!E502="","",UPPER('S.D.PASTE SHEET'!E502))</f>
        <v/>
      </c>
      <c s="72" t="str">
        <f>IF('S.D.PASTE SHEET'!F502="","",'S.D.PASTE SHEET'!F502)</f>
        <v/>
      </c>
      <c s="72" t="str">
        <f>IF('S.D.PASTE SHEET'!G502="","",UPPER('S.D.PASTE SHEET'!G502))</f>
        <v/>
      </c>
      <c s="72" t="str">
        <f>IF('S.D.PASTE SHEET'!H502="","",UPPER('S.D.PASTE SHEET'!H502))</f>
        <v/>
      </c>
      <c s="72" t="str">
        <f>IF('S.D.PASTE SHEET'!I502="","",'S.D.PASTE SHEET'!I502)</f>
        <v/>
      </c>
      <c s="73" t="str">
        <f>IF('S.D.PASTE SHEET'!J502="","",'S.D.PASTE SHEET'!J502)</f>
        <v/>
      </c>
      <c s="72" t="str">
        <f>IF('S.D.PASTE SHEET'!K502="","",'S.D.PASTE SHEET'!K502)</f>
        <v/>
      </c>
      <c s="72" t="str">
        <f>IF('S.D.PASTE SHEET'!L502="","",'S.D.PASTE SHEET'!L502)</f>
        <v/>
      </c>
      <c s="72" t="str">
        <f>IF('S.D.PASTE SHEET'!M502="","",'S.D.PASTE SHEET'!M502)</f>
        <v/>
      </c>
      <c s="72" t="str">
        <f>IF('S.D.PASTE SHEET'!N502="","",'S.D.PASTE SHEET'!N502)</f>
        <v/>
      </c>
      <c s="72" t="str">
        <f>IF('S.D.PASTE SHEET'!O502="","",'S.D.PASTE SHEET'!O502)</f>
        <v/>
      </c>
      <c s="72" t="str">
        <f>IF('S.D.PASTE SHEET'!P502="","",'S.D.PASTE SHEET'!P502)</f>
        <v/>
      </c>
      <c s="72" t="str">
        <f>IF('S.D.PASTE SHEET'!Q502="","",'S.D.PASTE SHEET'!Q502)</f>
        <v/>
      </c>
      <c s="72" t="str">
        <f>IF('S.D.PASTE SHEET'!R502="","",'S.D.PASTE SHEET'!R502)</f>
        <v/>
      </c>
      <c s="72" t="str">
        <f>IF('S.D.PASTE SHEET'!S502="","",'S.D.PASTE SHEET'!S502)</f>
        <v/>
      </c>
      <c s="72" t="str">
        <f>IF('S.D.PASTE SHEET'!T502="","",'S.D.PASTE SHEET'!T502)</f>
        <v/>
      </c>
      <c s="72" t="str">
        <f>IF('S.D.PASTE SHEET'!U502="","",'S.D.PASTE SHEET'!U502)</f>
        <v/>
      </c>
      <c s="72" t="str">
        <f>IF('S.D.PASTE SHEET'!V502="","",'S.D.PASTE SHEET'!V502)</f>
        <v/>
      </c>
      <c s="72" t="str">
        <f>IF('S.D.PASTE SHEET'!W502="","",'S.D.PASTE SHEET'!W502)</f>
        <v/>
      </c>
      <c s="72" t="str">
        <f>IF('S.D.PASTE SHEET'!X502="","",'S.D.PASTE SHEET'!X502)</f>
        <v/>
      </c>
      <c s="72" t="str">
        <f>IF('S.D.PASTE SHEET'!Y502="","",'S.D.PASTE SHEET'!Y502)</f>
        <v/>
      </c>
      <c s="72" t="str">
        <f>IF('S.D.PASTE SHEET'!Z502="","",'S.D.PASTE SHEET'!Z502)</f>
        <v/>
      </c>
      <c s="72" t="str">
        <f>IF('S.D.PASTE SHEET'!AA502="","",'S.D.PASTE SHEET'!AA502)</f>
        <v/>
      </c>
      <c s="72" t="str">
        <f>IF('S.D.PASTE SHEET'!AB502="","",'S.D.PASTE SHEET'!AB502)</f>
        <v/>
      </c>
      <c s="72" t="str">
        <f>IF('S.D.PASTE SHEET'!AC502="","",'S.D.PASTE SHEET'!AC502)</f>
        <v/>
      </c>
      <c s="72" t="str">
        <f>IF('S.D.PASTE SHEET'!AD502="","",'S.D.PASTE SHEET'!AD502)</f>
        <v/>
      </c>
      <c s="74"/>
      <c s="70" t="str">
        <f>IF(AK502="","",IF(AK502&gt;0,COUNT($AG$2:AG502),""))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IF(BC502="","",IF(BC502&gt;0,COUNT($AY$2:AY502),""))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3" spans="1:157" ht="15.75" customHeight="1">
      <c r="A503" s="72" t="str">
        <f>IF('S.D.PASTE SHEET'!A503="","",'S.D.PASTE SHEET'!A503)</f>
        <v/>
      </c>
      <c s="72" t="str">
        <f>IF('S.D.PASTE SHEET'!B503="","",'S.D.PASTE SHEET'!B503)</f>
        <v/>
      </c>
      <c s="72" t="str">
        <f>IF('S.D.PASTE SHEET'!C503="","",'S.D.PASTE SHEET'!C503)</f>
        <v/>
      </c>
      <c s="73" t="str">
        <f>IF('S.D.PASTE SHEET'!D503="","",'S.D.PASTE SHEET'!D503)</f>
        <v/>
      </c>
      <c s="72" t="str">
        <f>IF('S.D.PASTE SHEET'!E503="","",UPPER('S.D.PASTE SHEET'!E503))</f>
        <v/>
      </c>
      <c s="72" t="str">
        <f>IF('S.D.PASTE SHEET'!F503="","",'S.D.PASTE SHEET'!F503)</f>
        <v/>
      </c>
      <c s="72" t="str">
        <f>IF('S.D.PASTE SHEET'!G503="","",UPPER('S.D.PASTE SHEET'!G503))</f>
        <v/>
      </c>
      <c s="72" t="str">
        <f>IF('S.D.PASTE SHEET'!H503="","",UPPER('S.D.PASTE SHEET'!H503))</f>
        <v/>
      </c>
      <c s="72" t="str">
        <f>IF('S.D.PASTE SHEET'!I503="","",'S.D.PASTE SHEET'!I503)</f>
        <v/>
      </c>
      <c s="73" t="str">
        <f>IF('S.D.PASTE SHEET'!J503="","",'S.D.PASTE SHEET'!J503)</f>
        <v/>
      </c>
      <c s="72" t="str">
        <f>IF('S.D.PASTE SHEET'!K503="","",'S.D.PASTE SHEET'!K503)</f>
        <v/>
      </c>
      <c s="72" t="str">
        <f>IF('S.D.PASTE SHEET'!L503="","",'S.D.PASTE SHEET'!L503)</f>
        <v/>
      </c>
      <c s="72" t="str">
        <f>IF('S.D.PASTE SHEET'!M503="","",'S.D.PASTE SHEET'!M503)</f>
        <v/>
      </c>
      <c s="72" t="str">
        <f>IF('S.D.PASTE SHEET'!N503="","",'S.D.PASTE SHEET'!N503)</f>
        <v/>
      </c>
      <c s="72" t="str">
        <f>IF('S.D.PASTE SHEET'!O503="","",'S.D.PASTE SHEET'!O503)</f>
        <v/>
      </c>
      <c s="72" t="str">
        <f>IF('S.D.PASTE SHEET'!P503="","",'S.D.PASTE SHEET'!P503)</f>
        <v/>
      </c>
      <c s="72" t="str">
        <f>IF('S.D.PASTE SHEET'!Q503="","",'S.D.PASTE SHEET'!Q503)</f>
        <v/>
      </c>
      <c s="72" t="str">
        <f>IF('S.D.PASTE SHEET'!R503="","",'S.D.PASTE SHEET'!R503)</f>
        <v/>
      </c>
      <c s="72" t="str">
        <f>IF('S.D.PASTE SHEET'!S503="","",'S.D.PASTE SHEET'!S503)</f>
        <v/>
      </c>
      <c s="72" t="str">
        <f>IF('S.D.PASTE SHEET'!T503="","",'S.D.PASTE SHEET'!T503)</f>
        <v/>
      </c>
      <c s="72" t="str">
        <f>IF('S.D.PASTE SHEET'!U503="","",'S.D.PASTE SHEET'!U503)</f>
        <v/>
      </c>
      <c s="72" t="str">
        <f>IF('S.D.PASTE SHEET'!V503="","",'S.D.PASTE SHEET'!V503)</f>
        <v/>
      </c>
      <c s="72" t="str">
        <f>IF('S.D.PASTE SHEET'!W503="","",'S.D.PASTE SHEET'!W503)</f>
        <v/>
      </c>
      <c s="72" t="str">
        <f>IF('S.D.PASTE SHEET'!X503="","",'S.D.PASTE SHEET'!X503)</f>
        <v/>
      </c>
      <c s="72" t="str">
        <f>IF('S.D.PASTE SHEET'!Y503="","",'S.D.PASTE SHEET'!Y503)</f>
        <v/>
      </c>
      <c s="72" t="str">
        <f>IF('S.D.PASTE SHEET'!Z503="","",'S.D.PASTE SHEET'!Z503)</f>
        <v/>
      </c>
      <c s="72" t="str">
        <f>IF('S.D.PASTE SHEET'!AA503="","",'S.D.PASTE SHEET'!AA503)</f>
        <v/>
      </c>
      <c s="72" t="str">
        <f>IF('S.D.PASTE SHEET'!AB503="","",'S.D.PASTE SHEET'!AB503)</f>
        <v/>
      </c>
      <c s="72" t="str">
        <f>IF('S.D.PASTE SHEET'!AC503="","",'S.D.PASTE SHEET'!AC503)</f>
        <v/>
      </c>
      <c s="72" t="str">
        <f>IF('S.D.PASTE SHEET'!AD503="","",'S.D.PASTE SHEET'!AD503)</f>
        <v/>
      </c>
      <c s="74"/>
      <c s="70" t="str">
        <f>IF(AK503="","",IF(AK503&gt;0,COUNT($AG$2:AG503),""))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IF(BC503="","",IF(BC503&gt;0,COUNT($AY$2:AY503),""))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4" spans="1:157" ht="15.75" customHeight="1">
      <c r="A504" s="72" t="str">
        <f>IF('S.D.PASTE SHEET'!A504="","",'S.D.PASTE SHEET'!A504)</f>
        <v/>
      </c>
      <c s="72" t="str">
        <f>IF('S.D.PASTE SHEET'!B504="","",'S.D.PASTE SHEET'!B504)</f>
        <v/>
      </c>
      <c s="72" t="str">
        <f>IF('S.D.PASTE SHEET'!C504="","",'S.D.PASTE SHEET'!C504)</f>
        <v/>
      </c>
      <c s="73" t="str">
        <f>IF('S.D.PASTE SHEET'!D504="","",'S.D.PASTE SHEET'!D504)</f>
        <v/>
      </c>
      <c s="72" t="str">
        <f>IF('S.D.PASTE SHEET'!E504="","",UPPER('S.D.PASTE SHEET'!E504))</f>
        <v/>
      </c>
      <c s="72" t="str">
        <f>IF('S.D.PASTE SHEET'!F504="","",'S.D.PASTE SHEET'!F504)</f>
        <v/>
      </c>
      <c s="72" t="str">
        <f>IF('S.D.PASTE SHEET'!G504="","",UPPER('S.D.PASTE SHEET'!G504))</f>
        <v/>
      </c>
      <c s="72" t="str">
        <f>IF('S.D.PASTE SHEET'!H504="","",UPPER('S.D.PASTE SHEET'!H504))</f>
        <v/>
      </c>
      <c s="72" t="str">
        <f>IF('S.D.PASTE SHEET'!I504="","",'S.D.PASTE SHEET'!I504)</f>
        <v/>
      </c>
      <c s="73" t="str">
        <f>IF('S.D.PASTE SHEET'!J504="","",'S.D.PASTE SHEET'!J504)</f>
        <v/>
      </c>
      <c s="72" t="str">
        <f>IF('S.D.PASTE SHEET'!K504="","",'S.D.PASTE SHEET'!K504)</f>
        <v/>
      </c>
      <c s="72" t="str">
        <f>IF('S.D.PASTE SHEET'!L504="","",'S.D.PASTE SHEET'!L504)</f>
        <v/>
      </c>
      <c s="72" t="str">
        <f>IF('S.D.PASTE SHEET'!M504="","",'S.D.PASTE SHEET'!M504)</f>
        <v/>
      </c>
      <c s="72" t="str">
        <f>IF('S.D.PASTE SHEET'!N504="","",'S.D.PASTE SHEET'!N504)</f>
        <v/>
      </c>
      <c s="72" t="str">
        <f>IF('S.D.PASTE SHEET'!O504="","",'S.D.PASTE SHEET'!O504)</f>
        <v/>
      </c>
      <c s="72" t="str">
        <f>IF('S.D.PASTE SHEET'!P504="","",'S.D.PASTE SHEET'!P504)</f>
        <v/>
      </c>
      <c s="72" t="str">
        <f>IF('S.D.PASTE SHEET'!Q504="","",'S.D.PASTE SHEET'!Q504)</f>
        <v/>
      </c>
      <c s="72" t="str">
        <f>IF('S.D.PASTE SHEET'!R504="","",'S.D.PASTE SHEET'!R504)</f>
        <v/>
      </c>
      <c s="72" t="str">
        <f>IF('S.D.PASTE SHEET'!S504="","",'S.D.PASTE SHEET'!S504)</f>
        <v/>
      </c>
      <c s="72" t="str">
        <f>IF('S.D.PASTE SHEET'!T504="","",'S.D.PASTE SHEET'!T504)</f>
        <v/>
      </c>
      <c s="72" t="str">
        <f>IF('S.D.PASTE SHEET'!U504="","",'S.D.PASTE SHEET'!U504)</f>
        <v/>
      </c>
      <c s="72" t="str">
        <f>IF('S.D.PASTE SHEET'!V504="","",'S.D.PASTE SHEET'!V504)</f>
        <v/>
      </c>
      <c s="72" t="str">
        <f>IF('S.D.PASTE SHEET'!W504="","",'S.D.PASTE SHEET'!W504)</f>
        <v/>
      </c>
      <c s="72" t="str">
        <f>IF('S.D.PASTE SHEET'!X504="","",'S.D.PASTE SHEET'!X504)</f>
        <v/>
      </c>
      <c s="72" t="str">
        <f>IF('S.D.PASTE SHEET'!Y504="","",'S.D.PASTE SHEET'!Y504)</f>
        <v/>
      </c>
      <c s="72" t="str">
        <f>IF('S.D.PASTE SHEET'!Z504="","",'S.D.PASTE SHEET'!Z504)</f>
        <v/>
      </c>
      <c s="72" t="str">
        <f>IF('S.D.PASTE SHEET'!AA504="","",'S.D.PASTE SHEET'!AA504)</f>
        <v/>
      </c>
      <c s="72" t="str">
        <f>IF('S.D.PASTE SHEET'!AB504="","",'S.D.PASTE SHEET'!AB504)</f>
        <v/>
      </c>
      <c s="72" t="str">
        <f>IF('S.D.PASTE SHEET'!AC504="","",'S.D.PASTE SHEET'!AC504)</f>
        <v/>
      </c>
      <c s="72" t="str">
        <f>IF('S.D.PASTE SHEET'!AD504="","",'S.D.PASTE SHEET'!AD504)</f>
        <v/>
      </c>
      <c s="74"/>
      <c s="70" t="str">
        <f>IF(AK504="","",IF(AK504&gt;0,COUNT($AG$2:AG504),""))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IF(BC504="","",IF(BC504&gt;0,COUNT($AY$2:AY504),""))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5" spans="1:157" ht="15.75" customHeight="1">
      <c r="A505" s="72" t="str">
        <f>IF('S.D.PASTE SHEET'!A505="","",'S.D.PASTE SHEET'!A505)</f>
        <v/>
      </c>
      <c s="72" t="str">
        <f>IF('S.D.PASTE SHEET'!B505="","",'S.D.PASTE SHEET'!B505)</f>
        <v/>
      </c>
      <c s="72" t="str">
        <f>IF('S.D.PASTE SHEET'!C505="","",'S.D.PASTE SHEET'!C505)</f>
        <v/>
      </c>
      <c s="73" t="str">
        <f>IF('S.D.PASTE SHEET'!D505="","",'S.D.PASTE SHEET'!D505)</f>
        <v/>
      </c>
      <c s="72" t="str">
        <f>IF('S.D.PASTE SHEET'!E505="","",UPPER('S.D.PASTE SHEET'!E505))</f>
        <v/>
      </c>
      <c s="72" t="str">
        <f>IF('S.D.PASTE SHEET'!F505="","",'S.D.PASTE SHEET'!F505)</f>
        <v/>
      </c>
      <c s="72" t="str">
        <f>IF('S.D.PASTE SHEET'!G505="","",UPPER('S.D.PASTE SHEET'!G505))</f>
        <v/>
      </c>
      <c s="72" t="str">
        <f>IF('S.D.PASTE SHEET'!H505="","",UPPER('S.D.PASTE SHEET'!H505))</f>
        <v/>
      </c>
      <c s="72" t="str">
        <f>IF('S.D.PASTE SHEET'!I505="","",'S.D.PASTE SHEET'!I505)</f>
        <v/>
      </c>
      <c s="73" t="str">
        <f>IF('S.D.PASTE SHEET'!J505="","",'S.D.PASTE SHEET'!J505)</f>
        <v/>
      </c>
      <c s="72" t="str">
        <f>IF('S.D.PASTE SHEET'!K505="","",'S.D.PASTE SHEET'!K505)</f>
        <v/>
      </c>
      <c s="72" t="str">
        <f>IF('S.D.PASTE SHEET'!L505="","",'S.D.PASTE SHEET'!L505)</f>
        <v/>
      </c>
      <c s="72" t="str">
        <f>IF('S.D.PASTE SHEET'!M505="","",'S.D.PASTE SHEET'!M505)</f>
        <v/>
      </c>
      <c s="72" t="str">
        <f>IF('S.D.PASTE SHEET'!N505="","",'S.D.PASTE SHEET'!N505)</f>
        <v/>
      </c>
      <c s="72" t="str">
        <f>IF('S.D.PASTE SHEET'!O505="","",'S.D.PASTE SHEET'!O505)</f>
        <v/>
      </c>
      <c s="72" t="str">
        <f>IF('S.D.PASTE SHEET'!P505="","",'S.D.PASTE SHEET'!P505)</f>
        <v/>
      </c>
      <c s="72" t="str">
        <f>IF('S.D.PASTE SHEET'!Q505="","",'S.D.PASTE SHEET'!Q505)</f>
        <v/>
      </c>
      <c s="72" t="str">
        <f>IF('S.D.PASTE SHEET'!R505="","",'S.D.PASTE SHEET'!R505)</f>
        <v/>
      </c>
      <c s="72" t="str">
        <f>IF('S.D.PASTE SHEET'!S505="","",'S.D.PASTE SHEET'!S505)</f>
        <v/>
      </c>
      <c s="72" t="str">
        <f>IF('S.D.PASTE SHEET'!T505="","",'S.D.PASTE SHEET'!T505)</f>
        <v/>
      </c>
      <c s="72" t="str">
        <f>IF('S.D.PASTE SHEET'!U505="","",'S.D.PASTE SHEET'!U505)</f>
        <v/>
      </c>
      <c s="72" t="str">
        <f>IF('S.D.PASTE SHEET'!V505="","",'S.D.PASTE SHEET'!V505)</f>
        <v/>
      </c>
      <c s="72" t="str">
        <f>IF('S.D.PASTE SHEET'!W505="","",'S.D.PASTE SHEET'!W505)</f>
        <v/>
      </c>
      <c s="72" t="str">
        <f>IF('S.D.PASTE SHEET'!X505="","",'S.D.PASTE SHEET'!X505)</f>
        <v/>
      </c>
      <c s="72" t="str">
        <f>IF('S.D.PASTE SHEET'!Y505="","",'S.D.PASTE SHEET'!Y505)</f>
        <v/>
      </c>
      <c s="72" t="str">
        <f>IF('S.D.PASTE SHEET'!Z505="","",'S.D.PASTE SHEET'!Z505)</f>
        <v/>
      </c>
      <c s="72" t="str">
        <f>IF('S.D.PASTE SHEET'!AA505="","",'S.D.PASTE SHEET'!AA505)</f>
        <v/>
      </c>
      <c s="72" t="str">
        <f>IF('S.D.PASTE SHEET'!AB505="","",'S.D.PASTE SHEET'!AB505)</f>
        <v/>
      </c>
      <c s="72" t="str">
        <f>IF('S.D.PASTE SHEET'!AC505="","",'S.D.PASTE SHEET'!AC505)</f>
        <v/>
      </c>
      <c s="72" t="str">
        <f>IF('S.D.PASTE SHEET'!AD505="","",'S.D.PASTE SHEET'!AD505)</f>
        <v/>
      </c>
      <c s="74"/>
      <c s="70" t="str">
        <f>IF(AK505="","",IF(AK505&gt;0,COUNT($AG$2:AG505),""))</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IF(BC505="","",IF(BC505&gt;0,COUNT($AY$2:AY505),""))</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6" spans="1:157" ht="15.75" customHeight="1">
      <c r="A506" s="72" t="str">
        <f>IF('S.D.PASTE SHEET'!A506="","",'S.D.PASTE SHEET'!A506)</f>
        <v/>
      </c>
      <c s="72" t="str">
        <f>IF('S.D.PASTE SHEET'!B506="","",'S.D.PASTE SHEET'!B506)</f>
        <v/>
      </c>
      <c s="72" t="str">
        <f>IF('S.D.PASTE SHEET'!C506="","",'S.D.PASTE SHEET'!C506)</f>
        <v/>
      </c>
      <c s="73" t="str">
        <f>IF('S.D.PASTE SHEET'!D506="","",'S.D.PASTE SHEET'!D506)</f>
        <v/>
      </c>
      <c s="72" t="str">
        <f>IF('S.D.PASTE SHEET'!E506="","",UPPER('S.D.PASTE SHEET'!E506))</f>
        <v/>
      </c>
      <c s="72" t="str">
        <f>IF('S.D.PASTE SHEET'!F506="","",'S.D.PASTE SHEET'!F506)</f>
        <v/>
      </c>
      <c s="72" t="str">
        <f>IF('S.D.PASTE SHEET'!G506="","",UPPER('S.D.PASTE SHEET'!G506))</f>
        <v/>
      </c>
      <c s="72" t="str">
        <f>IF('S.D.PASTE SHEET'!H506="","",UPPER('S.D.PASTE SHEET'!H506))</f>
        <v/>
      </c>
      <c s="72" t="str">
        <f>IF('S.D.PASTE SHEET'!I506="","",'S.D.PASTE SHEET'!I506)</f>
        <v/>
      </c>
      <c s="73" t="str">
        <f>IF('S.D.PASTE SHEET'!J506="","",'S.D.PASTE SHEET'!J506)</f>
        <v/>
      </c>
      <c s="72" t="str">
        <f>IF('S.D.PASTE SHEET'!K506="","",'S.D.PASTE SHEET'!K506)</f>
        <v/>
      </c>
      <c s="72" t="str">
        <f>IF('S.D.PASTE SHEET'!L506="","",'S.D.PASTE SHEET'!L506)</f>
        <v/>
      </c>
      <c s="72" t="str">
        <f>IF('S.D.PASTE SHEET'!M506="","",'S.D.PASTE SHEET'!M506)</f>
        <v/>
      </c>
      <c s="72" t="str">
        <f>IF('S.D.PASTE SHEET'!N506="","",'S.D.PASTE SHEET'!N506)</f>
        <v/>
      </c>
      <c s="72" t="str">
        <f>IF('S.D.PASTE SHEET'!O506="","",'S.D.PASTE SHEET'!O506)</f>
        <v/>
      </c>
      <c s="72" t="str">
        <f>IF('S.D.PASTE SHEET'!P506="","",'S.D.PASTE SHEET'!P506)</f>
        <v/>
      </c>
      <c s="72" t="str">
        <f>IF('S.D.PASTE SHEET'!Q506="","",'S.D.PASTE SHEET'!Q506)</f>
        <v/>
      </c>
      <c s="72" t="str">
        <f>IF('S.D.PASTE SHEET'!R506="","",'S.D.PASTE SHEET'!R506)</f>
        <v/>
      </c>
      <c s="72" t="str">
        <f>IF('S.D.PASTE SHEET'!S506="","",'S.D.PASTE SHEET'!S506)</f>
        <v/>
      </c>
      <c s="72" t="str">
        <f>IF('S.D.PASTE SHEET'!T506="","",'S.D.PASTE SHEET'!T506)</f>
        <v/>
      </c>
      <c s="72" t="str">
        <f>IF('S.D.PASTE SHEET'!U506="","",'S.D.PASTE SHEET'!U506)</f>
        <v/>
      </c>
      <c s="72" t="str">
        <f>IF('S.D.PASTE SHEET'!V506="","",'S.D.PASTE SHEET'!V506)</f>
        <v/>
      </c>
      <c s="72" t="str">
        <f>IF('S.D.PASTE SHEET'!W506="","",'S.D.PASTE SHEET'!W506)</f>
        <v/>
      </c>
      <c s="72" t="str">
        <f>IF('S.D.PASTE SHEET'!X506="","",'S.D.PASTE SHEET'!X506)</f>
        <v/>
      </c>
      <c s="72" t="str">
        <f>IF('S.D.PASTE SHEET'!Y506="","",'S.D.PASTE SHEET'!Y506)</f>
        <v/>
      </c>
      <c s="72" t="str">
        <f>IF('S.D.PASTE SHEET'!Z506="","",'S.D.PASTE SHEET'!Z506)</f>
        <v/>
      </c>
      <c s="72" t="str">
        <f>IF('S.D.PASTE SHEET'!AA506="","",'S.D.PASTE SHEET'!AA506)</f>
        <v/>
      </c>
      <c s="72" t="str">
        <f>IF('S.D.PASTE SHEET'!AB506="","",'S.D.PASTE SHEET'!AB506)</f>
        <v/>
      </c>
      <c s="72" t="str">
        <f>IF('S.D.PASTE SHEET'!AC506="","",'S.D.PASTE SHEET'!AC506)</f>
        <v/>
      </c>
      <c s="72" t="str">
        <f>IF('S.D.PASTE SHEET'!AD506="","",'S.D.PASTE SHEET'!AD506)</f>
        <v/>
      </c>
      <c s="74"/>
      <c s="70" t="str">
        <f>IF(AK506="","",IF(AK506&gt;0,COUNT($AG$2:AG506),""))</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IF(BC506="","",IF(BC506&gt;0,COUNT($AY$2:AY506),""))</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7" spans="1:157" ht="15.75" customHeight="1">
      <c r="A507" s="72" t="str">
        <f>IF('S.D.PASTE SHEET'!A507="","",'S.D.PASTE SHEET'!A507)</f>
        <v/>
      </c>
      <c s="72" t="str">
        <f>IF('S.D.PASTE SHEET'!B507="","",'S.D.PASTE SHEET'!B507)</f>
        <v/>
      </c>
      <c s="72" t="str">
        <f>IF('S.D.PASTE SHEET'!C507="","",'S.D.PASTE SHEET'!C507)</f>
        <v/>
      </c>
      <c s="73" t="str">
        <f>IF('S.D.PASTE SHEET'!D507="","",'S.D.PASTE SHEET'!D507)</f>
        <v/>
      </c>
      <c s="72" t="str">
        <f>IF('S.D.PASTE SHEET'!E507="","",UPPER('S.D.PASTE SHEET'!E507))</f>
        <v/>
      </c>
      <c s="72" t="str">
        <f>IF('S.D.PASTE SHEET'!F507="","",'S.D.PASTE SHEET'!F507)</f>
        <v/>
      </c>
      <c s="72" t="str">
        <f>IF('S.D.PASTE SHEET'!G507="","",UPPER('S.D.PASTE SHEET'!G507))</f>
        <v/>
      </c>
      <c s="72" t="str">
        <f>IF('S.D.PASTE SHEET'!H507="","",UPPER('S.D.PASTE SHEET'!H507))</f>
        <v/>
      </c>
      <c s="72" t="str">
        <f>IF('S.D.PASTE SHEET'!I507="","",'S.D.PASTE SHEET'!I507)</f>
        <v/>
      </c>
      <c s="73" t="str">
        <f>IF('S.D.PASTE SHEET'!J507="","",'S.D.PASTE SHEET'!J507)</f>
        <v/>
      </c>
      <c s="72" t="str">
        <f>IF('S.D.PASTE SHEET'!K507="","",'S.D.PASTE SHEET'!K507)</f>
        <v/>
      </c>
      <c s="72" t="str">
        <f>IF('S.D.PASTE SHEET'!L507="","",'S.D.PASTE SHEET'!L507)</f>
        <v/>
      </c>
      <c s="72" t="str">
        <f>IF('S.D.PASTE SHEET'!M507="","",'S.D.PASTE SHEET'!M507)</f>
        <v/>
      </c>
      <c s="72" t="str">
        <f>IF('S.D.PASTE SHEET'!N507="","",'S.D.PASTE SHEET'!N507)</f>
        <v/>
      </c>
      <c s="72" t="str">
        <f>IF('S.D.PASTE SHEET'!O507="","",'S.D.PASTE SHEET'!O507)</f>
        <v/>
      </c>
      <c s="72" t="str">
        <f>IF('S.D.PASTE SHEET'!P507="","",'S.D.PASTE SHEET'!P507)</f>
        <v/>
      </c>
      <c s="72" t="str">
        <f>IF('S.D.PASTE SHEET'!Q507="","",'S.D.PASTE SHEET'!Q507)</f>
        <v/>
      </c>
      <c s="72" t="str">
        <f>IF('S.D.PASTE SHEET'!R507="","",'S.D.PASTE SHEET'!R507)</f>
        <v/>
      </c>
      <c s="72" t="str">
        <f>IF('S.D.PASTE SHEET'!S507="","",'S.D.PASTE SHEET'!S507)</f>
        <v/>
      </c>
      <c s="72" t="str">
        <f>IF('S.D.PASTE SHEET'!T507="","",'S.D.PASTE SHEET'!T507)</f>
        <v/>
      </c>
      <c s="72" t="str">
        <f>IF('S.D.PASTE SHEET'!U507="","",'S.D.PASTE SHEET'!U507)</f>
        <v/>
      </c>
      <c s="72" t="str">
        <f>IF('S.D.PASTE SHEET'!V507="","",'S.D.PASTE SHEET'!V507)</f>
        <v/>
      </c>
      <c s="72" t="str">
        <f>IF('S.D.PASTE SHEET'!W507="","",'S.D.PASTE SHEET'!W507)</f>
        <v/>
      </c>
      <c s="72" t="str">
        <f>IF('S.D.PASTE SHEET'!X507="","",'S.D.PASTE SHEET'!X507)</f>
        <v/>
      </c>
      <c s="72" t="str">
        <f>IF('S.D.PASTE SHEET'!Y507="","",'S.D.PASTE SHEET'!Y507)</f>
        <v/>
      </c>
      <c s="72" t="str">
        <f>IF('S.D.PASTE SHEET'!Z507="","",'S.D.PASTE SHEET'!Z507)</f>
        <v/>
      </c>
      <c s="72" t="str">
        <f>IF('S.D.PASTE SHEET'!AA507="","",'S.D.PASTE SHEET'!AA507)</f>
        <v/>
      </c>
      <c s="72" t="str">
        <f>IF('S.D.PASTE SHEET'!AB507="","",'S.D.PASTE SHEET'!AB507)</f>
        <v/>
      </c>
      <c s="72" t="str">
        <f>IF('S.D.PASTE SHEET'!AC507="","",'S.D.PASTE SHEET'!AC507)</f>
        <v/>
      </c>
      <c s="72" t="str">
        <f>IF('S.D.PASTE SHEET'!AD507="","",'S.D.PASTE SHEET'!AD507)</f>
        <v/>
      </c>
      <c s="74"/>
      <c s="70" t="str">
        <f>IF(AK507="","",IF(AK507&gt;0,COUNT($AG$2:AG507),""))</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IF(BC507="","",IF(BC507&gt;0,COUNT($AY$2:AY507),""))</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8" spans="1:157" ht="15.75" customHeight="1">
      <c r="A508" s="72" t="str">
        <f>IF('S.D.PASTE SHEET'!A508="","",'S.D.PASTE SHEET'!A508)</f>
        <v/>
      </c>
      <c s="72" t="str">
        <f>IF('S.D.PASTE SHEET'!B508="","",'S.D.PASTE SHEET'!B508)</f>
        <v/>
      </c>
      <c s="72" t="str">
        <f>IF('S.D.PASTE SHEET'!C508="","",'S.D.PASTE SHEET'!C508)</f>
        <v/>
      </c>
      <c s="73" t="str">
        <f>IF('S.D.PASTE SHEET'!D508="","",'S.D.PASTE SHEET'!D508)</f>
        <v/>
      </c>
      <c s="72" t="str">
        <f>IF('S.D.PASTE SHEET'!E508="","",UPPER('S.D.PASTE SHEET'!E508))</f>
        <v/>
      </c>
      <c s="72" t="str">
        <f>IF('S.D.PASTE SHEET'!F508="","",'S.D.PASTE SHEET'!F508)</f>
        <v/>
      </c>
      <c s="72" t="str">
        <f>IF('S.D.PASTE SHEET'!G508="","",UPPER('S.D.PASTE SHEET'!G508))</f>
        <v/>
      </c>
      <c s="72" t="str">
        <f>IF('S.D.PASTE SHEET'!H508="","",UPPER('S.D.PASTE SHEET'!H508))</f>
        <v/>
      </c>
      <c s="72" t="str">
        <f>IF('S.D.PASTE SHEET'!I508="","",'S.D.PASTE SHEET'!I508)</f>
        <v/>
      </c>
      <c s="73" t="str">
        <f>IF('S.D.PASTE SHEET'!J508="","",'S.D.PASTE SHEET'!J508)</f>
        <v/>
      </c>
      <c s="72" t="str">
        <f>IF('S.D.PASTE SHEET'!K508="","",'S.D.PASTE SHEET'!K508)</f>
        <v/>
      </c>
      <c s="72" t="str">
        <f>IF('S.D.PASTE SHEET'!L508="","",'S.D.PASTE SHEET'!L508)</f>
        <v/>
      </c>
      <c s="72" t="str">
        <f>IF('S.D.PASTE SHEET'!M508="","",'S.D.PASTE SHEET'!M508)</f>
        <v/>
      </c>
      <c s="72" t="str">
        <f>IF('S.D.PASTE SHEET'!N508="","",'S.D.PASTE SHEET'!N508)</f>
        <v/>
      </c>
      <c s="72" t="str">
        <f>IF('S.D.PASTE SHEET'!O508="","",'S.D.PASTE SHEET'!O508)</f>
        <v/>
      </c>
      <c s="72" t="str">
        <f>IF('S.D.PASTE SHEET'!P508="","",'S.D.PASTE SHEET'!P508)</f>
        <v/>
      </c>
      <c s="72" t="str">
        <f>IF('S.D.PASTE SHEET'!Q508="","",'S.D.PASTE SHEET'!Q508)</f>
        <v/>
      </c>
      <c s="72" t="str">
        <f>IF('S.D.PASTE SHEET'!R508="","",'S.D.PASTE SHEET'!R508)</f>
        <v/>
      </c>
      <c s="72" t="str">
        <f>IF('S.D.PASTE SHEET'!S508="","",'S.D.PASTE SHEET'!S508)</f>
        <v/>
      </c>
      <c s="72" t="str">
        <f>IF('S.D.PASTE SHEET'!T508="","",'S.D.PASTE SHEET'!T508)</f>
        <v/>
      </c>
      <c s="72" t="str">
        <f>IF('S.D.PASTE SHEET'!U508="","",'S.D.PASTE SHEET'!U508)</f>
        <v/>
      </c>
      <c s="72" t="str">
        <f>IF('S.D.PASTE SHEET'!V508="","",'S.D.PASTE SHEET'!V508)</f>
        <v/>
      </c>
      <c s="72" t="str">
        <f>IF('S.D.PASTE SHEET'!W508="","",'S.D.PASTE SHEET'!W508)</f>
        <v/>
      </c>
      <c s="72" t="str">
        <f>IF('S.D.PASTE SHEET'!X508="","",'S.D.PASTE SHEET'!X508)</f>
        <v/>
      </c>
      <c s="72" t="str">
        <f>IF('S.D.PASTE SHEET'!Y508="","",'S.D.PASTE SHEET'!Y508)</f>
        <v/>
      </c>
      <c s="72" t="str">
        <f>IF('S.D.PASTE SHEET'!Z508="","",'S.D.PASTE SHEET'!Z508)</f>
        <v/>
      </c>
      <c s="72" t="str">
        <f>IF('S.D.PASTE SHEET'!AA508="","",'S.D.PASTE SHEET'!AA508)</f>
        <v/>
      </c>
      <c s="72" t="str">
        <f>IF('S.D.PASTE SHEET'!AB508="","",'S.D.PASTE SHEET'!AB508)</f>
        <v/>
      </c>
      <c s="72" t="str">
        <f>IF('S.D.PASTE SHEET'!AC508="","",'S.D.PASTE SHEET'!AC508)</f>
        <v/>
      </c>
      <c s="72" t="str">
        <f>IF('S.D.PASTE SHEET'!AD508="","",'S.D.PASTE SHEET'!AD508)</f>
        <v/>
      </c>
      <c s="74"/>
      <c s="70" t="str">
        <f>IF(AK508="","",IF(AK508&gt;0,COUNT($AG$2:AG508),""))</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IF(BC508="","",IF(BC508&gt;0,COUNT($AY$2:AY508),""))</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09" spans="1:157" ht="15.75" customHeight="1">
      <c r="A509" s="72" t="str">
        <f>IF('S.D.PASTE SHEET'!A509="","",'S.D.PASTE SHEET'!A509)</f>
        <v/>
      </c>
      <c s="72" t="str">
        <f>IF('S.D.PASTE SHEET'!B509="","",'S.D.PASTE SHEET'!B509)</f>
        <v/>
      </c>
      <c s="72" t="str">
        <f>IF('S.D.PASTE SHEET'!C509="","",'S.D.PASTE SHEET'!C509)</f>
        <v/>
      </c>
      <c s="73" t="str">
        <f>IF('S.D.PASTE SHEET'!D509="","",'S.D.PASTE SHEET'!D509)</f>
        <v/>
      </c>
      <c s="72" t="str">
        <f>IF('S.D.PASTE SHEET'!E509="","",UPPER('S.D.PASTE SHEET'!E509))</f>
        <v/>
      </c>
      <c s="72" t="str">
        <f>IF('S.D.PASTE SHEET'!F509="","",'S.D.PASTE SHEET'!F509)</f>
        <v/>
      </c>
      <c s="72" t="str">
        <f>IF('S.D.PASTE SHEET'!G509="","",UPPER('S.D.PASTE SHEET'!G509))</f>
        <v/>
      </c>
      <c s="72" t="str">
        <f>IF('S.D.PASTE SHEET'!H509="","",UPPER('S.D.PASTE SHEET'!H509))</f>
        <v/>
      </c>
      <c s="72" t="str">
        <f>IF('S.D.PASTE SHEET'!I509="","",'S.D.PASTE SHEET'!I509)</f>
        <v/>
      </c>
      <c s="73" t="str">
        <f>IF('S.D.PASTE SHEET'!J509="","",'S.D.PASTE SHEET'!J509)</f>
        <v/>
      </c>
      <c s="72" t="str">
        <f>IF('S.D.PASTE SHEET'!K509="","",'S.D.PASTE SHEET'!K509)</f>
        <v/>
      </c>
      <c s="72" t="str">
        <f>IF('S.D.PASTE SHEET'!L509="","",'S.D.PASTE SHEET'!L509)</f>
        <v/>
      </c>
      <c s="72" t="str">
        <f>IF('S.D.PASTE SHEET'!M509="","",'S.D.PASTE SHEET'!M509)</f>
        <v/>
      </c>
      <c s="72" t="str">
        <f>IF('S.D.PASTE SHEET'!N509="","",'S.D.PASTE SHEET'!N509)</f>
        <v/>
      </c>
      <c s="72" t="str">
        <f>IF('S.D.PASTE SHEET'!O509="","",'S.D.PASTE SHEET'!O509)</f>
        <v/>
      </c>
      <c s="72" t="str">
        <f>IF('S.D.PASTE SHEET'!P509="","",'S.D.PASTE SHEET'!P509)</f>
        <v/>
      </c>
      <c s="72" t="str">
        <f>IF('S.D.PASTE SHEET'!Q509="","",'S.D.PASTE SHEET'!Q509)</f>
        <v/>
      </c>
      <c s="72" t="str">
        <f>IF('S.D.PASTE SHEET'!R509="","",'S.D.PASTE SHEET'!R509)</f>
        <v/>
      </c>
      <c s="72" t="str">
        <f>IF('S.D.PASTE SHEET'!S509="","",'S.D.PASTE SHEET'!S509)</f>
        <v/>
      </c>
      <c s="72" t="str">
        <f>IF('S.D.PASTE SHEET'!T509="","",'S.D.PASTE SHEET'!T509)</f>
        <v/>
      </c>
      <c s="72" t="str">
        <f>IF('S.D.PASTE SHEET'!U509="","",'S.D.PASTE SHEET'!U509)</f>
        <v/>
      </c>
      <c s="72" t="str">
        <f>IF('S.D.PASTE SHEET'!V509="","",'S.D.PASTE SHEET'!V509)</f>
        <v/>
      </c>
      <c s="72" t="str">
        <f>IF('S.D.PASTE SHEET'!W509="","",'S.D.PASTE SHEET'!W509)</f>
        <v/>
      </c>
      <c s="72" t="str">
        <f>IF('S.D.PASTE SHEET'!X509="","",'S.D.PASTE SHEET'!X509)</f>
        <v/>
      </c>
      <c s="72" t="str">
        <f>IF('S.D.PASTE SHEET'!Y509="","",'S.D.PASTE SHEET'!Y509)</f>
        <v/>
      </c>
      <c s="72" t="str">
        <f>IF('S.D.PASTE SHEET'!Z509="","",'S.D.PASTE SHEET'!Z509)</f>
        <v/>
      </c>
      <c s="72" t="str">
        <f>IF('S.D.PASTE SHEET'!AA509="","",'S.D.PASTE SHEET'!AA509)</f>
        <v/>
      </c>
      <c s="72" t="str">
        <f>IF('S.D.PASTE SHEET'!AB509="","",'S.D.PASTE SHEET'!AB509)</f>
        <v/>
      </c>
      <c s="72" t="str">
        <f>IF('S.D.PASTE SHEET'!AC509="","",'S.D.PASTE SHEET'!AC509)</f>
        <v/>
      </c>
      <c s="72" t="str">
        <f>IF('S.D.PASTE SHEET'!AD509="","",'S.D.PASTE SHEET'!AD509)</f>
        <v/>
      </c>
      <c s="74"/>
      <c s="70" t="str">
        <f>IF(AK509="","",IF(AK509&gt;0,COUNT($AG$2:AG509),""))</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IF(BC509="","",IF(BC509&gt;0,COUNT($AY$2:AY509),""))</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0" spans="1:157" ht="15.75" customHeight="1">
      <c r="A510" s="72" t="str">
        <f>IF('S.D.PASTE SHEET'!A510="","",'S.D.PASTE SHEET'!A510)</f>
        <v/>
      </c>
      <c s="72" t="str">
        <f>IF('S.D.PASTE SHEET'!B510="","",'S.D.PASTE SHEET'!B510)</f>
        <v/>
      </c>
      <c s="72" t="str">
        <f>IF('S.D.PASTE SHEET'!C510="","",'S.D.PASTE SHEET'!C510)</f>
        <v/>
      </c>
      <c s="73" t="str">
        <f>IF('S.D.PASTE SHEET'!D510="","",'S.D.PASTE SHEET'!D510)</f>
        <v/>
      </c>
      <c s="72" t="str">
        <f>IF('S.D.PASTE SHEET'!E510="","",UPPER('S.D.PASTE SHEET'!E510))</f>
        <v/>
      </c>
      <c s="72" t="str">
        <f>IF('S.D.PASTE SHEET'!F510="","",'S.D.PASTE SHEET'!F510)</f>
        <v/>
      </c>
      <c s="72" t="str">
        <f>IF('S.D.PASTE SHEET'!G510="","",UPPER('S.D.PASTE SHEET'!G510))</f>
        <v/>
      </c>
      <c s="72" t="str">
        <f>IF('S.D.PASTE SHEET'!H510="","",UPPER('S.D.PASTE SHEET'!H510))</f>
        <v/>
      </c>
      <c s="72" t="str">
        <f>IF('S.D.PASTE SHEET'!I510="","",'S.D.PASTE SHEET'!I510)</f>
        <v/>
      </c>
      <c s="73" t="str">
        <f>IF('S.D.PASTE SHEET'!J510="","",'S.D.PASTE SHEET'!J510)</f>
        <v/>
      </c>
      <c s="72" t="str">
        <f>IF('S.D.PASTE SHEET'!K510="","",'S.D.PASTE SHEET'!K510)</f>
        <v/>
      </c>
      <c s="72" t="str">
        <f>IF('S.D.PASTE SHEET'!L510="","",'S.D.PASTE SHEET'!L510)</f>
        <v/>
      </c>
      <c s="72" t="str">
        <f>IF('S.D.PASTE SHEET'!M510="","",'S.D.PASTE SHEET'!M510)</f>
        <v/>
      </c>
      <c s="72" t="str">
        <f>IF('S.D.PASTE SHEET'!N510="","",'S.D.PASTE SHEET'!N510)</f>
        <v/>
      </c>
      <c s="72" t="str">
        <f>IF('S.D.PASTE SHEET'!O510="","",'S.D.PASTE SHEET'!O510)</f>
        <v/>
      </c>
      <c s="72" t="str">
        <f>IF('S.D.PASTE SHEET'!P510="","",'S.D.PASTE SHEET'!P510)</f>
        <v/>
      </c>
      <c s="72" t="str">
        <f>IF('S.D.PASTE SHEET'!Q510="","",'S.D.PASTE SHEET'!Q510)</f>
        <v/>
      </c>
      <c s="72" t="str">
        <f>IF('S.D.PASTE SHEET'!R510="","",'S.D.PASTE SHEET'!R510)</f>
        <v/>
      </c>
      <c s="72" t="str">
        <f>IF('S.D.PASTE SHEET'!S510="","",'S.D.PASTE SHEET'!S510)</f>
        <v/>
      </c>
      <c s="72" t="str">
        <f>IF('S.D.PASTE SHEET'!T510="","",'S.D.PASTE SHEET'!T510)</f>
        <v/>
      </c>
      <c s="72" t="str">
        <f>IF('S.D.PASTE SHEET'!U510="","",'S.D.PASTE SHEET'!U510)</f>
        <v/>
      </c>
      <c s="72" t="str">
        <f>IF('S.D.PASTE SHEET'!V510="","",'S.D.PASTE SHEET'!V510)</f>
        <v/>
      </c>
      <c s="72" t="str">
        <f>IF('S.D.PASTE SHEET'!W510="","",'S.D.PASTE SHEET'!W510)</f>
        <v/>
      </c>
      <c s="72" t="str">
        <f>IF('S.D.PASTE SHEET'!X510="","",'S.D.PASTE SHEET'!X510)</f>
        <v/>
      </c>
      <c s="72" t="str">
        <f>IF('S.D.PASTE SHEET'!Y510="","",'S.D.PASTE SHEET'!Y510)</f>
        <v/>
      </c>
      <c s="72" t="str">
        <f>IF('S.D.PASTE SHEET'!Z510="","",'S.D.PASTE SHEET'!Z510)</f>
        <v/>
      </c>
      <c s="72" t="str">
        <f>IF('S.D.PASTE SHEET'!AA510="","",'S.D.PASTE SHEET'!AA510)</f>
        <v/>
      </c>
      <c s="72" t="str">
        <f>IF('S.D.PASTE SHEET'!AB510="","",'S.D.PASTE SHEET'!AB510)</f>
        <v/>
      </c>
      <c s="72" t="str">
        <f>IF('S.D.PASTE SHEET'!AC510="","",'S.D.PASTE SHEET'!AC510)</f>
        <v/>
      </c>
      <c s="72" t="str">
        <f>IF('S.D.PASTE SHEET'!AD510="","",'S.D.PASTE SHEET'!AD510)</f>
        <v/>
      </c>
      <c s="74"/>
      <c s="70" t="str">
        <f>IF(AK510="","",IF(AK510&gt;0,COUNT($AG$2:AG510),""))</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IF(BC510="","",IF(BC510&gt;0,COUNT($AY$2:AY510),""))</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1" spans="1:157" ht="15.75" customHeight="1">
      <c r="A511" s="72" t="str">
        <f>IF('S.D.PASTE SHEET'!A511="","",'S.D.PASTE SHEET'!A511)</f>
        <v/>
      </c>
      <c s="72" t="str">
        <f>IF('S.D.PASTE SHEET'!B511="","",'S.D.PASTE SHEET'!B511)</f>
        <v/>
      </c>
      <c s="72" t="str">
        <f>IF('S.D.PASTE SHEET'!C511="","",'S.D.PASTE SHEET'!C511)</f>
        <v/>
      </c>
      <c s="73" t="str">
        <f>IF('S.D.PASTE SHEET'!D511="","",'S.D.PASTE SHEET'!D511)</f>
        <v/>
      </c>
      <c s="72" t="str">
        <f>IF('S.D.PASTE SHEET'!E511="","",UPPER('S.D.PASTE SHEET'!E511))</f>
        <v/>
      </c>
      <c s="72" t="str">
        <f>IF('S.D.PASTE SHEET'!F511="","",'S.D.PASTE SHEET'!F511)</f>
        <v/>
      </c>
      <c s="72" t="str">
        <f>IF('S.D.PASTE SHEET'!G511="","",UPPER('S.D.PASTE SHEET'!G511))</f>
        <v/>
      </c>
      <c s="72" t="str">
        <f>IF('S.D.PASTE SHEET'!H511="","",UPPER('S.D.PASTE SHEET'!H511))</f>
        <v/>
      </c>
      <c s="72" t="str">
        <f>IF('S.D.PASTE SHEET'!I511="","",'S.D.PASTE SHEET'!I511)</f>
        <v/>
      </c>
      <c s="73" t="str">
        <f>IF('S.D.PASTE SHEET'!J511="","",'S.D.PASTE SHEET'!J511)</f>
        <v/>
      </c>
      <c s="72" t="str">
        <f>IF('S.D.PASTE SHEET'!K511="","",'S.D.PASTE SHEET'!K511)</f>
        <v/>
      </c>
      <c s="72" t="str">
        <f>IF('S.D.PASTE SHEET'!L511="","",'S.D.PASTE SHEET'!L511)</f>
        <v/>
      </c>
      <c s="72" t="str">
        <f>IF('S.D.PASTE SHEET'!M511="","",'S.D.PASTE SHEET'!M511)</f>
        <v/>
      </c>
      <c s="72" t="str">
        <f>IF('S.D.PASTE SHEET'!N511="","",'S.D.PASTE SHEET'!N511)</f>
        <v/>
      </c>
      <c s="72" t="str">
        <f>IF('S.D.PASTE SHEET'!O511="","",'S.D.PASTE SHEET'!O511)</f>
        <v/>
      </c>
      <c s="72" t="str">
        <f>IF('S.D.PASTE SHEET'!P511="","",'S.D.PASTE SHEET'!P511)</f>
        <v/>
      </c>
      <c s="72" t="str">
        <f>IF('S.D.PASTE SHEET'!Q511="","",'S.D.PASTE SHEET'!Q511)</f>
        <v/>
      </c>
      <c s="72" t="str">
        <f>IF('S.D.PASTE SHEET'!R511="","",'S.D.PASTE SHEET'!R511)</f>
        <v/>
      </c>
      <c s="72" t="str">
        <f>IF('S.D.PASTE SHEET'!S511="","",'S.D.PASTE SHEET'!S511)</f>
        <v/>
      </c>
      <c s="72" t="str">
        <f>IF('S.D.PASTE SHEET'!T511="","",'S.D.PASTE SHEET'!T511)</f>
        <v/>
      </c>
      <c s="72" t="str">
        <f>IF('S.D.PASTE SHEET'!U511="","",'S.D.PASTE SHEET'!U511)</f>
        <v/>
      </c>
      <c s="72" t="str">
        <f>IF('S.D.PASTE SHEET'!V511="","",'S.D.PASTE SHEET'!V511)</f>
        <v/>
      </c>
      <c s="72" t="str">
        <f>IF('S.D.PASTE SHEET'!W511="","",'S.D.PASTE SHEET'!W511)</f>
        <v/>
      </c>
      <c s="72" t="str">
        <f>IF('S.D.PASTE SHEET'!X511="","",'S.D.PASTE SHEET'!X511)</f>
        <v/>
      </c>
      <c s="72" t="str">
        <f>IF('S.D.PASTE SHEET'!Y511="","",'S.D.PASTE SHEET'!Y511)</f>
        <v/>
      </c>
      <c s="72" t="str">
        <f>IF('S.D.PASTE SHEET'!Z511="","",'S.D.PASTE SHEET'!Z511)</f>
        <v/>
      </c>
      <c s="72" t="str">
        <f>IF('S.D.PASTE SHEET'!AA511="","",'S.D.PASTE SHEET'!AA511)</f>
        <v/>
      </c>
      <c s="72" t="str">
        <f>IF('S.D.PASTE SHEET'!AB511="","",'S.D.PASTE SHEET'!AB511)</f>
        <v/>
      </c>
      <c s="72" t="str">
        <f>IF('S.D.PASTE SHEET'!AC511="","",'S.D.PASTE SHEET'!AC511)</f>
        <v/>
      </c>
      <c s="72" t="str">
        <f>IF('S.D.PASTE SHEET'!AD511="","",'S.D.PASTE SHEET'!AD511)</f>
        <v/>
      </c>
      <c s="74"/>
      <c s="70" t="str">
        <f>IF(AK511="","",IF(AK511&gt;0,COUNT($AG$2:AG511),""))</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IF(BC511="","",IF(BC511&gt;0,COUNT($AY$2:AY511),""))</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2" spans="1:157" ht="15.75" customHeight="1">
      <c r="A512" s="72" t="str">
        <f>IF('S.D.PASTE SHEET'!A512="","",'S.D.PASTE SHEET'!A512)</f>
        <v/>
      </c>
      <c s="72" t="str">
        <f>IF('S.D.PASTE SHEET'!B512="","",'S.D.PASTE SHEET'!B512)</f>
        <v/>
      </c>
      <c s="72" t="str">
        <f>IF('S.D.PASTE SHEET'!C512="","",'S.D.PASTE SHEET'!C512)</f>
        <v/>
      </c>
      <c s="73" t="str">
        <f>IF('S.D.PASTE SHEET'!D512="","",'S.D.PASTE SHEET'!D512)</f>
        <v/>
      </c>
      <c s="72" t="str">
        <f>IF('S.D.PASTE SHEET'!E512="","",UPPER('S.D.PASTE SHEET'!E512))</f>
        <v/>
      </c>
      <c s="72" t="str">
        <f>IF('S.D.PASTE SHEET'!F512="","",'S.D.PASTE SHEET'!F512)</f>
        <v/>
      </c>
      <c s="72" t="str">
        <f>IF('S.D.PASTE SHEET'!G512="","",UPPER('S.D.PASTE SHEET'!G512))</f>
        <v/>
      </c>
      <c s="72" t="str">
        <f>IF('S.D.PASTE SHEET'!H512="","",UPPER('S.D.PASTE SHEET'!H512))</f>
        <v/>
      </c>
      <c s="72" t="str">
        <f>IF('S.D.PASTE SHEET'!I512="","",'S.D.PASTE SHEET'!I512)</f>
        <v/>
      </c>
      <c s="73" t="str">
        <f>IF('S.D.PASTE SHEET'!J512="","",'S.D.PASTE SHEET'!J512)</f>
        <v/>
      </c>
      <c s="72" t="str">
        <f>IF('S.D.PASTE SHEET'!K512="","",'S.D.PASTE SHEET'!K512)</f>
        <v/>
      </c>
      <c s="72" t="str">
        <f>IF('S.D.PASTE SHEET'!L512="","",'S.D.PASTE SHEET'!L512)</f>
        <v/>
      </c>
      <c s="72" t="str">
        <f>IF('S.D.PASTE SHEET'!M512="","",'S.D.PASTE SHEET'!M512)</f>
        <v/>
      </c>
      <c s="72" t="str">
        <f>IF('S.D.PASTE SHEET'!N512="","",'S.D.PASTE SHEET'!N512)</f>
        <v/>
      </c>
      <c s="72" t="str">
        <f>IF('S.D.PASTE SHEET'!O512="","",'S.D.PASTE SHEET'!O512)</f>
        <v/>
      </c>
      <c s="72" t="str">
        <f>IF('S.D.PASTE SHEET'!P512="","",'S.D.PASTE SHEET'!P512)</f>
        <v/>
      </c>
      <c s="72" t="str">
        <f>IF('S.D.PASTE SHEET'!Q512="","",'S.D.PASTE SHEET'!Q512)</f>
        <v/>
      </c>
      <c s="72" t="str">
        <f>IF('S.D.PASTE SHEET'!R512="","",'S.D.PASTE SHEET'!R512)</f>
        <v/>
      </c>
      <c s="72" t="str">
        <f>IF('S.D.PASTE SHEET'!S512="","",'S.D.PASTE SHEET'!S512)</f>
        <v/>
      </c>
      <c s="72" t="str">
        <f>IF('S.D.PASTE SHEET'!T512="","",'S.D.PASTE SHEET'!T512)</f>
        <v/>
      </c>
      <c s="72" t="str">
        <f>IF('S.D.PASTE SHEET'!U512="","",'S.D.PASTE SHEET'!U512)</f>
        <v/>
      </c>
      <c s="72" t="str">
        <f>IF('S.D.PASTE SHEET'!V512="","",'S.D.PASTE SHEET'!V512)</f>
        <v/>
      </c>
      <c s="72" t="str">
        <f>IF('S.D.PASTE SHEET'!W512="","",'S.D.PASTE SHEET'!W512)</f>
        <v/>
      </c>
      <c s="72" t="str">
        <f>IF('S.D.PASTE SHEET'!X512="","",'S.D.PASTE SHEET'!X512)</f>
        <v/>
      </c>
      <c s="72" t="str">
        <f>IF('S.D.PASTE SHEET'!Y512="","",'S.D.PASTE SHEET'!Y512)</f>
        <v/>
      </c>
      <c s="72" t="str">
        <f>IF('S.D.PASTE SHEET'!Z512="","",'S.D.PASTE SHEET'!Z512)</f>
        <v/>
      </c>
      <c s="72" t="str">
        <f>IF('S.D.PASTE SHEET'!AA512="","",'S.D.PASTE SHEET'!AA512)</f>
        <v/>
      </c>
      <c s="72" t="str">
        <f>IF('S.D.PASTE SHEET'!AB512="","",'S.D.PASTE SHEET'!AB512)</f>
        <v/>
      </c>
      <c s="72" t="str">
        <f>IF('S.D.PASTE SHEET'!AC512="","",'S.D.PASTE SHEET'!AC512)</f>
        <v/>
      </c>
      <c s="72" t="str">
        <f>IF('S.D.PASTE SHEET'!AD512="","",'S.D.PASTE SHEET'!AD512)</f>
        <v/>
      </c>
      <c s="74"/>
      <c s="70" t="str">
        <f>IF(AK512="","",IF(AK512&gt;0,COUNT($AG$2:AG512),""))</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IF(BC512="","",IF(BC512&gt;0,COUNT($AY$2:AY512),""))</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3" spans="1:157" ht="15.75" customHeight="1">
      <c r="A513" s="72" t="str">
        <f>IF('S.D.PASTE SHEET'!A513="","",'S.D.PASTE SHEET'!A513)</f>
        <v/>
      </c>
      <c s="72" t="str">
        <f>IF('S.D.PASTE SHEET'!B513="","",'S.D.PASTE SHEET'!B513)</f>
        <v/>
      </c>
      <c s="72" t="str">
        <f>IF('S.D.PASTE SHEET'!C513="","",'S.D.PASTE SHEET'!C513)</f>
        <v/>
      </c>
      <c s="73" t="str">
        <f>IF('S.D.PASTE SHEET'!D513="","",'S.D.PASTE SHEET'!D513)</f>
        <v/>
      </c>
      <c s="72" t="str">
        <f>IF('S.D.PASTE SHEET'!E513="","",UPPER('S.D.PASTE SHEET'!E513))</f>
        <v/>
      </c>
      <c s="72" t="str">
        <f>IF('S.D.PASTE SHEET'!F513="","",'S.D.PASTE SHEET'!F513)</f>
        <v/>
      </c>
      <c s="72" t="str">
        <f>IF('S.D.PASTE SHEET'!G513="","",UPPER('S.D.PASTE SHEET'!G513))</f>
        <v/>
      </c>
      <c s="72" t="str">
        <f>IF('S.D.PASTE SHEET'!H513="","",UPPER('S.D.PASTE SHEET'!H513))</f>
        <v/>
      </c>
      <c s="72" t="str">
        <f>IF('S.D.PASTE SHEET'!I513="","",'S.D.PASTE SHEET'!I513)</f>
        <v/>
      </c>
      <c s="73" t="str">
        <f>IF('S.D.PASTE SHEET'!J513="","",'S.D.PASTE SHEET'!J513)</f>
        <v/>
      </c>
      <c s="72" t="str">
        <f>IF('S.D.PASTE SHEET'!K513="","",'S.D.PASTE SHEET'!K513)</f>
        <v/>
      </c>
      <c s="72" t="str">
        <f>IF('S.D.PASTE SHEET'!L513="","",'S.D.PASTE SHEET'!L513)</f>
        <v/>
      </c>
      <c s="72" t="str">
        <f>IF('S.D.PASTE SHEET'!M513="","",'S.D.PASTE SHEET'!M513)</f>
        <v/>
      </c>
      <c s="72" t="str">
        <f>IF('S.D.PASTE SHEET'!N513="","",'S.D.PASTE SHEET'!N513)</f>
        <v/>
      </c>
      <c s="72" t="str">
        <f>IF('S.D.PASTE SHEET'!O513="","",'S.D.PASTE SHEET'!O513)</f>
        <v/>
      </c>
      <c s="72" t="str">
        <f>IF('S.D.PASTE SHEET'!P513="","",'S.D.PASTE SHEET'!P513)</f>
        <v/>
      </c>
      <c s="72" t="str">
        <f>IF('S.D.PASTE SHEET'!Q513="","",'S.D.PASTE SHEET'!Q513)</f>
        <v/>
      </c>
      <c s="72" t="str">
        <f>IF('S.D.PASTE SHEET'!R513="","",'S.D.PASTE SHEET'!R513)</f>
        <v/>
      </c>
      <c s="72" t="str">
        <f>IF('S.D.PASTE SHEET'!S513="","",'S.D.PASTE SHEET'!S513)</f>
        <v/>
      </c>
      <c s="72" t="str">
        <f>IF('S.D.PASTE SHEET'!T513="","",'S.D.PASTE SHEET'!T513)</f>
        <v/>
      </c>
      <c s="72" t="str">
        <f>IF('S.D.PASTE SHEET'!U513="","",'S.D.PASTE SHEET'!U513)</f>
        <v/>
      </c>
      <c s="72" t="str">
        <f>IF('S.D.PASTE SHEET'!V513="","",'S.D.PASTE SHEET'!V513)</f>
        <v/>
      </c>
      <c s="72" t="str">
        <f>IF('S.D.PASTE SHEET'!W513="","",'S.D.PASTE SHEET'!W513)</f>
        <v/>
      </c>
      <c s="72" t="str">
        <f>IF('S.D.PASTE SHEET'!X513="","",'S.D.PASTE SHEET'!X513)</f>
        <v/>
      </c>
      <c s="72" t="str">
        <f>IF('S.D.PASTE SHEET'!Y513="","",'S.D.PASTE SHEET'!Y513)</f>
        <v/>
      </c>
      <c s="72" t="str">
        <f>IF('S.D.PASTE SHEET'!Z513="","",'S.D.PASTE SHEET'!Z513)</f>
        <v/>
      </c>
      <c s="72" t="str">
        <f>IF('S.D.PASTE SHEET'!AA513="","",'S.D.PASTE SHEET'!AA513)</f>
        <v/>
      </c>
      <c s="72" t="str">
        <f>IF('S.D.PASTE SHEET'!AB513="","",'S.D.PASTE SHEET'!AB513)</f>
        <v/>
      </c>
      <c s="72" t="str">
        <f>IF('S.D.PASTE SHEET'!AC513="","",'S.D.PASTE SHEET'!AC513)</f>
        <v/>
      </c>
      <c s="72" t="str">
        <f>IF('S.D.PASTE SHEET'!AD513="","",'S.D.PASTE SHEET'!AD513)</f>
        <v/>
      </c>
      <c s="74"/>
      <c s="70" t="str">
        <f>IF(AK513="","",IF(AK513&gt;0,COUNT($AG$2:AG513),""))</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IF(BC513="","",IF(BC513&gt;0,COUNT($AY$2:AY513),""))</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4" spans="1:157" ht="15.75" customHeight="1">
      <c r="A514" s="72" t="str">
        <f>IF('S.D.PASTE SHEET'!A514="","",'S.D.PASTE SHEET'!A514)</f>
        <v/>
      </c>
      <c s="72" t="str">
        <f>IF('S.D.PASTE SHEET'!B514="","",'S.D.PASTE SHEET'!B514)</f>
        <v/>
      </c>
      <c s="72" t="str">
        <f>IF('S.D.PASTE SHEET'!C514="","",'S.D.PASTE SHEET'!C514)</f>
        <v/>
      </c>
      <c s="73" t="str">
        <f>IF('S.D.PASTE SHEET'!D514="","",'S.D.PASTE SHEET'!D514)</f>
        <v/>
      </c>
      <c s="72" t="str">
        <f>IF('S.D.PASTE SHEET'!E514="","",UPPER('S.D.PASTE SHEET'!E514))</f>
        <v/>
      </c>
      <c s="72" t="str">
        <f>IF('S.D.PASTE SHEET'!F514="","",'S.D.PASTE SHEET'!F514)</f>
        <v/>
      </c>
      <c s="72" t="str">
        <f>IF('S.D.PASTE SHEET'!G514="","",UPPER('S.D.PASTE SHEET'!G514))</f>
        <v/>
      </c>
      <c s="72" t="str">
        <f>IF('S.D.PASTE SHEET'!H514="","",UPPER('S.D.PASTE SHEET'!H514))</f>
        <v/>
      </c>
      <c s="72" t="str">
        <f>IF('S.D.PASTE SHEET'!I514="","",'S.D.PASTE SHEET'!I514)</f>
        <v/>
      </c>
      <c s="73" t="str">
        <f>IF('S.D.PASTE SHEET'!J514="","",'S.D.PASTE SHEET'!J514)</f>
        <v/>
      </c>
      <c s="72" t="str">
        <f>IF('S.D.PASTE SHEET'!K514="","",'S.D.PASTE SHEET'!K514)</f>
        <v/>
      </c>
      <c s="72" t="str">
        <f>IF('S.D.PASTE SHEET'!L514="","",'S.D.PASTE SHEET'!L514)</f>
        <v/>
      </c>
      <c s="72" t="str">
        <f>IF('S.D.PASTE SHEET'!M514="","",'S.D.PASTE SHEET'!M514)</f>
        <v/>
      </c>
      <c s="72" t="str">
        <f>IF('S.D.PASTE SHEET'!N514="","",'S.D.PASTE SHEET'!N514)</f>
        <v/>
      </c>
      <c s="72" t="str">
        <f>IF('S.D.PASTE SHEET'!O514="","",'S.D.PASTE SHEET'!O514)</f>
        <v/>
      </c>
      <c s="72" t="str">
        <f>IF('S.D.PASTE SHEET'!P514="","",'S.D.PASTE SHEET'!P514)</f>
        <v/>
      </c>
      <c s="72" t="str">
        <f>IF('S.D.PASTE SHEET'!Q514="","",'S.D.PASTE SHEET'!Q514)</f>
        <v/>
      </c>
      <c s="72" t="str">
        <f>IF('S.D.PASTE SHEET'!R514="","",'S.D.PASTE SHEET'!R514)</f>
        <v/>
      </c>
      <c s="72" t="str">
        <f>IF('S.D.PASTE SHEET'!S514="","",'S.D.PASTE SHEET'!S514)</f>
        <v/>
      </c>
      <c s="72" t="str">
        <f>IF('S.D.PASTE SHEET'!T514="","",'S.D.PASTE SHEET'!T514)</f>
        <v/>
      </c>
      <c s="72" t="str">
        <f>IF('S.D.PASTE SHEET'!U514="","",'S.D.PASTE SHEET'!U514)</f>
        <v/>
      </c>
      <c s="72" t="str">
        <f>IF('S.D.PASTE SHEET'!V514="","",'S.D.PASTE SHEET'!V514)</f>
        <v/>
      </c>
      <c s="72" t="str">
        <f>IF('S.D.PASTE SHEET'!W514="","",'S.D.PASTE SHEET'!W514)</f>
        <v/>
      </c>
      <c s="72" t="str">
        <f>IF('S.D.PASTE SHEET'!X514="","",'S.D.PASTE SHEET'!X514)</f>
        <v/>
      </c>
      <c s="72" t="str">
        <f>IF('S.D.PASTE SHEET'!Y514="","",'S.D.PASTE SHEET'!Y514)</f>
        <v/>
      </c>
      <c s="72" t="str">
        <f>IF('S.D.PASTE SHEET'!Z514="","",'S.D.PASTE SHEET'!Z514)</f>
        <v/>
      </c>
      <c s="72" t="str">
        <f>IF('S.D.PASTE SHEET'!AA514="","",'S.D.PASTE SHEET'!AA514)</f>
        <v/>
      </c>
      <c s="72" t="str">
        <f>IF('S.D.PASTE SHEET'!AB514="","",'S.D.PASTE SHEET'!AB514)</f>
        <v/>
      </c>
      <c s="72" t="str">
        <f>IF('S.D.PASTE SHEET'!AC514="","",'S.D.PASTE SHEET'!AC514)</f>
        <v/>
      </c>
      <c s="72" t="str">
        <f>IF('S.D.PASTE SHEET'!AD514="","",'S.D.PASTE SHEET'!AD514)</f>
        <v/>
      </c>
      <c s="74"/>
      <c s="70" t="str">
        <f>IF(AK514="","",IF(AK514&gt;0,COUNT($AG$2:AG514),""))</f>
        <v/>
      </c>
      <c s="75" t="str">
        <f t="shared" si="225"/>
        <v/>
      </c>
      <c s="75" t="str">
        <f t="shared" si="226"/>
        <v/>
      </c>
      <c s="75" t="str">
        <f t="shared" si="227"/>
        <v/>
      </c>
      <c s="73" t="str">
        <f t="shared" si="228"/>
        <v/>
      </c>
      <c s="75" t="str">
        <f t="shared" si="229"/>
        <v/>
      </c>
      <c s="75" t="str">
        <f t="shared" si="230"/>
        <v/>
      </c>
      <c s="75" t="str">
        <f t="shared" si="231"/>
        <v/>
      </c>
      <c s="75" t="str">
        <f t="shared" si="232"/>
        <v/>
      </c>
      <c s="75" t="str">
        <f t="shared" si="233"/>
        <v/>
      </c>
      <c s="73" t="str">
        <f t="shared" si="234"/>
        <v/>
      </c>
      <c s="75" t="str">
        <f t="shared" si="235"/>
        <v/>
      </c>
      <c s="75" t="str">
        <f t="shared" si="236"/>
        <v/>
      </c>
      <c s="75" t="str">
        <f t="shared" si="237"/>
        <v/>
      </c>
      <c s="75" t="str">
        <f t="shared" si="238"/>
        <v/>
      </c>
      <c s="75" t="str">
        <f t="shared" si="239"/>
        <v/>
      </c>
      <c s="75" t="str">
        <f t="shared" si="240"/>
        <v/>
      </c>
      <c s="70"/>
      <c s="70" t="str">
        <f>IF(BC514="","",IF(BC514&gt;0,COUNT($AY$2:AY514),""))</f>
        <v/>
      </c>
      <c s="76" t="str">
        <f t="shared" si="241"/>
        <v/>
      </c>
      <c s="76" t="str">
        <f t="shared" si="242"/>
        <v/>
      </c>
      <c s="76" t="str">
        <f t="shared" si="243"/>
        <v/>
      </c>
      <c s="73" t="str">
        <f t="shared" si="244"/>
        <v/>
      </c>
      <c s="76" t="str">
        <f t="shared" si="245"/>
        <v/>
      </c>
      <c s="76" t="str">
        <f t="shared" si="246"/>
        <v/>
      </c>
      <c s="76" t="str">
        <f t="shared" si="247"/>
        <v/>
      </c>
      <c s="76" t="str">
        <f t="shared" si="248"/>
        <v/>
      </c>
      <c s="76" t="str">
        <f t="shared" si="249"/>
        <v/>
      </c>
      <c s="73" t="str">
        <f t="shared" si="250"/>
        <v/>
      </c>
      <c s="76" t="str">
        <f t="shared" si="251"/>
        <v/>
      </c>
      <c s="76" t="str">
        <f t="shared" si="252"/>
        <v/>
      </c>
      <c s="76" t="str">
        <f t="shared" si="253"/>
        <v/>
      </c>
      <c s="76" t="str">
        <f t="shared" si="254"/>
        <v/>
      </c>
      <c s="76" t="str">
        <f t="shared" si="255"/>
        <v/>
      </c>
      <c s="76" t="str">
        <f t="shared" si="2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5" spans="1:157" ht="15.75" customHeight="1">
      <c r="A515" s="72" t="str">
        <f>IF('S.D.PASTE SHEET'!A515="","",'S.D.PASTE SHEET'!A515)</f>
        <v/>
      </c>
      <c s="72" t="str">
        <f>IF('S.D.PASTE SHEET'!B515="","",'S.D.PASTE SHEET'!B515)</f>
        <v/>
      </c>
      <c s="72" t="str">
        <f>IF('S.D.PASTE SHEET'!C515="","",'S.D.PASTE SHEET'!C515)</f>
        <v/>
      </c>
      <c s="73" t="str">
        <f>IF('S.D.PASTE SHEET'!D515="","",'S.D.PASTE SHEET'!D515)</f>
        <v/>
      </c>
      <c s="72" t="str">
        <f>IF('S.D.PASTE SHEET'!E515="","",UPPER('S.D.PASTE SHEET'!E515))</f>
        <v/>
      </c>
      <c s="72" t="str">
        <f>IF('S.D.PASTE SHEET'!F515="","",'S.D.PASTE SHEET'!F515)</f>
        <v/>
      </c>
      <c s="72" t="str">
        <f>IF('S.D.PASTE SHEET'!G515="","",UPPER('S.D.PASTE SHEET'!G515))</f>
        <v/>
      </c>
      <c s="72" t="str">
        <f>IF('S.D.PASTE SHEET'!H515="","",UPPER('S.D.PASTE SHEET'!H515))</f>
        <v/>
      </c>
      <c s="72" t="str">
        <f>IF('S.D.PASTE SHEET'!I515="","",'S.D.PASTE SHEET'!I515)</f>
        <v/>
      </c>
      <c s="73" t="str">
        <f>IF('S.D.PASTE SHEET'!J515="","",'S.D.PASTE SHEET'!J515)</f>
        <v/>
      </c>
      <c s="72" t="str">
        <f>IF('S.D.PASTE SHEET'!K515="","",'S.D.PASTE SHEET'!K515)</f>
        <v/>
      </c>
      <c s="72" t="str">
        <f>IF('S.D.PASTE SHEET'!L515="","",'S.D.PASTE SHEET'!L515)</f>
        <v/>
      </c>
      <c s="72" t="str">
        <f>IF('S.D.PASTE SHEET'!M515="","",'S.D.PASTE SHEET'!M515)</f>
        <v/>
      </c>
      <c s="72" t="str">
        <f>IF('S.D.PASTE SHEET'!N515="","",'S.D.PASTE SHEET'!N515)</f>
        <v/>
      </c>
      <c s="72" t="str">
        <f>IF('S.D.PASTE SHEET'!O515="","",'S.D.PASTE SHEET'!O515)</f>
        <v/>
      </c>
      <c s="72" t="str">
        <f>IF('S.D.PASTE SHEET'!P515="","",'S.D.PASTE SHEET'!P515)</f>
        <v/>
      </c>
      <c s="72" t="str">
        <f>IF('S.D.PASTE SHEET'!Q515="","",'S.D.PASTE SHEET'!Q515)</f>
        <v/>
      </c>
      <c s="72" t="str">
        <f>IF('S.D.PASTE SHEET'!R515="","",'S.D.PASTE SHEET'!R515)</f>
        <v/>
      </c>
      <c s="72" t="str">
        <f>IF('S.D.PASTE SHEET'!S515="","",'S.D.PASTE SHEET'!S515)</f>
        <v/>
      </c>
      <c s="72" t="str">
        <f>IF('S.D.PASTE SHEET'!T515="","",'S.D.PASTE SHEET'!T515)</f>
        <v/>
      </c>
      <c s="72" t="str">
        <f>IF('S.D.PASTE SHEET'!U515="","",'S.D.PASTE SHEET'!U515)</f>
        <v/>
      </c>
      <c s="72" t="str">
        <f>IF('S.D.PASTE SHEET'!V515="","",'S.D.PASTE SHEET'!V515)</f>
        <v/>
      </c>
      <c s="72" t="str">
        <f>IF('S.D.PASTE SHEET'!W515="","",'S.D.PASTE SHEET'!W515)</f>
        <v/>
      </c>
      <c s="72" t="str">
        <f>IF('S.D.PASTE SHEET'!X515="","",'S.D.PASTE SHEET'!X515)</f>
        <v/>
      </c>
      <c s="72" t="str">
        <f>IF('S.D.PASTE SHEET'!Y515="","",'S.D.PASTE SHEET'!Y515)</f>
        <v/>
      </c>
      <c s="72" t="str">
        <f>IF('S.D.PASTE SHEET'!Z515="","",'S.D.PASTE SHEET'!Z515)</f>
        <v/>
      </c>
      <c s="72" t="str">
        <f>IF('S.D.PASTE SHEET'!AA515="","",'S.D.PASTE SHEET'!AA515)</f>
        <v/>
      </c>
      <c s="72" t="str">
        <f>IF('S.D.PASTE SHEET'!AB515="","",'S.D.PASTE SHEET'!AB515)</f>
        <v/>
      </c>
      <c s="72" t="str">
        <f>IF('S.D.PASTE SHEET'!AC515="","",'S.D.PASTE SHEET'!AC515)</f>
        <v/>
      </c>
      <c s="72" t="str">
        <f>IF('S.D.PASTE SHEET'!AD515="","",'S.D.PASTE SHEET'!AD515)</f>
        <v/>
      </c>
      <c s="74"/>
      <c s="70" t="str">
        <f>IF(AK515="","",IF(AK515&gt;0,COUNT($AG$2:AG515),""))</f>
        <v/>
      </c>
      <c s="75" t="str">
        <f t="shared" si="257" ref="AG515:AG578">IF(AND($AJ$1=12,$A515=12),$A515,"")</f>
        <v/>
      </c>
      <c s="75" t="str">
        <f t="shared" si="258" ref="AH515:AH578">IF(AND($AJ$1=12,$A515=12),$B515,"")</f>
        <v/>
      </c>
      <c s="75" t="str">
        <f t="shared" si="259" ref="AI515:AI578">IF(AND($AJ$1=12,$A515=12),C515,"")</f>
        <v/>
      </c>
      <c s="73" t="str">
        <f t="shared" si="260" ref="AJ515:AJ578">IF(AND($AJ$1=12,$A515=12),$D515,"")</f>
        <v/>
      </c>
      <c s="75" t="str">
        <f t="shared" si="261" ref="AK515:AK578">IF(AND($AJ$1=12,$A515=12),$E515,"")</f>
        <v/>
      </c>
      <c s="75" t="str">
        <f t="shared" si="262" ref="AL515:AL578">IF(AND($AJ$1=12,$A515=12),$F515,"")</f>
        <v/>
      </c>
      <c s="75" t="str">
        <f t="shared" si="263" ref="AM515:AM578">IF(AND($AJ$1=12,$A515=12),$G515,"")</f>
        <v/>
      </c>
      <c s="75" t="str">
        <f t="shared" si="264" ref="AN515:AN578">IF(AND($AJ$1=12,$A515=12),$H515,"")</f>
        <v/>
      </c>
      <c s="75" t="str">
        <f t="shared" si="265" ref="AO515:AO578">IF(AND($AJ$1=12,$A515=12),$I515,"")</f>
        <v/>
      </c>
      <c s="73" t="str">
        <f t="shared" si="266" ref="AP515:AP578">IF(AND($AJ$1=12,$A515=12),$J515,"")</f>
        <v/>
      </c>
      <c s="75" t="str">
        <f t="shared" si="267" ref="AQ515:AQ578">IF(AND($AJ$1=12,$A515=12),$K515,"")</f>
        <v/>
      </c>
      <c s="75" t="str">
        <f t="shared" si="268" ref="AR515:AR578">IF(AND($AJ$1=12,$A515=12),$L515,"")</f>
        <v/>
      </c>
      <c s="75" t="str">
        <f t="shared" si="269" ref="AS515:AS578">IF(AND($AJ$1=12,$A515=12),$M515,"")</f>
        <v/>
      </c>
      <c s="75" t="str">
        <f t="shared" si="270" ref="AT515:AT578">IF(AND($AJ$1=12,$A515=12),$N515,"")</f>
        <v/>
      </c>
      <c s="75" t="str">
        <f t="shared" si="271" ref="AU515:AU578">IF(AND($AJ$1=12,$A515=12),$O515,"")</f>
        <v/>
      </c>
      <c s="75" t="str">
        <f t="shared" si="272" ref="AV515:AV578">IF(AND($AJ$1=12,$A515=12),$P515,"")</f>
        <v/>
      </c>
      <c s="70"/>
      <c s="70" t="str">
        <f>IF(BC515="","",IF(BC515&gt;0,COUNT($AY$2:AY515),""))</f>
        <v/>
      </c>
      <c s="76" t="str">
        <f t="shared" si="273" ref="AY515:AY578">IF(AND($BB$1=12,$A515=12,$BC$1=$B515),$A515,"")</f>
        <v/>
      </c>
      <c s="76" t="str">
        <f t="shared" si="274" ref="AZ515:AZ578">IF(AND($BB$1=12,$A515=12,$BC$1=$B515),$B515,"")</f>
        <v/>
      </c>
      <c s="76" t="str">
        <f t="shared" si="275" ref="BA515:BA578">IF(AND($BB$1=12,$A515=12,$BC$1=$B515),$C515,"")</f>
        <v/>
      </c>
      <c s="73" t="str">
        <f t="shared" si="276" ref="BB515:BB578">IF(AND($BB$1=12,$A515=12,$BC$1=$B515),$D515,"")</f>
        <v/>
      </c>
      <c s="76" t="str">
        <f t="shared" si="277" ref="BC515:BC578">IF(AND($BB$1=12,$A515=12,$BC$1=$B515),$E515,"")</f>
        <v/>
      </c>
      <c s="76" t="str">
        <f t="shared" si="278" ref="BD515:BD578">IF(AND($BB$1=12,$A515=12,$BC$1=$B515),$F515,"")</f>
        <v/>
      </c>
      <c s="76" t="str">
        <f t="shared" si="279" ref="BE515:BE578">IF(AND($BB$1=12,$A515=12,$BC$1=$B515),$G515,"")</f>
        <v/>
      </c>
      <c s="76" t="str">
        <f t="shared" si="280" ref="BF515:BF578">IF(AND($BB$1=12,$A515=12,$BC$1=$B515),$H515,"")</f>
        <v/>
      </c>
      <c s="76" t="str">
        <f t="shared" si="281" ref="BG515:BG578">IF(AND($BB$1=12,$A515=12,$BC$1=$B515),$I515,"")</f>
        <v/>
      </c>
      <c s="73" t="str">
        <f t="shared" si="282" ref="BH515:BH578">IF(AND($BB$1=12,$A515=12,$BC$1=$B515),$J515,"")</f>
        <v/>
      </c>
      <c s="76" t="str">
        <f t="shared" si="283" ref="BI515:BI578">IF(AND($BB$1=12,$A515=12,$BC$1=$B515),$K515,"")</f>
        <v/>
      </c>
      <c s="76" t="str">
        <f t="shared" si="284" ref="BJ515:BJ578">IF(AND($BB$1=12,$A515=12,$BC$1=$B515),$L515,"")</f>
        <v/>
      </c>
      <c s="76" t="str">
        <f t="shared" si="285" ref="BK515:BK578">IF(AND($BB$1=12,$A515=12,$BC$1=$B515),$M515,"")</f>
        <v/>
      </c>
      <c s="76" t="str">
        <f t="shared" si="286" ref="BL515:BL578">IF(AND($BB$1=12,$A515=12,$BC$1=$B515),$N515,"")</f>
        <v/>
      </c>
      <c s="76" t="str">
        <f t="shared" si="287" ref="BM515:BM578">IF(AND($BB$1=12,$A515=12,$BC$1=$B515),$O515,"")</f>
        <v/>
      </c>
      <c s="76" t="str">
        <f t="shared" si="288" ref="BN515:BN578">IF(AND($BB$1=12,$A515=12,$BC$1=$B515),$P515,"")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6" spans="1:157" ht="15.75" customHeight="1">
      <c r="A516" s="72" t="str">
        <f>IF('S.D.PASTE SHEET'!A516="","",'S.D.PASTE SHEET'!A516)</f>
        <v/>
      </c>
      <c s="72" t="str">
        <f>IF('S.D.PASTE SHEET'!B516="","",'S.D.PASTE SHEET'!B516)</f>
        <v/>
      </c>
      <c s="72" t="str">
        <f>IF('S.D.PASTE SHEET'!C516="","",'S.D.PASTE SHEET'!C516)</f>
        <v/>
      </c>
      <c s="73" t="str">
        <f>IF('S.D.PASTE SHEET'!D516="","",'S.D.PASTE SHEET'!D516)</f>
        <v/>
      </c>
      <c s="72" t="str">
        <f>IF('S.D.PASTE SHEET'!E516="","",UPPER('S.D.PASTE SHEET'!E516))</f>
        <v/>
      </c>
      <c s="72" t="str">
        <f>IF('S.D.PASTE SHEET'!F516="","",'S.D.PASTE SHEET'!F516)</f>
        <v/>
      </c>
      <c s="72" t="str">
        <f>IF('S.D.PASTE SHEET'!G516="","",UPPER('S.D.PASTE SHEET'!G516))</f>
        <v/>
      </c>
      <c s="72" t="str">
        <f>IF('S.D.PASTE SHEET'!H516="","",UPPER('S.D.PASTE SHEET'!H516))</f>
        <v/>
      </c>
      <c s="72" t="str">
        <f>IF('S.D.PASTE SHEET'!I516="","",'S.D.PASTE SHEET'!I516)</f>
        <v/>
      </c>
      <c s="73" t="str">
        <f>IF('S.D.PASTE SHEET'!J516="","",'S.D.PASTE SHEET'!J516)</f>
        <v/>
      </c>
      <c s="72" t="str">
        <f>IF('S.D.PASTE SHEET'!K516="","",'S.D.PASTE SHEET'!K516)</f>
        <v/>
      </c>
      <c s="72" t="str">
        <f>IF('S.D.PASTE SHEET'!L516="","",'S.D.PASTE SHEET'!L516)</f>
        <v/>
      </c>
      <c s="72" t="str">
        <f>IF('S.D.PASTE SHEET'!M516="","",'S.D.PASTE SHEET'!M516)</f>
        <v/>
      </c>
      <c s="72" t="str">
        <f>IF('S.D.PASTE SHEET'!N516="","",'S.D.PASTE SHEET'!N516)</f>
        <v/>
      </c>
      <c s="72" t="str">
        <f>IF('S.D.PASTE SHEET'!O516="","",'S.D.PASTE SHEET'!O516)</f>
        <v/>
      </c>
      <c s="72" t="str">
        <f>IF('S.D.PASTE SHEET'!P516="","",'S.D.PASTE SHEET'!P516)</f>
        <v/>
      </c>
      <c s="72" t="str">
        <f>IF('S.D.PASTE SHEET'!Q516="","",'S.D.PASTE SHEET'!Q516)</f>
        <v/>
      </c>
      <c s="72" t="str">
        <f>IF('S.D.PASTE SHEET'!R516="","",'S.D.PASTE SHEET'!R516)</f>
        <v/>
      </c>
      <c s="72" t="str">
        <f>IF('S.D.PASTE SHEET'!S516="","",'S.D.PASTE SHEET'!S516)</f>
        <v/>
      </c>
      <c s="72" t="str">
        <f>IF('S.D.PASTE SHEET'!T516="","",'S.D.PASTE SHEET'!T516)</f>
        <v/>
      </c>
      <c s="72" t="str">
        <f>IF('S.D.PASTE SHEET'!U516="","",'S.D.PASTE SHEET'!U516)</f>
        <v/>
      </c>
      <c s="72" t="str">
        <f>IF('S.D.PASTE SHEET'!V516="","",'S.D.PASTE SHEET'!V516)</f>
        <v/>
      </c>
      <c s="72" t="str">
        <f>IF('S.D.PASTE SHEET'!W516="","",'S.D.PASTE SHEET'!W516)</f>
        <v/>
      </c>
      <c s="72" t="str">
        <f>IF('S.D.PASTE SHEET'!X516="","",'S.D.PASTE SHEET'!X516)</f>
        <v/>
      </c>
      <c s="72" t="str">
        <f>IF('S.D.PASTE SHEET'!Y516="","",'S.D.PASTE SHEET'!Y516)</f>
        <v/>
      </c>
      <c s="72" t="str">
        <f>IF('S.D.PASTE SHEET'!Z516="","",'S.D.PASTE SHEET'!Z516)</f>
        <v/>
      </c>
      <c s="72" t="str">
        <f>IF('S.D.PASTE SHEET'!AA516="","",'S.D.PASTE SHEET'!AA516)</f>
        <v/>
      </c>
      <c s="72" t="str">
        <f>IF('S.D.PASTE SHEET'!AB516="","",'S.D.PASTE SHEET'!AB516)</f>
        <v/>
      </c>
      <c s="72" t="str">
        <f>IF('S.D.PASTE SHEET'!AC516="","",'S.D.PASTE SHEET'!AC516)</f>
        <v/>
      </c>
      <c s="72" t="str">
        <f>IF('S.D.PASTE SHEET'!AD516="","",'S.D.PASTE SHEET'!AD516)</f>
        <v/>
      </c>
      <c s="74"/>
      <c s="70" t="str">
        <f>IF(AK516="","",IF(AK516&gt;0,COUNT($AG$2:AG516),""))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IF(BC516="","",IF(BC516&gt;0,COUNT($AY$2:AY516),""))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7" spans="1:157" ht="15.75" customHeight="1">
      <c r="A517" s="72" t="str">
        <f>IF('S.D.PASTE SHEET'!A517="","",'S.D.PASTE SHEET'!A517)</f>
        <v/>
      </c>
      <c s="72" t="str">
        <f>IF('S.D.PASTE SHEET'!B517="","",'S.D.PASTE SHEET'!B517)</f>
        <v/>
      </c>
      <c s="72" t="str">
        <f>IF('S.D.PASTE SHEET'!C517="","",'S.D.PASTE SHEET'!C517)</f>
        <v/>
      </c>
      <c s="73" t="str">
        <f>IF('S.D.PASTE SHEET'!D517="","",'S.D.PASTE SHEET'!D517)</f>
        <v/>
      </c>
      <c s="72" t="str">
        <f>IF('S.D.PASTE SHEET'!E517="","",UPPER('S.D.PASTE SHEET'!E517))</f>
        <v/>
      </c>
      <c s="72" t="str">
        <f>IF('S.D.PASTE SHEET'!F517="","",'S.D.PASTE SHEET'!F517)</f>
        <v/>
      </c>
      <c s="72" t="str">
        <f>IF('S.D.PASTE SHEET'!G517="","",UPPER('S.D.PASTE SHEET'!G517))</f>
        <v/>
      </c>
      <c s="72" t="str">
        <f>IF('S.D.PASTE SHEET'!H517="","",UPPER('S.D.PASTE SHEET'!H517))</f>
        <v/>
      </c>
      <c s="72" t="str">
        <f>IF('S.D.PASTE SHEET'!I517="","",'S.D.PASTE SHEET'!I517)</f>
        <v/>
      </c>
      <c s="73" t="str">
        <f>IF('S.D.PASTE SHEET'!J517="","",'S.D.PASTE SHEET'!J517)</f>
        <v/>
      </c>
      <c s="72" t="str">
        <f>IF('S.D.PASTE SHEET'!K517="","",'S.D.PASTE SHEET'!K517)</f>
        <v/>
      </c>
      <c s="72" t="str">
        <f>IF('S.D.PASTE SHEET'!L517="","",'S.D.PASTE SHEET'!L517)</f>
        <v/>
      </c>
      <c s="72" t="str">
        <f>IF('S.D.PASTE SHEET'!M517="","",'S.D.PASTE SHEET'!M517)</f>
        <v/>
      </c>
      <c s="72" t="str">
        <f>IF('S.D.PASTE SHEET'!N517="","",'S.D.PASTE SHEET'!N517)</f>
        <v/>
      </c>
      <c s="72" t="str">
        <f>IF('S.D.PASTE SHEET'!O517="","",'S.D.PASTE SHEET'!O517)</f>
        <v/>
      </c>
      <c s="72" t="str">
        <f>IF('S.D.PASTE SHEET'!P517="","",'S.D.PASTE SHEET'!P517)</f>
        <v/>
      </c>
      <c s="72" t="str">
        <f>IF('S.D.PASTE SHEET'!Q517="","",'S.D.PASTE SHEET'!Q517)</f>
        <v/>
      </c>
      <c s="72" t="str">
        <f>IF('S.D.PASTE SHEET'!R517="","",'S.D.PASTE SHEET'!R517)</f>
        <v/>
      </c>
      <c s="72" t="str">
        <f>IF('S.D.PASTE SHEET'!S517="","",'S.D.PASTE SHEET'!S517)</f>
        <v/>
      </c>
      <c s="72" t="str">
        <f>IF('S.D.PASTE SHEET'!T517="","",'S.D.PASTE SHEET'!T517)</f>
        <v/>
      </c>
      <c s="72" t="str">
        <f>IF('S.D.PASTE SHEET'!U517="","",'S.D.PASTE SHEET'!U517)</f>
        <v/>
      </c>
      <c s="72" t="str">
        <f>IF('S.D.PASTE SHEET'!V517="","",'S.D.PASTE SHEET'!V517)</f>
        <v/>
      </c>
      <c s="72" t="str">
        <f>IF('S.D.PASTE SHEET'!W517="","",'S.D.PASTE SHEET'!W517)</f>
        <v/>
      </c>
      <c s="72" t="str">
        <f>IF('S.D.PASTE SHEET'!X517="","",'S.D.PASTE SHEET'!X517)</f>
        <v/>
      </c>
      <c s="72" t="str">
        <f>IF('S.D.PASTE SHEET'!Y517="","",'S.D.PASTE SHEET'!Y517)</f>
        <v/>
      </c>
      <c s="72" t="str">
        <f>IF('S.D.PASTE SHEET'!Z517="","",'S.D.PASTE SHEET'!Z517)</f>
        <v/>
      </c>
      <c s="72" t="str">
        <f>IF('S.D.PASTE SHEET'!AA517="","",'S.D.PASTE SHEET'!AA517)</f>
        <v/>
      </c>
      <c s="72" t="str">
        <f>IF('S.D.PASTE SHEET'!AB517="","",'S.D.PASTE SHEET'!AB517)</f>
        <v/>
      </c>
      <c s="72" t="str">
        <f>IF('S.D.PASTE SHEET'!AC517="","",'S.D.PASTE SHEET'!AC517)</f>
        <v/>
      </c>
      <c s="72" t="str">
        <f>IF('S.D.PASTE SHEET'!AD517="","",'S.D.PASTE SHEET'!AD517)</f>
        <v/>
      </c>
      <c s="74"/>
      <c s="70" t="str">
        <f>IF(AK517="","",IF(AK517&gt;0,COUNT($AG$2:AG517),""))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IF(BC517="","",IF(BC517&gt;0,COUNT($AY$2:AY517),""))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8" spans="1:157" ht="15.75" customHeight="1">
      <c r="A518" s="72" t="str">
        <f>IF('S.D.PASTE SHEET'!A518="","",'S.D.PASTE SHEET'!A518)</f>
        <v/>
      </c>
      <c s="72" t="str">
        <f>IF('S.D.PASTE SHEET'!B518="","",'S.D.PASTE SHEET'!B518)</f>
        <v/>
      </c>
      <c s="72" t="str">
        <f>IF('S.D.PASTE SHEET'!C518="","",'S.D.PASTE SHEET'!C518)</f>
        <v/>
      </c>
      <c s="73" t="str">
        <f>IF('S.D.PASTE SHEET'!D518="","",'S.D.PASTE SHEET'!D518)</f>
        <v/>
      </c>
      <c s="72" t="str">
        <f>IF('S.D.PASTE SHEET'!E518="","",UPPER('S.D.PASTE SHEET'!E518))</f>
        <v/>
      </c>
      <c s="72" t="str">
        <f>IF('S.D.PASTE SHEET'!F518="","",'S.D.PASTE SHEET'!F518)</f>
        <v/>
      </c>
      <c s="72" t="str">
        <f>IF('S.D.PASTE SHEET'!G518="","",UPPER('S.D.PASTE SHEET'!G518))</f>
        <v/>
      </c>
      <c s="72" t="str">
        <f>IF('S.D.PASTE SHEET'!H518="","",UPPER('S.D.PASTE SHEET'!H518))</f>
        <v/>
      </c>
      <c s="72" t="str">
        <f>IF('S.D.PASTE SHEET'!I518="","",'S.D.PASTE SHEET'!I518)</f>
        <v/>
      </c>
      <c s="73" t="str">
        <f>IF('S.D.PASTE SHEET'!J518="","",'S.D.PASTE SHEET'!J518)</f>
        <v/>
      </c>
      <c s="72" t="str">
        <f>IF('S.D.PASTE SHEET'!K518="","",'S.D.PASTE SHEET'!K518)</f>
        <v/>
      </c>
      <c s="72" t="str">
        <f>IF('S.D.PASTE SHEET'!L518="","",'S.D.PASTE SHEET'!L518)</f>
        <v/>
      </c>
      <c s="72" t="str">
        <f>IF('S.D.PASTE SHEET'!M518="","",'S.D.PASTE SHEET'!M518)</f>
        <v/>
      </c>
      <c s="72" t="str">
        <f>IF('S.D.PASTE SHEET'!N518="","",'S.D.PASTE SHEET'!N518)</f>
        <v/>
      </c>
      <c s="72" t="str">
        <f>IF('S.D.PASTE SHEET'!O518="","",'S.D.PASTE SHEET'!O518)</f>
        <v/>
      </c>
      <c s="72" t="str">
        <f>IF('S.D.PASTE SHEET'!P518="","",'S.D.PASTE SHEET'!P518)</f>
        <v/>
      </c>
      <c s="72" t="str">
        <f>IF('S.D.PASTE SHEET'!Q518="","",'S.D.PASTE SHEET'!Q518)</f>
        <v/>
      </c>
      <c s="72" t="str">
        <f>IF('S.D.PASTE SHEET'!R518="","",'S.D.PASTE SHEET'!R518)</f>
        <v/>
      </c>
      <c s="72" t="str">
        <f>IF('S.D.PASTE SHEET'!S518="","",'S.D.PASTE SHEET'!S518)</f>
        <v/>
      </c>
      <c s="72" t="str">
        <f>IF('S.D.PASTE SHEET'!T518="","",'S.D.PASTE SHEET'!T518)</f>
        <v/>
      </c>
      <c s="72" t="str">
        <f>IF('S.D.PASTE SHEET'!U518="","",'S.D.PASTE SHEET'!U518)</f>
        <v/>
      </c>
      <c s="72" t="str">
        <f>IF('S.D.PASTE SHEET'!V518="","",'S.D.PASTE SHEET'!V518)</f>
        <v/>
      </c>
      <c s="72" t="str">
        <f>IF('S.D.PASTE SHEET'!W518="","",'S.D.PASTE SHEET'!W518)</f>
        <v/>
      </c>
      <c s="72" t="str">
        <f>IF('S.D.PASTE SHEET'!X518="","",'S.D.PASTE SHEET'!X518)</f>
        <v/>
      </c>
      <c s="72" t="str">
        <f>IF('S.D.PASTE SHEET'!Y518="","",'S.D.PASTE SHEET'!Y518)</f>
        <v/>
      </c>
      <c s="72" t="str">
        <f>IF('S.D.PASTE SHEET'!Z518="","",'S.D.PASTE SHEET'!Z518)</f>
        <v/>
      </c>
      <c s="72" t="str">
        <f>IF('S.D.PASTE SHEET'!AA518="","",'S.D.PASTE SHEET'!AA518)</f>
        <v/>
      </c>
      <c s="72" t="str">
        <f>IF('S.D.PASTE SHEET'!AB518="","",'S.D.PASTE SHEET'!AB518)</f>
        <v/>
      </c>
      <c s="72" t="str">
        <f>IF('S.D.PASTE SHEET'!AC518="","",'S.D.PASTE SHEET'!AC518)</f>
        <v/>
      </c>
      <c s="72" t="str">
        <f>IF('S.D.PASTE SHEET'!AD518="","",'S.D.PASTE SHEET'!AD518)</f>
        <v/>
      </c>
      <c s="74"/>
      <c s="70" t="str">
        <f>IF(AK518="","",IF(AK518&gt;0,COUNT($AG$2:AG518),""))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IF(BC518="","",IF(BC518&gt;0,COUNT($AY$2:AY518),""))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19" spans="1:157" ht="15.75" customHeight="1">
      <c r="A519" s="72" t="str">
        <f>IF('S.D.PASTE SHEET'!A519="","",'S.D.PASTE SHEET'!A519)</f>
        <v/>
      </c>
      <c s="72" t="str">
        <f>IF('S.D.PASTE SHEET'!B519="","",'S.D.PASTE SHEET'!B519)</f>
        <v/>
      </c>
      <c s="72" t="str">
        <f>IF('S.D.PASTE SHEET'!C519="","",'S.D.PASTE SHEET'!C519)</f>
        <v/>
      </c>
      <c s="73" t="str">
        <f>IF('S.D.PASTE SHEET'!D519="","",'S.D.PASTE SHEET'!D519)</f>
        <v/>
      </c>
      <c s="72" t="str">
        <f>IF('S.D.PASTE SHEET'!E519="","",UPPER('S.D.PASTE SHEET'!E519))</f>
        <v/>
      </c>
      <c s="72" t="str">
        <f>IF('S.D.PASTE SHEET'!F519="","",'S.D.PASTE SHEET'!F519)</f>
        <v/>
      </c>
      <c s="72" t="str">
        <f>IF('S.D.PASTE SHEET'!G519="","",UPPER('S.D.PASTE SHEET'!G519))</f>
        <v/>
      </c>
      <c s="72" t="str">
        <f>IF('S.D.PASTE SHEET'!H519="","",UPPER('S.D.PASTE SHEET'!H519))</f>
        <v/>
      </c>
      <c s="72" t="str">
        <f>IF('S.D.PASTE SHEET'!I519="","",'S.D.PASTE SHEET'!I519)</f>
        <v/>
      </c>
      <c s="73" t="str">
        <f>IF('S.D.PASTE SHEET'!J519="","",'S.D.PASTE SHEET'!J519)</f>
        <v/>
      </c>
      <c s="72" t="str">
        <f>IF('S.D.PASTE SHEET'!K519="","",'S.D.PASTE SHEET'!K519)</f>
        <v/>
      </c>
      <c s="72" t="str">
        <f>IF('S.D.PASTE SHEET'!L519="","",'S.D.PASTE SHEET'!L519)</f>
        <v/>
      </c>
      <c s="72" t="str">
        <f>IF('S.D.PASTE SHEET'!M519="","",'S.D.PASTE SHEET'!M519)</f>
        <v/>
      </c>
      <c s="72" t="str">
        <f>IF('S.D.PASTE SHEET'!N519="","",'S.D.PASTE SHEET'!N519)</f>
        <v/>
      </c>
      <c s="72" t="str">
        <f>IF('S.D.PASTE SHEET'!O519="","",'S.D.PASTE SHEET'!O519)</f>
        <v/>
      </c>
      <c s="72" t="str">
        <f>IF('S.D.PASTE SHEET'!P519="","",'S.D.PASTE SHEET'!P519)</f>
        <v/>
      </c>
      <c s="72" t="str">
        <f>IF('S.D.PASTE SHEET'!Q519="","",'S.D.PASTE SHEET'!Q519)</f>
        <v/>
      </c>
      <c s="72" t="str">
        <f>IF('S.D.PASTE SHEET'!R519="","",'S.D.PASTE SHEET'!R519)</f>
        <v/>
      </c>
      <c s="72" t="str">
        <f>IF('S.D.PASTE SHEET'!S519="","",'S.D.PASTE SHEET'!S519)</f>
        <v/>
      </c>
      <c s="72" t="str">
        <f>IF('S.D.PASTE SHEET'!T519="","",'S.D.PASTE SHEET'!T519)</f>
        <v/>
      </c>
      <c s="72" t="str">
        <f>IF('S.D.PASTE SHEET'!U519="","",'S.D.PASTE SHEET'!U519)</f>
        <v/>
      </c>
      <c s="72" t="str">
        <f>IF('S.D.PASTE SHEET'!V519="","",'S.D.PASTE SHEET'!V519)</f>
        <v/>
      </c>
      <c s="72" t="str">
        <f>IF('S.D.PASTE SHEET'!W519="","",'S.D.PASTE SHEET'!W519)</f>
        <v/>
      </c>
      <c s="72" t="str">
        <f>IF('S.D.PASTE SHEET'!X519="","",'S.D.PASTE SHEET'!X519)</f>
        <v/>
      </c>
      <c s="72" t="str">
        <f>IF('S.D.PASTE SHEET'!Y519="","",'S.D.PASTE SHEET'!Y519)</f>
        <v/>
      </c>
      <c s="72" t="str">
        <f>IF('S.D.PASTE SHEET'!Z519="","",'S.D.PASTE SHEET'!Z519)</f>
        <v/>
      </c>
      <c s="72" t="str">
        <f>IF('S.D.PASTE SHEET'!AA519="","",'S.D.PASTE SHEET'!AA519)</f>
        <v/>
      </c>
      <c s="72" t="str">
        <f>IF('S.D.PASTE SHEET'!AB519="","",'S.D.PASTE SHEET'!AB519)</f>
        <v/>
      </c>
      <c s="72" t="str">
        <f>IF('S.D.PASTE SHEET'!AC519="","",'S.D.PASTE SHEET'!AC519)</f>
        <v/>
      </c>
      <c s="72" t="str">
        <f>IF('S.D.PASTE SHEET'!AD519="","",'S.D.PASTE SHEET'!AD519)</f>
        <v/>
      </c>
      <c s="74"/>
      <c s="70" t="str">
        <f>IF(AK519="","",IF(AK519&gt;0,COUNT($AG$2:AG519),""))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IF(BC519="","",IF(BC519&gt;0,COUNT($AY$2:AY519),""))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0" spans="1:157" ht="15.75" customHeight="1">
      <c r="A520" s="72" t="str">
        <f>IF('S.D.PASTE SHEET'!A520="","",'S.D.PASTE SHEET'!A520)</f>
        <v/>
      </c>
      <c s="72" t="str">
        <f>IF('S.D.PASTE SHEET'!B520="","",'S.D.PASTE SHEET'!B520)</f>
        <v/>
      </c>
      <c s="72" t="str">
        <f>IF('S.D.PASTE SHEET'!C520="","",'S.D.PASTE SHEET'!C520)</f>
        <v/>
      </c>
      <c s="73" t="str">
        <f>IF('S.D.PASTE SHEET'!D520="","",'S.D.PASTE SHEET'!D520)</f>
        <v/>
      </c>
      <c s="72" t="str">
        <f>IF('S.D.PASTE SHEET'!E520="","",UPPER('S.D.PASTE SHEET'!E520))</f>
        <v/>
      </c>
      <c s="72" t="str">
        <f>IF('S.D.PASTE SHEET'!F520="","",'S.D.PASTE SHEET'!F520)</f>
        <v/>
      </c>
      <c s="72" t="str">
        <f>IF('S.D.PASTE SHEET'!G520="","",UPPER('S.D.PASTE SHEET'!G520))</f>
        <v/>
      </c>
      <c s="72" t="str">
        <f>IF('S.D.PASTE SHEET'!H520="","",UPPER('S.D.PASTE SHEET'!H520))</f>
        <v/>
      </c>
      <c s="72" t="str">
        <f>IF('S.D.PASTE SHEET'!I520="","",'S.D.PASTE SHEET'!I520)</f>
        <v/>
      </c>
      <c s="73" t="str">
        <f>IF('S.D.PASTE SHEET'!J520="","",'S.D.PASTE SHEET'!J520)</f>
        <v/>
      </c>
      <c s="72" t="str">
        <f>IF('S.D.PASTE SHEET'!K520="","",'S.D.PASTE SHEET'!K520)</f>
        <v/>
      </c>
      <c s="72" t="str">
        <f>IF('S.D.PASTE SHEET'!L520="","",'S.D.PASTE SHEET'!L520)</f>
        <v/>
      </c>
      <c s="72" t="str">
        <f>IF('S.D.PASTE SHEET'!M520="","",'S.D.PASTE SHEET'!M520)</f>
        <v/>
      </c>
      <c s="72" t="str">
        <f>IF('S.D.PASTE SHEET'!N520="","",'S.D.PASTE SHEET'!N520)</f>
        <v/>
      </c>
      <c s="72" t="str">
        <f>IF('S.D.PASTE SHEET'!O520="","",'S.D.PASTE SHEET'!O520)</f>
        <v/>
      </c>
      <c s="72" t="str">
        <f>IF('S.D.PASTE SHEET'!P520="","",'S.D.PASTE SHEET'!P520)</f>
        <v/>
      </c>
      <c s="72" t="str">
        <f>IF('S.D.PASTE SHEET'!Q520="","",'S.D.PASTE SHEET'!Q520)</f>
        <v/>
      </c>
      <c s="72" t="str">
        <f>IF('S.D.PASTE SHEET'!R520="","",'S.D.PASTE SHEET'!R520)</f>
        <v/>
      </c>
      <c s="72" t="str">
        <f>IF('S.D.PASTE SHEET'!S520="","",'S.D.PASTE SHEET'!S520)</f>
        <v/>
      </c>
      <c s="72" t="str">
        <f>IF('S.D.PASTE SHEET'!T520="","",'S.D.PASTE SHEET'!T520)</f>
        <v/>
      </c>
      <c s="72" t="str">
        <f>IF('S.D.PASTE SHEET'!U520="","",'S.D.PASTE SHEET'!U520)</f>
        <v/>
      </c>
      <c s="72" t="str">
        <f>IF('S.D.PASTE SHEET'!V520="","",'S.D.PASTE SHEET'!V520)</f>
        <v/>
      </c>
      <c s="72" t="str">
        <f>IF('S.D.PASTE SHEET'!W520="","",'S.D.PASTE SHEET'!W520)</f>
        <v/>
      </c>
      <c s="72" t="str">
        <f>IF('S.D.PASTE SHEET'!X520="","",'S.D.PASTE SHEET'!X520)</f>
        <v/>
      </c>
      <c s="72" t="str">
        <f>IF('S.D.PASTE SHEET'!Y520="","",'S.D.PASTE SHEET'!Y520)</f>
        <v/>
      </c>
      <c s="72" t="str">
        <f>IF('S.D.PASTE SHEET'!Z520="","",'S.D.PASTE SHEET'!Z520)</f>
        <v/>
      </c>
      <c s="72" t="str">
        <f>IF('S.D.PASTE SHEET'!AA520="","",'S.D.PASTE SHEET'!AA520)</f>
        <v/>
      </c>
      <c s="72" t="str">
        <f>IF('S.D.PASTE SHEET'!AB520="","",'S.D.PASTE SHEET'!AB520)</f>
        <v/>
      </c>
      <c s="72" t="str">
        <f>IF('S.D.PASTE SHEET'!AC520="","",'S.D.PASTE SHEET'!AC520)</f>
        <v/>
      </c>
      <c s="72" t="str">
        <f>IF('S.D.PASTE SHEET'!AD520="","",'S.D.PASTE SHEET'!AD520)</f>
        <v/>
      </c>
      <c s="74"/>
      <c s="70" t="str">
        <f>IF(AK520="","",IF(AK520&gt;0,COUNT($AG$2:AG520),""))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IF(BC520="","",IF(BC520&gt;0,COUNT($AY$2:AY520),""))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1" spans="1:157" ht="15.75" customHeight="1">
      <c r="A521" s="72" t="str">
        <f>IF('S.D.PASTE SHEET'!A521="","",'S.D.PASTE SHEET'!A521)</f>
        <v/>
      </c>
      <c s="72" t="str">
        <f>IF('S.D.PASTE SHEET'!B521="","",'S.D.PASTE SHEET'!B521)</f>
        <v/>
      </c>
      <c s="72" t="str">
        <f>IF('S.D.PASTE SHEET'!C521="","",'S.D.PASTE SHEET'!C521)</f>
        <v/>
      </c>
      <c s="73" t="str">
        <f>IF('S.D.PASTE SHEET'!D521="","",'S.D.PASTE SHEET'!D521)</f>
        <v/>
      </c>
      <c s="72" t="str">
        <f>IF('S.D.PASTE SHEET'!E521="","",UPPER('S.D.PASTE SHEET'!E521))</f>
        <v/>
      </c>
      <c s="72" t="str">
        <f>IF('S.D.PASTE SHEET'!F521="","",'S.D.PASTE SHEET'!F521)</f>
        <v/>
      </c>
      <c s="72" t="str">
        <f>IF('S.D.PASTE SHEET'!G521="","",UPPER('S.D.PASTE SHEET'!G521))</f>
        <v/>
      </c>
      <c s="72" t="str">
        <f>IF('S.D.PASTE SHEET'!H521="","",UPPER('S.D.PASTE SHEET'!H521))</f>
        <v/>
      </c>
      <c s="72" t="str">
        <f>IF('S.D.PASTE SHEET'!I521="","",'S.D.PASTE SHEET'!I521)</f>
        <v/>
      </c>
      <c s="73" t="str">
        <f>IF('S.D.PASTE SHEET'!J521="","",'S.D.PASTE SHEET'!J521)</f>
        <v/>
      </c>
      <c s="72" t="str">
        <f>IF('S.D.PASTE SHEET'!K521="","",'S.D.PASTE SHEET'!K521)</f>
        <v/>
      </c>
      <c s="72" t="str">
        <f>IF('S.D.PASTE SHEET'!L521="","",'S.D.PASTE SHEET'!L521)</f>
        <v/>
      </c>
      <c s="72" t="str">
        <f>IF('S.D.PASTE SHEET'!M521="","",'S.D.PASTE SHEET'!M521)</f>
        <v/>
      </c>
      <c s="72" t="str">
        <f>IF('S.D.PASTE SHEET'!N521="","",'S.D.PASTE SHEET'!N521)</f>
        <v/>
      </c>
      <c s="72" t="str">
        <f>IF('S.D.PASTE SHEET'!O521="","",'S.D.PASTE SHEET'!O521)</f>
        <v/>
      </c>
      <c s="72" t="str">
        <f>IF('S.D.PASTE SHEET'!P521="","",'S.D.PASTE SHEET'!P521)</f>
        <v/>
      </c>
      <c s="72" t="str">
        <f>IF('S.D.PASTE SHEET'!Q521="","",'S.D.PASTE SHEET'!Q521)</f>
        <v/>
      </c>
      <c s="72" t="str">
        <f>IF('S.D.PASTE SHEET'!R521="","",'S.D.PASTE SHEET'!R521)</f>
        <v/>
      </c>
      <c s="72" t="str">
        <f>IF('S.D.PASTE SHEET'!S521="","",'S.D.PASTE SHEET'!S521)</f>
        <v/>
      </c>
      <c s="72" t="str">
        <f>IF('S.D.PASTE SHEET'!T521="","",'S.D.PASTE SHEET'!T521)</f>
        <v/>
      </c>
      <c s="72" t="str">
        <f>IF('S.D.PASTE SHEET'!U521="","",'S.D.PASTE SHEET'!U521)</f>
        <v/>
      </c>
      <c s="72" t="str">
        <f>IF('S.D.PASTE SHEET'!V521="","",'S.D.PASTE SHEET'!V521)</f>
        <v/>
      </c>
      <c s="72" t="str">
        <f>IF('S.D.PASTE SHEET'!W521="","",'S.D.PASTE SHEET'!W521)</f>
        <v/>
      </c>
      <c s="72" t="str">
        <f>IF('S.D.PASTE SHEET'!X521="","",'S.D.PASTE SHEET'!X521)</f>
        <v/>
      </c>
      <c s="72" t="str">
        <f>IF('S.D.PASTE SHEET'!Y521="","",'S.D.PASTE SHEET'!Y521)</f>
        <v/>
      </c>
      <c s="72" t="str">
        <f>IF('S.D.PASTE SHEET'!Z521="","",'S.D.PASTE SHEET'!Z521)</f>
        <v/>
      </c>
      <c s="72" t="str">
        <f>IF('S.D.PASTE SHEET'!AA521="","",'S.D.PASTE SHEET'!AA521)</f>
        <v/>
      </c>
      <c s="72" t="str">
        <f>IF('S.D.PASTE SHEET'!AB521="","",'S.D.PASTE SHEET'!AB521)</f>
        <v/>
      </c>
      <c s="72" t="str">
        <f>IF('S.D.PASTE SHEET'!AC521="","",'S.D.PASTE SHEET'!AC521)</f>
        <v/>
      </c>
      <c s="72" t="str">
        <f>IF('S.D.PASTE SHEET'!AD521="","",'S.D.PASTE SHEET'!AD521)</f>
        <v/>
      </c>
      <c s="74"/>
      <c s="70" t="str">
        <f>IF(AK521="","",IF(AK521&gt;0,COUNT($AG$2:AG521),""))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IF(BC521="","",IF(BC521&gt;0,COUNT($AY$2:AY521),""))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2" spans="1:157" ht="15.75" customHeight="1">
      <c r="A522" s="72" t="str">
        <f>IF('S.D.PASTE SHEET'!A522="","",'S.D.PASTE SHEET'!A522)</f>
        <v/>
      </c>
      <c s="72" t="str">
        <f>IF('S.D.PASTE SHEET'!B522="","",'S.D.PASTE SHEET'!B522)</f>
        <v/>
      </c>
      <c s="72" t="str">
        <f>IF('S.D.PASTE SHEET'!C522="","",'S.D.PASTE SHEET'!C522)</f>
        <v/>
      </c>
      <c s="73" t="str">
        <f>IF('S.D.PASTE SHEET'!D522="","",'S.D.PASTE SHEET'!D522)</f>
        <v/>
      </c>
      <c s="72" t="str">
        <f>IF('S.D.PASTE SHEET'!E522="","",UPPER('S.D.PASTE SHEET'!E522))</f>
        <v/>
      </c>
      <c s="72" t="str">
        <f>IF('S.D.PASTE SHEET'!F522="","",'S.D.PASTE SHEET'!F522)</f>
        <v/>
      </c>
      <c s="72" t="str">
        <f>IF('S.D.PASTE SHEET'!G522="","",UPPER('S.D.PASTE SHEET'!G522))</f>
        <v/>
      </c>
      <c s="72" t="str">
        <f>IF('S.D.PASTE SHEET'!H522="","",UPPER('S.D.PASTE SHEET'!H522))</f>
        <v/>
      </c>
      <c s="72" t="str">
        <f>IF('S.D.PASTE SHEET'!I522="","",'S.D.PASTE SHEET'!I522)</f>
        <v/>
      </c>
      <c s="73" t="str">
        <f>IF('S.D.PASTE SHEET'!J522="","",'S.D.PASTE SHEET'!J522)</f>
        <v/>
      </c>
      <c s="72" t="str">
        <f>IF('S.D.PASTE SHEET'!K522="","",'S.D.PASTE SHEET'!K522)</f>
        <v/>
      </c>
      <c s="72" t="str">
        <f>IF('S.D.PASTE SHEET'!L522="","",'S.D.PASTE SHEET'!L522)</f>
        <v/>
      </c>
      <c s="72" t="str">
        <f>IF('S.D.PASTE SHEET'!M522="","",'S.D.PASTE SHEET'!M522)</f>
        <v/>
      </c>
      <c s="72" t="str">
        <f>IF('S.D.PASTE SHEET'!N522="","",'S.D.PASTE SHEET'!N522)</f>
        <v/>
      </c>
      <c s="72" t="str">
        <f>IF('S.D.PASTE SHEET'!O522="","",'S.D.PASTE SHEET'!O522)</f>
        <v/>
      </c>
      <c s="72" t="str">
        <f>IF('S.D.PASTE SHEET'!P522="","",'S.D.PASTE SHEET'!P522)</f>
        <v/>
      </c>
      <c s="72" t="str">
        <f>IF('S.D.PASTE SHEET'!Q522="","",'S.D.PASTE SHEET'!Q522)</f>
        <v/>
      </c>
      <c s="72" t="str">
        <f>IF('S.D.PASTE SHEET'!R522="","",'S.D.PASTE SHEET'!R522)</f>
        <v/>
      </c>
      <c s="72" t="str">
        <f>IF('S.D.PASTE SHEET'!S522="","",'S.D.PASTE SHEET'!S522)</f>
        <v/>
      </c>
      <c s="72" t="str">
        <f>IF('S.D.PASTE SHEET'!T522="","",'S.D.PASTE SHEET'!T522)</f>
        <v/>
      </c>
      <c s="72" t="str">
        <f>IF('S.D.PASTE SHEET'!U522="","",'S.D.PASTE SHEET'!U522)</f>
        <v/>
      </c>
      <c s="72" t="str">
        <f>IF('S.D.PASTE SHEET'!V522="","",'S.D.PASTE SHEET'!V522)</f>
        <v/>
      </c>
      <c s="72" t="str">
        <f>IF('S.D.PASTE SHEET'!W522="","",'S.D.PASTE SHEET'!W522)</f>
        <v/>
      </c>
      <c s="72" t="str">
        <f>IF('S.D.PASTE SHEET'!X522="","",'S.D.PASTE SHEET'!X522)</f>
        <v/>
      </c>
      <c s="72" t="str">
        <f>IF('S.D.PASTE SHEET'!Y522="","",'S.D.PASTE SHEET'!Y522)</f>
        <v/>
      </c>
      <c s="72" t="str">
        <f>IF('S.D.PASTE SHEET'!Z522="","",'S.D.PASTE SHEET'!Z522)</f>
        <v/>
      </c>
      <c s="72" t="str">
        <f>IF('S.D.PASTE SHEET'!AA522="","",'S.D.PASTE SHEET'!AA522)</f>
        <v/>
      </c>
      <c s="72" t="str">
        <f>IF('S.D.PASTE SHEET'!AB522="","",'S.D.PASTE SHEET'!AB522)</f>
        <v/>
      </c>
      <c s="72" t="str">
        <f>IF('S.D.PASTE SHEET'!AC522="","",'S.D.PASTE SHEET'!AC522)</f>
        <v/>
      </c>
      <c s="72" t="str">
        <f>IF('S.D.PASTE SHEET'!AD522="","",'S.D.PASTE SHEET'!AD522)</f>
        <v/>
      </c>
      <c s="74"/>
      <c s="70" t="str">
        <f>IF(AK522="","",IF(AK522&gt;0,COUNT($AG$2:AG522),""))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IF(BC522="","",IF(BC522&gt;0,COUNT($AY$2:AY522),""))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3" spans="1:157" ht="15.75" customHeight="1">
      <c r="A523" s="72" t="str">
        <f>IF('S.D.PASTE SHEET'!A523="","",'S.D.PASTE SHEET'!A523)</f>
        <v/>
      </c>
      <c s="72" t="str">
        <f>IF('S.D.PASTE SHEET'!B523="","",'S.D.PASTE SHEET'!B523)</f>
        <v/>
      </c>
      <c s="72" t="str">
        <f>IF('S.D.PASTE SHEET'!C523="","",'S.D.PASTE SHEET'!C523)</f>
        <v/>
      </c>
      <c s="73" t="str">
        <f>IF('S.D.PASTE SHEET'!D523="","",'S.D.PASTE SHEET'!D523)</f>
        <v/>
      </c>
      <c s="72" t="str">
        <f>IF('S.D.PASTE SHEET'!E523="","",UPPER('S.D.PASTE SHEET'!E523))</f>
        <v/>
      </c>
      <c s="72" t="str">
        <f>IF('S.D.PASTE SHEET'!F523="","",'S.D.PASTE SHEET'!F523)</f>
        <v/>
      </c>
      <c s="72" t="str">
        <f>IF('S.D.PASTE SHEET'!G523="","",UPPER('S.D.PASTE SHEET'!G523))</f>
        <v/>
      </c>
      <c s="72" t="str">
        <f>IF('S.D.PASTE SHEET'!H523="","",UPPER('S.D.PASTE SHEET'!H523))</f>
        <v/>
      </c>
      <c s="72" t="str">
        <f>IF('S.D.PASTE SHEET'!I523="","",'S.D.PASTE SHEET'!I523)</f>
        <v/>
      </c>
      <c s="73" t="str">
        <f>IF('S.D.PASTE SHEET'!J523="","",'S.D.PASTE SHEET'!J523)</f>
        <v/>
      </c>
      <c s="72" t="str">
        <f>IF('S.D.PASTE SHEET'!K523="","",'S.D.PASTE SHEET'!K523)</f>
        <v/>
      </c>
      <c s="72" t="str">
        <f>IF('S.D.PASTE SHEET'!L523="","",'S.D.PASTE SHEET'!L523)</f>
        <v/>
      </c>
      <c s="72" t="str">
        <f>IF('S.D.PASTE SHEET'!M523="","",'S.D.PASTE SHEET'!M523)</f>
        <v/>
      </c>
      <c s="72" t="str">
        <f>IF('S.D.PASTE SHEET'!N523="","",'S.D.PASTE SHEET'!N523)</f>
        <v/>
      </c>
      <c s="72" t="str">
        <f>IF('S.D.PASTE SHEET'!O523="","",'S.D.PASTE SHEET'!O523)</f>
        <v/>
      </c>
      <c s="72" t="str">
        <f>IF('S.D.PASTE SHEET'!P523="","",'S.D.PASTE SHEET'!P523)</f>
        <v/>
      </c>
      <c s="72" t="str">
        <f>IF('S.D.PASTE SHEET'!Q523="","",'S.D.PASTE SHEET'!Q523)</f>
        <v/>
      </c>
      <c s="72" t="str">
        <f>IF('S.D.PASTE SHEET'!R523="","",'S.D.PASTE SHEET'!R523)</f>
        <v/>
      </c>
      <c s="72" t="str">
        <f>IF('S.D.PASTE SHEET'!S523="","",'S.D.PASTE SHEET'!S523)</f>
        <v/>
      </c>
      <c s="72" t="str">
        <f>IF('S.D.PASTE SHEET'!T523="","",'S.D.PASTE SHEET'!T523)</f>
        <v/>
      </c>
      <c s="72" t="str">
        <f>IF('S.D.PASTE SHEET'!U523="","",'S.D.PASTE SHEET'!U523)</f>
        <v/>
      </c>
      <c s="72" t="str">
        <f>IF('S.D.PASTE SHEET'!V523="","",'S.D.PASTE SHEET'!V523)</f>
        <v/>
      </c>
      <c s="72" t="str">
        <f>IF('S.D.PASTE SHEET'!W523="","",'S.D.PASTE SHEET'!W523)</f>
        <v/>
      </c>
      <c s="72" t="str">
        <f>IF('S.D.PASTE SHEET'!X523="","",'S.D.PASTE SHEET'!X523)</f>
        <v/>
      </c>
      <c s="72" t="str">
        <f>IF('S.D.PASTE SHEET'!Y523="","",'S.D.PASTE SHEET'!Y523)</f>
        <v/>
      </c>
      <c s="72" t="str">
        <f>IF('S.D.PASTE SHEET'!Z523="","",'S.D.PASTE SHEET'!Z523)</f>
        <v/>
      </c>
      <c s="72" t="str">
        <f>IF('S.D.PASTE SHEET'!AA523="","",'S.D.PASTE SHEET'!AA523)</f>
        <v/>
      </c>
      <c s="72" t="str">
        <f>IF('S.D.PASTE SHEET'!AB523="","",'S.D.PASTE SHEET'!AB523)</f>
        <v/>
      </c>
      <c s="72" t="str">
        <f>IF('S.D.PASTE SHEET'!AC523="","",'S.D.PASTE SHEET'!AC523)</f>
        <v/>
      </c>
      <c s="72" t="str">
        <f>IF('S.D.PASTE SHEET'!AD523="","",'S.D.PASTE SHEET'!AD523)</f>
        <v/>
      </c>
      <c s="74"/>
      <c s="70" t="str">
        <f>IF(AK523="","",IF(AK523&gt;0,COUNT($AG$2:AG523),""))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IF(BC523="","",IF(BC523&gt;0,COUNT($AY$2:AY523),""))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4" spans="1:157" ht="15.75" customHeight="1">
      <c r="A524" s="72" t="str">
        <f>IF('S.D.PASTE SHEET'!A524="","",'S.D.PASTE SHEET'!A524)</f>
        <v/>
      </c>
      <c s="72" t="str">
        <f>IF('S.D.PASTE SHEET'!B524="","",'S.D.PASTE SHEET'!B524)</f>
        <v/>
      </c>
      <c s="72" t="str">
        <f>IF('S.D.PASTE SHEET'!C524="","",'S.D.PASTE SHEET'!C524)</f>
        <v/>
      </c>
      <c s="73" t="str">
        <f>IF('S.D.PASTE SHEET'!D524="","",'S.D.PASTE SHEET'!D524)</f>
        <v/>
      </c>
      <c s="72" t="str">
        <f>IF('S.D.PASTE SHEET'!E524="","",UPPER('S.D.PASTE SHEET'!E524))</f>
        <v/>
      </c>
      <c s="72" t="str">
        <f>IF('S.D.PASTE SHEET'!F524="","",'S.D.PASTE SHEET'!F524)</f>
        <v/>
      </c>
      <c s="72" t="str">
        <f>IF('S.D.PASTE SHEET'!G524="","",UPPER('S.D.PASTE SHEET'!G524))</f>
        <v/>
      </c>
      <c s="72" t="str">
        <f>IF('S.D.PASTE SHEET'!H524="","",UPPER('S.D.PASTE SHEET'!H524))</f>
        <v/>
      </c>
      <c s="72" t="str">
        <f>IF('S.D.PASTE SHEET'!I524="","",'S.D.PASTE SHEET'!I524)</f>
        <v/>
      </c>
      <c s="73" t="str">
        <f>IF('S.D.PASTE SHEET'!J524="","",'S.D.PASTE SHEET'!J524)</f>
        <v/>
      </c>
      <c s="72" t="str">
        <f>IF('S.D.PASTE SHEET'!K524="","",'S.D.PASTE SHEET'!K524)</f>
        <v/>
      </c>
      <c s="72" t="str">
        <f>IF('S.D.PASTE SHEET'!L524="","",'S.D.PASTE SHEET'!L524)</f>
        <v/>
      </c>
      <c s="72" t="str">
        <f>IF('S.D.PASTE SHEET'!M524="","",'S.D.PASTE SHEET'!M524)</f>
        <v/>
      </c>
      <c s="72" t="str">
        <f>IF('S.D.PASTE SHEET'!N524="","",'S.D.PASTE SHEET'!N524)</f>
        <v/>
      </c>
      <c s="72" t="str">
        <f>IF('S.D.PASTE SHEET'!O524="","",'S.D.PASTE SHEET'!O524)</f>
        <v/>
      </c>
      <c s="72" t="str">
        <f>IF('S.D.PASTE SHEET'!P524="","",'S.D.PASTE SHEET'!P524)</f>
        <v/>
      </c>
      <c s="72" t="str">
        <f>IF('S.D.PASTE SHEET'!Q524="","",'S.D.PASTE SHEET'!Q524)</f>
        <v/>
      </c>
      <c s="72" t="str">
        <f>IF('S.D.PASTE SHEET'!R524="","",'S.D.PASTE SHEET'!R524)</f>
        <v/>
      </c>
      <c s="72" t="str">
        <f>IF('S.D.PASTE SHEET'!S524="","",'S.D.PASTE SHEET'!S524)</f>
        <v/>
      </c>
      <c s="72" t="str">
        <f>IF('S.D.PASTE SHEET'!T524="","",'S.D.PASTE SHEET'!T524)</f>
        <v/>
      </c>
      <c s="72" t="str">
        <f>IF('S.D.PASTE SHEET'!U524="","",'S.D.PASTE SHEET'!U524)</f>
        <v/>
      </c>
      <c s="72" t="str">
        <f>IF('S.D.PASTE SHEET'!V524="","",'S.D.PASTE SHEET'!V524)</f>
        <v/>
      </c>
      <c s="72" t="str">
        <f>IF('S.D.PASTE SHEET'!W524="","",'S.D.PASTE SHEET'!W524)</f>
        <v/>
      </c>
      <c s="72" t="str">
        <f>IF('S.D.PASTE SHEET'!X524="","",'S.D.PASTE SHEET'!X524)</f>
        <v/>
      </c>
      <c s="72" t="str">
        <f>IF('S.D.PASTE SHEET'!Y524="","",'S.D.PASTE SHEET'!Y524)</f>
        <v/>
      </c>
      <c s="72" t="str">
        <f>IF('S.D.PASTE SHEET'!Z524="","",'S.D.PASTE SHEET'!Z524)</f>
        <v/>
      </c>
      <c s="72" t="str">
        <f>IF('S.D.PASTE SHEET'!AA524="","",'S.D.PASTE SHEET'!AA524)</f>
        <v/>
      </c>
      <c s="72" t="str">
        <f>IF('S.D.PASTE SHEET'!AB524="","",'S.D.PASTE SHEET'!AB524)</f>
        <v/>
      </c>
      <c s="72" t="str">
        <f>IF('S.D.PASTE SHEET'!AC524="","",'S.D.PASTE SHEET'!AC524)</f>
        <v/>
      </c>
      <c s="72" t="str">
        <f>IF('S.D.PASTE SHEET'!AD524="","",'S.D.PASTE SHEET'!AD524)</f>
        <v/>
      </c>
      <c s="74"/>
      <c s="70" t="str">
        <f>IF(AK524="","",IF(AK524&gt;0,COUNT($AG$2:AG524),""))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IF(BC524="","",IF(BC524&gt;0,COUNT($AY$2:AY524),""))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5" spans="1:157" ht="15.75" customHeight="1">
      <c r="A525" s="72" t="str">
        <f>IF('S.D.PASTE SHEET'!A525="","",'S.D.PASTE SHEET'!A525)</f>
        <v/>
      </c>
      <c s="72" t="str">
        <f>IF('S.D.PASTE SHEET'!B525="","",'S.D.PASTE SHEET'!B525)</f>
        <v/>
      </c>
      <c s="72" t="str">
        <f>IF('S.D.PASTE SHEET'!C525="","",'S.D.PASTE SHEET'!C525)</f>
        <v/>
      </c>
      <c s="73" t="str">
        <f>IF('S.D.PASTE SHEET'!D525="","",'S.D.PASTE SHEET'!D525)</f>
        <v/>
      </c>
      <c s="72" t="str">
        <f>IF('S.D.PASTE SHEET'!E525="","",UPPER('S.D.PASTE SHEET'!E525))</f>
        <v/>
      </c>
      <c s="72" t="str">
        <f>IF('S.D.PASTE SHEET'!F525="","",'S.D.PASTE SHEET'!F525)</f>
        <v/>
      </c>
      <c s="72" t="str">
        <f>IF('S.D.PASTE SHEET'!G525="","",UPPER('S.D.PASTE SHEET'!G525))</f>
        <v/>
      </c>
      <c s="72" t="str">
        <f>IF('S.D.PASTE SHEET'!H525="","",UPPER('S.D.PASTE SHEET'!H525))</f>
        <v/>
      </c>
      <c s="72" t="str">
        <f>IF('S.D.PASTE SHEET'!I525="","",'S.D.PASTE SHEET'!I525)</f>
        <v/>
      </c>
      <c s="73" t="str">
        <f>IF('S.D.PASTE SHEET'!J525="","",'S.D.PASTE SHEET'!J525)</f>
        <v/>
      </c>
      <c s="72" t="str">
        <f>IF('S.D.PASTE SHEET'!K525="","",'S.D.PASTE SHEET'!K525)</f>
        <v/>
      </c>
      <c s="72" t="str">
        <f>IF('S.D.PASTE SHEET'!L525="","",'S.D.PASTE SHEET'!L525)</f>
        <v/>
      </c>
      <c s="72" t="str">
        <f>IF('S.D.PASTE SHEET'!M525="","",'S.D.PASTE SHEET'!M525)</f>
        <v/>
      </c>
      <c s="72" t="str">
        <f>IF('S.D.PASTE SHEET'!N525="","",'S.D.PASTE SHEET'!N525)</f>
        <v/>
      </c>
      <c s="72" t="str">
        <f>IF('S.D.PASTE SHEET'!O525="","",'S.D.PASTE SHEET'!O525)</f>
        <v/>
      </c>
      <c s="72" t="str">
        <f>IF('S.D.PASTE SHEET'!P525="","",'S.D.PASTE SHEET'!P525)</f>
        <v/>
      </c>
      <c s="72" t="str">
        <f>IF('S.D.PASTE SHEET'!Q525="","",'S.D.PASTE SHEET'!Q525)</f>
        <v/>
      </c>
      <c s="72" t="str">
        <f>IF('S.D.PASTE SHEET'!R525="","",'S.D.PASTE SHEET'!R525)</f>
        <v/>
      </c>
      <c s="72" t="str">
        <f>IF('S.D.PASTE SHEET'!S525="","",'S.D.PASTE SHEET'!S525)</f>
        <v/>
      </c>
      <c s="72" t="str">
        <f>IF('S.D.PASTE SHEET'!T525="","",'S.D.PASTE SHEET'!T525)</f>
        <v/>
      </c>
      <c s="72" t="str">
        <f>IF('S.D.PASTE SHEET'!U525="","",'S.D.PASTE SHEET'!U525)</f>
        <v/>
      </c>
      <c s="72" t="str">
        <f>IF('S.D.PASTE SHEET'!V525="","",'S.D.PASTE SHEET'!V525)</f>
        <v/>
      </c>
      <c s="72" t="str">
        <f>IF('S.D.PASTE SHEET'!W525="","",'S.D.PASTE SHEET'!W525)</f>
        <v/>
      </c>
      <c s="72" t="str">
        <f>IF('S.D.PASTE SHEET'!X525="","",'S.D.PASTE SHEET'!X525)</f>
        <v/>
      </c>
      <c s="72" t="str">
        <f>IF('S.D.PASTE SHEET'!Y525="","",'S.D.PASTE SHEET'!Y525)</f>
        <v/>
      </c>
      <c s="72" t="str">
        <f>IF('S.D.PASTE SHEET'!Z525="","",'S.D.PASTE SHEET'!Z525)</f>
        <v/>
      </c>
      <c s="72" t="str">
        <f>IF('S.D.PASTE SHEET'!AA525="","",'S.D.PASTE SHEET'!AA525)</f>
        <v/>
      </c>
      <c s="72" t="str">
        <f>IF('S.D.PASTE SHEET'!AB525="","",'S.D.PASTE SHEET'!AB525)</f>
        <v/>
      </c>
      <c s="72" t="str">
        <f>IF('S.D.PASTE SHEET'!AC525="","",'S.D.PASTE SHEET'!AC525)</f>
        <v/>
      </c>
      <c s="72" t="str">
        <f>IF('S.D.PASTE SHEET'!AD525="","",'S.D.PASTE SHEET'!AD525)</f>
        <v/>
      </c>
      <c s="74"/>
      <c s="70" t="str">
        <f>IF(AK525="","",IF(AK525&gt;0,COUNT($AG$2:AG525),""))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IF(BC525="","",IF(BC525&gt;0,COUNT($AY$2:AY525),""))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6" spans="1:157" ht="15.75" customHeight="1">
      <c r="A526" s="72" t="str">
        <f>IF('S.D.PASTE SHEET'!A526="","",'S.D.PASTE SHEET'!A526)</f>
        <v/>
      </c>
      <c s="72" t="str">
        <f>IF('S.D.PASTE SHEET'!B526="","",'S.D.PASTE SHEET'!B526)</f>
        <v/>
      </c>
      <c s="72" t="str">
        <f>IF('S.D.PASTE SHEET'!C526="","",'S.D.PASTE SHEET'!C526)</f>
        <v/>
      </c>
      <c s="73" t="str">
        <f>IF('S.D.PASTE SHEET'!D526="","",'S.D.PASTE SHEET'!D526)</f>
        <v/>
      </c>
      <c s="72" t="str">
        <f>IF('S.D.PASTE SHEET'!E526="","",UPPER('S.D.PASTE SHEET'!E526))</f>
        <v/>
      </c>
      <c s="72" t="str">
        <f>IF('S.D.PASTE SHEET'!F526="","",'S.D.PASTE SHEET'!F526)</f>
        <v/>
      </c>
      <c s="72" t="str">
        <f>IF('S.D.PASTE SHEET'!G526="","",UPPER('S.D.PASTE SHEET'!G526))</f>
        <v/>
      </c>
      <c s="72" t="str">
        <f>IF('S.D.PASTE SHEET'!H526="","",UPPER('S.D.PASTE SHEET'!H526))</f>
        <v/>
      </c>
      <c s="72" t="str">
        <f>IF('S.D.PASTE SHEET'!I526="","",'S.D.PASTE SHEET'!I526)</f>
        <v/>
      </c>
      <c s="73" t="str">
        <f>IF('S.D.PASTE SHEET'!J526="","",'S.D.PASTE SHEET'!J526)</f>
        <v/>
      </c>
      <c s="72" t="str">
        <f>IF('S.D.PASTE SHEET'!K526="","",'S.D.PASTE SHEET'!K526)</f>
        <v/>
      </c>
      <c s="72" t="str">
        <f>IF('S.D.PASTE SHEET'!L526="","",'S.D.PASTE SHEET'!L526)</f>
        <v/>
      </c>
      <c s="72" t="str">
        <f>IF('S.D.PASTE SHEET'!M526="","",'S.D.PASTE SHEET'!M526)</f>
        <v/>
      </c>
      <c s="72" t="str">
        <f>IF('S.D.PASTE SHEET'!N526="","",'S.D.PASTE SHEET'!N526)</f>
        <v/>
      </c>
      <c s="72" t="str">
        <f>IF('S.D.PASTE SHEET'!O526="","",'S.D.PASTE SHEET'!O526)</f>
        <v/>
      </c>
      <c s="72" t="str">
        <f>IF('S.D.PASTE SHEET'!P526="","",'S.D.PASTE SHEET'!P526)</f>
        <v/>
      </c>
      <c s="72" t="str">
        <f>IF('S.D.PASTE SHEET'!Q526="","",'S.D.PASTE SHEET'!Q526)</f>
        <v/>
      </c>
      <c s="72" t="str">
        <f>IF('S.D.PASTE SHEET'!R526="","",'S.D.PASTE SHEET'!R526)</f>
        <v/>
      </c>
      <c s="72" t="str">
        <f>IF('S.D.PASTE SHEET'!S526="","",'S.D.PASTE SHEET'!S526)</f>
        <v/>
      </c>
      <c s="72" t="str">
        <f>IF('S.D.PASTE SHEET'!T526="","",'S.D.PASTE SHEET'!T526)</f>
        <v/>
      </c>
      <c s="72" t="str">
        <f>IF('S.D.PASTE SHEET'!U526="","",'S.D.PASTE SHEET'!U526)</f>
        <v/>
      </c>
      <c s="72" t="str">
        <f>IF('S.D.PASTE SHEET'!V526="","",'S.D.PASTE SHEET'!V526)</f>
        <v/>
      </c>
      <c s="72" t="str">
        <f>IF('S.D.PASTE SHEET'!W526="","",'S.D.PASTE SHEET'!W526)</f>
        <v/>
      </c>
      <c s="72" t="str">
        <f>IF('S.D.PASTE SHEET'!X526="","",'S.D.PASTE SHEET'!X526)</f>
        <v/>
      </c>
      <c s="72" t="str">
        <f>IF('S.D.PASTE SHEET'!Y526="","",'S.D.PASTE SHEET'!Y526)</f>
        <v/>
      </c>
      <c s="72" t="str">
        <f>IF('S.D.PASTE SHEET'!Z526="","",'S.D.PASTE SHEET'!Z526)</f>
        <v/>
      </c>
      <c s="72" t="str">
        <f>IF('S.D.PASTE SHEET'!AA526="","",'S.D.PASTE SHEET'!AA526)</f>
        <v/>
      </c>
      <c s="72" t="str">
        <f>IF('S.D.PASTE SHEET'!AB526="","",'S.D.PASTE SHEET'!AB526)</f>
        <v/>
      </c>
      <c s="72" t="str">
        <f>IF('S.D.PASTE SHEET'!AC526="","",'S.D.PASTE SHEET'!AC526)</f>
        <v/>
      </c>
      <c s="72" t="str">
        <f>IF('S.D.PASTE SHEET'!AD526="","",'S.D.PASTE SHEET'!AD526)</f>
        <v/>
      </c>
      <c s="74"/>
      <c s="70" t="str">
        <f>IF(AK526="","",IF(AK526&gt;0,COUNT($AG$2:AG526),""))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IF(BC526="","",IF(BC526&gt;0,COUNT($AY$2:AY526),""))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7" spans="1:157" ht="15.75" customHeight="1">
      <c r="A527" s="72" t="str">
        <f>IF('S.D.PASTE SHEET'!A527="","",'S.D.PASTE SHEET'!A527)</f>
        <v/>
      </c>
      <c s="72" t="str">
        <f>IF('S.D.PASTE SHEET'!B527="","",'S.D.PASTE SHEET'!B527)</f>
        <v/>
      </c>
      <c s="72" t="str">
        <f>IF('S.D.PASTE SHEET'!C527="","",'S.D.PASTE SHEET'!C527)</f>
        <v/>
      </c>
      <c s="73" t="str">
        <f>IF('S.D.PASTE SHEET'!D527="","",'S.D.PASTE SHEET'!D527)</f>
        <v/>
      </c>
      <c s="72" t="str">
        <f>IF('S.D.PASTE SHEET'!E527="","",UPPER('S.D.PASTE SHEET'!E527))</f>
        <v/>
      </c>
      <c s="72" t="str">
        <f>IF('S.D.PASTE SHEET'!F527="","",'S.D.PASTE SHEET'!F527)</f>
        <v/>
      </c>
      <c s="72" t="str">
        <f>IF('S.D.PASTE SHEET'!G527="","",UPPER('S.D.PASTE SHEET'!G527))</f>
        <v/>
      </c>
      <c s="72" t="str">
        <f>IF('S.D.PASTE SHEET'!H527="","",UPPER('S.D.PASTE SHEET'!H527))</f>
        <v/>
      </c>
      <c s="72" t="str">
        <f>IF('S.D.PASTE SHEET'!I527="","",'S.D.PASTE SHEET'!I527)</f>
        <v/>
      </c>
      <c s="73" t="str">
        <f>IF('S.D.PASTE SHEET'!J527="","",'S.D.PASTE SHEET'!J527)</f>
        <v/>
      </c>
      <c s="72" t="str">
        <f>IF('S.D.PASTE SHEET'!K527="","",'S.D.PASTE SHEET'!K527)</f>
        <v/>
      </c>
      <c s="72" t="str">
        <f>IF('S.D.PASTE SHEET'!L527="","",'S.D.PASTE SHEET'!L527)</f>
        <v/>
      </c>
      <c s="72" t="str">
        <f>IF('S.D.PASTE SHEET'!M527="","",'S.D.PASTE SHEET'!M527)</f>
        <v/>
      </c>
      <c s="72" t="str">
        <f>IF('S.D.PASTE SHEET'!N527="","",'S.D.PASTE SHEET'!N527)</f>
        <v/>
      </c>
      <c s="72" t="str">
        <f>IF('S.D.PASTE SHEET'!O527="","",'S.D.PASTE SHEET'!O527)</f>
        <v/>
      </c>
      <c s="72" t="str">
        <f>IF('S.D.PASTE SHEET'!P527="","",'S.D.PASTE SHEET'!P527)</f>
        <v/>
      </c>
      <c s="72" t="str">
        <f>IF('S.D.PASTE SHEET'!Q527="","",'S.D.PASTE SHEET'!Q527)</f>
        <v/>
      </c>
      <c s="72" t="str">
        <f>IF('S.D.PASTE SHEET'!R527="","",'S.D.PASTE SHEET'!R527)</f>
        <v/>
      </c>
      <c s="72" t="str">
        <f>IF('S.D.PASTE SHEET'!S527="","",'S.D.PASTE SHEET'!S527)</f>
        <v/>
      </c>
      <c s="72" t="str">
        <f>IF('S.D.PASTE SHEET'!T527="","",'S.D.PASTE SHEET'!T527)</f>
        <v/>
      </c>
      <c s="72" t="str">
        <f>IF('S.D.PASTE SHEET'!U527="","",'S.D.PASTE SHEET'!U527)</f>
        <v/>
      </c>
      <c s="72" t="str">
        <f>IF('S.D.PASTE SHEET'!V527="","",'S.D.PASTE SHEET'!V527)</f>
        <v/>
      </c>
      <c s="72" t="str">
        <f>IF('S.D.PASTE SHEET'!W527="","",'S.D.PASTE SHEET'!W527)</f>
        <v/>
      </c>
      <c s="72" t="str">
        <f>IF('S.D.PASTE SHEET'!X527="","",'S.D.PASTE SHEET'!X527)</f>
        <v/>
      </c>
      <c s="72" t="str">
        <f>IF('S.D.PASTE SHEET'!Y527="","",'S.D.PASTE SHEET'!Y527)</f>
        <v/>
      </c>
      <c s="72" t="str">
        <f>IF('S.D.PASTE SHEET'!Z527="","",'S.D.PASTE SHEET'!Z527)</f>
        <v/>
      </c>
      <c s="72" t="str">
        <f>IF('S.D.PASTE SHEET'!AA527="","",'S.D.PASTE SHEET'!AA527)</f>
        <v/>
      </c>
      <c s="72" t="str">
        <f>IF('S.D.PASTE SHEET'!AB527="","",'S.D.PASTE SHEET'!AB527)</f>
        <v/>
      </c>
      <c s="72" t="str">
        <f>IF('S.D.PASTE SHEET'!AC527="","",'S.D.PASTE SHEET'!AC527)</f>
        <v/>
      </c>
      <c s="72" t="str">
        <f>IF('S.D.PASTE SHEET'!AD527="","",'S.D.PASTE SHEET'!AD527)</f>
        <v/>
      </c>
      <c s="74"/>
      <c s="70" t="str">
        <f>IF(AK527="","",IF(AK527&gt;0,COUNT($AG$2:AG527),""))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IF(BC527="","",IF(BC527&gt;0,COUNT($AY$2:AY527),""))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8" spans="1:157" ht="15.75" customHeight="1">
      <c r="A528" s="72" t="str">
        <f>IF('S.D.PASTE SHEET'!A528="","",'S.D.PASTE SHEET'!A528)</f>
        <v/>
      </c>
      <c s="72" t="str">
        <f>IF('S.D.PASTE SHEET'!B528="","",'S.D.PASTE SHEET'!B528)</f>
        <v/>
      </c>
      <c s="72" t="str">
        <f>IF('S.D.PASTE SHEET'!C528="","",'S.D.PASTE SHEET'!C528)</f>
        <v/>
      </c>
      <c s="73" t="str">
        <f>IF('S.D.PASTE SHEET'!D528="","",'S.D.PASTE SHEET'!D528)</f>
        <v/>
      </c>
      <c s="72" t="str">
        <f>IF('S.D.PASTE SHEET'!E528="","",UPPER('S.D.PASTE SHEET'!E528))</f>
        <v/>
      </c>
      <c s="72" t="str">
        <f>IF('S.D.PASTE SHEET'!F528="","",'S.D.PASTE SHEET'!F528)</f>
        <v/>
      </c>
      <c s="72" t="str">
        <f>IF('S.D.PASTE SHEET'!G528="","",UPPER('S.D.PASTE SHEET'!G528))</f>
        <v/>
      </c>
      <c s="72" t="str">
        <f>IF('S.D.PASTE SHEET'!H528="","",UPPER('S.D.PASTE SHEET'!H528))</f>
        <v/>
      </c>
      <c s="72" t="str">
        <f>IF('S.D.PASTE SHEET'!I528="","",'S.D.PASTE SHEET'!I528)</f>
        <v/>
      </c>
      <c s="73" t="str">
        <f>IF('S.D.PASTE SHEET'!J528="","",'S.D.PASTE SHEET'!J528)</f>
        <v/>
      </c>
      <c s="72" t="str">
        <f>IF('S.D.PASTE SHEET'!K528="","",'S.D.PASTE SHEET'!K528)</f>
        <v/>
      </c>
      <c s="72" t="str">
        <f>IF('S.D.PASTE SHEET'!L528="","",'S.D.PASTE SHEET'!L528)</f>
        <v/>
      </c>
      <c s="72" t="str">
        <f>IF('S.D.PASTE SHEET'!M528="","",'S.D.PASTE SHEET'!M528)</f>
        <v/>
      </c>
      <c s="72" t="str">
        <f>IF('S.D.PASTE SHEET'!N528="","",'S.D.PASTE SHEET'!N528)</f>
        <v/>
      </c>
      <c s="72" t="str">
        <f>IF('S.D.PASTE SHEET'!O528="","",'S.D.PASTE SHEET'!O528)</f>
        <v/>
      </c>
      <c s="72" t="str">
        <f>IF('S.D.PASTE SHEET'!P528="","",'S.D.PASTE SHEET'!P528)</f>
        <v/>
      </c>
      <c s="72" t="str">
        <f>IF('S.D.PASTE SHEET'!Q528="","",'S.D.PASTE SHEET'!Q528)</f>
        <v/>
      </c>
      <c s="72" t="str">
        <f>IF('S.D.PASTE SHEET'!R528="","",'S.D.PASTE SHEET'!R528)</f>
        <v/>
      </c>
      <c s="72" t="str">
        <f>IF('S.D.PASTE SHEET'!S528="","",'S.D.PASTE SHEET'!S528)</f>
        <v/>
      </c>
      <c s="72" t="str">
        <f>IF('S.D.PASTE SHEET'!T528="","",'S.D.PASTE SHEET'!T528)</f>
        <v/>
      </c>
      <c s="72" t="str">
        <f>IF('S.D.PASTE SHEET'!U528="","",'S.D.PASTE SHEET'!U528)</f>
        <v/>
      </c>
      <c s="72" t="str">
        <f>IF('S.D.PASTE SHEET'!V528="","",'S.D.PASTE SHEET'!V528)</f>
        <v/>
      </c>
      <c s="72" t="str">
        <f>IF('S.D.PASTE SHEET'!W528="","",'S.D.PASTE SHEET'!W528)</f>
        <v/>
      </c>
      <c s="72" t="str">
        <f>IF('S.D.PASTE SHEET'!X528="","",'S.D.PASTE SHEET'!X528)</f>
        <v/>
      </c>
      <c s="72" t="str">
        <f>IF('S.D.PASTE SHEET'!Y528="","",'S.D.PASTE SHEET'!Y528)</f>
        <v/>
      </c>
      <c s="72" t="str">
        <f>IF('S.D.PASTE SHEET'!Z528="","",'S.D.PASTE SHEET'!Z528)</f>
        <v/>
      </c>
      <c s="72" t="str">
        <f>IF('S.D.PASTE SHEET'!AA528="","",'S.D.PASTE SHEET'!AA528)</f>
        <v/>
      </c>
      <c s="72" t="str">
        <f>IF('S.D.PASTE SHEET'!AB528="","",'S.D.PASTE SHEET'!AB528)</f>
        <v/>
      </c>
      <c s="72" t="str">
        <f>IF('S.D.PASTE SHEET'!AC528="","",'S.D.PASTE SHEET'!AC528)</f>
        <v/>
      </c>
      <c s="72" t="str">
        <f>IF('S.D.PASTE SHEET'!AD528="","",'S.D.PASTE SHEET'!AD528)</f>
        <v/>
      </c>
      <c s="74"/>
      <c s="70" t="str">
        <f>IF(AK528="","",IF(AK528&gt;0,COUNT($AG$2:AG528),""))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IF(BC528="","",IF(BC528&gt;0,COUNT($AY$2:AY528),""))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29" spans="1:157" ht="15.75" customHeight="1">
      <c r="A529" s="72" t="str">
        <f>IF('S.D.PASTE SHEET'!A529="","",'S.D.PASTE SHEET'!A529)</f>
        <v/>
      </c>
      <c s="72" t="str">
        <f>IF('S.D.PASTE SHEET'!B529="","",'S.D.PASTE SHEET'!B529)</f>
        <v/>
      </c>
      <c s="72" t="str">
        <f>IF('S.D.PASTE SHEET'!C529="","",'S.D.PASTE SHEET'!C529)</f>
        <v/>
      </c>
      <c s="73" t="str">
        <f>IF('S.D.PASTE SHEET'!D529="","",'S.D.PASTE SHEET'!D529)</f>
        <v/>
      </c>
      <c s="72" t="str">
        <f>IF('S.D.PASTE SHEET'!E529="","",UPPER('S.D.PASTE SHEET'!E529))</f>
        <v/>
      </c>
      <c s="72" t="str">
        <f>IF('S.D.PASTE SHEET'!F529="","",'S.D.PASTE SHEET'!F529)</f>
        <v/>
      </c>
      <c s="72" t="str">
        <f>IF('S.D.PASTE SHEET'!G529="","",UPPER('S.D.PASTE SHEET'!G529))</f>
        <v/>
      </c>
      <c s="72" t="str">
        <f>IF('S.D.PASTE SHEET'!H529="","",UPPER('S.D.PASTE SHEET'!H529))</f>
        <v/>
      </c>
      <c s="72" t="str">
        <f>IF('S.D.PASTE SHEET'!I529="","",'S.D.PASTE SHEET'!I529)</f>
        <v/>
      </c>
      <c s="73" t="str">
        <f>IF('S.D.PASTE SHEET'!J529="","",'S.D.PASTE SHEET'!J529)</f>
        <v/>
      </c>
      <c s="72" t="str">
        <f>IF('S.D.PASTE SHEET'!K529="","",'S.D.PASTE SHEET'!K529)</f>
        <v/>
      </c>
      <c s="72" t="str">
        <f>IF('S.D.PASTE SHEET'!L529="","",'S.D.PASTE SHEET'!L529)</f>
        <v/>
      </c>
      <c s="72" t="str">
        <f>IF('S.D.PASTE SHEET'!M529="","",'S.D.PASTE SHEET'!M529)</f>
        <v/>
      </c>
      <c s="72" t="str">
        <f>IF('S.D.PASTE SHEET'!N529="","",'S.D.PASTE SHEET'!N529)</f>
        <v/>
      </c>
      <c s="72" t="str">
        <f>IF('S.D.PASTE SHEET'!O529="","",'S.D.PASTE SHEET'!O529)</f>
        <v/>
      </c>
      <c s="72" t="str">
        <f>IF('S.D.PASTE SHEET'!P529="","",'S.D.PASTE SHEET'!P529)</f>
        <v/>
      </c>
      <c s="72" t="str">
        <f>IF('S.D.PASTE SHEET'!Q529="","",'S.D.PASTE SHEET'!Q529)</f>
        <v/>
      </c>
      <c s="72" t="str">
        <f>IF('S.D.PASTE SHEET'!R529="","",'S.D.PASTE SHEET'!R529)</f>
        <v/>
      </c>
      <c s="72" t="str">
        <f>IF('S.D.PASTE SHEET'!S529="","",'S.D.PASTE SHEET'!S529)</f>
        <v/>
      </c>
      <c s="72" t="str">
        <f>IF('S.D.PASTE SHEET'!T529="","",'S.D.PASTE SHEET'!T529)</f>
        <v/>
      </c>
      <c s="72" t="str">
        <f>IF('S.D.PASTE SHEET'!U529="","",'S.D.PASTE SHEET'!U529)</f>
        <v/>
      </c>
      <c s="72" t="str">
        <f>IF('S.D.PASTE SHEET'!V529="","",'S.D.PASTE SHEET'!V529)</f>
        <v/>
      </c>
      <c s="72" t="str">
        <f>IF('S.D.PASTE SHEET'!W529="","",'S.D.PASTE SHEET'!W529)</f>
        <v/>
      </c>
      <c s="72" t="str">
        <f>IF('S.D.PASTE SHEET'!X529="","",'S.D.PASTE SHEET'!X529)</f>
        <v/>
      </c>
      <c s="72" t="str">
        <f>IF('S.D.PASTE SHEET'!Y529="","",'S.D.PASTE SHEET'!Y529)</f>
        <v/>
      </c>
      <c s="72" t="str">
        <f>IF('S.D.PASTE SHEET'!Z529="","",'S.D.PASTE SHEET'!Z529)</f>
        <v/>
      </c>
      <c s="72" t="str">
        <f>IF('S.D.PASTE SHEET'!AA529="","",'S.D.PASTE SHEET'!AA529)</f>
        <v/>
      </c>
      <c s="72" t="str">
        <f>IF('S.D.PASTE SHEET'!AB529="","",'S.D.PASTE SHEET'!AB529)</f>
        <v/>
      </c>
      <c s="72" t="str">
        <f>IF('S.D.PASTE SHEET'!AC529="","",'S.D.PASTE SHEET'!AC529)</f>
        <v/>
      </c>
      <c s="72" t="str">
        <f>IF('S.D.PASTE SHEET'!AD529="","",'S.D.PASTE SHEET'!AD529)</f>
        <v/>
      </c>
      <c s="74"/>
      <c s="70" t="str">
        <f>IF(AK529="","",IF(AK529&gt;0,COUNT($AG$2:AG529),""))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IF(BC529="","",IF(BC529&gt;0,COUNT($AY$2:AY529),""))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0" spans="1:157" ht="15.75" customHeight="1">
      <c r="A530" s="72" t="str">
        <f>IF('S.D.PASTE SHEET'!A530="","",'S.D.PASTE SHEET'!A530)</f>
        <v/>
      </c>
      <c s="72" t="str">
        <f>IF('S.D.PASTE SHEET'!B530="","",'S.D.PASTE SHEET'!B530)</f>
        <v/>
      </c>
      <c s="72" t="str">
        <f>IF('S.D.PASTE SHEET'!C530="","",'S.D.PASTE SHEET'!C530)</f>
        <v/>
      </c>
      <c s="73" t="str">
        <f>IF('S.D.PASTE SHEET'!D530="","",'S.D.PASTE SHEET'!D530)</f>
        <v/>
      </c>
      <c s="72" t="str">
        <f>IF('S.D.PASTE SHEET'!E530="","",UPPER('S.D.PASTE SHEET'!E530))</f>
        <v/>
      </c>
      <c s="72" t="str">
        <f>IF('S.D.PASTE SHEET'!F530="","",'S.D.PASTE SHEET'!F530)</f>
        <v/>
      </c>
      <c s="72" t="str">
        <f>IF('S.D.PASTE SHEET'!G530="","",UPPER('S.D.PASTE SHEET'!G530))</f>
        <v/>
      </c>
      <c s="72" t="str">
        <f>IF('S.D.PASTE SHEET'!H530="","",UPPER('S.D.PASTE SHEET'!H530))</f>
        <v/>
      </c>
      <c s="72" t="str">
        <f>IF('S.D.PASTE SHEET'!I530="","",'S.D.PASTE SHEET'!I530)</f>
        <v/>
      </c>
      <c s="73" t="str">
        <f>IF('S.D.PASTE SHEET'!J530="","",'S.D.PASTE SHEET'!J530)</f>
        <v/>
      </c>
      <c s="72" t="str">
        <f>IF('S.D.PASTE SHEET'!K530="","",'S.D.PASTE SHEET'!K530)</f>
        <v/>
      </c>
      <c s="72" t="str">
        <f>IF('S.D.PASTE SHEET'!L530="","",'S.D.PASTE SHEET'!L530)</f>
        <v/>
      </c>
      <c s="72" t="str">
        <f>IF('S.D.PASTE SHEET'!M530="","",'S.D.PASTE SHEET'!M530)</f>
        <v/>
      </c>
      <c s="72" t="str">
        <f>IF('S.D.PASTE SHEET'!N530="","",'S.D.PASTE SHEET'!N530)</f>
        <v/>
      </c>
      <c s="72" t="str">
        <f>IF('S.D.PASTE SHEET'!O530="","",'S.D.PASTE SHEET'!O530)</f>
        <v/>
      </c>
      <c s="72" t="str">
        <f>IF('S.D.PASTE SHEET'!P530="","",'S.D.PASTE SHEET'!P530)</f>
        <v/>
      </c>
      <c s="72" t="str">
        <f>IF('S.D.PASTE SHEET'!Q530="","",'S.D.PASTE SHEET'!Q530)</f>
        <v/>
      </c>
      <c s="72" t="str">
        <f>IF('S.D.PASTE SHEET'!R530="","",'S.D.PASTE SHEET'!R530)</f>
        <v/>
      </c>
      <c s="72" t="str">
        <f>IF('S.D.PASTE SHEET'!S530="","",'S.D.PASTE SHEET'!S530)</f>
        <v/>
      </c>
      <c s="72" t="str">
        <f>IF('S.D.PASTE SHEET'!T530="","",'S.D.PASTE SHEET'!T530)</f>
        <v/>
      </c>
      <c s="72" t="str">
        <f>IF('S.D.PASTE SHEET'!U530="","",'S.D.PASTE SHEET'!U530)</f>
        <v/>
      </c>
      <c s="72" t="str">
        <f>IF('S.D.PASTE SHEET'!V530="","",'S.D.PASTE SHEET'!V530)</f>
        <v/>
      </c>
      <c s="72" t="str">
        <f>IF('S.D.PASTE SHEET'!W530="","",'S.D.PASTE SHEET'!W530)</f>
        <v/>
      </c>
      <c s="72" t="str">
        <f>IF('S.D.PASTE SHEET'!X530="","",'S.D.PASTE SHEET'!X530)</f>
        <v/>
      </c>
      <c s="72" t="str">
        <f>IF('S.D.PASTE SHEET'!Y530="","",'S.D.PASTE SHEET'!Y530)</f>
        <v/>
      </c>
      <c s="72" t="str">
        <f>IF('S.D.PASTE SHEET'!Z530="","",'S.D.PASTE SHEET'!Z530)</f>
        <v/>
      </c>
      <c s="72" t="str">
        <f>IF('S.D.PASTE SHEET'!AA530="","",'S.D.PASTE SHEET'!AA530)</f>
        <v/>
      </c>
      <c s="72" t="str">
        <f>IF('S.D.PASTE SHEET'!AB530="","",'S.D.PASTE SHEET'!AB530)</f>
        <v/>
      </c>
      <c s="72" t="str">
        <f>IF('S.D.PASTE SHEET'!AC530="","",'S.D.PASTE SHEET'!AC530)</f>
        <v/>
      </c>
      <c s="72" t="str">
        <f>IF('S.D.PASTE SHEET'!AD530="","",'S.D.PASTE SHEET'!AD530)</f>
        <v/>
      </c>
      <c s="74"/>
      <c s="70" t="str">
        <f>IF(AK530="","",IF(AK530&gt;0,COUNT($AG$2:AG530),""))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IF(BC530="","",IF(BC530&gt;0,COUNT($AY$2:AY530),""))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1" spans="1:157" ht="15.75" customHeight="1">
      <c r="A531" s="72" t="str">
        <f>IF('S.D.PASTE SHEET'!A531="","",'S.D.PASTE SHEET'!A531)</f>
        <v/>
      </c>
      <c s="72" t="str">
        <f>IF('S.D.PASTE SHEET'!B531="","",'S.D.PASTE SHEET'!B531)</f>
        <v/>
      </c>
      <c s="72" t="str">
        <f>IF('S.D.PASTE SHEET'!C531="","",'S.D.PASTE SHEET'!C531)</f>
        <v/>
      </c>
      <c s="73" t="str">
        <f>IF('S.D.PASTE SHEET'!D531="","",'S.D.PASTE SHEET'!D531)</f>
        <v/>
      </c>
      <c s="72" t="str">
        <f>IF('S.D.PASTE SHEET'!E531="","",UPPER('S.D.PASTE SHEET'!E531))</f>
        <v/>
      </c>
      <c s="72" t="str">
        <f>IF('S.D.PASTE SHEET'!F531="","",'S.D.PASTE SHEET'!F531)</f>
        <v/>
      </c>
      <c s="72" t="str">
        <f>IF('S.D.PASTE SHEET'!G531="","",UPPER('S.D.PASTE SHEET'!G531))</f>
        <v/>
      </c>
      <c s="72" t="str">
        <f>IF('S.D.PASTE SHEET'!H531="","",UPPER('S.D.PASTE SHEET'!H531))</f>
        <v/>
      </c>
      <c s="72" t="str">
        <f>IF('S.D.PASTE SHEET'!I531="","",'S.D.PASTE SHEET'!I531)</f>
        <v/>
      </c>
      <c s="73" t="str">
        <f>IF('S.D.PASTE SHEET'!J531="","",'S.D.PASTE SHEET'!J531)</f>
        <v/>
      </c>
      <c s="72" t="str">
        <f>IF('S.D.PASTE SHEET'!K531="","",'S.D.PASTE SHEET'!K531)</f>
        <v/>
      </c>
      <c s="72" t="str">
        <f>IF('S.D.PASTE SHEET'!L531="","",'S.D.PASTE SHEET'!L531)</f>
        <v/>
      </c>
      <c s="72" t="str">
        <f>IF('S.D.PASTE SHEET'!M531="","",'S.D.PASTE SHEET'!M531)</f>
        <v/>
      </c>
      <c s="72" t="str">
        <f>IF('S.D.PASTE SHEET'!N531="","",'S.D.PASTE SHEET'!N531)</f>
        <v/>
      </c>
      <c s="72" t="str">
        <f>IF('S.D.PASTE SHEET'!O531="","",'S.D.PASTE SHEET'!O531)</f>
        <v/>
      </c>
      <c s="72" t="str">
        <f>IF('S.D.PASTE SHEET'!P531="","",'S.D.PASTE SHEET'!P531)</f>
        <v/>
      </c>
      <c s="72" t="str">
        <f>IF('S.D.PASTE SHEET'!Q531="","",'S.D.PASTE SHEET'!Q531)</f>
        <v/>
      </c>
      <c s="72" t="str">
        <f>IF('S.D.PASTE SHEET'!R531="","",'S.D.PASTE SHEET'!R531)</f>
        <v/>
      </c>
      <c s="72" t="str">
        <f>IF('S.D.PASTE SHEET'!S531="","",'S.D.PASTE SHEET'!S531)</f>
        <v/>
      </c>
      <c s="72" t="str">
        <f>IF('S.D.PASTE SHEET'!T531="","",'S.D.PASTE SHEET'!T531)</f>
        <v/>
      </c>
      <c s="72" t="str">
        <f>IF('S.D.PASTE SHEET'!U531="","",'S.D.PASTE SHEET'!U531)</f>
        <v/>
      </c>
      <c s="72" t="str">
        <f>IF('S.D.PASTE SHEET'!V531="","",'S.D.PASTE SHEET'!V531)</f>
        <v/>
      </c>
      <c s="72" t="str">
        <f>IF('S.D.PASTE SHEET'!W531="","",'S.D.PASTE SHEET'!W531)</f>
        <v/>
      </c>
      <c s="72" t="str">
        <f>IF('S.D.PASTE SHEET'!X531="","",'S.D.PASTE SHEET'!X531)</f>
        <v/>
      </c>
      <c s="72" t="str">
        <f>IF('S.D.PASTE SHEET'!Y531="","",'S.D.PASTE SHEET'!Y531)</f>
        <v/>
      </c>
      <c s="72" t="str">
        <f>IF('S.D.PASTE SHEET'!Z531="","",'S.D.PASTE SHEET'!Z531)</f>
        <v/>
      </c>
      <c s="72" t="str">
        <f>IF('S.D.PASTE SHEET'!AA531="","",'S.D.PASTE SHEET'!AA531)</f>
        <v/>
      </c>
      <c s="72" t="str">
        <f>IF('S.D.PASTE SHEET'!AB531="","",'S.D.PASTE SHEET'!AB531)</f>
        <v/>
      </c>
      <c s="72" t="str">
        <f>IF('S.D.PASTE SHEET'!AC531="","",'S.D.PASTE SHEET'!AC531)</f>
        <v/>
      </c>
      <c s="72" t="str">
        <f>IF('S.D.PASTE SHEET'!AD531="","",'S.D.PASTE SHEET'!AD531)</f>
        <v/>
      </c>
      <c s="74"/>
      <c s="70" t="str">
        <f>IF(AK531="","",IF(AK531&gt;0,COUNT($AG$2:AG531),""))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IF(BC531="","",IF(BC531&gt;0,COUNT($AY$2:AY531),""))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2" spans="1:157" ht="15.75" customHeight="1">
      <c r="A532" s="72" t="str">
        <f>IF('S.D.PASTE SHEET'!A532="","",'S.D.PASTE SHEET'!A532)</f>
        <v/>
      </c>
      <c s="72" t="str">
        <f>IF('S.D.PASTE SHEET'!B532="","",'S.D.PASTE SHEET'!B532)</f>
        <v/>
      </c>
      <c s="72" t="str">
        <f>IF('S.D.PASTE SHEET'!C532="","",'S.D.PASTE SHEET'!C532)</f>
        <v/>
      </c>
      <c s="73" t="str">
        <f>IF('S.D.PASTE SHEET'!D532="","",'S.D.PASTE SHEET'!D532)</f>
        <v/>
      </c>
      <c s="72" t="str">
        <f>IF('S.D.PASTE SHEET'!E532="","",UPPER('S.D.PASTE SHEET'!E532))</f>
        <v/>
      </c>
      <c s="72" t="str">
        <f>IF('S.D.PASTE SHEET'!F532="","",'S.D.PASTE SHEET'!F532)</f>
        <v/>
      </c>
      <c s="72" t="str">
        <f>IF('S.D.PASTE SHEET'!G532="","",UPPER('S.D.PASTE SHEET'!G532))</f>
        <v/>
      </c>
      <c s="72" t="str">
        <f>IF('S.D.PASTE SHEET'!H532="","",UPPER('S.D.PASTE SHEET'!H532))</f>
        <v/>
      </c>
      <c s="72" t="str">
        <f>IF('S.D.PASTE SHEET'!I532="","",'S.D.PASTE SHEET'!I532)</f>
        <v/>
      </c>
      <c s="73" t="str">
        <f>IF('S.D.PASTE SHEET'!J532="","",'S.D.PASTE SHEET'!J532)</f>
        <v/>
      </c>
      <c s="72" t="str">
        <f>IF('S.D.PASTE SHEET'!K532="","",'S.D.PASTE SHEET'!K532)</f>
        <v/>
      </c>
      <c s="72" t="str">
        <f>IF('S.D.PASTE SHEET'!L532="","",'S.D.PASTE SHEET'!L532)</f>
        <v/>
      </c>
      <c s="72" t="str">
        <f>IF('S.D.PASTE SHEET'!M532="","",'S.D.PASTE SHEET'!M532)</f>
        <v/>
      </c>
      <c s="72" t="str">
        <f>IF('S.D.PASTE SHEET'!N532="","",'S.D.PASTE SHEET'!N532)</f>
        <v/>
      </c>
      <c s="72" t="str">
        <f>IF('S.D.PASTE SHEET'!O532="","",'S.D.PASTE SHEET'!O532)</f>
        <v/>
      </c>
      <c s="72" t="str">
        <f>IF('S.D.PASTE SHEET'!P532="","",'S.D.PASTE SHEET'!P532)</f>
        <v/>
      </c>
      <c s="72" t="str">
        <f>IF('S.D.PASTE SHEET'!Q532="","",'S.D.PASTE SHEET'!Q532)</f>
        <v/>
      </c>
      <c s="72" t="str">
        <f>IF('S.D.PASTE SHEET'!R532="","",'S.D.PASTE SHEET'!R532)</f>
        <v/>
      </c>
      <c s="72" t="str">
        <f>IF('S.D.PASTE SHEET'!S532="","",'S.D.PASTE SHEET'!S532)</f>
        <v/>
      </c>
      <c s="72" t="str">
        <f>IF('S.D.PASTE SHEET'!T532="","",'S.D.PASTE SHEET'!T532)</f>
        <v/>
      </c>
      <c s="72" t="str">
        <f>IF('S.D.PASTE SHEET'!U532="","",'S.D.PASTE SHEET'!U532)</f>
        <v/>
      </c>
      <c s="72" t="str">
        <f>IF('S.D.PASTE SHEET'!V532="","",'S.D.PASTE SHEET'!V532)</f>
        <v/>
      </c>
      <c s="72" t="str">
        <f>IF('S.D.PASTE SHEET'!W532="","",'S.D.PASTE SHEET'!W532)</f>
        <v/>
      </c>
      <c s="72" t="str">
        <f>IF('S.D.PASTE SHEET'!X532="","",'S.D.PASTE SHEET'!X532)</f>
        <v/>
      </c>
      <c s="72" t="str">
        <f>IF('S.D.PASTE SHEET'!Y532="","",'S.D.PASTE SHEET'!Y532)</f>
        <v/>
      </c>
      <c s="72" t="str">
        <f>IF('S.D.PASTE SHEET'!Z532="","",'S.D.PASTE SHEET'!Z532)</f>
        <v/>
      </c>
      <c s="72" t="str">
        <f>IF('S.D.PASTE SHEET'!AA532="","",'S.D.PASTE SHEET'!AA532)</f>
        <v/>
      </c>
      <c s="72" t="str">
        <f>IF('S.D.PASTE SHEET'!AB532="","",'S.D.PASTE SHEET'!AB532)</f>
        <v/>
      </c>
      <c s="72" t="str">
        <f>IF('S.D.PASTE SHEET'!AC532="","",'S.D.PASTE SHEET'!AC532)</f>
        <v/>
      </c>
      <c s="72" t="str">
        <f>IF('S.D.PASTE SHEET'!AD532="","",'S.D.PASTE SHEET'!AD532)</f>
        <v/>
      </c>
      <c s="74"/>
      <c s="70" t="str">
        <f>IF(AK532="","",IF(AK532&gt;0,COUNT($AG$2:AG532),""))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IF(BC532="","",IF(BC532&gt;0,COUNT($AY$2:AY532),""))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3" spans="1:157" ht="15.75" customHeight="1">
      <c r="A533" s="72" t="str">
        <f>IF('S.D.PASTE SHEET'!A533="","",'S.D.PASTE SHEET'!A533)</f>
        <v/>
      </c>
      <c s="72" t="str">
        <f>IF('S.D.PASTE SHEET'!B533="","",'S.D.PASTE SHEET'!B533)</f>
        <v/>
      </c>
      <c s="72" t="str">
        <f>IF('S.D.PASTE SHEET'!C533="","",'S.D.PASTE SHEET'!C533)</f>
        <v/>
      </c>
      <c s="73" t="str">
        <f>IF('S.D.PASTE SHEET'!D533="","",'S.D.PASTE SHEET'!D533)</f>
        <v/>
      </c>
      <c s="72" t="str">
        <f>IF('S.D.PASTE SHEET'!E533="","",UPPER('S.D.PASTE SHEET'!E533))</f>
        <v/>
      </c>
      <c s="72" t="str">
        <f>IF('S.D.PASTE SHEET'!F533="","",'S.D.PASTE SHEET'!F533)</f>
        <v/>
      </c>
      <c s="72" t="str">
        <f>IF('S.D.PASTE SHEET'!G533="","",UPPER('S.D.PASTE SHEET'!G533))</f>
        <v/>
      </c>
      <c s="72" t="str">
        <f>IF('S.D.PASTE SHEET'!H533="","",UPPER('S.D.PASTE SHEET'!H533))</f>
        <v/>
      </c>
      <c s="72" t="str">
        <f>IF('S.D.PASTE SHEET'!I533="","",'S.D.PASTE SHEET'!I533)</f>
        <v/>
      </c>
      <c s="73" t="str">
        <f>IF('S.D.PASTE SHEET'!J533="","",'S.D.PASTE SHEET'!J533)</f>
        <v/>
      </c>
      <c s="72" t="str">
        <f>IF('S.D.PASTE SHEET'!K533="","",'S.D.PASTE SHEET'!K533)</f>
        <v/>
      </c>
      <c s="72" t="str">
        <f>IF('S.D.PASTE SHEET'!L533="","",'S.D.PASTE SHEET'!L533)</f>
        <v/>
      </c>
      <c s="72" t="str">
        <f>IF('S.D.PASTE SHEET'!M533="","",'S.D.PASTE SHEET'!M533)</f>
        <v/>
      </c>
      <c s="72" t="str">
        <f>IF('S.D.PASTE SHEET'!N533="","",'S.D.PASTE SHEET'!N533)</f>
        <v/>
      </c>
      <c s="72" t="str">
        <f>IF('S.D.PASTE SHEET'!O533="","",'S.D.PASTE SHEET'!O533)</f>
        <v/>
      </c>
      <c s="72" t="str">
        <f>IF('S.D.PASTE SHEET'!P533="","",'S.D.PASTE SHEET'!P533)</f>
        <v/>
      </c>
      <c s="72" t="str">
        <f>IF('S.D.PASTE SHEET'!Q533="","",'S.D.PASTE SHEET'!Q533)</f>
        <v/>
      </c>
      <c s="72" t="str">
        <f>IF('S.D.PASTE SHEET'!R533="","",'S.D.PASTE SHEET'!R533)</f>
        <v/>
      </c>
      <c s="72" t="str">
        <f>IF('S.D.PASTE SHEET'!S533="","",'S.D.PASTE SHEET'!S533)</f>
        <v/>
      </c>
      <c s="72" t="str">
        <f>IF('S.D.PASTE SHEET'!T533="","",'S.D.PASTE SHEET'!T533)</f>
        <v/>
      </c>
      <c s="72" t="str">
        <f>IF('S.D.PASTE SHEET'!U533="","",'S.D.PASTE SHEET'!U533)</f>
        <v/>
      </c>
      <c s="72" t="str">
        <f>IF('S.D.PASTE SHEET'!V533="","",'S.D.PASTE SHEET'!V533)</f>
        <v/>
      </c>
      <c s="72" t="str">
        <f>IF('S.D.PASTE SHEET'!W533="","",'S.D.PASTE SHEET'!W533)</f>
        <v/>
      </c>
      <c s="72" t="str">
        <f>IF('S.D.PASTE SHEET'!X533="","",'S.D.PASTE SHEET'!X533)</f>
        <v/>
      </c>
      <c s="72" t="str">
        <f>IF('S.D.PASTE SHEET'!Y533="","",'S.D.PASTE SHEET'!Y533)</f>
        <v/>
      </c>
      <c s="72" t="str">
        <f>IF('S.D.PASTE SHEET'!Z533="","",'S.D.PASTE SHEET'!Z533)</f>
        <v/>
      </c>
      <c s="72" t="str">
        <f>IF('S.D.PASTE SHEET'!AA533="","",'S.D.PASTE SHEET'!AA533)</f>
        <v/>
      </c>
      <c s="72" t="str">
        <f>IF('S.D.PASTE SHEET'!AB533="","",'S.D.PASTE SHEET'!AB533)</f>
        <v/>
      </c>
      <c s="72" t="str">
        <f>IF('S.D.PASTE SHEET'!AC533="","",'S.D.PASTE SHEET'!AC533)</f>
        <v/>
      </c>
      <c s="72" t="str">
        <f>IF('S.D.PASTE SHEET'!AD533="","",'S.D.PASTE SHEET'!AD533)</f>
        <v/>
      </c>
      <c s="74"/>
      <c s="70" t="str">
        <f>IF(AK533="","",IF(AK533&gt;0,COUNT($AG$2:AG533),""))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IF(BC533="","",IF(BC533&gt;0,COUNT($AY$2:AY533),""))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4" spans="1:157" ht="15.75" customHeight="1">
      <c r="A534" s="72" t="str">
        <f>IF('S.D.PASTE SHEET'!A534="","",'S.D.PASTE SHEET'!A534)</f>
        <v/>
      </c>
      <c s="72" t="str">
        <f>IF('S.D.PASTE SHEET'!B534="","",'S.D.PASTE SHEET'!B534)</f>
        <v/>
      </c>
      <c s="72" t="str">
        <f>IF('S.D.PASTE SHEET'!C534="","",'S.D.PASTE SHEET'!C534)</f>
        <v/>
      </c>
      <c s="73" t="str">
        <f>IF('S.D.PASTE SHEET'!D534="","",'S.D.PASTE SHEET'!D534)</f>
        <v/>
      </c>
      <c s="72" t="str">
        <f>IF('S.D.PASTE SHEET'!E534="","",UPPER('S.D.PASTE SHEET'!E534))</f>
        <v/>
      </c>
      <c s="72" t="str">
        <f>IF('S.D.PASTE SHEET'!F534="","",'S.D.PASTE SHEET'!F534)</f>
        <v/>
      </c>
      <c s="72" t="str">
        <f>IF('S.D.PASTE SHEET'!G534="","",UPPER('S.D.PASTE SHEET'!G534))</f>
        <v/>
      </c>
      <c s="72" t="str">
        <f>IF('S.D.PASTE SHEET'!H534="","",UPPER('S.D.PASTE SHEET'!H534))</f>
        <v/>
      </c>
      <c s="72" t="str">
        <f>IF('S.D.PASTE SHEET'!I534="","",'S.D.PASTE SHEET'!I534)</f>
        <v/>
      </c>
      <c s="73" t="str">
        <f>IF('S.D.PASTE SHEET'!J534="","",'S.D.PASTE SHEET'!J534)</f>
        <v/>
      </c>
      <c s="72" t="str">
        <f>IF('S.D.PASTE SHEET'!K534="","",'S.D.PASTE SHEET'!K534)</f>
        <v/>
      </c>
      <c s="72" t="str">
        <f>IF('S.D.PASTE SHEET'!L534="","",'S.D.PASTE SHEET'!L534)</f>
        <v/>
      </c>
      <c s="72" t="str">
        <f>IF('S.D.PASTE SHEET'!M534="","",'S.D.PASTE SHEET'!M534)</f>
        <v/>
      </c>
      <c s="72" t="str">
        <f>IF('S.D.PASTE SHEET'!N534="","",'S.D.PASTE SHEET'!N534)</f>
        <v/>
      </c>
      <c s="72" t="str">
        <f>IF('S.D.PASTE SHEET'!O534="","",'S.D.PASTE SHEET'!O534)</f>
        <v/>
      </c>
      <c s="72" t="str">
        <f>IF('S.D.PASTE SHEET'!P534="","",'S.D.PASTE SHEET'!P534)</f>
        <v/>
      </c>
      <c s="72" t="str">
        <f>IF('S.D.PASTE SHEET'!Q534="","",'S.D.PASTE SHEET'!Q534)</f>
        <v/>
      </c>
      <c s="72" t="str">
        <f>IF('S.D.PASTE SHEET'!R534="","",'S.D.PASTE SHEET'!R534)</f>
        <v/>
      </c>
      <c s="72" t="str">
        <f>IF('S.D.PASTE SHEET'!S534="","",'S.D.PASTE SHEET'!S534)</f>
        <v/>
      </c>
      <c s="72" t="str">
        <f>IF('S.D.PASTE SHEET'!T534="","",'S.D.PASTE SHEET'!T534)</f>
        <v/>
      </c>
      <c s="72" t="str">
        <f>IF('S.D.PASTE SHEET'!U534="","",'S.D.PASTE SHEET'!U534)</f>
        <v/>
      </c>
      <c s="72" t="str">
        <f>IF('S.D.PASTE SHEET'!V534="","",'S.D.PASTE SHEET'!V534)</f>
        <v/>
      </c>
      <c s="72" t="str">
        <f>IF('S.D.PASTE SHEET'!W534="","",'S.D.PASTE SHEET'!W534)</f>
        <v/>
      </c>
      <c s="72" t="str">
        <f>IF('S.D.PASTE SHEET'!X534="","",'S.D.PASTE SHEET'!X534)</f>
        <v/>
      </c>
      <c s="72" t="str">
        <f>IF('S.D.PASTE SHEET'!Y534="","",'S.D.PASTE SHEET'!Y534)</f>
        <v/>
      </c>
      <c s="72" t="str">
        <f>IF('S.D.PASTE SHEET'!Z534="","",'S.D.PASTE SHEET'!Z534)</f>
        <v/>
      </c>
      <c s="72" t="str">
        <f>IF('S.D.PASTE SHEET'!AA534="","",'S.D.PASTE SHEET'!AA534)</f>
        <v/>
      </c>
      <c s="72" t="str">
        <f>IF('S.D.PASTE SHEET'!AB534="","",'S.D.PASTE SHEET'!AB534)</f>
        <v/>
      </c>
      <c s="72" t="str">
        <f>IF('S.D.PASTE SHEET'!AC534="","",'S.D.PASTE SHEET'!AC534)</f>
        <v/>
      </c>
      <c s="72" t="str">
        <f>IF('S.D.PASTE SHEET'!AD534="","",'S.D.PASTE SHEET'!AD534)</f>
        <v/>
      </c>
      <c s="74"/>
      <c s="70" t="str">
        <f>IF(AK534="","",IF(AK534&gt;0,COUNT($AG$2:AG534),""))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IF(BC534="","",IF(BC534&gt;0,COUNT($AY$2:AY534),""))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5" spans="1:157" ht="15.75" customHeight="1">
      <c r="A535" s="72" t="str">
        <f>IF('S.D.PASTE SHEET'!A535="","",'S.D.PASTE SHEET'!A535)</f>
        <v/>
      </c>
      <c s="72" t="str">
        <f>IF('S.D.PASTE SHEET'!B535="","",'S.D.PASTE SHEET'!B535)</f>
        <v/>
      </c>
      <c s="72" t="str">
        <f>IF('S.D.PASTE SHEET'!C535="","",'S.D.PASTE SHEET'!C535)</f>
        <v/>
      </c>
      <c s="73" t="str">
        <f>IF('S.D.PASTE SHEET'!D535="","",'S.D.PASTE SHEET'!D535)</f>
        <v/>
      </c>
      <c s="72" t="str">
        <f>IF('S.D.PASTE SHEET'!E535="","",UPPER('S.D.PASTE SHEET'!E535))</f>
        <v/>
      </c>
      <c s="72" t="str">
        <f>IF('S.D.PASTE SHEET'!F535="","",'S.D.PASTE SHEET'!F535)</f>
        <v/>
      </c>
      <c s="72" t="str">
        <f>IF('S.D.PASTE SHEET'!G535="","",UPPER('S.D.PASTE SHEET'!G535))</f>
        <v/>
      </c>
      <c s="72" t="str">
        <f>IF('S.D.PASTE SHEET'!H535="","",UPPER('S.D.PASTE SHEET'!H535))</f>
        <v/>
      </c>
      <c s="72" t="str">
        <f>IF('S.D.PASTE SHEET'!I535="","",'S.D.PASTE SHEET'!I535)</f>
        <v/>
      </c>
      <c s="73" t="str">
        <f>IF('S.D.PASTE SHEET'!J535="","",'S.D.PASTE SHEET'!J535)</f>
        <v/>
      </c>
      <c s="72" t="str">
        <f>IF('S.D.PASTE SHEET'!K535="","",'S.D.PASTE SHEET'!K535)</f>
        <v/>
      </c>
      <c s="72" t="str">
        <f>IF('S.D.PASTE SHEET'!L535="","",'S.D.PASTE SHEET'!L535)</f>
        <v/>
      </c>
      <c s="72" t="str">
        <f>IF('S.D.PASTE SHEET'!M535="","",'S.D.PASTE SHEET'!M535)</f>
        <v/>
      </c>
      <c s="72" t="str">
        <f>IF('S.D.PASTE SHEET'!N535="","",'S.D.PASTE SHEET'!N535)</f>
        <v/>
      </c>
      <c s="72" t="str">
        <f>IF('S.D.PASTE SHEET'!O535="","",'S.D.PASTE SHEET'!O535)</f>
        <v/>
      </c>
      <c s="72" t="str">
        <f>IF('S.D.PASTE SHEET'!P535="","",'S.D.PASTE SHEET'!P535)</f>
        <v/>
      </c>
      <c s="72" t="str">
        <f>IF('S.D.PASTE SHEET'!Q535="","",'S.D.PASTE SHEET'!Q535)</f>
        <v/>
      </c>
      <c s="72" t="str">
        <f>IF('S.D.PASTE SHEET'!R535="","",'S.D.PASTE SHEET'!R535)</f>
        <v/>
      </c>
      <c s="72" t="str">
        <f>IF('S.D.PASTE SHEET'!S535="","",'S.D.PASTE SHEET'!S535)</f>
        <v/>
      </c>
      <c s="72" t="str">
        <f>IF('S.D.PASTE SHEET'!T535="","",'S.D.PASTE SHEET'!T535)</f>
        <v/>
      </c>
      <c s="72" t="str">
        <f>IF('S.D.PASTE SHEET'!U535="","",'S.D.PASTE SHEET'!U535)</f>
        <v/>
      </c>
      <c s="72" t="str">
        <f>IF('S.D.PASTE SHEET'!V535="","",'S.D.PASTE SHEET'!V535)</f>
        <v/>
      </c>
      <c s="72" t="str">
        <f>IF('S.D.PASTE SHEET'!W535="","",'S.D.PASTE SHEET'!W535)</f>
        <v/>
      </c>
      <c s="72" t="str">
        <f>IF('S.D.PASTE SHEET'!X535="","",'S.D.PASTE SHEET'!X535)</f>
        <v/>
      </c>
      <c s="72" t="str">
        <f>IF('S.D.PASTE SHEET'!Y535="","",'S.D.PASTE SHEET'!Y535)</f>
        <v/>
      </c>
      <c s="72" t="str">
        <f>IF('S.D.PASTE SHEET'!Z535="","",'S.D.PASTE SHEET'!Z535)</f>
        <v/>
      </c>
      <c s="72" t="str">
        <f>IF('S.D.PASTE SHEET'!AA535="","",'S.D.PASTE SHEET'!AA535)</f>
        <v/>
      </c>
      <c s="72" t="str">
        <f>IF('S.D.PASTE SHEET'!AB535="","",'S.D.PASTE SHEET'!AB535)</f>
        <v/>
      </c>
      <c s="72" t="str">
        <f>IF('S.D.PASTE SHEET'!AC535="","",'S.D.PASTE SHEET'!AC535)</f>
        <v/>
      </c>
      <c s="72" t="str">
        <f>IF('S.D.PASTE SHEET'!AD535="","",'S.D.PASTE SHEET'!AD535)</f>
        <v/>
      </c>
      <c s="74"/>
      <c s="70" t="str">
        <f>IF(AK535="","",IF(AK535&gt;0,COUNT($AG$2:AG535),""))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IF(BC535="","",IF(BC535&gt;0,COUNT($AY$2:AY535),""))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6" spans="1:157" ht="15.75" customHeight="1">
      <c r="A536" s="72" t="str">
        <f>IF('S.D.PASTE SHEET'!A536="","",'S.D.PASTE SHEET'!A536)</f>
        <v/>
      </c>
      <c s="72" t="str">
        <f>IF('S.D.PASTE SHEET'!B536="","",'S.D.PASTE SHEET'!B536)</f>
        <v/>
      </c>
      <c s="72" t="str">
        <f>IF('S.D.PASTE SHEET'!C536="","",'S.D.PASTE SHEET'!C536)</f>
        <v/>
      </c>
      <c s="73" t="str">
        <f>IF('S.D.PASTE SHEET'!D536="","",'S.D.PASTE SHEET'!D536)</f>
        <v/>
      </c>
      <c s="72" t="str">
        <f>IF('S.D.PASTE SHEET'!E536="","",UPPER('S.D.PASTE SHEET'!E536))</f>
        <v/>
      </c>
      <c s="72" t="str">
        <f>IF('S.D.PASTE SHEET'!F536="","",'S.D.PASTE SHEET'!F536)</f>
        <v/>
      </c>
      <c s="72" t="str">
        <f>IF('S.D.PASTE SHEET'!G536="","",UPPER('S.D.PASTE SHEET'!G536))</f>
        <v/>
      </c>
      <c s="72" t="str">
        <f>IF('S.D.PASTE SHEET'!H536="","",UPPER('S.D.PASTE SHEET'!H536))</f>
        <v/>
      </c>
      <c s="72" t="str">
        <f>IF('S.D.PASTE SHEET'!I536="","",'S.D.PASTE SHEET'!I536)</f>
        <v/>
      </c>
      <c s="73" t="str">
        <f>IF('S.D.PASTE SHEET'!J536="","",'S.D.PASTE SHEET'!J536)</f>
        <v/>
      </c>
      <c s="72" t="str">
        <f>IF('S.D.PASTE SHEET'!K536="","",'S.D.PASTE SHEET'!K536)</f>
        <v/>
      </c>
      <c s="72" t="str">
        <f>IF('S.D.PASTE SHEET'!L536="","",'S.D.PASTE SHEET'!L536)</f>
        <v/>
      </c>
      <c s="72" t="str">
        <f>IF('S.D.PASTE SHEET'!M536="","",'S.D.PASTE SHEET'!M536)</f>
        <v/>
      </c>
      <c s="72" t="str">
        <f>IF('S.D.PASTE SHEET'!N536="","",'S.D.PASTE SHEET'!N536)</f>
        <v/>
      </c>
      <c s="72" t="str">
        <f>IF('S.D.PASTE SHEET'!O536="","",'S.D.PASTE SHEET'!O536)</f>
        <v/>
      </c>
      <c s="72" t="str">
        <f>IF('S.D.PASTE SHEET'!P536="","",'S.D.PASTE SHEET'!P536)</f>
        <v/>
      </c>
      <c s="72" t="str">
        <f>IF('S.D.PASTE SHEET'!Q536="","",'S.D.PASTE SHEET'!Q536)</f>
        <v/>
      </c>
      <c s="72" t="str">
        <f>IF('S.D.PASTE SHEET'!R536="","",'S.D.PASTE SHEET'!R536)</f>
        <v/>
      </c>
      <c s="72" t="str">
        <f>IF('S.D.PASTE SHEET'!S536="","",'S.D.PASTE SHEET'!S536)</f>
        <v/>
      </c>
      <c s="72" t="str">
        <f>IF('S.D.PASTE SHEET'!T536="","",'S.D.PASTE SHEET'!T536)</f>
        <v/>
      </c>
      <c s="72" t="str">
        <f>IF('S.D.PASTE SHEET'!U536="","",'S.D.PASTE SHEET'!U536)</f>
        <v/>
      </c>
      <c s="72" t="str">
        <f>IF('S.D.PASTE SHEET'!V536="","",'S.D.PASTE SHEET'!V536)</f>
        <v/>
      </c>
      <c s="72" t="str">
        <f>IF('S.D.PASTE SHEET'!W536="","",'S.D.PASTE SHEET'!W536)</f>
        <v/>
      </c>
      <c s="72" t="str">
        <f>IF('S.D.PASTE SHEET'!X536="","",'S.D.PASTE SHEET'!X536)</f>
        <v/>
      </c>
      <c s="72" t="str">
        <f>IF('S.D.PASTE SHEET'!Y536="","",'S.D.PASTE SHEET'!Y536)</f>
        <v/>
      </c>
      <c s="72" t="str">
        <f>IF('S.D.PASTE SHEET'!Z536="","",'S.D.PASTE SHEET'!Z536)</f>
        <v/>
      </c>
      <c s="72" t="str">
        <f>IF('S.D.PASTE SHEET'!AA536="","",'S.D.PASTE SHEET'!AA536)</f>
        <v/>
      </c>
      <c s="72" t="str">
        <f>IF('S.D.PASTE SHEET'!AB536="","",'S.D.PASTE SHEET'!AB536)</f>
        <v/>
      </c>
      <c s="72" t="str">
        <f>IF('S.D.PASTE SHEET'!AC536="","",'S.D.PASTE SHEET'!AC536)</f>
        <v/>
      </c>
      <c s="72" t="str">
        <f>IF('S.D.PASTE SHEET'!AD536="","",'S.D.PASTE SHEET'!AD536)</f>
        <v/>
      </c>
      <c s="74"/>
      <c s="70" t="str">
        <f>IF(AK536="","",IF(AK536&gt;0,COUNT($AG$2:AG536),""))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IF(BC536="","",IF(BC536&gt;0,COUNT($AY$2:AY536),""))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7" spans="1:157" ht="15.75" customHeight="1">
      <c r="A537" s="72" t="str">
        <f>IF('S.D.PASTE SHEET'!A537="","",'S.D.PASTE SHEET'!A537)</f>
        <v/>
      </c>
      <c s="72" t="str">
        <f>IF('S.D.PASTE SHEET'!B537="","",'S.D.PASTE SHEET'!B537)</f>
        <v/>
      </c>
      <c s="72" t="str">
        <f>IF('S.D.PASTE SHEET'!C537="","",'S.D.PASTE SHEET'!C537)</f>
        <v/>
      </c>
      <c s="73" t="str">
        <f>IF('S.D.PASTE SHEET'!D537="","",'S.D.PASTE SHEET'!D537)</f>
        <v/>
      </c>
      <c s="72" t="str">
        <f>IF('S.D.PASTE SHEET'!E537="","",UPPER('S.D.PASTE SHEET'!E537))</f>
        <v/>
      </c>
      <c s="72" t="str">
        <f>IF('S.D.PASTE SHEET'!F537="","",'S.D.PASTE SHEET'!F537)</f>
        <v/>
      </c>
      <c s="72" t="str">
        <f>IF('S.D.PASTE SHEET'!G537="","",UPPER('S.D.PASTE SHEET'!G537))</f>
        <v/>
      </c>
      <c s="72" t="str">
        <f>IF('S.D.PASTE SHEET'!H537="","",UPPER('S.D.PASTE SHEET'!H537))</f>
        <v/>
      </c>
      <c s="72" t="str">
        <f>IF('S.D.PASTE SHEET'!I537="","",'S.D.PASTE SHEET'!I537)</f>
        <v/>
      </c>
      <c s="73" t="str">
        <f>IF('S.D.PASTE SHEET'!J537="","",'S.D.PASTE SHEET'!J537)</f>
        <v/>
      </c>
      <c s="72" t="str">
        <f>IF('S.D.PASTE SHEET'!K537="","",'S.D.PASTE SHEET'!K537)</f>
        <v/>
      </c>
      <c s="72" t="str">
        <f>IF('S.D.PASTE SHEET'!L537="","",'S.D.PASTE SHEET'!L537)</f>
        <v/>
      </c>
      <c s="72" t="str">
        <f>IF('S.D.PASTE SHEET'!M537="","",'S.D.PASTE SHEET'!M537)</f>
        <v/>
      </c>
      <c s="72" t="str">
        <f>IF('S.D.PASTE SHEET'!N537="","",'S.D.PASTE SHEET'!N537)</f>
        <v/>
      </c>
      <c s="72" t="str">
        <f>IF('S.D.PASTE SHEET'!O537="","",'S.D.PASTE SHEET'!O537)</f>
        <v/>
      </c>
      <c s="72" t="str">
        <f>IF('S.D.PASTE SHEET'!P537="","",'S.D.PASTE SHEET'!P537)</f>
        <v/>
      </c>
      <c s="72" t="str">
        <f>IF('S.D.PASTE SHEET'!Q537="","",'S.D.PASTE SHEET'!Q537)</f>
        <v/>
      </c>
      <c s="72" t="str">
        <f>IF('S.D.PASTE SHEET'!R537="","",'S.D.PASTE SHEET'!R537)</f>
        <v/>
      </c>
      <c s="72" t="str">
        <f>IF('S.D.PASTE SHEET'!S537="","",'S.D.PASTE SHEET'!S537)</f>
        <v/>
      </c>
      <c s="72" t="str">
        <f>IF('S.D.PASTE SHEET'!T537="","",'S.D.PASTE SHEET'!T537)</f>
        <v/>
      </c>
      <c s="72" t="str">
        <f>IF('S.D.PASTE SHEET'!U537="","",'S.D.PASTE SHEET'!U537)</f>
        <v/>
      </c>
      <c s="72" t="str">
        <f>IF('S.D.PASTE SHEET'!V537="","",'S.D.PASTE SHEET'!V537)</f>
        <v/>
      </c>
      <c s="72" t="str">
        <f>IF('S.D.PASTE SHEET'!W537="","",'S.D.PASTE SHEET'!W537)</f>
        <v/>
      </c>
      <c s="72" t="str">
        <f>IF('S.D.PASTE SHEET'!X537="","",'S.D.PASTE SHEET'!X537)</f>
        <v/>
      </c>
      <c s="72" t="str">
        <f>IF('S.D.PASTE SHEET'!Y537="","",'S.D.PASTE SHEET'!Y537)</f>
        <v/>
      </c>
      <c s="72" t="str">
        <f>IF('S.D.PASTE SHEET'!Z537="","",'S.D.PASTE SHEET'!Z537)</f>
        <v/>
      </c>
      <c s="72" t="str">
        <f>IF('S.D.PASTE SHEET'!AA537="","",'S.D.PASTE SHEET'!AA537)</f>
        <v/>
      </c>
      <c s="72" t="str">
        <f>IF('S.D.PASTE SHEET'!AB537="","",'S.D.PASTE SHEET'!AB537)</f>
        <v/>
      </c>
      <c s="72" t="str">
        <f>IF('S.D.PASTE SHEET'!AC537="","",'S.D.PASTE SHEET'!AC537)</f>
        <v/>
      </c>
      <c s="72" t="str">
        <f>IF('S.D.PASTE SHEET'!AD537="","",'S.D.PASTE SHEET'!AD537)</f>
        <v/>
      </c>
      <c s="74"/>
      <c s="70" t="str">
        <f>IF(AK537="","",IF(AK537&gt;0,COUNT($AG$2:AG537),""))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IF(BC537="","",IF(BC537&gt;0,COUNT($AY$2:AY537),""))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8" spans="1:157" ht="15.75" customHeight="1">
      <c r="A538" s="72" t="str">
        <f>IF('S.D.PASTE SHEET'!A538="","",'S.D.PASTE SHEET'!A538)</f>
        <v/>
      </c>
      <c s="72" t="str">
        <f>IF('S.D.PASTE SHEET'!B538="","",'S.D.PASTE SHEET'!B538)</f>
        <v/>
      </c>
      <c s="72" t="str">
        <f>IF('S.D.PASTE SHEET'!C538="","",'S.D.PASTE SHEET'!C538)</f>
        <v/>
      </c>
      <c s="73" t="str">
        <f>IF('S.D.PASTE SHEET'!D538="","",'S.D.PASTE SHEET'!D538)</f>
        <v/>
      </c>
      <c s="72" t="str">
        <f>IF('S.D.PASTE SHEET'!E538="","",UPPER('S.D.PASTE SHEET'!E538))</f>
        <v/>
      </c>
      <c s="72" t="str">
        <f>IF('S.D.PASTE SHEET'!F538="","",'S.D.PASTE SHEET'!F538)</f>
        <v/>
      </c>
      <c s="72" t="str">
        <f>IF('S.D.PASTE SHEET'!G538="","",UPPER('S.D.PASTE SHEET'!G538))</f>
        <v/>
      </c>
      <c s="72" t="str">
        <f>IF('S.D.PASTE SHEET'!H538="","",UPPER('S.D.PASTE SHEET'!H538))</f>
        <v/>
      </c>
      <c s="72" t="str">
        <f>IF('S.D.PASTE SHEET'!I538="","",'S.D.PASTE SHEET'!I538)</f>
        <v/>
      </c>
      <c s="73" t="str">
        <f>IF('S.D.PASTE SHEET'!J538="","",'S.D.PASTE SHEET'!J538)</f>
        <v/>
      </c>
      <c s="72" t="str">
        <f>IF('S.D.PASTE SHEET'!K538="","",'S.D.PASTE SHEET'!K538)</f>
        <v/>
      </c>
      <c s="72" t="str">
        <f>IF('S.D.PASTE SHEET'!L538="","",'S.D.PASTE SHEET'!L538)</f>
        <v/>
      </c>
      <c s="72" t="str">
        <f>IF('S.D.PASTE SHEET'!M538="","",'S.D.PASTE SHEET'!M538)</f>
        <v/>
      </c>
      <c s="72" t="str">
        <f>IF('S.D.PASTE SHEET'!N538="","",'S.D.PASTE SHEET'!N538)</f>
        <v/>
      </c>
      <c s="72" t="str">
        <f>IF('S.D.PASTE SHEET'!O538="","",'S.D.PASTE SHEET'!O538)</f>
        <v/>
      </c>
      <c s="72" t="str">
        <f>IF('S.D.PASTE SHEET'!P538="","",'S.D.PASTE SHEET'!P538)</f>
        <v/>
      </c>
      <c s="72" t="str">
        <f>IF('S.D.PASTE SHEET'!Q538="","",'S.D.PASTE SHEET'!Q538)</f>
        <v/>
      </c>
      <c s="72" t="str">
        <f>IF('S.D.PASTE SHEET'!R538="","",'S.D.PASTE SHEET'!R538)</f>
        <v/>
      </c>
      <c s="72" t="str">
        <f>IF('S.D.PASTE SHEET'!S538="","",'S.D.PASTE SHEET'!S538)</f>
        <v/>
      </c>
      <c s="72" t="str">
        <f>IF('S.D.PASTE SHEET'!T538="","",'S.D.PASTE SHEET'!T538)</f>
        <v/>
      </c>
      <c s="72" t="str">
        <f>IF('S.D.PASTE SHEET'!U538="","",'S.D.PASTE SHEET'!U538)</f>
        <v/>
      </c>
      <c s="72" t="str">
        <f>IF('S.D.PASTE SHEET'!V538="","",'S.D.PASTE SHEET'!V538)</f>
        <v/>
      </c>
      <c s="72" t="str">
        <f>IF('S.D.PASTE SHEET'!W538="","",'S.D.PASTE SHEET'!W538)</f>
        <v/>
      </c>
      <c s="72" t="str">
        <f>IF('S.D.PASTE SHEET'!X538="","",'S.D.PASTE SHEET'!X538)</f>
        <v/>
      </c>
      <c s="72" t="str">
        <f>IF('S.D.PASTE SHEET'!Y538="","",'S.D.PASTE SHEET'!Y538)</f>
        <v/>
      </c>
      <c s="72" t="str">
        <f>IF('S.D.PASTE SHEET'!Z538="","",'S.D.PASTE SHEET'!Z538)</f>
        <v/>
      </c>
      <c s="72" t="str">
        <f>IF('S.D.PASTE SHEET'!AA538="","",'S.D.PASTE SHEET'!AA538)</f>
        <v/>
      </c>
      <c s="72" t="str">
        <f>IF('S.D.PASTE SHEET'!AB538="","",'S.D.PASTE SHEET'!AB538)</f>
        <v/>
      </c>
      <c s="72" t="str">
        <f>IF('S.D.PASTE SHEET'!AC538="","",'S.D.PASTE SHEET'!AC538)</f>
        <v/>
      </c>
      <c s="72" t="str">
        <f>IF('S.D.PASTE SHEET'!AD538="","",'S.D.PASTE SHEET'!AD538)</f>
        <v/>
      </c>
      <c s="74"/>
      <c s="70" t="str">
        <f>IF(AK538="","",IF(AK538&gt;0,COUNT($AG$2:AG538),""))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IF(BC538="","",IF(BC538&gt;0,COUNT($AY$2:AY538),""))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39" spans="1:157" ht="15.75" customHeight="1">
      <c r="A539" s="72" t="str">
        <f>IF('S.D.PASTE SHEET'!A539="","",'S.D.PASTE SHEET'!A539)</f>
        <v/>
      </c>
      <c s="72" t="str">
        <f>IF('S.D.PASTE SHEET'!B539="","",'S.D.PASTE SHEET'!B539)</f>
        <v/>
      </c>
      <c s="72" t="str">
        <f>IF('S.D.PASTE SHEET'!C539="","",'S.D.PASTE SHEET'!C539)</f>
        <v/>
      </c>
      <c s="73" t="str">
        <f>IF('S.D.PASTE SHEET'!D539="","",'S.D.PASTE SHEET'!D539)</f>
        <v/>
      </c>
      <c s="72" t="str">
        <f>IF('S.D.PASTE SHEET'!E539="","",UPPER('S.D.PASTE SHEET'!E539))</f>
        <v/>
      </c>
      <c s="72" t="str">
        <f>IF('S.D.PASTE SHEET'!F539="","",'S.D.PASTE SHEET'!F539)</f>
        <v/>
      </c>
      <c s="72" t="str">
        <f>IF('S.D.PASTE SHEET'!G539="","",UPPER('S.D.PASTE SHEET'!G539))</f>
        <v/>
      </c>
      <c s="72" t="str">
        <f>IF('S.D.PASTE SHEET'!H539="","",UPPER('S.D.PASTE SHEET'!H539))</f>
        <v/>
      </c>
      <c s="72" t="str">
        <f>IF('S.D.PASTE SHEET'!I539="","",'S.D.PASTE SHEET'!I539)</f>
        <v/>
      </c>
      <c s="73" t="str">
        <f>IF('S.D.PASTE SHEET'!J539="","",'S.D.PASTE SHEET'!J539)</f>
        <v/>
      </c>
      <c s="72" t="str">
        <f>IF('S.D.PASTE SHEET'!K539="","",'S.D.PASTE SHEET'!K539)</f>
        <v/>
      </c>
      <c s="72" t="str">
        <f>IF('S.D.PASTE SHEET'!L539="","",'S.D.PASTE SHEET'!L539)</f>
        <v/>
      </c>
      <c s="72" t="str">
        <f>IF('S.D.PASTE SHEET'!M539="","",'S.D.PASTE SHEET'!M539)</f>
        <v/>
      </c>
      <c s="72" t="str">
        <f>IF('S.D.PASTE SHEET'!N539="","",'S.D.PASTE SHEET'!N539)</f>
        <v/>
      </c>
      <c s="72" t="str">
        <f>IF('S.D.PASTE SHEET'!O539="","",'S.D.PASTE SHEET'!O539)</f>
        <v/>
      </c>
      <c s="72" t="str">
        <f>IF('S.D.PASTE SHEET'!P539="","",'S.D.PASTE SHEET'!P539)</f>
        <v/>
      </c>
      <c s="72" t="str">
        <f>IF('S.D.PASTE SHEET'!Q539="","",'S.D.PASTE SHEET'!Q539)</f>
        <v/>
      </c>
      <c s="72" t="str">
        <f>IF('S.D.PASTE SHEET'!R539="","",'S.D.PASTE SHEET'!R539)</f>
        <v/>
      </c>
      <c s="72" t="str">
        <f>IF('S.D.PASTE SHEET'!S539="","",'S.D.PASTE SHEET'!S539)</f>
        <v/>
      </c>
      <c s="72" t="str">
        <f>IF('S.D.PASTE SHEET'!T539="","",'S.D.PASTE SHEET'!T539)</f>
        <v/>
      </c>
      <c s="72" t="str">
        <f>IF('S.D.PASTE SHEET'!U539="","",'S.D.PASTE SHEET'!U539)</f>
        <v/>
      </c>
      <c s="72" t="str">
        <f>IF('S.D.PASTE SHEET'!V539="","",'S.D.PASTE SHEET'!V539)</f>
        <v/>
      </c>
      <c s="72" t="str">
        <f>IF('S.D.PASTE SHEET'!W539="","",'S.D.PASTE SHEET'!W539)</f>
        <v/>
      </c>
      <c s="72" t="str">
        <f>IF('S.D.PASTE SHEET'!X539="","",'S.D.PASTE SHEET'!X539)</f>
        <v/>
      </c>
      <c s="72" t="str">
        <f>IF('S.D.PASTE SHEET'!Y539="","",'S.D.PASTE SHEET'!Y539)</f>
        <v/>
      </c>
      <c s="72" t="str">
        <f>IF('S.D.PASTE SHEET'!Z539="","",'S.D.PASTE SHEET'!Z539)</f>
        <v/>
      </c>
      <c s="72" t="str">
        <f>IF('S.D.PASTE SHEET'!AA539="","",'S.D.PASTE SHEET'!AA539)</f>
        <v/>
      </c>
      <c s="72" t="str">
        <f>IF('S.D.PASTE SHEET'!AB539="","",'S.D.PASTE SHEET'!AB539)</f>
        <v/>
      </c>
      <c s="72" t="str">
        <f>IF('S.D.PASTE SHEET'!AC539="","",'S.D.PASTE SHEET'!AC539)</f>
        <v/>
      </c>
      <c s="72" t="str">
        <f>IF('S.D.PASTE SHEET'!AD539="","",'S.D.PASTE SHEET'!AD539)</f>
        <v/>
      </c>
      <c s="74"/>
      <c s="70" t="str">
        <f>IF(AK539="","",IF(AK539&gt;0,COUNT($AG$2:AG539),""))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IF(BC539="","",IF(BC539&gt;0,COUNT($AY$2:AY539),""))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0" spans="1:157" ht="15.75" customHeight="1">
      <c r="A540" s="72" t="str">
        <f>IF('S.D.PASTE SHEET'!A540="","",'S.D.PASTE SHEET'!A540)</f>
        <v/>
      </c>
      <c s="72" t="str">
        <f>IF('S.D.PASTE SHEET'!B540="","",'S.D.PASTE SHEET'!B540)</f>
        <v/>
      </c>
      <c s="72" t="str">
        <f>IF('S.D.PASTE SHEET'!C540="","",'S.D.PASTE SHEET'!C540)</f>
        <v/>
      </c>
      <c s="73" t="str">
        <f>IF('S.D.PASTE SHEET'!D540="","",'S.D.PASTE SHEET'!D540)</f>
        <v/>
      </c>
      <c s="72" t="str">
        <f>IF('S.D.PASTE SHEET'!E540="","",UPPER('S.D.PASTE SHEET'!E540))</f>
        <v/>
      </c>
      <c s="72" t="str">
        <f>IF('S.D.PASTE SHEET'!F540="","",'S.D.PASTE SHEET'!F540)</f>
        <v/>
      </c>
      <c s="72" t="str">
        <f>IF('S.D.PASTE SHEET'!G540="","",UPPER('S.D.PASTE SHEET'!G540))</f>
        <v/>
      </c>
      <c s="72" t="str">
        <f>IF('S.D.PASTE SHEET'!H540="","",UPPER('S.D.PASTE SHEET'!H540))</f>
        <v/>
      </c>
      <c s="72" t="str">
        <f>IF('S.D.PASTE SHEET'!I540="","",'S.D.PASTE SHEET'!I540)</f>
        <v/>
      </c>
      <c s="73" t="str">
        <f>IF('S.D.PASTE SHEET'!J540="","",'S.D.PASTE SHEET'!J540)</f>
        <v/>
      </c>
      <c s="72" t="str">
        <f>IF('S.D.PASTE SHEET'!K540="","",'S.D.PASTE SHEET'!K540)</f>
        <v/>
      </c>
      <c s="72" t="str">
        <f>IF('S.D.PASTE SHEET'!L540="","",'S.D.PASTE SHEET'!L540)</f>
        <v/>
      </c>
      <c s="72" t="str">
        <f>IF('S.D.PASTE SHEET'!M540="","",'S.D.PASTE SHEET'!M540)</f>
        <v/>
      </c>
      <c s="72" t="str">
        <f>IF('S.D.PASTE SHEET'!N540="","",'S.D.PASTE SHEET'!N540)</f>
        <v/>
      </c>
      <c s="72" t="str">
        <f>IF('S.D.PASTE SHEET'!O540="","",'S.D.PASTE SHEET'!O540)</f>
        <v/>
      </c>
      <c s="72" t="str">
        <f>IF('S.D.PASTE SHEET'!P540="","",'S.D.PASTE SHEET'!P540)</f>
        <v/>
      </c>
      <c s="72" t="str">
        <f>IF('S.D.PASTE SHEET'!Q540="","",'S.D.PASTE SHEET'!Q540)</f>
        <v/>
      </c>
      <c s="72" t="str">
        <f>IF('S.D.PASTE SHEET'!R540="","",'S.D.PASTE SHEET'!R540)</f>
        <v/>
      </c>
      <c s="72" t="str">
        <f>IF('S.D.PASTE SHEET'!S540="","",'S.D.PASTE SHEET'!S540)</f>
        <v/>
      </c>
      <c s="72" t="str">
        <f>IF('S.D.PASTE SHEET'!T540="","",'S.D.PASTE SHEET'!T540)</f>
        <v/>
      </c>
      <c s="72" t="str">
        <f>IF('S.D.PASTE SHEET'!U540="","",'S.D.PASTE SHEET'!U540)</f>
        <v/>
      </c>
      <c s="72" t="str">
        <f>IF('S.D.PASTE SHEET'!V540="","",'S.D.PASTE SHEET'!V540)</f>
        <v/>
      </c>
      <c s="72" t="str">
        <f>IF('S.D.PASTE SHEET'!W540="","",'S.D.PASTE SHEET'!W540)</f>
        <v/>
      </c>
      <c s="72" t="str">
        <f>IF('S.D.PASTE SHEET'!X540="","",'S.D.PASTE SHEET'!X540)</f>
        <v/>
      </c>
      <c s="72" t="str">
        <f>IF('S.D.PASTE SHEET'!Y540="","",'S.D.PASTE SHEET'!Y540)</f>
        <v/>
      </c>
      <c s="72" t="str">
        <f>IF('S.D.PASTE SHEET'!Z540="","",'S.D.PASTE SHEET'!Z540)</f>
        <v/>
      </c>
      <c s="72" t="str">
        <f>IF('S.D.PASTE SHEET'!AA540="","",'S.D.PASTE SHEET'!AA540)</f>
        <v/>
      </c>
      <c s="72" t="str">
        <f>IF('S.D.PASTE SHEET'!AB540="","",'S.D.PASTE SHEET'!AB540)</f>
        <v/>
      </c>
      <c s="72" t="str">
        <f>IF('S.D.PASTE SHEET'!AC540="","",'S.D.PASTE SHEET'!AC540)</f>
        <v/>
      </c>
      <c s="72" t="str">
        <f>IF('S.D.PASTE SHEET'!AD540="","",'S.D.PASTE SHEET'!AD540)</f>
        <v/>
      </c>
      <c s="74"/>
      <c s="70" t="str">
        <f>IF(AK540="","",IF(AK540&gt;0,COUNT($AG$2:AG540),""))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IF(BC540="","",IF(BC540&gt;0,COUNT($AY$2:AY540),""))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1" spans="1:157" ht="15.75" customHeight="1">
      <c r="A541" s="72" t="str">
        <f>IF('S.D.PASTE SHEET'!A541="","",'S.D.PASTE SHEET'!A541)</f>
        <v/>
      </c>
      <c s="72" t="str">
        <f>IF('S.D.PASTE SHEET'!B541="","",'S.D.PASTE SHEET'!B541)</f>
        <v/>
      </c>
      <c s="72" t="str">
        <f>IF('S.D.PASTE SHEET'!C541="","",'S.D.PASTE SHEET'!C541)</f>
        <v/>
      </c>
      <c s="73" t="str">
        <f>IF('S.D.PASTE SHEET'!D541="","",'S.D.PASTE SHEET'!D541)</f>
        <v/>
      </c>
      <c s="72" t="str">
        <f>IF('S.D.PASTE SHEET'!E541="","",UPPER('S.D.PASTE SHEET'!E541))</f>
        <v/>
      </c>
      <c s="72" t="str">
        <f>IF('S.D.PASTE SHEET'!F541="","",'S.D.PASTE SHEET'!F541)</f>
        <v/>
      </c>
      <c s="72" t="str">
        <f>IF('S.D.PASTE SHEET'!G541="","",UPPER('S.D.PASTE SHEET'!G541))</f>
        <v/>
      </c>
      <c s="72" t="str">
        <f>IF('S.D.PASTE SHEET'!H541="","",UPPER('S.D.PASTE SHEET'!H541))</f>
        <v/>
      </c>
      <c s="72" t="str">
        <f>IF('S.D.PASTE SHEET'!I541="","",'S.D.PASTE SHEET'!I541)</f>
        <v/>
      </c>
      <c s="73" t="str">
        <f>IF('S.D.PASTE SHEET'!J541="","",'S.D.PASTE SHEET'!J541)</f>
        <v/>
      </c>
      <c s="72" t="str">
        <f>IF('S.D.PASTE SHEET'!K541="","",'S.D.PASTE SHEET'!K541)</f>
        <v/>
      </c>
      <c s="72" t="str">
        <f>IF('S.D.PASTE SHEET'!L541="","",'S.D.PASTE SHEET'!L541)</f>
        <v/>
      </c>
      <c s="72" t="str">
        <f>IF('S.D.PASTE SHEET'!M541="","",'S.D.PASTE SHEET'!M541)</f>
        <v/>
      </c>
      <c s="72" t="str">
        <f>IF('S.D.PASTE SHEET'!N541="","",'S.D.PASTE SHEET'!N541)</f>
        <v/>
      </c>
      <c s="72" t="str">
        <f>IF('S.D.PASTE SHEET'!O541="","",'S.D.PASTE SHEET'!O541)</f>
        <v/>
      </c>
      <c s="72" t="str">
        <f>IF('S.D.PASTE SHEET'!P541="","",'S.D.PASTE SHEET'!P541)</f>
        <v/>
      </c>
      <c s="72" t="str">
        <f>IF('S.D.PASTE SHEET'!Q541="","",'S.D.PASTE SHEET'!Q541)</f>
        <v/>
      </c>
      <c s="72" t="str">
        <f>IF('S.D.PASTE SHEET'!R541="","",'S.D.PASTE SHEET'!R541)</f>
        <v/>
      </c>
      <c s="72" t="str">
        <f>IF('S.D.PASTE SHEET'!S541="","",'S.D.PASTE SHEET'!S541)</f>
        <v/>
      </c>
      <c s="72" t="str">
        <f>IF('S.D.PASTE SHEET'!T541="","",'S.D.PASTE SHEET'!T541)</f>
        <v/>
      </c>
      <c s="72" t="str">
        <f>IF('S.D.PASTE SHEET'!U541="","",'S.D.PASTE SHEET'!U541)</f>
        <v/>
      </c>
      <c s="72" t="str">
        <f>IF('S.D.PASTE SHEET'!V541="","",'S.D.PASTE SHEET'!V541)</f>
        <v/>
      </c>
      <c s="72" t="str">
        <f>IF('S.D.PASTE SHEET'!W541="","",'S.D.PASTE SHEET'!W541)</f>
        <v/>
      </c>
      <c s="72" t="str">
        <f>IF('S.D.PASTE SHEET'!X541="","",'S.D.PASTE SHEET'!X541)</f>
        <v/>
      </c>
      <c s="72" t="str">
        <f>IF('S.D.PASTE SHEET'!Y541="","",'S.D.PASTE SHEET'!Y541)</f>
        <v/>
      </c>
      <c s="72" t="str">
        <f>IF('S.D.PASTE SHEET'!Z541="","",'S.D.PASTE SHEET'!Z541)</f>
        <v/>
      </c>
      <c s="72" t="str">
        <f>IF('S.D.PASTE SHEET'!AA541="","",'S.D.PASTE SHEET'!AA541)</f>
        <v/>
      </c>
      <c s="72" t="str">
        <f>IF('S.D.PASTE SHEET'!AB541="","",'S.D.PASTE SHEET'!AB541)</f>
        <v/>
      </c>
      <c s="72" t="str">
        <f>IF('S.D.PASTE SHEET'!AC541="","",'S.D.PASTE SHEET'!AC541)</f>
        <v/>
      </c>
      <c s="72" t="str">
        <f>IF('S.D.PASTE SHEET'!AD541="","",'S.D.PASTE SHEET'!AD541)</f>
        <v/>
      </c>
      <c s="74"/>
      <c s="70" t="str">
        <f>IF(AK541="","",IF(AK541&gt;0,COUNT($AG$2:AG541),""))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IF(BC541="","",IF(BC541&gt;0,COUNT($AY$2:AY541),""))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2" spans="1:157" ht="15.75" customHeight="1">
      <c r="A542" s="72" t="str">
        <f>IF('S.D.PASTE SHEET'!A542="","",'S.D.PASTE SHEET'!A542)</f>
        <v/>
      </c>
      <c s="72" t="str">
        <f>IF('S.D.PASTE SHEET'!B542="","",'S.D.PASTE SHEET'!B542)</f>
        <v/>
      </c>
      <c s="72" t="str">
        <f>IF('S.D.PASTE SHEET'!C542="","",'S.D.PASTE SHEET'!C542)</f>
        <v/>
      </c>
      <c s="73" t="str">
        <f>IF('S.D.PASTE SHEET'!D542="","",'S.D.PASTE SHEET'!D542)</f>
        <v/>
      </c>
      <c s="72" t="str">
        <f>IF('S.D.PASTE SHEET'!E542="","",UPPER('S.D.PASTE SHEET'!E542))</f>
        <v/>
      </c>
      <c s="72" t="str">
        <f>IF('S.D.PASTE SHEET'!F542="","",'S.D.PASTE SHEET'!F542)</f>
        <v/>
      </c>
      <c s="72" t="str">
        <f>IF('S.D.PASTE SHEET'!G542="","",UPPER('S.D.PASTE SHEET'!G542))</f>
        <v/>
      </c>
      <c s="72" t="str">
        <f>IF('S.D.PASTE SHEET'!H542="","",UPPER('S.D.PASTE SHEET'!H542))</f>
        <v/>
      </c>
      <c s="72" t="str">
        <f>IF('S.D.PASTE SHEET'!I542="","",'S.D.PASTE SHEET'!I542)</f>
        <v/>
      </c>
      <c s="73" t="str">
        <f>IF('S.D.PASTE SHEET'!J542="","",'S.D.PASTE SHEET'!J542)</f>
        <v/>
      </c>
      <c s="72" t="str">
        <f>IF('S.D.PASTE SHEET'!K542="","",'S.D.PASTE SHEET'!K542)</f>
        <v/>
      </c>
      <c s="72" t="str">
        <f>IF('S.D.PASTE SHEET'!L542="","",'S.D.PASTE SHEET'!L542)</f>
        <v/>
      </c>
      <c s="72" t="str">
        <f>IF('S.D.PASTE SHEET'!M542="","",'S.D.PASTE SHEET'!M542)</f>
        <v/>
      </c>
      <c s="72" t="str">
        <f>IF('S.D.PASTE SHEET'!N542="","",'S.D.PASTE SHEET'!N542)</f>
        <v/>
      </c>
      <c s="72" t="str">
        <f>IF('S.D.PASTE SHEET'!O542="","",'S.D.PASTE SHEET'!O542)</f>
        <v/>
      </c>
      <c s="72" t="str">
        <f>IF('S.D.PASTE SHEET'!P542="","",'S.D.PASTE SHEET'!P542)</f>
        <v/>
      </c>
      <c s="72" t="str">
        <f>IF('S.D.PASTE SHEET'!Q542="","",'S.D.PASTE SHEET'!Q542)</f>
        <v/>
      </c>
      <c s="72" t="str">
        <f>IF('S.D.PASTE SHEET'!R542="","",'S.D.PASTE SHEET'!R542)</f>
        <v/>
      </c>
      <c s="72" t="str">
        <f>IF('S.D.PASTE SHEET'!S542="","",'S.D.PASTE SHEET'!S542)</f>
        <v/>
      </c>
      <c s="72" t="str">
        <f>IF('S.D.PASTE SHEET'!T542="","",'S.D.PASTE SHEET'!T542)</f>
        <v/>
      </c>
      <c s="72" t="str">
        <f>IF('S.D.PASTE SHEET'!U542="","",'S.D.PASTE SHEET'!U542)</f>
        <v/>
      </c>
      <c s="72" t="str">
        <f>IF('S.D.PASTE SHEET'!V542="","",'S.D.PASTE SHEET'!V542)</f>
        <v/>
      </c>
      <c s="72" t="str">
        <f>IF('S.D.PASTE SHEET'!W542="","",'S.D.PASTE SHEET'!W542)</f>
        <v/>
      </c>
      <c s="72" t="str">
        <f>IF('S.D.PASTE SHEET'!X542="","",'S.D.PASTE SHEET'!X542)</f>
        <v/>
      </c>
      <c s="72" t="str">
        <f>IF('S.D.PASTE SHEET'!Y542="","",'S.D.PASTE SHEET'!Y542)</f>
        <v/>
      </c>
      <c s="72" t="str">
        <f>IF('S.D.PASTE SHEET'!Z542="","",'S.D.PASTE SHEET'!Z542)</f>
        <v/>
      </c>
      <c s="72" t="str">
        <f>IF('S.D.PASTE SHEET'!AA542="","",'S.D.PASTE SHEET'!AA542)</f>
        <v/>
      </c>
      <c s="72" t="str">
        <f>IF('S.D.PASTE SHEET'!AB542="","",'S.D.PASTE SHEET'!AB542)</f>
        <v/>
      </c>
      <c s="72" t="str">
        <f>IF('S.D.PASTE SHEET'!AC542="","",'S.D.PASTE SHEET'!AC542)</f>
        <v/>
      </c>
      <c s="72" t="str">
        <f>IF('S.D.PASTE SHEET'!AD542="","",'S.D.PASTE SHEET'!AD542)</f>
        <v/>
      </c>
      <c s="74"/>
      <c s="70" t="str">
        <f>IF(AK542="","",IF(AK542&gt;0,COUNT($AG$2:AG542),""))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IF(BC542="","",IF(BC542&gt;0,COUNT($AY$2:AY542),""))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3" spans="1:157" ht="15.75" customHeight="1">
      <c r="A543" s="72" t="str">
        <f>IF('S.D.PASTE SHEET'!A543="","",'S.D.PASTE SHEET'!A543)</f>
        <v/>
      </c>
      <c s="72" t="str">
        <f>IF('S.D.PASTE SHEET'!B543="","",'S.D.PASTE SHEET'!B543)</f>
        <v/>
      </c>
      <c s="72" t="str">
        <f>IF('S.D.PASTE SHEET'!C543="","",'S.D.PASTE SHEET'!C543)</f>
        <v/>
      </c>
      <c s="73" t="str">
        <f>IF('S.D.PASTE SHEET'!D543="","",'S.D.PASTE SHEET'!D543)</f>
        <v/>
      </c>
      <c s="72" t="str">
        <f>IF('S.D.PASTE SHEET'!E543="","",UPPER('S.D.PASTE SHEET'!E543))</f>
        <v/>
      </c>
      <c s="72" t="str">
        <f>IF('S.D.PASTE SHEET'!F543="","",'S.D.PASTE SHEET'!F543)</f>
        <v/>
      </c>
      <c s="72" t="str">
        <f>IF('S.D.PASTE SHEET'!G543="","",UPPER('S.D.PASTE SHEET'!G543))</f>
        <v/>
      </c>
      <c s="72" t="str">
        <f>IF('S.D.PASTE SHEET'!H543="","",UPPER('S.D.PASTE SHEET'!H543))</f>
        <v/>
      </c>
      <c s="72" t="str">
        <f>IF('S.D.PASTE SHEET'!I543="","",'S.D.PASTE SHEET'!I543)</f>
        <v/>
      </c>
      <c s="73" t="str">
        <f>IF('S.D.PASTE SHEET'!J543="","",'S.D.PASTE SHEET'!J543)</f>
        <v/>
      </c>
      <c s="72" t="str">
        <f>IF('S.D.PASTE SHEET'!K543="","",'S.D.PASTE SHEET'!K543)</f>
        <v/>
      </c>
      <c s="72" t="str">
        <f>IF('S.D.PASTE SHEET'!L543="","",'S.D.PASTE SHEET'!L543)</f>
        <v/>
      </c>
      <c s="72" t="str">
        <f>IF('S.D.PASTE SHEET'!M543="","",'S.D.PASTE SHEET'!M543)</f>
        <v/>
      </c>
      <c s="72" t="str">
        <f>IF('S.D.PASTE SHEET'!N543="","",'S.D.PASTE SHEET'!N543)</f>
        <v/>
      </c>
      <c s="72" t="str">
        <f>IF('S.D.PASTE SHEET'!O543="","",'S.D.PASTE SHEET'!O543)</f>
        <v/>
      </c>
      <c s="72" t="str">
        <f>IF('S.D.PASTE SHEET'!P543="","",'S.D.PASTE SHEET'!P543)</f>
        <v/>
      </c>
      <c s="72" t="str">
        <f>IF('S.D.PASTE SHEET'!Q543="","",'S.D.PASTE SHEET'!Q543)</f>
        <v/>
      </c>
      <c s="72" t="str">
        <f>IF('S.D.PASTE SHEET'!R543="","",'S.D.PASTE SHEET'!R543)</f>
        <v/>
      </c>
      <c s="72" t="str">
        <f>IF('S.D.PASTE SHEET'!S543="","",'S.D.PASTE SHEET'!S543)</f>
        <v/>
      </c>
      <c s="72" t="str">
        <f>IF('S.D.PASTE SHEET'!T543="","",'S.D.PASTE SHEET'!T543)</f>
        <v/>
      </c>
      <c s="72" t="str">
        <f>IF('S.D.PASTE SHEET'!U543="","",'S.D.PASTE SHEET'!U543)</f>
        <v/>
      </c>
      <c s="72" t="str">
        <f>IF('S.D.PASTE SHEET'!V543="","",'S.D.PASTE SHEET'!V543)</f>
        <v/>
      </c>
      <c s="72" t="str">
        <f>IF('S.D.PASTE SHEET'!W543="","",'S.D.PASTE SHEET'!W543)</f>
        <v/>
      </c>
      <c s="72" t="str">
        <f>IF('S.D.PASTE SHEET'!X543="","",'S.D.PASTE SHEET'!X543)</f>
        <v/>
      </c>
      <c s="72" t="str">
        <f>IF('S.D.PASTE SHEET'!Y543="","",'S.D.PASTE SHEET'!Y543)</f>
        <v/>
      </c>
      <c s="72" t="str">
        <f>IF('S.D.PASTE SHEET'!Z543="","",'S.D.PASTE SHEET'!Z543)</f>
        <v/>
      </c>
      <c s="72" t="str">
        <f>IF('S.D.PASTE SHEET'!AA543="","",'S.D.PASTE SHEET'!AA543)</f>
        <v/>
      </c>
      <c s="72" t="str">
        <f>IF('S.D.PASTE SHEET'!AB543="","",'S.D.PASTE SHEET'!AB543)</f>
        <v/>
      </c>
      <c s="72" t="str">
        <f>IF('S.D.PASTE SHEET'!AC543="","",'S.D.PASTE SHEET'!AC543)</f>
        <v/>
      </c>
      <c s="72" t="str">
        <f>IF('S.D.PASTE SHEET'!AD543="","",'S.D.PASTE SHEET'!AD543)</f>
        <v/>
      </c>
      <c s="74"/>
      <c s="70" t="str">
        <f>IF(AK543="","",IF(AK543&gt;0,COUNT($AG$2:AG543),""))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IF(BC543="","",IF(BC543&gt;0,COUNT($AY$2:AY543),""))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4" spans="1:157" ht="15.75" customHeight="1">
      <c r="A544" s="72" t="str">
        <f>IF('S.D.PASTE SHEET'!A544="","",'S.D.PASTE SHEET'!A544)</f>
        <v/>
      </c>
      <c s="72" t="str">
        <f>IF('S.D.PASTE SHEET'!B544="","",'S.D.PASTE SHEET'!B544)</f>
        <v/>
      </c>
      <c s="72" t="str">
        <f>IF('S.D.PASTE SHEET'!C544="","",'S.D.PASTE SHEET'!C544)</f>
        <v/>
      </c>
      <c s="73" t="str">
        <f>IF('S.D.PASTE SHEET'!D544="","",'S.D.PASTE SHEET'!D544)</f>
        <v/>
      </c>
      <c s="72" t="str">
        <f>IF('S.D.PASTE SHEET'!E544="","",UPPER('S.D.PASTE SHEET'!E544))</f>
        <v/>
      </c>
      <c s="72" t="str">
        <f>IF('S.D.PASTE SHEET'!F544="","",'S.D.PASTE SHEET'!F544)</f>
        <v/>
      </c>
      <c s="72" t="str">
        <f>IF('S.D.PASTE SHEET'!G544="","",UPPER('S.D.PASTE SHEET'!G544))</f>
        <v/>
      </c>
      <c s="72" t="str">
        <f>IF('S.D.PASTE SHEET'!H544="","",UPPER('S.D.PASTE SHEET'!H544))</f>
        <v/>
      </c>
      <c s="72" t="str">
        <f>IF('S.D.PASTE SHEET'!I544="","",'S.D.PASTE SHEET'!I544)</f>
        <v/>
      </c>
      <c s="73" t="str">
        <f>IF('S.D.PASTE SHEET'!J544="","",'S.D.PASTE SHEET'!J544)</f>
        <v/>
      </c>
      <c s="72" t="str">
        <f>IF('S.D.PASTE SHEET'!K544="","",'S.D.PASTE SHEET'!K544)</f>
        <v/>
      </c>
      <c s="72" t="str">
        <f>IF('S.D.PASTE SHEET'!L544="","",'S.D.PASTE SHEET'!L544)</f>
        <v/>
      </c>
      <c s="72" t="str">
        <f>IF('S.D.PASTE SHEET'!M544="","",'S.D.PASTE SHEET'!M544)</f>
        <v/>
      </c>
      <c s="72" t="str">
        <f>IF('S.D.PASTE SHEET'!N544="","",'S.D.PASTE SHEET'!N544)</f>
        <v/>
      </c>
      <c s="72" t="str">
        <f>IF('S.D.PASTE SHEET'!O544="","",'S.D.PASTE SHEET'!O544)</f>
        <v/>
      </c>
      <c s="72" t="str">
        <f>IF('S.D.PASTE SHEET'!P544="","",'S.D.PASTE SHEET'!P544)</f>
        <v/>
      </c>
      <c s="72" t="str">
        <f>IF('S.D.PASTE SHEET'!Q544="","",'S.D.PASTE SHEET'!Q544)</f>
        <v/>
      </c>
      <c s="72" t="str">
        <f>IF('S.D.PASTE SHEET'!R544="","",'S.D.PASTE SHEET'!R544)</f>
        <v/>
      </c>
      <c s="72" t="str">
        <f>IF('S.D.PASTE SHEET'!S544="","",'S.D.PASTE SHEET'!S544)</f>
        <v/>
      </c>
      <c s="72" t="str">
        <f>IF('S.D.PASTE SHEET'!T544="","",'S.D.PASTE SHEET'!T544)</f>
        <v/>
      </c>
      <c s="72" t="str">
        <f>IF('S.D.PASTE SHEET'!U544="","",'S.D.PASTE SHEET'!U544)</f>
        <v/>
      </c>
      <c s="72" t="str">
        <f>IF('S.D.PASTE SHEET'!V544="","",'S.D.PASTE SHEET'!V544)</f>
        <v/>
      </c>
      <c s="72" t="str">
        <f>IF('S.D.PASTE SHEET'!W544="","",'S.D.PASTE SHEET'!W544)</f>
        <v/>
      </c>
      <c s="72" t="str">
        <f>IF('S.D.PASTE SHEET'!X544="","",'S.D.PASTE SHEET'!X544)</f>
        <v/>
      </c>
      <c s="72" t="str">
        <f>IF('S.D.PASTE SHEET'!Y544="","",'S.D.PASTE SHEET'!Y544)</f>
        <v/>
      </c>
      <c s="72" t="str">
        <f>IF('S.D.PASTE SHEET'!Z544="","",'S.D.PASTE SHEET'!Z544)</f>
        <v/>
      </c>
      <c s="72" t="str">
        <f>IF('S.D.PASTE SHEET'!AA544="","",'S.D.PASTE SHEET'!AA544)</f>
        <v/>
      </c>
      <c s="72" t="str">
        <f>IF('S.D.PASTE SHEET'!AB544="","",'S.D.PASTE SHEET'!AB544)</f>
        <v/>
      </c>
      <c s="72" t="str">
        <f>IF('S.D.PASTE SHEET'!AC544="","",'S.D.PASTE SHEET'!AC544)</f>
        <v/>
      </c>
      <c s="72" t="str">
        <f>IF('S.D.PASTE SHEET'!AD544="","",'S.D.PASTE SHEET'!AD544)</f>
        <v/>
      </c>
      <c s="74"/>
      <c s="70" t="str">
        <f>IF(AK544="","",IF(AK544&gt;0,COUNT($AG$2:AG544),""))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IF(BC544="","",IF(BC544&gt;0,COUNT($AY$2:AY544),""))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5" spans="1:157" ht="15.75" customHeight="1">
      <c r="A545" s="72" t="str">
        <f>IF('S.D.PASTE SHEET'!A545="","",'S.D.PASTE SHEET'!A545)</f>
        <v/>
      </c>
      <c s="72" t="str">
        <f>IF('S.D.PASTE SHEET'!B545="","",'S.D.PASTE SHEET'!B545)</f>
        <v/>
      </c>
      <c s="72" t="str">
        <f>IF('S.D.PASTE SHEET'!C545="","",'S.D.PASTE SHEET'!C545)</f>
        <v/>
      </c>
      <c s="73" t="str">
        <f>IF('S.D.PASTE SHEET'!D545="","",'S.D.PASTE SHEET'!D545)</f>
        <v/>
      </c>
      <c s="72" t="str">
        <f>IF('S.D.PASTE SHEET'!E545="","",UPPER('S.D.PASTE SHEET'!E545))</f>
        <v/>
      </c>
      <c s="72" t="str">
        <f>IF('S.D.PASTE SHEET'!F545="","",'S.D.PASTE SHEET'!F545)</f>
        <v/>
      </c>
      <c s="72" t="str">
        <f>IF('S.D.PASTE SHEET'!G545="","",UPPER('S.D.PASTE SHEET'!G545))</f>
        <v/>
      </c>
      <c s="72" t="str">
        <f>IF('S.D.PASTE SHEET'!H545="","",UPPER('S.D.PASTE SHEET'!H545))</f>
        <v/>
      </c>
      <c s="72" t="str">
        <f>IF('S.D.PASTE SHEET'!I545="","",'S.D.PASTE SHEET'!I545)</f>
        <v/>
      </c>
      <c s="73" t="str">
        <f>IF('S.D.PASTE SHEET'!J545="","",'S.D.PASTE SHEET'!J545)</f>
        <v/>
      </c>
      <c s="72" t="str">
        <f>IF('S.D.PASTE SHEET'!K545="","",'S.D.PASTE SHEET'!K545)</f>
        <v/>
      </c>
      <c s="72" t="str">
        <f>IF('S.D.PASTE SHEET'!L545="","",'S.D.PASTE SHEET'!L545)</f>
        <v/>
      </c>
      <c s="72" t="str">
        <f>IF('S.D.PASTE SHEET'!M545="","",'S.D.PASTE SHEET'!M545)</f>
        <v/>
      </c>
      <c s="72" t="str">
        <f>IF('S.D.PASTE SHEET'!N545="","",'S.D.PASTE SHEET'!N545)</f>
        <v/>
      </c>
      <c s="72" t="str">
        <f>IF('S.D.PASTE SHEET'!O545="","",'S.D.PASTE SHEET'!O545)</f>
        <v/>
      </c>
      <c s="72" t="str">
        <f>IF('S.D.PASTE SHEET'!P545="","",'S.D.PASTE SHEET'!P545)</f>
        <v/>
      </c>
      <c s="72" t="str">
        <f>IF('S.D.PASTE SHEET'!Q545="","",'S.D.PASTE SHEET'!Q545)</f>
        <v/>
      </c>
      <c s="72" t="str">
        <f>IF('S.D.PASTE SHEET'!R545="","",'S.D.PASTE SHEET'!R545)</f>
        <v/>
      </c>
      <c s="72" t="str">
        <f>IF('S.D.PASTE SHEET'!S545="","",'S.D.PASTE SHEET'!S545)</f>
        <v/>
      </c>
      <c s="72" t="str">
        <f>IF('S.D.PASTE SHEET'!T545="","",'S.D.PASTE SHEET'!T545)</f>
        <v/>
      </c>
      <c s="72" t="str">
        <f>IF('S.D.PASTE SHEET'!U545="","",'S.D.PASTE SHEET'!U545)</f>
        <v/>
      </c>
      <c s="72" t="str">
        <f>IF('S.D.PASTE SHEET'!V545="","",'S.D.PASTE SHEET'!V545)</f>
        <v/>
      </c>
      <c s="72" t="str">
        <f>IF('S.D.PASTE SHEET'!W545="","",'S.D.PASTE SHEET'!W545)</f>
        <v/>
      </c>
      <c s="72" t="str">
        <f>IF('S.D.PASTE SHEET'!X545="","",'S.D.PASTE SHEET'!X545)</f>
        <v/>
      </c>
      <c s="72" t="str">
        <f>IF('S.D.PASTE SHEET'!Y545="","",'S.D.PASTE SHEET'!Y545)</f>
        <v/>
      </c>
      <c s="72" t="str">
        <f>IF('S.D.PASTE SHEET'!Z545="","",'S.D.PASTE SHEET'!Z545)</f>
        <v/>
      </c>
      <c s="72" t="str">
        <f>IF('S.D.PASTE SHEET'!AA545="","",'S.D.PASTE SHEET'!AA545)</f>
        <v/>
      </c>
      <c s="72" t="str">
        <f>IF('S.D.PASTE SHEET'!AB545="","",'S.D.PASTE SHEET'!AB545)</f>
        <v/>
      </c>
      <c s="72" t="str">
        <f>IF('S.D.PASTE SHEET'!AC545="","",'S.D.PASTE SHEET'!AC545)</f>
        <v/>
      </c>
      <c s="72" t="str">
        <f>IF('S.D.PASTE SHEET'!AD545="","",'S.D.PASTE SHEET'!AD545)</f>
        <v/>
      </c>
      <c s="74"/>
      <c s="70" t="str">
        <f>IF(AK545="","",IF(AK545&gt;0,COUNT($AG$2:AG545),""))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IF(BC545="","",IF(BC545&gt;0,COUNT($AY$2:AY545),""))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6" spans="1:157" ht="15.75" customHeight="1">
      <c r="A546" s="72" t="str">
        <f>IF('S.D.PASTE SHEET'!A546="","",'S.D.PASTE SHEET'!A546)</f>
        <v/>
      </c>
      <c s="72" t="str">
        <f>IF('S.D.PASTE SHEET'!B546="","",'S.D.PASTE SHEET'!B546)</f>
        <v/>
      </c>
      <c s="72" t="str">
        <f>IF('S.D.PASTE SHEET'!C546="","",'S.D.PASTE SHEET'!C546)</f>
        <v/>
      </c>
      <c s="73" t="str">
        <f>IF('S.D.PASTE SHEET'!D546="","",'S.D.PASTE SHEET'!D546)</f>
        <v/>
      </c>
      <c s="72" t="str">
        <f>IF('S.D.PASTE SHEET'!E546="","",UPPER('S.D.PASTE SHEET'!E546))</f>
        <v/>
      </c>
      <c s="72" t="str">
        <f>IF('S.D.PASTE SHEET'!F546="","",'S.D.PASTE SHEET'!F546)</f>
        <v/>
      </c>
      <c s="72" t="str">
        <f>IF('S.D.PASTE SHEET'!G546="","",UPPER('S.D.PASTE SHEET'!G546))</f>
        <v/>
      </c>
      <c s="72" t="str">
        <f>IF('S.D.PASTE SHEET'!H546="","",UPPER('S.D.PASTE SHEET'!H546))</f>
        <v/>
      </c>
      <c s="72" t="str">
        <f>IF('S.D.PASTE SHEET'!I546="","",'S.D.PASTE SHEET'!I546)</f>
        <v/>
      </c>
      <c s="73" t="str">
        <f>IF('S.D.PASTE SHEET'!J546="","",'S.D.PASTE SHEET'!J546)</f>
        <v/>
      </c>
      <c s="72" t="str">
        <f>IF('S.D.PASTE SHEET'!K546="","",'S.D.PASTE SHEET'!K546)</f>
        <v/>
      </c>
      <c s="72" t="str">
        <f>IF('S.D.PASTE SHEET'!L546="","",'S.D.PASTE SHEET'!L546)</f>
        <v/>
      </c>
      <c s="72" t="str">
        <f>IF('S.D.PASTE SHEET'!M546="","",'S.D.PASTE SHEET'!M546)</f>
        <v/>
      </c>
      <c s="72" t="str">
        <f>IF('S.D.PASTE SHEET'!N546="","",'S.D.PASTE SHEET'!N546)</f>
        <v/>
      </c>
      <c s="72" t="str">
        <f>IF('S.D.PASTE SHEET'!O546="","",'S.D.PASTE SHEET'!O546)</f>
        <v/>
      </c>
      <c s="72" t="str">
        <f>IF('S.D.PASTE SHEET'!P546="","",'S.D.PASTE SHEET'!P546)</f>
        <v/>
      </c>
      <c s="72" t="str">
        <f>IF('S.D.PASTE SHEET'!Q546="","",'S.D.PASTE SHEET'!Q546)</f>
        <v/>
      </c>
      <c s="72" t="str">
        <f>IF('S.D.PASTE SHEET'!R546="","",'S.D.PASTE SHEET'!R546)</f>
        <v/>
      </c>
      <c s="72" t="str">
        <f>IF('S.D.PASTE SHEET'!S546="","",'S.D.PASTE SHEET'!S546)</f>
        <v/>
      </c>
      <c s="72" t="str">
        <f>IF('S.D.PASTE SHEET'!T546="","",'S.D.PASTE SHEET'!T546)</f>
        <v/>
      </c>
      <c s="72" t="str">
        <f>IF('S.D.PASTE SHEET'!U546="","",'S.D.PASTE SHEET'!U546)</f>
        <v/>
      </c>
      <c s="72" t="str">
        <f>IF('S.D.PASTE SHEET'!V546="","",'S.D.PASTE SHEET'!V546)</f>
        <v/>
      </c>
      <c s="72" t="str">
        <f>IF('S.D.PASTE SHEET'!W546="","",'S.D.PASTE SHEET'!W546)</f>
        <v/>
      </c>
      <c s="72" t="str">
        <f>IF('S.D.PASTE SHEET'!X546="","",'S.D.PASTE SHEET'!X546)</f>
        <v/>
      </c>
      <c s="72" t="str">
        <f>IF('S.D.PASTE SHEET'!Y546="","",'S.D.PASTE SHEET'!Y546)</f>
        <v/>
      </c>
      <c s="72" t="str">
        <f>IF('S.D.PASTE SHEET'!Z546="","",'S.D.PASTE SHEET'!Z546)</f>
        <v/>
      </c>
      <c s="72" t="str">
        <f>IF('S.D.PASTE SHEET'!AA546="","",'S.D.PASTE SHEET'!AA546)</f>
        <v/>
      </c>
      <c s="72" t="str">
        <f>IF('S.D.PASTE SHEET'!AB546="","",'S.D.PASTE SHEET'!AB546)</f>
        <v/>
      </c>
      <c s="72" t="str">
        <f>IF('S.D.PASTE SHEET'!AC546="","",'S.D.PASTE SHEET'!AC546)</f>
        <v/>
      </c>
      <c s="72" t="str">
        <f>IF('S.D.PASTE SHEET'!AD546="","",'S.D.PASTE SHEET'!AD546)</f>
        <v/>
      </c>
      <c s="74"/>
      <c s="70" t="str">
        <f>IF(AK546="","",IF(AK546&gt;0,COUNT($AG$2:AG546),""))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IF(BC546="","",IF(BC546&gt;0,COUNT($AY$2:AY546),""))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7" spans="1:157" ht="15.75" customHeight="1">
      <c r="A547" s="72" t="str">
        <f>IF('S.D.PASTE SHEET'!A547="","",'S.D.PASTE SHEET'!A547)</f>
        <v/>
      </c>
      <c s="72" t="str">
        <f>IF('S.D.PASTE SHEET'!B547="","",'S.D.PASTE SHEET'!B547)</f>
        <v/>
      </c>
      <c s="72" t="str">
        <f>IF('S.D.PASTE SHEET'!C547="","",'S.D.PASTE SHEET'!C547)</f>
        <v/>
      </c>
      <c s="73" t="str">
        <f>IF('S.D.PASTE SHEET'!D547="","",'S.D.PASTE SHEET'!D547)</f>
        <v/>
      </c>
      <c s="72" t="str">
        <f>IF('S.D.PASTE SHEET'!E547="","",UPPER('S.D.PASTE SHEET'!E547))</f>
        <v/>
      </c>
      <c s="72" t="str">
        <f>IF('S.D.PASTE SHEET'!F547="","",'S.D.PASTE SHEET'!F547)</f>
        <v/>
      </c>
      <c s="72" t="str">
        <f>IF('S.D.PASTE SHEET'!G547="","",UPPER('S.D.PASTE SHEET'!G547))</f>
        <v/>
      </c>
      <c s="72" t="str">
        <f>IF('S.D.PASTE SHEET'!H547="","",UPPER('S.D.PASTE SHEET'!H547))</f>
        <v/>
      </c>
      <c s="72" t="str">
        <f>IF('S.D.PASTE SHEET'!I547="","",'S.D.PASTE SHEET'!I547)</f>
        <v/>
      </c>
      <c s="73" t="str">
        <f>IF('S.D.PASTE SHEET'!J547="","",'S.D.PASTE SHEET'!J547)</f>
        <v/>
      </c>
      <c s="72" t="str">
        <f>IF('S.D.PASTE SHEET'!K547="","",'S.D.PASTE SHEET'!K547)</f>
        <v/>
      </c>
      <c s="72" t="str">
        <f>IF('S.D.PASTE SHEET'!L547="","",'S.D.PASTE SHEET'!L547)</f>
        <v/>
      </c>
      <c s="72" t="str">
        <f>IF('S.D.PASTE SHEET'!M547="","",'S.D.PASTE SHEET'!M547)</f>
        <v/>
      </c>
      <c s="72" t="str">
        <f>IF('S.D.PASTE SHEET'!N547="","",'S.D.PASTE SHEET'!N547)</f>
        <v/>
      </c>
      <c s="72" t="str">
        <f>IF('S.D.PASTE SHEET'!O547="","",'S.D.PASTE SHEET'!O547)</f>
        <v/>
      </c>
      <c s="72" t="str">
        <f>IF('S.D.PASTE SHEET'!P547="","",'S.D.PASTE SHEET'!P547)</f>
        <v/>
      </c>
      <c s="72" t="str">
        <f>IF('S.D.PASTE SHEET'!Q547="","",'S.D.PASTE SHEET'!Q547)</f>
        <v/>
      </c>
      <c s="72" t="str">
        <f>IF('S.D.PASTE SHEET'!R547="","",'S.D.PASTE SHEET'!R547)</f>
        <v/>
      </c>
      <c s="72" t="str">
        <f>IF('S.D.PASTE SHEET'!S547="","",'S.D.PASTE SHEET'!S547)</f>
        <v/>
      </c>
      <c s="72" t="str">
        <f>IF('S.D.PASTE SHEET'!T547="","",'S.D.PASTE SHEET'!T547)</f>
        <v/>
      </c>
      <c s="72" t="str">
        <f>IF('S.D.PASTE SHEET'!U547="","",'S.D.PASTE SHEET'!U547)</f>
        <v/>
      </c>
      <c s="72" t="str">
        <f>IF('S.D.PASTE SHEET'!V547="","",'S.D.PASTE SHEET'!V547)</f>
        <v/>
      </c>
      <c s="72" t="str">
        <f>IF('S.D.PASTE SHEET'!W547="","",'S.D.PASTE SHEET'!W547)</f>
        <v/>
      </c>
      <c s="72" t="str">
        <f>IF('S.D.PASTE SHEET'!X547="","",'S.D.PASTE SHEET'!X547)</f>
        <v/>
      </c>
      <c s="72" t="str">
        <f>IF('S.D.PASTE SHEET'!Y547="","",'S.D.PASTE SHEET'!Y547)</f>
        <v/>
      </c>
      <c s="72" t="str">
        <f>IF('S.D.PASTE SHEET'!Z547="","",'S.D.PASTE SHEET'!Z547)</f>
        <v/>
      </c>
      <c s="72" t="str">
        <f>IF('S.D.PASTE SHEET'!AA547="","",'S.D.PASTE SHEET'!AA547)</f>
        <v/>
      </c>
      <c s="72" t="str">
        <f>IF('S.D.PASTE SHEET'!AB547="","",'S.D.PASTE SHEET'!AB547)</f>
        <v/>
      </c>
      <c s="72" t="str">
        <f>IF('S.D.PASTE SHEET'!AC547="","",'S.D.PASTE SHEET'!AC547)</f>
        <v/>
      </c>
      <c s="72" t="str">
        <f>IF('S.D.PASTE SHEET'!AD547="","",'S.D.PASTE SHEET'!AD547)</f>
        <v/>
      </c>
      <c s="74"/>
      <c s="70" t="str">
        <f>IF(AK547="","",IF(AK547&gt;0,COUNT($AG$2:AG547),""))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IF(BC547="","",IF(BC547&gt;0,COUNT($AY$2:AY547),""))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8" spans="1:157" ht="15.75" customHeight="1">
      <c r="A548" s="72" t="str">
        <f>IF('S.D.PASTE SHEET'!A548="","",'S.D.PASTE SHEET'!A548)</f>
        <v/>
      </c>
      <c s="72" t="str">
        <f>IF('S.D.PASTE SHEET'!B548="","",'S.D.PASTE SHEET'!B548)</f>
        <v/>
      </c>
      <c s="72" t="str">
        <f>IF('S.D.PASTE SHEET'!C548="","",'S.D.PASTE SHEET'!C548)</f>
        <v/>
      </c>
      <c s="73" t="str">
        <f>IF('S.D.PASTE SHEET'!D548="","",'S.D.PASTE SHEET'!D548)</f>
        <v/>
      </c>
      <c s="72" t="str">
        <f>IF('S.D.PASTE SHEET'!E548="","",UPPER('S.D.PASTE SHEET'!E548))</f>
        <v/>
      </c>
      <c s="72" t="str">
        <f>IF('S.D.PASTE SHEET'!F548="","",'S.D.PASTE SHEET'!F548)</f>
        <v/>
      </c>
      <c s="72" t="str">
        <f>IF('S.D.PASTE SHEET'!G548="","",UPPER('S.D.PASTE SHEET'!G548))</f>
        <v/>
      </c>
      <c s="72" t="str">
        <f>IF('S.D.PASTE SHEET'!H548="","",UPPER('S.D.PASTE SHEET'!H548))</f>
        <v/>
      </c>
      <c s="72" t="str">
        <f>IF('S.D.PASTE SHEET'!I548="","",'S.D.PASTE SHEET'!I548)</f>
        <v/>
      </c>
      <c s="73" t="str">
        <f>IF('S.D.PASTE SHEET'!J548="","",'S.D.PASTE SHEET'!J548)</f>
        <v/>
      </c>
      <c s="72" t="str">
        <f>IF('S.D.PASTE SHEET'!K548="","",'S.D.PASTE SHEET'!K548)</f>
        <v/>
      </c>
      <c s="72" t="str">
        <f>IF('S.D.PASTE SHEET'!L548="","",'S.D.PASTE SHEET'!L548)</f>
        <v/>
      </c>
      <c s="72" t="str">
        <f>IF('S.D.PASTE SHEET'!M548="","",'S.D.PASTE SHEET'!M548)</f>
        <v/>
      </c>
      <c s="72" t="str">
        <f>IF('S.D.PASTE SHEET'!N548="","",'S.D.PASTE SHEET'!N548)</f>
        <v/>
      </c>
      <c s="72" t="str">
        <f>IF('S.D.PASTE SHEET'!O548="","",'S.D.PASTE SHEET'!O548)</f>
        <v/>
      </c>
      <c s="72" t="str">
        <f>IF('S.D.PASTE SHEET'!P548="","",'S.D.PASTE SHEET'!P548)</f>
        <v/>
      </c>
      <c s="72" t="str">
        <f>IF('S.D.PASTE SHEET'!Q548="","",'S.D.PASTE SHEET'!Q548)</f>
        <v/>
      </c>
      <c s="72" t="str">
        <f>IF('S.D.PASTE SHEET'!R548="","",'S.D.PASTE SHEET'!R548)</f>
        <v/>
      </c>
      <c s="72" t="str">
        <f>IF('S.D.PASTE SHEET'!S548="","",'S.D.PASTE SHEET'!S548)</f>
        <v/>
      </c>
      <c s="72" t="str">
        <f>IF('S.D.PASTE SHEET'!T548="","",'S.D.PASTE SHEET'!T548)</f>
        <v/>
      </c>
      <c s="72" t="str">
        <f>IF('S.D.PASTE SHEET'!U548="","",'S.D.PASTE SHEET'!U548)</f>
        <v/>
      </c>
      <c s="72" t="str">
        <f>IF('S.D.PASTE SHEET'!V548="","",'S.D.PASTE SHEET'!V548)</f>
        <v/>
      </c>
      <c s="72" t="str">
        <f>IF('S.D.PASTE SHEET'!W548="","",'S.D.PASTE SHEET'!W548)</f>
        <v/>
      </c>
      <c s="72" t="str">
        <f>IF('S.D.PASTE SHEET'!X548="","",'S.D.PASTE SHEET'!X548)</f>
        <v/>
      </c>
      <c s="72" t="str">
        <f>IF('S.D.PASTE SHEET'!Y548="","",'S.D.PASTE SHEET'!Y548)</f>
        <v/>
      </c>
      <c s="72" t="str">
        <f>IF('S.D.PASTE SHEET'!Z548="","",'S.D.PASTE SHEET'!Z548)</f>
        <v/>
      </c>
      <c s="72" t="str">
        <f>IF('S.D.PASTE SHEET'!AA548="","",'S.D.PASTE SHEET'!AA548)</f>
        <v/>
      </c>
      <c s="72" t="str">
        <f>IF('S.D.PASTE SHEET'!AB548="","",'S.D.PASTE SHEET'!AB548)</f>
        <v/>
      </c>
      <c s="72" t="str">
        <f>IF('S.D.PASTE SHEET'!AC548="","",'S.D.PASTE SHEET'!AC548)</f>
        <v/>
      </c>
      <c s="72" t="str">
        <f>IF('S.D.PASTE SHEET'!AD548="","",'S.D.PASTE SHEET'!AD548)</f>
        <v/>
      </c>
      <c s="74"/>
      <c s="70" t="str">
        <f>IF(AK548="","",IF(AK548&gt;0,COUNT($AG$2:AG548),""))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IF(BC548="","",IF(BC548&gt;0,COUNT($AY$2:AY548),""))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49" spans="1:157" ht="15.75" customHeight="1">
      <c r="A549" s="72" t="str">
        <f>IF('S.D.PASTE SHEET'!A549="","",'S.D.PASTE SHEET'!A549)</f>
        <v/>
      </c>
      <c s="72" t="str">
        <f>IF('S.D.PASTE SHEET'!B549="","",'S.D.PASTE SHEET'!B549)</f>
        <v/>
      </c>
      <c s="72" t="str">
        <f>IF('S.D.PASTE SHEET'!C549="","",'S.D.PASTE SHEET'!C549)</f>
        <v/>
      </c>
      <c s="73" t="str">
        <f>IF('S.D.PASTE SHEET'!D549="","",'S.D.PASTE SHEET'!D549)</f>
        <v/>
      </c>
      <c s="72" t="str">
        <f>IF('S.D.PASTE SHEET'!E549="","",UPPER('S.D.PASTE SHEET'!E549))</f>
        <v/>
      </c>
      <c s="72" t="str">
        <f>IF('S.D.PASTE SHEET'!F549="","",'S.D.PASTE SHEET'!F549)</f>
        <v/>
      </c>
      <c s="72" t="str">
        <f>IF('S.D.PASTE SHEET'!G549="","",UPPER('S.D.PASTE SHEET'!G549))</f>
        <v/>
      </c>
      <c s="72" t="str">
        <f>IF('S.D.PASTE SHEET'!H549="","",UPPER('S.D.PASTE SHEET'!H549))</f>
        <v/>
      </c>
      <c s="72" t="str">
        <f>IF('S.D.PASTE SHEET'!I549="","",'S.D.PASTE SHEET'!I549)</f>
        <v/>
      </c>
      <c s="73" t="str">
        <f>IF('S.D.PASTE SHEET'!J549="","",'S.D.PASTE SHEET'!J549)</f>
        <v/>
      </c>
      <c s="72" t="str">
        <f>IF('S.D.PASTE SHEET'!K549="","",'S.D.PASTE SHEET'!K549)</f>
        <v/>
      </c>
      <c s="72" t="str">
        <f>IF('S.D.PASTE SHEET'!L549="","",'S.D.PASTE SHEET'!L549)</f>
        <v/>
      </c>
      <c s="72" t="str">
        <f>IF('S.D.PASTE SHEET'!M549="","",'S.D.PASTE SHEET'!M549)</f>
        <v/>
      </c>
      <c s="72" t="str">
        <f>IF('S.D.PASTE SHEET'!N549="","",'S.D.PASTE SHEET'!N549)</f>
        <v/>
      </c>
      <c s="72" t="str">
        <f>IF('S.D.PASTE SHEET'!O549="","",'S.D.PASTE SHEET'!O549)</f>
        <v/>
      </c>
      <c s="72" t="str">
        <f>IF('S.D.PASTE SHEET'!P549="","",'S.D.PASTE SHEET'!P549)</f>
        <v/>
      </c>
      <c s="72" t="str">
        <f>IF('S.D.PASTE SHEET'!Q549="","",'S.D.PASTE SHEET'!Q549)</f>
        <v/>
      </c>
      <c s="72" t="str">
        <f>IF('S.D.PASTE SHEET'!R549="","",'S.D.PASTE SHEET'!R549)</f>
        <v/>
      </c>
      <c s="72" t="str">
        <f>IF('S.D.PASTE SHEET'!S549="","",'S.D.PASTE SHEET'!S549)</f>
        <v/>
      </c>
      <c s="72" t="str">
        <f>IF('S.D.PASTE SHEET'!T549="","",'S.D.PASTE SHEET'!T549)</f>
        <v/>
      </c>
      <c s="72" t="str">
        <f>IF('S.D.PASTE SHEET'!U549="","",'S.D.PASTE SHEET'!U549)</f>
        <v/>
      </c>
      <c s="72" t="str">
        <f>IF('S.D.PASTE SHEET'!V549="","",'S.D.PASTE SHEET'!V549)</f>
        <v/>
      </c>
      <c s="72" t="str">
        <f>IF('S.D.PASTE SHEET'!W549="","",'S.D.PASTE SHEET'!W549)</f>
        <v/>
      </c>
      <c s="72" t="str">
        <f>IF('S.D.PASTE SHEET'!X549="","",'S.D.PASTE SHEET'!X549)</f>
        <v/>
      </c>
      <c s="72" t="str">
        <f>IF('S.D.PASTE SHEET'!Y549="","",'S.D.PASTE SHEET'!Y549)</f>
        <v/>
      </c>
      <c s="72" t="str">
        <f>IF('S.D.PASTE SHEET'!Z549="","",'S.D.PASTE SHEET'!Z549)</f>
        <v/>
      </c>
      <c s="72" t="str">
        <f>IF('S.D.PASTE SHEET'!AA549="","",'S.D.PASTE SHEET'!AA549)</f>
        <v/>
      </c>
      <c s="72" t="str">
        <f>IF('S.D.PASTE SHEET'!AB549="","",'S.D.PASTE SHEET'!AB549)</f>
        <v/>
      </c>
      <c s="72" t="str">
        <f>IF('S.D.PASTE SHEET'!AC549="","",'S.D.PASTE SHEET'!AC549)</f>
        <v/>
      </c>
      <c s="72" t="str">
        <f>IF('S.D.PASTE SHEET'!AD549="","",'S.D.PASTE SHEET'!AD549)</f>
        <v/>
      </c>
      <c s="74"/>
      <c s="70" t="str">
        <f>IF(AK549="","",IF(AK549&gt;0,COUNT($AG$2:AG549),""))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IF(BC549="","",IF(BC549&gt;0,COUNT($AY$2:AY549),""))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0" spans="1:157" ht="15.75" customHeight="1">
      <c r="A550" s="72" t="str">
        <f>IF('S.D.PASTE SHEET'!A550="","",'S.D.PASTE SHEET'!A550)</f>
        <v/>
      </c>
      <c s="72" t="str">
        <f>IF('S.D.PASTE SHEET'!B550="","",'S.D.PASTE SHEET'!B550)</f>
        <v/>
      </c>
      <c s="72" t="str">
        <f>IF('S.D.PASTE SHEET'!C550="","",'S.D.PASTE SHEET'!C550)</f>
        <v/>
      </c>
      <c s="73" t="str">
        <f>IF('S.D.PASTE SHEET'!D550="","",'S.D.PASTE SHEET'!D550)</f>
        <v/>
      </c>
      <c s="72" t="str">
        <f>IF('S.D.PASTE SHEET'!E550="","",UPPER('S.D.PASTE SHEET'!E550))</f>
        <v/>
      </c>
      <c s="72" t="str">
        <f>IF('S.D.PASTE SHEET'!F550="","",'S.D.PASTE SHEET'!F550)</f>
        <v/>
      </c>
      <c s="72" t="str">
        <f>IF('S.D.PASTE SHEET'!G550="","",UPPER('S.D.PASTE SHEET'!G550))</f>
        <v/>
      </c>
      <c s="72" t="str">
        <f>IF('S.D.PASTE SHEET'!H550="","",UPPER('S.D.PASTE SHEET'!H550))</f>
        <v/>
      </c>
      <c s="72" t="str">
        <f>IF('S.D.PASTE SHEET'!I550="","",'S.D.PASTE SHEET'!I550)</f>
        <v/>
      </c>
      <c s="73" t="str">
        <f>IF('S.D.PASTE SHEET'!J550="","",'S.D.PASTE SHEET'!J550)</f>
        <v/>
      </c>
      <c s="72" t="str">
        <f>IF('S.D.PASTE SHEET'!K550="","",'S.D.PASTE SHEET'!K550)</f>
        <v/>
      </c>
      <c s="72" t="str">
        <f>IF('S.D.PASTE SHEET'!L550="","",'S.D.PASTE SHEET'!L550)</f>
        <v/>
      </c>
      <c s="72" t="str">
        <f>IF('S.D.PASTE SHEET'!M550="","",'S.D.PASTE SHEET'!M550)</f>
        <v/>
      </c>
      <c s="72" t="str">
        <f>IF('S.D.PASTE SHEET'!N550="","",'S.D.PASTE SHEET'!N550)</f>
        <v/>
      </c>
      <c s="72" t="str">
        <f>IF('S.D.PASTE SHEET'!O550="","",'S.D.PASTE SHEET'!O550)</f>
        <v/>
      </c>
      <c s="72" t="str">
        <f>IF('S.D.PASTE SHEET'!P550="","",'S.D.PASTE SHEET'!P550)</f>
        <v/>
      </c>
      <c s="72" t="str">
        <f>IF('S.D.PASTE SHEET'!Q550="","",'S.D.PASTE SHEET'!Q550)</f>
        <v/>
      </c>
      <c s="72" t="str">
        <f>IF('S.D.PASTE SHEET'!R550="","",'S.D.PASTE SHEET'!R550)</f>
        <v/>
      </c>
      <c s="72" t="str">
        <f>IF('S.D.PASTE SHEET'!S550="","",'S.D.PASTE SHEET'!S550)</f>
        <v/>
      </c>
      <c s="72" t="str">
        <f>IF('S.D.PASTE SHEET'!T550="","",'S.D.PASTE SHEET'!T550)</f>
        <v/>
      </c>
      <c s="72" t="str">
        <f>IF('S.D.PASTE SHEET'!U550="","",'S.D.PASTE SHEET'!U550)</f>
        <v/>
      </c>
      <c s="72" t="str">
        <f>IF('S.D.PASTE SHEET'!V550="","",'S.D.PASTE SHEET'!V550)</f>
        <v/>
      </c>
      <c s="72" t="str">
        <f>IF('S.D.PASTE SHEET'!W550="","",'S.D.PASTE SHEET'!W550)</f>
        <v/>
      </c>
      <c s="72" t="str">
        <f>IF('S.D.PASTE SHEET'!X550="","",'S.D.PASTE SHEET'!X550)</f>
        <v/>
      </c>
      <c s="72" t="str">
        <f>IF('S.D.PASTE SHEET'!Y550="","",'S.D.PASTE SHEET'!Y550)</f>
        <v/>
      </c>
      <c s="72" t="str">
        <f>IF('S.D.PASTE SHEET'!Z550="","",'S.D.PASTE SHEET'!Z550)</f>
        <v/>
      </c>
      <c s="72" t="str">
        <f>IF('S.D.PASTE SHEET'!AA550="","",'S.D.PASTE SHEET'!AA550)</f>
        <v/>
      </c>
      <c s="72" t="str">
        <f>IF('S.D.PASTE SHEET'!AB550="","",'S.D.PASTE SHEET'!AB550)</f>
        <v/>
      </c>
      <c s="72" t="str">
        <f>IF('S.D.PASTE SHEET'!AC550="","",'S.D.PASTE SHEET'!AC550)</f>
        <v/>
      </c>
      <c s="72" t="str">
        <f>IF('S.D.PASTE SHEET'!AD550="","",'S.D.PASTE SHEET'!AD550)</f>
        <v/>
      </c>
      <c s="74"/>
      <c s="70" t="str">
        <f>IF(AK550="","",IF(AK550&gt;0,COUNT($AG$2:AG550),""))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IF(BC550="","",IF(BC550&gt;0,COUNT($AY$2:AY550),""))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1" spans="1:157" ht="15.75" customHeight="1">
      <c r="A551" s="72" t="str">
        <f>IF('S.D.PASTE SHEET'!A551="","",'S.D.PASTE SHEET'!A551)</f>
        <v/>
      </c>
      <c s="72" t="str">
        <f>IF('S.D.PASTE SHEET'!B551="","",'S.D.PASTE SHEET'!B551)</f>
        <v/>
      </c>
      <c s="72" t="str">
        <f>IF('S.D.PASTE SHEET'!C551="","",'S.D.PASTE SHEET'!C551)</f>
        <v/>
      </c>
      <c s="73" t="str">
        <f>IF('S.D.PASTE SHEET'!D551="","",'S.D.PASTE SHEET'!D551)</f>
        <v/>
      </c>
      <c s="72" t="str">
        <f>IF('S.D.PASTE SHEET'!E551="","",UPPER('S.D.PASTE SHEET'!E551))</f>
        <v/>
      </c>
      <c s="72" t="str">
        <f>IF('S.D.PASTE SHEET'!F551="","",'S.D.PASTE SHEET'!F551)</f>
        <v/>
      </c>
      <c s="72" t="str">
        <f>IF('S.D.PASTE SHEET'!G551="","",UPPER('S.D.PASTE SHEET'!G551))</f>
        <v/>
      </c>
      <c s="72" t="str">
        <f>IF('S.D.PASTE SHEET'!H551="","",UPPER('S.D.PASTE SHEET'!H551))</f>
        <v/>
      </c>
      <c s="72" t="str">
        <f>IF('S.D.PASTE SHEET'!I551="","",'S.D.PASTE SHEET'!I551)</f>
        <v/>
      </c>
      <c s="73" t="str">
        <f>IF('S.D.PASTE SHEET'!J551="","",'S.D.PASTE SHEET'!J551)</f>
        <v/>
      </c>
      <c s="72" t="str">
        <f>IF('S.D.PASTE SHEET'!K551="","",'S.D.PASTE SHEET'!K551)</f>
        <v/>
      </c>
      <c s="72" t="str">
        <f>IF('S.D.PASTE SHEET'!L551="","",'S.D.PASTE SHEET'!L551)</f>
        <v/>
      </c>
      <c s="72" t="str">
        <f>IF('S.D.PASTE SHEET'!M551="","",'S.D.PASTE SHEET'!M551)</f>
        <v/>
      </c>
      <c s="72" t="str">
        <f>IF('S.D.PASTE SHEET'!N551="","",'S.D.PASTE SHEET'!N551)</f>
        <v/>
      </c>
      <c s="72" t="str">
        <f>IF('S.D.PASTE SHEET'!O551="","",'S.D.PASTE SHEET'!O551)</f>
        <v/>
      </c>
      <c s="72" t="str">
        <f>IF('S.D.PASTE SHEET'!P551="","",'S.D.PASTE SHEET'!P551)</f>
        <v/>
      </c>
      <c s="72" t="str">
        <f>IF('S.D.PASTE SHEET'!Q551="","",'S.D.PASTE SHEET'!Q551)</f>
        <v/>
      </c>
      <c s="72" t="str">
        <f>IF('S.D.PASTE SHEET'!R551="","",'S.D.PASTE SHEET'!R551)</f>
        <v/>
      </c>
      <c s="72" t="str">
        <f>IF('S.D.PASTE SHEET'!S551="","",'S.D.PASTE SHEET'!S551)</f>
        <v/>
      </c>
      <c s="72" t="str">
        <f>IF('S.D.PASTE SHEET'!T551="","",'S.D.PASTE SHEET'!T551)</f>
        <v/>
      </c>
      <c s="72" t="str">
        <f>IF('S.D.PASTE SHEET'!U551="","",'S.D.PASTE SHEET'!U551)</f>
        <v/>
      </c>
      <c s="72" t="str">
        <f>IF('S.D.PASTE SHEET'!V551="","",'S.D.PASTE SHEET'!V551)</f>
        <v/>
      </c>
      <c s="72" t="str">
        <f>IF('S.D.PASTE SHEET'!W551="","",'S.D.PASTE SHEET'!W551)</f>
        <v/>
      </c>
      <c s="72" t="str">
        <f>IF('S.D.PASTE SHEET'!X551="","",'S.D.PASTE SHEET'!X551)</f>
        <v/>
      </c>
      <c s="72" t="str">
        <f>IF('S.D.PASTE SHEET'!Y551="","",'S.D.PASTE SHEET'!Y551)</f>
        <v/>
      </c>
      <c s="72" t="str">
        <f>IF('S.D.PASTE SHEET'!Z551="","",'S.D.PASTE SHEET'!Z551)</f>
        <v/>
      </c>
      <c s="72" t="str">
        <f>IF('S.D.PASTE SHEET'!AA551="","",'S.D.PASTE SHEET'!AA551)</f>
        <v/>
      </c>
      <c s="72" t="str">
        <f>IF('S.D.PASTE SHEET'!AB551="","",'S.D.PASTE SHEET'!AB551)</f>
        <v/>
      </c>
      <c s="72" t="str">
        <f>IF('S.D.PASTE SHEET'!AC551="","",'S.D.PASTE SHEET'!AC551)</f>
        <v/>
      </c>
      <c s="72" t="str">
        <f>IF('S.D.PASTE SHEET'!AD551="","",'S.D.PASTE SHEET'!AD551)</f>
        <v/>
      </c>
      <c s="74"/>
      <c s="70" t="str">
        <f>IF(AK551="","",IF(AK551&gt;0,COUNT($AG$2:AG551),""))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IF(BC551="","",IF(BC551&gt;0,COUNT($AY$2:AY551),""))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2" spans="1:157" ht="15.75" customHeight="1">
      <c r="A552" s="72" t="str">
        <f>IF('S.D.PASTE SHEET'!A552="","",'S.D.PASTE SHEET'!A552)</f>
        <v/>
      </c>
      <c s="72" t="str">
        <f>IF('S.D.PASTE SHEET'!B552="","",'S.D.PASTE SHEET'!B552)</f>
        <v/>
      </c>
      <c s="72" t="str">
        <f>IF('S.D.PASTE SHEET'!C552="","",'S.D.PASTE SHEET'!C552)</f>
        <v/>
      </c>
      <c s="73" t="str">
        <f>IF('S.D.PASTE SHEET'!D552="","",'S.D.PASTE SHEET'!D552)</f>
        <v/>
      </c>
      <c s="72" t="str">
        <f>IF('S.D.PASTE SHEET'!E552="","",UPPER('S.D.PASTE SHEET'!E552))</f>
        <v/>
      </c>
      <c s="72" t="str">
        <f>IF('S.D.PASTE SHEET'!F552="","",'S.D.PASTE SHEET'!F552)</f>
        <v/>
      </c>
      <c s="72" t="str">
        <f>IF('S.D.PASTE SHEET'!G552="","",UPPER('S.D.PASTE SHEET'!G552))</f>
        <v/>
      </c>
      <c s="72" t="str">
        <f>IF('S.D.PASTE SHEET'!H552="","",UPPER('S.D.PASTE SHEET'!H552))</f>
        <v/>
      </c>
      <c s="72" t="str">
        <f>IF('S.D.PASTE SHEET'!I552="","",'S.D.PASTE SHEET'!I552)</f>
        <v/>
      </c>
      <c s="73" t="str">
        <f>IF('S.D.PASTE SHEET'!J552="","",'S.D.PASTE SHEET'!J552)</f>
        <v/>
      </c>
      <c s="72" t="str">
        <f>IF('S.D.PASTE SHEET'!K552="","",'S.D.PASTE SHEET'!K552)</f>
        <v/>
      </c>
      <c s="72" t="str">
        <f>IF('S.D.PASTE SHEET'!L552="","",'S.D.PASTE SHEET'!L552)</f>
        <v/>
      </c>
      <c s="72" t="str">
        <f>IF('S.D.PASTE SHEET'!M552="","",'S.D.PASTE SHEET'!M552)</f>
        <v/>
      </c>
      <c s="72" t="str">
        <f>IF('S.D.PASTE SHEET'!N552="","",'S.D.PASTE SHEET'!N552)</f>
        <v/>
      </c>
      <c s="72" t="str">
        <f>IF('S.D.PASTE SHEET'!O552="","",'S.D.PASTE SHEET'!O552)</f>
        <v/>
      </c>
      <c s="72" t="str">
        <f>IF('S.D.PASTE SHEET'!P552="","",'S.D.PASTE SHEET'!P552)</f>
        <v/>
      </c>
      <c s="72" t="str">
        <f>IF('S.D.PASTE SHEET'!Q552="","",'S.D.PASTE SHEET'!Q552)</f>
        <v/>
      </c>
      <c s="72" t="str">
        <f>IF('S.D.PASTE SHEET'!R552="","",'S.D.PASTE SHEET'!R552)</f>
        <v/>
      </c>
      <c s="72" t="str">
        <f>IF('S.D.PASTE SHEET'!S552="","",'S.D.PASTE SHEET'!S552)</f>
        <v/>
      </c>
      <c s="72" t="str">
        <f>IF('S.D.PASTE SHEET'!T552="","",'S.D.PASTE SHEET'!T552)</f>
        <v/>
      </c>
      <c s="72" t="str">
        <f>IF('S.D.PASTE SHEET'!U552="","",'S.D.PASTE SHEET'!U552)</f>
        <v/>
      </c>
      <c s="72" t="str">
        <f>IF('S.D.PASTE SHEET'!V552="","",'S.D.PASTE SHEET'!V552)</f>
        <v/>
      </c>
      <c s="72" t="str">
        <f>IF('S.D.PASTE SHEET'!W552="","",'S.D.PASTE SHEET'!W552)</f>
        <v/>
      </c>
      <c s="72" t="str">
        <f>IF('S.D.PASTE SHEET'!X552="","",'S.D.PASTE SHEET'!X552)</f>
        <v/>
      </c>
      <c s="72" t="str">
        <f>IF('S.D.PASTE SHEET'!Y552="","",'S.D.PASTE SHEET'!Y552)</f>
        <v/>
      </c>
      <c s="72" t="str">
        <f>IF('S.D.PASTE SHEET'!Z552="","",'S.D.PASTE SHEET'!Z552)</f>
        <v/>
      </c>
      <c s="72" t="str">
        <f>IF('S.D.PASTE SHEET'!AA552="","",'S.D.PASTE SHEET'!AA552)</f>
        <v/>
      </c>
      <c s="72" t="str">
        <f>IF('S.D.PASTE SHEET'!AB552="","",'S.D.PASTE SHEET'!AB552)</f>
        <v/>
      </c>
      <c s="72" t="str">
        <f>IF('S.D.PASTE SHEET'!AC552="","",'S.D.PASTE SHEET'!AC552)</f>
        <v/>
      </c>
      <c s="72" t="str">
        <f>IF('S.D.PASTE SHEET'!AD552="","",'S.D.PASTE SHEET'!AD552)</f>
        <v/>
      </c>
      <c s="74"/>
      <c s="70" t="str">
        <f>IF(AK552="","",IF(AK552&gt;0,COUNT($AG$2:AG552),""))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IF(BC552="","",IF(BC552&gt;0,COUNT($AY$2:AY552),""))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3" spans="1:157" ht="15.75" customHeight="1">
      <c r="A553" s="72" t="str">
        <f>IF('S.D.PASTE SHEET'!A553="","",'S.D.PASTE SHEET'!A553)</f>
        <v/>
      </c>
      <c s="72" t="str">
        <f>IF('S.D.PASTE SHEET'!B553="","",'S.D.PASTE SHEET'!B553)</f>
        <v/>
      </c>
      <c s="72" t="str">
        <f>IF('S.D.PASTE SHEET'!C553="","",'S.D.PASTE SHEET'!C553)</f>
        <v/>
      </c>
      <c s="73" t="str">
        <f>IF('S.D.PASTE SHEET'!D553="","",'S.D.PASTE SHEET'!D553)</f>
        <v/>
      </c>
      <c s="72" t="str">
        <f>IF('S.D.PASTE SHEET'!E553="","",UPPER('S.D.PASTE SHEET'!E553))</f>
        <v/>
      </c>
      <c s="72" t="str">
        <f>IF('S.D.PASTE SHEET'!F553="","",'S.D.PASTE SHEET'!F553)</f>
        <v/>
      </c>
      <c s="72" t="str">
        <f>IF('S.D.PASTE SHEET'!G553="","",UPPER('S.D.PASTE SHEET'!G553))</f>
        <v/>
      </c>
      <c s="72" t="str">
        <f>IF('S.D.PASTE SHEET'!H553="","",UPPER('S.D.PASTE SHEET'!H553))</f>
        <v/>
      </c>
      <c s="72" t="str">
        <f>IF('S.D.PASTE SHEET'!I553="","",'S.D.PASTE SHEET'!I553)</f>
        <v/>
      </c>
      <c s="73" t="str">
        <f>IF('S.D.PASTE SHEET'!J553="","",'S.D.PASTE SHEET'!J553)</f>
        <v/>
      </c>
      <c s="72" t="str">
        <f>IF('S.D.PASTE SHEET'!K553="","",'S.D.PASTE SHEET'!K553)</f>
        <v/>
      </c>
      <c s="72" t="str">
        <f>IF('S.D.PASTE SHEET'!L553="","",'S.D.PASTE SHEET'!L553)</f>
        <v/>
      </c>
      <c s="72" t="str">
        <f>IF('S.D.PASTE SHEET'!M553="","",'S.D.PASTE SHEET'!M553)</f>
        <v/>
      </c>
      <c s="72" t="str">
        <f>IF('S.D.PASTE SHEET'!N553="","",'S.D.PASTE SHEET'!N553)</f>
        <v/>
      </c>
      <c s="72" t="str">
        <f>IF('S.D.PASTE SHEET'!O553="","",'S.D.PASTE SHEET'!O553)</f>
        <v/>
      </c>
      <c s="72" t="str">
        <f>IF('S.D.PASTE SHEET'!P553="","",'S.D.PASTE SHEET'!P553)</f>
        <v/>
      </c>
      <c s="72" t="str">
        <f>IF('S.D.PASTE SHEET'!Q553="","",'S.D.PASTE SHEET'!Q553)</f>
        <v/>
      </c>
      <c s="72" t="str">
        <f>IF('S.D.PASTE SHEET'!R553="","",'S.D.PASTE SHEET'!R553)</f>
        <v/>
      </c>
      <c s="72" t="str">
        <f>IF('S.D.PASTE SHEET'!S553="","",'S.D.PASTE SHEET'!S553)</f>
        <v/>
      </c>
      <c s="72" t="str">
        <f>IF('S.D.PASTE SHEET'!T553="","",'S.D.PASTE SHEET'!T553)</f>
        <v/>
      </c>
      <c s="72" t="str">
        <f>IF('S.D.PASTE SHEET'!U553="","",'S.D.PASTE SHEET'!U553)</f>
        <v/>
      </c>
      <c s="72" t="str">
        <f>IF('S.D.PASTE SHEET'!V553="","",'S.D.PASTE SHEET'!V553)</f>
        <v/>
      </c>
      <c s="72" t="str">
        <f>IF('S.D.PASTE SHEET'!W553="","",'S.D.PASTE SHEET'!W553)</f>
        <v/>
      </c>
      <c s="72" t="str">
        <f>IF('S.D.PASTE SHEET'!X553="","",'S.D.PASTE SHEET'!X553)</f>
        <v/>
      </c>
      <c s="72" t="str">
        <f>IF('S.D.PASTE SHEET'!Y553="","",'S.D.PASTE SHEET'!Y553)</f>
        <v/>
      </c>
      <c s="72" t="str">
        <f>IF('S.D.PASTE SHEET'!Z553="","",'S.D.PASTE SHEET'!Z553)</f>
        <v/>
      </c>
      <c s="72" t="str">
        <f>IF('S.D.PASTE SHEET'!AA553="","",'S.D.PASTE SHEET'!AA553)</f>
        <v/>
      </c>
      <c s="72" t="str">
        <f>IF('S.D.PASTE SHEET'!AB553="","",'S.D.PASTE SHEET'!AB553)</f>
        <v/>
      </c>
      <c s="72" t="str">
        <f>IF('S.D.PASTE SHEET'!AC553="","",'S.D.PASTE SHEET'!AC553)</f>
        <v/>
      </c>
      <c s="72" t="str">
        <f>IF('S.D.PASTE SHEET'!AD553="","",'S.D.PASTE SHEET'!AD553)</f>
        <v/>
      </c>
      <c s="74"/>
      <c s="70" t="str">
        <f>IF(AK553="","",IF(AK553&gt;0,COUNT($AG$2:AG553),""))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IF(BC553="","",IF(BC553&gt;0,COUNT($AY$2:AY553),""))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4" spans="1:157" ht="15.75" customHeight="1">
      <c r="A554" s="72" t="str">
        <f>IF('S.D.PASTE SHEET'!A554="","",'S.D.PASTE SHEET'!A554)</f>
        <v/>
      </c>
      <c s="72" t="str">
        <f>IF('S.D.PASTE SHEET'!B554="","",'S.D.PASTE SHEET'!B554)</f>
        <v/>
      </c>
      <c s="72" t="str">
        <f>IF('S.D.PASTE SHEET'!C554="","",'S.D.PASTE SHEET'!C554)</f>
        <v/>
      </c>
      <c s="73" t="str">
        <f>IF('S.D.PASTE SHEET'!D554="","",'S.D.PASTE SHEET'!D554)</f>
        <v/>
      </c>
      <c s="72" t="str">
        <f>IF('S.D.PASTE SHEET'!E554="","",UPPER('S.D.PASTE SHEET'!E554))</f>
        <v/>
      </c>
      <c s="72" t="str">
        <f>IF('S.D.PASTE SHEET'!F554="","",'S.D.PASTE SHEET'!F554)</f>
        <v/>
      </c>
      <c s="72" t="str">
        <f>IF('S.D.PASTE SHEET'!G554="","",UPPER('S.D.PASTE SHEET'!G554))</f>
        <v/>
      </c>
      <c s="72" t="str">
        <f>IF('S.D.PASTE SHEET'!H554="","",UPPER('S.D.PASTE SHEET'!H554))</f>
        <v/>
      </c>
      <c s="72" t="str">
        <f>IF('S.D.PASTE SHEET'!I554="","",'S.D.PASTE SHEET'!I554)</f>
        <v/>
      </c>
      <c s="73" t="str">
        <f>IF('S.D.PASTE SHEET'!J554="","",'S.D.PASTE SHEET'!J554)</f>
        <v/>
      </c>
      <c s="72" t="str">
        <f>IF('S.D.PASTE SHEET'!K554="","",'S.D.PASTE SHEET'!K554)</f>
        <v/>
      </c>
      <c s="72" t="str">
        <f>IF('S.D.PASTE SHEET'!L554="","",'S.D.PASTE SHEET'!L554)</f>
        <v/>
      </c>
      <c s="72" t="str">
        <f>IF('S.D.PASTE SHEET'!M554="","",'S.D.PASTE SHEET'!M554)</f>
        <v/>
      </c>
      <c s="72" t="str">
        <f>IF('S.D.PASTE SHEET'!N554="","",'S.D.PASTE SHEET'!N554)</f>
        <v/>
      </c>
      <c s="72" t="str">
        <f>IF('S.D.PASTE SHEET'!O554="","",'S.D.PASTE SHEET'!O554)</f>
        <v/>
      </c>
      <c s="72" t="str">
        <f>IF('S.D.PASTE SHEET'!P554="","",'S.D.PASTE SHEET'!P554)</f>
        <v/>
      </c>
      <c s="72" t="str">
        <f>IF('S.D.PASTE SHEET'!Q554="","",'S.D.PASTE SHEET'!Q554)</f>
        <v/>
      </c>
      <c s="72" t="str">
        <f>IF('S.D.PASTE SHEET'!R554="","",'S.D.PASTE SHEET'!R554)</f>
        <v/>
      </c>
      <c s="72" t="str">
        <f>IF('S.D.PASTE SHEET'!S554="","",'S.D.PASTE SHEET'!S554)</f>
        <v/>
      </c>
      <c s="72" t="str">
        <f>IF('S.D.PASTE SHEET'!T554="","",'S.D.PASTE SHEET'!T554)</f>
        <v/>
      </c>
      <c s="72" t="str">
        <f>IF('S.D.PASTE SHEET'!U554="","",'S.D.PASTE SHEET'!U554)</f>
        <v/>
      </c>
      <c s="72" t="str">
        <f>IF('S.D.PASTE SHEET'!V554="","",'S.D.PASTE SHEET'!V554)</f>
        <v/>
      </c>
      <c s="72" t="str">
        <f>IF('S.D.PASTE SHEET'!W554="","",'S.D.PASTE SHEET'!W554)</f>
        <v/>
      </c>
      <c s="72" t="str">
        <f>IF('S.D.PASTE SHEET'!X554="","",'S.D.PASTE SHEET'!X554)</f>
        <v/>
      </c>
      <c s="72" t="str">
        <f>IF('S.D.PASTE SHEET'!Y554="","",'S.D.PASTE SHEET'!Y554)</f>
        <v/>
      </c>
      <c s="72" t="str">
        <f>IF('S.D.PASTE SHEET'!Z554="","",'S.D.PASTE SHEET'!Z554)</f>
        <v/>
      </c>
      <c s="72" t="str">
        <f>IF('S.D.PASTE SHEET'!AA554="","",'S.D.PASTE SHEET'!AA554)</f>
        <v/>
      </c>
      <c s="72" t="str">
        <f>IF('S.D.PASTE SHEET'!AB554="","",'S.D.PASTE SHEET'!AB554)</f>
        <v/>
      </c>
      <c s="72" t="str">
        <f>IF('S.D.PASTE SHEET'!AC554="","",'S.D.PASTE SHEET'!AC554)</f>
        <v/>
      </c>
      <c s="72" t="str">
        <f>IF('S.D.PASTE SHEET'!AD554="","",'S.D.PASTE SHEET'!AD554)</f>
        <v/>
      </c>
      <c s="74"/>
      <c s="70" t="str">
        <f>IF(AK554="","",IF(AK554&gt;0,COUNT($AG$2:AG554),""))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IF(BC554="","",IF(BC554&gt;0,COUNT($AY$2:AY554),""))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5" spans="1:157" ht="15.75" customHeight="1">
      <c r="A555" s="72" t="str">
        <f>IF('S.D.PASTE SHEET'!A555="","",'S.D.PASTE SHEET'!A555)</f>
        <v/>
      </c>
      <c s="72" t="str">
        <f>IF('S.D.PASTE SHEET'!B555="","",'S.D.PASTE SHEET'!B555)</f>
        <v/>
      </c>
      <c s="72" t="str">
        <f>IF('S.D.PASTE SHEET'!C555="","",'S.D.PASTE SHEET'!C555)</f>
        <v/>
      </c>
      <c s="73" t="str">
        <f>IF('S.D.PASTE SHEET'!D555="","",'S.D.PASTE SHEET'!D555)</f>
        <v/>
      </c>
      <c s="72" t="str">
        <f>IF('S.D.PASTE SHEET'!E555="","",UPPER('S.D.PASTE SHEET'!E555))</f>
        <v/>
      </c>
      <c s="72" t="str">
        <f>IF('S.D.PASTE SHEET'!F555="","",'S.D.PASTE SHEET'!F555)</f>
        <v/>
      </c>
      <c s="72" t="str">
        <f>IF('S.D.PASTE SHEET'!G555="","",UPPER('S.D.PASTE SHEET'!G555))</f>
        <v/>
      </c>
      <c s="72" t="str">
        <f>IF('S.D.PASTE SHEET'!H555="","",UPPER('S.D.PASTE SHEET'!H555))</f>
        <v/>
      </c>
      <c s="72" t="str">
        <f>IF('S.D.PASTE SHEET'!I555="","",'S.D.PASTE SHEET'!I555)</f>
        <v/>
      </c>
      <c s="73" t="str">
        <f>IF('S.D.PASTE SHEET'!J555="","",'S.D.PASTE SHEET'!J555)</f>
        <v/>
      </c>
      <c s="72" t="str">
        <f>IF('S.D.PASTE SHEET'!K555="","",'S.D.PASTE SHEET'!K555)</f>
        <v/>
      </c>
      <c s="72" t="str">
        <f>IF('S.D.PASTE SHEET'!L555="","",'S.D.PASTE SHEET'!L555)</f>
        <v/>
      </c>
      <c s="72" t="str">
        <f>IF('S.D.PASTE SHEET'!M555="","",'S.D.PASTE SHEET'!M555)</f>
        <v/>
      </c>
      <c s="72" t="str">
        <f>IF('S.D.PASTE SHEET'!N555="","",'S.D.PASTE SHEET'!N555)</f>
        <v/>
      </c>
      <c s="72" t="str">
        <f>IF('S.D.PASTE SHEET'!O555="","",'S.D.PASTE SHEET'!O555)</f>
        <v/>
      </c>
      <c s="72" t="str">
        <f>IF('S.D.PASTE SHEET'!P555="","",'S.D.PASTE SHEET'!P555)</f>
        <v/>
      </c>
      <c s="72" t="str">
        <f>IF('S.D.PASTE SHEET'!Q555="","",'S.D.PASTE SHEET'!Q555)</f>
        <v/>
      </c>
      <c s="72" t="str">
        <f>IF('S.D.PASTE SHEET'!R555="","",'S.D.PASTE SHEET'!R555)</f>
        <v/>
      </c>
      <c s="72" t="str">
        <f>IF('S.D.PASTE SHEET'!S555="","",'S.D.PASTE SHEET'!S555)</f>
        <v/>
      </c>
      <c s="72" t="str">
        <f>IF('S.D.PASTE SHEET'!T555="","",'S.D.PASTE SHEET'!T555)</f>
        <v/>
      </c>
      <c s="72" t="str">
        <f>IF('S.D.PASTE SHEET'!U555="","",'S.D.PASTE SHEET'!U555)</f>
        <v/>
      </c>
      <c s="72" t="str">
        <f>IF('S.D.PASTE SHEET'!V555="","",'S.D.PASTE SHEET'!V555)</f>
        <v/>
      </c>
      <c s="72" t="str">
        <f>IF('S.D.PASTE SHEET'!W555="","",'S.D.PASTE SHEET'!W555)</f>
        <v/>
      </c>
      <c s="72" t="str">
        <f>IF('S.D.PASTE SHEET'!X555="","",'S.D.PASTE SHEET'!X555)</f>
        <v/>
      </c>
      <c s="72" t="str">
        <f>IF('S.D.PASTE SHEET'!Y555="","",'S.D.PASTE SHEET'!Y555)</f>
        <v/>
      </c>
      <c s="72" t="str">
        <f>IF('S.D.PASTE SHEET'!Z555="","",'S.D.PASTE SHEET'!Z555)</f>
        <v/>
      </c>
      <c s="72" t="str">
        <f>IF('S.D.PASTE SHEET'!AA555="","",'S.D.PASTE SHEET'!AA555)</f>
        <v/>
      </c>
      <c s="72" t="str">
        <f>IF('S.D.PASTE SHEET'!AB555="","",'S.D.PASTE SHEET'!AB555)</f>
        <v/>
      </c>
      <c s="72" t="str">
        <f>IF('S.D.PASTE SHEET'!AC555="","",'S.D.PASTE SHEET'!AC555)</f>
        <v/>
      </c>
      <c s="72" t="str">
        <f>IF('S.D.PASTE SHEET'!AD555="","",'S.D.PASTE SHEET'!AD555)</f>
        <v/>
      </c>
      <c s="74"/>
      <c s="70" t="str">
        <f>IF(AK555="","",IF(AK555&gt;0,COUNT($AG$2:AG555),""))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IF(BC555="","",IF(BC555&gt;0,COUNT($AY$2:AY555),""))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6" spans="1:157" ht="15.75" customHeight="1">
      <c r="A556" s="72" t="str">
        <f>IF('S.D.PASTE SHEET'!A556="","",'S.D.PASTE SHEET'!A556)</f>
        <v/>
      </c>
      <c s="72" t="str">
        <f>IF('S.D.PASTE SHEET'!B556="","",'S.D.PASTE SHEET'!B556)</f>
        <v/>
      </c>
      <c s="72" t="str">
        <f>IF('S.D.PASTE SHEET'!C556="","",'S.D.PASTE SHEET'!C556)</f>
        <v/>
      </c>
      <c s="73" t="str">
        <f>IF('S.D.PASTE SHEET'!D556="","",'S.D.PASTE SHEET'!D556)</f>
        <v/>
      </c>
      <c s="72" t="str">
        <f>IF('S.D.PASTE SHEET'!E556="","",UPPER('S.D.PASTE SHEET'!E556))</f>
        <v/>
      </c>
      <c s="72" t="str">
        <f>IF('S.D.PASTE SHEET'!F556="","",'S.D.PASTE SHEET'!F556)</f>
        <v/>
      </c>
      <c s="72" t="str">
        <f>IF('S.D.PASTE SHEET'!G556="","",UPPER('S.D.PASTE SHEET'!G556))</f>
        <v/>
      </c>
      <c s="72" t="str">
        <f>IF('S.D.PASTE SHEET'!H556="","",UPPER('S.D.PASTE SHEET'!H556))</f>
        <v/>
      </c>
      <c s="72" t="str">
        <f>IF('S.D.PASTE SHEET'!I556="","",'S.D.PASTE SHEET'!I556)</f>
        <v/>
      </c>
      <c s="73" t="str">
        <f>IF('S.D.PASTE SHEET'!J556="","",'S.D.PASTE SHEET'!J556)</f>
        <v/>
      </c>
      <c s="72" t="str">
        <f>IF('S.D.PASTE SHEET'!K556="","",'S.D.PASTE SHEET'!K556)</f>
        <v/>
      </c>
      <c s="72" t="str">
        <f>IF('S.D.PASTE SHEET'!L556="","",'S.D.PASTE SHEET'!L556)</f>
        <v/>
      </c>
      <c s="72" t="str">
        <f>IF('S.D.PASTE SHEET'!M556="","",'S.D.PASTE SHEET'!M556)</f>
        <v/>
      </c>
      <c s="72" t="str">
        <f>IF('S.D.PASTE SHEET'!N556="","",'S.D.PASTE SHEET'!N556)</f>
        <v/>
      </c>
      <c s="72" t="str">
        <f>IF('S.D.PASTE SHEET'!O556="","",'S.D.PASTE SHEET'!O556)</f>
        <v/>
      </c>
      <c s="72" t="str">
        <f>IF('S.D.PASTE SHEET'!P556="","",'S.D.PASTE SHEET'!P556)</f>
        <v/>
      </c>
      <c s="72" t="str">
        <f>IF('S.D.PASTE SHEET'!Q556="","",'S.D.PASTE SHEET'!Q556)</f>
        <v/>
      </c>
      <c s="72" t="str">
        <f>IF('S.D.PASTE SHEET'!R556="","",'S.D.PASTE SHEET'!R556)</f>
        <v/>
      </c>
      <c s="72" t="str">
        <f>IF('S.D.PASTE SHEET'!S556="","",'S.D.PASTE SHEET'!S556)</f>
        <v/>
      </c>
      <c s="72" t="str">
        <f>IF('S.D.PASTE SHEET'!T556="","",'S.D.PASTE SHEET'!T556)</f>
        <v/>
      </c>
      <c s="72" t="str">
        <f>IF('S.D.PASTE SHEET'!U556="","",'S.D.PASTE SHEET'!U556)</f>
        <v/>
      </c>
      <c s="72" t="str">
        <f>IF('S.D.PASTE SHEET'!V556="","",'S.D.PASTE SHEET'!V556)</f>
        <v/>
      </c>
      <c s="72" t="str">
        <f>IF('S.D.PASTE SHEET'!W556="","",'S.D.PASTE SHEET'!W556)</f>
        <v/>
      </c>
      <c s="72" t="str">
        <f>IF('S.D.PASTE SHEET'!X556="","",'S.D.PASTE SHEET'!X556)</f>
        <v/>
      </c>
      <c s="72" t="str">
        <f>IF('S.D.PASTE SHEET'!Y556="","",'S.D.PASTE SHEET'!Y556)</f>
        <v/>
      </c>
      <c s="72" t="str">
        <f>IF('S.D.PASTE SHEET'!Z556="","",'S.D.PASTE SHEET'!Z556)</f>
        <v/>
      </c>
      <c s="72" t="str">
        <f>IF('S.D.PASTE SHEET'!AA556="","",'S.D.PASTE SHEET'!AA556)</f>
        <v/>
      </c>
      <c s="72" t="str">
        <f>IF('S.D.PASTE SHEET'!AB556="","",'S.D.PASTE SHEET'!AB556)</f>
        <v/>
      </c>
      <c s="72" t="str">
        <f>IF('S.D.PASTE SHEET'!AC556="","",'S.D.PASTE SHEET'!AC556)</f>
        <v/>
      </c>
      <c s="72" t="str">
        <f>IF('S.D.PASTE SHEET'!AD556="","",'S.D.PASTE SHEET'!AD556)</f>
        <v/>
      </c>
      <c s="74"/>
      <c s="70" t="str">
        <f>IF(AK556="","",IF(AK556&gt;0,COUNT($AG$2:AG556),""))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IF(BC556="","",IF(BC556&gt;0,COUNT($AY$2:AY556),""))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7" spans="1:157" ht="15.75" customHeight="1">
      <c r="A557" s="72" t="str">
        <f>IF('S.D.PASTE SHEET'!A557="","",'S.D.PASTE SHEET'!A557)</f>
        <v/>
      </c>
      <c s="72" t="str">
        <f>IF('S.D.PASTE SHEET'!B557="","",'S.D.PASTE SHEET'!B557)</f>
        <v/>
      </c>
      <c s="72" t="str">
        <f>IF('S.D.PASTE SHEET'!C557="","",'S.D.PASTE SHEET'!C557)</f>
        <v/>
      </c>
      <c s="73" t="str">
        <f>IF('S.D.PASTE SHEET'!D557="","",'S.D.PASTE SHEET'!D557)</f>
        <v/>
      </c>
      <c s="72" t="str">
        <f>IF('S.D.PASTE SHEET'!E557="","",UPPER('S.D.PASTE SHEET'!E557))</f>
        <v/>
      </c>
      <c s="72" t="str">
        <f>IF('S.D.PASTE SHEET'!F557="","",'S.D.PASTE SHEET'!F557)</f>
        <v/>
      </c>
      <c s="72" t="str">
        <f>IF('S.D.PASTE SHEET'!G557="","",UPPER('S.D.PASTE SHEET'!G557))</f>
        <v/>
      </c>
      <c s="72" t="str">
        <f>IF('S.D.PASTE SHEET'!H557="","",UPPER('S.D.PASTE SHEET'!H557))</f>
        <v/>
      </c>
      <c s="72" t="str">
        <f>IF('S.D.PASTE SHEET'!I557="","",'S.D.PASTE SHEET'!I557)</f>
        <v/>
      </c>
      <c s="73" t="str">
        <f>IF('S.D.PASTE SHEET'!J557="","",'S.D.PASTE SHEET'!J557)</f>
        <v/>
      </c>
      <c s="72" t="str">
        <f>IF('S.D.PASTE SHEET'!K557="","",'S.D.PASTE SHEET'!K557)</f>
        <v/>
      </c>
      <c s="72" t="str">
        <f>IF('S.D.PASTE SHEET'!L557="","",'S.D.PASTE SHEET'!L557)</f>
        <v/>
      </c>
      <c s="72" t="str">
        <f>IF('S.D.PASTE SHEET'!M557="","",'S.D.PASTE SHEET'!M557)</f>
        <v/>
      </c>
      <c s="72" t="str">
        <f>IF('S.D.PASTE SHEET'!N557="","",'S.D.PASTE SHEET'!N557)</f>
        <v/>
      </c>
      <c s="72" t="str">
        <f>IF('S.D.PASTE SHEET'!O557="","",'S.D.PASTE SHEET'!O557)</f>
        <v/>
      </c>
      <c s="72" t="str">
        <f>IF('S.D.PASTE SHEET'!P557="","",'S.D.PASTE SHEET'!P557)</f>
        <v/>
      </c>
      <c s="72" t="str">
        <f>IF('S.D.PASTE SHEET'!Q557="","",'S.D.PASTE SHEET'!Q557)</f>
        <v/>
      </c>
      <c s="72" t="str">
        <f>IF('S.D.PASTE SHEET'!R557="","",'S.D.PASTE SHEET'!R557)</f>
        <v/>
      </c>
      <c s="72" t="str">
        <f>IF('S.D.PASTE SHEET'!S557="","",'S.D.PASTE SHEET'!S557)</f>
        <v/>
      </c>
      <c s="72" t="str">
        <f>IF('S.D.PASTE SHEET'!T557="","",'S.D.PASTE SHEET'!T557)</f>
        <v/>
      </c>
      <c s="72" t="str">
        <f>IF('S.D.PASTE SHEET'!U557="","",'S.D.PASTE SHEET'!U557)</f>
        <v/>
      </c>
      <c s="72" t="str">
        <f>IF('S.D.PASTE SHEET'!V557="","",'S.D.PASTE SHEET'!V557)</f>
        <v/>
      </c>
      <c s="72" t="str">
        <f>IF('S.D.PASTE SHEET'!W557="","",'S.D.PASTE SHEET'!W557)</f>
        <v/>
      </c>
      <c s="72" t="str">
        <f>IF('S.D.PASTE SHEET'!X557="","",'S.D.PASTE SHEET'!X557)</f>
        <v/>
      </c>
      <c s="72" t="str">
        <f>IF('S.D.PASTE SHEET'!Y557="","",'S.D.PASTE SHEET'!Y557)</f>
        <v/>
      </c>
      <c s="72" t="str">
        <f>IF('S.D.PASTE SHEET'!Z557="","",'S.D.PASTE SHEET'!Z557)</f>
        <v/>
      </c>
      <c s="72" t="str">
        <f>IF('S.D.PASTE SHEET'!AA557="","",'S.D.PASTE SHEET'!AA557)</f>
        <v/>
      </c>
      <c s="72" t="str">
        <f>IF('S.D.PASTE SHEET'!AB557="","",'S.D.PASTE SHEET'!AB557)</f>
        <v/>
      </c>
      <c s="72" t="str">
        <f>IF('S.D.PASTE SHEET'!AC557="","",'S.D.PASTE SHEET'!AC557)</f>
        <v/>
      </c>
      <c s="72" t="str">
        <f>IF('S.D.PASTE SHEET'!AD557="","",'S.D.PASTE SHEET'!AD557)</f>
        <v/>
      </c>
      <c s="74"/>
      <c s="70" t="str">
        <f>IF(AK557="","",IF(AK557&gt;0,COUNT($AG$2:AG557),""))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IF(BC557="","",IF(BC557&gt;0,COUNT($AY$2:AY557),""))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8" spans="1:157" ht="15.75" customHeight="1">
      <c r="A558" s="72" t="str">
        <f>IF('S.D.PASTE SHEET'!A558="","",'S.D.PASTE SHEET'!A558)</f>
        <v/>
      </c>
      <c s="72" t="str">
        <f>IF('S.D.PASTE SHEET'!B558="","",'S.D.PASTE SHEET'!B558)</f>
        <v/>
      </c>
      <c s="72" t="str">
        <f>IF('S.D.PASTE SHEET'!C558="","",'S.D.PASTE SHEET'!C558)</f>
        <v/>
      </c>
      <c s="73" t="str">
        <f>IF('S.D.PASTE SHEET'!D558="","",'S.D.PASTE SHEET'!D558)</f>
        <v/>
      </c>
      <c s="72" t="str">
        <f>IF('S.D.PASTE SHEET'!E558="","",UPPER('S.D.PASTE SHEET'!E558))</f>
        <v/>
      </c>
      <c s="72" t="str">
        <f>IF('S.D.PASTE SHEET'!F558="","",'S.D.PASTE SHEET'!F558)</f>
        <v/>
      </c>
      <c s="72" t="str">
        <f>IF('S.D.PASTE SHEET'!G558="","",UPPER('S.D.PASTE SHEET'!G558))</f>
        <v/>
      </c>
      <c s="72" t="str">
        <f>IF('S.D.PASTE SHEET'!H558="","",UPPER('S.D.PASTE SHEET'!H558))</f>
        <v/>
      </c>
      <c s="72" t="str">
        <f>IF('S.D.PASTE SHEET'!I558="","",'S.D.PASTE SHEET'!I558)</f>
        <v/>
      </c>
      <c s="73" t="str">
        <f>IF('S.D.PASTE SHEET'!J558="","",'S.D.PASTE SHEET'!J558)</f>
        <v/>
      </c>
      <c s="72" t="str">
        <f>IF('S.D.PASTE SHEET'!K558="","",'S.D.PASTE SHEET'!K558)</f>
        <v/>
      </c>
      <c s="72" t="str">
        <f>IF('S.D.PASTE SHEET'!L558="","",'S.D.PASTE SHEET'!L558)</f>
        <v/>
      </c>
      <c s="72" t="str">
        <f>IF('S.D.PASTE SHEET'!M558="","",'S.D.PASTE SHEET'!M558)</f>
        <v/>
      </c>
      <c s="72" t="str">
        <f>IF('S.D.PASTE SHEET'!N558="","",'S.D.PASTE SHEET'!N558)</f>
        <v/>
      </c>
      <c s="72" t="str">
        <f>IF('S.D.PASTE SHEET'!O558="","",'S.D.PASTE SHEET'!O558)</f>
        <v/>
      </c>
      <c s="72" t="str">
        <f>IF('S.D.PASTE SHEET'!P558="","",'S.D.PASTE SHEET'!P558)</f>
        <v/>
      </c>
      <c s="72" t="str">
        <f>IF('S.D.PASTE SHEET'!Q558="","",'S.D.PASTE SHEET'!Q558)</f>
        <v/>
      </c>
      <c s="72" t="str">
        <f>IF('S.D.PASTE SHEET'!R558="","",'S.D.PASTE SHEET'!R558)</f>
        <v/>
      </c>
      <c s="72" t="str">
        <f>IF('S.D.PASTE SHEET'!S558="","",'S.D.PASTE SHEET'!S558)</f>
        <v/>
      </c>
      <c s="72" t="str">
        <f>IF('S.D.PASTE SHEET'!T558="","",'S.D.PASTE SHEET'!T558)</f>
        <v/>
      </c>
      <c s="72" t="str">
        <f>IF('S.D.PASTE SHEET'!U558="","",'S.D.PASTE SHEET'!U558)</f>
        <v/>
      </c>
      <c s="72" t="str">
        <f>IF('S.D.PASTE SHEET'!V558="","",'S.D.PASTE SHEET'!V558)</f>
        <v/>
      </c>
      <c s="72" t="str">
        <f>IF('S.D.PASTE SHEET'!W558="","",'S.D.PASTE SHEET'!W558)</f>
        <v/>
      </c>
      <c s="72" t="str">
        <f>IF('S.D.PASTE SHEET'!X558="","",'S.D.PASTE SHEET'!X558)</f>
        <v/>
      </c>
      <c s="72" t="str">
        <f>IF('S.D.PASTE SHEET'!Y558="","",'S.D.PASTE SHEET'!Y558)</f>
        <v/>
      </c>
      <c s="72" t="str">
        <f>IF('S.D.PASTE SHEET'!Z558="","",'S.D.PASTE SHEET'!Z558)</f>
        <v/>
      </c>
      <c s="72" t="str">
        <f>IF('S.D.PASTE SHEET'!AA558="","",'S.D.PASTE SHEET'!AA558)</f>
        <v/>
      </c>
      <c s="72" t="str">
        <f>IF('S.D.PASTE SHEET'!AB558="","",'S.D.PASTE SHEET'!AB558)</f>
        <v/>
      </c>
      <c s="72" t="str">
        <f>IF('S.D.PASTE SHEET'!AC558="","",'S.D.PASTE SHEET'!AC558)</f>
        <v/>
      </c>
      <c s="72" t="str">
        <f>IF('S.D.PASTE SHEET'!AD558="","",'S.D.PASTE SHEET'!AD558)</f>
        <v/>
      </c>
      <c s="74"/>
      <c s="70" t="str">
        <f>IF(AK558="","",IF(AK558&gt;0,COUNT($AG$2:AG558),""))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IF(BC558="","",IF(BC558&gt;0,COUNT($AY$2:AY558),""))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59" spans="1:157" ht="15.75" customHeight="1">
      <c r="A559" s="72" t="str">
        <f>IF('S.D.PASTE SHEET'!A559="","",'S.D.PASTE SHEET'!A559)</f>
        <v/>
      </c>
      <c s="72" t="str">
        <f>IF('S.D.PASTE SHEET'!B559="","",'S.D.PASTE SHEET'!B559)</f>
        <v/>
      </c>
      <c s="72" t="str">
        <f>IF('S.D.PASTE SHEET'!C559="","",'S.D.PASTE SHEET'!C559)</f>
        <v/>
      </c>
      <c s="73" t="str">
        <f>IF('S.D.PASTE SHEET'!D559="","",'S.D.PASTE SHEET'!D559)</f>
        <v/>
      </c>
      <c s="72" t="str">
        <f>IF('S.D.PASTE SHEET'!E559="","",UPPER('S.D.PASTE SHEET'!E559))</f>
        <v/>
      </c>
      <c s="72" t="str">
        <f>IF('S.D.PASTE SHEET'!F559="","",'S.D.PASTE SHEET'!F559)</f>
        <v/>
      </c>
      <c s="72" t="str">
        <f>IF('S.D.PASTE SHEET'!G559="","",UPPER('S.D.PASTE SHEET'!G559))</f>
        <v/>
      </c>
      <c s="72" t="str">
        <f>IF('S.D.PASTE SHEET'!H559="","",UPPER('S.D.PASTE SHEET'!H559))</f>
        <v/>
      </c>
      <c s="72" t="str">
        <f>IF('S.D.PASTE SHEET'!I559="","",'S.D.PASTE SHEET'!I559)</f>
        <v/>
      </c>
      <c s="73" t="str">
        <f>IF('S.D.PASTE SHEET'!J559="","",'S.D.PASTE SHEET'!J559)</f>
        <v/>
      </c>
      <c s="72" t="str">
        <f>IF('S.D.PASTE SHEET'!K559="","",'S.D.PASTE SHEET'!K559)</f>
        <v/>
      </c>
      <c s="72" t="str">
        <f>IF('S.D.PASTE SHEET'!L559="","",'S.D.PASTE SHEET'!L559)</f>
        <v/>
      </c>
      <c s="72" t="str">
        <f>IF('S.D.PASTE SHEET'!M559="","",'S.D.PASTE SHEET'!M559)</f>
        <v/>
      </c>
      <c s="72" t="str">
        <f>IF('S.D.PASTE SHEET'!N559="","",'S.D.PASTE SHEET'!N559)</f>
        <v/>
      </c>
      <c s="72" t="str">
        <f>IF('S.D.PASTE SHEET'!O559="","",'S.D.PASTE SHEET'!O559)</f>
        <v/>
      </c>
      <c s="72" t="str">
        <f>IF('S.D.PASTE SHEET'!P559="","",'S.D.PASTE SHEET'!P559)</f>
        <v/>
      </c>
      <c s="72" t="str">
        <f>IF('S.D.PASTE SHEET'!Q559="","",'S.D.PASTE SHEET'!Q559)</f>
        <v/>
      </c>
      <c s="72" t="str">
        <f>IF('S.D.PASTE SHEET'!R559="","",'S.D.PASTE SHEET'!R559)</f>
        <v/>
      </c>
      <c s="72" t="str">
        <f>IF('S.D.PASTE SHEET'!S559="","",'S.D.PASTE SHEET'!S559)</f>
        <v/>
      </c>
      <c s="72" t="str">
        <f>IF('S.D.PASTE SHEET'!T559="","",'S.D.PASTE SHEET'!T559)</f>
        <v/>
      </c>
      <c s="72" t="str">
        <f>IF('S.D.PASTE SHEET'!U559="","",'S.D.PASTE SHEET'!U559)</f>
        <v/>
      </c>
      <c s="72" t="str">
        <f>IF('S.D.PASTE SHEET'!V559="","",'S.D.PASTE SHEET'!V559)</f>
        <v/>
      </c>
      <c s="72" t="str">
        <f>IF('S.D.PASTE SHEET'!W559="","",'S.D.PASTE SHEET'!W559)</f>
        <v/>
      </c>
      <c s="72" t="str">
        <f>IF('S.D.PASTE SHEET'!X559="","",'S.D.PASTE SHEET'!X559)</f>
        <v/>
      </c>
      <c s="72" t="str">
        <f>IF('S.D.PASTE SHEET'!Y559="","",'S.D.PASTE SHEET'!Y559)</f>
        <v/>
      </c>
      <c s="72" t="str">
        <f>IF('S.D.PASTE SHEET'!Z559="","",'S.D.PASTE SHEET'!Z559)</f>
        <v/>
      </c>
      <c s="72" t="str">
        <f>IF('S.D.PASTE SHEET'!AA559="","",'S.D.PASTE SHEET'!AA559)</f>
        <v/>
      </c>
      <c s="72" t="str">
        <f>IF('S.D.PASTE SHEET'!AB559="","",'S.D.PASTE SHEET'!AB559)</f>
        <v/>
      </c>
      <c s="72" t="str">
        <f>IF('S.D.PASTE SHEET'!AC559="","",'S.D.PASTE SHEET'!AC559)</f>
        <v/>
      </c>
      <c s="72" t="str">
        <f>IF('S.D.PASTE SHEET'!AD559="","",'S.D.PASTE SHEET'!AD559)</f>
        <v/>
      </c>
      <c s="74"/>
      <c s="70" t="str">
        <f>IF(AK559="","",IF(AK559&gt;0,COUNT($AG$2:AG559),""))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IF(BC559="","",IF(BC559&gt;0,COUNT($AY$2:AY559),""))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0" spans="1:157" ht="15.75" customHeight="1">
      <c r="A560" s="72" t="str">
        <f>IF('S.D.PASTE SHEET'!A560="","",'S.D.PASTE SHEET'!A560)</f>
        <v/>
      </c>
      <c s="72" t="str">
        <f>IF('S.D.PASTE SHEET'!B560="","",'S.D.PASTE SHEET'!B560)</f>
        <v/>
      </c>
      <c s="72" t="str">
        <f>IF('S.D.PASTE SHEET'!C560="","",'S.D.PASTE SHEET'!C560)</f>
        <v/>
      </c>
      <c s="73" t="str">
        <f>IF('S.D.PASTE SHEET'!D560="","",'S.D.PASTE SHEET'!D560)</f>
        <v/>
      </c>
      <c s="72" t="str">
        <f>IF('S.D.PASTE SHEET'!E560="","",UPPER('S.D.PASTE SHEET'!E560))</f>
        <v/>
      </c>
      <c s="72" t="str">
        <f>IF('S.D.PASTE SHEET'!F560="","",'S.D.PASTE SHEET'!F560)</f>
        <v/>
      </c>
      <c s="72" t="str">
        <f>IF('S.D.PASTE SHEET'!G560="","",UPPER('S.D.PASTE SHEET'!G560))</f>
        <v/>
      </c>
      <c s="72" t="str">
        <f>IF('S.D.PASTE SHEET'!H560="","",UPPER('S.D.PASTE SHEET'!H560))</f>
        <v/>
      </c>
      <c s="72" t="str">
        <f>IF('S.D.PASTE SHEET'!I560="","",'S.D.PASTE SHEET'!I560)</f>
        <v/>
      </c>
      <c s="73" t="str">
        <f>IF('S.D.PASTE SHEET'!J560="","",'S.D.PASTE SHEET'!J560)</f>
        <v/>
      </c>
      <c s="72" t="str">
        <f>IF('S.D.PASTE SHEET'!K560="","",'S.D.PASTE SHEET'!K560)</f>
        <v/>
      </c>
      <c s="72" t="str">
        <f>IF('S.D.PASTE SHEET'!L560="","",'S.D.PASTE SHEET'!L560)</f>
        <v/>
      </c>
      <c s="72" t="str">
        <f>IF('S.D.PASTE SHEET'!M560="","",'S.D.PASTE SHEET'!M560)</f>
        <v/>
      </c>
      <c s="72" t="str">
        <f>IF('S.D.PASTE SHEET'!N560="","",'S.D.PASTE SHEET'!N560)</f>
        <v/>
      </c>
      <c s="72" t="str">
        <f>IF('S.D.PASTE SHEET'!O560="","",'S.D.PASTE SHEET'!O560)</f>
        <v/>
      </c>
      <c s="72" t="str">
        <f>IF('S.D.PASTE SHEET'!P560="","",'S.D.PASTE SHEET'!P560)</f>
        <v/>
      </c>
      <c s="72" t="str">
        <f>IF('S.D.PASTE SHEET'!Q560="","",'S.D.PASTE SHEET'!Q560)</f>
        <v/>
      </c>
      <c s="72" t="str">
        <f>IF('S.D.PASTE SHEET'!R560="","",'S.D.PASTE SHEET'!R560)</f>
        <v/>
      </c>
      <c s="72" t="str">
        <f>IF('S.D.PASTE SHEET'!S560="","",'S.D.PASTE SHEET'!S560)</f>
        <v/>
      </c>
      <c s="72" t="str">
        <f>IF('S.D.PASTE SHEET'!T560="","",'S.D.PASTE SHEET'!T560)</f>
        <v/>
      </c>
      <c s="72" t="str">
        <f>IF('S.D.PASTE SHEET'!U560="","",'S.D.PASTE SHEET'!U560)</f>
        <v/>
      </c>
      <c s="72" t="str">
        <f>IF('S.D.PASTE SHEET'!V560="","",'S.D.PASTE SHEET'!V560)</f>
        <v/>
      </c>
      <c s="72" t="str">
        <f>IF('S.D.PASTE SHEET'!W560="","",'S.D.PASTE SHEET'!W560)</f>
        <v/>
      </c>
      <c s="72" t="str">
        <f>IF('S.D.PASTE SHEET'!X560="","",'S.D.PASTE SHEET'!X560)</f>
        <v/>
      </c>
      <c s="72" t="str">
        <f>IF('S.D.PASTE SHEET'!Y560="","",'S.D.PASTE SHEET'!Y560)</f>
        <v/>
      </c>
      <c s="72" t="str">
        <f>IF('S.D.PASTE SHEET'!Z560="","",'S.D.PASTE SHEET'!Z560)</f>
        <v/>
      </c>
      <c s="72" t="str">
        <f>IF('S.D.PASTE SHEET'!AA560="","",'S.D.PASTE SHEET'!AA560)</f>
        <v/>
      </c>
      <c s="72" t="str">
        <f>IF('S.D.PASTE SHEET'!AB560="","",'S.D.PASTE SHEET'!AB560)</f>
        <v/>
      </c>
      <c s="72" t="str">
        <f>IF('S.D.PASTE SHEET'!AC560="","",'S.D.PASTE SHEET'!AC560)</f>
        <v/>
      </c>
      <c s="72" t="str">
        <f>IF('S.D.PASTE SHEET'!AD560="","",'S.D.PASTE SHEET'!AD560)</f>
        <v/>
      </c>
      <c s="74"/>
      <c s="70" t="str">
        <f>IF(AK560="","",IF(AK560&gt;0,COUNT($AG$2:AG560),""))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IF(BC560="","",IF(BC560&gt;0,COUNT($AY$2:AY560),""))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1" spans="1:157" ht="15.75" customHeight="1">
      <c r="A561" s="72" t="str">
        <f>IF('S.D.PASTE SHEET'!A561="","",'S.D.PASTE SHEET'!A561)</f>
        <v/>
      </c>
      <c s="72" t="str">
        <f>IF('S.D.PASTE SHEET'!B561="","",'S.D.PASTE SHEET'!B561)</f>
        <v/>
      </c>
      <c s="72" t="str">
        <f>IF('S.D.PASTE SHEET'!C561="","",'S.D.PASTE SHEET'!C561)</f>
        <v/>
      </c>
      <c s="73" t="str">
        <f>IF('S.D.PASTE SHEET'!D561="","",'S.D.PASTE SHEET'!D561)</f>
        <v/>
      </c>
      <c s="72" t="str">
        <f>IF('S.D.PASTE SHEET'!E561="","",UPPER('S.D.PASTE SHEET'!E561))</f>
        <v/>
      </c>
      <c s="72" t="str">
        <f>IF('S.D.PASTE SHEET'!F561="","",'S.D.PASTE SHEET'!F561)</f>
        <v/>
      </c>
      <c s="72" t="str">
        <f>IF('S.D.PASTE SHEET'!G561="","",UPPER('S.D.PASTE SHEET'!G561))</f>
        <v/>
      </c>
      <c s="72" t="str">
        <f>IF('S.D.PASTE SHEET'!H561="","",UPPER('S.D.PASTE SHEET'!H561))</f>
        <v/>
      </c>
      <c s="72" t="str">
        <f>IF('S.D.PASTE SHEET'!I561="","",'S.D.PASTE SHEET'!I561)</f>
        <v/>
      </c>
      <c s="73" t="str">
        <f>IF('S.D.PASTE SHEET'!J561="","",'S.D.PASTE SHEET'!J561)</f>
        <v/>
      </c>
      <c s="72" t="str">
        <f>IF('S.D.PASTE SHEET'!K561="","",'S.D.PASTE SHEET'!K561)</f>
        <v/>
      </c>
      <c s="72" t="str">
        <f>IF('S.D.PASTE SHEET'!L561="","",'S.D.PASTE SHEET'!L561)</f>
        <v/>
      </c>
      <c s="72" t="str">
        <f>IF('S.D.PASTE SHEET'!M561="","",'S.D.PASTE SHEET'!M561)</f>
        <v/>
      </c>
      <c s="72" t="str">
        <f>IF('S.D.PASTE SHEET'!N561="","",'S.D.PASTE SHEET'!N561)</f>
        <v/>
      </c>
      <c s="72" t="str">
        <f>IF('S.D.PASTE SHEET'!O561="","",'S.D.PASTE SHEET'!O561)</f>
        <v/>
      </c>
      <c s="72" t="str">
        <f>IF('S.D.PASTE SHEET'!P561="","",'S.D.PASTE SHEET'!P561)</f>
        <v/>
      </c>
      <c s="72" t="str">
        <f>IF('S.D.PASTE SHEET'!Q561="","",'S.D.PASTE SHEET'!Q561)</f>
        <v/>
      </c>
      <c s="72" t="str">
        <f>IF('S.D.PASTE SHEET'!R561="","",'S.D.PASTE SHEET'!R561)</f>
        <v/>
      </c>
      <c s="72" t="str">
        <f>IF('S.D.PASTE SHEET'!S561="","",'S.D.PASTE SHEET'!S561)</f>
        <v/>
      </c>
      <c s="72" t="str">
        <f>IF('S.D.PASTE SHEET'!T561="","",'S.D.PASTE SHEET'!T561)</f>
        <v/>
      </c>
      <c s="72" t="str">
        <f>IF('S.D.PASTE SHEET'!U561="","",'S.D.PASTE SHEET'!U561)</f>
        <v/>
      </c>
      <c s="72" t="str">
        <f>IF('S.D.PASTE SHEET'!V561="","",'S.D.PASTE SHEET'!V561)</f>
        <v/>
      </c>
      <c s="72" t="str">
        <f>IF('S.D.PASTE SHEET'!W561="","",'S.D.PASTE SHEET'!W561)</f>
        <v/>
      </c>
      <c s="72" t="str">
        <f>IF('S.D.PASTE SHEET'!X561="","",'S.D.PASTE SHEET'!X561)</f>
        <v/>
      </c>
      <c s="72" t="str">
        <f>IF('S.D.PASTE SHEET'!Y561="","",'S.D.PASTE SHEET'!Y561)</f>
        <v/>
      </c>
      <c s="72" t="str">
        <f>IF('S.D.PASTE SHEET'!Z561="","",'S.D.PASTE SHEET'!Z561)</f>
        <v/>
      </c>
      <c s="72" t="str">
        <f>IF('S.D.PASTE SHEET'!AA561="","",'S.D.PASTE SHEET'!AA561)</f>
        <v/>
      </c>
      <c s="72" t="str">
        <f>IF('S.D.PASTE SHEET'!AB561="","",'S.D.PASTE SHEET'!AB561)</f>
        <v/>
      </c>
      <c s="72" t="str">
        <f>IF('S.D.PASTE SHEET'!AC561="","",'S.D.PASTE SHEET'!AC561)</f>
        <v/>
      </c>
      <c s="72" t="str">
        <f>IF('S.D.PASTE SHEET'!AD561="","",'S.D.PASTE SHEET'!AD561)</f>
        <v/>
      </c>
      <c s="74"/>
      <c s="70" t="str">
        <f>IF(AK561="","",IF(AK561&gt;0,COUNT($AG$2:AG561),""))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IF(BC561="","",IF(BC561&gt;0,COUNT($AY$2:AY561),""))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2" spans="1:157" ht="15.75" customHeight="1">
      <c r="A562" s="72" t="str">
        <f>IF('S.D.PASTE SHEET'!A562="","",'S.D.PASTE SHEET'!A562)</f>
        <v/>
      </c>
      <c s="72" t="str">
        <f>IF('S.D.PASTE SHEET'!B562="","",'S.D.PASTE SHEET'!B562)</f>
        <v/>
      </c>
      <c s="72" t="str">
        <f>IF('S.D.PASTE SHEET'!C562="","",'S.D.PASTE SHEET'!C562)</f>
        <v/>
      </c>
      <c s="73" t="str">
        <f>IF('S.D.PASTE SHEET'!D562="","",'S.D.PASTE SHEET'!D562)</f>
        <v/>
      </c>
      <c s="72" t="str">
        <f>IF('S.D.PASTE SHEET'!E562="","",UPPER('S.D.PASTE SHEET'!E562))</f>
        <v/>
      </c>
      <c s="72" t="str">
        <f>IF('S.D.PASTE SHEET'!F562="","",'S.D.PASTE SHEET'!F562)</f>
        <v/>
      </c>
      <c s="72" t="str">
        <f>IF('S.D.PASTE SHEET'!G562="","",UPPER('S.D.PASTE SHEET'!G562))</f>
        <v/>
      </c>
      <c s="72" t="str">
        <f>IF('S.D.PASTE SHEET'!H562="","",UPPER('S.D.PASTE SHEET'!H562))</f>
        <v/>
      </c>
      <c s="72" t="str">
        <f>IF('S.D.PASTE SHEET'!I562="","",'S.D.PASTE SHEET'!I562)</f>
        <v/>
      </c>
      <c s="73" t="str">
        <f>IF('S.D.PASTE SHEET'!J562="","",'S.D.PASTE SHEET'!J562)</f>
        <v/>
      </c>
      <c s="72" t="str">
        <f>IF('S.D.PASTE SHEET'!K562="","",'S.D.PASTE SHEET'!K562)</f>
        <v/>
      </c>
      <c s="72" t="str">
        <f>IF('S.D.PASTE SHEET'!L562="","",'S.D.PASTE SHEET'!L562)</f>
        <v/>
      </c>
      <c s="72" t="str">
        <f>IF('S.D.PASTE SHEET'!M562="","",'S.D.PASTE SHEET'!M562)</f>
        <v/>
      </c>
      <c s="72" t="str">
        <f>IF('S.D.PASTE SHEET'!N562="","",'S.D.PASTE SHEET'!N562)</f>
        <v/>
      </c>
      <c s="72" t="str">
        <f>IF('S.D.PASTE SHEET'!O562="","",'S.D.PASTE SHEET'!O562)</f>
        <v/>
      </c>
      <c s="72" t="str">
        <f>IF('S.D.PASTE SHEET'!P562="","",'S.D.PASTE SHEET'!P562)</f>
        <v/>
      </c>
      <c s="72" t="str">
        <f>IF('S.D.PASTE SHEET'!Q562="","",'S.D.PASTE SHEET'!Q562)</f>
        <v/>
      </c>
      <c s="72" t="str">
        <f>IF('S.D.PASTE SHEET'!R562="","",'S.D.PASTE SHEET'!R562)</f>
        <v/>
      </c>
      <c s="72" t="str">
        <f>IF('S.D.PASTE SHEET'!S562="","",'S.D.PASTE SHEET'!S562)</f>
        <v/>
      </c>
      <c s="72" t="str">
        <f>IF('S.D.PASTE SHEET'!T562="","",'S.D.PASTE SHEET'!T562)</f>
        <v/>
      </c>
      <c s="72" t="str">
        <f>IF('S.D.PASTE SHEET'!U562="","",'S.D.PASTE SHEET'!U562)</f>
        <v/>
      </c>
      <c s="72" t="str">
        <f>IF('S.D.PASTE SHEET'!V562="","",'S.D.PASTE SHEET'!V562)</f>
        <v/>
      </c>
      <c s="72" t="str">
        <f>IF('S.D.PASTE SHEET'!W562="","",'S.D.PASTE SHEET'!W562)</f>
        <v/>
      </c>
      <c s="72" t="str">
        <f>IF('S.D.PASTE SHEET'!X562="","",'S.D.PASTE SHEET'!X562)</f>
        <v/>
      </c>
      <c s="72" t="str">
        <f>IF('S.D.PASTE SHEET'!Y562="","",'S.D.PASTE SHEET'!Y562)</f>
        <v/>
      </c>
      <c s="72" t="str">
        <f>IF('S.D.PASTE SHEET'!Z562="","",'S.D.PASTE SHEET'!Z562)</f>
        <v/>
      </c>
      <c s="72" t="str">
        <f>IF('S.D.PASTE SHEET'!AA562="","",'S.D.PASTE SHEET'!AA562)</f>
        <v/>
      </c>
      <c s="72" t="str">
        <f>IF('S.D.PASTE SHEET'!AB562="","",'S.D.PASTE SHEET'!AB562)</f>
        <v/>
      </c>
      <c s="72" t="str">
        <f>IF('S.D.PASTE SHEET'!AC562="","",'S.D.PASTE SHEET'!AC562)</f>
        <v/>
      </c>
      <c s="72" t="str">
        <f>IF('S.D.PASTE SHEET'!AD562="","",'S.D.PASTE SHEET'!AD562)</f>
        <v/>
      </c>
      <c s="74"/>
      <c s="70" t="str">
        <f>IF(AK562="","",IF(AK562&gt;0,COUNT($AG$2:AG562),""))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IF(BC562="","",IF(BC562&gt;0,COUNT($AY$2:AY562),""))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3" spans="1:157" ht="15.75" customHeight="1">
      <c r="A563" s="72" t="str">
        <f>IF('S.D.PASTE SHEET'!A563="","",'S.D.PASTE SHEET'!A563)</f>
        <v/>
      </c>
      <c s="72" t="str">
        <f>IF('S.D.PASTE SHEET'!B563="","",'S.D.PASTE SHEET'!B563)</f>
        <v/>
      </c>
      <c s="72" t="str">
        <f>IF('S.D.PASTE SHEET'!C563="","",'S.D.PASTE SHEET'!C563)</f>
        <v/>
      </c>
      <c s="73" t="str">
        <f>IF('S.D.PASTE SHEET'!D563="","",'S.D.PASTE SHEET'!D563)</f>
        <v/>
      </c>
      <c s="72" t="str">
        <f>IF('S.D.PASTE SHEET'!E563="","",UPPER('S.D.PASTE SHEET'!E563))</f>
        <v/>
      </c>
      <c s="72" t="str">
        <f>IF('S.D.PASTE SHEET'!F563="","",'S.D.PASTE SHEET'!F563)</f>
        <v/>
      </c>
      <c s="72" t="str">
        <f>IF('S.D.PASTE SHEET'!G563="","",UPPER('S.D.PASTE SHEET'!G563))</f>
        <v/>
      </c>
      <c s="72" t="str">
        <f>IF('S.D.PASTE SHEET'!H563="","",UPPER('S.D.PASTE SHEET'!H563))</f>
        <v/>
      </c>
      <c s="72" t="str">
        <f>IF('S.D.PASTE SHEET'!I563="","",'S.D.PASTE SHEET'!I563)</f>
        <v/>
      </c>
      <c s="73" t="str">
        <f>IF('S.D.PASTE SHEET'!J563="","",'S.D.PASTE SHEET'!J563)</f>
        <v/>
      </c>
      <c s="72" t="str">
        <f>IF('S.D.PASTE SHEET'!K563="","",'S.D.PASTE SHEET'!K563)</f>
        <v/>
      </c>
      <c s="72" t="str">
        <f>IF('S.D.PASTE SHEET'!L563="","",'S.D.PASTE SHEET'!L563)</f>
        <v/>
      </c>
      <c s="72" t="str">
        <f>IF('S.D.PASTE SHEET'!M563="","",'S.D.PASTE SHEET'!M563)</f>
        <v/>
      </c>
      <c s="72" t="str">
        <f>IF('S.D.PASTE SHEET'!N563="","",'S.D.PASTE SHEET'!N563)</f>
        <v/>
      </c>
      <c s="72" t="str">
        <f>IF('S.D.PASTE SHEET'!O563="","",'S.D.PASTE SHEET'!O563)</f>
        <v/>
      </c>
      <c s="72" t="str">
        <f>IF('S.D.PASTE SHEET'!P563="","",'S.D.PASTE SHEET'!P563)</f>
        <v/>
      </c>
      <c s="72" t="str">
        <f>IF('S.D.PASTE SHEET'!Q563="","",'S.D.PASTE SHEET'!Q563)</f>
        <v/>
      </c>
      <c s="72" t="str">
        <f>IF('S.D.PASTE SHEET'!R563="","",'S.D.PASTE SHEET'!R563)</f>
        <v/>
      </c>
      <c s="72" t="str">
        <f>IF('S.D.PASTE SHEET'!S563="","",'S.D.PASTE SHEET'!S563)</f>
        <v/>
      </c>
      <c s="72" t="str">
        <f>IF('S.D.PASTE SHEET'!T563="","",'S.D.PASTE SHEET'!T563)</f>
        <v/>
      </c>
      <c s="72" t="str">
        <f>IF('S.D.PASTE SHEET'!U563="","",'S.D.PASTE SHEET'!U563)</f>
        <v/>
      </c>
      <c s="72" t="str">
        <f>IF('S.D.PASTE SHEET'!V563="","",'S.D.PASTE SHEET'!V563)</f>
        <v/>
      </c>
      <c s="72" t="str">
        <f>IF('S.D.PASTE SHEET'!W563="","",'S.D.PASTE SHEET'!W563)</f>
        <v/>
      </c>
      <c s="72" t="str">
        <f>IF('S.D.PASTE SHEET'!X563="","",'S.D.PASTE SHEET'!X563)</f>
        <v/>
      </c>
      <c s="72" t="str">
        <f>IF('S.D.PASTE SHEET'!Y563="","",'S.D.PASTE SHEET'!Y563)</f>
        <v/>
      </c>
      <c s="72" t="str">
        <f>IF('S.D.PASTE SHEET'!Z563="","",'S.D.PASTE SHEET'!Z563)</f>
        <v/>
      </c>
      <c s="72" t="str">
        <f>IF('S.D.PASTE SHEET'!AA563="","",'S.D.PASTE SHEET'!AA563)</f>
        <v/>
      </c>
      <c s="72" t="str">
        <f>IF('S.D.PASTE SHEET'!AB563="","",'S.D.PASTE SHEET'!AB563)</f>
        <v/>
      </c>
      <c s="72" t="str">
        <f>IF('S.D.PASTE SHEET'!AC563="","",'S.D.PASTE SHEET'!AC563)</f>
        <v/>
      </c>
      <c s="72" t="str">
        <f>IF('S.D.PASTE SHEET'!AD563="","",'S.D.PASTE SHEET'!AD563)</f>
        <v/>
      </c>
      <c s="74"/>
      <c s="70" t="str">
        <f>IF(AK563="","",IF(AK563&gt;0,COUNT($AG$2:AG563),""))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IF(BC563="","",IF(BC563&gt;0,COUNT($AY$2:AY563),""))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4" spans="1:157" ht="15.75" customHeight="1">
      <c r="A564" s="72" t="str">
        <f>IF('S.D.PASTE SHEET'!A564="","",'S.D.PASTE SHEET'!A564)</f>
        <v/>
      </c>
      <c s="72" t="str">
        <f>IF('S.D.PASTE SHEET'!B564="","",'S.D.PASTE SHEET'!B564)</f>
        <v/>
      </c>
      <c s="72" t="str">
        <f>IF('S.D.PASTE SHEET'!C564="","",'S.D.PASTE SHEET'!C564)</f>
        <v/>
      </c>
      <c s="73" t="str">
        <f>IF('S.D.PASTE SHEET'!D564="","",'S.D.PASTE SHEET'!D564)</f>
        <v/>
      </c>
      <c s="72" t="str">
        <f>IF('S.D.PASTE SHEET'!E564="","",UPPER('S.D.PASTE SHEET'!E564))</f>
        <v/>
      </c>
      <c s="72" t="str">
        <f>IF('S.D.PASTE SHEET'!F564="","",'S.D.PASTE SHEET'!F564)</f>
        <v/>
      </c>
      <c s="72" t="str">
        <f>IF('S.D.PASTE SHEET'!G564="","",UPPER('S.D.PASTE SHEET'!G564))</f>
        <v/>
      </c>
      <c s="72" t="str">
        <f>IF('S.D.PASTE SHEET'!H564="","",UPPER('S.D.PASTE SHEET'!H564))</f>
        <v/>
      </c>
      <c s="72" t="str">
        <f>IF('S.D.PASTE SHEET'!I564="","",'S.D.PASTE SHEET'!I564)</f>
        <v/>
      </c>
      <c s="73" t="str">
        <f>IF('S.D.PASTE SHEET'!J564="","",'S.D.PASTE SHEET'!J564)</f>
        <v/>
      </c>
      <c s="72" t="str">
        <f>IF('S.D.PASTE SHEET'!K564="","",'S.D.PASTE SHEET'!K564)</f>
        <v/>
      </c>
      <c s="72" t="str">
        <f>IF('S.D.PASTE SHEET'!L564="","",'S.D.PASTE SHEET'!L564)</f>
        <v/>
      </c>
      <c s="72" t="str">
        <f>IF('S.D.PASTE SHEET'!M564="","",'S.D.PASTE SHEET'!M564)</f>
        <v/>
      </c>
      <c s="72" t="str">
        <f>IF('S.D.PASTE SHEET'!N564="","",'S.D.PASTE SHEET'!N564)</f>
        <v/>
      </c>
      <c s="72" t="str">
        <f>IF('S.D.PASTE SHEET'!O564="","",'S.D.PASTE SHEET'!O564)</f>
        <v/>
      </c>
      <c s="72" t="str">
        <f>IF('S.D.PASTE SHEET'!P564="","",'S.D.PASTE SHEET'!P564)</f>
        <v/>
      </c>
      <c s="72" t="str">
        <f>IF('S.D.PASTE SHEET'!Q564="","",'S.D.PASTE SHEET'!Q564)</f>
        <v/>
      </c>
      <c s="72" t="str">
        <f>IF('S.D.PASTE SHEET'!R564="","",'S.D.PASTE SHEET'!R564)</f>
        <v/>
      </c>
      <c s="72" t="str">
        <f>IF('S.D.PASTE SHEET'!S564="","",'S.D.PASTE SHEET'!S564)</f>
        <v/>
      </c>
      <c s="72" t="str">
        <f>IF('S.D.PASTE SHEET'!T564="","",'S.D.PASTE SHEET'!T564)</f>
        <v/>
      </c>
      <c s="72" t="str">
        <f>IF('S.D.PASTE SHEET'!U564="","",'S.D.PASTE SHEET'!U564)</f>
        <v/>
      </c>
      <c s="72" t="str">
        <f>IF('S.D.PASTE SHEET'!V564="","",'S.D.PASTE SHEET'!V564)</f>
        <v/>
      </c>
      <c s="72" t="str">
        <f>IF('S.D.PASTE SHEET'!W564="","",'S.D.PASTE SHEET'!W564)</f>
        <v/>
      </c>
      <c s="72" t="str">
        <f>IF('S.D.PASTE SHEET'!X564="","",'S.D.PASTE SHEET'!X564)</f>
        <v/>
      </c>
      <c s="72" t="str">
        <f>IF('S.D.PASTE SHEET'!Y564="","",'S.D.PASTE SHEET'!Y564)</f>
        <v/>
      </c>
      <c s="72" t="str">
        <f>IF('S.D.PASTE SHEET'!Z564="","",'S.D.PASTE SHEET'!Z564)</f>
        <v/>
      </c>
      <c s="72" t="str">
        <f>IF('S.D.PASTE SHEET'!AA564="","",'S.D.PASTE SHEET'!AA564)</f>
        <v/>
      </c>
      <c s="72" t="str">
        <f>IF('S.D.PASTE SHEET'!AB564="","",'S.D.PASTE SHEET'!AB564)</f>
        <v/>
      </c>
      <c s="72" t="str">
        <f>IF('S.D.PASTE SHEET'!AC564="","",'S.D.PASTE SHEET'!AC564)</f>
        <v/>
      </c>
      <c s="72" t="str">
        <f>IF('S.D.PASTE SHEET'!AD564="","",'S.D.PASTE SHEET'!AD564)</f>
        <v/>
      </c>
      <c s="74"/>
      <c s="70" t="str">
        <f>IF(AK564="","",IF(AK564&gt;0,COUNT($AG$2:AG564),""))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IF(BC564="","",IF(BC564&gt;0,COUNT($AY$2:AY564),""))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5" spans="1:157" ht="15.75" customHeight="1">
      <c r="A565" s="72" t="str">
        <f>IF('S.D.PASTE SHEET'!A565="","",'S.D.PASTE SHEET'!A565)</f>
        <v/>
      </c>
      <c s="72" t="str">
        <f>IF('S.D.PASTE SHEET'!B565="","",'S.D.PASTE SHEET'!B565)</f>
        <v/>
      </c>
      <c s="72" t="str">
        <f>IF('S.D.PASTE SHEET'!C565="","",'S.D.PASTE SHEET'!C565)</f>
        <v/>
      </c>
      <c s="73" t="str">
        <f>IF('S.D.PASTE SHEET'!D565="","",'S.D.PASTE SHEET'!D565)</f>
        <v/>
      </c>
      <c s="72" t="str">
        <f>IF('S.D.PASTE SHEET'!E565="","",UPPER('S.D.PASTE SHEET'!E565))</f>
        <v/>
      </c>
      <c s="72" t="str">
        <f>IF('S.D.PASTE SHEET'!F565="","",'S.D.PASTE SHEET'!F565)</f>
        <v/>
      </c>
      <c s="72" t="str">
        <f>IF('S.D.PASTE SHEET'!G565="","",UPPER('S.D.PASTE SHEET'!G565))</f>
        <v/>
      </c>
      <c s="72" t="str">
        <f>IF('S.D.PASTE SHEET'!H565="","",UPPER('S.D.PASTE SHEET'!H565))</f>
        <v/>
      </c>
      <c s="72" t="str">
        <f>IF('S.D.PASTE SHEET'!I565="","",'S.D.PASTE SHEET'!I565)</f>
        <v/>
      </c>
      <c s="73" t="str">
        <f>IF('S.D.PASTE SHEET'!J565="","",'S.D.PASTE SHEET'!J565)</f>
        <v/>
      </c>
      <c s="72" t="str">
        <f>IF('S.D.PASTE SHEET'!K565="","",'S.D.PASTE SHEET'!K565)</f>
        <v/>
      </c>
      <c s="72" t="str">
        <f>IF('S.D.PASTE SHEET'!L565="","",'S.D.PASTE SHEET'!L565)</f>
        <v/>
      </c>
      <c s="72" t="str">
        <f>IF('S.D.PASTE SHEET'!M565="","",'S.D.PASTE SHEET'!M565)</f>
        <v/>
      </c>
      <c s="72" t="str">
        <f>IF('S.D.PASTE SHEET'!N565="","",'S.D.PASTE SHEET'!N565)</f>
        <v/>
      </c>
      <c s="72" t="str">
        <f>IF('S.D.PASTE SHEET'!O565="","",'S.D.PASTE SHEET'!O565)</f>
        <v/>
      </c>
      <c s="72" t="str">
        <f>IF('S.D.PASTE SHEET'!P565="","",'S.D.PASTE SHEET'!P565)</f>
        <v/>
      </c>
      <c s="72" t="str">
        <f>IF('S.D.PASTE SHEET'!Q565="","",'S.D.PASTE SHEET'!Q565)</f>
        <v/>
      </c>
      <c s="72" t="str">
        <f>IF('S.D.PASTE SHEET'!R565="","",'S.D.PASTE SHEET'!R565)</f>
        <v/>
      </c>
      <c s="72" t="str">
        <f>IF('S.D.PASTE SHEET'!S565="","",'S.D.PASTE SHEET'!S565)</f>
        <v/>
      </c>
      <c s="72" t="str">
        <f>IF('S.D.PASTE SHEET'!T565="","",'S.D.PASTE SHEET'!T565)</f>
        <v/>
      </c>
      <c s="72" t="str">
        <f>IF('S.D.PASTE SHEET'!U565="","",'S.D.PASTE SHEET'!U565)</f>
        <v/>
      </c>
      <c s="72" t="str">
        <f>IF('S.D.PASTE SHEET'!V565="","",'S.D.PASTE SHEET'!V565)</f>
        <v/>
      </c>
      <c s="72" t="str">
        <f>IF('S.D.PASTE SHEET'!W565="","",'S.D.PASTE SHEET'!W565)</f>
        <v/>
      </c>
      <c s="72" t="str">
        <f>IF('S.D.PASTE SHEET'!X565="","",'S.D.PASTE SHEET'!X565)</f>
        <v/>
      </c>
      <c s="72" t="str">
        <f>IF('S.D.PASTE SHEET'!Y565="","",'S.D.PASTE SHEET'!Y565)</f>
        <v/>
      </c>
      <c s="72" t="str">
        <f>IF('S.D.PASTE SHEET'!Z565="","",'S.D.PASTE SHEET'!Z565)</f>
        <v/>
      </c>
      <c s="72" t="str">
        <f>IF('S.D.PASTE SHEET'!AA565="","",'S.D.PASTE SHEET'!AA565)</f>
        <v/>
      </c>
      <c s="72" t="str">
        <f>IF('S.D.PASTE SHEET'!AB565="","",'S.D.PASTE SHEET'!AB565)</f>
        <v/>
      </c>
      <c s="72" t="str">
        <f>IF('S.D.PASTE SHEET'!AC565="","",'S.D.PASTE SHEET'!AC565)</f>
        <v/>
      </c>
      <c s="72" t="str">
        <f>IF('S.D.PASTE SHEET'!AD565="","",'S.D.PASTE SHEET'!AD565)</f>
        <v/>
      </c>
      <c s="74"/>
      <c s="70" t="str">
        <f>IF(AK565="","",IF(AK565&gt;0,COUNT($AG$2:AG565),""))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IF(BC565="","",IF(BC565&gt;0,COUNT($AY$2:AY565),""))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6" spans="1:157" ht="15.75" customHeight="1">
      <c r="A566" s="72" t="str">
        <f>IF('S.D.PASTE SHEET'!A566="","",'S.D.PASTE SHEET'!A566)</f>
        <v/>
      </c>
      <c s="72" t="str">
        <f>IF('S.D.PASTE SHEET'!B566="","",'S.D.PASTE SHEET'!B566)</f>
        <v/>
      </c>
      <c s="72" t="str">
        <f>IF('S.D.PASTE SHEET'!C566="","",'S.D.PASTE SHEET'!C566)</f>
        <v/>
      </c>
      <c s="73" t="str">
        <f>IF('S.D.PASTE SHEET'!D566="","",'S.D.PASTE SHEET'!D566)</f>
        <v/>
      </c>
      <c s="72" t="str">
        <f>IF('S.D.PASTE SHEET'!E566="","",UPPER('S.D.PASTE SHEET'!E566))</f>
        <v/>
      </c>
      <c s="72" t="str">
        <f>IF('S.D.PASTE SHEET'!F566="","",'S.D.PASTE SHEET'!F566)</f>
        <v/>
      </c>
      <c s="72" t="str">
        <f>IF('S.D.PASTE SHEET'!G566="","",UPPER('S.D.PASTE SHEET'!G566))</f>
        <v/>
      </c>
      <c s="72" t="str">
        <f>IF('S.D.PASTE SHEET'!H566="","",UPPER('S.D.PASTE SHEET'!H566))</f>
        <v/>
      </c>
      <c s="72" t="str">
        <f>IF('S.D.PASTE SHEET'!I566="","",'S.D.PASTE SHEET'!I566)</f>
        <v/>
      </c>
      <c s="73" t="str">
        <f>IF('S.D.PASTE SHEET'!J566="","",'S.D.PASTE SHEET'!J566)</f>
        <v/>
      </c>
      <c s="72" t="str">
        <f>IF('S.D.PASTE SHEET'!K566="","",'S.D.PASTE SHEET'!K566)</f>
        <v/>
      </c>
      <c s="72" t="str">
        <f>IF('S.D.PASTE SHEET'!L566="","",'S.D.PASTE SHEET'!L566)</f>
        <v/>
      </c>
      <c s="72" t="str">
        <f>IF('S.D.PASTE SHEET'!M566="","",'S.D.PASTE SHEET'!M566)</f>
        <v/>
      </c>
      <c s="72" t="str">
        <f>IF('S.D.PASTE SHEET'!N566="","",'S.D.PASTE SHEET'!N566)</f>
        <v/>
      </c>
      <c s="72" t="str">
        <f>IF('S.D.PASTE SHEET'!O566="","",'S.D.PASTE SHEET'!O566)</f>
        <v/>
      </c>
      <c s="72" t="str">
        <f>IF('S.D.PASTE SHEET'!P566="","",'S.D.PASTE SHEET'!P566)</f>
        <v/>
      </c>
      <c s="72" t="str">
        <f>IF('S.D.PASTE SHEET'!Q566="","",'S.D.PASTE SHEET'!Q566)</f>
        <v/>
      </c>
      <c s="72" t="str">
        <f>IF('S.D.PASTE SHEET'!R566="","",'S.D.PASTE SHEET'!R566)</f>
        <v/>
      </c>
      <c s="72" t="str">
        <f>IF('S.D.PASTE SHEET'!S566="","",'S.D.PASTE SHEET'!S566)</f>
        <v/>
      </c>
      <c s="72" t="str">
        <f>IF('S.D.PASTE SHEET'!T566="","",'S.D.PASTE SHEET'!T566)</f>
        <v/>
      </c>
      <c s="72" t="str">
        <f>IF('S.D.PASTE SHEET'!U566="","",'S.D.PASTE SHEET'!U566)</f>
        <v/>
      </c>
      <c s="72" t="str">
        <f>IF('S.D.PASTE SHEET'!V566="","",'S.D.PASTE SHEET'!V566)</f>
        <v/>
      </c>
      <c s="72" t="str">
        <f>IF('S.D.PASTE SHEET'!W566="","",'S.D.PASTE SHEET'!W566)</f>
        <v/>
      </c>
      <c s="72" t="str">
        <f>IF('S.D.PASTE SHEET'!X566="","",'S.D.PASTE SHEET'!X566)</f>
        <v/>
      </c>
      <c s="72" t="str">
        <f>IF('S.D.PASTE SHEET'!Y566="","",'S.D.PASTE SHEET'!Y566)</f>
        <v/>
      </c>
      <c s="72" t="str">
        <f>IF('S.D.PASTE SHEET'!Z566="","",'S.D.PASTE SHEET'!Z566)</f>
        <v/>
      </c>
      <c s="72" t="str">
        <f>IF('S.D.PASTE SHEET'!AA566="","",'S.D.PASTE SHEET'!AA566)</f>
        <v/>
      </c>
      <c s="72" t="str">
        <f>IF('S.D.PASTE SHEET'!AB566="","",'S.D.PASTE SHEET'!AB566)</f>
        <v/>
      </c>
      <c s="72" t="str">
        <f>IF('S.D.PASTE SHEET'!AC566="","",'S.D.PASTE SHEET'!AC566)</f>
        <v/>
      </c>
      <c s="72" t="str">
        <f>IF('S.D.PASTE SHEET'!AD566="","",'S.D.PASTE SHEET'!AD566)</f>
        <v/>
      </c>
      <c s="74"/>
      <c s="70" t="str">
        <f>IF(AK566="","",IF(AK566&gt;0,COUNT($AG$2:AG566),""))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IF(BC566="","",IF(BC566&gt;0,COUNT($AY$2:AY566),""))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7" spans="1:157" ht="15.75" customHeight="1">
      <c r="A567" s="72" t="str">
        <f>IF('S.D.PASTE SHEET'!A567="","",'S.D.PASTE SHEET'!A567)</f>
        <v/>
      </c>
      <c s="72" t="str">
        <f>IF('S.D.PASTE SHEET'!B567="","",'S.D.PASTE SHEET'!B567)</f>
        <v/>
      </c>
      <c s="72" t="str">
        <f>IF('S.D.PASTE SHEET'!C567="","",'S.D.PASTE SHEET'!C567)</f>
        <v/>
      </c>
      <c s="73" t="str">
        <f>IF('S.D.PASTE SHEET'!D567="","",'S.D.PASTE SHEET'!D567)</f>
        <v/>
      </c>
      <c s="72" t="str">
        <f>IF('S.D.PASTE SHEET'!E567="","",UPPER('S.D.PASTE SHEET'!E567))</f>
        <v/>
      </c>
      <c s="72" t="str">
        <f>IF('S.D.PASTE SHEET'!F567="","",'S.D.PASTE SHEET'!F567)</f>
        <v/>
      </c>
      <c s="72" t="str">
        <f>IF('S.D.PASTE SHEET'!G567="","",UPPER('S.D.PASTE SHEET'!G567))</f>
        <v/>
      </c>
      <c s="72" t="str">
        <f>IF('S.D.PASTE SHEET'!H567="","",UPPER('S.D.PASTE SHEET'!H567))</f>
        <v/>
      </c>
      <c s="72" t="str">
        <f>IF('S.D.PASTE SHEET'!I567="","",'S.D.PASTE SHEET'!I567)</f>
        <v/>
      </c>
      <c s="73" t="str">
        <f>IF('S.D.PASTE SHEET'!J567="","",'S.D.PASTE SHEET'!J567)</f>
        <v/>
      </c>
      <c s="72" t="str">
        <f>IF('S.D.PASTE SHEET'!K567="","",'S.D.PASTE SHEET'!K567)</f>
        <v/>
      </c>
      <c s="72" t="str">
        <f>IF('S.D.PASTE SHEET'!L567="","",'S.D.PASTE SHEET'!L567)</f>
        <v/>
      </c>
      <c s="72" t="str">
        <f>IF('S.D.PASTE SHEET'!M567="","",'S.D.PASTE SHEET'!M567)</f>
        <v/>
      </c>
      <c s="72" t="str">
        <f>IF('S.D.PASTE SHEET'!N567="","",'S.D.PASTE SHEET'!N567)</f>
        <v/>
      </c>
      <c s="72" t="str">
        <f>IF('S.D.PASTE SHEET'!O567="","",'S.D.PASTE SHEET'!O567)</f>
        <v/>
      </c>
      <c s="72" t="str">
        <f>IF('S.D.PASTE SHEET'!P567="","",'S.D.PASTE SHEET'!P567)</f>
        <v/>
      </c>
      <c s="72" t="str">
        <f>IF('S.D.PASTE SHEET'!Q567="","",'S.D.PASTE SHEET'!Q567)</f>
        <v/>
      </c>
      <c s="72" t="str">
        <f>IF('S.D.PASTE SHEET'!R567="","",'S.D.PASTE SHEET'!R567)</f>
        <v/>
      </c>
      <c s="72" t="str">
        <f>IF('S.D.PASTE SHEET'!S567="","",'S.D.PASTE SHEET'!S567)</f>
        <v/>
      </c>
      <c s="72" t="str">
        <f>IF('S.D.PASTE SHEET'!T567="","",'S.D.PASTE SHEET'!T567)</f>
        <v/>
      </c>
      <c s="72" t="str">
        <f>IF('S.D.PASTE SHEET'!U567="","",'S.D.PASTE SHEET'!U567)</f>
        <v/>
      </c>
      <c s="72" t="str">
        <f>IF('S.D.PASTE SHEET'!V567="","",'S.D.PASTE SHEET'!V567)</f>
        <v/>
      </c>
      <c s="72" t="str">
        <f>IF('S.D.PASTE SHEET'!W567="","",'S.D.PASTE SHEET'!W567)</f>
        <v/>
      </c>
      <c s="72" t="str">
        <f>IF('S.D.PASTE SHEET'!X567="","",'S.D.PASTE SHEET'!X567)</f>
        <v/>
      </c>
      <c s="72" t="str">
        <f>IF('S.D.PASTE SHEET'!Y567="","",'S.D.PASTE SHEET'!Y567)</f>
        <v/>
      </c>
      <c s="72" t="str">
        <f>IF('S.D.PASTE SHEET'!Z567="","",'S.D.PASTE SHEET'!Z567)</f>
        <v/>
      </c>
      <c s="72" t="str">
        <f>IF('S.D.PASTE SHEET'!AA567="","",'S.D.PASTE SHEET'!AA567)</f>
        <v/>
      </c>
      <c s="72" t="str">
        <f>IF('S.D.PASTE SHEET'!AB567="","",'S.D.PASTE SHEET'!AB567)</f>
        <v/>
      </c>
      <c s="72" t="str">
        <f>IF('S.D.PASTE SHEET'!AC567="","",'S.D.PASTE SHEET'!AC567)</f>
        <v/>
      </c>
      <c s="72" t="str">
        <f>IF('S.D.PASTE SHEET'!AD567="","",'S.D.PASTE SHEET'!AD567)</f>
        <v/>
      </c>
      <c s="74"/>
      <c s="70" t="str">
        <f>IF(AK567="","",IF(AK567&gt;0,COUNT($AG$2:AG567),""))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IF(BC567="","",IF(BC567&gt;0,COUNT($AY$2:AY567),""))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8" spans="1:157" ht="15.75" customHeight="1">
      <c r="A568" s="72" t="str">
        <f>IF('S.D.PASTE SHEET'!A568="","",'S.D.PASTE SHEET'!A568)</f>
        <v/>
      </c>
      <c s="72" t="str">
        <f>IF('S.D.PASTE SHEET'!B568="","",'S.D.PASTE SHEET'!B568)</f>
        <v/>
      </c>
      <c s="72" t="str">
        <f>IF('S.D.PASTE SHEET'!C568="","",'S.D.PASTE SHEET'!C568)</f>
        <v/>
      </c>
      <c s="73" t="str">
        <f>IF('S.D.PASTE SHEET'!D568="","",'S.D.PASTE SHEET'!D568)</f>
        <v/>
      </c>
      <c s="72" t="str">
        <f>IF('S.D.PASTE SHEET'!E568="","",UPPER('S.D.PASTE SHEET'!E568))</f>
        <v/>
      </c>
      <c s="72" t="str">
        <f>IF('S.D.PASTE SHEET'!F568="","",'S.D.PASTE SHEET'!F568)</f>
        <v/>
      </c>
      <c s="72" t="str">
        <f>IF('S.D.PASTE SHEET'!G568="","",UPPER('S.D.PASTE SHEET'!G568))</f>
        <v/>
      </c>
      <c s="72" t="str">
        <f>IF('S.D.PASTE SHEET'!H568="","",UPPER('S.D.PASTE SHEET'!H568))</f>
        <v/>
      </c>
      <c s="72" t="str">
        <f>IF('S.D.PASTE SHEET'!I568="","",'S.D.PASTE SHEET'!I568)</f>
        <v/>
      </c>
      <c s="73" t="str">
        <f>IF('S.D.PASTE SHEET'!J568="","",'S.D.PASTE SHEET'!J568)</f>
        <v/>
      </c>
      <c s="72" t="str">
        <f>IF('S.D.PASTE SHEET'!K568="","",'S.D.PASTE SHEET'!K568)</f>
        <v/>
      </c>
      <c s="72" t="str">
        <f>IF('S.D.PASTE SHEET'!L568="","",'S.D.PASTE SHEET'!L568)</f>
        <v/>
      </c>
      <c s="72" t="str">
        <f>IF('S.D.PASTE SHEET'!M568="","",'S.D.PASTE SHEET'!M568)</f>
        <v/>
      </c>
      <c s="72" t="str">
        <f>IF('S.D.PASTE SHEET'!N568="","",'S.D.PASTE SHEET'!N568)</f>
        <v/>
      </c>
      <c s="72" t="str">
        <f>IF('S.D.PASTE SHEET'!O568="","",'S.D.PASTE SHEET'!O568)</f>
        <v/>
      </c>
      <c s="72" t="str">
        <f>IF('S.D.PASTE SHEET'!P568="","",'S.D.PASTE SHEET'!P568)</f>
        <v/>
      </c>
      <c s="72" t="str">
        <f>IF('S.D.PASTE SHEET'!Q568="","",'S.D.PASTE SHEET'!Q568)</f>
        <v/>
      </c>
      <c s="72" t="str">
        <f>IF('S.D.PASTE SHEET'!R568="","",'S.D.PASTE SHEET'!R568)</f>
        <v/>
      </c>
      <c s="72" t="str">
        <f>IF('S.D.PASTE SHEET'!S568="","",'S.D.PASTE SHEET'!S568)</f>
        <v/>
      </c>
      <c s="72" t="str">
        <f>IF('S.D.PASTE SHEET'!T568="","",'S.D.PASTE SHEET'!T568)</f>
        <v/>
      </c>
      <c s="72" t="str">
        <f>IF('S.D.PASTE SHEET'!U568="","",'S.D.PASTE SHEET'!U568)</f>
        <v/>
      </c>
      <c s="72" t="str">
        <f>IF('S.D.PASTE SHEET'!V568="","",'S.D.PASTE SHEET'!V568)</f>
        <v/>
      </c>
      <c s="72" t="str">
        <f>IF('S.D.PASTE SHEET'!W568="","",'S.D.PASTE SHEET'!W568)</f>
        <v/>
      </c>
      <c s="72" t="str">
        <f>IF('S.D.PASTE SHEET'!X568="","",'S.D.PASTE SHEET'!X568)</f>
        <v/>
      </c>
      <c s="72" t="str">
        <f>IF('S.D.PASTE SHEET'!Y568="","",'S.D.PASTE SHEET'!Y568)</f>
        <v/>
      </c>
      <c s="72" t="str">
        <f>IF('S.D.PASTE SHEET'!Z568="","",'S.D.PASTE SHEET'!Z568)</f>
        <v/>
      </c>
      <c s="72" t="str">
        <f>IF('S.D.PASTE SHEET'!AA568="","",'S.D.PASTE SHEET'!AA568)</f>
        <v/>
      </c>
      <c s="72" t="str">
        <f>IF('S.D.PASTE SHEET'!AB568="","",'S.D.PASTE SHEET'!AB568)</f>
        <v/>
      </c>
      <c s="72" t="str">
        <f>IF('S.D.PASTE SHEET'!AC568="","",'S.D.PASTE SHEET'!AC568)</f>
        <v/>
      </c>
      <c s="72" t="str">
        <f>IF('S.D.PASTE SHEET'!AD568="","",'S.D.PASTE SHEET'!AD568)</f>
        <v/>
      </c>
      <c s="74"/>
      <c s="70" t="str">
        <f>IF(AK568="","",IF(AK568&gt;0,COUNT($AG$2:AG568),""))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IF(BC568="","",IF(BC568&gt;0,COUNT($AY$2:AY568),""))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69" spans="1:157" ht="15.75" customHeight="1">
      <c r="A569" s="72" t="str">
        <f>IF('S.D.PASTE SHEET'!A569="","",'S.D.PASTE SHEET'!A569)</f>
        <v/>
      </c>
      <c s="72" t="str">
        <f>IF('S.D.PASTE SHEET'!B569="","",'S.D.PASTE SHEET'!B569)</f>
        <v/>
      </c>
      <c s="72" t="str">
        <f>IF('S.D.PASTE SHEET'!C569="","",'S.D.PASTE SHEET'!C569)</f>
        <v/>
      </c>
      <c s="73" t="str">
        <f>IF('S.D.PASTE SHEET'!D569="","",'S.D.PASTE SHEET'!D569)</f>
        <v/>
      </c>
      <c s="72" t="str">
        <f>IF('S.D.PASTE SHEET'!E569="","",UPPER('S.D.PASTE SHEET'!E569))</f>
        <v/>
      </c>
      <c s="72" t="str">
        <f>IF('S.D.PASTE SHEET'!F569="","",'S.D.PASTE SHEET'!F569)</f>
        <v/>
      </c>
      <c s="72" t="str">
        <f>IF('S.D.PASTE SHEET'!G569="","",UPPER('S.D.PASTE SHEET'!G569))</f>
        <v/>
      </c>
      <c s="72" t="str">
        <f>IF('S.D.PASTE SHEET'!H569="","",UPPER('S.D.PASTE SHEET'!H569))</f>
        <v/>
      </c>
      <c s="72" t="str">
        <f>IF('S.D.PASTE SHEET'!I569="","",'S.D.PASTE SHEET'!I569)</f>
        <v/>
      </c>
      <c s="73" t="str">
        <f>IF('S.D.PASTE SHEET'!J569="","",'S.D.PASTE SHEET'!J569)</f>
        <v/>
      </c>
      <c s="72" t="str">
        <f>IF('S.D.PASTE SHEET'!K569="","",'S.D.PASTE SHEET'!K569)</f>
        <v/>
      </c>
      <c s="72" t="str">
        <f>IF('S.D.PASTE SHEET'!L569="","",'S.D.PASTE SHEET'!L569)</f>
        <v/>
      </c>
      <c s="72" t="str">
        <f>IF('S.D.PASTE SHEET'!M569="","",'S.D.PASTE SHEET'!M569)</f>
        <v/>
      </c>
      <c s="72" t="str">
        <f>IF('S.D.PASTE SHEET'!N569="","",'S.D.PASTE SHEET'!N569)</f>
        <v/>
      </c>
      <c s="72" t="str">
        <f>IF('S.D.PASTE SHEET'!O569="","",'S.D.PASTE SHEET'!O569)</f>
        <v/>
      </c>
      <c s="72" t="str">
        <f>IF('S.D.PASTE SHEET'!P569="","",'S.D.PASTE SHEET'!P569)</f>
        <v/>
      </c>
      <c s="72" t="str">
        <f>IF('S.D.PASTE SHEET'!Q569="","",'S.D.PASTE SHEET'!Q569)</f>
        <v/>
      </c>
      <c s="72" t="str">
        <f>IF('S.D.PASTE SHEET'!R569="","",'S.D.PASTE SHEET'!R569)</f>
        <v/>
      </c>
      <c s="72" t="str">
        <f>IF('S.D.PASTE SHEET'!S569="","",'S.D.PASTE SHEET'!S569)</f>
        <v/>
      </c>
      <c s="72" t="str">
        <f>IF('S.D.PASTE SHEET'!T569="","",'S.D.PASTE SHEET'!T569)</f>
        <v/>
      </c>
      <c s="72" t="str">
        <f>IF('S.D.PASTE SHEET'!U569="","",'S.D.PASTE SHEET'!U569)</f>
        <v/>
      </c>
      <c s="72" t="str">
        <f>IF('S.D.PASTE SHEET'!V569="","",'S.D.PASTE SHEET'!V569)</f>
        <v/>
      </c>
      <c s="72" t="str">
        <f>IF('S.D.PASTE SHEET'!W569="","",'S.D.PASTE SHEET'!W569)</f>
        <v/>
      </c>
      <c s="72" t="str">
        <f>IF('S.D.PASTE SHEET'!X569="","",'S.D.PASTE SHEET'!X569)</f>
        <v/>
      </c>
      <c s="72" t="str">
        <f>IF('S.D.PASTE SHEET'!Y569="","",'S.D.PASTE SHEET'!Y569)</f>
        <v/>
      </c>
      <c s="72" t="str">
        <f>IF('S.D.PASTE SHEET'!Z569="","",'S.D.PASTE SHEET'!Z569)</f>
        <v/>
      </c>
      <c s="72" t="str">
        <f>IF('S.D.PASTE SHEET'!AA569="","",'S.D.PASTE SHEET'!AA569)</f>
        <v/>
      </c>
      <c s="72" t="str">
        <f>IF('S.D.PASTE SHEET'!AB569="","",'S.D.PASTE SHEET'!AB569)</f>
        <v/>
      </c>
      <c s="72" t="str">
        <f>IF('S.D.PASTE SHEET'!AC569="","",'S.D.PASTE SHEET'!AC569)</f>
        <v/>
      </c>
      <c s="72" t="str">
        <f>IF('S.D.PASTE SHEET'!AD569="","",'S.D.PASTE SHEET'!AD569)</f>
        <v/>
      </c>
      <c s="74"/>
      <c s="70" t="str">
        <f>IF(AK569="","",IF(AK569&gt;0,COUNT($AG$2:AG569),""))</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IF(BC569="","",IF(BC569&gt;0,COUNT($AY$2:AY569),""))</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0" spans="1:157" ht="15.75" customHeight="1">
      <c r="A570" s="72" t="str">
        <f>IF('S.D.PASTE SHEET'!A570="","",'S.D.PASTE SHEET'!A570)</f>
        <v/>
      </c>
      <c s="72" t="str">
        <f>IF('S.D.PASTE SHEET'!B570="","",'S.D.PASTE SHEET'!B570)</f>
        <v/>
      </c>
      <c s="72" t="str">
        <f>IF('S.D.PASTE SHEET'!C570="","",'S.D.PASTE SHEET'!C570)</f>
        <v/>
      </c>
      <c s="73" t="str">
        <f>IF('S.D.PASTE SHEET'!D570="","",'S.D.PASTE SHEET'!D570)</f>
        <v/>
      </c>
      <c s="72" t="str">
        <f>IF('S.D.PASTE SHEET'!E570="","",UPPER('S.D.PASTE SHEET'!E570))</f>
        <v/>
      </c>
      <c s="72" t="str">
        <f>IF('S.D.PASTE SHEET'!F570="","",'S.D.PASTE SHEET'!F570)</f>
        <v/>
      </c>
      <c s="72" t="str">
        <f>IF('S.D.PASTE SHEET'!G570="","",UPPER('S.D.PASTE SHEET'!G570))</f>
        <v/>
      </c>
      <c s="72" t="str">
        <f>IF('S.D.PASTE SHEET'!H570="","",UPPER('S.D.PASTE SHEET'!H570))</f>
        <v/>
      </c>
      <c s="72" t="str">
        <f>IF('S.D.PASTE SHEET'!I570="","",'S.D.PASTE SHEET'!I570)</f>
        <v/>
      </c>
      <c s="73" t="str">
        <f>IF('S.D.PASTE SHEET'!J570="","",'S.D.PASTE SHEET'!J570)</f>
        <v/>
      </c>
      <c s="72" t="str">
        <f>IF('S.D.PASTE SHEET'!K570="","",'S.D.PASTE SHEET'!K570)</f>
        <v/>
      </c>
      <c s="72" t="str">
        <f>IF('S.D.PASTE SHEET'!L570="","",'S.D.PASTE SHEET'!L570)</f>
        <v/>
      </c>
      <c s="72" t="str">
        <f>IF('S.D.PASTE SHEET'!M570="","",'S.D.PASTE SHEET'!M570)</f>
        <v/>
      </c>
      <c s="72" t="str">
        <f>IF('S.D.PASTE SHEET'!N570="","",'S.D.PASTE SHEET'!N570)</f>
        <v/>
      </c>
      <c s="72" t="str">
        <f>IF('S.D.PASTE SHEET'!O570="","",'S.D.PASTE SHEET'!O570)</f>
        <v/>
      </c>
      <c s="72" t="str">
        <f>IF('S.D.PASTE SHEET'!P570="","",'S.D.PASTE SHEET'!P570)</f>
        <v/>
      </c>
      <c s="72" t="str">
        <f>IF('S.D.PASTE SHEET'!Q570="","",'S.D.PASTE SHEET'!Q570)</f>
        <v/>
      </c>
      <c s="72" t="str">
        <f>IF('S.D.PASTE SHEET'!R570="","",'S.D.PASTE SHEET'!R570)</f>
        <v/>
      </c>
      <c s="72" t="str">
        <f>IF('S.D.PASTE SHEET'!S570="","",'S.D.PASTE SHEET'!S570)</f>
        <v/>
      </c>
      <c s="72" t="str">
        <f>IF('S.D.PASTE SHEET'!T570="","",'S.D.PASTE SHEET'!T570)</f>
        <v/>
      </c>
      <c s="72" t="str">
        <f>IF('S.D.PASTE SHEET'!U570="","",'S.D.PASTE SHEET'!U570)</f>
        <v/>
      </c>
      <c s="72" t="str">
        <f>IF('S.D.PASTE SHEET'!V570="","",'S.D.PASTE SHEET'!V570)</f>
        <v/>
      </c>
      <c s="72" t="str">
        <f>IF('S.D.PASTE SHEET'!W570="","",'S.D.PASTE SHEET'!W570)</f>
        <v/>
      </c>
      <c s="72" t="str">
        <f>IF('S.D.PASTE SHEET'!X570="","",'S.D.PASTE SHEET'!X570)</f>
        <v/>
      </c>
      <c s="72" t="str">
        <f>IF('S.D.PASTE SHEET'!Y570="","",'S.D.PASTE SHEET'!Y570)</f>
        <v/>
      </c>
      <c s="72" t="str">
        <f>IF('S.D.PASTE SHEET'!Z570="","",'S.D.PASTE SHEET'!Z570)</f>
        <v/>
      </c>
      <c s="72" t="str">
        <f>IF('S.D.PASTE SHEET'!AA570="","",'S.D.PASTE SHEET'!AA570)</f>
        <v/>
      </c>
      <c s="72" t="str">
        <f>IF('S.D.PASTE SHEET'!AB570="","",'S.D.PASTE SHEET'!AB570)</f>
        <v/>
      </c>
      <c s="72" t="str">
        <f>IF('S.D.PASTE SHEET'!AC570="","",'S.D.PASTE SHEET'!AC570)</f>
        <v/>
      </c>
      <c s="72" t="str">
        <f>IF('S.D.PASTE SHEET'!AD570="","",'S.D.PASTE SHEET'!AD570)</f>
        <v/>
      </c>
      <c s="74"/>
      <c s="70" t="str">
        <f>IF(AK570="","",IF(AK570&gt;0,COUNT($AG$2:AG570),""))</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IF(BC570="","",IF(BC570&gt;0,COUNT($AY$2:AY570),""))</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1" spans="1:157" ht="15.75" customHeight="1">
      <c r="A571" s="72" t="str">
        <f>IF('S.D.PASTE SHEET'!A571="","",'S.D.PASTE SHEET'!A571)</f>
        <v/>
      </c>
      <c s="72" t="str">
        <f>IF('S.D.PASTE SHEET'!B571="","",'S.D.PASTE SHEET'!B571)</f>
        <v/>
      </c>
      <c s="72" t="str">
        <f>IF('S.D.PASTE SHEET'!C571="","",'S.D.PASTE SHEET'!C571)</f>
        <v/>
      </c>
      <c s="73" t="str">
        <f>IF('S.D.PASTE SHEET'!D571="","",'S.D.PASTE SHEET'!D571)</f>
        <v/>
      </c>
      <c s="72" t="str">
        <f>IF('S.D.PASTE SHEET'!E571="","",UPPER('S.D.PASTE SHEET'!E571))</f>
        <v/>
      </c>
      <c s="72" t="str">
        <f>IF('S.D.PASTE SHEET'!F571="","",'S.D.PASTE SHEET'!F571)</f>
        <v/>
      </c>
      <c s="72" t="str">
        <f>IF('S.D.PASTE SHEET'!G571="","",UPPER('S.D.PASTE SHEET'!G571))</f>
        <v/>
      </c>
      <c s="72" t="str">
        <f>IF('S.D.PASTE SHEET'!H571="","",UPPER('S.D.PASTE SHEET'!H571))</f>
        <v/>
      </c>
      <c s="72" t="str">
        <f>IF('S.D.PASTE SHEET'!I571="","",'S.D.PASTE SHEET'!I571)</f>
        <v/>
      </c>
      <c s="73" t="str">
        <f>IF('S.D.PASTE SHEET'!J571="","",'S.D.PASTE SHEET'!J571)</f>
        <v/>
      </c>
      <c s="72" t="str">
        <f>IF('S.D.PASTE SHEET'!K571="","",'S.D.PASTE SHEET'!K571)</f>
        <v/>
      </c>
      <c s="72" t="str">
        <f>IF('S.D.PASTE SHEET'!L571="","",'S.D.PASTE SHEET'!L571)</f>
        <v/>
      </c>
      <c s="72" t="str">
        <f>IF('S.D.PASTE SHEET'!M571="","",'S.D.PASTE SHEET'!M571)</f>
        <v/>
      </c>
      <c s="72" t="str">
        <f>IF('S.D.PASTE SHEET'!N571="","",'S.D.PASTE SHEET'!N571)</f>
        <v/>
      </c>
      <c s="72" t="str">
        <f>IF('S.D.PASTE SHEET'!O571="","",'S.D.PASTE SHEET'!O571)</f>
        <v/>
      </c>
      <c s="72" t="str">
        <f>IF('S.D.PASTE SHEET'!P571="","",'S.D.PASTE SHEET'!P571)</f>
        <v/>
      </c>
      <c s="72" t="str">
        <f>IF('S.D.PASTE SHEET'!Q571="","",'S.D.PASTE SHEET'!Q571)</f>
        <v/>
      </c>
      <c s="72" t="str">
        <f>IF('S.D.PASTE SHEET'!R571="","",'S.D.PASTE SHEET'!R571)</f>
        <v/>
      </c>
      <c s="72" t="str">
        <f>IF('S.D.PASTE SHEET'!S571="","",'S.D.PASTE SHEET'!S571)</f>
        <v/>
      </c>
      <c s="72" t="str">
        <f>IF('S.D.PASTE SHEET'!T571="","",'S.D.PASTE SHEET'!T571)</f>
        <v/>
      </c>
      <c s="72" t="str">
        <f>IF('S.D.PASTE SHEET'!U571="","",'S.D.PASTE SHEET'!U571)</f>
        <v/>
      </c>
      <c s="72" t="str">
        <f>IF('S.D.PASTE SHEET'!V571="","",'S.D.PASTE SHEET'!V571)</f>
        <v/>
      </c>
      <c s="72" t="str">
        <f>IF('S.D.PASTE SHEET'!W571="","",'S.D.PASTE SHEET'!W571)</f>
        <v/>
      </c>
      <c s="72" t="str">
        <f>IF('S.D.PASTE SHEET'!X571="","",'S.D.PASTE SHEET'!X571)</f>
        <v/>
      </c>
      <c s="72" t="str">
        <f>IF('S.D.PASTE SHEET'!Y571="","",'S.D.PASTE SHEET'!Y571)</f>
        <v/>
      </c>
      <c s="72" t="str">
        <f>IF('S.D.PASTE SHEET'!Z571="","",'S.D.PASTE SHEET'!Z571)</f>
        <v/>
      </c>
      <c s="72" t="str">
        <f>IF('S.D.PASTE SHEET'!AA571="","",'S.D.PASTE SHEET'!AA571)</f>
        <v/>
      </c>
      <c s="72" t="str">
        <f>IF('S.D.PASTE SHEET'!AB571="","",'S.D.PASTE SHEET'!AB571)</f>
        <v/>
      </c>
      <c s="72" t="str">
        <f>IF('S.D.PASTE SHEET'!AC571="","",'S.D.PASTE SHEET'!AC571)</f>
        <v/>
      </c>
      <c s="72" t="str">
        <f>IF('S.D.PASTE SHEET'!AD571="","",'S.D.PASTE SHEET'!AD571)</f>
        <v/>
      </c>
      <c s="74"/>
      <c s="70" t="str">
        <f>IF(AK571="","",IF(AK571&gt;0,COUNT($AG$2:AG571),""))</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IF(BC571="","",IF(BC571&gt;0,COUNT($AY$2:AY571),""))</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2" spans="1:157" ht="15.75" customHeight="1">
      <c r="A572" s="72" t="str">
        <f>IF('S.D.PASTE SHEET'!A572="","",'S.D.PASTE SHEET'!A572)</f>
        <v/>
      </c>
      <c s="72" t="str">
        <f>IF('S.D.PASTE SHEET'!B572="","",'S.D.PASTE SHEET'!B572)</f>
        <v/>
      </c>
      <c s="72" t="str">
        <f>IF('S.D.PASTE SHEET'!C572="","",'S.D.PASTE SHEET'!C572)</f>
        <v/>
      </c>
      <c s="73" t="str">
        <f>IF('S.D.PASTE SHEET'!D572="","",'S.D.PASTE SHEET'!D572)</f>
        <v/>
      </c>
      <c s="72" t="str">
        <f>IF('S.D.PASTE SHEET'!E572="","",UPPER('S.D.PASTE SHEET'!E572))</f>
        <v/>
      </c>
      <c s="72" t="str">
        <f>IF('S.D.PASTE SHEET'!F572="","",'S.D.PASTE SHEET'!F572)</f>
        <v/>
      </c>
      <c s="72" t="str">
        <f>IF('S.D.PASTE SHEET'!G572="","",UPPER('S.D.PASTE SHEET'!G572))</f>
        <v/>
      </c>
      <c s="72" t="str">
        <f>IF('S.D.PASTE SHEET'!H572="","",UPPER('S.D.PASTE SHEET'!H572))</f>
        <v/>
      </c>
      <c s="72" t="str">
        <f>IF('S.D.PASTE SHEET'!I572="","",'S.D.PASTE SHEET'!I572)</f>
        <v/>
      </c>
      <c s="73" t="str">
        <f>IF('S.D.PASTE SHEET'!J572="","",'S.D.PASTE SHEET'!J572)</f>
        <v/>
      </c>
      <c s="72" t="str">
        <f>IF('S.D.PASTE SHEET'!K572="","",'S.D.PASTE SHEET'!K572)</f>
        <v/>
      </c>
      <c s="72" t="str">
        <f>IF('S.D.PASTE SHEET'!L572="","",'S.D.PASTE SHEET'!L572)</f>
        <v/>
      </c>
      <c s="72" t="str">
        <f>IF('S.D.PASTE SHEET'!M572="","",'S.D.PASTE SHEET'!M572)</f>
        <v/>
      </c>
      <c s="72" t="str">
        <f>IF('S.D.PASTE SHEET'!N572="","",'S.D.PASTE SHEET'!N572)</f>
        <v/>
      </c>
      <c s="72" t="str">
        <f>IF('S.D.PASTE SHEET'!O572="","",'S.D.PASTE SHEET'!O572)</f>
        <v/>
      </c>
      <c s="72" t="str">
        <f>IF('S.D.PASTE SHEET'!P572="","",'S.D.PASTE SHEET'!P572)</f>
        <v/>
      </c>
      <c s="72" t="str">
        <f>IF('S.D.PASTE SHEET'!Q572="","",'S.D.PASTE SHEET'!Q572)</f>
        <v/>
      </c>
      <c s="72" t="str">
        <f>IF('S.D.PASTE SHEET'!R572="","",'S.D.PASTE SHEET'!R572)</f>
        <v/>
      </c>
      <c s="72" t="str">
        <f>IF('S.D.PASTE SHEET'!S572="","",'S.D.PASTE SHEET'!S572)</f>
        <v/>
      </c>
      <c s="72" t="str">
        <f>IF('S.D.PASTE SHEET'!T572="","",'S.D.PASTE SHEET'!T572)</f>
        <v/>
      </c>
      <c s="72" t="str">
        <f>IF('S.D.PASTE SHEET'!U572="","",'S.D.PASTE SHEET'!U572)</f>
        <v/>
      </c>
      <c s="72" t="str">
        <f>IF('S.D.PASTE SHEET'!V572="","",'S.D.PASTE SHEET'!V572)</f>
        <v/>
      </c>
      <c s="72" t="str">
        <f>IF('S.D.PASTE SHEET'!W572="","",'S.D.PASTE SHEET'!W572)</f>
        <v/>
      </c>
      <c s="72" t="str">
        <f>IF('S.D.PASTE SHEET'!X572="","",'S.D.PASTE SHEET'!X572)</f>
        <v/>
      </c>
      <c s="72" t="str">
        <f>IF('S.D.PASTE SHEET'!Y572="","",'S.D.PASTE SHEET'!Y572)</f>
        <v/>
      </c>
      <c s="72" t="str">
        <f>IF('S.D.PASTE SHEET'!Z572="","",'S.D.PASTE SHEET'!Z572)</f>
        <v/>
      </c>
      <c s="72" t="str">
        <f>IF('S.D.PASTE SHEET'!AA572="","",'S.D.PASTE SHEET'!AA572)</f>
        <v/>
      </c>
      <c s="72" t="str">
        <f>IF('S.D.PASTE SHEET'!AB572="","",'S.D.PASTE SHEET'!AB572)</f>
        <v/>
      </c>
      <c s="72" t="str">
        <f>IF('S.D.PASTE SHEET'!AC572="","",'S.D.PASTE SHEET'!AC572)</f>
        <v/>
      </c>
      <c s="72" t="str">
        <f>IF('S.D.PASTE SHEET'!AD572="","",'S.D.PASTE SHEET'!AD572)</f>
        <v/>
      </c>
      <c s="74"/>
      <c s="70" t="str">
        <f>IF(AK572="","",IF(AK572&gt;0,COUNT($AG$2:AG572),""))</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IF(BC572="","",IF(BC572&gt;0,COUNT($AY$2:AY572),""))</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3" spans="1:157" ht="15.75" customHeight="1">
      <c r="A573" s="72" t="str">
        <f>IF('S.D.PASTE SHEET'!A573="","",'S.D.PASTE SHEET'!A573)</f>
        <v/>
      </c>
      <c s="72" t="str">
        <f>IF('S.D.PASTE SHEET'!B573="","",'S.D.PASTE SHEET'!B573)</f>
        <v/>
      </c>
      <c s="72" t="str">
        <f>IF('S.D.PASTE SHEET'!C573="","",'S.D.PASTE SHEET'!C573)</f>
        <v/>
      </c>
      <c s="73" t="str">
        <f>IF('S.D.PASTE SHEET'!D573="","",'S.D.PASTE SHEET'!D573)</f>
        <v/>
      </c>
      <c s="72" t="str">
        <f>IF('S.D.PASTE SHEET'!E573="","",UPPER('S.D.PASTE SHEET'!E573))</f>
        <v/>
      </c>
      <c s="72" t="str">
        <f>IF('S.D.PASTE SHEET'!F573="","",'S.D.PASTE SHEET'!F573)</f>
        <v/>
      </c>
      <c s="72" t="str">
        <f>IF('S.D.PASTE SHEET'!G573="","",UPPER('S.D.PASTE SHEET'!G573))</f>
        <v/>
      </c>
      <c s="72" t="str">
        <f>IF('S.D.PASTE SHEET'!H573="","",UPPER('S.D.PASTE SHEET'!H573))</f>
        <v/>
      </c>
      <c s="72" t="str">
        <f>IF('S.D.PASTE SHEET'!I573="","",'S.D.PASTE SHEET'!I573)</f>
        <v/>
      </c>
      <c s="73" t="str">
        <f>IF('S.D.PASTE SHEET'!J573="","",'S.D.PASTE SHEET'!J573)</f>
        <v/>
      </c>
      <c s="72" t="str">
        <f>IF('S.D.PASTE SHEET'!K573="","",'S.D.PASTE SHEET'!K573)</f>
        <v/>
      </c>
      <c s="72" t="str">
        <f>IF('S.D.PASTE SHEET'!L573="","",'S.D.PASTE SHEET'!L573)</f>
        <v/>
      </c>
      <c s="72" t="str">
        <f>IF('S.D.PASTE SHEET'!M573="","",'S.D.PASTE SHEET'!M573)</f>
        <v/>
      </c>
      <c s="72" t="str">
        <f>IF('S.D.PASTE SHEET'!N573="","",'S.D.PASTE SHEET'!N573)</f>
        <v/>
      </c>
      <c s="72" t="str">
        <f>IF('S.D.PASTE SHEET'!O573="","",'S.D.PASTE SHEET'!O573)</f>
        <v/>
      </c>
      <c s="72" t="str">
        <f>IF('S.D.PASTE SHEET'!P573="","",'S.D.PASTE SHEET'!P573)</f>
        <v/>
      </c>
      <c s="72" t="str">
        <f>IF('S.D.PASTE SHEET'!Q573="","",'S.D.PASTE SHEET'!Q573)</f>
        <v/>
      </c>
      <c s="72" t="str">
        <f>IF('S.D.PASTE SHEET'!R573="","",'S.D.PASTE SHEET'!R573)</f>
        <v/>
      </c>
      <c s="72" t="str">
        <f>IF('S.D.PASTE SHEET'!S573="","",'S.D.PASTE SHEET'!S573)</f>
        <v/>
      </c>
      <c s="72" t="str">
        <f>IF('S.D.PASTE SHEET'!T573="","",'S.D.PASTE SHEET'!T573)</f>
        <v/>
      </c>
      <c s="72" t="str">
        <f>IF('S.D.PASTE SHEET'!U573="","",'S.D.PASTE SHEET'!U573)</f>
        <v/>
      </c>
      <c s="72" t="str">
        <f>IF('S.D.PASTE SHEET'!V573="","",'S.D.PASTE SHEET'!V573)</f>
        <v/>
      </c>
      <c s="72" t="str">
        <f>IF('S.D.PASTE SHEET'!W573="","",'S.D.PASTE SHEET'!W573)</f>
        <v/>
      </c>
      <c s="72" t="str">
        <f>IF('S.D.PASTE SHEET'!X573="","",'S.D.PASTE SHEET'!X573)</f>
        <v/>
      </c>
      <c s="72" t="str">
        <f>IF('S.D.PASTE SHEET'!Y573="","",'S.D.PASTE SHEET'!Y573)</f>
        <v/>
      </c>
      <c s="72" t="str">
        <f>IF('S.D.PASTE SHEET'!Z573="","",'S.D.PASTE SHEET'!Z573)</f>
        <v/>
      </c>
      <c s="72" t="str">
        <f>IF('S.D.PASTE SHEET'!AA573="","",'S.D.PASTE SHEET'!AA573)</f>
        <v/>
      </c>
      <c s="72" t="str">
        <f>IF('S.D.PASTE SHEET'!AB573="","",'S.D.PASTE SHEET'!AB573)</f>
        <v/>
      </c>
      <c s="72" t="str">
        <f>IF('S.D.PASTE SHEET'!AC573="","",'S.D.PASTE SHEET'!AC573)</f>
        <v/>
      </c>
      <c s="72" t="str">
        <f>IF('S.D.PASTE SHEET'!AD573="","",'S.D.PASTE SHEET'!AD573)</f>
        <v/>
      </c>
      <c s="74"/>
      <c s="70" t="str">
        <f>IF(AK573="","",IF(AK573&gt;0,COUNT($AG$2:AG573),""))</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IF(BC573="","",IF(BC573&gt;0,COUNT($AY$2:AY573),""))</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4" spans="1:157" ht="15.75" customHeight="1">
      <c r="A574" s="72" t="str">
        <f>IF('S.D.PASTE SHEET'!A574="","",'S.D.PASTE SHEET'!A574)</f>
        <v/>
      </c>
      <c s="72" t="str">
        <f>IF('S.D.PASTE SHEET'!B574="","",'S.D.PASTE SHEET'!B574)</f>
        <v/>
      </c>
      <c s="72" t="str">
        <f>IF('S.D.PASTE SHEET'!C574="","",'S.D.PASTE SHEET'!C574)</f>
        <v/>
      </c>
      <c s="73" t="str">
        <f>IF('S.D.PASTE SHEET'!D574="","",'S.D.PASTE SHEET'!D574)</f>
        <v/>
      </c>
      <c s="72" t="str">
        <f>IF('S.D.PASTE SHEET'!E574="","",UPPER('S.D.PASTE SHEET'!E574))</f>
        <v/>
      </c>
      <c s="72" t="str">
        <f>IF('S.D.PASTE SHEET'!F574="","",'S.D.PASTE SHEET'!F574)</f>
        <v/>
      </c>
      <c s="72" t="str">
        <f>IF('S.D.PASTE SHEET'!G574="","",UPPER('S.D.PASTE SHEET'!G574))</f>
        <v/>
      </c>
      <c s="72" t="str">
        <f>IF('S.D.PASTE SHEET'!H574="","",UPPER('S.D.PASTE SHEET'!H574))</f>
        <v/>
      </c>
      <c s="72" t="str">
        <f>IF('S.D.PASTE SHEET'!I574="","",'S.D.PASTE SHEET'!I574)</f>
        <v/>
      </c>
      <c s="73" t="str">
        <f>IF('S.D.PASTE SHEET'!J574="","",'S.D.PASTE SHEET'!J574)</f>
        <v/>
      </c>
      <c s="72" t="str">
        <f>IF('S.D.PASTE SHEET'!K574="","",'S.D.PASTE SHEET'!K574)</f>
        <v/>
      </c>
      <c s="72" t="str">
        <f>IF('S.D.PASTE SHEET'!L574="","",'S.D.PASTE SHEET'!L574)</f>
        <v/>
      </c>
      <c s="72" t="str">
        <f>IF('S.D.PASTE SHEET'!M574="","",'S.D.PASTE SHEET'!M574)</f>
        <v/>
      </c>
      <c s="72" t="str">
        <f>IF('S.D.PASTE SHEET'!N574="","",'S.D.PASTE SHEET'!N574)</f>
        <v/>
      </c>
      <c s="72" t="str">
        <f>IF('S.D.PASTE SHEET'!O574="","",'S.D.PASTE SHEET'!O574)</f>
        <v/>
      </c>
      <c s="72" t="str">
        <f>IF('S.D.PASTE SHEET'!P574="","",'S.D.PASTE SHEET'!P574)</f>
        <v/>
      </c>
      <c s="72" t="str">
        <f>IF('S.D.PASTE SHEET'!Q574="","",'S.D.PASTE SHEET'!Q574)</f>
        <v/>
      </c>
      <c s="72" t="str">
        <f>IF('S.D.PASTE SHEET'!R574="","",'S.D.PASTE SHEET'!R574)</f>
        <v/>
      </c>
      <c s="72" t="str">
        <f>IF('S.D.PASTE SHEET'!S574="","",'S.D.PASTE SHEET'!S574)</f>
        <v/>
      </c>
      <c s="72" t="str">
        <f>IF('S.D.PASTE SHEET'!T574="","",'S.D.PASTE SHEET'!T574)</f>
        <v/>
      </c>
      <c s="72" t="str">
        <f>IF('S.D.PASTE SHEET'!U574="","",'S.D.PASTE SHEET'!U574)</f>
        <v/>
      </c>
      <c s="72" t="str">
        <f>IF('S.D.PASTE SHEET'!V574="","",'S.D.PASTE SHEET'!V574)</f>
        <v/>
      </c>
      <c s="72" t="str">
        <f>IF('S.D.PASTE SHEET'!W574="","",'S.D.PASTE SHEET'!W574)</f>
        <v/>
      </c>
      <c s="72" t="str">
        <f>IF('S.D.PASTE SHEET'!X574="","",'S.D.PASTE SHEET'!X574)</f>
        <v/>
      </c>
      <c s="72" t="str">
        <f>IF('S.D.PASTE SHEET'!Y574="","",'S.D.PASTE SHEET'!Y574)</f>
        <v/>
      </c>
      <c s="72" t="str">
        <f>IF('S.D.PASTE SHEET'!Z574="","",'S.D.PASTE SHEET'!Z574)</f>
        <v/>
      </c>
      <c s="72" t="str">
        <f>IF('S.D.PASTE SHEET'!AA574="","",'S.D.PASTE SHEET'!AA574)</f>
        <v/>
      </c>
      <c s="72" t="str">
        <f>IF('S.D.PASTE SHEET'!AB574="","",'S.D.PASTE SHEET'!AB574)</f>
        <v/>
      </c>
      <c s="72" t="str">
        <f>IF('S.D.PASTE SHEET'!AC574="","",'S.D.PASTE SHEET'!AC574)</f>
        <v/>
      </c>
      <c s="72" t="str">
        <f>IF('S.D.PASTE SHEET'!AD574="","",'S.D.PASTE SHEET'!AD574)</f>
        <v/>
      </c>
      <c s="74"/>
      <c s="70" t="str">
        <f>IF(AK574="","",IF(AK574&gt;0,COUNT($AG$2:AG574),""))</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IF(BC574="","",IF(BC574&gt;0,COUNT($AY$2:AY574),""))</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5" spans="1:157" ht="15.75" customHeight="1">
      <c r="A575" s="72" t="str">
        <f>IF('S.D.PASTE SHEET'!A575="","",'S.D.PASTE SHEET'!A575)</f>
        <v/>
      </c>
      <c s="72" t="str">
        <f>IF('S.D.PASTE SHEET'!B575="","",'S.D.PASTE SHEET'!B575)</f>
        <v/>
      </c>
      <c s="72" t="str">
        <f>IF('S.D.PASTE SHEET'!C575="","",'S.D.PASTE SHEET'!C575)</f>
        <v/>
      </c>
      <c s="73" t="str">
        <f>IF('S.D.PASTE SHEET'!D575="","",'S.D.PASTE SHEET'!D575)</f>
        <v/>
      </c>
      <c s="72" t="str">
        <f>IF('S.D.PASTE SHEET'!E575="","",UPPER('S.D.PASTE SHEET'!E575))</f>
        <v/>
      </c>
      <c s="72" t="str">
        <f>IF('S.D.PASTE SHEET'!F575="","",'S.D.PASTE SHEET'!F575)</f>
        <v/>
      </c>
      <c s="72" t="str">
        <f>IF('S.D.PASTE SHEET'!G575="","",UPPER('S.D.PASTE SHEET'!G575))</f>
        <v/>
      </c>
      <c s="72" t="str">
        <f>IF('S.D.PASTE SHEET'!H575="","",UPPER('S.D.PASTE SHEET'!H575))</f>
        <v/>
      </c>
      <c s="72" t="str">
        <f>IF('S.D.PASTE SHEET'!I575="","",'S.D.PASTE SHEET'!I575)</f>
        <v/>
      </c>
      <c s="73" t="str">
        <f>IF('S.D.PASTE SHEET'!J575="","",'S.D.PASTE SHEET'!J575)</f>
        <v/>
      </c>
      <c s="72" t="str">
        <f>IF('S.D.PASTE SHEET'!K575="","",'S.D.PASTE SHEET'!K575)</f>
        <v/>
      </c>
      <c s="72" t="str">
        <f>IF('S.D.PASTE SHEET'!L575="","",'S.D.PASTE SHEET'!L575)</f>
        <v/>
      </c>
      <c s="72" t="str">
        <f>IF('S.D.PASTE SHEET'!M575="","",'S.D.PASTE SHEET'!M575)</f>
        <v/>
      </c>
      <c s="72" t="str">
        <f>IF('S.D.PASTE SHEET'!N575="","",'S.D.PASTE SHEET'!N575)</f>
        <v/>
      </c>
      <c s="72" t="str">
        <f>IF('S.D.PASTE SHEET'!O575="","",'S.D.PASTE SHEET'!O575)</f>
        <v/>
      </c>
      <c s="72" t="str">
        <f>IF('S.D.PASTE SHEET'!P575="","",'S.D.PASTE SHEET'!P575)</f>
        <v/>
      </c>
      <c s="72" t="str">
        <f>IF('S.D.PASTE SHEET'!Q575="","",'S.D.PASTE SHEET'!Q575)</f>
        <v/>
      </c>
      <c s="72" t="str">
        <f>IF('S.D.PASTE SHEET'!R575="","",'S.D.PASTE SHEET'!R575)</f>
        <v/>
      </c>
      <c s="72" t="str">
        <f>IF('S.D.PASTE SHEET'!S575="","",'S.D.PASTE SHEET'!S575)</f>
        <v/>
      </c>
      <c s="72" t="str">
        <f>IF('S.D.PASTE SHEET'!T575="","",'S.D.PASTE SHEET'!T575)</f>
        <v/>
      </c>
      <c s="72" t="str">
        <f>IF('S.D.PASTE SHEET'!U575="","",'S.D.PASTE SHEET'!U575)</f>
        <v/>
      </c>
      <c s="72" t="str">
        <f>IF('S.D.PASTE SHEET'!V575="","",'S.D.PASTE SHEET'!V575)</f>
        <v/>
      </c>
      <c s="72" t="str">
        <f>IF('S.D.PASTE SHEET'!W575="","",'S.D.PASTE SHEET'!W575)</f>
        <v/>
      </c>
      <c s="72" t="str">
        <f>IF('S.D.PASTE SHEET'!X575="","",'S.D.PASTE SHEET'!X575)</f>
        <v/>
      </c>
      <c s="72" t="str">
        <f>IF('S.D.PASTE SHEET'!Y575="","",'S.D.PASTE SHEET'!Y575)</f>
        <v/>
      </c>
      <c s="72" t="str">
        <f>IF('S.D.PASTE SHEET'!Z575="","",'S.D.PASTE SHEET'!Z575)</f>
        <v/>
      </c>
      <c s="72" t="str">
        <f>IF('S.D.PASTE SHEET'!AA575="","",'S.D.PASTE SHEET'!AA575)</f>
        <v/>
      </c>
      <c s="72" t="str">
        <f>IF('S.D.PASTE SHEET'!AB575="","",'S.D.PASTE SHEET'!AB575)</f>
        <v/>
      </c>
      <c s="72" t="str">
        <f>IF('S.D.PASTE SHEET'!AC575="","",'S.D.PASTE SHEET'!AC575)</f>
        <v/>
      </c>
      <c s="72" t="str">
        <f>IF('S.D.PASTE SHEET'!AD575="","",'S.D.PASTE SHEET'!AD575)</f>
        <v/>
      </c>
      <c s="74"/>
      <c s="70" t="str">
        <f>IF(AK575="","",IF(AK575&gt;0,COUNT($AG$2:AG575),""))</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IF(BC575="","",IF(BC575&gt;0,COUNT($AY$2:AY575),""))</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6" spans="1:157" ht="15.75" customHeight="1">
      <c r="A576" s="72" t="str">
        <f>IF('S.D.PASTE SHEET'!A576="","",'S.D.PASTE SHEET'!A576)</f>
        <v/>
      </c>
      <c s="72" t="str">
        <f>IF('S.D.PASTE SHEET'!B576="","",'S.D.PASTE SHEET'!B576)</f>
        <v/>
      </c>
      <c s="72" t="str">
        <f>IF('S.D.PASTE SHEET'!C576="","",'S.D.PASTE SHEET'!C576)</f>
        <v/>
      </c>
      <c s="73" t="str">
        <f>IF('S.D.PASTE SHEET'!D576="","",'S.D.PASTE SHEET'!D576)</f>
        <v/>
      </c>
      <c s="72" t="str">
        <f>IF('S.D.PASTE SHEET'!E576="","",UPPER('S.D.PASTE SHEET'!E576))</f>
        <v/>
      </c>
      <c s="72" t="str">
        <f>IF('S.D.PASTE SHEET'!F576="","",'S.D.PASTE SHEET'!F576)</f>
        <v/>
      </c>
      <c s="72" t="str">
        <f>IF('S.D.PASTE SHEET'!G576="","",UPPER('S.D.PASTE SHEET'!G576))</f>
        <v/>
      </c>
      <c s="72" t="str">
        <f>IF('S.D.PASTE SHEET'!H576="","",UPPER('S.D.PASTE SHEET'!H576))</f>
        <v/>
      </c>
      <c s="72" t="str">
        <f>IF('S.D.PASTE SHEET'!I576="","",'S.D.PASTE SHEET'!I576)</f>
        <v/>
      </c>
      <c s="73" t="str">
        <f>IF('S.D.PASTE SHEET'!J576="","",'S.D.PASTE SHEET'!J576)</f>
        <v/>
      </c>
      <c s="72" t="str">
        <f>IF('S.D.PASTE SHEET'!K576="","",'S.D.PASTE SHEET'!K576)</f>
        <v/>
      </c>
      <c s="72" t="str">
        <f>IF('S.D.PASTE SHEET'!L576="","",'S.D.PASTE SHEET'!L576)</f>
        <v/>
      </c>
      <c s="72" t="str">
        <f>IF('S.D.PASTE SHEET'!M576="","",'S.D.PASTE SHEET'!M576)</f>
        <v/>
      </c>
      <c s="72" t="str">
        <f>IF('S.D.PASTE SHEET'!N576="","",'S.D.PASTE SHEET'!N576)</f>
        <v/>
      </c>
      <c s="72" t="str">
        <f>IF('S.D.PASTE SHEET'!O576="","",'S.D.PASTE SHEET'!O576)</f>
        <v/>
      </c>
      <c s="72" t="str">
        <f>IF('S.D.PASTE SHEET'!P576="","",'S.D.PASTE SHEET'!P576)</f>
        <v/>
      </c>
      <c s="72" t="str">
        <f>IF('S.D.PASTE SHEET'!Q576="","",'S.D.PASTE SHEET'!Q576)</f>
        <v/>
      </c>
      <c s="72" t="str">
        <f>IF('S.D.PASTE SHEET'!R576="","",'S.D.PASTE SHEET'!R576)</f>
        <v/>
      </c>
      <c s="72" t="str">
        <f>IF('S.D.PASTE SHEET'!S576="","",'S.D.PASTE SHEET'!S576)</f>
        <v/>
      </c>
      <c s="72" t="str">
        <f>IF('S.D.PASTE SHEET'!T576="","",'S.D.PASTE SHEET'!T576)</f>
        <v/>
      </c>
      <c s="72" t="str">
        <f>IF('S.D.PASTE SHEET'!U576="","",'S.D.PASTE SHEET'!U576)</f>
        <v/>
      </c>
      <c s="72" t="str">
        <f>IF('S.D.PASTE SHEET'!V576="","",'S.D.PASTE SHEET'!V576)</f>
        <v/>
      </c>
      <c s="72" t="str">
        <f>IF('S.D.PASTE SHEET'!W576="","",'S.D.PASTE SHEET'!W576)</f>
        <v/>
      </c>
      <c s="72" t="str">
        <f>IF('S.D.PASTE SHEET'!X576="","",'S.D.PASTE SHEET'!X576)</f>
        <v/>
      </c>
      <c s="72" t="str">
        <f>IF('S.D.PASTE SHEET'!Y576="","",'S.D.PASTE SHEET'!Y576)</f>
        <v/>
      </c>
      <c s="72" t="str">
        <f>IF('S.D.PASTE SHEET'!Z576="","",'S.D.PASTE SHEET'!Z576)</f>
        <v/>
      </c>
      <c s="72" t="str">
        <f>IF('S.D.PASTE SHEET'!AA576="","",'S.D.PASTE SHEET'!AA576)</f>
        <v/>
      </c>
      <c s="72" t="str">
        <f>IF('S.D.PASTE SHEET'!AB576="","",'S.D.PASTE SHEET'!AB576)</f>
        <v/>
      </c>
      <c s="72" t="str">
        <f>IF('S.D.PASTE SHEET'!AC576="","",'S.D.PASTE SHEET'!AC576)</f>
        <v/>
      </c>
      <c s="72" t="str">
        <f>IF('S.D.PASTE SHEET'!AD576="","",'S.D.PASTE SHEET'!AD576)</f>
        <v/>
      </c>
      <c s="74"/>
      <c s="70" t="str">
        <f>IF(AK576="","",IF(AK576&gt;0,COUNT($AG$2:AG576),""))</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IF(BC576="","",IF(BC576&gt;0,COUNT($AY$2:AY576),""))</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7" spans="1:157" ht="15.75" customHeight="1">
      <c r="A577" s="72" t="str">
        <f>IF('S.D.PASTE SHEET'!A577="","",'S.D.PASTE SHEET'!A577)</f>
        <v/>
      </c>
      <c s="72" t="str">
        <f>IF('S.D.PASTE SHEET'!B577="","",'S.D.PASTE SHEET'!B577)</f>
        <v/>
      </c>
      <c s="72" t="str">
        <f>IF('S.D.PASTE SHEET'!C577="","",'S.D.PASTE SHEET'!C577)</f>
        <v/>
      </c>
      <c s="73" t="str">
        <f>IF('S.D.PASTE SHEET'!D577="","",'S.D.PASTE SHEET'!D577)</f>
        <v/>
      </c>
      <c s="72" t="str">
        <f>IF('S.D.PASTE SHEET'!E577="","",UPPER('S.D.PASTE SHEET'!E577))</f>
        <v/>
      </c>
      <c s="72" t="str">
        <f>IF('S.D.PASTE SHEET'!F577="","",'S.D.PASTE SHEET'!F577)</f>
        <v/>
      </c>
      <c s="72" t="str">
        <f>IF('S.D.PASTE SHEET'!G577="","",UPPER('S.D.PASTE SHEET'!G577))</f>
        <v/>
      </c>
      <c s="72" t="str">
        <f>IF('S.D.PASTE SHEET'!H577="","",UPPER('S.D.PASTE SHEET'!H577))</f>
        <v/>
      </c>
      <c s="72" t="str">
        <f>IF('S.D.PASTE SHEET'!I577="","",'S.D.PASTE SHEET'!I577)</f>
        <v/>
      </c>
      <c s="73" t="str">
        <f>IF('S.D.PASTE SHEET'!J577="","",'S.D.PASTE SHEET'!J577)</f>
        <v/>
      </c>
      <c s="72" t="str">
        <f>IF('S.D.PASTE SHEET'!K577="","",'S.D.PASTE SHEET'!K577)</f>
        <v/>
      </c>
      <c s="72" t="str">
        <f>IF('S.D.PASTE SHEET'!L577="","",'S.D.PASTE SHEET'!L577)</f>
        <v/>
      </c>
      <c s="72" t="str">
        <f>IF('S.D.PASTE SHEET'!M577="","",'S.D.PASTE SHEET'!M577)</f>
        <v/>
      </c>
      <c s="72" t="str">
        <f>IF('S.D.PASTE SHEET'!N577="","",'S.D.PASTE SHEET'!N577)</f>
        <v/>
      </c>
      <c s="72" t="str">
        <f>IF('S.D.PASTE SHEET'!O577="","",'S.D.PASTE SHEET'!O577)</f>
        <v/>
      </c>
      <c s="72" t="str">
        <f>IF('S.D.PASTE SHEET'!P577="","",'S.D.PASTE SHEET'!P577)</f>
        <v/>
      </c>
      <c s="72" t="str">
        <f>IF('S.D.PASTE SHEET'!Q577="","",'S.D.PASTE SHEET'!Q577)</f>
        <v/>
      </c>
      <c s="72" t="str">
        <f>IF('S.D.PASTE SHEET'!R577="","",'S.D.PASTE SHEET'!R577)</f>
        <v/>
      </c>
      <c s="72" t="str">
        <f>IF('S.D.PASTE SHEET'!S577="","",'S.D.PASTE SHEET'!S577)</f>
        <v/>
      </c>
      <c s="72" t="str">
        <f>IF('S.D.PASTE SHEET'!T577="","",'S.D.PASTE SHEET'!T577)</f>
        <v/>
      </c>
      <c s="72" t="str">
        <f>IF('S.D.PASTE SHEET'!U577="","",'S.D.PASTE SHEET'!U577)</f>
        <v/>
      </c>
      <c s="72" t="str">
        <f>IF('S.D.PASTE SHEET'!V577="","",'S.D.PASTE SHEET'!V577)</f>
        <v/>
      </c>
      <c s="72" t="str">
        <f>IF('S.D.PASTE SHEET'!W577="","",'S.D.PASTE SHEET'!W577)</f>
        <v/>
      </c>
      <c s="72" t="str">
        <f>IF('S.D.PASTE SHEET'!X577="","",'S.D.PASTE SHEET'!X577)</f>
        <v/>
      </c>
      <c s="72" t="str">
        <f>IF('S.D.PASTE SHEET'!Y577="","",'S.D.PASTE SHEET'!Y577)</f>
        <v/>
      </c>
      <c s="72" t="str">
        <f>IF('S.D.PASTE SHEET'!Z577="","",'S.D.PASTE SHEET'!Z577)</f>
        <v/>
      </c>
      <c s="72" t="str">
        <f>IF('S.D.PASTE SHEET'!AA577="","",'S.D.PASTE SHEET'!AA577)</f>
        <v/>
      </c>
      <c s="72" t="str">
        <f>IF('S.D.PASTE SHEET'!AB577="","",'S.D.PASTE SHEET'!AB577)</f>
        <v/>
      </c>
      <c s="72" t="str">
        <f>IF('S.D.PASTE SHEET'!AC577="","",'S.D.PASTE SHEET'!AC577)</f>
        <v/>
      </c>
      <c s="72" t="str">
        <f>IF('S.D.PASTE SHEET'!AD577="","",'S.D.PASTE SHEET'!AD577)</f>
        <v/>
      </c>
      <c s="74"/>
      <c s="70" t="str">
        <f>IF(AK577="","",IF(AK577&gt;0,COUNT($AG$2:AG577),""))</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IF(BC577="","",IF(BC577&gt;0,COUNT($AY$2:AY577),""))</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8" spans="1:157" ht="15.75" customHeight="1">
      <c r="A578" s="72" t="str">
        <f>IF('S.D.PASTE SHEET'!A578="","",'S.D.PASTE SHEET'!A578)</f>
        <v/>
      </c>
      <c s="72" t="str">
        <f>IF('S.D.PASTE SHEET'!B578="","",'S.D.PASTE SHEET'!B578)</f>
        <v/>
      </c>
      <c s="72" t="str">
        <f>IF('S.D.PASTE SHEET'!C578="","",'S.D.PASTE SHEET'!C578)</f>
        <v/>
      </c>
      <c s="73" t="str">
        <f>IF('S.D.PASTE SHEET'!D578="","",'S.D.PASTE SHEET'!D578)</f>
        <v/>
      </c>
      <c s="72" t="str">
        <f>IF('S.D.PASTE SHEET'!E578="","",UPPER('S.D.PASTE SHEET'!E578))</f>
        <v/>
      </c>
      <c s="72" t="str">
        <f>IF('S.D.PASTE SHEET'!F578="","",'S.D.PASTE SHEET'!F578)</f>
        <v/>
      </c>
      <c s="72" t="str">
        <f>IF('S.D.PASTE SHEET'!G578="","",UPPER('S.D.PASTE SHEET'!G578))</f>
        <v/>
      </c>
      <c s="72" t="str">
        <f>IF('S.D.PASTE SHEET'!H578="","",UPPER('S.D.PASTE SHEET'!H578))</f>
        <v/>
      </c>
      <c s="72" t="str">
        <f>IF('S.D.PASTE SHEET'!I578="","",'S.D.PASTE SHEET'!I578)</f>
        <v/>
      </c>
      <c s="73" t="str">
        <f>IF('S.D.PASTE SHEET'!J578="","",'S.D.PASTE SHEET'!J578)</f>
        <v/>
      </c>
      <c s="72" t="str">
        <f>IF('S.D.PASTE SHEET'!K578="","",'S.D.PASTE SHEET'!K578)</f>
        <v/>
      </c>
      <c s="72" t="str">
        <f>IF('S.D.PASTE SHEET'!L578="","",'S.D.PASTE SHEET'!L578)</f>
        <v/>
      </c>
      <c s="72" t="str">
        <f>IF('S.D.PASTE SHEET'!M578="","",'S.D.PASTE SHEET'!M578)</f>
        <v/>
      </c>
      <c s="72" t="str">
        <f>IF('S.D.PASTE SHEET'!N578="","",'S.D.PASTE SHEET'!N578)</f>
        <v/>
      </c>
      <c s="72" t="str">
        <f>IF('S.D.PASTE SHEET'!O578="","",'S.D.PASTE SHEET'!O578)</f>
        <v/>
      </c>
      <c s="72" t="str">
        <f>IF('S.D.PASTE SHEET'!P578="","",'S.D.PASTE SHEET'!P578)</f>
        <v/>
      </c>
      <c s="72" t="str">
        <f>IF('S.D.PASTE SHEET'!Q578="","",'S.D.PASTE SHEET'!Q578)</f>
        <v/>
      </c>
      <c s="72" t="str">
        <f>IF('S.D.PASTE SHEET'!R578="","",'S.D.PASTE SHEET'!R578)</f>
        <v/>
      </c>
      <c s="72" t="str">
        <f>IF('S.D.PASTE SHEET'!S578="","",'S.D.PASTE SHEET'!S578)</f>
        <v/>
      </c>
      <c s="72" t="str">
        <f>IF('S.D.PASTE SHEET'!T578="","",'S.D.PASTE SHEET'!T578)</f>
        <v/>
      </c>
      <c s="72" t="str">
        <f>IF('S.D.PASTE SHEET'!U578="","",'S.D.PASTE SHEET'!U578)</f>
        <v/>
      </c>
      <c s="72" t="str">
        <f>IF('S.D.PASTE SHEET'!V578="","",'S.D.PASTE SHEET'!V578)</f>
        <v/>
      </c>
      <c s="72" t="str">
        <f>IF('S.D.PASTE SHEET'!W578="","",'S.D.PASTE SHEET'!W578)</f>
        <v/>
      </c>
      <c s="72" t="str">
        <f>IF('S.D.PASTE SHEET'!X578="","",'S.D.PASTE SHEET'!X578)</f>
        <v/>
      </c>
      <c s="72" t="str">
        <f>IF('S.D.PASTE SHEET'!Y578="","",'S.D.PASTE SHEET'!Y578)</f>
        <v/>
      </c>
      <c s="72" t="str">
        <f>IF('S.D.PASTE SHEET'!Z578="","",'S.D.PASTE SHEET'!Z578)</f>
        <v/>
      </c>
      <c s="72" t="str">
        <f>IF('S.D.PASTE SHEET'!AA578="","",'S.D.PASTE SHEET'!AA578)</f>
        <v/>
      </c>
      <c s="72" t="str">
        <f>IF('S.D.PASTE SHEET'!AB578="","",'S.D.PASTE SHEET'!AB578)</f>
        <v/>
      </c>
      <c s="72" t="str">
        <f>IF('S.D.PASTE SHEET'!AC578="","",'S.D.PASTE SHEET'!AC578)</f>
        <v/>
      </c>
      <c s="72" t="str">
        <f>IF('S.D.PASTE SHEET'!AD578="","",'S.D.PASTE SHEET'!AD578)</f>
        <v/>
      </c>
      <c s="74"/>
      <c s="70" t="str">
        <f>IF(AK578="","",IF(AK578&gt;0,COUNT($AG$2:AG578),""))</f>
        <v/>
      </c>
      <c s="75" t="str">
        <f t="shared" si="257"/>
        <v/>
      </c>
      <c s="75" t="str">
        <f t="shared" si="258"/>
        <v/>
      </c>
      <c s="75" t="str">
        <f t="shared" si="259"/>
        <v/>
      </c>
      <c s="73" t="str">
        <f t="shared" si="260"/>
        <v/>
      </c>
      <c s="75" t="str">
        <f t="shared" si="261"/>
        <v/>
      </c>
      <c s="75" t="str">
        <f t="shared" si="262"/>
        <v/>
      </c>
      <c s="75" t="str">
        <f t="shared" si="263"/>
        <v/>
      </c>
      <c s="75" t="str">
        <f t="shared" si="264"/>
        <v/>
      </c>
      <c s="75" t="str">
        <f t="shared" si="265"/>
        <v/>
      </c>
      <c s="73" t="str">
        <f t="shared" si="266"/>
        <v/>
      </c>
      <c s="75" t="str">
        <f t="shared" si="267"/>
        <v/>
      </c>
      <c s="75" t="str">
        <f t="shared" si="268"/>
        <v/>
      </c>
      <c s="75" t="str">
        <f t="shared" si="269"/>
        <v/>
      </c>
      <c s="75" t="str">
        <f t="shared" si="270"/>
        <v/>
      </c>
      <c s="75" t="str">
        <f t="shared" si="271"/>
        <v/>
      </c>
      <c s="75" t="str">
        <f t="shared" si="272"/>
        <v/>
      </c>
      <c s="70"/>
      <c s="70" t="str">
        <f>IF(BC578="","",IF(BC578&gt;0,COUNT($AY$2:AY578),""))</f>
        <v/>
      </c>
      <c s="76" t="str">
        <f t="shared" si="273"/>
        <v/>
      </c>
      <c s="76" t="str">
        <f t="shared" si="274"/>
        <v/>
      </c>
      <c s="76" t="str">
        <f t="shared" si="275"/>
        <v/>
      </c>
      <c s="73" t="str">
        <f t="shared" si="276"/>
        <v/>
      </c>
      <c s="76" t="str">
        <f t="shared" si="277"/>
        <v/>
      </c>
      <c s="76" t="str">
        <f t="shared" si="278"/>
        <v/>
      </c>
      <c s="76" t="str">
        <f t="shared" si="279"/>
        <v/>
      </c>
      <c s="76" t="str">
        <f t="shared" si="280"/>
        <v/>
      </c>
      <c s="76" t="str">
        <f t="shared" si="281"/>
        <v/>
      </c>
      <c s="73" t="str">
        <f t="shared" si="282"/>
        <v/>
      </c>
      <c s="76" t="str">
        <f t="shared" si="283"/>
        <v/>
      </c>
      <c s="76" t="str">
        <f t="shared" si="284"/>
        <v/>
      </c>
      <c s="76" t="str">
        <f t="shared" si="285"/>
        <v/>
      </c>
      <c s="76" t="str">
        <f t="shared" si="286"/>
        <v/>
      </c>
      <c s="76" t="str">
        <f t="shared" si="287"/>
        <v/>
      </c>
      <c s="76" t="str">
        <f t="shared" si="2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79" spans="1:157" ht="15.75" customHeight="1">
      <c r="A579" s="72" t="str">
        <f>IF('S.D.PASTE SHEET'!A579="","",'S.D.PASTE SHEET'!A579)</f>
        <v/>
      </c>
      <c s="72" t="str">
        <f>IF('S.D.PASTE SHEET'!B579="","",'S.D.PASTE SHEET'!B579)</f>
        <v/>
      </c>
      <c s="72" t="str">
        <f>IF('S.D.PASTE SHEET'!C579="","",'S.D.PASTE SHEET'!C579)</f>
        <v/>
      </c>
      <c s="73" t="str">
        <f>IF('S.D.PASTE SHEET'!D579="","",'S.D.PASTE SHEET'!D579)</f>
        <v/>
      </c>
      <c s="72" t="str">
        <f>IF('S.D.PASTE SHEET'!E579="","",UPPER('S.D.PASTE SHEET'!E579))</f>
        <v/>
      </c>
      <c s="72" t="str">
        <f>IF('S.D.PASTE SHEET'!F579="","",'S.D.PASTE SHEET'!F579)</f>
        <v/>
      </c>
      <c s="72" t="str">
        <f>IF('S.D.PASTE SHEET'!G579="","",UPPER('S.D.PASTE SHEET'!G579))</f>
        <v/>
      </c>
      <c s="72" t="str">
        <f>IF('S.D.PASTE SHEET'!H579="","",UPPER('S.D.PASTE SHEET'!H579))</f>
        <v/>
      </c>
      <c s="72" t="str">
        <f>IF('S.D.PASTE SHEET'!I579="","",'S.D.PASTE SHEET'!I579)</f>
        <v/>
      </c>
      <c s="73" t="str">
        <f>IF('S.D.PASTE SHEET'!J579="","",'S.D.PASTE SHEET'!J579)</f>
        <v/>
      </c>
      <c s="72" t="str">
        <f>IF('S.D.PASTE SHEET'!K579="","",'S.D.PASTE SHEET'!K579)</f>
        <v/>
      </c>
      <c s="72" t="str">
        <f>IF('S.D.PASTE SHEET'!L579="","",'S.D.PASTE SHEET'!L579)</f>
        <v/>
      </c>
      <c s="72" t="str">
        <f>IF('S.D.PASTE SHEET'!M579="","",'S.D.PASTE SHEET'!M579)</f>
        <v/>
      </c>
      <c s="72" t="str">
        <f>IF('S.D.PASTE SHEET'!N579="","",'S.D.PASTE SHEET'!N579)</f>
        <v/>
      </c>
      <c s="72" t="str">
        <f>IF('S.D.PASTE SHEET'!O579="","",'S.D.PASTE SHEET'!O579)</f>
        <v/>
      </c>
      <c s="72" t="str">
        <f>IF('S.D.PASTE SHEET'!P579="","",'S.D.PASTE SHEET'!P579)</f>
        <v/>
      </c>
      <c s="72" t="str">
        <f>IF('S.D.PASTE SHEET'!Q579="","",'S.D.PASTE SHEET'!Q579)</f>
        <v/>
      </c>
      <c s="72" t="str">
        <f>IF('S.D.PASTE SHEET'!R579="","",'S.D.PASTE SHEET'!R579)</f>
        <v/>
      </c>
      <c s="72" t="str">
        <f>IF('S.D.PASTE SHEET'!S579="","",'S.D.PASTE SHEET'!S579)</f>
        <v/>
      </c>
      <c s="72" t="str">
        <f>IF('S.D.PASTE SHEET'!T579="","",'S.D.PASTE SHEET'!T579)</f>
        <v/>
      </c>
      <c s="72" t="str">
        <f>IF('S.D.PASTE SHEET'!U579="","",'S.D.PASTE SHEET'!U579)</f>
        <v/>
      </c>
      <c s="72" t="str">
        <f>IF('S.D.PASTE SHEET'!V579="","",'S.D.PASTE SHEET'!V579)</f>
        <v/>
      </c>
      <c s="72" t="str">
        <f>IF('S.D.PASTE SHEET'!W579="","",'S.D.PASTE SHEET'!W579)</f>
        <v/>
      </c>
      <c s="72" t="str">
        <f>IF('S.D.PASTE SHEET'!X579="","",'S.D.PASTE SHEET'!X579)</f>
        <v/>
      </c>
      <c s="72" t="str">
        <f>IF('S.D.PASTE SHEET'!Y579="","",'S.D.PASTE SHEET'!Y579)</f>
        <v/>
      </c>
      <c s="72" t="str">
        <f>IF('S.D.PASTE SHEET'!Z579="","",'S.D.PASTE SHEET'!Z579)</f>
        <v/>
      </c>
      <c s="72" t="str">
        <f>IF('S.D.PASTE SHEET'!AA579="","",'S.D.PASTE SHEET'!AA579)</f>
        <v/>
      </c>
      <c s="72" t="str">
        <f>IF('S.D.PASTE SHEET'!AB579="","",'S.D.PASTE SHEET'!AB579)</f>
        <v/>
      </c>
      <c s="72" t="str">
        <f>IF('S.D.PASTE SHEET'!AC579="","",'S.D.PASTE SHEET'!AC579)</f>
        <v/>
      </c>
      <c s="72" t="str">
        <f>IF('S.D.PASTE SHEET'!AD579="","",'S.D.PASTE SHEET'!AD579)</f>
        <v/>
      </c>
      <c s="74"/>
      <c s="70" t="str">
        <f>IF(AK579="","",IF(AK579&gt;0,COUNT($AG$2:AG579),""))</f>
        <v/>
      </c>
      <c s="75" t="str">
        <f t="shared" si="289" ref="AG579:AG642">IF(AND($AJ$1=12,$A579=12),$A579,"")</f>
        <v/>
      </c>
      <c s="75" t="str">
        <f t="shared" si="290" ref="AH579:AH642">IF(AND($AJ$1=12,$A579=12),$B579,"")</f>
        <v/>
      </c>
      <c s="75" t="str">
        <f t="shared" si="291" ref="AI579:AI642">IF(AND($AJ$1=12,$A579=12),C579,"")</f>
        <v/>
      </c>
      <c s="73" t="str">
        <f t="shared" si="292" ref="AJ579:AJ642">IF(AND($AJ$1=12,$A579=12),$D579,"")</f>
        <v/>
      </c>
      <c s="75" t="str">
        <f t="shared" si="293" ref="AK579:AK642">IF(AND($AJ$1=12,$A579=12),$E579,"")</f>
        <v/>
      </c>
      <c s="75" t="str">
        <f t="shared" si="294" ref="AL579:AL642">IF(AND($AJ$1=12,$A579=12),$F579,"")</f>
        <v/>
      </c>
      <c s="75" t="str">
        <f t="shared" si="295" ref="AM579:AM642">IF(AND($AJ$1=12,$A579=12),$G579,"")</f>
        <v/>
      </c>
      <c s="75" t="str">
        <f t="shared" si="296" ref="AN579:AN642">IF(AND($AJ$1=12,$A579=12),$H579,"")</f>
        <v/>
      </c>
      <c s="75" t="str">
        <f t="shared" si="297" ref="AO579:AO642">IF(AND($AJ$1=12,$A579=12),$I579,"")</f>
        <v/>
      </c>
      <c s="73" t="str">
        <f t="shared" si="298" ref="AP579:AP642">IF(AND($AJ$1=12,$A579=12),$J579,"")</f>
        <v/>
      </c>
      <c s="75" t="str">
        <f t="shared" si="299" ref="AQ579:AQ642">IF(AND($AJ$1=12,$A579=12),$K579,"")</f>
        <v/>
      </c>
      <c s="75" t="str">
        <f t="shared" si="300" ref="AR579:AR642">IF(AND($AJ$1=12,$A579=12),$L579,"")</f>
        <v/>
      </c>
      <c s="75" t="str">
        <f t="shared" si="301" ref="AS579:AS642">IF(AND($AJ$1=12,$A579=12),$M579,"")</f>
        <v/>
      </c>
      <c s="75" t="str">
        <f t="shared" si="302" ref="AT579:AT642">IF(AND($AJ$1=12,$A579=12),$N579,"")</f>
        <v/>
      </c>
      <c s="75" t="str">
        <f t="shared" si="303" ref="AU579:AU642">IF(AND($AJ$1=12,$A579=12),$O579,"")</f>
        <v/>
      </c>
      <c s="75" t="str">
        <f t="shared" si="304" ref="AV579:AV642">IF(AND($AJ$1=12,$A579=12),$P579,"")</f>
        <v/>
      </c>
      <c s="70"/>
      <c s="70" t="str">
        <f>IF(BC579="","",IF(BC579&gt;0,COUNT($AY$2:AY579),""))</f>
        <v/>
      </c>
      <c s="76" t="str">
        <f t="shared" si="305" ref="AY579:AY642">IF(AND($BB$1=12,$A579=12,$BC$1=$B579),$A579,"")</f>
        <v/>
      </c>
      <c s="76" t="str">
        <f t="shared" si="306" ref="AZ579:AZ642">IF(AND($BB$1=12,$A579=12,$BC$1=$B579),$B579,"")</f>
        <v/>
      </c>
      <c s="76" t="str">
        <f t="shared" si="307" ref="BA579:BA642">IF(AND($BB$1=12,$A579=12,$BC$1=$B579),$C579,"")</f>
        <v/>
      </c>
      <c s="73" t="str">
        <f t="shared" si="308" ref="BB579:BB642">IF(AND($BB$1=12,$A579=12,$BC$1=$B579),$D579,"")</f>
        <v/>
      </c>
      <c s="76" t="str">
        <f t="shared" si="309" ref="BC579:BC642">IF(AND($BB$1=12,$A579=12,$BC$1=$B579),$E579,"")</f>
        <v/>
      </c>
      <c s="76" t="str">
        <f t="shared" si="310" ref="BD579:BD642">IF(AND($BB$1=12,$A579=12,$BC$1=$B579),$F579,"")</f>
        <v/>
      </c>
      <c s="76" t="str">
        <f t="shared" si="311" ref="BE579:BE642">IF(AND($BB$1=12,$A579=12,$BC$1=$B579),$G579,"")</f>
        <v/>
      </c>
      <c s="76" t="str">
        <f t="shared" si="312" ref="BF579:BF642">IF(AND($BB$1=12,$A579=12,$BC$1=$B579),$H579,"")</f>
        <v/>
      </c>
      <c s="76" t="str">
        <f t="shared" si="313" ref="BG579:BG642">IF(AND($BB$1=12,$A579=12,$BC$1=$B579),$I579,"")</f>
        <v/>
      </c>
      <c s="73" t="str">
        <f t="shared" si="314" ref="BH579:BH642">IF(AND($BB$1=12,$A579=12,$BC$1=$B579),$J579,"")</f>
        <v/>
      </c>
      <c s="76" t="str">
        <f t="shared" si="315" ref="BI579:BI642">IF(AND($BB$1=12,$A579=12,$BC$1=$B579),$K579,"")</f>
        <v/>
      </c>
      <c s="76" t="str">
        <f t="shared" si="316" ref="BJ579:BJ642">IF(AND($BB$1=12,$A579=12,$BC$1=$B579),$L579,"")</f>
        <v/>
      </c>
      <c s="76" t="str">
        <f t="shared" si="317" ref="BK579:BK642">IF(AND($BB$1=12,$A579=12,$BC$1=$B579),$M579,"")</f>
        <v/>
      </c>
      <c s="76" t="str">
        <f t="shared" si="318" ref="BL579:BL642">IF(AND($BB$1=12,$A579=12,$BC$1=$B579),$N579,"")</f>
        <v/>
      </c>
      <c s="76" t="str">
        <f t="shared" si="319" ref="BM579:BM642">IF(AND($BB$1=12,$A579=12,$BC$1=$B579),$O579,"")</f>
        <v/>
      </c>
      <c s="76" t="str">
        <f t="shared" si="320" ref="BN579:BN642">IF(AND($BB$1=12,$A579=12,$BC$1=$B579),$P579,"")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0" spans="1:157" ht="15.75" customHeight="1">
      <c r="A580" s="72" t="str">
        <f>IF('S.D.PASTE SHEET'!A580="","",'S.D.PASTE SHEET'!A580)</f>
        <v/>
      </c>
      <c s="72" t="str">
        <f>IF('S.D.PASTE SHEET'!B580="","",'S.D.PASTE SHEET'!B580)</f>
        <v/>
      </c>
      <c s="72" t="str">
        <f>IF('S.D.PASTE SHEET'!C580="","",'S.D.PASTE SHEET'!C580)</f>
        <v/>
      </c>
      <c s="73" t="str">
        <f>IF('S.D.PASTE SHEET'!D580="","",'S.D.PASTE SHEET'!D580)</f>
        <v/>
      </c>
      <c s="72" t="str">
        <f>IF('S.D.PASTE SHEET'!E580="","",UPPER('S.D.PASTE SHEET'!E580))</f>
        <v/>
      </c>
      <c s="72" t="str">
        <f>IF('S.D.PASTE SHEET'!F580="","",'S.D.PASTE SHEET'!F580)</f>
        <v/>
      </c>
      <c s="72" t="str">
        <f>IF('S.D.PASTE SHEET'!G580="","",UPPER('S.D.PASTE SHEET'!G580))</f>
        <v/>
      </c>
      <c s="72" t="str">
        <f>IF('S.D.PASTE SHEET'!H580="","",UPPER('S.D.PASTE SHEET'!H580))</f>
        <v/>
      </c>
      <c s="72" t="str">
        <f>IF('S.D.PASTE SHEET'!I580="","",'S.D.PASTE SHEET'!I580)</f>
        <v/>
      </c>
      <c s="73" t="str">
        <f>IF('S.D.PASTE SHEET'!J580="","",'S.D.PASTE SHEET'!J580)</f>
        <v/>
      </c>
      <c s="72" t="str">
        <f>IF('S.D.PASTE SHEET'!K580="","",'S.D.PASTE SHEET'!K580)</f>
        <v/>
      </c>
      <c s="72" t="str">
        <f>IF('S.D.PASTE SHEET'!L580="","",'S.D.PASTE SHEET'!L580)</f>
        <v/>
      </c>
      <c s="72" t="str">
        <f>IF('S.D.PASTE SHEET'!M580="","",'S.D.PASTE SHEET'!M580)</f>
        <v/>
      </c>
      <c s="72" t="str">
        <f>IF('S.D.PASTE SHEET'!N580="","",'S.D.PASTE SHEET'!N580)</f>
        <v/>
      </c>
      <c s="72" t="str">
        <f>IF('S.D.PASTE SHEET'!O580="","",'S.D.PASTE SHEET'!O580)</f>
        <v/>
      </c>
      <c s="72" t="str">
        <f>IF('S.D.PASTE SHEET'!P580="","",'S.D.PASTE SHEET'!P580)</f>
        <v/>
      </c>
      <c s="72" t="str">
        <f>IF('S.D.PASTE SHEET'!Q580="","",'S.D.PASTE SHEET'!Q580)</f>
        <v/>
      </c>
      <c s="72" t="str">
        <f>IF('S.D.PASTE SHEET'!R580="","",'S.D.PASTE SHEET'!R580)</f>
        <v/>
      </c>
      <c s="72" t="str">
        <f>IF('S.D.PASTE SHEET'!S580="","",'S.D.PASTE SHEET'!S580)</f>
        <v/>
      </c>
      <c s="72" t="str">
        <f>IF('S.D.PASTE SHEET'!T580="","",'S.D.PASTE SHEET'!T580)</f>
        <v/>
      </c>
      <c s="72" t="str">
        <f>IF('S.D.PASTE SHEET'!U580="","",'S.D.PASTE SHEET'!U580)</f>
        <v/>
      </c>
      <c s="72" t="str">
        <f>IF('S.D.PASTE SHEET'!V580="","",'S.D.PASTE SHEET'!V580)</f>
        <v/>
      </c>
      <c s="72" t="str">
        <f>IF('S.D.PASTE SHEET'!W580="","",'S.D.PASTE SHEET'!W580)</f>
        <v/>
      </c>
      <c s="72" t="str">
        <f>IF('S.D.PASTE SHEET'!X580="","",'S.D.PASTE SHEET'!X580)</f>
        <v/>
      </c>
      <c s="72" t="str">
        <f>IF('S.D.PASTE SHEET'!Y580="","",'S.D.PASTE SHEET'!Y580)</f>
        <v/>
      </c>
      <c s="72" t="str">
        <f>IF('S.D.PASTE SHEET'!Z580="","",'S.D.PASTE SHEET'!Z580)</f>
        <v/>
      </c>
      <c s="72" t="str">
        <f>IF('S.D.PASTE SHEET'!AA580="","",'S.D.PASTE SHEET'!AA580)</f>
        <v/>
      </c>
      <c s="72" t="str">
        <f>IF('S.D.PASTE SHEET'!AB580="","",'S.D.PASTE SHEET'!AB580)</f>
        <v/>
      </c>
      <c s="72" t="str">
        <f>IF('S.D.PASTE SHEET'!AC580="","",'S.D.PASTE SHEET'!AC580)</f>
        <v/>
      </c>
      <c s="72" t="str">
        <f>IF('S.D.PASTE SHEET'!AD580="","",'S.D.PASTE SHEET'!AD580)</f>
        <v/>
      </c>
      <c s="74"/>
      <c s="70" t="str">
        <f>IF(AK580="","",IF(AK580&gt;0,COUNT($AG$2:AG580),""))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IF(BC580="","",IF(BC580&gt;0,COUNT($AY$2:AY580),""))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1" spans="1:157" ht="15.75" customHeight="1">
      <c r="A581" s="72" t="str">
        <f>IF('S.D.PASTE SHEET'!A581="","",'S.D.PASTE SHEET'!A581)</f>
        <v/>
      </c>
      <c s="72" t="str">
        <f>IF('S.D.PASTE SHEET'!B581="","",'S.D.PASTE SHEET'!B581)</f>
        <v/>
      </c>
      <c s="72" t="str">
        <f>IF('S.D.PASTE SHEET'!C581="","",'S.D.PASTE SHEET'!C581)</f>
        <v/>
      </c>
      <c s="73" t="str">
        <f>IF('S.D.PASTE SHEET'!D581="","",'S.D.PASTE SHEET'!D581)</f>
        <v/>
      </c>
      <c s="72" t="str">
        <f>IF('S.D.PASTE SHEET'!E581="","",UPPER('S.D.PASTE SHEET'!E581))</f>
        <v/>
      </c>
      <c s="72" t="str">
        <f>IF('S.D.PASTE SHEET'!F581="","",'S.D.PASTE SHEET'!F581)</f>
        <v/>
      </c>
      <c s="72" t="str">
        <f>IF('S.D.PASTE SHEET'!G581="","",UPPER('S.D.PASTE SHEET'!G581))</f>
        <v/>
      </c>
      <c s="72" t="str">
        <f>IF('S.D.PASTE SHEET'!H581="","",UPPER('S.D.PASTE SHEET'!H581))</f>
        <v/>
      </c>
      <c s="72" t="str">
        <f>IF('S.D.PASTE SHEET'!I581="","",'S.D.PASTE SHEET'!I581)</f>
        <v/>
      </c>
      <c s="73" t="str">
        <f>IF('S.D.PASTE SHEET'!J581="","",'S.D.PASTE SHEET'!J581)</f>
        <v/>
      </c>
      <c s="72" t="str">
        <f>IF('S.D.PASTE SHEET'!K581="","",'S.D.PASTE SHEET'!K581)</f>
        <v/>
      </c>
      <c s="72" t="str">
        <f>IF('S.D.PASTE SHEET'!L581="","",'S.D.PASTE SHEET'!L581)</f>
        <v/>
      </c>
      <c s="72" t="str">
        <f>IF('S.D.PASTE SHEET'!M581="","",'S.D.PASTE SHEET'!M581)</f>
        <v/>
      </c>
      <c s="72" t="str">
        <f>IF('S.D.PASTE SHEET'!N581="","",'S.D.PASTE SHEET'!N581)</f>
        <v/>
      </c>
      <c s="72" t="str">
        <f>IF('S.D.PASTE SHEET'!O581="","",'S.D.PASTE SHEET'!O581)</f>
        <v/>
      </c>
      <c s="72" t="str">
        <f>IF('S.D.PASTE SHEET'!P581="","",'S.D.PASTE SHEET'!P581)</f>
        <v/>
      </c>
      <c s="72" t="str">
        <f>IF('S.D.PASTE SHEET'!Q581="","",'S.D.PASTE SHEET'!Q581)</f>
        <v/>
      </c>
      <c s="72" t="str">
        <f>IF('S.D.PASTE SHEET'!R581="","",'S.D.PASTE SHEET'!R581)</f>
        <v/>
      </c>
      <c s="72" t="str">
        <f>IF('S.D.PASTE SHEET'!S581="","",'S.D.PASTE SHEET'!S581)</f>
        <v/>
      </c>
      <c s="72" t="str">
        <f>IF('S.D.PASTE SHEET'!T581="","",'S.D.PASTE SHEET'!T581)</f>
        <v/>
      </c>
      <c s="72" t="str">
        <f>IF('S.D.PASTE SHEET'!U581="","",'S.D.PASTE SHEET'!U581)</f>
        <v/>
      </c>
      <c s="72" t="str">
        <f>IF('S.D.PASTE SHEET'!V581="","",'S.D.PASTE SHEET'!V581)</f>
        <v/>
      </c>
      <c s="72" t="str">
        <f>IF('S.D.PASTE SHEET'!W581="","",'S.D.PASTE SHEET'!W581)</f>
        <v/>
      </c>
      <c s="72" t="str">
        <f>IF('S.D.PASTE SHEET'!X581="","",'S.D.PASTE SHEET'!X581)</f>
        <v/>
      </c>
      <c s="72" t="str">
        <f>IF('S.D.PASTE SHEET'!Y581="","",'S.D.PASTE SHEET'!Y581)</f>
        <v/>
      </c>
      <c s="72" t="str">
        <f>IF('S.D.PASTE SHEET'!Z581="","",'S.D.PASTE SHEET'!Z581)</f>
        <v/>
      </c>
      <c s="72" t="str">
        <f>IF('S.D.PASTE SHEET'!AA581="","",'S.D.PASTE SHEET'!AA581)</f>
        <v/>
      </c>
      <c s="72" t="str">
        <f>IF('S.D.PASTE SHEET'!AB581="","",'S.D.PASTE SHEET'!AB581)</f>
        <v/>
      </c>
      <c s="72" t="str">
        <f>IF('S.D.PASTE SHEET'!AC581="","",'S.D.PASTE SHEET'!AC581)</f>
        <v/>
      </c>
      <c s="72" t="str">
        <f>IF('S.D.PASTE SHEET'!AD581="","",'S.D.PASTE SHEET'!AD581)</f>
        <v/>
      </c>
      <c s="74"/>
      <c s="70" t="str">
        <f>IF(AK581="","",IF(AK581&gt;0,COUNT($AG$2:AG581),""))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IF(BC581="","",IF(BC581&gt;0,COUNT($AY$2:AY581),""))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2" spans="1:157" ht="15.75" customHeight="1">
      <c r="A582" s="72" t="str">
        <f>IF('S.D.PASTE SHEET'!A582="","",'S.D.PASTE SHEET'!A582)</f>
        <v/>
      </c>
      <c s="72" t="str">
        <f>IF('S.D.PASTE SHEET'!B582="","",'S.D.PASTE SHEET'!B582)</f>
        <v/>
      </c>
      <c s="72" t="str">
        <f>IF('S.D.PASTE SHEET'!C582="","",'S.D.PASTE SHEET'!C582)</f>
        <v/>
      </c>
      <c s="73" t="str">
        <f>IF('S.D.PASTE SHEET'!D582="","",'S.D.PASTE SHEET'!D582)</f>
        <v/>
      </c>
      <c s="72" t="str">
        <f>IF('S.D.PASTE SHEET'!E582="","",UPPER('S.D.PASTE SHEET'!E582))</f>
        <v/>
      </c>
      <c s="72" t="str">
        <f>IF('S.D.PASTE SHEET'!F582="","",'S.D.PASTE SHEET'!F582)</f>
        <v/>
      </c>
      <c s="72" t="str">
        <f>IF('S.D.PASTE SHEET'!G582="","",UPPER('S.D.PASTE SHEET'!G582))</f>
        <v/>
      </c>
      <c s="72" t="str">
        <f>IF('S.D.PASTE SHEET'!H582="","",UPPER('S.D.PASTE SHEET'!H582))</f>
        <v/>
      </c>
      <c s="72" t="str">
        <f>IF('S.D.PASTE SHEET'!I582="","",'S.D.PASTE SHEET'!I582)</f>
        <v/>
      </c>
      <c s="73" t="str">
        <f>IF('S.D.PASTE SHEET'!J582="","",'S.D.PASTE SHEET'!J582)</f>
        <v/>
      </c>
      <c s="72" t="str">
        <f>IF('S.D.PASTE SHEET'!K582="","",'S.D.PASTE SHEET'!K582)</f>
        <v/>
      </c>
      <c s="72" t="str">
        <f>IF('S.D.PASTE SHEET'!L582="","",'S.D.PASTE SHEET'!L582)</f>
        <v/>
      </c>
      <c s="72" t="str">
        <f>IF('S.D.PASTE SHEET'!M582="","",'S.D.PASTE SHEET'!M582)</f>
        <v/>
      </c>
      <c s="72" t="str">
        <f>IF('S.D.PASTE SHEET'!N582="","",'S.D.PASTE SHEET'!N582)</f>
        <v/>
      </c>
      <c s="72" t="str">
        <f>IF('S.D.PASTE SHEET'!O582="","",'S.D.PASTE SHEET'!O582)</f>
        <v/>
      </c>
      <c s="72" t="str">
        <f>IF('S.D.PASTE SHEET'!P582="","",'S.D.PASTE SHEET'!P582)</f>
        <v/>
      </c>
      <c s="72" t="str">
        <f>IF('S.D.PASTE SHEET'!Q582="","",'S.D.PASTE SHEET'!Q582)</f>
        <v/>
      </c>
      <c s="72" t="str">
        <f>IF('S.D.PASTE SHEET'!R582="","",'S.D.PASTE SHEET'!R582)</f>
        <v/>
      </c>
      <c s="72" t="str">
        <f>IF('S.D.PASTE SHEET'!S582="","",'S.D.PASTE SHEET'!S582)</f>
        <v/>
      </c>
      <c s="72" t="str">
        <f>IF('S.D.PASTE SHEET'!T582="","",'S.D.PASTE SHEET'!T582)</f>
        <v/>
      </c>
      <c s="72" t="str">
        <f>IF('S.D.PASTE SHEET'!U582="","",'S.D.PASTE SHEET'!U582)</f>
        <v/>
      </c>
      <c s="72" t="str">
        <f>IF('S.D.PASTE SHEET'!V582="","",'S.D.PASTE SHEET'!V582)</f>
        <v/>
      </c>
      <c s="72" t="str">
        <f>IF('S.D.PASTE SHEET'!W582="","",'S.D.PASTE SHEET'!W582)</f>
        <v/>
      </c>
      <c s="72" t="str">
        <f>IF('S.D.PASTE SHEET'!X582="","",'S.D.PASTE SHEET'!X582)</f>
        <v/>
      </c>
      <c s="72" t="str">
        <f>IF('S.D.PASTE SHEET'!Y582="","",'S.D.PASTE SHEET'!Y582)</f>
        <v/>
      </c>
      <c s="72" t="str">
        <f>IF('S.D.PASTE SHEET'!Z582="","",'S.D.PASTE SHEET'!Z582)</f>
        <v/>
      </c>
      <c s="72" t="str">
        <f>IF('S.D.PASTE SHEET'!AA582="","",'S.D.PASTE SHEET'!AA582)</f>
        <v/>
      </c>
      <c s="72" t="str">
        <f>IF('S.D.PASTE SHEET'!AB582="","",'S.D.PASTE SHEET'!AB582)</f>
        <v/>
      </c>
      <c s="72" t="str">
        <f>IF('S.D.PASTE SHEET'!AC582="","",'S.D.PASTE SHEET'!AC582)</f>
        <v/>
      </c>
      <c s="72" t="str">
        <f>IF('S.D.PASTE SHEET'!AD582="","",'S.D.PASTE SHEET'!AD582)</f>
        <v/>
      </c>
      <c s="74"/>
      <c s="70" t="str">
        <f>IF(AK582="","",IF(AK582&gt;0,COUNT($AG$2:AG582),""))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IF(BC582="","",IF(BC582&gt;0,COUNT($AY$2:AY582),""))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3" spans="1:157" ht="15.75" customHeight="1">
      <c r="A583" s="72" t="str">
        <f>IF('S.D.PASTE SHEET'!A583="","",'S.D.PASTE SHEET'!A583)</f>
        <v/>
      </c>
      <c s="72" t="str">
        <f>IF('S.D.PASTE SHEET'!B583="","",'S.D.PASTE SHEET'!B583)</f>
        <v/>
      </c>
      <c s="72" t="str">
        <f>IF('S.D.PASTE SHEET'!C583="","",'S.D.PASTE SHEET'!C583)</f>
        <v/>
      </c>
      <c s="73" t="str">
        <f>IF('S.D.PASTE SHEET'!D583="","",'S.D.PASTE SHEET'!D583)</f>
        <v/>
      </c>
      <c s="72" t="str">
        <f>IF('S.D.PASTE SHEET'!E583="","",UPPER('S.D.PASTE SHEET'!E583))</f>
        <v/>
      </c>
      <c s="72" t="str">
        <f>IF('S.D.PASTE SHEET'!F583="","",'S.D.PASTE SHEET'!F583)</f>
        <v/>
      </c>
      <c s="72" t="str">
        <f>IF('S.D.PASTE SHEET'!G583="","",UPPER('S.D.PASTE SHEET'!G583))</f>
        <v/>
      </c>
      <c s="72" t="str">
        <f>IF('S.D.PASTE SHEET'!H583="","",UPPER('S.D.PASTE SHEET'!H583))</f>
        <v/>
      </c>
      <c s="72" t="str">
        <f>IF('S.D.PASTE SHEET'!I583="","",'S.D.PASTE SHEET'!I583)</f>
        <v/>
      </c>
      <c s="73" t="str">
        <f>IF('S.D.PASTE SHEET'!J583="","",'S.D.PASTE SHEET'!J583)</f>
        <v/>
      </c>
      <c s="72" t="str">
        <f>IF('S.D.PASTE SHEET'!K583="","",'S.D.PASTE SHEET'!K583)</f>
        <v/>
      </c>
      <c s="72" t="str">
        <f>IF('S.D.PASTE SHEET'!L583="","",'S.D.PASTE SHEET'!L583)</f>
        <v/>
      </c>
      <c s="72" t="str">
        <f>IF('S.D.PASTE SHEET'!M583="","",'S.D.PASTE SHEET'!M583)</f>
        <v/>
      </c>
      <c s="72" t="str">
        <f>IF('S.D.PASTE SHEET'!N583="","",'S.D.PASTE SHEET'!N583)</f>
        <v/>
      </c>
      <c s="72" t="str">
        <f>IF('S.D.PASTE SHEET'!O583="","",'S.D.PASTE SHEET'!O583)</f>
        <v/>
      </c>
      <c s="72" t="str">
        <f>IF('S.D.PASTE SHEET'!P583="","",'S.D.PASTE SHEET'!P583)</f>
        <v/>
      </c>
      <c s="72" t="str">
        <f>IF('S.D.PASTE SHEET'!Q583="","",'S.D.PASTE SHEET'!Q583)</f>
        <v/>
      </c>
      <c s="72" t="str">
        <f>IF('S.D.PASTE SHEET'!R583="","",'S.D.PASTE SHEET'!R583)</f>
        <v/>
      </c>
      <c s="72" t="str">
        <f>IF('S.D.PASTE SHEET'!S583="","",'S.D.PASTE SHEET'!S583)</f>
        <v/>
      </c>
      <c s="72" t="str">
        <f>IF('S.D.PASTE SHEET'!T583="","",'S.D.PASTE SHEET'!T583)</f>
        <v/>
      </c>
      <c s="72" t="str">
        <f>IF('S.D.PASTE SHEET'!U583="","",'S.D.PASTE SHEET'!U583)</f>
        <v/>
      </c>
      <c s="72" t="str">
        <f>IF('S.D.PASTE SHEET'!V583="","",'S.D.PASTE SHEET'!V583)</f>
        <v/>
      </c>
      <c s="72" t="str">
        <f>IF('S.D.PASTE SHEET'!W583="","",'S.D.PASTE SHEET'!W583)</f>
        <v/>
      </c>
      <c s="72" t="str">
        <f>IF('S.D.PASTE SHEET'!X583="","",'S.D.PASTE SHEET'!X583)</f>
        <v/>
      </c>
      <c s="72" t="str">
        <f>IF('S.D.PASTE SHEET'!Y583="","",'S.D.PASTE SHEET'!Y583)</f>
        <v/>
      </c>
      <c s="72" t="str">
        <f>IF('S.D.PASTE SHEET'!Z583="","",'S.D.PASTE SHEET'!Z583)</f>
        <v/>
      </c>
      <c s="72" t="str">
        <f>IF('S.D.PASTE SHEET'!AA583="","",'S.D.PASTE SHEET'!AA583)</f>
        <v/>
      </c>
      <c s="72" t="str">
        <f>IF('S.D.PASTE SHEET'!AB583="","",'S.D.PASTE SHEET'!AB583)</f>
        <v/>
      </c>
      <c s="72" t="str">
        <f>IF('S.D.PASTE SHEET'!AC583="","",'S.D.PASTE SHEET'!AC583)</f>
        <v/>
      </c>
      <c s="72" t="str">
        <f>IF('S.D.PASTE SHEET'!AD583="","",'S.D.PASTE SHEET'!AD583)</f>
        <v/>
      </c>
      <c s="74"/>
      <c s="70" t="str">
        <f>IF(AK583="","",IF(AK583&gt;0,COUNT($AG$2:AG583),""))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IF(BC583="","",IF(BC583&gt;0,COUNT($AY$2:AY583),""))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4" spans="1:157" ht="15.75" customHeight="1">
      <c r="A584" s="72" t="str">
        <f>IF('S.D.PASTE SHEET'!A584="","",'S.D.PASTE SHEET'!A584)</f>
        <v/>
      </c>
      <c s="72" t="str">
        <f>IF('S.D.PASTE SHEET'!B584="","",'S.D.PASTE SHEET'!B584)</f>
        <v/>
      </c>
      <c s="72" t="str">
        <f>IF('S.D.PASTE SHEET'!C584="","",'S.D.PASTE SHEET'!C584)</f>
        <v/>
      </c>
      <c s="73" t="str">
        <f>IF('S.D.PASTE SHEET'!D584="","",'S.D.PASTE SHEET'!D584)</f>
        <v/>
      </c>
      <c s="72" t="str">
        <f>IF('S.D.PASTE SHEET'!E584="","",UPPER('S.D.PASTE SHEET'!E584))</f>
        <v/>
      </c>
      <c s="72" t="str">
        <f>IF('S.D.PASTE SHEET'!F584="","",'S.D.PASTE SHEET'!F584)</f>
        <v/>
      </c>
      <c s="72" t="str">
        <f>IF('S.D.PASTE SHEET'!G584="","",UPPER('S.D.PASTE SHEET'!G584))</f>
        <v/>
      </c>
      <c s="72" t="str">
        <f>IF('S.D.PASTE SHEET'!H584="","",UPPER('S.D.PASTE SHEET'!H584))</f>
        <v/>
      </c>
      <c s="72" t="str">
        <f>IF('S.D.PASTE SHEET'!I584="","",'S.D.PASTE SHEET'!I584)</f>
        <v/>
      </c>
      <c s="73" t="str">
        <f>IF('S.D.PASTE SHEET'!J584="","",'S.D.PASTE SHEET'!J584)</f>
        <v/>
      </c>
      <c s="72" t="str">
        <f>IF('S.D.PASTE SHEET'!K584="","",'S.D.PASTE SHEET'!K584)</f>
        <v/>
      </c>
      <c s="72" t="str">
        <f>IF('S.D.PASTE SHEET'!L584="","",'S.D.PASTE SHEET'!L584)</f>
        <v/>
      </c>
      <c s="72" t="str">
        <f>IF('S.D.PASTE SHEET'!M584="","",'S.D.PASTE SHEET'!M584)</f>
        <v/>
      </c>
      <c s="72" t="str">
        <f>IF('S.D.PASTE SHEET'!N584="","",'S.D.PASTE SHEET'!N584)</f>
        <v/>
      </c>
      <c s="72" t="str">
        <f>IF('S.D.PASTE SHEET'!O584="","",'S.D.PASTE SHEET'!O584)</f>
        <v/>
      </c>
      <c s="72" t="str">
        <f>IF('S.D.PASTE SHEET'!P584="","",'S.D.PASTE SHEET'!P584)</f>
        <v/>
      </c>
      <c s="72" t="str">
        <f>IF('S.D.PASTE SHEET'!Q584="","",'S.D.PASTE SHEET'!Q584)</f>
        <v/>
      </c>
      <c s="72" t="str">
        <f>IF('S.D.PASTE SHEET'!R584="","",'S.D.PASTE SHEET'!R584)</f>
        <v/>
      </c>
      <c s="72" t="str">
        <f>IF('S.D.PASTE SHEET'!S584="","",'S.D.PASTE SHEET'!S584)</f>
        <v/>
      </c>
      <c s="72" t="str">
        <f>IF('S.D.PASTE SHEET'!T584="","",'S.D.PASTE SHEET'!T584)</f>
        <v/>
      </c>
      <c s="72" t="str">
        <f>IF('S.D.PASTE SHEET'!U584="","",'S.D.PASTE SHEET'!U584)</f>
        <v/>
      </c>
      <c s="72" t="str">
        <f>IF('S.D.PASTE SHEET'!V584="","",'S.D.PASTE SHEET'!V584)</f>
        <v/>
      </c>
      <c s="72" t="str">
        <f>IF('S.D.PASTE SHEET'!W584="","",'S.D.PASTE SHEET'!W584)</f>
        <v/>
      </c>
      <c s="72" t="str">
        <f>IF('S.D.PASTE SHEET'!X584="","",'S.D.PASTE SHEET'!X584)</f>
        <v/>
      </c>
      <c s="72" t="str">
        <f>IF('S.D.PASTE SHEET'!Y584="","",'S.D.PASTE SHEET'!Y584)</f>
        <v/>
      </c>
      <c s="72" t="str">
        <f>IF('S.D.PASTE SHEET'!Z584="","",'S.D.PASTE SHEET'!Z584)</f>
        <v/>
      </c>
      <c s="72" t="str">
        <f>IF('S.D.PASTE SHEET'!AA584="","",'S.D.PASTE SHEET'!AA584)</f>
        <v/>
      </c>
      <c s="72" t="str">
        <f>IF('S.D.PASTE SHEET'!AB584="","",'S.D.PASTE SHEET'!AB584)</f>
        <v/>
      </c>
      <c s="72" t="str">
        <f>IF('S.D.PASTE SHEET'!AC584="","",'S.D.PASTE SHEET'!AC584)</f>
        <v/>
      </c>
      <c s="72" t="str">
        <f>IF('S.D.PASTE SHEET'!AD584="","",'S.D.PASTE SHEET'!AD584)</f>
        <v/>
      </c>
      <c s="74"/>
      <c s="70" t="str">
        <f>IF(AK584="","",IF(AK584&gt;0,COUNT($AG$2:AG584),""))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IF(BC584="","",IF(BC584&gt;0,COUNT($AY$2:AY584),""))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5" spans="1:157" ht="15.75" customHeight="1">
      <c r="A585" s="72" t="str">
        <f>IF('S.D.PASTE SHEET'!A585="","",'S.D.PASTE SHEET'!A585)</f>
        <v/>
      </c>
      <c s="72" t="str">
        <f>IF('S.D.PASTE SHEET'!B585="","",'S.D.PASTE SHEET'!B585)</f>
        <v/>
      </c>
      <c s="72" t="str">
        <f>IF('S.D.PASTE SHEET'!C585="","",'S.D.PASTE SHEET'!C585)</f>
        <v/>
      </c>
      <c s="73" t="str">
        <f>IF('S.D.PASTE SHEET'!D585="","",'S.D.PASTE SHEET'!D585)</f>
        <v/>
      </c>
      <c s="72" t="str">
        <f>IF('S.D.PASTE SHEET'!E585="","",UPPER('S.D.PASTE SHEET'!E585))</f>
        <v/>
      </c>
      <c s="72" t="str">
        <f>IF('S.D.PASTE SHEET'!F585="","",'S.D.PASTE SHEET'!F585)</f>
        <v/>
      </c>
      <c s="72" t="str">
        <f>IF('S.D.PASTE SHEET'!G585="","",UPPER('S.D.PASTE SHEET'!G585))</f>
        <v/>
      </c>
      <c s="72" t="str">
        <f>IF('S.D.PASTE SHEET'!H585="","",UPPER('S.D.PASTE SHEET'!H585))</f>
        <v/>
      </c>
      <c s="72" t="str">
        <f>IF('S.D.PASTE SHEET'!I585="","",'S.D.PASTE SHEET'!I585)</f>
        <v/>
      </c>
      <c s="73" t="str">
        <f>IF('S.D.PASTE SHEET'!J585="","",'S.D.PASTE SHEET'!J585)</f>
        <v/>
      </c>
      <c s="72" t="str">
        <f>IF('S.D.PASTE SHEET'!K585="","",'S.D.PASTE SHEET'!K585)</f>
        <v/>
      </c>
      <c s="72" t="str">
        <f>IF('S.D.PASTE SHEET'!L585="","",'S.D.PASTE SHEET'!L585)</f>
        <v/>
      </c>
      <c s="72" t="str">
        <f>IF('S.D.PASTE SHEET'!M585="","",'S.D.PASTE SHEET'!M585)</f>
        <v/>
      </c>
      <c s="72" t="str">
        <f>IF('S.D.PASTE SHEET'!N585="","",'S.D.PASTE SHEET'!N585)</f>
        <v/>
      </c>
      <c s="72" t="str">
        <f>IF('S.D.PASTE SHEET'!O585="","",'S.D.PASTE SHEET'!O585)</f>
        <v/>
      </c>
      <c s="72" t="str">
        <f>IF('S.D.PASTE SHEET'!P585="","",'S.D.PASTE SHEET'!P585)</f>
        <v/>
      </c>
      <c s="72" t="str">
        <f>IF('S.D.PASTE SHEET'!Q585="","",'S.D.PASTE SHEET'!Q585)</f>
        <v/>
      </c>
      <c s="72" t="str">
        <f>IF('S.D.PASTE SHEET'!R585="","",'S.D.PASTE SHEET'!R585)</f>
        <v/>
      </c>
      <c s="72" t="str">
        <f>IF('S.D.PASTE SHEET'!S585="","",'S.D.PASTE SHEET'!S585)</f>
        <v/>
      </c>
      <c s="72" t="str">
        <f>IF('S.D.PASTE SHEET'!T585="","",'S.D.PASTE SHEET'!T585)</f>
        <v/>
      </c>
      <c s="72" t="str">
        <f>IF('S.D.PASTE SHEET'!U585="","",'S.D.PASTE SHEET'!U585)</f>
        <v/>
      </c>
      <c s="72" t="str">
        <f>IF('S.D.PASTE SHEET'!V585="","",'S.D.PASTE SHEET'!V585)</f>
        <v/>
      </c>
      <c s="72" t="str">
        <f>IF('S.D.PASTE SHEET'!W585="","",'S.D.PASTE SHEET'!W585)</f>
        <v/>
      </c>
      <c s="72" t="str">
        <f>IF('S.D.PASTE SHEET'!X585="","",'S.D.PASTE SHEET'!X585)</f>
        <v/>
      </c>
      <c s="72" t="str">
        <f>IF('S.D.PASTE SHEET'!Y585="","",'S.D.PASTE SHEET'!Y585)</f>
        <v/>
      </c>
      <c s="72" t="str">
        <f>IF('S.D.PASTE SHEET'!Z585="","",'S.D.PASTE SHEET'!Z585)</f>
        <v/>
      </c>
      <c s="72" t="str">
        <f>IF('S.D.PASTE SHEET'!AA585="","",'S.D.PASTE SHEET'!AA585)</f>
        <v/>
      </c>
      <c s="72" t="str">
        <f>IF('S.D.PASTE SHEET'!AB585="","",'S.D.PASTE SHEET'!AB585)</f>
        <v/>
      </c>
      <c s="72" t="str">
        <f>IF('S.D.PASTE SHEET'!AC585="","",'S.D.PASTE SHEET'!AC585)</f>
        <v/>
      </c>
      <c s="72" t="str">
        <f>IF('S.D.PASTE SHEET'!AD585="","",'S.D.PASTE SHEET'!AD585)</f>
        <v/>
      </c>
      <c s="74"/>
      <c s="70" t="str">
        <f>IF(AK585="","",IF(AK585&gt;0,COUNT($AG$2:AG585),""))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IF(BC585="","",IF(BC585&gt;0,COUNT($AY$2:AY585),""))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6" spans="1:157" ht="15.75" customHeight="1">
      <c r="A586" s="72" t="str">
        <f>IF('S.D.PASTE SHEET'!A586="","",'S.D.PASTE SHEET'!A586)</f>
        <v/>
      </c>
      <c s="72" t="str">
        <f>IF('S.D.PASTE SHEET'!B586="","",'S.D.PASTE SHEET'!B586)</f>
        <v/>
      </c>
      <c s="72" t="str">
        <f>IF('S.D.PASTE SHEET'!C586="","",'S.D.PASTE SHEET'!C586)</f>
        <v/>
      </c>
      <c s="73" t="str">
        <f>IF('S.D.PASTE SHEET'!D586="","",'S.D.PASTE SHEET'!D586)</f>
        <v/>
      </c>
      <c s="72" t="str">
        <f>IF('S.D.PASTE SHEET'!E586="","",UPPER('S.D.PASTE SHEET'!E586))</f>
        <v/>
      </c>
      <c s="72" t="str">
        <f>IF('S.D.PASTE SHEET'!F586="","",'S.D.PASTE SHEET'!F586)</f>
        <v/>
      </c>
      <c s="72" t="str">
        <f>IF('S.D.PASTE SHEET'!G586="","",UPPER('S.D.PASTE SHEET'!G586))</f>
        <v/>
      </c>
      <c s="72" t="str">
        <f>IF('S.D.PASTE SHEET'!H586="","",UPPER('S.D.PASTE SHEET'!H586))</f>
        <v/>
      </c>
      <c s="72" t="str">
        <f>IF('S.D.PASTE SHEET'!I586="","",'S.D.PASTE SHEET'!I586)</f>
        <v/>
      </c>
      <c s="73" t="str">
        <f>IF('S.D.PASTE SHEET'!J586="","",'S.D.PASTE SHEET'!J586)</f>
        <v/>
      </c>
      <c s="72" t="str">
        <f>IF('S.D.PASTE SHEET'!K586="","",'S.D.PASTE SHEET'!K586)</f>
        <v/>
      </c>
      <c s="72" t="str">
        <f>IF('S.D.PASTE SHEET'!L586="","",'S.D.PASTE SHEET'!L586)</f>
        <v/>
      </c>
      <c s="72" t="str">
        <f>IF('S.D.PASTE SHEET'!M586="","",'S.D.PASTE SHEET'!M586)</f>
        <v/>
      </c>
      <c s="72" t="str">
        <f>IF('S.D.PASTE SHEET'!N586="","",'S.D.PASTE SHEET'!N586)</f>
        <v/>
      </c>
      <c s="72" t="str">
        <f>IF('S.D.PASTE SHEET'!O586="","",'S.D.PASTE SHEET'!O586)</f>
        <v/>
      </c>
      <c s="72" t="str">
        <f>IF('S.D.PASTE SHEET'!P586="","",'S.D.PASTE SHEET'!P586)</f>
        <v/>
      </c>
      <c s="72" t="str">
        <f>IF('S.D.PASTE SHEET'!Q586="","",'S.D.PASTE SHEET'!Q586)</f>
        <v/>
      </c>
      <c s="72" t="str">
        <f>IF('S.D.PASTE SHEET'!R586="","",'S.D.PASTE SHEET'!R586)</f>
        <v/>
      </c>
      <c s="72" t="str">
        <f>IF('S.D.PASTE SHEET'!S586="","",'S.D.PASTE SHEET'!S586)</f>
        <v/>
      </c>
      <c s="72" t="str">
        <f>IF('S.D.PASTE SHEET'!T586="","",'S.D.PASTE SHEET'!T586)</f>
        <v/>
      </c>
      <c s="72" t="str">
        <f>IF('S.D.PASTE SHEET'!U586="","",'S.D.PASTE SHEET'!U586)</f>
        <v/>
      </c>
      <c s="72" t="str">
        <f>IF('S.D.PASTE SHEET'!V586="","",'S.D.PASTE SHEET'!V586)</f>
        <v/>
      </c>
      <c s="72" t="str">
        <f>IF('S.D.PASTE SHEET'!W586="","",'S.D.PASTE SHEET'!W586)</f>
        <v/>
      </c>
      <c s="72" t="str">
        <f>IF('S.D.PASTE SHEET'!X586="","",'S.D.PASTE SHEET'!X586)</f>
        <v/>
      </c>
      <c s="72" t="str">
        <f>IF('S.D.PASTE SHEET'!Y586="","",'S.D.PASTE SHEET'!Y586)</f>
        <v/>
      </c>
      <c s="72" t="str">
        <f>IF('S.D.PASTE SHEET'!Z586="","",'S.D.PASTE SHEET'!Z586)</f>
        <v/>
      </c>
      <c s="72" t="str">
        <f>IF('S.D.PASTE SHEET'!AA586="","",'S.D.PASTE SHEET'!AA586)</f>
        <v/>
      </c>
      <c s="72" t="str">
        <f>IF('S.D.PASTE SHEET'!AB586="","",'S.D.PASTE SHEET'!AB586)</f>
        <v/>
      </c>
      <c s="72" t="str">
        <f>IF('S.D.PASTE SHEET'!AC586="","",'S.D.PASTE SHEET'!AC586)</f>
        <v/>
      </c>
      <c s="72" t="str">
        <f>IF('S.D.PASTE SHEET'!AD586="","",'S.D.PASTE SHEET'!AD586)</f>
        <v/>
      </c>
      <c s="74"/>
      <c s="70" t="str">
        <f>IF(AK586="","",IF(AK586&gt;0,COUNT($AG$2:AG586),""))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IF(BC586="","",IF(BC586&gt;0,COUNT($AY$2:AY586),""))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7" spans="1:157" ht="15.75" customHeight="1">
      <c r="A587" s="72" t="str">
        <f>IF('S.D.PASTE SHEET'!A587="","",'S.D.PASTE SHEET'!A587)</f>
        <v/>
      </c>
      <c s="72" t="str">
        <f>IF('S.D.PASTE SHEET'!B587="","",'S.D.PASTE SHEET'!B587)</f>
        <v/>
      </c>
      <c s="72" t="str">
        <f>IF('S.D.PASTE SHEET'!C587="","",'S.D.PASTE SHEET'!C587)</f>
        <v/>
      </c>
      <c s="73" t="str">
        <f>IF('S.D.PASTE SHEET'!D587="","",'S.D.PASTE SHEET'!D587)</f>
        <v/>
      </c>
      <c s="72" t="str">
        <f>IF('S.D.PASTE SHEET'!E587="","",UPPER('S.D.PASTE SHEET'!E587))</f>
        <v/>
      </c>
      <c s="72" t="str">
        <f>IF('S.D.PASTE SHEET'!F587="","",'S.D.PASTE SHEET'!F587)</f>
        <v/>
      </c>
      <c s="72" t="str">
        <f>IF('S.D.PASTE SHEET'!G587="","",UPPER('S.D.PASTE SHEET'!G587))</f>
        <v/>
      </c>
      <c s="72" t="str">
        <f>IF('S.D.PASTE SHEET'!H587="","",UPPER('S.D.PASTE SHEET'!H587))</f>
        <v/>
      </c>
      <c s="72" t="str">
        <f>IF('S.D.PASTE SHEET'!I587="","",'S.D.PASTE SHEET'!I587)</f>
        <v/>
      </c>
      <c s="73" t="str">
        <f>IF('S.D.PASTE SHEET'!J587="","",'S.D.PASTE SHEET'!J587)</f>
        <v/>
      </c>
      <c s="72" t="str">
        <f>IF('S.D.PASTE SHEET'!K587="","",'S.D.PASTE SHEET'!K587)</f>
        <v/>
      </c>
      <c s="72" t="str">
        <f>IF('S.D.PASTE SHEET'!L587="","",'S.D.PASTE SHEET'!L587)</f>
        <v/>
      </c>
      <c s="72" t="str">
        <f>IF('S.D.PASTE SHEET'!M587="","",'S.D.PASTE SHEET'!M587)</f>
        <v/>
      </c>
      <c s="72" t="str">
        <f>IF('S.D.PASTE SHEET'!N587="","",'S.D.PASTE SHEET'!N587)</f>
        <v/>
      </c>
      <c s="72" t="str">
        <f>IF('S.D.PASTE SHEET'!O587="","",'S.D.PASTE SHEET'!O587)</f>
        <v/>
      </c>
      <c s="72" t="str">
        <f>IF('S.D.PASTE SHEET'!P587="","",'S.D.PASTE SHEET'!P587)</f>
        <v/>
      </c>
      <c s="72" t="str">
        <f>IF('S.D.PASTE SHEET'!Q587="","",'S.D.PASTE SHEET'!Q587)</f>
        <v/>
      </c>
      <c s="72" t="str">
        <f>IF('S.D.PASTE SHEET'!R587="","",'S.D.PASTE SHEET'!R587)</f>
        <v/>
      </c>
      <c s="72" t="str">
        <f>IF('S.D.PASTE SHEET'!S587="","",'S.D.PASTE SHEET'!S587)</f>
        <v/>
      </c>
      <c s="72" t="str">
        <f>IF('S.D.PASTE SHEET'!T587="","",'S.D.PASTE SHEET'!T587)</f>
        <v/>
      </c>
      <c s="72" t="str">
        <f>IF('S.D.PASTE SHEET'!U587="","",'S.D.PASTE SHEET'!U587)</f>
        <v/>
      </c>
      <c s="72" t="str">
        <f>IF('S.D.PASTE SHEET'!V587="","",'S.D.PASTE SHEET'!V587)</f>
        <v/>
      </c>
      <c s="72" t="str">
        <f>IF('S.D.PASTE SHEET'!W587="","",'S.D.PASTE SHEET'!W587)</f>
        <v/>
      </c>
      <c s="72" t="str">
        <f>IF('S.D.PASTE SHEET'!X587="","",'S.D.PASTE SHEET'!X587)</f>
        <v/>
      </c>
      <c s="72" t="str">
        <f>IF('S.D.PASTE SHEET'!Y587="","",'S.D.PASTE SHEET'!Y587)</f>
        <v/>
      </c>
      <c s="72" t="str">
        <f>IF('S.D.PASTE SHEET'!Z587="","",'S.D.PASTE SHEET'!Z587)</f>
        <v/>
      </c>
      <c s="72" t="str">
        <f>IF('S.D.PASTE SHEET'!AA587="","",'S.D.PASTE SHEET'!AA587)</f>
        <v/>
      </c>
      <c s="72" t="str">
        <f>IF('S.D.PASTE SHEET'!AB587="","",'S.D.PASTE SHEET'!AB587)</f>
        <v/>
      </c>
      <c s="72" t="str">
        <f>IF('S.D.PASTE SHEET'!AC587="","",'S.D.PASTE SHEET'!AC587)</f>
        <v/>
      </c>
      <c s="72" t="str">
        <f>IF('S.D.PASTE SHEET'!AD587="","",'S.D.PASTE SHEET'!AD587)</f>
        <v/>
      </c>
      <c s="74"/>
      <c s="70" t="str">
        <f>IF(AK587="","",IF(AK587&gt;0,COUNT($AG$2:AG587),""))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IF(BC587="","",IF(BC587&gt;0,COUNT($AY$2:AY587),""))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8" spans="1:157" ht="15.75" customHeight="1">
      <c r="A588" s="72" t="str">
        <f>IF('S.D.PASTE SHEET'!A588="","",'S.D.PASTE SHEET'!A588)</f>
        <v/>
      </c>
      <c s="72" t="str">
        <f>IF('S.D.PASTE SHEET'!B588="","",'S.D.PASTE SHEET'!B588)</f>
        <v/>
      </c>
      <c s="72" t="str">
        <f>IF('S.D.PASTE SHEET'!C588="","",'S.D.PASTE SHEET'!C588)</f>
        <v/>
      </c>
      <c s="73" t="str">
        <f>IF('S.D.PASTE SHEET'!D588="","",'S.D.PASTE SHEET'!D588)</f>
        <v/>
      </c>
      <c s="72" t="str">
        <f>IF('S.D.PASTE SHEET'!E588="","",UPPER('S.D.PASTE SHEET'!E588))</f>
        <v/>
      </c>
      <c s="72" t="str">
        <f>IF('S.D.PASTE SHEET'!F588="","",'S.D.PASTE SHEET'!F588)</f>
        <v/>
      </c>
      <c s="72" t="str">
        <f>IF('S.D.PASTE SHEET'!G588="","",UPPER('S.D.PASTE SHEET'!G588))</f>
        <v/>
      </c>
      <c s="72" t="str">
        <f>IF('S.D.PASTE SHEET'!H588="","",UPPER('S.D.PASTE SHEET'!H588))</f>
        <v/>
      </c>
      <c s="72" t="str">
        <f>IF('S.D.PASTE SHEET'!I588="","",'S.D.PASTE SHEET'!I588)</f>
        <v/>
      </c>
      <c s="73" t="str">
        <f>IF('S.D.PASTE SHEET'!J588="","",'S.D.PASTE SHEET'!J588)</f>
        <v/>
      </c>
      <c s="72" t="str">
        <f>IF('S.D.PASTE SHEET'!K588="","",'S.D.PASTE SHEET'!K588)</f>
        <v/>
      </c>
      <c s="72" t="str">
        <f>IF('S.D.PASTE SHEET'!L588="","",'S.D.PASTE SHEET'!L588)</f>
        <v/>
      </c>
      <c s="72" t="str">
        <f>IF('S.D.PASTE SHEET'!M588="","",'S.D.PASTE SHEET'!M588)</f>
        <v/>
      </c>
      <c s="72" t="str">
        <f>IF('S.D.PASTE SHEET'!N588="","",'S.D.PASTE SHEET'!N588)</f>
        <v/>
      </c>
      <c s="72" t="str">
        <f>IF('S.D.PASTE SHEET'!O588="","",'S.D.PASTE SHEET'!O588)</f>
        <v/>
      </c>
      <c s="72" t="str">
        <f>IF('S.D.PASTE SHEET'!P588="","",'S.D.PASTE SHEET'!P588)</f>
        <v/>
      </c>
      <c s="72" t="str">
        <f>IF('S.D.PASTE SHEET'!Q588="","",'S.D.PASTE SHEET'!Q588)</f>
        <v/>
      </c>
      <c s="72" t="str">
        <f>IF('S.D.PASTE SHEET'!R588="","",'S.D.PASTE SHEET'!R588)</f>
        <v/>
      </c>
      <c s="72" t="str">
        <f>IF('S.D.PASTE SHEET'!S588="","",'S.D.PASTE SHEET'!S588)</f>
        <v/>
      </c>
      <c s="72" t="str">
        <f>IF('S.D.PASTE SHEET'!T588="","",'S.D.PASTE SHEET'!T588)</f>
        <v/>
      </c>
      <c s="72" t="str">
        <f>IF('S.D.PASTE SHEET'!U588="","",'S.D.PASTE SHEET'!U588)</f>
        <v/>
      </c>
      <c s="72" t="str">
        <f>IF('S.D.PASTE SHEET'!V588="","",'S.D.PASTE SHEET'!V588)</f>
        <v/>
      </c>
      <c s="72" t="str">
        <f>IF('S.D.PASTE SHEET'!W588="","",'S.D.PASTE SHEET'!W588)</f>
        <v/>
      </c>
      <c s="72" t="str">
        <f>IF('S.D.PASTE SHEET'!X588="","",'S.D.PASTE SHEET'!X588)</f>
        <v/>
      </c>
      <c s="72" t="str">
        <f>IF('S.D.PASTE SHEET'!Y588="","",'S.D.PASTE SHEET'!Y588)</f>
        <v/>
      </c>
      <c s="72" t="str">
        <f>IF('S.D.PASTE SHEET'!Z588="","",'S.D.PASTE SHEET'!Z588)</f>
        <v/>
      </c>
      <c s="72" t="str">
        <f>IF('S.D.PASTE SHEET'!AA588="","",'S.D.PASTE SHEET'!AA588)</f>
        <v/>
      </c>
      <c s="72" t="str">
        <f>IF('S.D.PASTE SHEET'!AB588="","",'S.D.PASTE SHEET'!AB588)</f>
        <v/>
      </c>
      <c s="72" t="str">
        <f>IF('S.D.PASTE SHEET'!AC588="","",'S.D.PASTE SHEET'!AC588)</f>
        <v/>
      </c>
      <c s="72" t="str">
        <f>IF('S.D.PASTE SHEET'!AD588="","",'S.D.PASTE SHEET'!AD588)</f>
        <v/>
      </c>
      <c s="74"/>
      <c s="70" t="str">
        <f>IF(AK588="","",IF(AK588&gt;0,COUNT($AG$2:AG588),""))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IF(BC588="","",IF(BC588&gt;0,COUNT($AY$2:AY588),""))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89" spans="1:157" ht="15.75" customHeight="1">
      <c r="A589" s="72" t="str">
        <f>IF('S.D.PASTE SHEET'!A589="","",'S.D.PASTE SHEET'!A589)</f>
        <v/>
      </c>
      <c s="72" t="str">
        <f>IF('S.D.PASTE SHEET'!B589="","",'S.D.PASTE SHEET'!B589)</f>
        <v/>
      </c>
      <c s="72" t="str">
        <f>IF('S.D.PASTE SHEET'!C589="","",'S.D.PASTE SHEET'!C589)</f>
        <v/>
      </c>
      <c s="73" t="str">
        <f>IF('S.D.PASTE SHEET'!D589="","",'S.D.PASTE SHEET'!D589)</f>
        <v/>
      </c>
      <c s="72" t="str">
        <f>IF('S.D.PASTE SHEET'!E589="","",UPPER('S.D.PASTE SHEET'!E589))</f>
        <v/>
      </c>
      <c s="72" t="str">
        <f>IF('S.D.PASTE SHEET'!F589="","",'S.D.PASTE SHEET'!F589)</f>
        <v/>
      </c>
      <c s="72" t="str">
        <f>IF('S.D.PASTE SHEET'!G589="","",UPPER('S.D.PASTE SHEET'!G589))</f>
        <v/>
      </c>
      <c s="72" t="str">
        <f>IF('S.D.PASTE SHEET'!H589="","",UPPER('S.D.PASTE SHEET'!H589))</f>
        <v/>
      </c>
      <c s="72" t="str">
        <f>IF('S.D.PASTE SHEET'!I589="","",'S.D.PASTE SHEET'!I589)</f>
        <v/>
      </c>
      <c s="73" t="str">
        <f>IF('S.D.PASTE SHEET'!J589="","",'S.D.PASTE SHEET'!J589)</f>
        <v/>
      </c>
      <c s="72" t="str">
        <f>IF('S.D.PASTE SHEET'!K589="","",'S.D.PASTE SHEET'!K589)</f>
        <v/>
      </c>
      <c s="72" t="str">
        <f>IF('S.D.PASTE SHEET'!L589="","",'S.D.PASTE SHEET'!L589)</f>
        <v/>
      </c>
      <c s="72" t="str">
        <f>IF('S.D.PASTE SHEET'!M589="","",'S.D.PASTE SHEET'!M589)</f>
        <v/>
      </c>
      <c s="72" t="str">
        <f>IF('S.D.PASTE SHEET'!N589="","",'S.D.PASTE SHEET'!N589)</f>
        <v/>
      </c>
      <c s="72" t="str">
        <f>IF('S.D.PASTE SHEET'!O589="","",'S.D.PASTE SHEET'!O589)</f>
        <v/>
      </c>
      <c s="72" t="str">
        <f>IF('S.D.PASTE SHEET'!P589="","",'S.D.PASTE SHEET'!P589)</f>
        <v/>
      </c>
      <c s="72" t="str">
        <f>IF('S.D.PASTE SHEET'!Q589="","",'S.D.PASTE SHEET'!Q589)</f>
        <v/>
      </c>
      <c s="72" t="str">
        <f>IF('S.D.PASTE SHEET'!R589="","",'S.D.PASTE SHEET'!R589)</f>
        <v/>
      </c>
      <c s="72" t="str">
        <f>IF('S.D.PASTE SHEET'!S589="","",'S.D.PASTE SHEET'!S589)</f>
        <v/>
      </c>
      <c s="72" t="str">
        <f>IF('S.D.PASTE SHEET'!T589="","",'S.D.PASTE SHEET'!T589)</f>
        <v/>
      </c>
      <c s="72" t="str">
        <f>IF('S.D.PASTE SHEET'!U589="","",'S.D.PASTE SHEET'!U589)</f>
        <v/>
      </c>
      <c s="72" t="str">
        <f>IF('S.D.PASTE SHEET'!V589="","",'S.D.PASTE SHEET'!V589)</f>
        <v/>
      </c>
      <c s="72" t="str">
        <f>IF('S.D.PASTE SHEET'!W589="","",'S.D.PASTE SHEET'!W589)</f>
        <v/>
      </c>
      <c s="72" t="str">
        <f>IF('S.D.PASTE SHEET'!X589="","",'S.D.PASTE SHEET'!X589)</f>
        <v/>
      </c>
      <c s="72" t="str">
        <f>IF('S.D.PASTE SHEET'!Y589="","",'S.D.PASTE SHEET'!Y589)</f>
        <v/>
      </c>
      <c s="72" t="str">
        <f>IF('S.D.PASTE SHEET'!Z589="","",'S.D.PASTE SHEET'!Z589)</f>
        <v/>
      </c>
      <c s="72" t="str">
        <f>IF('S.D.PASTE SHEET'!AA589="","",'S.D.PASTE SHEET'!AA589)</f>
        <v/>
      </c>
      <c s="72" t="str">
        <f>IF('S.D.PASTE SHEET'!AB589="","",'S.D.PASTE SHEET'!AB589)</f>
        <v/>
      </c>
      <c s="72" t="str">
        <f>IF('S.D.PASTE SHEET'!AC589="","",'S.D.PASTE SHEET'!AC589)</f>
        <v/>
      </c>
      <c s="72" t="str">
        <f>IF('S.D.PASTE SHEET'!AD589="","",'S.D.PASTE SHEET'!AD589)</f>
        <v/>
      </c>
      <c s="74"/>
      <c s="70" t="str">
        <f>IF(AK589="","",IF(AK589&gt;0,COUNT($AG$2:AG589),""))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IF(BC589="","",IF(BC589&gt;0,COUNT($AY$2:AY589),""))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0" spans="1:157" ht="15.75" customHeight="1">
      <c r="A590" s="72" t="str">
        <f>IF('S.D.PASTE SHEET'!A590="","",'S.D.PASTE SHEET'!A590)</f>
        <v/>
      </c>
      <c s="72" t="str">
        <f>IF('S.D.PASTE SHEET'!B590="","",'S.D.PASTE SHEET'!B590)</f>
        <v/>
      </c>
      <c s="72" t="str">
        <f>IF('S.D.PASTE SHEET'!C590="","",'S.D.PASTE SHEET'!C590)</f>
        <v/>
      </c>
      <c s="73" t="str">
        <f>IF('S.D.PASTE SHEET'!D590="","",'S.D.PASTE SHEET'!D590)</f>
        <v/>
      </c>
      <c s="72" t="str">
        <f>IF('S.D.PASTE SHEET'!E590="","",UPPER('S.D.PASTE SHEET'!E590))</f>
        <v/>
      </c>
      <c s="72" t="str">
        <f>IF('S.D.PASTE SHEET'!F590="","",'S.D.PASTE SHEET'!F590)</f>
        <v/>
      </c>
      <c s="72" t="str">
        <f>IF('S.D.PASTE SHEET'!G590="","",UPPER('S.D.PASTE SHEET'!G590))</f>
        <v/>
      </c>
      <c s="72" t="str">
        <f>IF('S.D.PASTE SHEET'!H590="","",UPPER('S.D.PASTE SHEET'!H590))</f>
        <v/>
      </c>
      <c s="72" t="str">
        <f>IF('S.D.PASTE SHEET'!I590="","",'S.D.PASTE SHEET'!I590)</f>
        <v/>
      </c>
      <c s="73" t="str">
        <f>IF('S.D.PASTE SHEET'!J590="","",'S.D.PASTE SHEET'!J590)</f>
        <v/>
      </c>
      <c s="72" t="str">
        <f>IF('S.D.PASTE SHEET'!K590="","",'S.D.PASTE SHEET'!K590)</f>
        <v/>
      </c>
      <c s="72" t="str">
        <f>IF('S.D.PASTE SHEET'!L590="","",'S.D.PASTE SHEET'!L590)</f>
        <v/>
      </c>
      <c s="72" t="str">
        <f>IF('S.D.PASTE SHEET'!M590="","",'S.D.PASTE SHEET'!M590)</f>
        <v/>
      </c>
      <c s="72" t="str">
        <f>IF('S.D.PASTE SHEET'!N590="","",'S.D.PASTE SHEET'!N590)</f>
        <v/>
      </c>
      <c s="72" t="str">
        <f>IF('S.D.PASTE SHEET'!O590="","",'S.D.PASTE SHEET'!O590)</f>
        <v/>
      </c>
      <c s="72" t="str">
        <f>IF('S.D.PASTE SHEET'!P590="","",'S.D.PASTE SHEET'!P590)</f>
        <v/>
      </c>
      <c s="72" t="str">
        <f>IF('S.D.PASTE SHEET'!Q590="","",'S.D.PASTE SHEET'!Q590)</f>
        <v/>
      </c>
      <c s="72" t="str">
        <f>IF('S.D.PASTE SHEET'!R590="","",'S.D.PASTE SHEET'!R590)</f>
        <v/>
      </c>
      <c s="72" t="str">
        <f>IF('S.D.PASTE SHEET'!S590="","",'S.D.PASTE SHEET'!S590)</f>
        <v/>
      </c>
      <c s="72" t="str">
        <f>IF('S.D.PASTE SHEET'!T590="","",'S.D.PASTE SHEET'!T590)</f>
        <v/>
      </c>
      <c s="72" t="str">
        <f>IF('S.D.PASTE SHEET'!U590="","",'S.D.PASTE SHEET'!U590)</f>
        <v/>
      </c>
      <c s="72" t="str">
        <f>IF('S.D.PASTE SHEET'!V590="","",'S.D.PASTE SHEET'!V590)</f>
        <v/>
      </c>
      <c s="72" t="str">
        <f>IF('S.D.PASTE SHEET'!W590="","",'S.D.PASTE SHEET'!W590)</f>
        <v/>
      </c>
      <c s="72" t="str">
        <f>IF('S.D.PASTE SHEET'!X590="","",'S.D.PASTE SHEET'!X590)</f>
        <v/>
      </c>
      <c s="72" t="str">
        <f>IF('S.D.PASTE SHEET'!Y590="","",'S.D.PASTE SHEET'!Y590)</f>
        <v/>
      </c>
      <c s="72" t="str">
        <f>IF('S.D.PASTE SHEET'!Z590="","",'S.D.PASTE SHEET'!Z590)</f>
        <v/>
      </c>
      <c s="72" t="str">
        <f>IF('S.D.PASTE SHEET'!AA590="","",'S.D.PASTE SHEET'!AA590)</f>
        <v/>
      </c>
      <c s="72" t="str">
        <f>IF('S.D.PASTE SHEET'!AB590="","",'S.D.PASTE SHEET'!AB590)</f>
        <v/>
      </c>
      <c s="72" t="str">
        <f>IF('S.D.PASTE SHEET'!AC590="","",'S.D.PASTE SHEET'!AC590)</f>
        <v/>
      </c>
      <c s="72" t="str">
        <f>IF('S.D.PASTE SHEET'!AD590="","",'S.D.PASTE SHEET'!AD590)</f>
        <v/>
      </c>
      <c s="74"/>
      <c s="70" t="str">
        <f>IF(AK590="","",IF(AK590&gt;0,COUNT($AG$2:AG590),""))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IF(BC590="","",IF(BC590&gt;0,COUNT($AY$2:AY590),""))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1" spans="1:157" ht="15.75" customHeight="1">
      <c r="A591" s="72" t="str">
        <f>IF('S.D.PASTE SHEET'!A591="","",'S.D.PASTE SHEET'!A591)</f>
        <v/>
      </c>
      <c s="72" t="str">
        <f>IF('S.D.PASTE SHEET'!B591="","",'S.D.PASTE SHEET'!B591)</f>
        <v/>
      </c>
      <c s="72" t="str">
        <f>IF('S.D.PASTE SHEET'!C591="","",'S.D.PASTE SHEET'!C591)</f>
        <v/>
      </c>
      <c s="73" t="str">
        <f>IF('S.D.PASTE SHEET'!D591="","",'S.D.PASTE SHEET'!D591)</f>
        <v/>
      </c>
      <c s="72" t="str">
        <f>IF('S.D.PASTE SHEET'!E591="","",UPPER('S.D.PASTE SHEET'!E591))</f>
        <v/>
      </c>
      <c s="72" t="str">
        <f>IF('S.D.PASTE SHEET'!F591="","",'S.D.PASTE SHEET'!F591)</f>
        <v/>
      </c>
      <c s="72" t="str">
        <f>IF('S.D.PASTE SHEET'!G591="","",UPPER('S.D.PASTE SHEET'!G591))</f>
        <v/>
      </c>
      <c s="72" t="str">
        <f>IF('S.D.PASTE SHEET'!H591="","",UPPER('S.D.PASTE SHEET'!H591))</f>
        <v/>
      </c>
      <c s="72" t="str">
        <f>IF('S.D.PASTE SHEET'!I591="","",'S.D.PASTE SHEET'!I591)</f>
        <v/>
      </c>
      <c s="73" t="str">
        <f>IF('S.D.PASTE SHEET'!J591="","",'S.D.PASTE SHEET'!J591)</f>
        <v/>
      </c>
      <c s="72" t="str">
        <f>IF('S.D.PASTE SHEET'!K591="","",'S.D.PASTE SHEET'!K591)</f>
        <v/>
      </c>
      <c s="72" t="str">
        <f>IF('S.D.PASTE SHEET'!L591="","",'S.D.PASTE SHEET'!L591)</f>
        <v/>
      </c>
      <c s="72" t="str">
        <f>IF('S.D.PASTE SHEET'!M591="","",'S.D.PASTE SHEET'!M591)</f>
        <v/>
      </c>
      <c s="72" t="str">
        <f>IF('S.D.PASTE SHEET'!N591="","",'S.D.PASTE SHEET'!N591)</f>
        <v/>
      </c>
      <c s="72" t="str">
        <f>IF('S.D.PASTE SHEET'!O591="","",'S.D.PASTE SHEET'!O591)</f>
        <v/>
      </c>
      <c s="72" t="str">
        <f>IF('S.D.PASTE SHEET'!P591="","",'S.D.PASTE SHEET'!P591)</f>
        <v/>
      </c>
      <c s="72" t="str">
        <f>IF('S.D.PASTE SHEET'!Q591="","",'S.D.PASTE SHEET'!Q591)</f>
        <v/>
      </c>
      <c s="72" t="str">
        <f>IF('S.D.PASTE SHEET'!R591="","",'S.D.PASTE SHEET'!R591)</f>
        <v/>
      </c>
      <c s="72" t="str">
        <f>IF('S.D.PASTE SHEET'!S591="","",'S.D.PASTE SHEET'!S591)</f>
        <v/>
      </c>
      <c s="72" t="str">
        <f>IF('S.D.PASTE SHEET'!T591="","",'S.D.PASTE SHEET'!T591)</f>
        <v/>
      </c>
      <c s="72" t="str">
        <f>IF('S.D.PASTE SHEET'!U591="","",'S.D.PASTE SHEET'!U591)</f>
        <v/>
      </c>
      <c s="72" t="str">
        <f>IF('S.D.PASTE SHEET'!V591="","",'S.D.PASTE SHEET'!V591)</f>
        <v/>
      </c>
      <c s="72" t="str">
        <f>IF('S.D.PASTE SHEET'!W591="","",'S.D.PASTE SHEET'!W591)</f>
        <v/>
      </c>
      <c s="72" t="str">
        <f>IF('S.D.PASTE SHEET'!X591="","",'S.D.PASTE SHEET'!X591)</f>
        <v/>
      </c>
      <c s="72" t="str">
        <f>IF('S.D.PASTE SHEET'!Y591="","",'S.D.PASTE SHEET'!Y591)</f>
        <v/>
      </c>
      <c s="72" t="str">
        <f>IF('S.D.PASTE SHEET'!Z591="","",'S.D.PASTE SHEET'!Z591)</f>
        <v/>
      </c>
      <c s="72" t="str">
        <f>IF('S.D.PASTE SHEET'!AA591="","",'S.D.PASTE SHEET'!AA591)</f>
        <v/>
      </c>
      <c s="72" t="str">
        <f>IF('S.D.PASTE SHEET'!AB591="","",'S.D.PASTE SHEET'!AB591)</f>
        <v/>
      </c>
      <c s="72" t="str">
        <f>IF('S.D.PASTE SHEET'!AC591="","",'S.D.PASTE SHEET'!AC591)</f>
        <v/>
      </c>
      <c s="72" t="str">
        <f>IF('S.D.PASTE SHEET'!AD591="","",'S.D.PASTE SHEET'!AD591)</f>
        <v/>
      </c>
      <c s="74"/>
      <c s="70" t="str">
        <f>IF(AK591="","",IF(AK591&gt;0,COUNT($AG$2:AG591),""))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IF(BC591="","",IF(BC591&gt;0,COUNT($AY$2:AY591),""))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2" spans="1:157" ht="15.75" customHeight="1">
      <c r="A592" s="72" t="str">
        <f>IF('S.D.PASTE SHEET'!A592="","",'S.D.PASTE SHEET'!A592)</f>
        <v/>
      </c>
      <c s="72" t="str">
        <f>IF('S.D.PASTE SHEET'!B592="","",'S.D.PASTE SHEET'!B592)</f>
        <v/>
      </c>
      <c s="72" t="str">
        <f>IF('S.D.PASTE SHEET'!C592="","",'S.D.PASTE SHEET'!C592)</f>
        <v/>
      </c>
      <c s="73" t="str">
        <f>IF('S.D.PASTE SHEET'!D592="","",'S.D.PASTE SHEET'!D592)</f>
        <v/>
      </c>
      <c s="72" t="str">
        <f>IF('S.D.PASTE SHEET'!E592="","",UPPER('S.D.PASTE SHEET'!E592))</f>
        <v/>
      </c>
      <c s="72" t="str">
        <f>IF('S.D.PASTE SHEET'!F592="","",'S.D.PASTE SHEET'!F592)</f>
        <v/>
      </c>
      <c s="72" t="str">
        <f>IF('S.D.PASTE SHEET'!G592="","",UPPER('S.D.PASTE SHEET'!G592))</f>
        <v/>
      </c>
      <c s="72" t="str">
        <f>IF('S.D.PASTE SHEET'!H592="","",UPPER('S.D.PASTE SHEET'!H592))</f>
        <v/>
      </c>
      <c s="72" t="str">
        <f>IF('S.D.PASTE SHEET'!I592="","",'S.D.PASTE SHEET'!I592)</f>
        <v/>
      </c>
      <c s="73" t="str">
        <f>IF('S.D.PASTE SHEET'!J592="","",'S.D.PASTE SHEET'!J592)</f>
        <v/>
      </c>
      <c s="72" t="str">
        <f>IF('S.D.PASTE SHEET'!K592="","",'S.D.PASTE SHEET'!K592)</f>
        <v/>
      </c>
      <c s="72" t="str">
        <f>IF('S.D.PASTE SHEET'!L592="","",'S.D.PASTE SHEET'!L592)</f>
        <v/>
      </c>
      <c s="72" t="str">
        <f>IF('S.D.PASTE SHEET'!M592="","",'S.D.PASTE SHEET'!M592)</f>
        <v/>
      </c>
      <c s="72" t="str">
        <f>IF('S.D.PASTE SHEET'!N592="","",'S.D.PASTE SHEET'!N592)</f>
        <v/>
      </c>
      <c s="72" t="str">
        <f>IF('S.D.PASTE SHEET'!O592="","",'S.D.PASTE SHEET'!O592)</f>
        <v/>
      </c>
      <c s="72" t="str">
        <f>IF('S.D.PASTE SHEET'!P592="","",'S.D.PASTE SHEET'!P592)</f>
        <v/>
      </c>
      <c s="72" t="str">
        <f>IF('S.D.PASTE SHEET'!Q592="","",'S.D.PASTE SHEET'!Q592)</f>
        <v/>
      </c>
      <c s="72" t="str">
        <f>IF('S.D.PASTE SHEET'!R592="","",'S.D.PASTE SHEET'!R592)</f>
        <v/>
      </c>
      <c s="72" t="str">
        <f>IF('S.D.PASTE SHEET'!S592="","",'S.D.PASTE SHEET'!S592)</f>
        <v/>
      </c>
      <c s="72" t="str">
        <f>IF('S.D.PASTE SHEET'!T592="","",'S.D.PASTE SHEET'!T592)</f>
        <v/>
      </c>
      <c s="72" t="str">
        <f>IF('S.D.PASTE SHEET'!U592="","",'S.D.PASTE SHEET'!U592)</f>
        <v/>
      </c>
      <c s="72" t="str">
        <f>IF('S.D.PASTE SHEET'!V592="","",'S.D.PASTE SHEET'!V592)</f>
        <v/>
      </c>
      <c s="72" t="str">
        <f>IF('S.D.PASTE SHEET'!W592="","",'S.D.PASTE SHEET'!W592)</f>
        <v/>
      </c>
      <c s="72" t="str">
        <f>IF('S.D.PASTE SHEET'!X592="","",'S.D.PASTE SHEET'!X592)</f>
        <v/>
      </c>
      <c s="72" t="str">
        <f>IF('S.D.PASTE SHEET'!Y592="","",'S.D.PASTE SHEET'!Y592)</f>
        <v/>
      </c>
      <c s="72" t="str">
        <f>IF('S.D.PASTE SHEET'!Z592="","",'S.D.PASTE SHEET'!Z592)</f>
        <v/>
      </c>
      <c s="72" t="str">
        <f>IF('S.D.PASTE SHEET'!AA592="","",'S.D.PASTE SHEET'!AA592)</f>
        <v/>
      </c>
      <c s="72" t="str">
        <f>IF('S.D.PASTE SHEET'!AB592="","",'S.D.PASTE SHEET'!AB592)</f>
        <v/>
      </c>
      <c s="72" t="str">
        <f>IF('S.D.PASTE SHEET'!AC592="","",'S.D.PASTE SHEET'!AC592)</f>
        <v/>
      </c>
      <c s="72" t="str">
        <f>IF('S.D.PASTE SHEET'!AD592="","",'S.D.PASTE SHEET'!AD592)</f>
        <v/>
      </c>
      <c s="74"/>
      <c s="70" t="str">
        <f>IF(AK592="","",IF(AK592&gt;0,COUNT($AG$2:AG592),""))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IF(BC592="","",IF(BC592&gt;0,COUNT($AY$2:AY592),""))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3" spans="1:157" ht="15.75" customHeight="1">
      <c r="A593" s="72" t="str">
        <f>IF('S.D.PASTE SHEET'!A593="","",'S.D.PASTE SHEET'!A593)</f>
        <v/>
      </c>
      <c s="72" t="str">
        <f>IF('S.D.PASTE SHEET'!B593="","",'S.D.PASTE SHEET'!B593)</f>
        <v/>
      </c>
      <c s="72" t="str">
        <f>IF('S.D.PASTE SHEET'!C593="","",'S.D.PASTE SHEET'!C593)</f>
        <v/>
      </c>
      <c s="73" t="str">
        <f>IF('S.D.PASTE SHEET'!D593="","",'S.D.PASTE SHEET'!D593)</f>
        <v/>
      </c>
      <c s="72" t="str">
        <f>IF('S.D.PASTE SHEET'!E593="","",UPPER('S.D.PASTE SHEET'!E593))</f>
        <v/>
      </c>
      <c s="72" t="str">
        <f>IF('S.D.PASTE SHEET'!F593="","",'S.D.PASTE SHEET'!F593)</f>
        <v/>
      </c>
      <c s="72" t="str">
        <f>IF('S.D.PASTE SHEET'!G593="","",UPPER('S.D.PASTE SHEET'!G593))</f>
        <v/>
      </c>
      <c s="72" t="str">
        <f>IF('S.D.PASTE SHEET'!H593="","",UPPER('S.D.PASTE SHEET'!H593))</f>
        <v/>
      </c>
      <c s="72" t="str">
        <f>IF('S.D.PASTE SHEET'!I593="","",'S.D.PASTE SHEET'!I593)</f>
        <v/>
      </c>
      <c s="73" t="str">
        <f>IF('S.D.PASTE SHEET'!J593="","",'S.D.PASTE SHEET'!J593)</f>
        <v/>
      </c>
      <c s="72" t="str">
        <f>IF('S.D.PASTE SHEET'!K593="","",'S.D.PASTE SHEET'!K593)</f>
        <v/>
      </c>
      <c s="72" t="str">
        <f>IF('S.D.PASTE SHEET'!L593="","",'S.D.PASTE SHEET'!L593)</f>
        <v/>
      </c>
      <c s="72" t="str">
        <f>IF('S.D.PASTE SHEET'!M593="","",'S.D.PASTE SHEET'!M593)</f>
        <v/>
      </c>
      <c s="72" t="str">
        <f>IF('S.D.PASTE SHEET'!N593="","",'S.D.PASTE SHEET'!N593)</f>
        <v/>
      </c>
      <c s="72" t="str">
        <f>IF('S.D.PASTE SHEET'!O593="","",'S.D.PASTE SHEET'!O593)</f>
        <v/>
      </c>
      <c s="72" t="str">
        <f>IF('S.D.PASTE SHEET'!P593="","",'S.D.PASTE SHEET'!P593)</f>
        <v/>
      </c>
      <c s="72" t="str">
        <f>IF('S.D.PASTE SHEET'!Q593="","",'S.D.PASTE SHEET'!Q593)</f>
        <v/>
      </c>
      <c s="72" t="str">
        <f>IF('S.D.PASTE SHEET'!R593="","",'S.D.PASTE SHEET'!R593)</f>
        <v/>
      </c>
      <c s="72" t="str">
        <f>IF('S.D.PASTE SHEET'!S593="","",'S.D.PASTE SHEET'!S593)</f>
        <v/>
      </c>
      <c s="72" t="str">
        <f>IF('S.D.PASTE SHEET'!T593="","",'S.D.PASTE SHEET'!T593)</f>
        <v/>
      </c>
      <c s="72" t="str">
        <f>IF('S.D.PASTE SHEET'!U593="","",'S.D.PASTE SHEET'!U593)</f>
        <v/>
      </c>
      <c s="72" t="str">
        <f>IF('S.D.PASTE SHEET'!V593="","",'S.D.PASTE SHEET'!V593)</f>
        <v/>
      </c>
      <c s="72" t="str">
        <f>IF('S.D.PASTE SHEET'!W593="","",'S.D.PASTE SHEET'!W593)</f>
        <v/>
      </c>
      <c s="72" t="str">
        <f>IF('S.D.PASTE SHEET'!X593="","",'S.D.PASTE SHEET'!X593)</f>
        <v/>
      </c>
      <c s="72" t="str">
        <f>IF('S.D.PASTE SHEET'!Y593="","",'S.D.PASTE SHEET'!Y593)</f>
        <v/>
      </c>
      <c s="72" t="str">
        <f>IF('S.D.PASTE SHEET'!Z593="","",'S.D.PASTE SHEET'!Z593)</f>
        <v/>
      </c>
      <c s="72" t="str">
        <f>IF('S.D.PASTE SHEET'!AA593="","",'S.D.PASTE SHEET'!AA593)</f>
        <v/>
      </c>
      <c s="72" t="str">
        <f>IF('S.D.PASTE SHEET'!AB593="","",'S.D.PASTE SHEET'!AB593)</f>
        <v/>
      </c>
      <c s="72" t="str">
        <f>IF('S.D.PASTE SHEET'!AC593="","",'S.D.PASTE SHEET'!AC593)</f>
        <v/>
      </c>
      <c s="72" t="str">
        <f>IF('S.D.PASTE SHEET'!AD593="","",'S.D.PASTE SHEET'!AD593)</f>
        <v/>
      </c>
      <c s="74"/>
      <c s="70" t="str">
        <f>IF(AK593="","",IF(AK593&gt;0,COUNT($AG$2:AG593),""))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IF(BC593="","",IF(BC593&gt;0,COUNT($AY$2:AY593),""))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4" spans="1:157" ht="15.75" customHeight="1">
      <c r="A594" s="72" t="str">
        <f>IF('S.D.PASTE SHEET'!A594="","",'S.D.PASTE SHEET'!A594)</f>
        <v/>
      </c>
      <c s="72" t="str">
        <f>IF('S.D.PASTE SHEET'!B594="","",'S.D.PASTE SHEET'!B594)</f>
        <v/>
      </c>
      <c s="72" t="str">
        <f>IF('S.D.PASTE SHEET'!C594="","",'S.D.PASTE SHEET'!C594)</f>
        <v/>
      </c>
      <c s="73" t="str">
        <f>IF('S.D.PASTE SHEET'!D594="","",'S.D.PASTE SHEET'!D594)</f>
        <v/>
      </c>
      <c s="72" t="str">
        <f>IF('S.D.PASTE SHEET'!E594="","",UPPER('S.D.PASTE SHEET'!E594))</f>
        <v/>
      </c>
      <c s="72" t="str">
        <f>IF('S.D.PASTE SHEET'!F594="","",'S.D.PASTE SHEET'!F594)</f>
        <v/>
      </c>
      <c s="72" t="str">
        <f>IF('S.D.PASTE SHEET'!G594="","",UPPER('S.D.PASTE SHEET'!G594))</f>
        <v/>
      </c>
      <c s="72" t="str">
        <f>IF('S.D.PASTE SHEET'!H594="","",UPPER('S.D.PASTE SHEET'!H594))</f>
        <v/>
      </c>
      <c s="72" t="str">
        <f>IF('S.D.PASTE SHEET'!I594="","",'S.D.PASTE SHEET'!I594)</f>
        <v/>
      </c>
      <c s="73" t="str">
        <f>IF('S.D.PASTE SHEET'!J594="","",'S.D.PASTE SHEET'!J594)</f>
        <v/>
      </c>
      <c s="72" t="str">
        <f>IF('S.D.PASTE SHEET'!K594="","",'S.D.PASTE SHEET'!K594)</f>
        <v/>
      </c>
      <c s="72" t="str">
        <f>IF('S.D.PASTE SHEET'!L594="","",'S.D.PASTE SHEET'!L594)</f>
        <v/>
      </c>
      <c s="72" t="str">
        <f>IF('S.D.PASTE SHEET'!M594="","",'S.D.PASTE SHEET'!M594)</f>
        <v/>
      </c>
      <c s="72" t="str">
        <f>IF('S.D.PASTE SHEET'!N594="","",'S.D.PASTE SHEET'!N594)</f>
        <v/>
      </c>
      <c s="72" t="str">
        <f>IF('S.D.PASTE SHEET'!O594="","",'S.D.PASTE SHEET'!O594)</f>
        <v/>
      </c>
      <c s="72" t="str">
        <f>IF('S.D.PASTE SHEET'!P594="","",'S.D.PASTE SHEET'!P594)</f>
        <v/>
      </c>
      <c s="72" t="str">
        <f>IF('S.D.PASTE SHEET'!Q594="","",'S.D.PASTE SHEET'!Q594)</f>
        <v/>
      </c>
      <c s="72" t="str">
        <f>IF('S.D.PASTE SHEET'!R594="","",'S.D.PASTE SHEET'!R594)</f>
        <v/>
      </c>
      <c s="72" t="str">
        <f>IF('S.D.PASTE SHEET'!S594="","",'S.D.PASTE SHEET'!S594)</f>
        <v/>
      </c>
      <c s="72" t="str">
        <f>IF('S.D.PASTE SHEET'!T594="","",'S.D.PASTE SHEET'!T594)</f>
        <v/>
      </c>
      <c s="72" t="str">
        <f>IF('S.D.PASTE SHEET'!U594="","",'S.D.PASTE SHEET'!U594)</f>
        <v/>
      </c>
      <c s="72" t="str">
        <f>IF('S.D.PASTE SHEET'!V594="","",'S.D.PASTE SHEET'!V594)</f>
        <v/>
      </c>
      <c s="72" t="str">
        <f>IF('S.D.PASTE SHEET'!W594="","",'S.D.PASTE SHEET'!W594)</f>
        <v/>
      </c>
      <c s="72" t="str">
        <f>IF('S.D.PASTE SHEET'!X594="","",'S.D.PASTE SHEET'!X594)</f>
        <v/>
      </c>
      <c s="72" t="str">
        <f>IF('S.D.PASTE SHEET'!Y594="","",'S.D.PASTE SHEET'!Y594)</f>
        <v/>
      </c>
      <c s="72" t="str">
        <f>IF('S.D.PASTE SHEET'!Z594="","",'S.D.PASTE SHEET'!Z594)</f>
        <v/>
      </c>
      <c s="72" t="str">
        <f>IF('S.D.PASTE SHEET'!AA594="","",'S.D.PASTE SHEET'!AA594)</f>
        <v/>
      </c>
      <c s="72" t="str">
        <f>IF('S.D.PASTE SHEET'!AB594="","",'S.D.PASTE SHEET'!AB594)</f>
        <v/>
      </c>
      <c s="72" t="str">
        <f>IF('S.D.PASTE SHEET'!AC594="","",'S.D.PASTE SHEET'!AC594)</f>
        <v/>
      </c>
      <c s="72" t="str">
        <f>IF('S.D.PASTE SHEET'!AD594="","",'S.D.PASTE SHEET'!AD594)</f>
        <v/>
      </c>
      <c s="74"/>
      <c s="70" t="str">
        <f>IF(AK594="","",IF(AK594&gt;0,COUNT($AG$2:AG594),""))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IF(BC594="","",IF(BC594&gt;0,COUNT($AY$2:AY594),""))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5" spans="1:157" ht="15.75" customHeight="1">
      <c r="A595" s="72" t="str">
        <f>IF('S.D.PASTE SHEET'!A595="","",'S.D.PASTE SHEET'!A595)</f>
        <v/>
      </c>
      <c s="72" t="str">
        <f>IF('S.D.PASTE SHEET'!B595="","",'S.D.PASTE SHEET'!B595)</f>
        <v/>
      </c>
      <c s="72" t="str">
        <f>IF('S.D.PASTE SHEET'!C595="","",'S.D.PASTE SHEET'!C595)</f>
        <v/>
      </c>
      <c s="73" t="str">
        <f>IF('S.D.PASTE SHEET'!D595="","",'S.D.PASTE SHEET'!D595)</f>
        <v/>
      </c>
      <c s="72" t="str">
        <f>IF('S.D.PASTE SHEET'!E595="","",UPPER('S.D.PASTE SHEET'!E595))</f>
        <v/>
      </c>
      <c s="72" t="str">
        <f>IF('S.D.PASTE SHEET'!F595="","",'S.D.PASTE SHEET'!F595)</f>
        <v/>
      </c>
      <c s="72" t="str">
        <f>IF('S.D.PASTE SHEET'!G595="","",UPPER('S.D.PASTE SHEET'!G595))</f>
        <v/>
      </c>
      <c s="72" t="str">
        <f>IF('S.D.PASTE SHEET'!H595="","",UPPER('S.D.PASTE SHEET'!H595))</f>
        <v/>
      </c>
      <c s="72" t="str">
        <f>IF('S.D.PASTE SHEET'!I595="","",'S.D.PASTE SHEET'!I595)</f>
        <v/>
      </c>
      <c s="73" t="str">
        <f>IF('S.D.PASTE SHEET'!J595="","",'S.D.PASTE SHEET'!J595)</f>
        <v/>
      </c>
      <c s="72" t="str">
        <f>IF('S.D.PASTE SHEET'!K595="","",'S.D.PASTE SHEET'!K595)</f>
        <v/>
      </c>
      <c s="72" t="str">
        <f>IF('S.D.PASTE SHEET'!L595="","",'S.D.PASTE SHEET'!L595)</f>
        <v/>
      </c>
      <c s="72" t="str">
        <f>IF('S.D.PASTE SHEET'!M595="","",'S.D.PASTE SHEET'!M595)</f>
        <v/>
      </c>
      <c s="72" t="str">
        <f>IF('S.D.PASTE SHEET'!N595="","",'S.D.PASTE SHEET'!N595)</f>
        <v/>
      </c>
      <c s="72" t="str">
        <f>IF('S.D.PASTE SHEET'!O595="","",'S.D.PASTE SHEET'!O595)</f>
        <v/>
      </c>
      <c s="72" t="str">
        <f>IF('S.D.PASTE SHEET'!P595="","",'S.D.PASTE SHEET'!P595)</f>
        <v/>
      </c>
      <c s="72" t="str">
        <f>IF('S.D.PASTE SHEET'!Q595="","",'S.D.PASTE SHEET'!Q595)</f>
        <v/>
      </c>
      <c s="72" t="str">
        <f>IF('S.D.PASTE SHEET'!R595="","",'S.D.PASTE SHEET'!R595)</f>
        <v/>
      </c>
      <c s="72" t="str">
        <f>IF('S.D.PASTE SHEET'!S595="","",'S.D.PASTE SHEET'!S595)</f>
        <v/>
      </c>
      <c s="72" t="str">
        <f>IF('S.D.PASTE SHEET'!T595="","",'S.D.PASTE SHEET'!T595)</f>
        <v/>
      </c>
      <c s="72" t="str">
        <f>IF('S.D.PASTE SHEET'!U595="","",'S.D.PASTE SHEET'!U595)</f>
        <v/>
      </c>
      <c s="72" t="str">
        <f>IF('S.D.PASTE SHEET'!V595="","",'S.D.PASTE SHEET'!V595)</f>
        <v/>
      </c>
      <c s="72" t="str">
        <f>IF('S.D.PASTE SHEET'!W595="","",'S.D.PASTE SHEET'!W595)</f>
        <v/>
      </c>
      <c s="72" t="str">
        <f>IF('S.D.PASTE SHEET'!X595="","",'S.D.PASTE SHEET'!X595)</f>
        <v/>
      </c>
      <c s="72" t="str">
        <f>IF('S.D.PASTE SHEET'!Y595="","",'S.D.PASTE SHEET'!Y595)</f>
        <v/>
      </c>
      <c s="72" t="str">
        <f>IF('S.D.PASTE SHEET'!Z595="","",'S.D.PASTE SHEET'!Z595)</f>
        <v/>
      </c>
      <c s="72" t="str">
        <f>IF('S.D.PASTE SHEET'!AA595="","",'S.D.PASTE SHEET'!AA595)</f>
        <v/>
      </c>
      <c s="72" t="str">
        <f>IF('S.D.PASTE SHEET'!AB595="","",'S.D.PASTE SHEET'!AB595)</f>
        <v/>
      </c>
      <c s="72" t="str">
        <f>IF('S.D.PASTE SHEET'!AC595="","",'S.D.PASTE SHEET'!AC595)</f>
        <v/>
      </c>
      <c s="72" t="str">
        <f>IF('S.D.PASTE SHEET'!AD595="","",'S.D.PASTE SHEET'!AD595)</f>
        <v/>
      </c>
      <c s="74"/>
      <c s="70" t="str">
        <f>IF(AK595="","",IF(AK595&gt;0,COUNT($AG$2:AG595),""))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IF(BC595="","",IF(BC595&gt;0,COUNT($AY$2:AY595),""))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6" spans="1:157" ht="15.75" customHeight="1">
      <c r="A596" s="72" t="str">
        <f>IF('S.D.PASTE SHEET'!A596="","",'S.D.PASTE SHEET'!A596)</f>
        <v/>
      </c>
      <c s="72" t="str">
        <f>IF('S.D.PASTE SHEET'!B596="","",'S.D.PASTE SHEET'!B596)</f>
        <v/>
      </c>
      <c s="72" t="str">
        <f>IF('S.D.PASTE SHEET'!C596="","",'S.D.PASTE SHEET'!C596)</f>
        <v/>
      </c>
      <c s="73" t="str">
        <f>IF('S.D.PASTE SHEET'!D596="","",'S.D.PASTE SHEET'!D596)</f>
        <v/>
      </c>
      <c s="72" t="str">
        <f>IF('S.D.PASTE SHEET'!E596="","",UPPER('S.D.PASTE SHEET'!E596))</f>
        <v/>
      </c>
      <c s="72" t="str">
        <f>IF('S.D.PASTE SHEET'!F596="","",'S.D.PASTE SHEET'!F596)</f>
        <v/>
      </c>
      <c s="72" t="str">
        <f>IF('S.D.PASTE SHEET'!G596="","",UPPER('S.D.PASTE SHEET'!G596))</f>
        <v/>
      </c>
      <c s="72" t="str">
        <f>IF('S.D.PASTE SHEET'!H596="","",UPPER('S.D.PASTE SHEET'!H596))</f>
        <v/>
      </c>
      <c s="72" t="str">
        <f>IF('S.D.PASTE SHEET'!I596="","",'S.D.PASTE SHEET'!I596)</f>
        <v/>
      </c>
      <c s="73" t="str">
        <f>IF('S.D.PASTE SHEET'!J596="","",'S.D.PASTE SHEET'!J596)</f>
        <v/>
      </c>
      <c s="72" t="str">
        <f>IF('S.D.PASTE SHEET'!K596="","",'S.D.PASTE SHEET'!K596)</f>
        <v/>
      </c>
      <c s="72" t="str">
        <f>IF('S.D.PASTE SHEET'!L596="","",'S.D.PASTE SHEET'!L596)</f>
        <v/>
      </c>
      <c s="72" t="str">
        <f>IF('S.D.PASTE SHEET'!M596="","",'S.D.PASTE SHEET'!M596)</f>
        <v/>
      </c>
      <c s="72" t="str">
        <f>IF('S.D.PASTE SHEET'!N596="","",'S.D.PASTE SHEET'!N596)</f>
        <v/>
      </c>
      <c s="72" t="str">
        <f>IF('S.D.PASTE SHEET'!O596="","",'S.D.PASTE SHEET'!O596)</f>
        <v/>
      </c>
      <c s="72" t="str">
        <f>IF('S.D.PASTE SHEET'!P596="","",'S.D.PASTE SHEET'!P596)</f>
        <v/>
      </c>
      <c s="72" t="str">
        <f>IF('S.D.PASTE SHEET'!Q596="","",'S.D.PASTE SHEET'!Q596)</f>
        <v/>
      </c>
      <c s="72" t="str">
        <f>IF('S.D.PASTE SHEET'!R596="","",'S.D.PASTE SHEET'!R596)</f>
        <v/>
      </c>
      <c s="72" t="str">
        <f>IF('S.D.PASTE SHEET'!S596="","",'S.D.PASTE SHEET'!S596)</f>
        <v/>
      </c>
      <c s="72" t="str">
        <f>IF('S.D.PASTE SHEET'!T596="","",'S.D.PASTE SHEET'!T596)</f>
        <v/>
      </c>
      <c s="72" t="str">
        <f>IF('S.D.PASTE SHEET'!U596="","",'S.D.PASTE SHEET'!U596)</f>
        <v/>
      </c>
      <c s="72" t="str">
        <f>IF('S.D.PASTE SHEET'!V596="","",'S.D.PASTE SHEET'!V596)</f>
        <v/>
      </c>
      <c s="72" t="str">
        <f>IF('S.D.PASTE SHEET'!W596="","",'S.D.PASTE SHEET'!W596)</f>
        <v/>
      </c>
      <c s="72" t="str">
        <f>IF('S.D.PASTE SHEET'!X596="","",'S.D.PASTE SHEET'!X596)</f>
        <v/>
      </c>
      <c s="72" t="str">
        <f>IF('S.D.PASTE SHEET'!Y596="","",'S.D.PASTE SHEET'!Y596)</f>
        <v/>
      </c>
      <c s="72" t="str">
        <f>IF('S.D.PASTE SHEET'!Z596="","",'S.D.PASTE SHEET'!Z596)</f>
        <v/>
      </c>
      <c s="72" t="str">
        <f>IF('S.D.PASTE SHEET'!AA596="","",'S.D.PASTE SHEET'!AA596)</f>
        <v/>
      </c>
      <c s="72" t="str">
        <f>IF('S.D.PASTE SHEET'!AB596="","",'S.D.PASTE SHEET'!AB596)</f>
        <v/>
      </c>
      <c s="72" t="str">
        <f>IF('S.D.PASTE SHEET'!AC596="","",'S.D.PASTE SHEET'!AC596)</f>
        <v/>
      </c>
      <c s="72" t="str">
        <f>IF('S.D.PASTE SHEET'!AD596="","",'S.D.PASTE SHEET'!AD596)</f>
        <v/>
      </c>
      <c s="74"/>
      <c s="70" t="str">
        <f>IF(AK596="","",IF(AK596&gt;0,COUNT($AG$2:AG596),""))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IF(BC596="","",IF(BC596&gt;0,COUNT($AY$2:AY596),""))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7" spans="1:157" ht="15.75" customHeight="1">
      <c r="A597" s="72" t="str">
        <f>IF('S.D.PASTE SHEET'!A597="","",'S.D.PASTE SHEET'!A597)</f>
        <v/>
      </c>
      <c s="72" t="str">
        <f>IF('S.D.PASTE SHEET'!B597="","",'S.D.PASTE SHEET'!B597)</f>
        <v/>
      </c>
      <c s="72" t="str">
        <f>IF('S.D.PASTE SHEET'!C597="","",'S.D.PASTE SHEET'!C597)</f>
        <v/>
      </c>
      <c s="73" t="str">
        <f>IF('S.D.PASTE SHEET'!D597="","",'S.D.PASTE SHEET'!D597)</f>
        <v/>
      </c>
      <c s="72" t="str">
        <f>IF('S.D.PASTE SHEET'!E597="","",UPPER('S.D.PASTE SHEET'!E597))</f>
        <v/>
      </c>
      <c s="72" t="str">
        <f>IF('S.D.PASTE SHEET'!F597="","",'S.D.PASTE SHEET'!F597)</f>
        <v/>
      </c>
      <c s="72" t="str">
        <f>IF('S.D.PASTE SHEET'!G597="","",UPPER('S.D.PASTE SHEET'!G597))</f>
        <v/>
      </c>
      <c s="72" t="str">
        <f>IF('S.D.PASTE SHEET'!H597="","",UPPER('S.D.PASTE SHEET'!H597))</f>
        <v/>
      </c>
      <c s="72" t="str">
        <f>IF('S.D.PASTE SHEET'!I597="","",'S.D.PASTE SHEET'!I597)</f>
        <v/>
      </c>
      <c s="73" t="str">
        <f>IF('S.D.PASTE SHEET'!J597="","",'S.D.PASTE SHEET'!J597)</f>
        <v/>
      </c>
      <c s="72" t="str">
        <f>IF('S.D.PASTE SHEET'!K597="","",'S.D.PASTE SHEET'!K597)</f>
        <v/>
      </c>
      <c s="72" t="str">
        <f>IF('S.D.PASTE SHEET'!L597="","",'S.D.PASTE SHEET'!L597)</f>
        <v/>
      </c>
      <c s="72" t="str">
        <f>IF('S.D.PASTE SHEET'!M597="","",'S.D.PASTE SHEET'!M597)</f>
        <v/>
      </c>
      <c s="72" t="str">
        <f>IF('S.D.PASTE SHEET'!N597="","",'S.D.PASTE SHEET'!N597)</f>
        <v/>
      </c>
      <c s="72" t="str">
        <f>IF('S.D.PASTE SHEET'!O597="","",'S.D.PASTE SHEET'!O597)</f>
        <v/>
      </c>
      <c s="72" t="str">
        <f>IF('S.D.PASTE SHEET'!P597="","",'S.D.PASTE SHEET'!P597)</f>
        <v/>
      </c>
      <c s="72" t="str">
        <f>IF('S.D.PASTE SHEET'!Q597="","",'S.D.PASTE SHEET'!Q597)</f>
        <v/>
      </c>
      <c s="72" t="str">
        <f>IF('S.D.PASTE SHEET'!R597="","",'S.D.PASTE SHEET'!R597)</f>
        <v/>
      </c>
      <c s="72" t="str">
        <f>IF('S.D.PASTE SHEET'!S597="","",'S.D.PASTE SHEET'!S597)</f>
        <v/>
      </c>
      <c s="72" t="str">
        <f>IF('S.D.PASTE SHEET'!T597="","",'S.D.PASTE SHEET'!T597)</f>
        <v/>
      </c>
      <c s="72" t="str">
        <f>IF('S.D.PASTE SHEET'!U597="","",'S.D.PASTE SHEET'!U597)</f>
        <v/>
      </c>
      <c s="72" t="str">
        <f>IF('S.D.PASTE SHEET'!V597="","",'S.D.PASTE SHEET'!V597)</f>
        <v/>
      </c>
      <c s="72" t="str">
        <f>IF('S.D.PASTE SHEET'!W597="","",'S.D.PASTE SHEET'!W597)</f>
        <v/>
      </c>
      <c s="72" t="str">
        <f>IF('S.D.PASTE SHEET'!X597="","",'S.D.PASTE SHEET'!X597)</f>
        <v/>
      </c>
      <c s="72" t="str">
        <f>IF('S.D.PASTE SHEET'!Y597="","",'S.D.PASTE SHEET'!Y597)</f>
        <v/>
      </c>
      <c s="72" t="str">
        <f>IF('S.D.PASTE SHEET'!Z597="","",'S.D.PASTE SHEET'!Z597)</f>
        <v/>
      </c>
      <c s="72" t="str">
        <f>IF('S.D.PASTE SHEET'!AA597="","",'S.D.PASTE SHEET'!AA597)</f>
        <v/>
      </c>
      <c s="72" t="str">
        <f>IF('S.D.PASTE SHEET'!AB597="","",'S.D.PASTE SHEET'!AB597)</f>
        <v/>
      </c>
      <c s="72" t="str">
        <f>IF('S.D.PASTE SHEET'!AC597="","",'S.D.PASTE SHEET'!AC597)</f>
        <v/>
      </c>
      <c s="72" t="str">
        <f>IF('S.D.PASTE SHEET'!AD597="","",'S.D.PASTE SHEET'!AD597)</f>
        <v/>
      </c>
      <c s="74"/>
      <c s="70" t="str">
        <f>IF(AK597="","",IF(AK597&gt;0,COUNT($AG$2:AG597),""))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IF(BC597="","",IF(BC597&gt;0,COUNT($AY$2:AY597),""))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8" spans="1:157" ht="15.75" customHeight="1">
      <c r="A598" s="72" t="str">
        <f>IF('S.D.PASTE SHEET'!A598="","",'S.D.PASTE SHEET'!A598)</f>
        <v/>
      </c>
      <c s="72" t="str">
        <f>IF('S.D.PASTE SHEET'!B598="","",'S.D.PASTE SHEET'!B598)</f>
        <v/>
      </c>
      <c s="72" t="str">
        <f>IF('S.D.PASTE SHEET'!C598="","",'S.D.PASTE SHEET'!C598)</f>
        <v/>
      </c>
      <c s="73" t="str">
        <f>IF('S.D.PASTE SHEET'!D598="","",'S.D.PASTE SHEET'!D598)</f>
        <v/>
      </c>
      <c s="72" t="str">
        <f>IF('S.D.PASTE SHEET'!E598="","",UPPER('S.D.PASTE SHEET'!E598))</f>
        <v/>
      </c>
      <c s="72" t="str">
        <f>IF('S.D.PASTE SHEET'!F598="","",'S.D.PASTE SHEET'!F598)</f>
        <v/>
      </c>
      <c s="72" t="str">
        <f>IF('S.D.PASTE SHEET'!G598="","",UPPER('S.D.PASTE SHEET'!G598))</f>
        <v/>
      </c>
      <c s="72" t="str">
        <f>IF('S.D.PASTE SHEET'!H598="","",UPPER('S.D.PASTE SHEET'!H598))</f>
        <v/>
      </c>
      <c s="72" t="str">
        <f>IF('S.D.PASTE SHEET'!I598="","",'S.D.PASTE SHEET'!I598)</f>
        <v/>
      </c>
      <c s="73" t="str">
        <f>IF('S.D.PASTE SHEET'!J598="","",'S.D.PASTE SHEET'!J598)</f>
        <v/>
      </c>
      <c s="72" t="str">
        <f>IF('S.D.PASTE SHEET'!K598="","",'S.D.PASTE SHEET'!K598)</f>
        <v/>
      </c>
      <c s="72" t="str">
        <f>IF('S.D.PASTE SHEET'!L598="","",'S.D.PASTE SHEET'!L598)</f>
        <v/>
      </c>
      <c s="72" t="str">
        <f>IF('S.D.PASTE SHEET'!M598="","",'S.D.PASTE SHEET'!M598)</f>
        <v/>
      </c>
      <c s="72" t="str">
        <f>IF('S.D.PASTE SHEET'!N598="","",'S.D.PASTE SHEET'!N598)</f>
        <v/>
      </c>
      <c s="72" t="str">
        <f>IF('S.D.PASTE SHEET'!O598="","",'S.D.PASTE SHEET'!O598)</f>
        <v/>
      </c>
      <c s="72" t="str">
        <f>IF('S.D.PASTE SHEET'!P598="","",'S.D.PASTE SHEET'!P598)</f>
        <v/>
      </c>
      <c s="72" t="str">
        <f>IF('S.D.PASTE SHEET'!Q598="","",'S.D.PASTE SHEET'!Q598)</f>
        <v/>
      </c>
      <c s="72" t="str">
        <f>IF('S.D.PASTE SHEET'!R598="","",'S.D.PASTE SHEET'!R598)</f>
        <v/>
      </c>
      <c s="72" t="str">
        <f>IF('S.D.PASTE SHEET'!S598="","",'S.D.PASTE SHEET'!S598)</f>
        <v/>
      </c>
      <c s="72" t="str">
        <f>IF('S.D.PASTE SHEET'!T598="","",'S.D.PASTE SHEET'!T598)</f>
        <v/>
      </c>
      <c s="72" t="str">
        <f>IF('S.D.PASTE SHEET'!U598="","",'S.D.PASTE SHEET'!U598)</f>
        <v/>
      </c>
      <c s="72" t="str">
        <f>IF('S.D.PASTE SHEET'!V598="","",'S.D.PASTE SHEET'!V598)</f>
        <v/>
      </c>
      <c s="72" t="str">
        <f>IF('S.D.PASTE SHEET'!W598="","",'S.D.PASTE SHEET'!W598)</f>
        <v/>
      </c>
      <c s="72" t="str">
        <f>IF('S.D.PASTE SHEET'!X598="","",'S.D.PASTE SHEET'!X598)</f>
        <v/>
      </c>
      <c s="72" t="str">
        <f>IF('S.D.PASTE SHEET'!Y598="","",'S.D.PASTE SHEET'!Y598)</f>
        <v/>
      </c>
      <c s="72" t="str">
        <f>IF('S.D.PASTE SHEET'!Z598="","",'S.D.PASTE SHEET'!Z598)</f>
        <v/>
      </c>
      <c s="72" t="str">
        <f>IF('S.D.PASTE SHEET'!AA598="","",'S.D.PASTE SHEET'!AA598)</f>
        <v/>
      </c>
      <c s="72" t="str">
        <f>IF('S.D.PASTE SHEET'!AB598="","",'S.D.PASTE SHEET'!AB598)</f>
        <v/>
      </c>
      <c s="72" t="str">
        <f>IF('S.D.PASTE SHEET'!AC598="","",'S.D.PASTE SHEET'!AC598)</f>
        <v/>
      </c>
      <c s="72" t="str">
        <f>IF('S.D.PASTE SHEET'!AD598="","",'S.D.PASTE SHEET'!AD598)</f>
        <v/>
      </c>
      <c s="74"/>
      <c s="70" t="str">
        <f>IF(AK598="","",IF(AK598&gt;0,COUNT($AG$2:AG598),""))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IF(BC598="","",IF(BC598&gt;0,COUNT($AY$2:AY598),""))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599" spans="1:157" ht="15.75" customHeight="1">
      <c r="A599" s="72" t="str">
        <f>IF('S.D.PASTE SHEET'!A599="","",'S.D.PASTE SHEET'!A599)</f>
        <v/>
      </c>
      <c s="72" t="str">
        <f>IF('S.D.PASTE SHEET'!B599="","",'S.D.PASTE SHEET'!B599)</f>
        <v/>
      </c>
      <c s="72" t="str">
        <f>IF('S.D.PASTE SHEET'!C599="","",'S.D.PASTE SHEET'!C599)</f>
        <v/>
      </c>
      <c s="73" t="str">
        <f>IF('S.D.PASTE SHEET'!D599="","",'S.D.PASTE SHEET'!D599)</f>
        <v/>
      </c>
      <c s="72" t="str">
        <f>IF('S.D.PASTE SHEET'!E599="","",UPPER('S.D.PASTE SHEET'!E599))</f>
        <v/>
      </c>
      <c s="72" t="str">
        <f>IF('S.D.PASTE SHEET'!F599="","",'S.D.PASTE SHEET'!F599)</f>
        <v/>
      </c>
      <c s="72" t="str">
        <f>IF('S.D.PASTE SHEET'!G599="","",UPPER('S.D.PASTE SHEET'!G599))</f>
        <v/>
      </c>
      <c s="72" t="str">
        <f>IF('S.D.PASTE SHEET'!H599="","",UPPER('S.D.PASTE SHEET'!H599))</f>
        <v/>
      </c>
      <c s="72" t="str">
        <f>IF('S.D.PASTE SHEET'!I599="","",'S.D.PASTE SHEET'!I599)</f>
        <v/>
      </c>
      <c s="73" t="str">
        <f>IF('S.D.PASTE SHEET'!J599="","",'S.D.PASTE SHEET'!J599)</f>
        <v/>
      </c>
      <c s="72" t="str">
        <f>IF('S.D.PASTE SHEET'!K599="","",'S.D.PASTE SHEET'!K599)</f>
        <v/>
      </c>
      <c s="72" t="str">
        <f>IF('S.D.PASTE SHEET'!L599="","",'S.D.PASTE SHEET'!L599)</f>
        <v/>
      </c>
      <c s="72" t="str">
        <f>IF('S.D.PASTE SHEET'!M599="","",'S.D.PASTE SHEET'!M599)</f>
        <v/>
      </c>
      <c s="72" t="str">
        <f>IF('S.D.PASTE SHEET'!N599="","",'S.D.PASTE SHEET'!N599)</f>
        <v/>
      </c>
      <c s="72" t="str">
        <f>IF('S.D.PASTE SHEET'!O599="","",'S.D.PASTE SHEET'!O599)</f>
        <v/>
      </c>
      <c s="72" t="str">
        <f>IF('S.D.PASTE SHEET'!P599="","",'S.D.PASTE SHEET'!P599)</f>
        <v/>
      </c>
      <c s="72" t="str">
        <f>IF('S.D.PASTE SHEET'!Q599="","",'S.D.PASTE SHEET'!Q599)</f>
        <v/>
      </c>
      <c s="72" t="str">
        <f>IF('S.D.PASTE SHEET'!R599="","",'S.D.PASTE SHEET'!R599)</f>
        <v/>
      </c>
      <c s="72" t="str">
        <f>IF('S.D.PASTE SHEET'!S599="","",'S.D.PASTE SHEET'!S599)</f>
        <v/>
      </c>
      <c s="72" t="str">
        <f>IF('S.D.PASTE SHEET'!T599="","",'S.D.PASTE SHEET'!T599)</f>
        <v/>
      </c>
      <c s="72" t="str">
        <f>IF('S.D.PASTE SHEET'!U599="","",'S.D.PASTE SHEET'!U599)</f>
        <v/>
      </c>
      <c s="72" t="str">
        <f>IF('S.D.PASTE SHEET'!V599="","",'S.D.PASTE SHEET'!V599)</f>
        <v/>
      </c>
      <c s="72" t="str">
        <f>IF('S.D.PASTE SHEET'!W599="","",'S.D.PASTE SHEET'!W599)</f>
        <v/>
      </c>
      <c s="72" t="str">
        <f>IF('S.D.PASTE SHEET'!X599="","",'S.D.PASTE SHEET'!X599)</f>
        <v/>
      </c>
      <c s="72" t="str">
        <f>IF('S.D.PASTE SHEET'!Y599="","",'S.D.PASTE SHEET'!Y599)</f>
        <v/>
      </c>
      <c s="72" t="str">
        <f>IF('S.D.PASTE SHEET'!Z599="","",'S.D.PASTE SHEET'!Z599)</f>
        <v/>
      </c>
      <c s="72" t="str">
        <f>IF('S.D.PASTE SHEET'!AA599="","",'S.D.PASTE SHEET'!AA599)</f>
        <v/>
      </c>
      <c s="72" t="str">
        <f>IF('S.D.PASTE SHEET'!AB599="","",'S.D.PASTE SHEET'!AB599)</f>
        <v/>
      </c>
      <c s="72" t="str">
        <f>IF('S.D.PASTE SHEET'!AC599="","",'S.D.PASTE SHEET'!AC599)</f>
        <v/>
      </c>
      <c s="72" t="str">
        <f>IF('S.D.PASTE SHEET'!AD599="","",'S.D.PASTE SHEET'!AD599)</f>
        <v/>
      </c>
      <c s="74"/>
      <c s="70" t="str">
        <f>IF(AK599="","",IF(AK599&gt;0,COUNT($AG$2:AG599),""))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IF(BC599="","",IF(BC599&gt;0,COUNT($AY$2:AY599),""))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0" spans="1:157" ht="15.75" customHeight="1">
      <c r="A600" s="72" t="str">
        <f>IF('S.D.PASTE SHEET'!A600="","",'S.D.PASTE SHEET'!A600)</f>
        <v/>
      </c>
      <c s="72" t="str">
        <f>IF('S.D.PASTE SHEET'!B600="","",'S.D.PASTE SHEET'!B600)</f>
        <v/>
      </c>
      <c s="72" t="str">
        <f>IF('S.D.PASTE SHEET'!C600="","",'S.D.PASTE SHEET'!C600)</f>
        <v/>
      </c>
      <c s="73" t="str">
        <f>IF('S.D.PASTE SHEET'!D600="","",'S.D.PASTE SHEET'!D600)</f>
        <v/>
      </c>
      <c s="72" t="str">
        <f>IF('S.D.PASTE SHEET'!E600="","",UPPER('S.D.PASTE SHEET'!E600))</f>
        <v/>
      </c>
      <c s="72" t="str">
        <f>IF('S.D.PASTE SHEET'!F600="","",'S.D.PASTE SHEET'!F600)</f>
        <v/>
      </c>
      <c s="72" t="str">
        <f>IF('S.D.PASTE SHEET'!G600="","",UPPER('S.D.PASTE SHEET'!G600))</f>
        <v/>
      </c>
      <c s="72" t="str">
        <f>IF('S.D.PASTE SHEET'!H600="","",UPPER('S.D.PASTE SHEET'!H600))</f>
        <v/>
      </c>
      <c s="72" t="str">
        <f>IF('S.D.PASTE SHEET'!I600="","",'S.D.PASTE SHEET'!I600)</f>
        <v/>
      </c>
      <c s="73" t="str">
        <f>IF('S.D.PASTE SHEET'!J600="","",'S.D.PASTE SHEET'!J600)</f>
        <v/>
      </c>
      <c s="72" t="str">
        <f>IF('S.D.PASTE SHEET'!K600="","",'S.D.PASTE SHEET'!K600)</f>
        <v/>
      </c>
      <c s="72" t="str">
        <f>IF('S.D.PASTE SHEET'!L600="","",'S.D.PASTE SHEET'!L600)</f>
        <v/>
      </c>
      <c s="72" t="str">
        <f>IF('S.D.PASTE SHEET'!M600="","",'S.D.PASTE SHEET'!M600)</f>
        <v/>
      </c>
      <c s="72" t="str">
        <f>IF('S.D.PASTE SHEET'!N600="","",'S.D.PASTE SHEET'!N600)</f>
        <v/>
      </c>
      <c s="72" t="str">
        <f>IF('S.D.PASTE SHEET'!O600="","",'S.D.PASTE SHEET'!O600)</f>
        <v/>
      </c>
      <c s="72" t="str">
        <f>IF('S.D.PASTE SHEET'!P600="","",'S.D.PASTE SHEET'!P600)</f>
        <v/>
      </c>
      <c s="72" t="str">
        <f>IF('S.D.PASTE SHEET'!Q600="","",'S.D.PASTE SHEET'!Q600)</f>
        <v/>
      </c>
      <c s="72" t="str">
        <f>IF('S.D.PASTE SHEET'!R600="","",'S.D.PASTE SHEET'!R600)</f>
        <v/>
      </c>
      <c s="72" t="str">
        <f>IF('S.D.PASTE SHEET'!S600="","",'S.D.PASTE SHEET'!S600)</f>
        <v/>
      </c>
      <c s="72" t="str">
        <f>IF('S.D.PASTE SHEET'!T600="","",'S.D.PASTE SHEET'!T600)</f>
        <v/>
      </c>
      <c s="72" t="str">
        <f>IF('S.D.PASTE SHEET'!U600="","",'S.D.PASTE SHEET'!U600)</f>
        <v/>
      </c>
      <c s="72" t="str">
        <f>IF('S.D.PASTE SHEET'!V600="","",'S.D.PASTE SHEET'!V600)</f>
        <v/>
      </c>
      <c s="72" t="str">
        <f>IF('S.D.PASTE SHEET'!W600="","",'S.D.PASTE SHEET'!W600)</f>
        <v/>
      </c>
      <c s="72" t="str">
        <f>IF('S.D.PASTE SHEET'!X600="","",'S.D.PASTE SHEET'!X600)</f>
        <v/>
      </c>
      <c s="72" t="str">
        <f>IF('S.D.PASTE SHEET'!Y600="","",'S.D.PASTE SHEET'!Y600)</f>
        <v/>
      </c>
      <c s="72" t="str">
        <f>IF('S.D.PASTE SHEET'!Z600="","",'S.D.PASTE SHEET'!Z600)</f>
        <v/>
      </c>
      <c s="72" t="str">
        <f>IF('S.D.PASTE SHEET'!AA600="","",'S.D.PASTE SHEET'!AA600)</f>
        <v/>
      </c>
      <c s="72" t="str">
        <f>IF('S.D.PASTE SHEET'!AB600="","",'S.D.PASTE SHEET'!AB600)</f>
        <v/>
      </c>
      <c s="72" t="str">
        <f>IF('S.D.PASTE SHEET'!AC600="","",'S.D.PASTE SHEET'!AC600)</f>
        <v/>
      </c>
      <c s="72" t="str">
        <f>IF('S.D.PASTE SHEET'!AD600="","",'S.D.PASTE SHEET'!AD600)</f>
        <v/>
      </c>
      <c s="74"/>
      <c s="70" t="str">
        <f>IF(AK600="","",IF(AK600&gt;0,COUNT($AG$2:AG600),""))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IF(BC600="","",IF(BC600&gt;0,COUNT($AY$2:AY600),""))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1" spans="1:157" ht="15.75" customHeight="1">
      <c r="A601" s="72" t="str">
        <f>IF('S.D.PASTE SHEET'!A601="","",'S.D.PASTE SHEET'!A601)</f>
        <v/>
      </c>
      <c s="72" t="str">
        <f>IF('S.D.PASTE SHEET'!B601="","",'S.D.PASTE SHEET'!B601)</f>
        <v/>
      </c>
      <c s="72" t="str">
        <f>IF('S.D.PASTE SHEET'!C601="","",'S.D.PASTE SHEET'!C601)</f>
        <v/>
      </c>
      <c s="73" t="str">
        <f>IF('S.D.PASTE SHEET'!D601="","",'S.D.PASTE SHEET'!D601)</f>
        <v/>
      </c>
      <c s="72" t="str">
        <f>IF('S.D.PASTE SHEET'!E601="","",UPPER('S.D.PASTE SHEET'!E601))</f>
        <v/>
      </c>
      <c s="72" t="str">
        <f>IF('S.D.PASTE SHEET'!F601="","",'S.D.PASTE SHEET'!F601)</f>
        <v/>
      </c>
      <c s="72" t="str">
        <f>IF('S.D.PASTE SHEET'!G601="","",UPPER('S.D.PASTE SHEET'!G601))</f>
        <v/>
      </c>
      <c s="72" t="str">
        <f>IF('S.D.PASTE SHEET'!H601="","",UPPER('S.D.PASTE SHEET'!H601))</f>
        <v/>
      </c>
      <c s="72" t="str">
        <f>IF('S.D.PASTE SHEET'!I601="","",'S.D.PASTE SHEET'!I601)</f>
        <v/>
      </c>
      <c s="73" t="str">
        <f>IF('S.D.PASTE SHEET'!J601="","",'S.D.PASTE SHEET'!J601)</f>
        <v/>
      </c>
      <c s="72" t="str">
        <f>IF('S.D.PASTE SHEET'!K601="","",'S.D.PASTE SHEET'!K601)</f>
        <v/>
      </c>
      <c s="72" t="str">
        <f>IF('S.D.PASTE SHEET'!L601="","",'S.D.PASTE SHEET'!L601)</f>
        <v/>
      </c>
      <c s="72" t="str">
        <f>IF('S.D.PASTE SHEET'!M601="","",'S.D.PASTE SHEET'!M601)</f>
        <v/>
      </c>
      <c s="72" t="str">
        <f>IF('S.D.PASTE SHEET'!N601="","",'S.D.PASTE SHEET'!N601)</f>
        <v/>
      </c>
      <c s="72" t="str">
        <f>IF('S.D.PASTE SHEET'!O601="","",'S.D.PASTE SHEET'!O601)</f>
        <v/>
      </c>
      <c s="72" t="str">
        <f>IF('S.D.PASTE SHEET'!P601="","",'S.D.PASTE SHEET'!P601)</f>
        <v/>
      </c>
      <c s="72" t="str">
        <f>IF('S.D.PASTE SHEET'!Q601="","",'S.D.PASTE SHEET'!Q601)</f>
        <v/>
      </c>
      <c s="72" t="str">
        <f>IF('S.D.PASTE SHEET'!R601="","",'S.D.PASTE SHEET'!R601)</f>
        <v/>
      </c>
      <c s="72" t="str">
        <f>IF('S.D.PASTE SHEET'!S601="","",'S.D.PASTE SHEET'!S601)</f>
        <v/>
      </c>
      <c s="72" t="str">
        <f>IF('S.D.PASTE SHEET'!T601="","",'S.D.PASTE SHEET'!T601)</f>
        <v/>
      </c>
      <c s="72" t="str">
        <f>IF('S.D.PASTE SHEET'!U601="","",'S.D.PASTE SHEET'!U601)</f>
        <v/>
      </c>
      <c s="72" t="str">
        <f>IF('S.D.PASTE SHEET'!V601="","",'S.D.PASTE SHEET'!V601)</f>
        <v/>
      </c>
      <c s="72" t="str">
        <f>IF('S.D.PASTE SHEET'!W601="","",'S.D.PASTE SHEET'!W601)</f>
        <v/>
      </c>
      <c s="72" t="str">
        <f>IF('S.D.PASTE SHEET'!X601="","",'S.D.PASTE SHEET'!X601)</f>
        <v/>
      </c>
      <c s="72" t="str">
        <f>IF('S.D.PASTE SHEET'!Y601="","",'S.D.PASTE SHEET'!Y601)</f>
        <v/>
      </c>
      <c s="72" t="str">
        <f>IF('S.D.PASTE SHEET'!Z601="","",'S.D.PASTE SHEET'!Z601)</f>
        <v/>
      </c>
      <c s="72" t="str">
        <f>IF('S.D.PASTE SHEET'!AA601="","",'S.D.PASTE SHEET'!AA601)</f>
        <v/>
      </c>
      <c s="72" t="str">
        <f>IF('S.D.PASTE SHEET'!AB601="","",'S.D.PASTE SHEET'!AB601)</f>
        <v/>
      </c>
      <c s="72" t="str">
        <f>IF('S.D.PASTE SHEET'!AC601="","",'S.D.PASTE SHEET'!AC601)</f>
        <v/>
      </c>
      <c s="72" t="str">
        <f>IF('S.D.PASTE SHEET'!AD601="","",'S.D.PASTE SHEET'!AD601)</f>
        <v/>
      </c>
      <c s="74"/>
      <c s="70" t="str">
        <f>IF(AK601="","",IF(AK601&gt;0,COUNT($AG$2:AG601),""))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IF(BC601="","",IF(BC601&gt;0,COUNT($AY$2:AY601),""))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2" spans="1:157" ht="15.75" customHeight="1">
      <c r="A602" s="72" t="str">
        <f>IF('S.D.PASTE SHEET'!A602="","",'S.D.PASTE SHEET'!A602)</f>
        <v/>
      </c>
      <c s="72" t="str">
        <f>IF('S.D.PASTE SHEET'!B602="","",'S.D.PASTE SHEET'!B602)</f>
        <v/>
      </c>
      <c s="72" t="str">
        <f>IF('S.D.PASTE SHEET'!C602="","",'S.D.PASTE SHEET'!C602)</f>
        <v/>
      </c>
      <c s="73" t="str">
        <f>IF('S.D.PASTE SHEET'!D602="","",'S.D.PASTE SHEET'!D602)</f>
        <v/>
      </c>
      <c s="72" t="str">
        <f>IF('S.D.PASTE SHEET'!E602="","",UPPER('S.D.PASTE SHEET'!E602))</f>
        <v/>
      </c>
      <c s="72" t="str">
        <f>IF('S.D.PASTE SHEET'!F602="","",'S.D.PASTE SHEET'!F602)</f>
        <v/>
      </c>
      <c s="72" t="str">
        <f>IF('S.D.PASTE SHEET'!G602="","",UPPER('S.D.PASTE SHEET'!G602))</f>
        <v/>
      </c>
      <c s="72" t="str">
        <f>IF('S.D.PASTE SHEET'!H602="","",UPPER('S.D.PASTE SHEET'!H602))</f>
        <v/>
      </c>
      <c s="72" t="str">
        <f>IF('S.D.PASTE SHEET'!I602="","",'S.D.PASTE SHEET'!I602)</f>
        <v/>
      </c>
      <c s="73" t="str">
        <f>IF('S.D.PASTE SHEET'!J602="","",'S.D.PASTE SHEET'!J602)</f>
        <v/>
      </c>
      <c s="72" t="str">
        <f>IF('S.D.PASTE SHEET'!K602="","",'S.D.PASTE SHEET'!K602)</f>
        <v/>
      </c>
      <c s="72" t="str">
        <f>IF('S.D.PASTE SHEET'!L602="","",'S.D.PASTE SHEET'!L602)</f>
        <v/>
      </c>
      <c s="72" t="str">
        <f>IF('S.D.PASTE SHEET'!M602="","",'S.D.PASTE SHEET'!M602)</f>
        <v/>
      </c>
      <c s="72" t="str">
        <f>IF('S.D.PASTE SHEET'!N602="","",'S.D.PASTE SHEET'!N602)</f>
        <v/>
      </c>
      <c s="72" t="str">
        <f>IF('S.D.PASTE SHEET'!O602="","",'S.D.PASTE SHEET'!O602)</f>
        <v/>
      </c>
      <c s="72" t="str">
        <f>IF('S.D.PASTE SHEET'!P602="","",'S.D.PASTE SHEET'!P602)</f>
        <v/>
      </c>
      <c s="72" t="str">
        <f>IF('S.D.PASTE SHEET'!Q602="","",'S.D.PASTE SHEET'!Q602)</f>
        <v/>
      </c>
      <c s="72" t="str">
        <f>IF('S.D.PASTE SHEET'!R602="","",'S.D.PASTE SHEET'!R602)</f>
        <v/>
      </c>
      <c s="72" t="str">
        <f>IF('S.D.PASTE SHEET'!S602="","",'S.D.PASTE SHEET'!S602)</f>
        <v/>
      </c>
      <c s="72" t="str">
        <f>IF('S.D.PASTE SHEET'!T602="","",'S.D.PASTE SHEET'!T602)</f>
        <v/>
      </c>
      <c s="72" t="str">
        <f>IF('S.D.PASTE SHEET'!U602="","",'S.D.PASTE SHEET'!U602)</f>
        <v/>
      </c>
      <c s="72" t="str">
        <f>IF('S.D.PASTE SHEET'!V602="","",'S.D.PASTE SHEET'!V602)</f>
        <v/>
      </c>
      <c s="72" t="str">
        <f>IF('S.D.PASTE SHEET'!W602="","",'S.D.PASTE SHEET'!W602)</f>
        <v/>
      </c>
      <c s="72" t="str">
        <f>IF('S.D.PASTE SHEET'!X602="","",'S.D.PASTE SHEET'!X602)</f>
        <v/>
      </c>
      <c s="72" t="str">
        <f>IF('S.D.PASTE SHEET'!Y602="","",'S.D.PASTE SHEET'!Y602)</f>
        <v/>
      </c>
      <c s="72" t="str">
        <f>IF('S.D.PASTE SHEET'!Z602="","",'S.D.PASTE SHEET'!Z602)</f>
        <v/>
      </c>
      <c s="72" t="str">
        <f>IF('S.D.PASTE SHEET'!AA602="","",'S.D.PASTE SHEET'!AA602)</f>
        <v/>
      </c>
      <c s="72" t="str">
        <f>IF('S.D.PASTE SHEET'!AB602="","",'S.D.PASTE SHEET'!AB602)</f>
        <v/>
      </c>
      <c s="72" t="str">
        <f>IF('S.D.PASTE SHEET'!AC602="","",'S.D.PASTE SHEET'!AC602)</f>
        <v/>
      </c>
      <c s="72" t="str">
        <f>IF('S.D.PASTE SHEET'!AD602="","",'S.D.PASTE SHEET'!AD602)</f>
        <v/>
      </c>
      <c s="74"/>
      <c s="70" t="str">
        <f>IF(AK602="","",IF(AK602&gt;0,COUNT($AG$2:AG602),""))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IF(BC602="","",IF(BC602&gt;0,COUNT($AY$2:AY602),""))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3" spans="1:157" ht="15.75" customHeight="1">
      <c r="A603" s="72" t="str">
        <f>IF('S.D.PASTE SHEET'!A603="","",'S.D.PASTE SHEET'!A603)</f>
        <v/>
      </c>
      <c s="72" t="str">
        <f>IF('S.D.PASTE SHEET'!B603="","",'S.D.PASTE SHEET'!B603)</f>
        <v/>
      </c>
      <c s="72" t="str">
        <f>IF('S.D.PASTE SHEET'!C603="","",'S.D.PASTE SHEET'!C603)</f>
        <v/>
      </c>
      <c s="73" t="str">
        <f>IF('S.D.PASTE SHEET'!D603="","",'S.D.PASTE SHEET'!D603)</f>
        <v/>
      </c>
      <c s="72" t="str">
        <f>IF('S.D.PASTE SHEET'!E603="","",UPPER('S.D.PASTE SHEET'!E603))</f>
        <v/>
      </c>
      <c s="72" t="str">
        <f>IF('S.D.PASTE SHEET'!F603="","",'S.D.PASTE SHEET'!F603)</f>
        <v/>
      </c>
      <c s="72" t="str">
        <f>IF('S.D.PASTE SHEET'!G603="","",UPPER('S.D.PASTE SHEET'!G603))</f>
        <v/>
      </c>
      <c s="72" t="str">
        <f>IF('S.D.PASTE SHEET'!H603="","",UPPER('S.D.PASTE SHEET'!H603))</f>
        <v/>
      </c>
      <c s="72" t="str">
        <f>IF('S.D.PASTE SHEET'!I603="","",'S.D.PASTE SHEET'!I603)</f>
        <v/>
      </c>
      <c s="73" t="str">
        <f>IF('S.D.PASTE SHEET'!J603="","",'S.D.PASTE SHEET'!J603)</f>
        <v/>
      </c>
      <c s="72" t="str">
        <f>IF('S.D.PASTE SHEET'!K603="","",'S.D.PASTE SHEET'!K603)</f>
        <v/>
      </c>
      <c s="72" t="str">
        <f>IF('S.D.PASTE SHEET'!L603="","",'S.D.PASTE SHEET'!L603)</f>
        <v/>
      </c>
      <c s="72" t="str">
        <f>IF('S.D.PASTE SHEET'!M603="","",'S.D.PASTE SHEET'!M603)</f>
        <v/>
      </c>
      <c s="72" t="str">
        <f>IF('S.D.PASTE SHEET'!N603="","",'S.D.PASTE SHEET'!N603)</f>
        <v/>
      </c>
      <c s="72" t="str">
        <f>IF('S.D.PASTE SHEET'!O603="","",'S.D.PASTE SHEET'!O603)</f>
        <v/>
      </c>
      <c s="72" t="str">
        <f>IF('S.D.PASTE SHEET'!P603="","",'S.D.PASTE SHEET'!P603)</f>
        <v/>
      </c>
      <c s="72" t="str">
        <f>IF('S.D.PASTE SHEET'!Q603="","",'S.D.PASTE SHEET'!Q603)</f>
        <v/>
      </c>
      <c s="72" t="str">
        <f>IF('S.D.PASTE SHEET'!R603="","",'S.D.PASTE SHEET'!R603)</f>
        <v/>
      </c>
      <c s="72" t="str">
        <f>IF('S.D.PASTE SHEET'!S603="","",'S.D.PASTE SHEET'!S603)</f>
        <v/>
      </c>
      <c s="72" t="str">
        <f>IF('S.D.PASTE SHEET'!T603="","",'S.D.PASTE SHEET'!T603)</f>
        <v/>
      </c>
      <c s="72" t="str">
        <f>IF('S.D.PASTE SHEET'!U603="","",'S.D.PASTE SHEET'!U603)</f>
        <v/>
      </c>
      <c s="72" t="str">
        <f>IF('S.D.PASTE SHEET'!V603="","",'S.D.PASTE SHEET'!V603)</f>
        <v/>
      </c>
      <c s="72" t="str">
        <f>IF('S.D.PASTE SHEET'!W603="","",'S.D.PASTE SHEET'!W603)</f>
        <v/>
      </c>
      <c s="72" t="str">
        <f>IF('S.D.PASTE SHEET'!X603="","",'S.D.PASTE SHEET'!X603)</f>
        <v/>
      </c>
      <c s="72" t="str">
        <f>IF('S.D.PASTE SHEET'!Y603="","",'S.D.PASTE SHEET'!Y603)</f>
        <v/>
      </c>
      <c s="72" t="str">
        <f>IF('S.D.PASTE SHEET'!Z603="","",'S.D.PASTE SHEET'!Z603)</f>
        <v/>
      </c>
      <c s="72" t="str">
        <f>IF('S.D.PASTE SHEET'!AA603="","",'S.D.PASTE SHEET'!AA603)</f>
        <v/>
      </c>
      <c s="72" t="str">
        <f>IF('S.D.PASTE SHEET'!AB603="","",'S.D.PASTE SHEET'!AB603)</f>
        <v/>
      </c>
      <c s="72" t="str">
        <f>IF('S.D.PASTE SHEET'!AC603="","",'S.D.PASTE SHEET'!AC603)</f>
        <v/>
      </c>
      <c s="72" t="str">
        <f>IF('S.D.PASTE SHEET'!AD603="","",'S.D.PASTE SHEET'!AD603)</f>
        <v/>
      </c>
      <c s="74"/>
      <c s="70" t="str">
        <f>IF(AK603="","",IF(AK603&gt;0,COUNT($AG$2:AG603),""))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IF(BC603="","",IF(BC603&gt;0,COUNT($AY$2:AY603),""))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4" spans="1:157" ht="15.75" customHeight="1">
      <c r="A604" s="72" t="str">
        <f>IF('S.D.PASTE SHEET'!A604="","",'S.D.PASTE SHEET'!A604)</f>
        <v/>
      </c>
      <c s="72" t="str">
        <f>IF('S.D.PASTE SHEET'!B604="","",'S.D.PASTE SHEET'!B604)</f>
        <v/>
      </c>
      <c s="72" t="str">
        <f>IF('S.D.PASTE SHEET'!C604="","",'S.D.PASTE SHEET'!C604)</f>
        <v/>
      </c>
      <c s="73" t="str">
        <f>IF('S.D.PASTE SHEET'!D604="","",'S.D.PASTE SHEET'!D604)</f>
        <v/>
      </c>
      <c s="72" t="str">
        <f>IF('S.D.PASTE SHEET'!E604="","",UPPER('S.D.PASTE SHEET'!E604))</f>
        <v/>
      </c>
      <c s="72" t="str">
        <f>IF('S.D.PASTE SHEET'!F604="","",'S.D.PASTE SHEET'!F604)</f>
        <v/>
      </c>
      <c s="72" t="str">
        <f>IF('S.D.PASTE SHEET'!G604="","",UPPER('S.D.PASTE SHEET'!G604))</f>
        <v/>
      </c>
      <c s="72" t="str">
        <f>IF('S.D.PASTE SHEET'!H604="","",UPPER('S.D.PASTE SHEET'!H604))</f>
        <v/>
      </c>
      <c s="72" t="str">
        <f>IF('S.D.PASTE SHEET'!I604="","",'S.D.PASTE SHEET'!I604)</f>
        <v/>
      </c>
      <c s="73" t="str">
        <f>IF('S.D.PASTE SHEET'!J604="","",'S.D.PASTE SHEET'!J604)</f>
        <v/>
      </c>
      <c s="72" t="str">
        <f>IF('S.D.PASTE SHEET'!K604="","",'S.D.PASTE SHEET'!K604)</f>
        <v/>
      </c>
      <c s="72" t="str">
        <f>IF('S.D.PASTE SHEET'!L604="","",'S.D.PASTE SHEET'!L604)</f>
        <v/>
      </c>
      <c s="72" t="str">
        <f>IF('S.D.PASTE SHEET'!M604="","",'S.D.PASTE SHEET'!M604)</f>
        <v/>
      </c>
      <c s="72" t="str">
        <f>IF('S.D.PASTE SHEET'!N604="","",'S.D.PASTE SHEET'!N604)</f>
        <v/>
      </c>
      <c s="72" t="str">
        <f>IF('S.D.PASTE SHEET'!O604="","",'S.D.PASTE SHEET'!O604)</f>
        <v/>
      </c>
      <c s="72" t="str">
        <f>IF('S.D.PASTE SHEET'!P604="","",'S.D.PASTE SHEET'!P604)</f>
        <v/>
      </c>
      <c s="72" t="str">
        <f>IF('S.D.PASTE SHEET'!Q604="","",'S.D.PASTE SHEET'!Q604)</f>
        <v/>
      </c>
      <c s="72" t="str">
        <f>IF('S.D.PASTE SHEET'!R604="","",'S.D.PASTE SHEET'!R604)</f>
        <v/>
      </c>
      <c s="72" t="str">
        <f>IF('S.D.PASTE SHEET'!S604="","",'S.D.PASTE SHEET'!S604)</f>
        <v/>
      </c>
      <c s="72" t="str">
        <f>IF('S.D.PASTE SHEET'!T604="","",'S.D.PASTE SHEET'!T604)</f>
        <v/>
      </c>
      <c s="72" t="str">
        <f>IF('S.D.PASTE SHEET'!U604="","",'S.D.PASTE SHEET'!U604)</f>
        <v/>
      </c>
      <c s="72" t="str">
        <f>IF('S.D.PASTE SHEET'!V604="","",'S.D.PASTE SHEET'!V604)</f>
        <v/>
      </c>
      <c s="72" t="str">
        <f>IF('S.D.PASTE SHEET'!W604="","",'S.D.PASTE SHEET'!W604)</f>
        <v/>
      </c>
      <c s="72" t="str">
        <f>IF('S.D.PASTE SHEET'!X604="","",'S.D.PASTE SHEET'!X604)</f>
        <v/>
      </c>
      <c s="72" t="str">
        <f>IF('S.D.PASTE SHEET'!Y604="","",'S.D.PASTE SHEET'!Y604)</f>
        <v/>
      </c>
      <c s="72" t="str">
        <f>IF('S.D.PASTE SHEET'!Z604="","",'S.D.PASTE SHEET'!Z604)</f>
        <v/>
      </c>
      <c s="72" t="str">
        <f>IF('S.D.PASTE SHEET'!AA604="","",'S.D.PASTE SHEET'!AA604)</f>
        <v/>
      </c>
      <c s="72" t="str">
        <f>IF('S.D.PASTE SHEET'!AB604="","",'S.D.PASTE SHEET'!AB604)</f>
        <v/>
      </c>
      <c s="72" t="str">
        <f>IF('S.D.PASTE SHEET'!AC604="","",'S.D.PASTE SHEET'!AC604)</f>
        <v/>
      </c>
      <c s="72" t="str">
        <f>IF('S.D.PASTE SHEET'!AD604="","",'S.D.PASTE SHEET'!AD604)</f>
        <v/>
      </c>
      <c s="74"/>
      <c s="70" t="str">
        <f>IF(AK604="","",IF(AK604&gt;0,COUNT($AG$2:AG604),""))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IF(BC604="","",IF(BC604&gt;0,COUNT($AY$2:AY604),""))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5" spans="1:157" ht="15.75" customHeight="1">
      <c r="A605" s="72" t="str">
        <f>IF('S.D.PASTE SHEET'!A605="","",'S.D.PASTE SHEET'!A605)</f>
        <v/>
      </c>
      <c s="72" t="str">
        <f>IF('S.D.PASTE SHEET'!B605="","",'S.D.PASTE SHEET'!B605)</f>
        <v/>
      </c>
      <c s="72" t="str">
        <f>IF('S.D.PASTE SHEET'!C605="","",'S.D.PASTE SHEET'!C605)</f>
        <v/>
      </c>
      <c s="73" t="str">
        <f>IF('S.D.PASTE SHEET'!D605="","",'S.D.PASTE SHEET'!D605)</f>
        <v/>
      </c>
      <c s="72" t="str">
        <f>IF('S.D.PASTE SHEET'!E605="","",UPPER('S.D.PASTE SHEET'!E605))</f>
        <v/>
      </c>
      <c s="72" t="str">
        <f>IF('S.D.PASTE SHEET'!F605="","",'S.D.PASTE SHEET'!F605)</f>
        <v/>
      </c>
      <c s="72" t="str">
        <f>IF('S.D.PASTE SHEET'!G605="","",UPPER('S.D.PASTE SHEET'!G605))</f>
        <v/>
      </c>
      <c s="72" t="str">
        <f>IF('S.D.PASTE SHEET'!H605="","",UPPER('S.D.PASTE SHEET'!H605))</f>
        <v/>
      </c>
      <c s="72" t="str">
        <f>IF('S.D.PASTE SHEET'!I605="","",'S.D.PASTE SHEET'!I605)</f>
        <v/>
      </c>
      <c s="73" t="str">
        <f>IF('S.D.PASTE SHEET'!J605="","",'S.D.PASTE SHEET'!J605)</f>
        <v/>
      </c>
      <c s="72" t="str">
        <f>IF('S.D.PASTE SHEET'!K605="","",'S.D.PASTE SHEET'!K605)</f>
        <v/>
      </c>
      <c s="72" t="str">
        <f>IF('S.D.PASTE SHEET'!L605="","",'S.D.PASTE SHEET'!L605)</f>
        <v/>
      </c>
      <c s="72" t="str">
        <f>IF('S.D.PASTE SHEET'!M605="","",'S.D.PASTE SHEET'!M605)</f>
        <v/>
      </c>
      <c s="72" t="str">
        <f>IF('S.D.PASTE SHEET'!N605="","",'S.D.PASTE SHEET'!N605)</f>
        <v/>
      </c>
      <c s="72" t="str">
        <f>IF('S.D.PASTE SHEET'!O605="","",'S.D.PASTE SHEET'!O605)</f>
        <v/>
      </c>
      <c s="72" t="str">
        <f>IF('S.D.PASTE SHEET'!P605="","",'S.D.PASTE SHEET'!P605)</f>
        <v/>
      </c>
      <c s="72" t="str">
        <f>IF('S.D.PASTE SHEET'!Q605="","",'S.D.PASTE SHEET'!Q605)</f>
        <v/>
      </c>
      <c s="72" t="str">
        <f>IF('S.D.PASTE SHEET'!R605="","",'S.D.PASTE SHEET'!R605)</f>
        <v/>
      </c>
      <c s="72" t="str">
        <f>IF('S.D.PASTE SHEET'!S605="","",'S.D.PASTE SHEET'!S605)</f>
        <v/>
      </c>
      <c s="72" t="str">
        <f>IF('S.D.PASTE SHEET'!T605="","",'S.D.PASTE SHEET'!T605)</f>
        <v/>
      </c>
      <c s="72" t="str">
        <f>IF('S.D.PASTE SHEET'!U605="","",'S.D.PASTE SHEET'!U605)</f>
        <v/>
      </c>
      <c s="72" t="str">
        <f>IF('S.D.PASTE SHEET'!V605="","",'S.D.PASTE SHEET'!V605)</f>
        <v/>
      </c>
      <c s="72" t="str">
        <f>IF('S.D.PASTE SHEET'!W605="","",'S.D.PASTE SHEET'!W605)</f>
        <v/>
      </c>
      <c s="72" t="str">
        <f>IF('S.D.PASTE SHEET'!X605="","",'S.D.PASTE SHEET'!X605)</f>
        <v/>
      </c>
      <c s="72" t="str">
        <f>IF('S.D.PASTE SHEET'!Y605="","",'S.D.PASTE SHEET'!Y605)</f>
        <v/>
      </c>
      <c s="72" t="str">
        <f>IF('S.D.PASTE SHEET'!Z605="","",'S.D.PASTE SHEET'!Z605)</f>
        <v/>
      </c>
      <c s="72" t="str">
        <f>IF('S.D.PASTE SHEET'!AA605="","",'S.D.PASTE SHEET'!AA605)</f>
        <v/>
      </c>
      <c s="72" t="str">
        <f>IF('S.D.PASTE SHEET'!AB605="","",'S.D.PASTE SHEET'!AB605)</f>
        <v/>
      </c>
      <c s="72" t="str">
        <f>IF('S.D.PASTE SHEET'!AC605="","",'S.D.PASTE SHEET'!AC605)</f>
        <v/>
      </c>
      <c s="72" t="str">
        <f>IF('S.D.PASTE SHEET'!AD605="","",'S.D.PASTE SHEET'!AD605)</f>
        <v/>
      </c>
      <c s="74"/>
      <c s="70" t="str">
        <f>IF(AK605="","",IF(AK605&gt;0,COUNT($AG$2:AG605),""))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IF(BC605="","",IF(BC605&gt;0,COUNT($AY$2:AY605),""))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6" spans="1:157" ht="15.75" customHeight="1">
      <c r="A606" s="72" t="str">
        <f>IF('S.D.PASTE SHEET'!A606="","",'S.D.PASTE SHEET'!A606)</f>
        <v/>
      </c>
      <c s="72" t="str">
        <f>IF('S.D.PASTE SHEET'!B606="","",'S.D.PASTE SHEET'!B606)</f>
        <v/>
      </c>
      <c s="72" t="str">
        <f>IF('S.D.PASTE SHEET'!C606="","",'S.D.PASTE SHEET'!C606)</f>
        <v/>
      </c>
      <c s="73" t="str">
        <f>IF('S.D.PASTE SHEET'!D606="","",'S.D.PASTE SHEET'!D606)</f>
        <v/>
      </c>
      <c s="72" t="str">
        <f>IF('S.D.PASTE SHEET'!E606="","",UPPER('S.D.PASTE SHEET'!E606))</f>
        <v/>
      </c>
      <c s="72" t="str">
        <f>IF('S.D.PASTE SHEET'!F606="","",'S.D.PASTE SHEET'!F606)</f>
        <v/>
      </c>
      <c s="72" t="str">
        <f>IF('S.D.PASTE SHEET'!G606="","",UPPER('S.D.PASTE SHEET'!G606))</f>
        <v/>
      </c>
      <c s="72" t="str">
        <f>IF('S.D.PASTE SHEET'!H606="","",UPPER('S.D.PASTE SHEET'!H606))</f>
        <v/>
      </c>
      <c s="72" t="str">
        <f>IF('S.D.PASTE SHEET'!I606="","",'S.D.PASTE SHEET'!I606)</f>
        <v/>
      </c>
      <c s="73" t="str">
        <f>IF('S.D.PASTE SHEET'!J606="","",'S.D.PASTE SHEET'!J606)</f>
        <v/>
      </c>
      <c s="72" t="str">
        <f>IF('S.D.PASTE SHEET'!K606="","",'S.D.PASTE SHEET'!K606)</f>
        <v/>
      </c>
      <c s="72" t="str">
        <f>IF('S.D.PASTE SHEET'!L606="","",'S.D.PASTE SHEET'!L606)</f>
        <v/>
      </c>
      <c s="72" t="str">
        <f>IF('S.D.PASTE SHEET'!M606="","",'S.D.PASTE SHEET'!M606)</f>
        <v/>
      </c>
      <c s="72" t="str">
        <f>IF('S.D.PASTE SHEET'!N606="","",'S.D.PASTE SHEET'!N606)</f>
        <v/>
      </c>
      <c s="72" t="str">
        <f>IF('S.D.PASTE SHEET'!O606="","",'S.D.PASTE SHEET'!O606)</f>
        <v/>
      </c>
      <c s="72" t="str">
        <f>IF('S.D.PASTE SHEET'!P606="","",'S.D.PASTE SHEET'!P606)</f>
        <v/>
      </c>
      <c s="72" t="str">
        <f>IF('S.D.PASTE SHEET'!Q606="","",'S.D.PASTE SHEET'!Q606)</f>
        <v/>
      </c>
      <c s="72" t="str">
        <f>IF('S.D.PASTE SHEET'!R606="","",'S.D.PASTE SHEET'!R606)</f>
        <v/>
      </c>
      <c s="72" t="str">
        <f>IF('S.D.PASTE SHEET'!S606="","",'S.D.PASTE SHEET'!S606)</f>
        <v/>
      </c>
      <c s="72" t="str">
        <f>IF('S.D.PASTE SHEET'!T606="","",'S.D.PASTE SHEET'!T606)</f>
        <v/>
      </c>
      <c s="72" t="str">
        <f>IF('S.D.PASTE SHEET'!U606="","",'S.D.PASTE SHEET'!U606)</f>
        <v/>
      </c>
      <c s="72" t="str">
        <f>IF('S.D.PASTE SHEET'!V606="","",'S.D.PASTE SHEET'!V606)</f>
        <v/>
      </c>
      <c s="72" t="str">
        <f>IF('S.D.PASTE SHEET'!W606="","",'S.D.PASTE SHEET'!W606)</f>
        <v/>
      </c>
      <c s="72" t="str">
        <f>IF('S.D.PASTE SHEET'!X606="","",'S.D.PASTE SHEET'!X606)</f>
        <v/>
      </c>
      <c s="72" t="str">
        <f>IF('S.D.PASTE SHEET'!Y606="","",'S.D.PASTE SHEET'!Y606)</f>
        <v/>
      </c>
      <c s="72" t="str">
        <f>IF('S.D.PASTE SHEET'!Z606="","",'S.D.PASTE SHEET'!Z606)</f>
        <v/>
      </c>
      <c s="72" t="str">
        <f>IF('S.D.PASTE SHEET'!AA606="","",'S.D.PASTE SHEET'!AA606)</f>
        <v/>
      </c>
      <c s="72" t="str">
        <f>IF('S.D.PASTE SHEET'!AB606="","",'S.D.PASTE SHEET'!AB606)</f>
        <v/>
      </c>
      <c s="72" t="str">
        <f>IF('S.D.PASTE SHEET'!AC606="","",'S.D.PASTE SHEET'!AC606)</f>
        <v/>
      </c>
      <c s="72" t="str">
        <f>IF('S.D.PASTE SHEET'!AD606="","",'S.D.PASTE SHEET'!AD606)</f>
        <v/>
      </c>
      <c s="74"/>
      <c s="70" t="str">
        <f>IF(AK606="","",IF(AK606&gt;0,COUNT($AG$2:AG606),""))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IF(BC606="","",IF(BC606&gt;0,COUNT($AY$2:AY606),""))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7" spans="1:157" ht="15.75" customHeight="1">
      <c r="A607" s="72" t="str">
        <f>IF('S.D.PASTE SHEET'!A607="","",'S.D.PASTE SHEET'!A607)</f>
        <v/>
      </c>
      <c s="72" t="str">
        <f>IF('S.D.PASTE SHEET'!B607="","",'S.D.PASTE SHEET'!B607)</f>
        <v/>
      </c>
      <c s="72" t="str">
        <f>IF('S.D.PASTE SHEET'!C607="","",'S.D.PASTE SHEET'!C607)</f>
        <v/>
      </c>
      <c s="73" t="str">
        <f>IF('S.D.PASTE SHEET'!D607="","",'S.D.PASTE SHEET'!D607)</f>
        <v/>
      </c>
      <c s="72" t="str">
        <f>IF('S.D.PASTE SHEET'!E607="","",UPPER('S.D.PASTE SHEET'!E607))</f>
        <v/>
      </c>
      <c s="72" t="str">
        <f>IF('S.D.PASTE SHEET'!F607="","",'S.D.PASTE SHEET'!F607)</f>
        <v/>
      </c>
      <c s="72" t="str">
        <f>IF('S.D.PASTE SHEET'!G607="","",UPPER('S.D.PASTE SHEET'!G607))</f>
        <v/>
      </c>
      <c s="72" t="str">
        <f>IF('S.D.PASTE SHEET'!H607="","",UPPER('S.D.PASTE SHEET'!H607))</f>
        <v/>
      </c>
      <c s="72" t="str">
        <f>IF('S.D.PASTE SHEET'!I607="","",'S.D.PASTE SHEET'!I607)</f>
        <v/>
      </c>
      <c s="73" t="str">
        <f>IF('S.D.PASTE SHEET'!J607="","",'S.D.PASTE SHEET'!J607)</f>
        <v/>
      </c>
      <c s="72" t="str">
        <f>IF('S.D.PASTE SHEET'!K607="","",'S.D.PASTE SHEET'!K607)</f>
        <v/>
      </c>
      <c s="72" t="str">
        <f>IF('S.D.PASTE SHEET'!L607="","",'S.D.PASTE SHEET'!L607)</f>
        <v/>
      </c>
      <c s="72" t="str">
        <f>IF('S.D.PASTE SHEET'!M607="","",'S.D.PASTE SHEET'!M607)</f>
        <v/>
      </c>
      <c s="72" t="str">
        <f>IF('S.D.PASTE SHEET'!N607="","",'S.D.PASTE SHEET'!N607)</f>
        <v/>
      </c>
      <c s="72" t="str">
        <f>IF('S.D.PASTE SHEET'!O607="","",'S.D.PASTE SHEET'!O607)</f>
        <v/>
      </c>
      <c s="72" t="str">
        <f>IF('S.D.PASTE SHEET'!P607="","",'S.D.PASTE SHEET'!P607)</f>
        <v/>
      </c>
      <c s="72" t="str">
        <f>IF('S.D.PASTE SHEET'!Q607="","",'S.D.PASTE SHEET'!Q607)</f>
        <v/>
      </c>
      <c s="72" t="str">
        <f>IF('S.D.PASTE SHEET'!R607="","",'S.D.PASTE SHEET'!R607)</f>
        <v/>
      </c>
      <c s="72" t="str">
        <f>IF('S.D.PASTE SHEET'!S607="","",'S.D.PASTE SHEET'!S607)</f>
        <v/>
      </c>
      <c s="72" t="str">
        <f>IF('S.D.PASTE SHEET'!T607="","",'S.D.PASTE SHEET'!T607)</f>
        <v/>
      </c>
      <c s="72" t="str">
        <f>IF('S.D.PASTE SHEET'!U607="","",'S.D.PASTE SHEET'!U607)</f>
        <v/>
      </c>
      <c s="72" t="str">
        <f>IF('S.D.PASTE SHEET'!V607="","",'S.D.PASTE SHEET'!V607)</f>
        <v/>
      </c>
      <c s="72" t="str">
        <f>IF('S.D.PASTE SHEET'!W607="","",'S.D.PASTE SHEET'!W607)</f>
        <v/>
      </c>
      <c s="72" t="str">
        <f>IF('S.D.PASTE SHEET'!X607="","",'S.D.PASTE SHEET'!X607)</f>
        <v/>
      </c>
      <c s="72" t="str">
        <f>IF('S.D.PASTE SHEET'!Y607="","",'S.D.PASTE SHEET'!Y607)</f>
        <v/>
      </c>
      <c s="72" t="str">
        <f>IF('S.D.PASTE SHEET'!Z607="","",'S.D.PASTE SHEET'!Z607)</f>
        <v/>
      </c>
      <c s="72" t="str">
        <f>IF('S.D.PASTE SHEET'!AA607="","",'S.D.PASTE SHEET'!AA607)</f>
        <v/>
      </c>
      <c s="72" t="str">
        <f>IF('S.D.PASTE SHEET'!AB607="","",'S.D.PASTE SHEET'!AB607)</f>
        <v/>
      </c>
      <c s="72" t="str">
        <f>IF('S.D.PASTE SHEET'!AC607="","",'S.D.PASTE SHEET'!AC607)</f>
        <v/>
      </c>
      <c s="72" t="str">
        <f>IF('S.D.PASTE SHEET'!AD607="","",'S.D.PASTE SHEET'!AD607)</f>
        <v/>
      </c>
      <c s="74"/>
      <c s="70" t="str">
        <f>IF(AK607="","",IF(AK607&gt;0,COUNT($AG$2:AG607),""))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IF(BC607="","",IF(BC607&gt;0,COUNT($AY$2:AY607),""))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8" spans="1:157" ht="15.75" customHeight="1">
      <c r="A608" s="72" t="str">
        <f>IF('S.D.PASTE SHEET'!A608="","",'S.D.PASTE SHEET'!A608)</f>
        <v/>
      </c>
      <c s="72" t="str">
        <f>IF('S.D.PASTE SHEET'!B608="","",'S.D.PASTE SHEET'!B608)</f>
        <v/>
      </c>
      <c s="72" t="str">
        <f>IF('S.D.PASTE SHEET'!C608="","",'S.D.PASTE SHEET'!C608)</f>
        <v/>
      </c>
      <c s="73" t="str">
        <f>IF('S.D.PASTE SHEET'!D608="","",'S.D.PASTE SHEET'!D608)</f>
        <v/>
      </c>
      <c s="72" t="str">
        <f>IF('S.D.PASTE SHEET'!E608="","",UPPER('S.D.PASTE SHEET'!E608))</f>
        <v/>
      </c>
      <c s="72" t="str">
        <f>IF('S.D.PASTE SHEET'!F608="","",'S.D.PASTE SHEET'!F608)</f>
        <v/>
      </c>
      <c s="72" t="str">
        <f>IF('S.D.PASTE SHEET'!G608="","",UPPER('S.D.PASTE SHEET'!G608))</f>
        <v/>
      </c>
      <c s="72" t="str">
        <f>IF('S.D.PASTE SHEET'!H608="","",UPPER('S.D.PASTE SHEET'!H608))</f>
        <v/>
      </c>
      <c s="72" t="str">
        <f>IF('S.D.PASTE SHEET'!I608="","",'S.D.PASTE SHEET'!I608)</f>
        <v/>
      </c>
      <c s="73" t="str">
        <f>IF('S.D.PASTE SHEET'!J608="","",'S.D.PASTE SHEET'!J608)</f>
        <v/>
      </c>
      <c s="72" t="str">
        <f>IF('S.D.PASTE SHEET'!K608="","",'S.D.PASTE SHEET'!K608)</f>
        <v/>
      </c>
      <c s="72" t="str">
        <f>IF('S.D.PASTE SHEET'!L608="","",'S.D.PASTE SHEET'!L608)</f>
        <v/>
      </c>
      <c s="72" t="str">
        <f>IF('S.D.PASTE SHEET'!M608="","",'S.D.PASTE SHEET'!M608)</f>
        <v/>
      </c>
      <c s="72" t="str">
        <f>IF('S.D.PASTE SHEET'!N608="","",'S.D.PASTE SHEET'!N608)</f>
        <v/>
      </c>
      <c s="72" t="str">
        <f>IF('S.D.PASTE SHEET'!O608="","",'S.D.PASTE SHEET'!O608)</f>
        <v/>
      </c>
      <c s="72" t="str">
        <f>IF('S.D.PASTE SHEET'!P608="","",'S.D.PASTE SHEET'!P608)</f>
        <v/>
      </c>
      <c s="72" t="str">
        <f>IF('S.D.PASTE SHEET'!Q608="","",'S.D.PASTE SHEET'!Q608)</f>
        <v/>
      </c>
      <c s="72" t="str">
        <f>IF('S.D.PASTE SHEET'!R608="","",'S.D.PASTE SHEET'!R608)</f>
        <v/>
      </c>
      <c s="72" t="str">
        <f>IF('S.D.PASTE SHEET'!S608="","",'S.D.PASTE SHEET'!S608)</f>
        <v/>
      </c>
      <c s="72" t="str">
        <f>IF('S.D.PASTE SHEET'!T608="","",'S.D.PASTE SHEET'!T608)</f>
        <v/>
      </c>
      <c s="72" t="str">
        <f>IF('S.D.PASTE SHEET'!U608="","",'S.D.PASTE SHEET'!U608)</f>
        <v/>
      </c>
      <c s="72" t="str">
        <f>IF('S.D.PASTE SHEET'!V608="","",'S.D.PASTE SHEET'!V608)</f>
        <v/>
      </c>
      <c s="72" t="str">
        <f>IF('S.D.PASTE SHEET'!W608="","",'S.D.PASTE SHEET'!W608)</f>
        <v/>
      </c>
      <c s="72" t="str">
        <f>IF('S.D.PASTE SHEET'!X608="","",'S.D.PASTE SHEET'!X608)</f>
        <v/>
      </c>
      <c s="72" t="str">
        <f>IF('S.D.PASTE SHEET'!Y608="","",'S.D.PASTE SHEET'!Y608)</f>
        <v/>
      </c>
      <c s="72" t="str">
        <f>IF('S.D.PASTE SHEET'!Z608="","",'S.D.PASTE SHEET'!Z608)</f>
        <v/>
      </c>
      <c s="72" t="str">
        <f>IF('S.D.PASTE SHEET'!AA608="","",'S.D.PASTE SHEET'!AA608)</f>
        <v/>
      </c>
      <c s="72" t="str">
        <f>IF('S.D.PASTE SHEET'!AB608="","",'S.D.PASTE SHEET'!AB608)</f>
        <v/>
      </c>
      <c s="72" t="str">
        <f>IF('S.D.PASTE SHEET'!AC608="","",'S.D.PASTE SHEET'!AC608)</f>
        <v/>
      </c>
      <c s="72" t="str">
        <f>IF('S.D.PASTE SHEET'!AD608="","",'S.D.PASTE SHEET'!AD608)</f>
        <v/>
      </c>
      <c s="74"/>
      <c s="70" t="str">
        <f>IF(AK608="","",IF(AK608&gt;0,COUNT($AG$2:AG608),""))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IF(BC608="","",IF(BC608&gt;0,COUNT($AY$2:AY608),""))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09" spans="1:157" ht="15.75" customHeight="1">
      <c r="A609" s="72" t="str">
        <f>IF('S.D.PASTE SHEET'!A609="","",'S.D.PASTE SHEET'!A609)</f>
        <v/>
      </c>
      <c s="72" t="str">
        <f>IF('S.D.PASTE SHEET'!B609="","",'S.D.PASTE SHEET'!B609)</f>
        <v/>
      </c>
      <c s="72" t="str">
        <f>IF('S.D.PASTE SHEET'!C609="","",'S.D.PASTE SHEET'!C609)</f>
        <v/>
      </c>
      <c s="73" t="str">
        <f>IF('S.D.PASTE SHEET'!D609="","",'S.D.PASTE SHEET'!D609)</f>
        <v/>
      </c>
      <c s="72" t="str">
        <f>IF('S.D.PASTE SHEET'!E609="","",UPPER('S.D.PASTE SHEET'!E609))</f>
        <v/>
      </c>
      <c s="72" t="str">
        <f>IF('S.D.PASTE SHEET'!F609="","",'S.D.PASTE SHEET'!F609)</f>
        <v/>
      </c>
      <c s="72" t="str">
        <f>IF('S.D.PASTE SHEET'!G609="","",UPPER('S.D.PASTE SHEET'!G609))</f>
        <v/>
      </c>
      <c s="72" t="str">
        <f>IF('S.D.PASTE SHEET'!H609="","",UPPER('S.D.PASTE SHEET'!H609))</f>
        <v/>
      </c>
      <c s="72" t="str">
        <f>IF('S.D.PASTE SHEET'!I609="","",'S.D.PASTE SHEET'!I609)</f>
        <v/>
      </c>
      <c s="73" t="str">
        <f>IF('S.D.PASTE SHEET'!J609="","",'S.D.PASTE SHEET'!J609)</f>
        <v/>
      </c>
      <c s="72" t="str">
        <f>IF('S.D.PASTE SHEET'!K609="","",'S.D.PASTE SHEET'!K609)</f>
        <v/>
      </c>
      <c s="72" t="str">
        <f>IF('S.D.PASTE SHEET'!L609="","",'S.D.PASTE SHEET'!L609)</f>
        <v/>
      </c>
      <c s="72" t="str">
        <f>IF('S.D.PASTE SHEET'!M609="","",'S.D.PASTE SHEET'!M609)</f>
        <v/>
      </c>
      <c s="72" t="str">
        <f>IF('S.D.PASTE SHEET'!N609="","",'S.D.PASTE SHEET'!N609)</f>
        <v/>
      </c>
      <c s="72" t="str">
        <f>IF('S.D.PASTE SHEET'!O609="","",'S.D.PASTE SHEET'!O609)</f>
        <v/>
      </c>
      <c s="72" t="str">
        <f>IF('S.D.PASTE SHEET'!P609="","",'S.D.PASTE SHEET'!P609)</f>
        <v/>
      </c>
      <c s="72" t="str">
        <f>IF('S.D.PASTE SHEET'!Q609="","",'S.D.PASTE SHEET'!Q609)</f>
        <v/>
      </c>
      <c s="72" t="str">
        <f>IF('S.D.PASTE SHEET'!R609="","",'S.D.PASTE SHEET'!R609)</f>
        <v/>
      </c>
      <c s="72" t="str">
        <f>IF('S.D.PASTE SHEET'!S609="","",'S.D.PASTE SHEET'!S609)</f>
        <v/>
      </c>
      <c s="72" t="str">
        <f>IF('S.D.PASTE SHEET'!T609="","",'S.D.PASTE SHEET'!T609)</f>
        <v/>
      </c>
      <c s="72" t="str">
        <f>IF('S.D.PASTE SHEET'!U609="","",'S.D.PASTE SHEET'!U609)</f>
        <v/>
      </c>
      <c s="72" t="str">
        <f>IF('S.D.PASTE SHEET'!V609="","",'S.D.PASTE SHEET'!V609)</f>
        <v/>
      </c>
      <c s="72" t="str">
        <f>IF('S.D.PASTE SHEET'!W609="","",'S.D.PASTE SHEET'!W609)</f>
        <v/>
      </c>
      <c s="72" t="str">
        <f>IF('S.D.PASTE SHEET'!X609="","",'S.D.PASTE SHEET'!X609)</f>
        <v/>
      </c>
      <c s="72" t="str">
        <f>IF('S.D.PASTE SHEET'!Y609="","",'S.D.PASTE SHEET'!Y609)</f>
        <v/>
      </c>
      <c s="72" t="str">
        <f>IF('S.D.PASTE SHEET'!Z609="","",'S.D.PASTE SHEET'!Z609)</f>
        <v/>
      </c>
      <c s="72" t="str">
        <f>IF('S.D.PASTE SHEET'!AA609="","",'S.D.PASTE SHEET'!AA609)</f>
        <v/>
      </c>
      <c s="72" t="str">
        <f>IF('S.D.PASTE SHEET'!AB609="","",'S.D.PASTE SHEET'!AB609)</f>
        <v/>
      </c>
      <c s="72" t="str">
        <f>IF('S.D.PASTE SHEET'!AC609="","",'S.D.PASTE SHEET'!AC609)</f>
        <v/>
      </c>
      <c s="72" t="str">
        <f>IF('S.D.PASTE SHEET'!AD609="","",'S.D.PASTE SHEET'!AD609)</f>
        <v/>
      </c>
      <c s="74"/>
      <c s="70" t="str">
        <f>IF(AK609="","",IF(AK609&gt;0,COUNT($AG$2:AG609),""))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IF(BC609="","",IF(BC609&gt;0,COUNT($AY$2:AY609),""))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0" spans="1:157" ht="15.75" customHeight="1">
      <c r="A610" s="72" t="str">
        <f>IF('S.D.PASTE SHEET'!A610="","",'S.D.PASTE SHEET'!A610)</f>
        <v/>
      </c>
      <c s="72" t="str">
        <f>IF('S.D.PASTE SHEET'!B610="","",'S.D.PASTE SHEET'!B610)</f>
        <v/>
      </c>
      <c s="72" t="str">
        <f>IF('S.D.PASTE SHEET'!C610="","",'S.D.PASTE SHEET'!C610)</f>
        <v/>
      </c>
      <c s="73" t="str">
        <f>IF('S.D.PASTE SHEET'!D610="","",'S.D.PASTE SHEET'!D610)</f>
        <v/>
      </c>
      <c s="72" t="str">
        <f>IF('S.D.PASTE SHEET'!E610="","",UPPER('S.D.PASTE SHEET'!E610))</f>
        <v/>
      </c>
      <c s="72" t="str">
        <f>IF('S.D.PASTE SHEET'!F610="","",'S.D.PASTE SHEET'!F610)</f>
        <v/>
      </c>
      <c s="72" t="str">
        <f>IF('S.D.PASTE SHEET'!G610="","",UPPER('S.D.PASTE SHEET'!G610))</f>
        <v/>
      </c>
      <c s="72" t="str">
        <f>IF('S.D.PASTE SHEET'!H610="","",UPPER('S.D.PASTE SHEET'!H610))</f>
        <v/>
      </c>
      <c s="72" t="str">
        <f>IF('S.D.PASTE SHEET'!I610="","",'S.D.PASTE SHEET'!I610)</f>
        <v/>
      </c>
      <c s="73" t="str">
        <f>IF('S.D.PASTE SHEET'!J610="","",'S.D.PASTE SHEET'!J610)</f>
        <v/>
      </c>
      <c s="72" t="str">
        <f>IF('S.D.PASTE SHEET'!K610="","",'S.D.PASTE SHEET'!K610)</f>
        <v/>
      </c>
      <c s="72" t="str">
        <f>IF('S.D.PASTE SHEET'!L610="","",'S.D.PASTE SHEET'!L610)</f>
        <v/>
      </c>
      <c s="72" t="str">
        <f>IF('S.D.PASTE SHEET'!M610="","",'S.D.PASTE SHEET'!M610)</f>
        <v/>
      </c>
      <c s="72" t="str">
        <f>IF('S.D.PASTE SHEET'!N610="","",'S.D.PASTE SHEET'!N610)</f>
        <v/>
      </c>
      <c s="72" t="str">
        <f>IF('S.D.PASTE SHEET'!O610="","",'S.D.PASTE SHEET'!O610)</f>
        <v/>
      </c>
      <c s="72" t="str">
        <f>IF('S.D.PASTE SHEET'!P610="","",'S.D.PASTE SHEET'!P610)</f>
        <v/>
      </c>
      <c s="72" t="str">
        <f>IF('S.D.PASTE SHEET'!Q610="","",'S.D.PASTE SHEET'!Q610)</f>
        <v/>
      </c>
      <c s="72" t="str">
        <f>IF('S.D.PASTE SHEET'!R610="","",'S.D.PASTE SHEET'!R610)</f>
        <v/>
      </c>
      <c s="72" t="str">
        <f>IF('S.D.PASTE SHEET'!S610="","",'S.D.PASTE SHEET'!S610)</f>
        <v/>
      </c>
      <c s="72" t="str">
        <f>IF('S.D.PASTE SHEET'!T610="","",'S.D.PASTE SHEET'!T610)</f>
        <v/>
      </c>
      <c s="72" t="str">
        <f>IF('S.D.PASTE SHEET'!U610="","",'S.D.PASTE SHEET'!U610)</f>
        <v/>
      </c>
      <c s="72" t="str">
        <f>IF('S.D.PASTE SHEET'!V610="","",'S.D.PASTE SHEET'!V610)</f>
        <v/>
      </c>
      <c s="72" t="str">
        <f>IF('S.D.PASTE SHEET'!W610="","",'S.D.PASTE SHEET'!W610)</f>
        <v/>
      </c>
      <c s="72" t="str">
        <f>IF('S.D.PASTE SHEET'!X610="","",'S.D.PASTE SHEET'!X610)</f>
        <v/>
      </c>
      <c s="72" t="str">
        <f>IF('S.D.PASTE SHEET'!Y610="","",'S.D.PASTE SHEET'!Y610)</f>
        <v/>
      </c>
      <c s="72" t="str">
        <f>IF('S.D.PASTE SHEET'!Z610="","",'S.D.PASTE SHEET'!Z610)</f>
        <v/>
      </c>
      <c s="72" t="str">
        <f>IF('S.D.PASTE SHEET'!AA610="","",'S.D.PASTE SHEET'!AA610)</f>
        <v/>
      </c>
      <c s="72" t="str">
        <f>IF('S.D.PASTE SHEET'!AB610="","",'S.D.PASTE SHEET'!AB610)</f>
        <v/>
      </c>
      <c s="72" t="str">
        <f>IF('S.D.PASTE SHEET'!AC610="","",'S.D.PASTE SHEET'!AC610)</f>
        <v/>
      </c>
      <c s="72" t="str">
        <f>IF('S.D.PASTE SHEET'!AD610="","",'S.D.PASTE SHEET'!AD610)</f>
        <v/>
      </c>
      <c s="74"/>
      <c s="70" t="str">
        <f>IF(AK610="","",IF(AK610&gt;0,COUNT($AG$2:AG610),""))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IF(BC610="","",IF(BC610&gt;0,COUNT($AY$2:AY610),""))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1" spans="1:157" ht="15.75" customHeight="1">
      <c r="A611" s="72" t="str">
        <f>IF('S.D.PASTE SHEET'!A611="","",'S.D.PASTE SHEET'!A611)</f>
        <v/>
      </c>
      <c s="72" t="str">
        <f>IF('S.D.PASTE SHEET'!B611="","",'S.D.PASTE SHEET'!B611)</f>
        <v/>
      </c>
      <c s="72" t="str">
        <f>IF('S.D.PASTE SHEET'!C611="","",'S.D.PASTE SHEET'!C611)</f>
        <v/>
      </c>
      <c s="73" t="str">
        <f>IF('S.D.PASTE SHEET'!D611="","",'S.D.PASTE SHEET'!D611)</f>
        <v/>
      </c>
      <c s="72" t="str">
        <f>IF('S.D.PASTE SHEET'!E611="","",UPPER('S.D.PASTE SHEET'!E611))</f>
        <v/>
      </c>
      <c s="72" t="str">
        <f>IF('S.D.PASTE SHEET'!F611="","",'S.D.PASTE SHEET'!F611)</f>
        <v/>
      </c>
      <c s="72" t="str">
        <f>IF('S.D.PASTE SHEET'!G611="","",UPPER('S.D.PASTE SHEET'!G611))</f>
        <v/>
      </c>
      <c s="72" t="str">
        <f>IF('S.D.PASTE SHEET'!H611="","",UPPER('S.D.PASTE SHEET'!H611))</f>
        <v/>
      </c>
      <c s="72" t="str">
        <f>IF('S.D.PASTE SHEET'!I611="","",'S.D.PASTE SHEET'!I611)</f>
        <v/>
      </c>
      <c s="73" t="str">
        <f>IF('S.D.PASTE SHEET'!J611="","",'S.D.PASTE SHEET'!J611)</f>
        <v/>
      </c>
      <c s="72" t="str">
        <f>IF('S.D.PASTE SHEET'!K611="","",'S.D.PASTE SHEET'!K611)</f>
        <v/>
      </c>
      <c s="72" t="str">
        <f>IF('S.D.PASTE SHEET'!L611="","",'S.D.PASTE SHEET'!L611)</f>
        <v/>
      </c>
      <c s="72" t="str">
        <f>IF('S.D.PASTE SHEET'!M611="","",'S.D.PASTE SHEET'!M611)</f>
        <v/>
      </c>
      <c s="72" t="str">
        <f>IF('S.D.PASTE SHEET'!N611="","",'S.D.PASTE SHEET'!N611)</f>
        <v/>
      </c>
      <c s="72" t="str">
        <f>IF('S.D.PASTE SHEET'!O611="","",'S.D.PASTE SHEET'!O611)</f>
        <v/>
      </c>
      <c s="72" t="str">
        <f>IF('S.D.PASTE SHEET'!P611="","",'S.D.PASTE SHEET'!P611)</f>
        <v/>
      </c>
      <c s="72" t="str">
        <f>IF('S.D.PASTE SHEET'!Q611="","",'S.D.PASTE SHEET'!Q611)</f>
        <v/>
      </c>
      <c s="72" t="str">
        <f>IF('S.D.PASTE SHEET'!R611="","",'S.D.PASTE SHEET'!R611)</f>
        <v/>
      </c>
      <c s="72" t="str">
        <f>IF('S.D.PASTE SHEET'!S611="","",'S.D.PASTE SHEET'!S611)</f>
        <v/>
      </c>
      <c s="72" t="str">
        <f>IF('S.D.PASTE SHEET'!T611="","",'S.D.PASTE SHEET'!T611)</f>
        <v/>
      </c>
      <c s="72" t="str">
        <f>IF('S.D.PASTE SHEET'!U611="","",'S.D.PASTE SHEET'!U611)</f>
        <v/>
      </c>
      <c s="72" t="str">
        <f>IF('S.D.PASTE SHEET'!V611="","",'S.D.PASTE SHEET'!V611)</f>
        <v/>
      </c>
      <c s="72" t="str">
        <f>IF('S.D.PASTE SHEET'!W611="","",'S.D.PASTE SHEET'!W611)</f>
        <v/>
      </c>
      <c s="72" t="str">
        <f>IF('S.D.PASTE SHEET'!X611="","",'S.D.PASTE SHEET'!X611)</f>
        <v/>
      </c>
      <c s="72" t="str">
        <f>IF('S.D.PASTE SHEET'!Y611="","",'S.D.PASTE SHEET'!Y611)</f>
        <v/>
      </c>
      <c s="72" t="str">
        <f>IF('S.D.PASTE SHEET'!Z611="","",'S.D.PASTE SHEET'!Z611)</f>
        <v/>
      </c>
      <c s="72" t="str">
        <f>IF('S.D.PASTE SHEET'!AA611="","",'S.D.PASTE SHEET'!AA611)</f>
        <v/>
      </c>
      <c s="72" t="str">
        <f>IF('S.D.PASTE SHEET'!AB611="","",'S.D.PASTE SHEET'!AB611)</f>
        <v/>
      </c>
      <c s="72" t="str">
        <f>IF('S.D.PASTE SHEET'!AC611="","",'S.D.PASTE SHEET'!AC611)</f>
        <v/>
      </c>
      <c s="72" t="str">
        <f>IF('S.D.PASTE SHEET'!AD611="","",'S.D.PASTE SHEET'!AD611)</f>
        <v/>
      </c>
      <c s="74"/>
      <c s="70" t="str">
        <f>IF(AK611="","",IF(AK611&gt;0,COUNT($AG$2:AG611),""))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IF(BC611="","",IF(BC611&gt;0,COUNT($AY$2:AY611),""))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2" spans="1:157" ht="15.75" customHeight="1">
      <c r="A612" s="72" t="str">
        <f>IF('S.D.PASTE SHEET'!A612="","",'S.D.PASTE SHEET'!A612)</f>
        <v/>
      </c>
      <c s="72" t="str">
        <f>IF('S.D.PASTE SHEET'!B612="","",'S.D.PASTE SHEET'!B612)</f>
        <v/>
      </c>
      <c s="72" t="str">
        <f>IF('S.D.PASTE SHEET'!C612="","",'S.D.PASTE SHEET'!C612)</f>
        <v/>
      </c>
      <c s="73" t="str">
        <f>IF('S.D.PASTE SHEET'!D612="","",'S.D.PASTE SHEET'!D612)</f>
        <v/>
      </c>
      <c s="72" t="str">
        <f>IF('S.D.PASTE SHEET'!E612="","",UPPER('S.D.PASTE SHEET'!E612))</f>
        <v/>
      </c>
      <c s="72" t="str">
        <f>IF('S.D.PASTE SHEET'!F612="","",'S.D.PASTE SHEET'!F612)</f>
        <v/>
      </c>
      <c s="72" t="str">
        <f>IF('S.D.PASTE SHEET'!G612="","",UPPER('S.D.PASTE SHEET'!G612))</f>
        <v/>
      </c>
      <c s="72" t="str">
        <f>IF('S.D.PASTE SHEET'!H612="","",UPPER('S.D.PASTE SHEET'!H612))</f>
        <v/>
      </c>
      <c s="72" t="str">
        <f>IF('S.D.PASTE SHEET'!I612="","",'S.D.PASTE SHEET'!I612)</f>
        <v/>
      </c>
      <c s="73" t="str">
        <f>IF('S.D.PASTE SHEET'!J612="","",'S.D.PASTE SHEET'!J612)</f>
        <v/>
      </c>
      <c s="72" t="str">
        <f>IF('S.D.PASTE SHEET'!K612="","",'S.D.PASTE SHEET'!K612)</f>
        <v/>
      </c>
      <c s="72" t="str">
        <f>IF('S.D.PASTE SHEET'!L612="","",'S.D.PASTE SHEET'!L612)</f>
        <v/>
      </c>
      <c s="72" t="str">
        <f>IF('S.D.PASTE SHEET'!M612="","",'S.D.PASTE SHEET'!M612)</f>
        <v/>
      </c>
      <c s="72" t="str">
        <f>IF('S.D.PASTE SHEET'!N612="","",'S.D.PASTE SHEET'!N612)</f>
        <v/>
      </c>
      <c s="72" t="str">
        <f>IF('S.D.PASTE SHEET'!O612="","",'S.D.PASTE SHEET'!O612)</f>
        <v/>
      </c>
      <c s="72" t="str">
        <f>IF('S.D.PASTE SHEET'!P612="","",'S.D.PASTE SHEET'!P612)</f>
        <v/>
      </c>
      <c s="72" t="str">
        <f>IF('S.D.PASTE SHEET'!Q612="","",'S.D.PASTE SHEET'!Q612)</f>
        <v/>
      </c>
      <c s="72" t="str">
        <f>IF('S.D.PASTE SHEET'!R612="","",'S.D.PASTE SHEET'!R612)</f>
        <v/>
      </c>
      <c s="72" t="str">
        <f>IF('S.D.PASTE SHEET'!S612="","",'S.D.PASTE SHEET'!S612)</f>
        <v/>
      </c>
      <c s="72" t="str">
        <f>IF('S.D.PASTE SHEET'!T612="","",'S.D.PASTE SHEET'!T612)</f>
        <v/>
      </c>
      <c s="72" t="str">
        <f>IF('S.D.PASTE SHEET'!U612="","",'S.D.PASTE SHEET'!U612)</f>
        <v/>
      </c>
      <c s="72" t="str">
        <f>IF('S.D.PASTE SHEET'!V612="","",'S.D.PASTE SHEET'!V612)</f>
        <v/>
      </c>
      <c s="72" t="str">
        <f>IF('S.D.PASTE SHEET'!W612="","",'S.D.PASTE SHEET'!W612)</f>
        <v/>
      </c>
      <c s="72" t="str">
        <f>IF('S.D.PASTE SHEET'!X612="","",'S.D.PASTE SHEET'!X612)</f>
        <v/>
      </c>
      <c s="72" t="str">
        <f>IF('S.D.PASTE SHEET'!Y612="","",'S.D.PASTE SHEET'!Y612)</f>
        <v/>
      </c>
      <c s="72" t="str">
        <f>IF('S.D.PASTE SHEET'!Z612="","",'S.D.PASTE SHEET'!Z612)</f>
        <v/>
      </c>
      <c s="72" t="str">
        <f>IF('S.D.PASTE SHEET'!AA612="","",'S.D.PASTE SHEET'!AA612)</f>
        <v/>
      </c>
      <c s="72" t="str">
        <f>IF('S.D.PASTE SHEET'!AB612="","",'S.D.PASTE SHEET'!AB612)</f>
        <v/>
      </c>
      <c s="72" t="str">
        <f>IF('S.D.PASTE SHEET'!AC612="","",'S.D.PASTE SHEET'!AC612)</f>
        <v/>
      </c>
      <c s="72" t="str">
        <f>IF('S.D.PASTE SHEET'!AD612="","",'S.D.PASTE SHEET'!AD612)</f>
        <v/>
      </c>
      <c s="74"/>
      <c s="70" t="str">
        <f>IF(AK612="","",IF(AK612&gt;0,COUNT($AG$2:AG612),""))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IF(BC612="","",IF(BC612&gt;0,COUNT($AY$2:AY612),""))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3" spans="1:157" ht="15.75" customHeight="1">
      <c r="A613" s="72" t="str">
        <f>IF('S.D.PASTE SHEET'!A613="","",'S.D.PASTE SHEET'!A613)</f>
        <v/>
      </c>
      <c s="72" t="str">
        <f>IF('S.D.PASTE SHEET'!B613="","",'S.D.PASTE SHEET'!B613)</f>
        <v/>
      </c>
      <c s="72" t="str">
        <f>IF('S.D.PASTE SHEET'!C613="","",'S.D.PASTE SHEET'!C613)</f>
        <v/>
      </c>
      <c s="73" t="str">
        <f>IF('S.D.PASTE SHEET'!D613="","",'S.D.PASTE SHEET'!D613)</f>
        <v/>
      </c>
      <c s="72" t="str">
        <f>IF('S.D.PASTE SHEET'!E613="","",UPPER('S.D.PASTE SHEET'!E613))</f>
        <v/>
      </c>
      <c s="72" t="str">
        <f>IF('S.D.PASTE SHEET'!F613="","",'S.D.PASTE SHEET'!F613)</f>
        <v/>
      </c>
      <c s="72" t="str">
        <f>IF('S.D.PASTE SHEET'!G613="","",UPPER('S.D.PASTE SHEET'!G613))</f>
        <v/>
      </c>
      <c s="72" t="str">
        <f>IF('S.D.PASTE SHEET'!H613="","",UPPER('S.D.PASTE SHEET'!H613))</f>
        <v/>
      </c>
      <c s="72" t="str">
        <f>IF('S.D.PASTE SHEET'!I613="","",'S.D.PASTE SHEET'!I613)</f>
        <v/>
      </c>
      <c s="73" t="str">
        <f>IF('S.D.PASTE SHEET'!J613="","",'S.D.PASTE SHEET'!J613)</f>
        <v/>
      </c>
      <c s="72" t="str">
        <f>IF('S.D.PASTE SHEET'!K613="","",'S.D.PASTE SHEET'!K613)</f>
        <v/>
      </c>
      <c s="72" t="str">
        <f>IF('S.D.PASTE SHEET'!L613="","",'S.D.PASTE SHEET'!L613)</f>
        <v/>
      </c>
      <c s="72" t="str">
        <f>IF('S.D.PASTE SHEET'!M613="","",'S.D.PASTE SHEET'!M613)</f>
        <v/>
      </c>
      <c s="72" t="str">
        <f>IF('S.D.PASTE SHEET'!N613="","",'S.D.PASTE SHEET'!N613)</f>
        <v/>
      </c>
      <c s="72" t="str">
        <f>IF('S.D.PASTE SHEET'!O613="","",'S.D.PASTE SHEET'!O613)</f>
        <v/>
      </c>
      <c s="72" t="str">
        <f>IF('S.D.PASTE SHEET'!P613="","",'S.D.PASTE SHEET'!P613)</f>
        <v/>
      </c>
      <c s="72" t="str">
        <f>IF('S.D.PASTE SHEET'!Q613="","",'S.D.PASTE SHEET'!Q613)</f>
        <v/>
      </c>
      <c s="72" t="str">
        <f>IF('S.D.PASTE SHEET'!R613="","",'S.D.PASTE SHEET'!R613)</f>
        <v/>
      </c>
      <c s="72" t="str">
        <f>IF('S.D.PASTE SHEET'!S613="","",'S.D.PASTE SHEET'!S613)</f>
        <v/>
      </c>
      <c s="72" t="str">
        <f>IF('S.D.PASTE SHEET'!T613="","",'S.D.PASTE SHEET'!T613)</f>
        <v/>
      </c>
      <c s="72" t="str">
        <f>IF('S.D.PASTE SHEET'!U613="","",'S.D.PASTE SHEET'!U613)</f>
        <v/>
      </c>
      <c s="72" t="str">
        <f>IF('S.D.PASTE SHEET'!V613="","",'S.D.PASTE SHEET'!V613)</f>
        <v/>
      </c>
      <c s="72" t="str">
        <f>IF('S.D.PASTE SHEET'!W613="","",'S.D.PASTE SHEET'!W613)</f>
        <v/>
      </c>
      <c s="72" t="str">
        <f>IF('S.D.PASTE SHEET'!X613="","",'S.D.PASTE SHEET'!X613)</f>
        <v/>
      </c>
      <c s="72" t="str">
        <f>IF('S.D.PASTE SHEET'!Y613="","",'S.D.PASTE SHEET'!Y613)</f>
        <v/>
      </c>
      <c s="72" t="str">
        <f>IF('S.D.PASTE SHEET'!Z613="","",'S.D.PASTE SHEET'!Z613)</f>
        <v/>
      </c>
      <c s="72" t="str">
        <f>IF('S.D.PASTE SHEET'!AA613="","",'S.D.PASTE SHEET'!AA613)</f>
        <v/>
      </c>
      <c s="72" t="str">
        <f>IF('S.D.PASTE SHEET'!AB613="","",'S.D.PASTE SHEET'!AB613)</f>
        <v/>
      </c>
      <c s="72" t="str">
        <f>IF('S.D.PASTE SHEET'!AC613="","",'S.D.PASTE SHEET'!AC613)</f>
        <v/>
      </c>
      <c s="72" t="str">
        <f>IF('S.D.PASTE SHEET'!AD613="","",'S.D.PASTE SHEET'!AD613)</f>
        <v/>
      </c>
      <c s="74"/>
      <c s="70" t="str">
        <f>IF(AK613="","",IF(AK613&gt;0,COUNT($AG$2:AG613),""))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IF(BC613="","",IF(BC613&gt;0,COUNT($AY$2:AY613),""))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4" spans="1:157" ht="15.75" customHeight="1">
      <c r="A614" s="72" t="str">
        <f>IF('S.D.PASTE SHEET'!A614="","",'S.D.PASTE SHEET'!A614)</f>
        <v/>
      </c>
      <c s="72" t="str">
        <f>IF('S.D.PASTE SHEET'!B614="","",'S.D.PASTE SHEET'!B614)</f>
        <v/>
      </c>
      <c s="72" t="str">
        <f>IF('S.D.PASTE SHEET'!C614="","",'S.D.PASTE SHEET'!C614)</f>
        <v/>
      </c>
      <c s="73" t="str">
        <f>IF('S.D.PASTE SHEET'!D614="","",'S.D.PASTE SHEET'!D614)</f>
        <v/>
      </c>
      <c s="72" t="str">
        <f>IF('S.D.PASTE SHEET'!E614="","",UPPER('S.D.PASTE SHEET'!E614))</f>
        <v/>
      </c>
      <c s="72" t="str">
        <f>IF('S.D.PASTE SHEET'!F614="","",'S.D.PASTE SHEET'!F614)</f>
        <v/>
      </c>
      <c s="72" t="str">
        <f>IF('S.D.PASTE SHEET'!G614="","",UPPER('S.D.PASTE SHEET'!G614))</f>
        <v/>
      </c>
      <c s="72" t="str">
        <f>IF('S.D.PASTE SHEET'!H614="","",UPPER('S.D.PASTE SHEET'!H614))</f>
        <v/>
      </c>
      <c s="72" t="str">
        <f>IF('S.D.PASTE SHEET'!I614="","",'S.D.PASTE SHEET'!I614)</f>
        <v/>
      </c>
      <c s="73" t="str">
        <f>IF('S.D.PASTE SHEET'!J614="","",'S.D.PASTE SHEET'!J614)</f>
        <v/>
      </c>
      <c s="72" t="str">
        <f>IF('S.D.PASTE SHEET'!K614="","",'S.D.PASTE SHEET'!K614)</f>
        <v/>
      </c>
      <c s="72" t="str">
        <f>IF('S.D.PASTE SHEET'!L614="","",'S.D.PASTE SHEET'!L614)</f>
        <v/>
      </c>
      <c s="72" t="str">
        <f>IF('S.D.PASTE SHEET'!M614="","",'S.D.PASTE SHEET'!M614)</f>
        <v/>
      </c>
      <c s="72" t="str">
        <f>IF('S.D.PASTE SHEET'!N614="","",'S.D.PASTE SHEET'!N614)</f>
        <v/>
      </c>
      <c s="72" t="str">
        <f>IF('S.D.PASTE SHEET'!O614="","",'S.D.PASTE SHEET'!O614)</f>
        <v/>
      </c>
      <c s="72" t="str">
        <f>IF('S.D.PASTE SHEET'!P614="","",'S.D.PASTE SHEET'!P614)</f>
        <v/>
      </c>
      <c s="72" t="str">
        <f>IF('S.D.PASTE SHEET'!Q614="","",'S.D.PASTE SHEET'!Q614)</f>
        <v/>
      </c>
      <c s="72" t="str">
        <f>IF('S.D.PASTE SHEET'!R614="","",'S.D.PASTE SHEET'!R614)</f>
        <v/>
      </c>
      <c s="72" t="str">
        <f>IF('S.D.PASTE SHEET'!S614="","",'S.D.PASTE SHEET'!S614)</f>
        <v/>
      </c>
      <c s="72" t="str">
        <f>IF('S.D.PASTE SHEET'!T614="","",'S.D.PASTE SHEET'!T614)</f>
        <v/>
      </c>
      <c s="72" t="str">
        <f>IF('S.D.PASTE SHEET'!U614="","",'S.D.PASTE SHEET'!U614)</f>
        <v/>
      </c>
      <c s="72" t="str">
        <f>IF('S.D.PASTE SHEET'!V614="","",'S.D.PASTE SHEET'!V614)</f>
        <v/>
      </c>
      <c s="72" t="str">
        <f>IF('S.D.PASTE SHEET'!W614="","",'S.D.PASTE SHEET'!W614)</f>
        <v/>
      </c>
      <c s="72" t="str">
        <f>IF('S.D.PASTE SHEET'!X614="","",'S.D.PASTE SHEET'!X614)</f>
        <v/>
      </c>
      <c s="72" t="str">
        <f>IF('S.D.PASTE SHEET'!Y614="","",'S.D.PASTE SHEET'!Y614)</f>
        <v/>
      </c>
      <c s="72" t="str">
        <f>IF('S.D.PASTE SHEET'!Z614="","",'S.D.PASTE SHEET'!Z614)</f>
        <v/>
      </c>
      <c s="72" t="str">
        <f>IF('S.D.PASTE SHEET'!AA614="","",'S.D.PASTE SHEET'!AA614)</f>
        <v/>
      </c>
      <c s="72" t="str">
        <f>IF('S.D.PASTE SHEET'!AB614="","",'S.D.PASTE SHEET'!AB614)</f>
        <v/>
      </c>
      <c s="72" t="str">
        <f>IF('S.D.PASTE SHEET'!AC614="","",'S.D.PASTE SHEET'!AC614)</f>
        <v/>
      </c>
      <c s="72" t="str">
        <f>IF('S.D.PASTE SHEET'!AD614="","",'S.D.PASTE SHEET'!AD614)</f>
        <v/>
      </c>
      <c s="74"/>
      <c s="70" t="str">
        <f>IF(AK614="","",IF(AK614&gt;0,COUNT($AG$2:AG614),""))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IF(BC614="","",IF(BC614&gt;0,COUNT($AY$2:AY614),""))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5" spans="1:157" ht="15.75" customHeight="1">
      <c r="A615" s="72" t="str">
        <f>IF('S.D.PASTE SHEET'!A615="","",'S.D.PASTE SHEET'!A615)</f>
        <v/>
      </c>
      <c s="72" t="str">
        <f>IF('S.D.PASTE SHEET'!B615="","",'S.D.PASTE SHEET'!B615)</f>
        <v/>
      </c>
      <c s="72" t="str">
        <f>IF('S.D.PASTE SHEET'!C615="","",'S.D.PASTE SHEET'!C615)</f>
        <v/>
      </c>
      <c s="73" t="str">
        <f>IF('S.D.PASTE SHEET'!D615="","",'S.D.PASTE SHEET'!D615)</f>
        <v/>
      </c>
      <c s="72" t="str">
        <f>IF('S.D.PASTE SHEET'!E615="","",UPPER('S.D.PASTE SHEET'!E615))</f>
        <v/>
      </c>
      <c s="72" t="str">
        <f>IF('S.D.PASTE SHEET'!F615="","",'S.D.PASTE SHEET'!F615)</f>
        <v/>
      </c>
      <c s="72" t="str">
        <f>IF('S.D.PASTE SHEET'!G615="","",UPPER('S.D.PASTE SHEET'!G615))</f>
        <v/>
      </c>
      <c s="72" t="str">
        <f>IF('S.D.PASTE SHEET'!H615="","",UPPER('S.D.PASTE SHEET'!H615))</f>
        <v/>
      </c>
      <c s="72" t="str">
        <f>IF('S.D.PASTE SHEET'!I615="","",'S.D.PASTE SHEET'!I615)</f>
        <v/>
      </c>
      <c s="73" t="str">
        <f>IF('S.D.PASTE SHEET'!J615="","",'S.D.PASTE SHEET'!J615)</f>
        <v/>
      </c>
      <c s="72" t="str">
        <f>IF('S.D.PASTE SHEET'!K615="","",'S.D.PASTE SHEET'!K615)</f>
        <v/>
      </c>
      <c s="72" t="str">
        <f>IF('S.D.PASTE SHEET'!L615="","",'S.D.PASTE SHEET'!L615)</f>
        <v/>
      </c>
      <c s="72" t="str">
        <f>IF('S.D.PASTE SHEET'!M615="","",'S.D.PASTE SHEET'!M615)</f>
        <v/>
      </c>
      <c s="72" t="str">
        <f>IF('S.D.PASTE SHEET'!N615="","",'S.D.PASTE SHEET'!N615)</f>
        <v/>
      </c>
      <c s="72" t="str">
        <f>IF('S.D.PASTE SHEET'!O615="","",'S.D.PASTE SHEET'!O615)</f>
        <v/>
      </c>
      <c s="72" t="str">
        <f>IF('S.D.PASTE SHEET'!P615="","",'S.D.PASTE SHEET'!P615)</f>
        <v/>
      </c>
      <c s="72" t="str">
        <f>IF('S.D.PASTE SHEET'!Q615="","",'S.D.PASTE SHEET'!Q615)</f>
        <v/>
      </c>
      <c s="72" t="str">
        <f>IF('S.D.PASTE SHEET'!R615="","",'S.D.PASTE SHEET'!R615)</f>
        <v/>
      </c>
      <c s="72" t="str">
        <f>IF('S.D.PASTE SHEET'!S615="","",'S.D.PASTE SHEET'!S615)</f>
        <v/>
      </c>
      <c s="72" t="str">
        <f>IF('S.D.PASTE SHEET'!T615="","",'S.D.PASTE SHEET'!T615)</f>
        <v/>
      </c>
      <c s="72" t="str">
        <f>IF('S.D.PASTE SHEET'!U615="","",'S.D.PASTE SHEET'!U615)</f>
        <v/>
      </c>
      <c s="72" t="str">
        <f>IF('S.D.PASTE SHEET'!V615="","",'S.D.PASTE SHEET'!V615)</f>
        <v/>
      </c>
      <c s="72" t="str">
        <f>IF('S.D.PASTE SHEET'!W615="","",'S.D.PASTE SHEET'!W615)</f>
        <v/>
      </c>
      <c s="72" t="str">
        <f>IF('S.D.PASTE SHEET'!X615="","",'S.D.PASTE SHEET'!X615)</f>
        <v/>
      </c>
      <c s="72" t="str">
        <f>IF('S.D.PASTE SHEET'!Y615="","",'S.D.PASTE SHEET'!Y615)</f>
        <v/>
      </c>
      <c s="72" t="str">
        <f>IF('S.D.PASTE SHEET'!Z615="","",'S.D.PASTE SHEET'!Z615)</f>
        <v/>
      </c>
      <c s="72" t="str">
        <f>IF('S.D.PASTE SHEET'!AA615="","",'S.D.PASTE SHEET'!AA615)</f>
        <v/>
      </c>
      <c s="72" t="str">
        <f>IF('S.D.PASTE SHEET'!AB615="","",'S.D.PASTE SHEET'!AB615)</f>
        <v/>
      </c>
      <c s="72" t="str">
        <f>IF('S.D.PASTE SHEET'!AC615="","",'S.D.PASTE SHEET'!AC615)</f>
        <v/>
      </c>
      <c s="72" t="str">
        <f>IF('S.D.PASTE SHEET'!AD615="","",'S.D.PASTE SHEET'!AD615)</f>
        <v/>
      </c>
      <c s="74"/>
      <c s="70" t="str">
        <f>IF(AK615="","",IF(AK615&gt;0,COUNT($AG$2:AG615),""))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IF(BC615="","",IF(BC615&gt;0,COUNT($AY$2:AY615),""))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6" spans="1:157" ht="15.75" customHeight="1">
      <c r="A616" s="72" t="str">
        <f>IF('S.D.PASTE SHEET'!A616="","",'S.D.PASTE SHEET'!A616)</f>
        <v/>
      </c>
      <c s="72" t="str">
        <f>IF('S.D.PASTE SHEET'!B616="","",'S.D.PASTE SHEET'!B616)</f>
        <v/>
      </c>
      <c s="72" t="str">
        <f>IF('S.D.PASTE SHEET'!C616="","",'S.D.PASTE SHEET'!C616)</f>
        <v/>
      </c>
      <c s="73" t="str">
        <f>IF('S.D.PASTE SHEET'!D616="","",'S.D.PASTE SHEET'!D616)</f>
        <v/>
      </c>
      <c s="72" t="str">
        <f>IF('S.D.PASTE SHEET'!E616="","",UPPER('S.D.PASTE SHEET'!E616))</f>
        <v/>
      </c>
      <c s="72" t="str">
        <f>IF('S.D.PASTE SHEET'!F616="","",'S.D.PASTE SHEET'!F616)</f>
        <v/>
      </c>
      <c s="72" t="str">
        <f>IF('S.D.PASTE SHEET'!G616="","",UPPER('S.D.PASTE SHEET'!G616))</f>
        <v/>
      </c>
      <c s="72" t="str">
        <f>IF('S.D.PASTE SHEET'!H616="","",UPPER('S.D.PASTE SHEET'!H616))</f>
        <v/>
      </c>
      <c s="72" t="str">
        <f>IF('S.D.PASTE SHEET'!I616="","",'S.D.PASTE SHEET'!I616)</f>
        <v/>
      </c>
      <c s="73" t="str">
        <f>IF('S.D.PASTE SHEET'!J616="","",'S.D.PASTE SHEET'!J616)</f>
        <v/>
      </c>
      <c s="72" t="str">
        <f>IF('S.D.PASTE SHEET'!K616="","",'S.D.PASTE SHEET'!K616)</f>
        <v/>
      </c>
      <c s="72" t="str">
        <f>IF('S.D.PASTE SHEET'!L616="","",'S.D.PASTE SHEET'!L616)</f>
        <v/>
      </c>
      <c s="72" t="str">
        <f>IF('S.D.PASTE SHEET'!M616="","",'S.D.PASTE SHEET'!M616)</f>
        <v/>
      </c>
      <c s="72" t="str">
        <f>IF('S.D.PASTE SHEET'!N616="","",'S.D.PASTE SHEET'!N616)</f>
        <v/>
      </c>
      <c s="72" t="str">
        <f>IF('S.D.PASTE SHEET'!O616="","",'S.D.PASTE SHEET'!O616)</f>
        <v/>
      </c>
      <c s="72" t="str">
        <f>IF('S.D.PASTE SHEET'!P616="","",'S.D.PASTE SHEET'!P616)</f>
        <v/>
      </c>
      <c s="72" t="str">
        <f>IF('S.D.PASTE SHEET'!Q616="","",'S.D.PASTE SHEET'!Q616)</f>
        <v/>
      </c>
      <c s="72" t="str">
        <f>IF('S.D.PASTE SHEET'!R616="","",'S.D.PASTE SHEET'!R616)</f>
        <v/>
      </c>
      <c s="72" t="str">
        <f>IF('S.D.PASTE SHEET'!S616="","",'S.D.PASTE SHEET'!S616)</f>
        <v/>
      </c>
      <c s="72" t="str">
        <f>IF('S.D.PASTE SHEET'!T616="","",'S.D.PASTE SHEET'!T616)</f>
        <v/>
      </c>
      <c s="72" t="str">
        <f>IF('S.D.PASTE SHEET'!U616="","",'S.D.PASTE SHEET'!U616)</f>
        <v/>
      </c>
      <c s="72" t="str">
        <f>IF('S.D.PASTE SHEET'!V616="","",'S.D.PASTE SHEET'!V616)</f>
        <v/>
      </c>
      <c s="72" t="str">
        <f>IF('S.D.PASTE SHEET'!W616="","",'S.D.PASTE SHEET'!W616)</f>
        <v/>
      </c>
      <c s="72" t="str">
        <f>IF('S.D.PASTE SHEET'!X616="","",'S.D.PASTE SHEET'!X616)</f>
        <v/>
      </c>
      <c s="72" t="str">
        <f>IF('S.D.PASTE SHEET'!Y616="","",'S.D.PASTE SHEET'!Y616)</f>
        <v/>
      </c>
      <c s="72" t="str">
        <f>IF('S.D.PASTE SHEET'!Z616="","",'S.D.PASTE SHEET'!Z616)</f>
        <v/>
      </c>
      <c s="72" t="str">
        <f>IF('S.D.PASTE SHEET'!AA616="","",'S.D.PASTE SHEET'!AA616)</f>
        <v/>
      </c>
      <c s="72" t="str">
        <f>IF('S.D.PASTE SHEET'!AB616="","",'S.D.PASTE SHEET'!AB616)</f>
        <v/>
      </c>
      <c s="72" t="str">
        <f>IF('S.D.PASTE SHEET'!AC616="","",'S.D.PASTE SHEET'!AC616)</f>
        <v/>
      </c>
      <c s="72" t="str">
        <f>IF('S.D.PASTE SHEET'!AD616="","",'S.D.PASTE SHEET'!AD616)</f>
        <v/>
      </c>
      <c s="74"/>
      <c s="70" t="str">
        <f>IF(AK616="","",IF(AK616&gt;0,COUNT($AG$2:AG616),""))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IF(BC616="","",IF(BC616&gt;0,COUNT($AY$2:AY616),""))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7" spans="1:157" ht="15.75" customHeight="1">
      <c r="A617" s="72" t="str">
        <f>IF('S.D.PASTE SHEET'!A617="","",'S.D.PASTE SHEET'!A617)</f>
        <v/>
      </c>
      <c s="72" t="str">
        <f>IF('S.D.PASTE SHEET'!B617="","",'S.D.PASTE SHEET'!B617)</f>
        <v/>
      </c>
      <c s="72" t="str">
        <f>IF('S.D.PASTE SHEET'!C617="","",'S.D.PASTE SHEET'!C617)</f>
        <v/>
      </c>
      <c s="73" t="str">
        <f>IF('S.D.PASTE SHEET'!D617="","",'S.D.PASTE SHEET'!D617)</f>
        <v/>
      </c>
      <c s="72" t="str">
        <f>IF('S.D.PASTE SHEET'!E617="","",UPPER('S.D.PASTE SHEET'!E617))</f>
        <v/>
      </c>
      <c s="72" t="str">
        <f>IF('S.D.PASTE SHEET'!F617="","",'S.D.PASTE SHEET'!F617)</f>
        <v/>
      </c>
      <c s="72" t="str">
        <f>IF('S.D.PASTE SHEET'!G617="","",UPPER('S.D.PASTE SHEET'!G617))</f>
        <v/>
      </c>
      <c s="72" t="str">
        <f>IF('S.D.PASTE SHEET'!H617="","",UPPER('S.D.PASTE SHEET'!H617))</f>
        <v/>
      </c>
      <c s="72" t="str">
        <f>IF('S.D.PASTE SHEET'!I617="","",'S.D.PASTE SHEET'!I617)</f>
        <v/>
      </c>
      <c s="73" t="str">
        <f>IF('S.D.PASTE SHEET'!J617="","",'S.D.PASTE SHEET'!J617)</f>
        <v/>
      </c>
      <c s="72" t="str">
        <f>IF('S.D.PASTE SHEET'!K617="","",'S.D.PASTE SHEET'!K617)</f>
        <v/>
      </c>
      <c s="72" t="str">
        <f>IF('S.D.PASTE SHEET'!L617="","",'S.D.PASTE SHEET'!L617)</f>
        <v/>
      </c>
      <c s="72" t="str">
        <f>IF('S.D.PASTE SHEET'!M617="","",'S.D.PASTE SHEET'!M617)</f>
        <v/>
      </c>
      <c s="72" t="str">
        <f>IF('S.D.PASTE SHEET'!N617="","",'S.D.PASTE SHEET'!N617)</f>
        <v/>
      </c>
      <c s="72" t="str">
        <f>IF('S.D.PASTE SHEET'!O617="","",'S.D.PASTE SHEET'!O617)</f>
        <v/>
      </c>
      <c s="72" t="str">
        <f>IF('S.D.PASTE SHEET'!P617="","",'S.D.PASTE SHEET'!P617)</f>
        <v/>
      </c>
      <c s="72" t="str">
        <f>IF('S.D.PASTE SHEET'!Q617="","",'S.D.PASTE SHEET'!Q617)</f>
        <v/>
      </c>
      <c s="72" t="str">
        <f>IF('S.D.PASTE SHEET'!R617="","",'S.D.PASTE SHEET'!R617)</f>
        <v/>
      </c>
      <c s="72" t="str">
        <f>IF('S.D.PASTE SHEET'!S617="","",'S.D.PASTE SHEET'!S617)</f>
        <v/>
      </c>
      <c s="72" t="str">
        <f>IF('S.D.PASTE SHEET'!T617="","",'S.D.PASTE SHEET'!T617)</f>
        <v/>
      </c>
      <c s="72" t="str">
        <f>IF('S.D.PASTE SHEET'!U617="","",'S.D.PASTE SHEET'!U617)</f>
        <v/>
      </c>
      <c s="72" t="str">
        <f>IF('S.D.PASTE SHEET'!V617="","",'S.D.PASTE SHEET'!V617)</f>
        <v/>
      </c>
      <c s="72" t="str">
        <f>IF('S.D.PASTE SHEET'!W617="","",'S.D.PASTE SHEET'!W617)</f>
        <v/>
      </c>
      <c s="72" t="str">
        <f>IF('S.D.PASTE SHEET'!X617="","",'S.D.PASTE SHEET'!X617)</f>
        <v/>
      </c>
      <c s="72" t="str">
        <f>IF('S.D.PASTE SHEET'!Y617="","",'S.D.PASTE SHEET'!Y617)</f>
        <v/>
      </c>
      <c s="72" t="str">
        <f>IF('S.D.PASTE SHEET'!Z617="","",'S.D.PASTE SHEET'!Z617)</f>
        <v/>
      </c>
      <c s="72" t="str">
        <f>IF('S.D.PASTE SHEET'!AA617="","",'S.D.PASTE SHEET'!AA617)</f>
        <v/>
      </c>
      <c s="72" t="str">
        <f>IF('S.D.PASTE SHEET'!AB617="","",'S.D.PASTE SHEET'!AB617)</f>
        <v/>
      </c>
      <c s="72" t="str">
        <f>IF('S.D.PASTE SHEET'!AC617="","",'S.D.PASTE SHEET'!AC617)</f>
        <v/>
      </c>
      <c s="72" t="str">
        <f>IF('S.D.PASTE SHEET'!AD617="","",'S.D.PASTE SHEET'!AD617)</f>
        <v/>
      </c>
      <c s="74"/>
      <c s="70" t="str">
        <f>IF(AK617="","",IF(AK617&gt;0,COUNT($AG$2:AG617),""))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IF(BC617="","",IF(BC617&gt;0,COUNT($AY$2:AY617),""))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8" spans="1:157" ht="15.75" customHeight="1">
      <c r="A618" s="72" t="str">
        <f>IF('S.D.PASTE SHEET'!A618="","",'S.D.PASTE SHEET'!A618)</f>
        <v/>
      </c>
      <c s="72" t="str">
        <f>IF('S.D.PASTE SHEET'!B618="","",'S.D.PASTE SHEET'!B618)</f>
        <v/>
      </c>
      <c s="72" t="str">
        <f>IF('S.D.PASTE SHEET'!C618="","",'S.D.PASTE SHEET'!C618)</f>
        <v/>
      </c>
      <c s="73" t="str">
        <f>IF('S.D.PASTE SHEET'!D618="","",'S.D.PASTE SHEET'!D618)</f>
        <v/>
      </c>
      <c s="72" t="str">
        <f>IF('S.D.PASTE SHEET'!E618="","",UPPER('S.D.PASTE SHEET'!E618))</f>
        <v/>
      </c>
      <c s="72" t="str">
        <f>IF('S.D.PASTE SHEET'!F618="","",'S.D.PASTE SHEET'!F618)</f>
        <v/>
      </c>
      <c s="72" t="str">
        <f>IF('S.D.PASTE SHEET'!G618="","",UPPER('S.D.PASTE SHEET'!G618))</f>
        <v/>
      </c>
      <c s="72" t="str">
        <f>IF('S.D.PASTE SHEET'!H618="","",UPPER('S.D.PASTE SHEET'!H618))</f>
        <v/>
      </c>
      <c s="72" t="str">
        <f>IF('S.D.PASTE SHEET'!I618="","",'S.D.PASTE SHEET'!I618)</f>
        <v/>
      </c>
      <c s="73" t="str">
        <f>IF('S.D.PASTE SHEET'!J618="","",'S.D.PASTE SHEET'!J618)</f>
        <v/>
      </c>
      <c s="72" t="str">
        <f>IF('S.D.PASTE SHEET'!K618="","",'S.D.PASTE SHEET'!K618)</f>
        <v/>
      </c>
      <c s="72" t="str">
        <f>IF('S.D.PASTE SHEET'!L618="","",'S.D.PASTE SHEET'!L618)</f>
        <v/>
      </c>
      <c s="72" t="str">
        <f>IF('S.D.PASTE SHEET'!M618="","",'S.D.PASTE SHEET'!M618)</f>
        <v/>
      </c>
      <c s="72" t="str">
        <f>IF('S.D.PASTE SHEET'!N618="","",'S.D.PASTE SHEET'!N618)</f>
        <v/>
      </c>
      <c s="72" t="str">
        <f>IF('S.D.PASTE SHEET'!O618="","",'S.D.PASTE SHEET'!O618)</f>
        <v/>
      </c>
      <c s="72" t="str">
        <f>IF('S.D.PASTE SHEET'!P618="","",'S.D.PASTE SHEET'!P618)</f>
        <v/>
      </c>
      <c s="72" t="str">
        <f>IF('S.D.PASTE SHEET'!Q618="","",'S.D.PASTE SHEET'!Q618)</f>
        <v/>
      </c>
      <c s="72" t="str">
        <f>IF('S.D.PASTE SHEET'!R618="","",'S.D.PASTE SHEET'!R618)</f>
        <v/>
      </c>
      <c s="72" t="str">
        <f>IF('S.D.PASTE SHEET'!S618="","",'S.D.PASTE SHEET'!S618)</f>
        <v/>
      </c>
      <c s="72" t="str">
        <f>IF('S.D.PASTE SHEET'!T618="","",'S.D.PASTE SHEET'!T618)</f>
        <v/>
      </c>
      <c s="72" t="str">
        <f>IF('S.D.PASTE SHEET'!U618="","",'S.D.PASTE SHEET'!U618)</f>
        <v/>
      </c>
      <c s="72" t="str">
        <f>IF('S.D.PASTE SHEET'!V618="","",'S.D.PASTE SHEET'!V618)</f>
        <v/>
      </c>
      <c s="72" t="str">
        <f>IF('S.D.PASTE SHEET'!W618="","",'S.D.PASTE SHEET'!W618)</f>
        <v/>
      </c>
      <c s="72" t="str">
        <f>IF('S.D.PASTE SHEET'!X618="","",'S.D.PASTE SHEET'!X618)</f>
        <v/>
      </c>
      <c s="72" t="str">
        <f>IF('S.D.PASTE SHEET'!Y618="","",'S.D.PASTE SHEET'!Y618)</f>
        <v/>
      </c>
      <c s="72" t="str">
        <f>IF('S.D.PASTE SHEET'!Z618="","",'S.D.PASTE SHEET'!Z618)</f>
        <v/>
      </c>
      <c s="72" t="str">
        <f>IF('S.D.PASTE SHEET'!AA618="","",'S.D.PASTE SHEET'!AA618)</f>
        <v/>
      </c>
      <c s="72" t="str">
        <f>IF('S.D.PASTE SHEET'!AB618="","",'S.D.PASTE SHEET'!AB618)</f>
        <v/>
      </c>
      <c s="72" t="str">
        <f>IF('S.D.PASTE SHEET'!AC618="","",'S.D.PASTE SHEET'!AC618)</f>
        <v/>
      </c>
      <c s="72" t="str">
        <f>IF('S.D.PASTE SHEET'!AD618="","",'S.D.PASTE SHEET'!AD618)</f>
        <v/>
      </c>
      <c s="74"/>
      <c s="70" t="str">
        <f>IF(AK618="","",IF(AK618&gt;0,COUNT($AG$2:AG618),""))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IF(BC618="","",IF(BC618&gt;0,COUNT($AY$2:AY618),""))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19" spans="1:157" ht="15.75" customHeight="1">
      <c r="A619" s="72" t="str">
        <f>IF('S.D.PASTE SHEET'!A619="","",'S.D.PASTE SHEET'!A619)</f>
        <v/>
      </c>
      <c s="72" t="str">
        <f>IF('S.D.PASTE SHEET'!B619="","",'S.D.PASTE SHEET'!B619)</f>
        <v/>
      </c>
      <c s="72" t="str">
        <f>IF('S.D.PASTE SHEET'!C619="","",'S.D.PASTE SHEET'!C619)</f>
        <v/>
      </c>
      <c s="73" t="str">
        <f>IF('S.D.PASTE SHEET'!D619="","",'S.D.PASTE SHEET'!D619)</f>
        <v/>
      </c>
      <c s="72" t="str">
        <f>IF('S.D.PASTE SHEET'!E619="","",UPPER('S.D.PASTE SHEET'!E619))</f>
        <v/>
      </c>
      <c s="72" t="str">
        <f>IF('S.D.PASTE SHEET'!F619="","",'S.D.PASTE SHEET'!F619)</f>
        <v/>
      </c>
      <c s="72" t="str">
        <f>IF('S.D.PASTE SHEET'!G619="","",UPPER('S.D.PASTE SHEET'!G619))</f>
        <v/>
      </c>
      <c s="72" t="str">
        <f>IF('S.D.PASTE SHEET'!H619="","",UPPER('S.D.PASTE SHEET'!H619))</f>
        <v/>
      </c>
      <c s="72" t="str">
        <f>IF('S.D.PASTE SHEET'!I619="","",'S.D.PASTE SHEET'!I619)</f>
        <v/>
      </c>
      <c s="73" t="str">
        <f>IF('S.D.PASTE SHEET'!J619="","",'S.D.PASTE SHEET'!J619)</f>
        <v/>
      </c>
      <c s="72" t="str">
        <f>IF('S.D.PASTE SHEET'!K619="","",'S.D.PASTE SHEET'!K619)</f>
        <v/>
      </c>
      <c s="72" t="str">
        <f>IF('S.D.PASTE SHEET'!L619="","",'S.D.PASTE SHEET'!L619)</f>
        <v/>
      </c>
      <c s="72" t="str">
        <f>IF('S.D.PASTE SHEET'!M619="","",'S.D.PASTE SHEET'!M619)</f>
        <v/>
      </c>
      <c s="72" t="str">
        <f>IF('S.D.PASTE SHEET'!N619="","",'S.D.PASTE SHEET'!N619)</f>
        <v/>
      </c>
      <c s="72" t="str">
        <f>IF('S.D.PASTE SHEET'!O619="","",'S.D.PASTE SHEET'!O619)</f>
        <v/>
      </c>
      <c s="72" t="str">
        <f>IF('S.D.PASTE SHEET'!P619="","",'S.D.PASTE SHEET'!P619)</f>
        <v/>
      </c>
      <c s="72" t="str">
        <f>IF('S.D.PASTE SHEET'!Q619="","",'S.D.PASTE SHEET'!Q619)</f>
        <v/>
      </c>
      <c s="72" t="str">
        <f>IF('S.D.PASTE SHEET'!R619="","",'S.D.PASTE SHEET'!R619)</f>
        <v/>
      </c>
      <c s="72" t="str">
        <f>IF('S.D.PASTE SHEET'!S619="","",'S.D.PASTE SHEET'!S619)</f>
        <v/>
      </c>
      <c s="72" t="str">
        <f>IF('S.D.PASTE SHEET'!T619="","",'S.D.PASTE SHEET'!T619)</f>
        <v/>
      </c>
      <c s="72" t="str">
        <f>IF('S.D.PASTE SHEET'!U619="","",'S.D.PASTE SHEET'!U619)</f>
        <v/>
      </c>
      <c s="72" t="str">
        <f>IF('S.D.PASTE SHEET'!V619="","",'S.D.PASTE SHEET'!V619)</f>
        <v/>
      </c>
      <c s="72" t="str">
        <f>IF('S.D.PASTE SHEET'!W619="","",'S.D.PASTE SHEET'!W619)</f>
        <v/>
      </c>
      <c s="72" t="str">
        <f>IF('S.D.PASTE SHEET'!X619="","",'S.D.PASTE SHEET'!X619)</f>
        <v/>
      </c>
      <c s="72" t="str">
        <f>IF('S.D.PASTE SHEET'!Y619="","",'S.D.PASTE SHEET'!Y619)</f>
        <v/>
      </c>
      <c s="72" t="str">
        <f>IF('S.D.PASTE SHEET'!Z619="","",'S.D.PASTE SHEET'!Z619)</f>
        <v/>
      </c>
      <c s="72" t="str">
        <f>IF('S.D.PASTE SHEET'!AA619="","",'S.D.PASTE SHEET'!AA619)</f>
        <v/>
      </c>
      <c s="72" t="str">
        <f>IF('S.D.PASTE SHEET'!AB619="","",'S.D.PASTE SHEET'!AB619)</f>
        <v/>
      </c>
      <c s="72" t="str">
        <f>IF('S.D.PASTE SHEET'!AC619="","",'S.D.PASTE SHEET'!AC619)</f>
        <v/>
      </c>
      <c s="72" t="str">
        <f>IF('S.D.PASTE SHEET'!AD619="","",'S.D.PASTE SHEET'!AD619)</f>
        <v/>
      </c>
      <c s="74"/>
      <c s="70" t="str">
        <f>IF(AK619="","",IF(AK619&gt;0,COUNT($AG$2:AG619),""))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IF(BC619="","",IF(BC619&gt;0,COUNT($AY$2:AY619),""))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0" spans="1:157" ht="15.75" customHeight="1">
      <c r="A620" s="72" t="str">
        <f>IF('S.D.PASTE SHEET'!A620="","",'S.D.PASTE SHEET'!A620)</f>
        <v/>
      </c>
      <c s="72" t="str">
        <f>IF('S.D.PASTE SHEET'!B620="","",'S.D.PASTE SHEET'!B620)</f>
        <v/>
      </c>
      <c s="72" t="str">
        <f>IF('S.D.PASTE SHEET'!C620="","",'S.D.PASTE SHEET'!C620)</f>
        <v/>
      </c>
      <c s="73" t="str">
        <f>IF('S.D.PASTE SHEET'!D620="","",'S.D.PASTE SHEET'!D620)</f>
        <v/>
      </c>
      <c s="72" t="str">
        <f>IF('S.D.PASTE SHEET'!E620="","",UPPER('S.D.PASTE SHEET'!E620))</f>
        <v/>
      </c>
      <c s="72" t="str">
        <f>IF('S.D.PASTE SHEET'!F620="","",'S.D.PASTE SHEET'!F620)</f>
        <v/>
      </c>
      <c s="72" t="str">
        <f>IF('S.D.PASTE SHEET'!G620="","",UPPER('S.D.PASTE SHEET'!G620))</f>
        <v/>
      </c>
      <c s="72" t="str">
        <f>IF('S.D.PASTE SHEET'!H620="","",UPPER('S.D.PASTE SHEET'!H620))</f>
        <v/>
      </c>
      <c s="72" t="str">
        <f>IF('S.D.PASTE SHEET'!I620="","",'S.D.PASTE SHEET'!I620)</f>
        <v/>
      </c>
      <c s="73" t="str">
        <f>IF('S.D.PASTE SHEET'!J620="","",'S.D.PASTE SHEET'!J620)</f>
        <v/>
      </c>
      <c s="72" t="str">
        <f>IF('S.D.PASTE SHEET'!K620="","",'S.D.PASTE SHEET'!K620)</f>
        <v/>
      </c>
      <c s="72" t="str">
        <f>IF('S.D.PASTE SHEET'!L620="","",'S.D.PASTE SHEET'!L620)</f>
        <v/>
      </c>
      <c s="72" t="str">
        <f>IF('S.D.PASTE SHEET'!M620="","",'S.D.PASTE SHEET'!M620)</f>
        <v/>
      </c>
      <c s="72" t="str">
        <f>IF('S.D.PASTE SHEET'!N620="","",'S.D.PASTE SHEET'!N620)</f>
        <v/>
      </c>
      <c s="72" t="str">
        <f>IF('S.D.PASTE SHEET'!O620="","",'S.D.PASTE SHEET'!O620)</f>
        <v/>
      </c>
      <c s="72" t="str">
        <f>IF('S.D.PASTE SHEET'!P620="","",'S.D.PASTE SHEET'!P620)</f>
        <v/>
      </c>
      <c s="72" t="str">
        <f>IF('S.D.PASTE SHEET'!Q620="","",'S.D.PASTE SHEET'!Q620)</f>
        <v/>
      </c>
      <c s="72" t="str">
        <f>IF('S.D.PASTE SHEET'!R620="","",'S.D.PASTE SHEET'!R620)</f>
        <v/>
      </c>
      <c s="72" t="str">
        <f>IF('S.D.PASTE SHEET'!S620="","",'S.D.PASTE SHEET'!S620)</f>
        <v/>
      </c>
      <c s="72" t="str">
        <f>IF('S.D.PASTE SHEET'!T620="","",'S.D.PASTE SHEET'!T620)</f>
        <v/>
      </c>
      <c s="72" t="str">
        <f>IF('S.D.PASTE SHEET'!U620="","",'S.D.PASTE SHEET'!U620)</f>
        <v/>
      </c>
      <c s="72" t="str">
        <f>IF('S.D.PASTE SHEET'!V620="","",'S.D.PASTE SHEET'!V620)</f>
        <v/>
      </c>
      <c s="72" t="str">
        <f>IF('S.D.PASTE SHEET'!W620="","",'S.D.PASTE SHEET'!W620)</f>
        <v/>
      </c>
      <c s="72" t="str">
        <f>IF('S.D.PASTE SHEET'!X620="","",'S.D.PASTE SHEET'!X620)</f>
        <v/>
      </c>
      <c s="72" t="str">
        <f>IF('S.D.PASTE SHEET'!Y620="","",'S.D.PASTE SHEET'!Y620)</f>
        <v/>
      </c>
      <c s="72" t="str">
        <f>IF('S.D.PASTE SHEET'!Z620="","",'S.D.PASTE SHEET'!Z620)</f>
        <v/>
      </c>
      <c s="72" t="str">
        <f>IF('S.D.PASTE SHEET'!AA620="","",'S.D.PASTE SHEET'!AA620)</f>
        <v/>
      </c>
      <c s="72" t="str">
        <f>IF('S.D.PASTE SHEET'!AB620="","",'S.D.PASTE SHEET'!AB620)</f>
        <v/>
      </c>
      <c s="72" t="str">
        <f>IF('S.D.PASTE SHEET'!AC620="","",'S.D.PASTE SHEET'!AC620)</f>
        <v/>
      </c>
      <c s="72" t="str">
        <f>IF('S.D.PASTE SHEET'!AD620="","",'S.D.PASTE SHEET'!AD620)</f>
        <v/>
      </c>
      <c s="74"/>
      <c s="70" t="str">
        <f>IF(AK620="","",IF(AK620&gt;0,COUNT($AG$2:AG620),""))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IF(BC620="","",IF(BC620&gt;0,COUNT($AY$2:AY620),""))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1" spans="1:157" ht="15.75" customHeight="1">
      <c r="A621" s="72" t="str">
        <f>IF('S.D.PASTE SHEET'!A621="","",'S.D.PASTE SHEET'!A621)</f>
        <v/>
      </c>
      <c s="72" t="str">
        <f>IF('S.D.PASTE SHEET'!B621="","",'S.D.PASTE SHEET'!B621)</f>
        <v/>
      </c>
      <c s="72" t="str">
        <f>IF('S.D.PASTE SHEET'!C621="","",'S.D.PASTE SHEET'!C621)</f>
        <v/>
      </c>
      <c s="73" t="str">
        <f>IF('S.D.PASTE SHEET'!D621="","",'S.D.PASTE SHEET'!D621)</f>
        <v/>
      </c>
      <c s="72" t="str">
        <f>IF('S.D.PASTE SHEET'!E621="","",UPPER('S.D.PASTE SHEET'!E621))</f>
        <v/>
      </c>
      <c s="72" t="str">
        <f>IF('S.D.PASTE SHEET'!F621="","",'S.D.PASTE SHEET'!F621)</f>
        <v/>
      </c>
      <c s="72" t="str">
        <f>IF('S.D.PASTE SHEET'!G621="","",UPPER('S.D.PASTE SHEET'!G621))</f>
        <v/>
      </c>
      <c s="72" t="str">
        <f>IF('S.D.PASTE SHEET'!H621="","",UPPER('S.D.PASTE SHEET'!H621))</f>
        <v/>
      </c>
      <c s="72" t="str">
        <f>IF('S.D.PASTE SHEET'!I621="","",'S.D.PASTE SHEET'!I621)</f>
        <v/>
      </c>
      <c s="73" t="str">
        <f>IF('S.D.PASTE SHEET'!J621="","",'S.D.PASTE SHEET'!J621)</f>
        <v/>
      </c>
      <c s="72" t="str">
        <f>IF('S.D.PASTE SHEET'!K621="","",'S.D.PASTE SHEET'!K621)</f>
        <v/>
      </c>
      <c s="72" t="str">
        <f>IF('S.D.PASTE SHEET'!L621="","",'S.D.PASTE SHEET'!L621)</f>
        <v/>
      </c>
      <c s="72" t="str">
        <f>IF('S.D.PASTE SHEET'!M621="","",'S.D.PASTE SHEET'!M621)</f>
        <v/>
      </c>
      <c s="72" t="str">
        <f>IF('S.D.PASTE SHEET'!N621="","",'S.D.PASTE SHEET'!N621)</f>
        <v/>
      </c>
      <c s="72" t="str">
        <f>IF('S.D.PASTE SHEET'!O621="","",'S.D.PASTE SHEET'!O621)</f>
        <v/>
      </c>
      <c s="72" t="str">
        <f>IF('S.D.PASTE SHEET'!P621="","",'S.D.PASTE SHEET'!P621)</f>
        <v/>
      </c>
      <c s="72" t="str">
        <f>IF('S.D.PASTE SHEET'!Q621="","",'S.D.PASTE SHEET'!Q621)</f>
        <v/>
      </c>
      <c s="72" t="str">
        <f>IF('S.D.PASTE SHEET'!R621="","",'S.D.PASTE SHEET'!R621)</f>
        <v/>
      </c>
      <c s="72" t="str">
        <f>IF('S.D.PASTE SHEET'!S621="","",'S.D.PASTE SHEET'!S621)</f>
        <v/>
      </c>
      <c s="72" t="str">
        <f>IF('S.D.PASTE SHEET'!T621="","",'S.D.PASTE SHEET'!T621)</f>
        <v/>
      </c>
      <c s="72" t="str">
        <f>IF('S.D.PASTE SHEET'!U621="","",'S.D.PASTE SHEET'!U621)</f>
        <v/>
      </c>
      <c s="72" t="str">
        <f>IF('S.D.PASTE SHEET'!V621="","",'S.D.PASTE SHEET'!V621)</f>
        <v/>
      </c>
      <c s="72" t="str">
        <f>IF('S.D.PASTE SHEET'!W621="","",'S.D.PASTE SHEET'!W621)</f>
        <v/>
      </c>
      <c s="72" t="str">
        <f>IF('S.D.PASTE SHEET'!X621="","",'S.D.PASTE SHEET'!X621)</f>
        <v/>
      </c>
      <c s="72" t="str">
        <f>IF('S.D.PASTE SHEET'!Y621="","",'S.D.PASTE SHEET'!Y621)</f>
        <v/>
      </c>
      <c s="72" t="str">
        <f>IF('S.D.PASTE SHEET'!Z621="","",'S.D.PASTE SHEET'!Z621)</f>
        <v/>
      </c>
      <c s="72" t="str">
        <f>IF('S.D.PASTE SHEET'!AA621="","",'S.D.PASTE SHEET'!AA621)</f>
        <v/>
      </c>
      <c s="72" t="str">
        <f>IF('S.D.PASTE SHEET'!AB621="","",'S.D.PASTE SHEET'!AB621)</f>
        <v/>
      </c>
      <c s="72" t="str">
        <f>IF('S.D.PASTE SHEET'!AC621="","",'S.D.PASTE SHEET'!AC621)</f>
        <v/>
      </c>
      <c s="72" t="str">
        <f>IF('S.D.PASTE SHEET'!AD621="","",'S.D.PASTE SHEET'!AD621)</f>
        <v/>
      </c>
      <c s="74"/>
      <c s="70" t="str">
        <f>IF(AK621="","",IF(AK621&gt;0,COUNT($AG$2:AG621),""))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IF(BC621="","",IF(BC621&gt;0,COUNT($AY$2:AY621),""))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2" spans="1:157" ht="15.75" customHeight="1">
      <c r="A622" s="72" t="str">
        <f>IF('S.D.PASTE SHEET'!A622="","",'S.D.PASTE SHEET'!A622)</f>
        <v/>
      </c>
      <c s="72" t="str">
        <f>IF('S.D.PASTE SHEET'!B622="","",'S.D.PASTE SHEET'!B622)</f>
        <v/>
      </c>
      <c s="72" t="str">
        <f>IF('S.D.PASTE SHEET'!C622="","",'S.D.PASTE SHEET'!C622)</f>
        <v/>
      </c>
      <c s="73" t="str">
        <f>IF('S.D.PASTE SHEET'!D622="","",'S.D.PASTE SHEET'!D622)</f>
        <v/>
      </c>
      <c s="72" t="str">
        <f>IF('S.D.PASTE SHEET'!E622="","",UPPER('S.D.PASTE SHEET'!E622))</f>
        <v/>
      </c>
      <c s="72" t="str">
        <f>IF('S.D.PASTE SHEET'!F622="","",'S.D.PASTE SHEET'!F622)</f>
        <v/>
      </c>
      <c s="72" t="str">
        <f>IF('S.D.PASTE SHEET'!G622="","",UPPER('S.D.PASTE SHEET'!G622))</f>
        <v/>
      </c>
      <c s="72" t="str">
        <f>IF('S.D.PASTE SHEET'!H622="","",UPPER('S.D.PASTE SHEET'!H622))</f>
        <v/>
      </c>
      <c s="72" t="str">
        <f>IF('S.D.PASTE SHEET'!I622="","",'S.D.PASTE SHEET'!I622)</f>
        <v/>
      </c>
      <c s="73" t="str">
        <f>IF('S.D.PASTE SHEET'!J622="","",'S.D.PASTE SHEET'!J622)</f>
        <v/>
      </c>
      <c s="72" t="str">
        <f>IF('S.D.PASTE SHEET'!K622="","",'S.D.PASTE SHEET'!K622)</f>
        <v/>
      </c>
      <c s="72" t="str">
        <f>IF('S.D.PASTE SHEET'!L622="","",'S.D.PASTE SHEET'!L622)</f>
        <v/>
      </c>
      <c s="72" t="str">
        <f>IF('S.D.PASTE SHEET'!M622="","",'S.D.PASTE SHEET'!M622)</f>
        <v/>
      </c>
      <c s="72" t="str">
        <f>IF('S.D.PASTE SHEET'!N622="","",'S.D.PASTE SHEET'!N622)</f>
        <v/>
      </c>
      <c s="72" t="str">
        <f>IF('S.D.PASTE SHEET'!O622="","",'S.D.PASTE SHEET'!O622)</f>
        <v/>
      </c>
      <c s="72" t="str">
        <f>IF('S.D.PASTE SHEET'!P622="","",'S.D.PASTE SHEET'!P622)</f>
        <v/>
      </c>
      <c s="72" t="str">
        <f>IF('S.D.PASTE SHEET'!Q622="","",'S.D.PASTE SHEET'!Q622)</f>
        <v/>
      </c>
      <c s="72" t="str">
        <f>IF('S.D.PASTE SHEET'!R622="","",'S.D.PASTE SHEET'!R622)</f>
        <v/>
      </c>
      <c s="72" t="str">
        <f>IF('S.D.PASTE SHEET'!S622="","",'S.D.PASTE SHEET'!S622)</f>
        <v/>
      </c>
      <c s="72" t="str">
        <f>IF('S.D.PASTE SHEET'!T622="","",'S.D.PASTE SHEET'!T622)</f>
        <v/>
      </c>
      <c s="72" t="str">
        <f>IF('S.D.PASTE SHEET'!U622="","",'S.D.PASTE SHEET'!U622)</f>
        <v/>
      </c>
      <c s="72" t="str">
        <f>IF('S.D.PASTE SHEET'!V622="","",'S.D.PASTE SHEET'!V622)</f>
        <v/>
      </c>
      <c s="72" t="str">
        <f>IF('S.D.PASTE SHEET'!W622="","",'S.D.PASTE SHEET'!W622)</f>
        <v/>
      </c>
      <c s="72" t="str">
        <f>IF('S.D.PASTE SHEET'!X622="","",'S.D.PASTE SHEET'!X622)</f>
        <v/>
      </c>
      <c s="72" t="str">
        <f>IF('S.D.PASTE SHEET'!Y622="","",'S.D.PASTE SHEET'!Y622)</f>
        <v/>
      </c>
      <c s="72" t="str">
        <f>IF('S.D.PASTE SHEET'!Z622="","",'S.D.PASTE SHEET'!Z622)</f>
        <v/>
      </c>
      <c s="72" t="str">
        <f>IF('S.D.PASTE SHEET'!AA622="","",'S.D.PASTE SHEET'!AA622)</f>
        <v/>
      </c>
      <c s="72" t="str">
        <f>IF('S.D.PASTE SHEET'!AB622="","",'S.D.PASTE SHEET'!AB622)</f>
        <v/>
      </c>
      <c s="72" t="str">
        <f>IF('S.D.PASTE SHEET'!AC622="","",'S.D.PASTE SHEET'!AC622)</f>
        <v/>
      </c>
      <c s="72" t="str">
        <f>IF('S.D.PASTE SHEET'!AD622="","",'S.D.PASTE SHEET'!AD622)</f>
        <v/>
      </c>
      <c s="74"/>
      <c s="70" t="str">
        <f>IF(AK622="","",IF(AK622&gt;0,COUNT($AG$2:AG622),""))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IF(BC622="","",IF(BC622&gt;0,COUNT($AY$2:AY622),""))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3" spans="1:157" ht="15.75" customHeight="1">
      <c r="A623" s="72" t="str">
        <f>IF('S.D.PASTE SHEET'!A623="","",'S.D.PASTE SHEET'!A623)</f>
        <v/>
      </c>
      <c s="72" t="str">
        <f>IF('S.D.PASTE SHEET'!B623="","",'S.D.PASTE SHEET'!B623)</f>
        <v/>
      </c>
      <c s="72" t="str">
        <f>IF('S.D.PASTE SHEET'!C623="","",'S.D.PASTE SHEET'!C623)</f>
        <v/>
      </c>
      <c s="73" t="str">
        <f>IF('S.D.PASTE SHEET'!D623="","",'S.D.PASTE SHEET'!D623)</f>
        <v/>
      </c>
      <c s="72" t="str">
        <f>IF('S.D.PASTE SHEET'!E623="","",UPPER('S.D.PASTE SHEET'!E623))</f>
        <v/>
      </c>
      <c s="72" t="str">
        <f>IF('S.D.PASTE SHEET'!F623="","",'S.D.PASTE SHEET'!F623)</f>
        <v/>
      </c>
      <c s="72" t="str">
        <f>IF('S.D.PASTE SHEET'!G623="","",UPPER('S.D.PASTE SHEET'!G623))</f>
        <v/>
      </c>
      <c s="72" t="str">
        <f>IF('S.D.PASTE SHEET'!H623="","",UPPER('S.D.PASTE SHEET'!H623))</f>
        <v/>
      </c>
      <c s="72" t="str">
        <f>IF('S.D.PASTE SHEET'!I623="","",'S.D.PASTE SHEET'!I623)</f>
        <v/>
      </c>
      <c s="73" t="str">
        <f>IF('S.D.PASTE SHEET'!J623="","",'S.D.PASTE SHEET'!J623)</f>
        <v/>
      </c>
      <c s="72" t="str">
        <f>IF('S.D.PASTE SHEET'!K623="","",'S.D.PASTE SHEET'!K623)</f>
        <v/>
      </c>
      <c s="72" t="str">
        <f>IF('S.D.PASTE SHEET'!L623="","",'S.D.PASTE SHEET'!L623)</f>
        <v/>
      </c>
      <c s="72" t="str">
        <f>IF('S.D.PASTE SHEET'!M623="","",'S.D.PASTE SHEET'!M623)</f>
        <v/>
      </c>
      <c s="72" t="str">
        <f>IF('S.D.PASTE SHEET'!N623="","",'S.D.PASTE SHEET'!N623)</f>
        <v/>
      </c>
      <c s="72" t="str">
        <f>IF('S.D.PASTE SHEET'!O623="","",'S.D.PASTE SHEET'!O623)</f>
        <v/>
      </c>
      <c s="72" t="str">
        <f>IF('S.D.PASTE SHEET'!P623="","",'S.D.PASTE SHEET'!P623)</f>
        <v/>
      </c>
      <c s="72" t="str">
        <f>IF('S.D.PASTE SHEET'!Q623="","",'S.D.PASTE SHEET'!Q623)</f>
        <v/>
      </c>
      <c s="72" t="str">
        <f>IF('S.D.PASTE SHEET'!R623="","",'S.D.PASTE SHEET'!R623)</f>
        <v/>
      </c>
      <c s="72" t="str">
        <f>IF('S.D.PASTE SHEET'!S623="","",'S.D.PASTE SHEET'!S623)</f>
        <v/>
      </c>
      <c s="72" t="str">
        <f>IF('S.D.PASTE SHEET'!T623="","",'S.D.PASTE SHEET'!T623)</f>
        <v/>
      </c>
      <c s="72" t="str">
        <f>IF('S.D.PASTE SHEET'!U623="","",'S.D.PASTE SHEET'!U623)</f>
        <v/>
      </c>
      <c s="72" t="str">
        <f>IF('S.D.PASTE SHEET'!V623="","",'S.D.PASTE SHEET'!V623)</f>
        <v/>
      </c>
      <c s="72" t="str">
        <f>IF('S.D.PASTE SHEET'!W623="","",'S.D.PASTE SHEET'!W623)</f>
        <v/>
      </c>
      <c s="72" t="str">
        <f>IF('S.D.PASTE SHEET'!X623="","",'S.D.PASTE SHEET'!X623)</f>
        <v/>
      </c>
      <c s="72" t="str">
        <f>IF('S.D.PASTE SHEET'!Y623="","",'S.D.PASTE SHEET'!Y623)</f>
        <v/>
      </c>
      <c s="72" t="str">
        <f>IF('S.D.PASTE SHEET'!Z623="","",'S.D.PASTE SHEET'!Z623)</f>
        <v/>
      </c>
      <c s="72" t="str">
        <f>IF('S.D.PASTE SHEET'!AA623="","",'S.D.PASTE SHEET'!AA623)</f>
        <v/>
      </c>
      <c s="72" t="str">
        <f>IF('S.D.PASTE SHEET'!AB623="","",'S.D.PASTE SHEET'!AB623)</f>
        <v/>
      </c>
      <c s="72" t="str">
        <f>IF('S.D.PASTE SHEET'!AC623="","",'S.D.PASTE SHEET'!AC623)</f>
        <v/>
      </c>
      <c s="72" t="str">
        <f>IF('S.D.PASTE SHEET'!AD623="","",'S.D.PASTE SHEET'!AD623)</f>
        <v/>
      </c>
      <c s="74"/>
      <c s="70" t="str">
        <f>IF(AK623="","",IF(AK623&gt;0,COUNT($AG$2:AG623),""))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IF(BC623="","",IF(BC623&gt;0,COUNT($AY$2:AY623),""))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4" spans="1:157" ht="15.75" customHeight="1">
      <c r="A624" s="72" t="str">
        <f>IF('S.D.PASTE SHEET'!A624="","",'S.D.PASTE SHEET'!A624)</f>
        <v/>
      </c>
      <c s="72" t="str">
        <f>IF('S.D.PASTE SHEET'!B624="","",'S.D.PASTE SHEET'!B624)</f>
        <v/>
      </c>
      <c s="72" t="str">
        <f>IF('S.D.PASTE SHEET'!C624="","",'S.D.PASTE SHEET'!C624)</f>
        <v/>
      </c>
      <c s="73" t="str">
        <f>IF('S.D.PASTE SHEET'!D624="","",'S.D.PASTE SHEET'!D624)</f>
        <v/>
      </c>
      <c s="72" t="str">
        <f>IF('S.D.PASTE SHEET'!E624="","",UPPER('S.D.PASTE SHEET'!E624))</f>
        <v/>
      </c>
      <c s="72" t="str">
        <f>IF('S.D.PASTE SHEET'!F624="","",'S.D.PASTE SHEET'!F624)</f>
        <v/>
      </c>
      <c s="72" t="str">
        <f>IF('S.D.PASTE SHEET'!G624="","",UPPER('S.D.PASTE SHEET'!G624))</f>
        <v/>
      </c>
      <c s="72" t="str">
        <f>IF('S.D.PASTE SHEET'!H624="","",UPPER('S.D.PASTE SHEET'!H624))</f>
        <v/>
      </c>
      <c s="72" t="str">
        <f>IF('S.D.PASTE SHEET'!I624="","",'S.D.PASTE SHEET'!I624)</f>
        <v/>
      </c>
      <c s="73" t="str">
        <f>IF('S.D.PASTE SHEET'!J624="","",'S.D.PASTE SHEET'!J624)</f>
        <v/>
      </c>
      <c s="72" t="str">
        <f>IF('S.D.PASTE SHEET'!K624="","",'S.D.PASTE SHEET'!K624)</f>
        <v/>
      </c>
      <c s="72" t="str">
        <f>IF('S.D.PASTE SHEET'!L624="","",'S.D.PASTE SHEET'!L624)</f>
        <v/>
      </c>
      <c s="72" t="str">
        <f>IF('S.D.PASTE SHEET'!M624="","",'S.D.PASTE SHEET'!M624)</f>
        <v/>
      </c>
      <c s="72" t="str">
        <f>IF('S.D.PASTE SHEET'!N624="","",'S.D.PASTE SHEET'!N624)</f>
        <v/>
      </c>
      <c s="72" t="str">
        <f>IF('S.D.PASTE SHEET'!O624="","",'S.D.PASTE SHEET'!O624)</f>
        <v/>
      </c>
      <c s="72" t="str">
        <f>IF('S.D.PASTE SHEET'!P624="","",'S.D.PASTE SHEET'!P624)</f>
        <v/>
      </c>
      <c s="72" t="str">
        <f>IF('S.D.PASTE SHEET'!Q624="","",'S.D.PASTE SHEET'!Q624)</f>
        <v/>
      </c>
      <c s="72" t="str">
        <f>IF('S.D.PASTE SHEET'!R624="","",'S.D.PASTE SHEET'!R624)</f>
        <v/>
      </c>
      <c s="72" t="str">
        <f>IF('S.D.PASTE SHEET'!S624="","",'S.D.PASTE SHEET'!S624)</f>
        <v/>
      </c>
      <c s="72" t="str">
        <f>IF('S.D.PASTE SHEET'!T624="","",'S.D.PASTE SHEET'!T624)</f>
        <v/>
      </c>
      <c s="72" t="str">
        <f>IF('S.D.PASTE SHEET'!U624="","",'S.D.PASTE SHEET'!U624)</f>
        <v/>
      </c>
      <c s="72" t="str">
        <f>IF('S.D.PASTE SHEET'!V624="","",'S.D.PASTE SHEET'!V624)</f>
        <v/>
      </c>
      <c s="72" t="str">
        <f>IF('S.D.PASTE SHEET'!W624="","",'S.D.PASTE SHEET'!W624)</f>
        <v/>
      </c>
      <c s="72" t="str">
        <f>IF('S.D.PASTE SHEET'!X624="","",'S.D.PASTE SHEET'!X624)</f>
        <v/>
      </c>
      <c s="72" t="str">
        <f>IF('S.D.PASTE SHEET'!Y624="","",'S.D.PASTE SHEET'!Y624)</f>
        <v/>
      </c>
      <c s="72" t="str">
        <f>IF('S.D.PASTE SHEET'!Z624="","",'S.D.PASTE SHEET'!Z624)</f>
        <v/>
      </c>
      <c s="72" t="str">
        <f>IF('S.D.PASTE SHEET'!AA624="","",'S.D.PASTE SHEET'!AA624)</f>
        <v/>
      </c>
      <c s="72" t="str">
        <f>IF('S.D.PASTE SHEET'!AB624="","",'S.D.PASTE SHEET'!AB624)</f>
        <v/>
      </c>
      <c s="72" t="str">
        <f>IF('S.D.PASTE SHEET'!AC624="","",'S.D.PASTE SHEET'!AC624)</f>
        <v/>
      </c>
      <c s="72" t="str">
        <f>IF('S.D.PASTE SHEET'!AD624="","",'S.D.PASTE SHEET'!AD624)</f>
        <v/>
      </c>
      <c s="74"/>
      <c s="70" t="str">
        <f>IF(AK624="","",IF(AK624&gt;0,COUNT($AG$2:AG624),""))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IF(BC624="","",IF(BC624&gt;0,COUNT($AY$2:AY624),""))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5" spans="1:157" ht="15.75" customHeight="1">
      <c r="A625" s="72" t="str">
        <f>IF('S.D.PASTE SHEET'!A625="","",'S.D.PASTE SHEET'!A625)</f>
        <v/>
      </c>
      <c s="72" t="str">
        <f>IF('S.D.PASTE SHEET'!B625="","",'S.D.PASTE SHEET'!B625)</f>
        <v/>
      </c>
      <c s="72" t="str">
        <f>IF('S.D.PASTE SHEET'!C625="","",'S.D.PASTE SHEET'!C625)</f>
        <v/>
      </c>
      <c s="73" t="str">
        <f>IF('S.D.PASTE SHEET'!D625="","",'S.D.PASTE SHEET'!D625)</f>
        <v/>
      </c>
      <c s="72" t="str">
        <f>IF('S.D.PASTE SHEET'!E625="","",UPPER('S.D.PASTE SHEET'!E625))</f>
        <v/>
      </c>
      <c s="72" t="str">
        <f>IF('S.D.PASTE SHEET'!F625="","",'S.D.PASTE SHEET'!F625)</f>
        <v/>
      </c>
      <c s="72" t="str">
        <f>IF('S.D.PASTE SHEET'!G625="","",UPPER('S.D.PASTE SHEET'!G625))</f>
        <v/>
      </c>
      <c s="72" t="str">
        <f>IF('S.D.PASTE SHEET'!H625="","",UPPER('S.D.PASTE SHEET'!H625))</f>
        <v/>
      </c>
      <c s="72" t="str">
        <f>IF('S.D.PASTE SHEET'!I625="","",'S.D.PASTE SHEET'!I625)</f>
        <v/>
      </c>
      <c s="73" t="str">
        <f>IF('S.D.PASTE SHEET'!J625="","",'S.D.PASTE SHEET'!J625)</f>
        <v/>
      </c>
      <c s="72" t="str">
        <f>IF('S.D.PASTE SHEET'!K625="","",'S.D.PASTE SHEET'!K625)</f>
        <v/>
      </c>
      <c s="72" t="str">
        <f>IF('S.D.PASTE SHEET'!L625="","",'S.D.PASTE SHEET'!L625)</f>
        <v/>
      </c>
      <c s="72" t="str">
        <f>IF('S.D.PASTE SHEET'!M625="","",'S.D.PASTE SHEET'!M625)</f>
        <v/>
      </c>
      <c s="72" t="str">
        <f>IF('S.D.PASTE SHEET'!N625="","",'S.D.PASTE SHEET'!N625)</f>
        <v/>
      </c>
      <c s="72" t="str">
        <f>IF('S.D.PASTE SHEET'!O625="","",'S.D.PASTE SHEET'!O625)</f>
        <v/>
      </c>
      <c s="72" t="str">
        <f>IF('S.D.PASTE SHEET'!P625="","",'S.D.PASTE SHEET'!P625)</f>
        <v/>
      </c>
      <c s="72" t="str">
        <f>IF('S.D.PASTE SHEET'!Q625="","",'S.D.PASTE SHEET'!Q625)</f>
        <v/>
      </c>
      <c s="72" t="str">
        <f>IF('S.D.PASTE SHEET'!R625="","",'S.D.PASTE SHEET'!R625)</f>
        <v/>
      </c>
      <c s="72" t="str">
        <f>IF('S.D.PASTE SHEET'!S625="","",'S.D.PASTE SHEET'!S625)</f>
        <v/>
      </c>
      <c s="72" t="str">
        <f>IF('S.D.PASTE SHEET'!T625="","",'S.D.PASTE SHEET'!T625)</f>
        <v/>
      </c>
      <c s="72" t="str">
        <f>IF('S.D.PASTE SHEET'!U625="","",'S.D.PASTE SHEET'!U625)</f>
        <v/>
      </c>
      <c s="72" t="str">
        <f>IF('S.D.PASTE SHEET'!V625="","",'S.D.PASTE SHEET'!V625)</f>
        <v/>
      </c>
      <c s="72" t="str">
        <f>IF('S.D.PASTE SHEET'!W625="","",'S.D.PASTE SHEET'!W625)</f>
        <v/>
      </c>
      <c s="72" t="str">
        <f>IF('S.D.PASTE SHEET'!X625="","",'S.D.PASTE SHEET'!X625)</f>
        <v/>
      </c>
      <c s="72" t="str">
        <f>IF('S.D.PASTE SHEET'!Y625="","",'S.D.PASTE SHEET'!Y625)</f>
        <v/>
      </c>
      <c s="72" t="str">
        <f>IF('S.D.PASTE SHEET'!Z625="","",'S.D.PASTE SHEET'!Z625)</f>
        <v/>
      </c>
      <c s="72" t="str">
        <f>IF('S.D.PASTE SHEET'!AA625="","",'S.D.PASTE SHEET'!AA625)</f>
        <v/>
      </c>
      <c s="72" t="str">
        <f>IF('S.D.PASTE SHEET'!AB625="","",'S.D.PASTE SHEET'!AB625)</f>
        <v/>
      </c>
      <c s="72" t="str">
        <f>IF('S.D.PASTE SHEET'!AC625="","",'S.D.PASTE SHEET'!AC625)</f>
        <v/>
      </c>
      <c s="72" t="str">
        <f>IF('S.D.PASTE SHEET'!AD625="","",'S.D.PASTE SHEET'!AD625)</f>
        <v/>
      </c>
      <c s="74"/>
      <c s="70" t="str">
        <f>IF(AK625="","",IF(AK625&gt;0,COUNT($AG$2:AG625),""))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IF(BC625="","",IF(BC625&gt;0,COUNT($AY$2:AY625),""))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6" spans="1:157" ht="15.75" customHeight="1">
      <c r="A626" s="72" t="str">
        <f>IF('S.D.PASTE SHEET'!A626="","",'S.D.PASTE SHEET'!A626)</f>
        <v/>
      </c>
      <c s="72" t="str">
        <f>IF('S.D.PASTE SHEET'!B626="","",'S.D.PASTE SHEET'!B626)</f>
        <v/>
      </c>
      <c s="72" t="str">
        <f>IF('S.D.PASTE SHEET'!C626="","",'S.D.PASTE SHEET'!C626)</f>
        <v/>
      </c>
      <c s="73" t="str">
        <f>IF('S.D.PASTE SHEET'!D626="","",'S.D.PASTE SHEET'!D626)</f>
        <v/>
      </c>
      <c s="72" t="str">
        <f>IF('S.D.PASTE SHEET'!E626="","",UPPER('S.D.PASTE SHEET'!E626))</f>
        <v/>
      </c>
      <c s="72" t="str">
        <f>IF('S.D.PASTE SHEET'!F626="","",'S.D.PASTE SHEET'!F626)</f>
        <v/>
      </c>
      <c s="72" t="str">
        <f>IF('S.D.PASTE SHEET'!G626="","",UPPER('S.D.PASTE SHEET'!G626))</f>
        <v/>
      </c>
      <c s="72" t="str">
        <f>IF('S.D.PASTE SHEET'!H626="","",UPPER('S.D.PASTE SHEET'!H626))</f>
        <v/>
      </c>
      <c s="72" t="str">
        <f>IF('S.D.PASTE SHEET'!I626="","",'S.D.PASTE SHEET'!I626)</f>
        <v/>
      </c>
      <c s="73" t="str">
        <f>IF('S.D.PASTE SHEET'!J626="","",'S.D.PASTE SHEET'!J626)</f>
        <v/>
      </c>
      <c s="72" t="str">
        <f>IF('S.D.PASTE SHEET'!K626="","",'S.D.PASTE SHEET'!K626)</f>
        <v/>
      </c>
      <c s="72" t="str">
        <f>IF('S.D.PASTE SHEET'!L626="","",'S.D.PASTE SHEET'!L626)</f>
        <v/>
      </c>
      <c s="72" t="str">
        <f>IF('S.D.PASTE SHEET'!M626="","",'S.D.PASTE SHEET'!M626)</f>
        <v/>
      </c>
      <c s="72" t="str">
        <f>IF('S.D.PASTE SHEET'!N626="","",'S.D.PASTE SHEET'!N626)</f>
        <v/>
      </c>
      <c s="72" t="str">
        <f>IF('S.D.PASTE SHEET'!O626="","",'S.D.PASTE SHEET'!O626)</f>
        <v/>
      </c>
      <c s="72" t="str">
        <f>IF('S.D.PASTE SHEET'!P626="","",'S.D.PASTE SHEET'!P626)</f>
        <v/>
      </c>
      <c s="72" t="str">
        <f>IF('S.D.PASTE SHEET'!Q626="","",'S.D.PASTE SHEET'!Q626)</f>
        <v/>
      </c>
      <c s="72" t="str">
        <f>IF('S.D.PASTE SHEET'!R626="","",'S.D.PASTE SHEET'!R626)</f>
        <v/>
      </c>
      <c s="72" t="str">
        <f>IF('S.D.PASTE SHEET'!S626="","",'S.D.PASTE SHEET'!S626)</f>
        <v/>
      </c>
      <c s="72" t="str">
        <f>IF('S.D.PASTE SHEET'!T626="","",'S.D.PASTE SHEET'!T626)</f>
        <v/>
      </c>
      <c s="72" t="str">
        <f>IF('S.D.PASTE SHEET'!U626="","",'S.D.PASTE SHEET'!U626)</f>
        <v/>
      </c>
      <c s="72" t="str">
        <f>IF('S.D.PASTE SHEET'!V626="","",'S.D.PASTE SHEET'!V626)</f>
        <v/>
      </c>
      <c s="72" t="str">
        <f>IF('S.D.PASTE SHEET'!W626="","",'S.D.PASTE SHEET'!W626)</f>
        <v/>
      </c>
      <c s="72" t="str">
        <f>IF('S.D.PASTE SHEET'!X626="","",'S.D.PASTE SHEET'!X626)</f>
        <v/>
      </c>
      <c s="72" t="str">
        <f>IF('S.D.PASTE SHEET'!Y626="","",'S.D.PASTE SHEET'!Y626)</f>
        <v/>
      </c>
      <c s="72" t="str">
        <f>IF('S.D.PASTE SHEET'!Z626="","",'S.D.PASTE SHEET'!Z626)</f>
        <v/>
      </c>
      <c s="72" t="str">
        <f>IF('S.D.PASTE SHEET'!AA626="","",'S.D.PASTE SHEET'!AA626)</f>
        <v/>
      </c>
      <c s="72" t="str">
        <f>IF('S.D.PASTE SHEET'!AB626="","",'S.D.PASTE SHEET'!AB626)</f>
        <v/>
      </c>
      <c s="72" t="str">
        <f>IF('S.D.PASTE SHEET'!AC626="","",'S.D.PASTE SHEET'!AC626)</f>
        <v/>
      </c>
      <c s="72" t="str">
        <f>IF('S.D.PASTE SHEET'!AD626="","",'S.D.PASTE SHEET'!AD626)</f>
        <v/>
      </c>
      <c s="74"/>
      <c s="70" t="str">
        <f>IF(AK626="","",IF(AK626&gt;0,COUNT($AG$2:AG626),""))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IF(BC626="","",IF(BC626&gt;0,COUNT($AY$2:AY626),""))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7" spans="1:157" ht="15.75" customHeight="1">
      <c r="A627" s="72" t="str">
        <f>IF('S.D.PASTE SHEET'!A627="","",'S.D.PASTE SHEET'!A627)</f>
        <v/>
      </c>
      <c s="72" t="str">
        <f>IF('S.D.PASTE SHEET'!B627="","",'S.D.PASTE SHEET'!B627)</f>
        <v/>
      </c>
      <c s="72" t="str">
        <f>IF('S.D.PASTE SHEET'!C627="","",'S.D.PASTE SHEET'!C627)</f>
        <v/>
      </c>
      <c s="73" t="str">
        <f>IF('S.D.PASTE SHEET'!D627="","",'S.D.PASTE SHEET'!D627)</f>
        <v/>
      </c>
      <c s="72" t="str">
        <f>IF('S.D.PASTE SHEET'!E627="","",UPPER('S.D.PASTE SHEET'!E627))</f>
        <v/>
      </c>
      <c s="72" t="str">
        <f>IF('S.D.PASTE SHEET'!F627="","",'S.D.PASTE SHEET'!F627)</f>
        <v/>
      </c>
      <c s="72" t="str">
        <f>IF('S.D.PASTE SHEET'!G627="","",UPPER('S.D.PASTE SHEET'!G627))</f>
        <v/>
      </c>
      <c s="72" t="str">
        <f>IF('S.D.PASTE SHEET'!H627="","",UPPER('S.D.PASTE SHEET'!H627))</f>
        <v/>
      </c>
      <c s="72" t="str">
        <f>IF('S.D.PASTE SHEET'!I627="","",'S.D.PASTE SHEET'!I627)</f>
        <v/>
      </c>
      <c s="73" t="str">
        <f>IF('S.D.PASTE SHEET'!J627="","",'S.D.PASTE SHEET'!J627)</f>
        <v/>
      </c>
      <c s="72" t="str">
        <f>IF('S.D.PASTE SHEET'!K627="","",'S.D.PASTE SHEET'!K627)</f>
        <v/>
      </c>
      <c s="72" t="str">
        <f>IF('S.D.PASTE SHEET'!L627="","",'S.D.PASTE SHEET'!L627)</f>
        <v/>
      </c>
      <c s="72" t="str">
        <f>IF('S.D.PASTE SHEET'!M627="","",'S.D.PASTE SHEET'!M627)</f>
        <v/>
      </c>
      <c s="72" t="str">
        <f>IF('S.D.PASTE SHEET'!N627="","",'S.D.PASTE SHEET'!N627)</f>
        <v/>
      </c>
      <c s="72" t="str">
        <f>IF('S.D.PASTE SHEET'!O627="","",'S.D.PASTE SHEET'!O627)</f>
        <v/>
      </c>
      <c s="72" t="str">
        <f>IF('S.D.PASTE SHEET'!P627="","",'S.D.PASTE SHEET'!P627)</f>
        <v/>
      </c>
      <c s="72" t="str">
        <f>IF('S.D.PASTE SHEET'!Q627="","",'S.D.PASTE SHEET'!Q627)</f>
        <v/>
      </c>
      <c s="72" t="str">
        <f>IF('S.D.PASTE SHEET'!R627="","",'S.D.PASTE SHEET'!R627)</f>
        <v/>
      </c>
      <c s="72" t="str">
        <f>IF('S.D.PASTE SHEET'!S627="","",'S.D.PASTE SHEET'!S627)</f>
        <v/>
      </c>
      <c s="72" t="str">
        <f>IF('S.D.PASTE SHEET'!T627="","",'S.D.PASTE SHEET'!T627)</f>
        <v/>
      </c>
      <c s="72" t="str">
        <f>IF('S.D.PASTE SHEET'!U627="","",'S.D.PASTE SHEET'!U627)</f>
        <v/>
      </c>
      <c s="72" t="str">
        <f>IF('S.D.PASTE SHEET'!V627="","",'S.D.PASTE SHEET'!V627)</f>
        <v/>
      </c>
      <c s="72" t="str">
        <f>IF('S.D.PASTE SHEET'!W627="","",'S.D.PASTE SHEET'!W627)</f>
        <v/>
      </c>
      <c s="72" t="str">
        <f>IF('S.D.PASTE SHEET'!X627="","",'S.D.PASTE SHEET'!X627)</f>
        <v/>
      </c>
      <c s="72" t="str">
        <f>IF('S.D.PASTE SHEET'!Y627="","",'S.D.PASTE SHEET'!Y627)</f>
        <v/>
      </c>
      <c s="72" t="str">
        <f>IF('S.D.PASTE SHEET'!Z627="","",'S.D.PASTE SHEET'!Z627)</f>
        <v/>
      </c>
      <c s="72" t="str">
        <f>IF('S.D.PASTE SHEET'!AA627="","",'S.D.PASTE SHEET'!AA627)</f>
        <v/>
      </c>
      <c s="72" t="str">
        <f>IF('S.D.PASTE SHEET'!AB627="","",'S.D.PASTE SHEET'!AB627)</f>
        <v/>
      </c>
      <c s="72" t="str">
        <f>IF('S.D.PASTE SHEET'!AC627="","",'S.D.PASTE SHEET'!AC627)</f>
        <v/>
      </c>
      <c s="72" t="str">
        <f>IF('S.D.PASTE SHEET'!AD627="","",'S.D.PASTE SHEET'!AD627)</f>
        <v/>
      </c>
      <c s="74"/>
      <c s="70" t="str">
        <f>IF(AK627="","",IF(AK627&gt;0,COUNT($AG$2:AG627),""))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IF(BC627="","",IF(BC627&gt;0,COUNT($AY$2:AY627),""))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8" spans="1:157" ht="15.75" customHeight="1">
      <c r="A628" s="72" t="str">
        <f>IF('S.D.PASTE SHEET'!A628="","",'S.D.PASTE SHEET'!A628)</f>
        <v/>
      </c>
      <c s="72" t="str">
        <f>IF('S.D.PASTE SHEET'!B628="","",'S.D.PASTE SHEET'!B628)</f>
        <v/>
      </c>
      <c s="72" t="str">
        <f>IF('S.D.PASTE SHEET'!C628="","",'S.D.PASTE SHEET'!C628)</f>
        <v/>
      </c>
      <c s="73" t="str">
        <f>IF('S.D.PASTE SHEET'!D628="","",'S.D.PASTE SHEET'!D628)</f>
        <v/>
      </c>
      <c s="72" t="str">
        <f>IF('S.D.PASTE SHEET'!E628="","",UPPER('S.D.PASTE SHEET'!E628))</f>
        <v/>
      </c>
      <c s="72" t="str">
        <f>IF('S.D.PASTE SHEET'!F628="","",'S.D.PASTE SHEET'!F628)</f>
        <v/>
      </c>
      <c s="72" t="str">
        <f>IF('S.D.PASTE SHEET'!G628="","",UPPER('S.D.PASTE SHEET'!G628))</f>
        <v/>
      </c>
      <c s="72" t="str">
        <f>IF('S.D.PASTE SHEET'!H628="","",UPPER('S.D.PASTE SHEET'!H628))</f>
        <v/>
      </c>
      <c s="72" t="str">
        <f>IF('S.D.PASTE SHEET'!I628="","",'S.D.PASTE SHEET'!I628)</f>
        <v/>
      </c>
      <c s="73" t="str">
        <f>IF('S.D.PASTE SHEET'!J628="","",'S.D.PASTE SHEET'!J628)</f>
        <v/>
      </c>
      <c s="72" t="str">
        <f>IF('S.D.PASTE SHEET'!K628="","",'S.D.PASTE SHEET'!K628)</f>
        <v/>
      </c>
      <c s="72" t="str">
        <f>IF('S.D.PASTE SHEET'!L628="","",'S.D.PASTE SHEET'!L628)</f>
        <v/>
      </c>
      <c s="72" t="str">
        <f>IF('S.D.PASTE SHEET'!M628="","",'S.D.PASTE SHEET'!M628)</f>
        <v/>
      </c>
      <c s="72" t="str">
        <f>IF('S.D.PASTE SHEET'!N628="","",'S.D.PASTE SHEET'!N628)</f>
        <v/>
      </c>
      <c s="72" t="str">
        <f>IF('S.D.PASTE SHEET'!O628="","",'S.D.PASTE SHEET'!O628)</f>
        <v/>
      </c>
      <c s="72" t="str">
        <f>IF('S.D.PASTE SHEET'!P628="","",'S.D.PASTE SHEET'!P628)</f>
        <v/>
      </c>
      <c s="72" t="str">
        <f>IF('S.D.PASTE SHEET'!Q628="","",'S.D.PASTE SHEET'!Q628)</f>
        <v/>
      </c>
      <c s="72" t="str">
        <f>IF('S.D.PASTE SHEET'!R628="","",'S.D.PASTE SHEET'!R628)</f>
        <v/>
      </c>
      <c s="72" t="str">
        <f>IF('S.D.PASTE SHEET'!S628="","",'S.D.PASTE SHEET'!S628)</f>
        <v/>
      </c>
      <c s="72" t="str">
        <f>IF('S.D.PASTE SHEET'!T628="","",'S.D.PASTE SHEET'!T628)</f>
        <v/>
      </c>
      <c s="72" t="str">
        <f>IF('S.D.PASTE SHEET'!U628="","",'S.D.PASTE SHEET'!U628)</f>
        <v/>
      </c>
      <c s="72" t="str">
        <f>IF('S.D.PASTE SHEET'!V628="","",'S.D.PASTE SHEET'!V628)</f>
        <v/>
      </c>
      <c s="72" t="str">
        <f>IF('S.D.PASTE SHEET'!W628="","",'S.D.PASTE SHEET'!W628)</f>
        <v/>
      </c>
      <c s="72" t="str">
        <f>IF('S.D.PASTE SHEET'!X628="","",'S.D.PASTE SHEET'!X628)</f>
        <v/>
      </c>
      <c s="72" t="str">
        <f>IF('S.D.PASTE SHEET'!Y628="","",'S.D.PASTE SHEET'!Y628)</f>
        <v/>
      </c>
      <c s="72" t="str">
        <f>IF('S.D.PASTE SHEET'!Z628="","",'S.D.PASTE SHEET'!Z628)</f>
        <v/>
      </c>
      <c s="72" t="str">
        <f>IF('S.D.PASTE SHEET'!AA628="","",'S.D.PASTE SHEET'!AA628)</f>
        <v/>
      </c>
      <c s="72" t="str">
        <f>IF('S.D.PASTE SHEET'!AB628="","",'S.D.PASTE SHEET'!AB628)</f>
        <v/>
      </c>
      <c s="72" t="str">
        <f>IF('S.D.PASTE SHEET'!AC628="","",'S.D.PASTE SHEET'!AC628)</f>
        <v/>
      </c>
      <c s="72" t="str">
        <f>IF('S.D.PASTE SHEET'!AD628="","",'S.D.PASTE SHEET'!AD628)</f>
        <v/>
      </c>
      <c s="74"/>
      <c s="70" t="str">
        <f>IF(AK628="","",IF(AK628&gt;0,COUNT($AG$2:AG628),""))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IF(BC628="","",IF(BC628&gt;0,COUNT($AY$2:AY628),""))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29" spans="1:157" ht="15.75" customHeight="1">
      <c r="A629" s="72" t="str">
        <f>IF('S.D.PASTE SHEET'!A629="","",'S.D.PASTE SHEET'!A629)</f>
        <v/>
      </c>
      <c s="72" t="str">
        <f>IF('S.D.PASTE SHEET'!B629="","",'S.D.PASTE SHEET'!B629)</f>
        <v/>
      </c>
      <c s="72" t="str">
        <f>IF('S.D.PASTE SHEET'!C629="","",'S.D.PASTE SHEET'!C629)</f>
        <v/>
      </c>
      <c s="73" t="str">
        <f>IF('S.D.PASTE SHEET'!D629="","",'S.D.PASTE SHEET'!D629)</f>
        <v/>
      </c>
      <c s="72" t="str">
        <f>IF('S.D.PASTE SHEET'!E629="","",UPPER('S.D.PASTE SHEET'!E629))</f>
        <v/>
      </c>
      <c s="72" t="str">
        <f>IF('S.D.PASTE SHEET'!F629="","",'S.D.PASTE SHEET'!F629)</f>
        <v/>
      </c>
      <c s="72" t="str">
        <f>IF('S.D.PASTE SHEET'!G629="","",UPPER('S.D.PASTE SHEET'!G629))</f>
        <v/>
      </c>
      <c s="72" t="str">
        <f>IF('S.D.PASTE SHEET'!H629="","",UPPER('S.D.PASTE SHEET'!H629))</f>
        <v/>
      </c>
      <c s="72" t="str">
        <f>IF('S.D.PASTE SHEET'!I629="","",'S.D.PASTE SHEET'!I629)</f>
        <v/>
      </c>
      <c s="73" t="str">
        <f>IF('S.D.PASTE SHEET'!J629="","",'S.D.PASTE SHEET'!J629)</f>
        <v/>
      </c>
      <c s="72" t="str">
        <f>IF('S.D.PASTE SHEET'!K629="","",'S.D.PASTE SHEET'!K629)</f>
        <v/>
      </c>
      <c s="72" t="str">
        <f>IF('S.D.PASTE SHEET'!L629="","",'S.D.PASTE SHEET'!L629)</f>
        <v/>
      </c>
      <c s="72" t="str">
        <f>IF('S.D.PASTE SHEET'!M629="","",'S.D.PASTE SHEET'!M629)</f>
        <v/>
      </c>
      <c s="72" t="str">
        <f>IF('S.D.PASTE SHEET'!N629="","",'S.D.PASTE SHEET'!N629)</f>
        <v/>
      </c>
      <c s="72" t="str">
        <f>IF('S.D.PASTE SHEET'!O629="","",'S.D.PASTE SHEET'!O629)</f>
        <v/>
      </c>
      <c s="72" t="str">
        <f>IF('S.D.PASTE SHEET'!P629="","",'S.D.PASTE SHEET'!P629)</f>
        <v/>
      </c>
      <c s="72" t="str">
        <f>IF('S.D.PASTE SHEET'!Q629="","",'S.D.PASTE SHEET'!Q629)</f>
        <v/>
      </c>
      <c s="72" t="str">
        <f>IF('S.D.PASTE SHEET'!R629="","",'S.D.PASTE SHEET'!R629)</f>
        <v/>
      </c>
      <c s="72" t="str">
        <f>IF('S.D.PASTE SHEET'!S629="","",'S.D.PASTE SHEET'!S629)</f>
        <v/>
      </c>
      <c s="72" t="str">
        <f>IF('S.D.PASTE SHEET'!T629="","",'S.D.PASTE SHEET'!T629)</f>
        <v/>
      </c>
      <c s="72" t="str">
        <f>IF('S.D.PASTE SHEET'!U629="","",'S.D.PASTE SHEET'!U629)</f>
        <v/>
      </c>
      <c s="72" t="str">
        <f>IF('S.D.PASTE SHEET'!V629="","",'S.D.PASTE SHEET'!V629)</f>
        <v/>
      </c>
      <c s="72" t="str">
        <f>IF('S.D.PASTE SHEET'!W629="","",'S.D.PASTE SHEET'!W629)</f>
        <v/>
      </c>
      <c s="72" t="str">
        <f>IF('S.D.PASTE SHEET'!X629="","",'S.D.PASTE SHEET'!X629)</f>
        <v/>
      </c>
      <c s="72" t="str">
        <f>IF('S.D.PASTE SHEET'!Y629="","",'S.D.PASTE SHEET'!Y629)</f>
        <v/>
      </c>
      <c s="72" t="str">
        <f>IF('S.D.PASTE SHEET'!Z629="","",'S.D.PASTE SHEET'!Z629)</f>
        <v/>
      </c>
      <c s="72" t="str">
        <f>IF('S.D.PASTE SHEET'!AA629="","",'S.D.PASTE SHEET'!AA629)</f>
        <v/>
      </c>
      <c s="72" t="str">
        <f>IF('S.D.PASTE SHEET'!AB629="","",'S.D.PASTE SHEET'!AB629)</f>
        <v/>
      </c>
      <c s="72" t="str">
        <f>IF('S.D.PASTE SHEET'!AC629="","",'S.D.PASTE SHEET'!AC629)</f>
        <v/>
      </c>
      <c s="72" t="str">
        <f>IF('S.D.PASTE SHEET'!AD629="","",'S.D.PASTE SHEET'!AD629)</f>
        <v/>
      </c>
      <c s="74"/>
      <c s="70" t="str">
        <f>IF(AK629="","",IF(AK629&gt;0,COUNT($AG$2:AG629),""))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IF(BC629="","",IF(BC629&gt;0,COUNT($AY$2:AY629),""))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0" spans="1:157" ht="15.75" customHeight="1">
      <c r="A630" s="72" t="str">
        <f>IF('S.D.PASTE SHEET'!A630="","",'S.D.PASTE SHEET'!A630)</f>
        <v/>
      </c>
      <c s="72" t="str">
        <f>IF('S.D.PASTE SHEET'!B630="","",'S.D.PASTE SHEET'!B630)</f>
        <v/>
      </c>
      <c s="72" t="str">
        <f>IF('S.D.PASTE SHEET'!C630="","",'S.D.PASTE SHEET'!C630)</f>
        <v/>
      </c>
      <c s="73" t="str">
        <f>IF('S.D.PASTE SHEET'!D630="","",'S.D.PASTE SHEET'!D630)</f>
        <v/>
      </c>
      <c s="72" t="str">
        <f>IF('S.D.PASTE SHEET'!E630="","",UPPER('S.D.PASTE SHEET'!E630))</f>
        <v/>
      </c>
      <c s="72" t="str">
        <f>IF('S.D.PASTE SHEET'!F630="","",'S.D.PASTE SHEET'!F630)</f>
        <v/>
      </c>
      <c s="72" t="str">
        <f>IF('S.D.PASTE SHEET'!G630="","",UPPER('S.D.PASTE SHEET'!G630))</f>
        <v/>
      </c>
      <c s="72" t="str">
        <f>IF('S.D.PASTE SHEET'!H630="","",UPPER('S.D.PASTE SHEET'!H630))</f>
        <v/>
      </c>
      <c s="72" t="str">
        <f>IF('S.D.PASTE SHEET'!I630="","",'S.D.PASTE SHEET'!I630)</f>
        <v/>
      </c>
      <c s="73" t="str">
        <f>IF('S.D.PASTE SHEET'!J630="","",'S.D.PASTE SHEET'!J630)</f>
        <v/>
      </c>
      <c s="72" t="str">
        <f>IF('S.D.PASTE SHEET'!K630="","",'S.D.PASTE SHEET'!K630)</f>
        <v/>
      </c>
      <c s="72" t="str">
        <f>IF('S.D.PASTE SHEET'!L630="","",'S.D.PASTE SHEET'!L630)</f>
        <v/>
      </c>
      <c s="72" t="str">
        <f>IF('S.D.PASTE SHEET'!M630="","",'S.D.PASTE SHEET'!M630)</f>
        <v/>
      </c>
      <c s="72" t="str">
        <f>IF('S.D.PASTE SHEET'!N630="","",'S.D.PASTE SHEET'!N630)</f>
        <v/>
      </c>
      <c s="72" t="str">
        <f>IF('S.D.PASTE SHEET'!O630="","",'S.D.PASTE SHEET'!O630)</f>
        <v/>
      </c>
      <c s="72" t="str">
        <f>IF('S.D.PASTE SHEET'!P630="","",'S.D.PASTE SHEET'!P630)</f>
        <v/>
      </c>
      <c s="72" t="str">
        <f>IF('S.D.PASTE SHEET'!Q630="","",'S.D.PASTE SHEET'!Q630)</f>
        <v/>
      </c>
      <c s="72" t="str">
        <f>IF('S.D.PASTE SHEET'!R630="","",'S.D.PASTE SHEET'!R630)</f>
        <v/>
      </c>
      <c s="72" t="str">
        <f>IF('S.D.PASTE SHEET'!S630="","",'S.D.PASTE SHEET'!S630)</f>
        <v/>
      </c>
      <c s="72" t="str">
        <f>IF('S.D.PASTE SHEET'!T630="","",'S.D.PASTE SHEET'!T630)</f>
        <v/>
      </c>
      <c s="72" t="str">
        <f>IF('S.D.PASTE SHEET'!U630="","",'S.D.PASTE SHEET'!U630)</f>
        <v/>
      </c>
      <c s="72" t="str">
        <f>IF('S.D.PASTE SHEET'!V630="","",'S.D.PASTE SHEET'!V630)</f>
        <v/>
      </c>
      <c s="72" t="str">
        <f>IF('S.D.PASTE SHEET'!W630="","",'S.D.PASTE SHEET'!W630)</f>
        <v/>
      </c>
      <c s="72" t="str">
        <f>IF('S.D.PASTE SHEET'!X630="","",'S.D.PASTE SHEET'!X630)</f>
        <v/>
      </c>
      <c s="72" t="str">
        <f>IF('S.D.PASTE SHEET'!Y630="","",'S.D.PASTE SHEET'!Y630)</f>
        <v/>
      </c>
      <c s="72" t="str">
        <f>IF('S.D.PASTE SHEET'!Z630="","",'S.D.PASTE SHEET'!Z630)</f>
        <v/>
      </c>
      <c s="72" t="str">
        <f>IF('S.D.PASTE SHEET'!AA630="","",'S.D.PASTE SHEET'!AA630)</f>
        <v/>
      </c>
      <c s="72" t="str">
        <f>IF('S.D.PASTE SHEET'!AB630="","",'S.D.PASTE SHEET'!AB630)</f>
        <v/>
      </c>
      <c s="72" t="str">
        <f>IF('S.D.PASTE SHEET'!AC630="","",'S.D.PASTE SHEET'!AC630)</f>
        <v/>
      </c>
      <c s="72" t="str">
        <f>IF('S.D.PASTE SHEET'!AD630="","",'S.D.PASTE SHEET'!AD630)</f>
        <v/>
      </c>
      <c s="74"/>
      <c s="70" t="str">
        <f>IF(AK630="","",IF(AK630&gt;0,COUNT($AG$2:AG630),""))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IF(BC630="","",IF(BC630&gt;0,COUNT($AY$2:AY630),""))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1" spans="1:157" ht="15.75" customHeight="1">
      <c r="A631" s="72" t="str">
        <f>IF('S.D.PASTE SHEET'!A631="","",'S.D.PASTE SHEET'!A631)</f>
        <v/>
      </c>
      <c s="72" t="str">
        <f>IF('S.D.PASTE SHEET'!B631="","",'S.D.PASTE SHEET'!B631)</f>
        <v/>
      </c>
      <c s="72" t="str">
        <f>IF('S.D.PASTE SHEET'!C631="","",'S.D.PASTE SHEET'!C631)</f>
        <v/>
      </c>
      <c s="73" t="str">
        <f>IF('S.D.PASTE SHEET'!D631="","",'S.D.PASTE SHEET'!D631)</f>
        <v/>
      </c>
      <c s="72" t="str">
        <f>IF('S.D.PASTE SHEET'!E631="","",UPPER('S.D.PASTE SHEET'!E631))</f>
        <v/>
      </c>
      <c s="72" t="str">
        <f>IF('S.D.PASTE SHEET'!F631="","",'S.D.PASTE SHEET'!F631)</f>
        <v/>
      </c>
      <c s="72" t="str">
        <f>IF('S.D.PASTE SHEET'!G631="","",UPPER('S.D.PASTE SHEET'!G631))</f>
        <v/>
      </c>
      <c s="72" t="str">
        <f>IF('S.D.PASTE SHEET'!H631="","",UPPER('S.D.PASTE SHEET'!H631))</f>
        <v/>
      </c>
      <c s="72" t="str">
        <f>IF('S.D.PASTE SHEET'!I631="","",'S.D.PASTE SHEET'!I631)</f>
        <v/>
      </c>
      <c s="73" t="str">
        <f>IF('S.D.PASTE SHEET'!J631="","",'S.D.PASTE SHEET'!J631)</f>
        <v/>
      </c>
      <c s="72" t="str">
        <f>IF('S.D.PASTE SHEET'!K631="","",'S.D.PASTE SHEET'!K631)</f>
        <v/>
      </c>
      <c s="72" t="str">
        <f>IF('S.D.PASTE SHEET'!L631="","",'S.D.PASTE SHEET'!L631)</f>
        <v/>
      </c>
      <c s="72" t="str">
        <f>IF('S.D.PASTE SHEET'!M631="","",'S.D.PASTE SHEET'!M631)</f>
        <v/>
      </c>
      <c s="72" t="str">
        <f>IF('S.D.PASTE SHEET'!N631="","",'S.D.PASTE SHEET'!N631)</f>
        <v/>
      </c>
      <c s="72" t="str">
        <f>IF('S.D.PASTE SHEET'!O631="","",'S.D.PASTE SHEET'!O631)</f>
        <v/>
      </c>
      <c s="72" t="str">
        <f>IF('S.D.PASTE SHEET'!P631="","",'S.D.PASTE SHEET'!P631)</f>
        <v/>
      </c>
      <c s="72" t="str">
        <f>IF('S.D.PASTE SHEET'!Q631="","",'S.D.PASTE SHEET'!Q631)</f>
        <v/>
      </c>
      <c s="72" t="str">
        <f>IF('S.D.PASTE SHEET'!R631="","",'S.D.PASTE SHEET'!R631)</f>
        <v/>
      </c>
      <c s="72" t="str">
        <f>IF('S.D.PASTE SHEET'!S631="","",'S.D.PASTE SHEET'!S631)</f>
        <v/>
      </c>
      <c s="72" t="str">
        <f>IF('S.D.PASTE SHEET'!T631="","",'S.D.PASTE SHEET'!T631)</f>
        <v/>
      </c>
      <c s="72" t="str">
        <f>IF('S.D.PASTE SHEET'!U631="","",'S.D.PASTE SHEET'!U631)</f>
        <v/>
      </c>
      <c s="72" t="str">
        <f>IF('S.D.PASTE SHEET'!V631="","",'S.D.PASTE SHEET'!V631)</f>
        <v/>
      </c>
      <c s="72" t="str">
        <f>IF('S.D.PASTE SHEET'!W631="","",'S.D.PASTE SHEET'!W631)</f>
        <v/>
      </c>
      <c s="72" t="str">
        <f>IF('S.D.PASTE SHEET'!X631="","",'S.D.PASTE SHEET'!X631)</f>
        <v/>
      </c>
      <c s="72" t="str">
        <f>IF('S.D.PASTE SHEET'!Y631="","",'S.D.PASTE SHEET'!Y631)</f>
        <v/>
      </c>
      <c s="72" t="str">
        <f>IF('S.D.PASTE SHEET'!Z631="","",'S.D.PASTE SHEET'!Z631)</f>
        <v/>
      </c>
      <c s="72" t="str">
        <f>IF('S.D.PASTE SHEET'!AA631="","",'S.D.PASTE SHEET'!AA631)</f>
        <v/>
      </c>
      <c s="72" t="str">
        <f>IF('S.D.PASTE SHEET'!AB631="","",'S.D.PASTE SHEET'!AB631)</f>
        <v/>
      </c>
      <c s="72" t="str">
        <f>IF('S.D.PASTE SHEET'!AC631="","",'S.D.PASTE SHEET'!AC631)</f>
        <v/>
      </c>
      <c s="72" t="str">
        <f>IF('S.D.PASTE SHEET'!AD631="","",'S.D.PASTE SHEET'!AD631)</f>
        <v/>
      </c>
      <c s="74"/>
      <c s="70" t="str">
        <f>IF(AK631="","",IF(AK631&gt;0,COUNT($AG$2:AG631),""))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IF(BC631="","",IF(BC631&gt;0,COUNT($AY$2:AY631),""))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2" spans="1:157" ht="15.75" customHeight="1">
      <c r="A632" s="72" t="str">
        <f>IF('S.D.PASTE SHEET'!A632="","",'S.D.PASTE SHEET'!A632)</f>
        <v/>
      </c>
      <c s="72" t="str">
        <f>IF('S.D.PASTE SHEET'!B632="","",'S.D.PASTE SHEET'!B632)</f>
        <v/>
      </c>
      <c s="72" t="str">
        <f>IF('S.D.PASTE SHEET'!C632="","",'S.D.PASTE SHEET'!C632)</f>
        <v/>
      </c>
      <c s="73" t="str">
        <f>IF('S.D.PASTE SHEET'!D632="","",'S.D.PASTE SHEET'!D632)</f>
        <v/>
      </c>
      <c s="72" t="str">
        <f>IF('S.D.PASTE SHEET'!E632="","",UPPER('S.D.PASTE SHEET'!E632))</f>
        <v/>
      </c>
      <c s="72" t="str">
        <f>IF('S.D.PASTE SHEET'!F632="","",'S.D.PASTE SHEET'!F632)</f>
        <v/>
      </c>
      <c s="72" t="str">
        <f>IF('S.D.PASTE SHEET'!G632="","",UPPER('S.D.PASTE SHEET'!G632))</f>
        <v/>
      </c>
      <c s="72" t="str">
        <f>IF('S.D.PASTE SHEET'!H632="","",UPPER('S.D.PASTE SHEET'!H632))</f>
        <v/>
      </c>
      <c s="72" t="str">
        <f>IF('S.D.PASTE SHEET'!I632="","",'S.D.PASTE SHEET'!I632)</f>
        <v/>
      </c>
      <c s="73" t="str">
        <f>IF('S.D.PASTE SHEET'!J632="","",'S.D.PASTE SHEET'!J632)</f>
        <v/>
      </c>
      <c s="72" t="str">
        <f>IF('S.D.PASTE SHEET'!K632="","",'S.D.PASTE SHEET'!K632)</f>
        <v/>
      </c>
      <c s="72" t="str">
        <f>IF('S.D.PASTE SHEET'!L632="","",'S.D.PASTE SHEET'!L632)</f>
        <v/>
      </c>
      <c s="72" t="str">
        <f>IF('S.D.PASTE SHEET'!M632="","",'S.D.PASTE SHEET'!M632)</f>
        <v/>
      </c>
      <c s="72" t="str">
        <f>IF('S.D.PASTE SHEET'!N632="","",'S.D.PASTE SHEET'!N632)</f>
        <v/>
      </c>
      <c s="72" t="str">
        <f>IF('S.D.PASTE SHEET'!O632="","",'S.D.PASTE SHEET'!O632)</f>
        <v/>
      </c>
      <c s="72" t="str">
        <f>IF('S.D.PASTE SHEET'!P632="","",'S.D.PASTE SHEET'!P632)</f>
        <v/>
      </c>
      <c s="72" t="str">
        <f>IF('S.D.PASTE SHEET'!Q632="","",'S.D.PASTE SHEET'!Q632)</f>
        <v/>
      </c>
      <c s="72" t="str">
        <f>IF('S.D.PASTE SHEET'!R632="","",'S.D.PASTE SHEET'!R632)</f>
        <v/>
      </c>
      <c s="72" t="str">
        <f>IF('S.D.PASTE SHEET'!S632="","",'S.D.PASTE SHEET'!S632)</f>
        <v/>
      </c>
      <c s="72" t="str">
        <f>IF('S.D.PASTE SHEET'!T632="","",'S.D.PASTE SHEET'!T632)</f>
        <v/>
      </c>
      <c s="72" t="str">
        <f>IF('S.D.PASTE SHEET'!U632="","",'S.D.PASTE SHEET'!U632)</f>
        <v/>
      </c>
      <c s="72" t="str">
        <f>IF('S.D.PASTE SHEET'!V632="","",'S.D.PASTE SHEET'!V632)</f>
        <v/>
      </c>
      <c s="72" t="str">
        <f>IF('S.D.PASTE SHEET'!W632="","",'S.D.PASTE SHEET'!W632)</f>
        <v/>
      </c>
      <c s="72" t="str">
        <f>IF('S.D.PASTE SHEET'!X632="","",'S.D.PASTE SHEET'!X632)</f>
        <v/>
      </c>
      <c s="72" t="str">
        <f>IF('S.D.PASTE SHEET'!Y632="","",'S.D.PASTE SHEET'!Y632)</f>
        <v/>
      </c>
      <c s="72" t="str">
        <f>IF('S.D.PASTE SHEET'!Z632="","",'S.D.PASTE SHEET'!Z632)</f>
        <v/>
      </c>
      <c s="72" t="str">
        <f>IF('S.D.PASTE SHEET'!AA632="","",'S.D.PASTE SHEET'!AA632)</f>
        <v/>
      </c>
      <c s="72" t="str">
        <f>IF('S.D.PASTE SHEET'!AB632="","",'S.D.PASTE SHEET'!AB632)</f>
        <v/>
      </c>
      <c s="72" t="str">
        <f>IF('S.D.PASTE SHEET'!AC632="","",'S.D.PASTE SHEET'!AC632)</f>
        <v/>
      </c>
      <c s="72" t="str">
        <f>IF('S.D.PASTE SHEET'!AD632="","",'S.D.PASTE SHEET'!AD632)</f>
        <v/>
      </c>
      <c s="74"/>
      <c s="70" t="str">
        <f>IF(AK632="","",IF(AK632&gt;0,COUNT($AG$2:AG632),""))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IF(BC632="","",IF(BC632&gt;0,COUNT($AY$2:AY632),""))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3" spans="1:157" ht="15.75" customHeight="1">
      <c r="A633" s="72" t="str">
        <f>IF('S.D.PASTE SHEET'!A633="","",'S.D.PASTE SHEET'!A633)</f>
        <v/>
      </c>
      <c s="72" t="str">
        <f>IF('S.D.PASTE SHEET'!B633="","",'S.D.PASTE SHEET'!B633)</f>
        <v/>
      </c>
      <c s="72" t="str">
        <f>IF('S.D.PASTE SHEET'!C633="","",'S.D.PASTE SHEET'!C633)</f>
        <v/>
      </c>
      <c s="73" t="str">
        <f>IF('S.D.PASTE SHEET'!D633="","",'S.D.PASTE SHEET'!D633)</f>
        <v/>
      </c>
      <c s="72" t="str">
        <f>IF('S.D.PASTE SHEET'!E633="","",UPPER('S.D.PASTE SHEET'!E633))</f>
        <v/>
      </c>
      <c s="72" t="str">
        <f>IF('S.D.PASTE SHEET'!F633="","",'S.D.PASTE SHEET'!F633)</f>
        <v/>
      </c>
      <c s="72" t="str">
        <f>IF('S.D.PASTE SHEET'!G633="","",UPPER('S.D.PASTE SHEET'!G633))</f>
        <v/>
      </c>
      <c s="72" t="str">
        <f>IF('S.D.PASTE SHEET'!H633="","",UPPER('S.D.PASTE SHEET'!H633))</f>
        <v/>
      </c>
      <c s="72" t="str">
        <f>IF('S.D.PASTE SHEET'!I633="","",'S.D.PASTE SHEET'!I633)</f>
        <v/>
      </c>
      <c s="73" t="str">
        <f>IF('S.D.PASTE SHEET'!J633="","",'S.D.PASTE SHEET'!J633)</f>
        <v/>
      </c>
      <c s="72" t="str">
        <f>IF('S.D.PASTE SHEET'!K633="","",'S.D.PASTE SHEET'!K633)</f>
        <v/>
      </c>
      <c s="72" t="str">
        <f>IF('S.D.PASTE SHEET'!L633="","",'S.D.PASTE SHEET'!L633)</f>
        <v/>
      </c>
      <c s="72" t="str">
        <f>IF('S.D.PASTE SHEET'!M633="","",'S.D.PASTE SHEET'!M633)</f>
        <v/>
      </c>
      <c s="72" t="str">
        <f>IF('S.D.PASTE SHEET'!N633="","",'S.D.PASTE SHEET'!N633)</f>
        <v/>
      </c>
      <c s="72" t="str">
        <f>IF('S.D.PASTE SHEET'!O633="","",'S.D.PASTE SHEET'!O633)</f>
        <v/>
      </c>
      <c s="72" t="str">
        <f>IF('S.D.PASTE SHEET'!P633="","",'S.D.PASTE SHEET'!P633)</f>
        <v/>
      </c>
      <c s="72" t="str">
        <f>IF('S.D.PASTE SHEET'!Q633="","",'S.D.PASTE SHEET'!Q633)</f>
        <v/>
      </c>
      <c s="72" t="str">
        <f>IF('S.D.PASTE SHEET'!R633="","",'S.D.PASTE SHEET'!R633)</f>
        <v/>
      </c>
      <c s="72" t="str">
        <f>IF('S.D.PASTE SHEET'!S633="","",'S.D.PASTE SHEET'!S633)</f>
        <v/>
      </c>
      <c s="72" t="str">
        <f>IF('S.D.PASTE SHEET'!T633="","",'S.D.PASTE SHEET'!T633)</f>
        <v/>
      </c>
      <c s="72" t="str">
        <f>IF('S.D.PASTE SHEET'!U633="","",'S.D.PASTE SHEET'!U633)</f>
        <v/>
      </c>
      <c s="72" t="str">
        <f>IF('S.D.PASTE SHEET'!V633="","",'S.D.PASTE SHEET'!V633)</f>
        <v/>
      </c>
      <c s="72" t="str">
        <f>IF('S.D.PASTE SHEET'!W633="","",'S.D.PASTE SHEET'!W633)</f>
        <v/>
      </c>
      <c s="72" t="str">
        <f>IF('S.D.PASTE SHEET'!X633="","",'S.D.PASTE SHEET'!X633)</f>
        <v/>
      </c>
      <c s="72" t="str">
        <f>IF('S.D.PASTE SHEET'!Y633="","",'S.D.PASTE SHEET'!Y633)</f>
        <v/>
      </c>
      <c s="72" t="str">
        <f>IF('S.D.PASTE SHEET'!Z633="","",'S.D.PASTE SHEET'!Z633)</f>
        <v/>
      </c>
      <c s="72" t="str">
        <f>IF('S.D.PASTE SHEET'!AA633="","",'S.D.PASTE SHEET'!AA633)</f>
        <v/>
      </c>
      <c s="72" t="str">
        <f>IF('S.D.PASTE SHEET'!AB633="","",'S.D.PASTE SHEET'!AB633)</f>
        <v/>
      </c>
      <c s="72" t="str">
        <f>IF('S.D.PASTE SHEET'!AC633="","",'S.D.PASTE SHEET'!AC633)</f>
        <v/>
      </c>
      <c s="72" t="str">
        <f>IF('S.D.PASTE SHEET'!AD633="","",'S.D.PASTE SHEET'!AD633)</f>
        <v/>
      </c>
      <c s="74"/>
      <c s="70" t="str">
        <f>IF(AK633="","",IF(AK633&gt;0,COUNT($AG$2:AG633),""))</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IF(BC633="","",IF(BC633&gt;0,COUNT($AY$2:AY633),""))</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4" spans="1:157" ht="15.75" customHeight="1">
      <c r="A634" s="72" t="str">
        <f>IF('S.D.PASTE SHEET'!A634="","",'S.D.PASTE SHEET'!A634)</f>
        <v/>
      </c>
      <c s="72" t="str">
        <f>IF('S.D.PASTE SHEET'!B634="","",'S.D.PASTE SHEET'!B634)</f>
        <v/>
      </c>
      <c s="72" t="str">
        <f>IF('S.D.PASTE SHEET'!C634="","",'S.D.PASTE SHEET'!C634)</f>
        <v/>
      </c>
      <c s="73" t="str">
        <f>IF('S.D.PASTE SHEET'!D634="","",'S.D.PASTE SHEET'!D634)</f>
        <v/>
      </c>
      <c s="72" t="str">
        <f>IF('S.D.PASTE SHEET'!E634="","",UPPER('S.D.PASTE SHEET'!E634))</f>
        <v/>
      </c>
      <c s="72" t="str">
        <f>IF('S.D.PASTE SHEET'!F634="","",'S.D.PASTE SHEET'!F634)</f>
        <v/>
      </c>
      <c s="72" t="str">
        <f>IF('S.D.PASTE SHEET'!G634="","",UPPER('S.D.PASTE SHEET'!G634))</f>
        <v/>
      </c>
      <c s="72" t="str">
        <f>IF('S.D.PASTE SHEET'!H634="","",UPPER('S.D.PASTE SHEET'!H634))</f>
        <v/>
      </c>
      <c s="72" t="str">
        <f>IF('S.D.PASTE SHEET'!I634="","",'S.D.PASTE SHEET'!I634)</f>
        <v/>
      </c>
      <c s="73" t="str">
        <f>IF('S.D.PASTE SHEET'!J634="","",'S.D.PASTE SHEET'!J634)</f>
        <v/>
      </c>
      <c s="72" t="str">
        <f>IF('S.D.PASTE SHEET'!K634="","",'S.D.PASTE SHEET'!K634)</f>
        <v/>
      </c>
      <c s="72" t="str">
        <f>IF('S.D.PASTE SHEET'!L634="","",'S.D.PASTE SHEET'!L634)</f>
        <v/>
      </c>
      <c s="72" t="str">
        <f>IF('S.D.PASTE SHEET'!M634="","",'S.D.PASTE SHEET'!M634)</f>
        <v/>
      </c>
      <c s="72" t="str">
        <f>IF('S.D.PASTE SHEET'!N634="","",'S.D.PASTE SHEET'!N634)</f>
        <v/>
      </c>
      <c s="72" t="str">
        <f>IF('S.D.PASTE SHEET'!O634="","",'S.D.PASTE SHEET'!O634)</f>
        <v/>
      </c>
      <c s="72" t="str">
        <f>IF('S.D.PASTE SHEET'!P634="","",'S.D.PASTE SHEET'!P634)</f>
        <v/>
      </c>
      <c s="72" t="str">
        <f>IF('S.D.PASTE SHEET'!Q634="","",'S.D.PASTE SHEET'!Q634)</f>
        <v/>
      </c>
      <c s="72" t="str">
        <f>IF('S.D.PASTE SHEET'!R634="","",'S.D.PASTE SHEET'!R634)</f>
        <v/>
      </c>
      <c s="72" t="str">
        <f>IF('S.D.PASTE SHEET'!S634="","",'S.D.PASTE SHEET'!S634)</f>
        <v/>
      </c>
      <c s="72" t="str">
        <f>IF('S.D.PASTE SHEET'!T634="","",'S.D.PASTE SHEET'!T634)</f>
        <v/>
      </c>
      <c s="72" t="str">
        <f>IF('S.D.PASTE SHEET'!U634="","",'S.D.PASTE SHEET'!U634)</f>
        <v/>
      </c>
      <c s="72" t="str">
        <f>IF('S.D.PASTE SHEET'!V634="","",'S.D.PASTE SHEET'!V634)</f>
        <v/>
      </c>
      <c s="72" t="str">
        <f>IF('S.D.PASTE SHEET'!W634="","",'S.D.PASTE SHEET'!W634)</f>
        <v/>
      </c>
      <c s="72" t="str">
        <f>IF('S.D.PASTE SHEET'!X634="","",'S.D.PASTE SHEET'!X634)</f>
        <v/>
      </c>
      <c s="72" t="str">
        <f>IF('S.D.PASTE SHEET'!Y634="","",'S.D.PASTE SHEET'!Y634)</f>
        <v/>
      </c>
      <c s="72" t="str">
        <f>IF('S.D.PASTE SHEET'!Z634="","",'S.D.PASTE SHEET'!Z634)</f>
        <v/>
      </c>
      <c s="72" t="str">
        <f>IF('S.D.PASTE SHEET'!AA634="","",'S.D.PASTE SHEET'!AA634)</f>
        <v/>
      </c>
      <c s="72" t="str">
        <f>IF('S.D.PASTE SHEET'!AB634="","",'S.D.PASTE SHEET'!AB634)</f>
        <v/>
      </c>
      <c s="72" t="str">
        <f>IF('S.D.PASTE SHEET'!AC634="","",'S.D.PASTE SHEET'!AC634)</f>
        <v/>
      </c>
      <c s="72" t="str">
        <f>IF('S.D.PASTE SHEET'!AD634="","",'S.D.PASTE SHEET'!AD634)</f>
        <v/>
      </c>
      <c s="74"/>
      <c s="70" t="str">
        <f>IF(AK634="","",IF(AK634&gt;0,COUNT($AG$2:AG634),""))</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IF(BC634="","",IF(BC634&gt;0,COUNT($AY$2:AY634),""))</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5" spans="1:157" ht="15.75" customHeight="1">
      <c r="A635" s="72" t="str">
        <f>IF('S.D.PASTE SHEET'!A635="","",'S.D.PASTE SHEET'!A635)</f>
        <v/>
      </c>
      <c s="72" t="str">
        <f>IF('S.D.PASTE SHEET'!B635="","",'S.D.PASTE SHEET'!B635)</f>
        <v/>
      </c>
      <c s="72" t="str">
        <f>IF('S.D.PASTE SHEET'!C635="","",'S.D.PASTE SHEET'!C635)</f>
        <v/>
      </c>
      <c s="73" t="str">
        <f>IF('S.D.PASTE SHEET'!D635="","",'S.D.PASTE SHEET'!D635)</f>
        <v/>
      </c>
      <c s="72" t="str">
        <f>IF('S.D.PASTE SHEET'!E635="","",UPPER('S.D.PASTE SHEET'!E635))</f>
        <v/>
      </c>
      <c s="72" t="str">
        <f>IF('S.D.PASTE SHEET'!F635="","",'S.D.PASTE SHEET'!F635)</f>
        <v/>
      </c>
      <c s="72" t="str">
        <f>IF('S.D.PASTE SHEET'!G635="","",UPPER('S.D.PASTE SHEET'!G635))</f>
        <v/>
      </c>
      <c s="72" t="str">
        <f>IF('S.D.PASTE SHEET'!H635="","",UPPER('S.D.PASTE SHEET'!H635))</f>
        <v/>
      </c>
      <c s="72" t="str">
        <f>IF('S.D.PASTE SHEET'!I635="","",'S.D.PASTE SHEET'!I635)</f>
        <v/>
      </c>
      <c s="73" t="str">
        <f>IF('S.D.PASTE SHEET'!J635="","",'S.D.PASTE SHEET'!J635)</f>
        <v/>
      </c>
      <c s="72" t="str">
        <f>IF('S.D.PASTE SHEET'!K635="","",'S.D.PASTE SHEET'!K635)</f>
        <v/>
      </c>
      <c s="72" t="str">
        <f>IF('S.D.PASTE SHEET'!L635="","",'S.D.PASTE SHEET'!L635)</f>
        <v/>
      </c>
      <c s="72" t="str">
        <f>IF('S.D.PASTE SHEET'!M635="","",'S.D.PASTE SHEET'!M635)</f>
        <v/>
      </c>
      <c s="72" t="str">
        <f>IF('S.D.PASTE SHEET'!N635="","",'S.D.PASTE SHEET'!N635)</f>
        <v/>
      </c>
      <c s="72" t="str">
        <f>IF('S.D.PASTE SHEET'!O635="","",'S.D.PASTE SHEET'!O635)</f>
        <v/>
      </c>
      <c s="72" t="str">
        <f>IF('S.D.PASTE SHEET'!P635="","",'S.D.PASTE SHEET'!P635)</f>
        <v/>
      </c>
      <c s="72" t="str">
        <f>IF('S.D.PASTE SHEET'!Q635="","",'S.D.PASTE SHEET'!Q635)</f>
        <v/>
      </c>
      <c s="72" t="str">
        <f>IF('S.D.PASTE SHEET'!R635="","",'S.D.PASTE SHEET'!R635)</f>
        <v/>
      </c>
      <c s="72" t="str">
        <f>IF('S.D.PASTE SHEET'!S635="","",'S.D.PASTE SHEET'!S635)</f>
        <v/>
      </c>
      <c s="72" t="str">
        <f>IF('S.D.PASTE SHEET'!T635="","",'S.D.PASTE SHEET'!T635)</f>
        <v/>
      </c>
      <c s="72" t="str">
        <f>IF('S.D.PASTE SHEET'!U635="","",'S.D.PASTE SHEET'!U635)</f>
        <v/>
      </c>
      <c s="72" t="str">
        <f>IF('S.D.PASTE SHEET'!V635="","",'S.D.PASTE SHEET'!V635)</f>
        <v/>
      </c>
      <c s="72" t="str">
        <f>IF('S.D.PASTE SHEET'!W635="","",'S.D.PASTE SHEET'!W635)</f>
        <v/>
      </c>
      <c s="72" t="str">
        <f>IF('S.D.PASTE SHEET'!X635="","",'S.D.PASTE SHEET'!X635)</f>
        <v/>
      </c>
      <c s="72" t="str">
        <f>IF('S.D.PASTE SHEET'!Y635="","",'S.D.PASTE SHEET'!Y635)</f>
        <v/>
      </c>
      <c s="72" t="str">
        <f>IF('S.D.PASTE SHEET'!Z635="","",'S.D.PASTE SHEET'!Z635)</f>
        <v/>
      </c>
      <c s="72" t="str">
        <f>IF('S.D.PASTE SHEET'!AA635="","",'S.D.PASTE SHEET'!AA635)</f>
        <v/>
      </c>
      <c s="72" t="str">
        <f>IF('S.D.PASTE SHEET'!AB635="","",'S.D.PASTE SHEET'!AB635)</f>
        <v/>
      </c>
      <c s="72" t="str">
        <f>IF('S.D.PASTE SHEET'!AC635="","",'S.D.PASTE SHEET'!AC635)</f>
        <v/>
      </c>
      <c s="72" t="str">
        <f>IF('S.D.PASTE SHEET'!AD635="","",'S.D.PASTE SHEET'!AD635)</f>
        <v/>
      </c>
      <c s="74"/>
      <c s="70" t="str">
        <f>IF(AK635="","",IF(AK635&gt;0,COUNT($AG$2:AG635),""))</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IF(BC635="","",IF(BC635&gt;0,COUNT($AY$2:AY635),""))</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6" spans="1:157" ht="15.75" customHeight="1">
      <c r="A636" s="72" t="str">
        <f>IF('S.D.PASTE SHEET'!A636="","",'S.D.PASTE SHEET'!A636)</f>
        <v/>
      </c>
      <c s="72" t="str">
        <f>IF('S.D.PASTE SHEET'!B636="","",'S.D.PASTE SHEET'!B636)</f>
        <v/>
      </c>
      <c s="72" t="str">
        <f>IF('S.D.PASTE SHEET'!C636="","",'S.D.PASTE SHEET'!C636)</f>
        <v/>
      </c>
      <c s="73" t="str">
        <f>IF('S.D.PASTE SHEET'!D636="","",'S.D.PASTE SHEET'!D636)</f>
        <v/>
      </c>
      <c s="72" t="str">
        <f>IF('S.D.PASTE SHEET'!E636="","",UPPER('S.D.PASTE SHEET'!E636))</f>
        <v/>
      </c>
      <c s="72" t="str">
        <f>IF('S.D.PASTE SHEET'!F636="","",'S.D.PASTE SHEET'!F636)</f>
        <v/>
      </c>
      <c s="72" t="str">
        <f>IF('S.D.PASTE SHEET'!G636="","",UPPER('S.D.PASTE SHEET'!G636))</f>
        <v/>
      </c>
      <c s="72" t="str">
        <f>IF('S.D.PASTE SHEET'!H636="","",UPPER('S.D.PASTE SHEET'!H636))</f>
        <v/>
      </c>
      <c s="72" t="str">
        <f>IF('S.D.PASTE SHEET'!I636="","",'S.D.PASTE SHEET'!I636)</f>
        <v/>
      </c>
      <c s="73" t="str">
        <f>IF('S.D.PASTE SHEET'!J636="","",'S.D.PASTE SHEET'!J636)</f>
        <v/>
      </c>
      <c s="72" t="str">
        <f>IF('S.D.PASTE SHEET'!K636="","",'S.D.PASTE SHEET'!K636)</f>
        <v/>
      </c>
      <c s="72" t="str">
        <f>IF('S.D.PASTE SHEET'!L636="","",'S.D.PASTE SHEET'!L636)</f>
        <v/>
      </c>
      <c s="72" t="str">
        <f>IF('S.D.PASTE SHEET'!M636="","",'S.D.PASTE SHEET'!M636)</f>
        <v/>
      </c>
      <c s="72" t="str">
        <f>IF('S.D.PASTE SHEET'!N636="","",'S.D.PASTE SHEET'!N636)</f>
        <v/>
      </c>
      <c s="72" t="str">
        <f>IF('S.D.PASTE SHEET'!O636="","",'S.D.PASTE SHEET'!O636)</f>
        <v/>
      </c>
      <c s="72" t="str">
        <f>IF('S.D.PASTE SHEET'!P636="","",'S.D.PASTE SHEET'!P636)</f>
        <v/>
      </c>
      <c s="72" t="str">
        <f>IF('S.D.PASTE SHEET'!Q636="","",'S.D.PASTE SHEET'!Q636)</f>
        <v/>
      </c>
      <c s="72" t="str">
        <f>IF('S.D.PASTE SHEET'!R636="","",'S.D.PASTE SHEET'!R636)</f>
        <v/>
      </c>
      <c s="72" t="str">
        <f>IF('S.D.PASTE SHEET'!S636="","",'S.D.PASTE SHEET'!S636)</f>
        <v/>
      </c>
      <c s="72" t="str">
        <f>IF('S.D.PASTE SHEET'!T636="","",'S.D.PASTE SHEET'!T636)</f>
        <v/>
      </c>
      <c s="72" t="str">
        <f>IF('S.D.PASTE SHEET'!U636="","",'S.D.PASTE SHEET'!U636)</f>
        <v/>
      </c>
      <c s="72" t="str">
        <f>IF('S.D.PASTE SHEET'!V636="","",'S.D.PASTE SHEET'!V636)</f>
        <v/>
      </c>
      <c s="72" t="str">
        <f>IF('S.D.PASTE SHEET'!W636="","",'S.D.PASTE SHEET'!W636)</f>
        <v/>
      </c>
      <c s="72" t="str">
        <f>IF('S.D.PASTE SHEET'!X636="","",'S.D.PASTE SHEET'!X636)</f>
        <v/>
      </c>
      <c s="72" t="str">
        <f>IF('S.D.PASTE SHEET'!Y636="","",'S.D.PASTE SHEET'!Y636)</f>
        <v/>
      </c>
      <c s="72" t="str">
        <f>IF('S.D.PASTE SHEET'!Z636="","",'S.D.PASTE SHEET'!Z636)</f>
        <v/>
      </c>
      <c s="72" t="str">
        <f>IF('S.D.PASTE SHEET'!AA636="","",'S.D.PASTE SHEET'!AA636)</f>
        <v/>
      </c>
      <c s="72" t="str">
        <f>IF('S.D.PASTE SHEET'!AB636="","",'S.D.PASTE SHEET'!AB636)</f>
        <v/>
      </c>
      <c s="72" t="str">
        <f>IF('S.D.PASTE SHEET'!AC636="","",'S.D.PASTE SHEET'!AC636)</f>
        <v/>
      </c>
      <c s="72" t="str">
        <f>IF('S.D.PASTE SHEET'!AD636="","",'S.D.PASTE SHEET'!AD636)</f>
        <v/>
      </c>
      <c s="74"/>
      <c s="70" t="str">
        <f>IF(AK636="","",IF(AK636&gt;0,COUNT($AG$2:AG636),""))</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IF(BC636="","",IF(BC636&gt;0,COUNT($AY$2:AY636),""))</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7" spans="1:157" ht="15.75" customHeight="1">
      <c r="A637" s="72" t="str">
        <f>IF('S.D.PASTE SHEET'!A637="","",'S.D.PASTE SHEET'!A637)</f>
        <v/>
      </c>
      <c s="72" t="str">
        <f>IF('S.D.PASTE SHEET'!B637="","",'S.D.PASTE SHEET'!B637)</f>
        <v/>
      </c>
      <c s="72" t="str">
        <f>IF('S.D.PASTE SHEET'!C637="","",'S.D.PASTE SHEET'!C637)</f>
        <v/>
      </c>
      <c s="73" t="str">
        <f>IF('S.D.PASTE SHEET'!D637="","",'S.D.PASTE SHEET'!D637)</f>
        <v/>
      </c>
      <c s="72" t="str">
        <f>IF('S.D.PASTE SHEET'!E637="","",UPPER('S.D.PASTE SHEET'!E637))</f>
        <v/>
      </c>
      <c s="72" t="str">
        <f>IF('S.D.PASTE SHEET'!F637="","",'S.D.PASTE SHEET'!F637)</f>
        <v/>
      </c>
      <c s="72" t="str">
        <f>IF('S.D.PASTE SHEET'!G637="","",UPPER('S.D.PASTE SHEET'!G637))</f>
        <v/>
      </c>
      <c s="72" t="str">
        <f>IF('S.D.PASTE SHEET'!H637="","",UPPER('S.D.PASTE SHEET'!H637))</f>
        <v/>
      </c>
      <c s="72" t="str">
        <f>IF('S.D.PASTE SHEET'!I637="","",'S.D.PASTE SHEET'!I637)</f>
        <v/>
      </c>
      <c s="73" t="str">
        <f>IF('S.D.PASTE SHEET'!J637="","",'S.D.PASTE SHEET'!J637)</f>
        <v/>
      </c>
      <c s="72" t="str">
        <f>IF('S.D.PASTE SHEET'!K637="","",'S.D.PASTE SHEET'!K637)</f>
        <v/>
      </c>
      <c s="72" t="str">
        <f>IF('S.D.PASTE SHEET'!L637="","",'S.D.PASTE SHEET'!L637)</f>
        <v/>
      </c>
      <c s="72" t="str">
        <f>IF('S.D.PASTE SHEET'!M637="","",'S.D.PASTE SHEET'!M637)</f>
        <v/>
      </c>
      <c s="72" t="str">
        <f>IF('S.D.PASTE SHEET'!N637="","",'S.D.PASTE SHEET'!N637)</f>
        <v/>
      </c>
      <c s="72" t="str">
        <f>IF('S.D.PASTE SHEET'!O637="","",'S.D.PASTE SHEET'!O637)</f>
        <v/>
      </c>
      <c s="72" t="str">
        <f>IF('S.D.PASTE SHEET'!P637="","",'S.D.PASTE SHEET'!P637)</f>
        <v/>
      </c>
      <c s="72" t="str">
        <f>IF('S.D.PASTE SHEET'!Q637="","",'S.D.PASTE SHEET'!Q637)</f>
        <v/>
      </c>
      <c s="72" t="str">
        <f>IF('S.D.PASTE SHEET'!R637="","",'S.D.PASTE SHEET'!R637)</f>
        <v/>
      </c>
      <c s="72" t="str">
        <f>IF('S.D.PASTE SHEET'!S637="","",'S.D.PASTE SHEET'!S637)</f>
        <v/>
      </c>
      <c s="72" t="str">
        <f>IF('S.D.PASTE SHEET'!T637="","",'S.D.PASTE SHEET'!T637)</f>
        <v/>
      </c>
      <c s="72" t="str">
        <f>IF('S.D.PASTE SHEET'!U637="","",'S.D.PASTE SHEET'!U637)</f>
        <v/>
      </c>
      <c s="72" t="str">
        <f>IF('S.D.PASTE SHEET'!V637="","",'S.D.PASTE SHEET'!V637)</f>
        <v/>
      </c>
      <c s="72" t="str">
        <f>IF('S.D.PASTE SHEET'!W637="","",'S.D.PASTE SHEET'!W637)</f>
        <v/>
      </c>
      <c s="72" t="str">
        <f>IF('S.D.PASTE SHEET'!X637="","",'S.D.PASTE SHEET'!X637)</f>
        <v/>
      </c>
      <c s="72" t="str">
        <f>IF('S.D.PASTE SHEET'!Y637="","",'S.D.PASTE SHEET'!Y637)</f>
        <v/>
      </c>
      <c s="72" t="str">
        <f>IF('S.D.PASTE SHEET'!Z637="","",'S.D.PASTE SHEET'!Z637)</f>
        <v/>
      </c>
      <c s="72" t="str">
        <f>IF('S.D.PASTE SHEET'!AA637="","",'S.D.PASTE SHEET'!AA637)</f>
        <v/>
      </c>
      <c s="72" t="str">
        <f>IF('S.D.PASTE SHEET'!AB637="","",'S.D.PASTE SHEET'!AB637)</f>
        <v/>
      </c>
      <c s="72" t="str">
        <f>IF('S.D.PASTE SHEET'!AC637="","",'S.D.PASTE SHEET'!AC637)</f>
        <v/>
      </c>
      <c s="72" t="str">
        <f>IF('S.D.PASTE SHEET'!AD637="","",'S.D.PASTE SHEET'!AD637)</f>
        <v/>
      </c>
      <c s="74"/>
      <c s="70" t="str">
        <f>IF(AK637="","",IF(AK637&gt;0,COUNT($AG$2:AG637),""))</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IF(BC637="","",IF(BC637&gt;0,COUNT($AY$2:AY637),""))</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8" spans="1:157" ht="15.75" customHeight="1">
      <c r="A638" s="72" t="str">
        <f>IF('S.D.PASTE SHEET'!A638="","",'S.D.PASTE SHEET'!A638)</f>
        <v/>
      </c>
      <c s="72" t="str">
        <f>IF('S.D.PASTE SHEET'!B638="","",'S.D.PASTE SHEET'!B638)</f>
        <v/>
      </c>
      <c s="72" t="str">
        <f>IF('S.D.PASTE SHEET'!C638="","",'S.D.PASTE SHEET'!C638)</f>
        <v/>
      </c>
      <c s="73" t="str">
        <f>IF('S.D.PASTE SHEET'!D638="","",'S.D.PASTE SHEET'!D638)</f>
        <v/>
      </c>
      <c s="72" t="str">
        <f>IF('S.D.PASTE SHEET'!E638="","",UPPER('S.D.PASTE SHEET'!E638))</f>
        <v/>
      </c>
      <c s="72" t="str">
        <f>IF('S.D.PASTE SHEET'!F638="","",'S.D.PASTE SHEET'!F638)</f>
        <v/>
      </c>
      <c s="72" t="str">
        <f>IF('S.D.PASTE SHEET'!G638="","",UPPER('S.D.PASTE SHEET'!G638))</f>
        <v/>
      </c>
      <c s="72" t="str">
        <f>IF('S.D.PASTE SHEET'!H638="","",UPPER('S.D.PASTE SHEET'!H638))</f>
        <v/>
      </c>
      <c s="72" t="str">
        <f>IF('S.D.PASTE SHEET'!I638="","",'S.D.PASTE SHEET'!I638)</f>
        <v/>
      </c>
      <c s="73" t="str">
        <f>IF('S.D.PASTE SHEET'!J638="","",'S.D.PASTE SHEET'!J638)</f>
        <v/>
      </c>
      <c s="72" t="str">
        <f>IF('S.D.PASTE SHEET'!K638="","",'S.D.PASTE SHEET'!K638)</f>
        <v/>
      </c>
      <c s="72" t="str">
        <f>IF('S.D.PASTE SHEET'!L638="","",'S.D.PASTE SHEET'!L638)</f>
        <v/>
      </c>
      <c s="72" t="str">
        <f>IF('S.D.PASTE SHEET'!M638="","",'S.D.PASTE SHEET'!M638)</f>
        <v/>
      </c>
      <c s="72" t="str">
        <f>IF('S.D.PASTE SHEET'!N638="","",'S.D.PASTE SHEET'!N638)</f>
        <v/>
      </c>
      <c s="72" t="str">
        <f>IF('S.D.PASTE SHEET'!O638="","",'S.D.PASTE SHEET'!O638)</f>
        <v/>
      </c>
      <c s="72" t="str">
        <f>IF('S.D.PASTE SHEET'!P638="","",'S.D.PASTE SHEET'!P638)</f>
        <v/>
      </c>
      <c s="72" t="str">
        <f>IF('S.D.PASTE SHEET'!Q638="","",'S.D.PASTE SHEET'!Q638)</f>
        <v/>
      </c>
      <c s="72" t="str">
        <f>IF('S.D.PASTE SHEET'!R638="","",'S.D.PASTE SHEET'!R638)</f>
        <v/>
      </c>
      <c s="72" t="str">
        <f>IF('S.D.PASTE SHEET'!S638="","",'S.D.PASTE SHEET'!S638)</f>
        <v/>
      </c>
      <c s="72" t="str">
        <f>IF('S.D.PASTE SHEET'!T638="","",'S.D.PASTE SHEET'!T638)</f>
        <v/>
      </c>
      <c s="72" t="str">
        <f>IF('S.D.PASTE SHEET'!U638="","",'S.D.PASTE SHEET'!U638)</f>
        <v/>
      </c>
      <c s="72" t="str">
        <f>IF('S.D.PASTE SHEET'!V638="","",'S.D.PASTE SHEET'!V638)</f>
        <v/>
      </c>
      <c s="72" t="str">
        <f>IF('S.D.PASTE SHEET'!W638="","",'S.D.PASTE SHEET'!W638)</f>
        <v/>
      </c>
      <c s="72" t="str">
        <f>IF('S.D.PASTE SHEET'!X638="","",'S.D.PASTE SHEET'!X638)</f>
        <v/>
      </c>
      <c s="72" t="str">
        <f>IF('S.D.PASTE SHEET'!Y638="","",'S.D.PASTE SHEET'!Y638)</f>
        <v/>
      </c>
      <c s="72" t="str">
        <f>IF('S.D.PASTE SHEET'!Z638="","",'S.D.PASTE SHEET'!Z638)</f>
        <v/>
      </c>
      <c s="72" t="str">
        <f>IF('S.D.PASTE SHEET'!AA638="","",'S.D.PASTE SHEET'!AA638)</f>
        <v/>
      </c>
      <c s="72" t="str">
        <f>IF('S.D.PASTE SHEET'!AB638="","",'S.D.PASTE SHEET'!AB638)</f>
        <v/>
      </c>
      <c s="72" t="str">
        <f>IF('S.D.PASTE SHEET'!AC638="","",'S.D.PASTE SHEET'!AC638)</f>
        <v/>
      </c>
      <c s="72" t="str">
        <f>IF('S.D.PASTE SHEET'!AD638="","",'S.D.PASTE SHEET'!AD638)</f>
        <v/>
      </c>
      <c s="74"/>
      <c s="70" t="str">
        <f>IF(AK638="","",IF(AK638&gt;0,COUNT($AG$2:AG638),""))</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IF(BC638="","",IF(BC638&gt;0,COUNT($AY$2:AY638),""))</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39" spans="1:157" ht="15.75" customHeight="1">
      <c r="A639" s="72" t="str">
        <f>IF('S.D.PASTE SHEET'!A639="","",'S.D.PASTE SHEET'!A639)</f>
        <v/>
      </c>
      <c s="72" t="str">
        <f>IF('S.D.PASTE SHEET'!B639="","",'S.D.PASTE SHEET'!B639)</f>
        <v/>
      </c>
      <c s="72" t="str">
        <f>IF('S.D.PASTE SHEET'!C639="","",'S.D.PASTE SHEET'!C639)</f>
        <v/>
      </c>
      <c s="73" t="str">
        <f>IF('S.D.PASTE SHEET'!D639="","",'S.D.PASTE SHEET'!D639)</f>
        <v/>
      </c>
      <c s="72" t="str">
        <f>IF('S.D.PASTE SHEET'!E639="","",UPPER('S.D.PASTE SHEET'!E639))</f>
        <v/>
      </c>
      <c s="72" t="str">
        <f>IF('S.D.PASTE SHEET'!F639="","",'S.D.PASTE SHEET'!F639)</f>
        <v/>
      </c>
      <c s="72" t="str">
        <f>IF('S.D.PASTE SHEET'!G639="","",UPPER('S.D.PASTE SHEET'!G639))</f>
        <v/>
      </c>
      <c s="72" t="str">
        <f>IF('S.D.PASTE SHEET'!H639="","",UPPER('S.D.PASTE SHEET'!H639))</f>
        <v/>
      </c>
      <c s="72" t="str">
        <f>IF('S.D.PASTE SHEET'!I639="","",'S.D.PASTE SHEET'!I639)</f>
        <v/>
      </c>
      <c s="73" t="str">
        <f>IF('S.D.PASTE SHEET'!J639="","",'S.D.PASTE SHEET'!J639)</f>
        <v/>
      </c>
      <c s="72" t="str">
        <f>IF('S.D.PASTE SHEET'!K639="","",'S.D.PASTE SHEET'!K639)</f>
        <v/>
      </c>
      <c s="72" t="str">
        <f>IF('S.D.PASTE SHEET'!L639="","",'S.D.PASTE SHEET'!L639)</f>
        <v/>
      </c>
      <c s="72" t="str">
        <f>IF('S.D.PASTE SHEET'!M639="","",'S.D.PASTE SHEET'!M639)</f>
        <v/>
      </c>
      <c s="72" t="str">
        <f>IF('S.D.PASTE SHEET'!N639="","",'S.D.PASTE SHEET'!N639)</f>
        <v/>
      </c>
      <c s="72" t="str">
        <f>IF('S.D.PASTE SHEET'!O639="","",'S.D.PASTE SHEET'!O639)</f>
        <v/>
      </c>
      <c s="72" t="str">
        <f>IF('S.D.PASTE SHEET'!P639="","",'S.D.PASTE SHEET'!P639)</f>
        <v/>
      </c>
      <c s="72" t="str">
        <f>IF('S.D.PASTE SHEET'!Q639="","",'S.D.PASTE SHEET'!Q639)</f>
        <v/>
      </c>
      <c s="72" t="str">
        <f>IF('S.D.PASTE SHEET'!R639="","",'S.D.PASTE SHEET'!R639)</f>
        <v/>
      </c>
      <c s="72" t="str">
        <f>IF('S.D.PASTE SHEET'!S639="","",'S.D.PASTE SHEET'!S639)</f>
        <v/>
      </c>
      <c s="72" t="str">
        <f>IF('S.D.PASTE SHEET'!T639="","",'S.D.PASTE SHEET'!T639)</f>
        <v/>
      </c>
      <c s="72" t="str">
        <f>IF('S.D.PASTE SHEET'!U639="","",'S.D.PASTE SHEET'!U639)</f>
        <v/>
      </c>
      <c s="72" t="str">
        <f>IF('S.D.PASTE SHEET'!V639="","",'S.D.PASTE SHEET'!V639)</f>
        <v/>
      </c>
      <c s="72" t="str">
        <f>IF('S.D.PASTE SHEET'!W639="","",'S.D.PASTE SHEET'!W639)</f>
        <v/>
      </c>
      <c s="72" t="str">
        <f>IF('S.D.PASTE SHEET'!X639="","",'S.D.PASTE SHEET'!X639)</f>
        <v/>
      </c>
      <c s="72" t="str">
        <f>IF('S.D.PASTE SHEET'!Y639="","",'S.D.PASTE SHEET'!Y639)</f>
        <v/>
      </c>
      <c s="72" t="str">
        <f>IF('S.D.PASTE SHEET'!Z639="","",'S.D.PASTE SHEET'!Z639)</f>
        <v/>
      </c>
      <c s="72" t="str">
        <f>IF('S.D.PASTE SHEET'!AA639="","",'S.D.PASTE SHEET'!AA639)</f>
        <v/>
      </c>
      <c s="72" t="str">
        <f>IF('S.D.PASTE SHEET'!AB639="","",'S.D.PASTE SHEET'!AB639)</f>
        <v/>
      </c>
      <c s="72" t="str">
        <f>IF('S.D.PASTE SHEET'!AC639="","",'S.D.PASTE SHEET'!AC639)</f>
        <v/>
      </c>
      <c s="72" t="str">
        <f>IF('S.D.PASTE SHEET'!AD639="","",'S.D.PASTE SHEET'!AD639)</f>
        <v/>
      </c>
      <c s="74"/>
      <c s="70" t="str">
        <f>IF(AK639="","",IF(AK639&gt;0,COUNT($AG$2:AG639),""))</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IF(BC639="","",IF(BC639&gt;0,COUNT($AY$2:AY639),""))</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0" spans="1:157" ht="15.75" customHeight="1">
      <c r="A640" s="72" t="str">
        <f>IF('S.D.PASTE SHEET'!A640="","",'S.D.PASTE SHEET'!A640)</f>
        <v/>
      </c>
      <c s="72" t="str">
        <f>IF('S.D.PASTE SHEET'!B640="","",'S.D.PASTE SHEET'!B640)</f>
        <v/>
      </c>
      <c s="72" t="str">
        <f>IF('S.D.PASTE SHEET'!C640="","",'S.D.PASTE SHEET'!C640)</f>
        <v/>
      </c>
      <c s="73" t="str">
        <f>IF('S.D.PASTE SHEET'!D640="","",'S.D.PASTE SHEET'!D640)</f>
        <v/>
      </c>
      <c s="72" t="str">
        <f>IF('S.D.PASTE SHEET'!E640="","",UPPER('S.D.PASTE SHEET'!E640))</f>
        <v/>
      </c>
      <c s="72" t="str">
        <f>IF('S.D.PASTE SHEET'!F640="","",'S.D.PASTE SHEET'!F640)</f>
        <v/>
      </c>
      <c s="72" t="str">
        <f>IF('S.D.PASTE SHEET'!G640="","",UPPER('S.D.PASTE SHEET'!G640))</f>
        <v/>
      </c>
      <c s="72" t="str">
        <f>IF('S.D.PASTE SHEET'!H640="","",UPPER('S.D.PASTE SHEET'!H640))</f>
        <v/>
      </c>
      <c s="72" t="str">
        <f>IF('S.D.PASTE SHEET'!I640="","",'S.D.PASTE SHEET'!I640)</f>
        <v/>
      </c>
      <c s="73" t="str">
        <f>IF('S.D.PASTE SHEET'!J640="","",'S.D.PASTE SHEET'!J640)</f>
        <v/>
      </c>
      <c s="72" t="str">
        <f>IF('S.D.PASTE SHEET'!K640="","",'S.D.PASTE SHEET'!K640)</f>
        <v/>
      </c>
      <c s="72" t="str">
        <f>IF('S.D.PASTE SHEET'!L640="","",'S.D.PASTE SHEET'!L640)</f>
        <v/>
      </c>
      <c s="72" t="str">
        <f>IF('S.D.PASTE SHEET'!M640="","",'S.D.PASTE SHEET'!M640)</f>
        <v/>
      </c>
      <c s="72" t="str">
        <f>IF('S.D.PASTE SHEET'!N640="","",'S.D.PASTE SHEET'!N640)</f>
        <v/>
      </c>
      <c s="72" t="str">
        <f>IF('S.D.PASTE SHEET'!O640="","",'S.D.PASTE SHEET'!O640)</f>
        <v/>
      </c>
      <c s="72" t="str">
        <f>IF('S.D.PASTE SHEET'!P640="","",'S.D.PASTE SHEET'!P640)</f>
        <v/>
      </c>
      <c s="72" t="str">
        <f>IF('S.D.PASTE SHEET'!Q640="","",'S.D.PASTE SHEET'!Q640)</f>
        <v/>
      </c>
      <c s="72" t="str">
        <f>IF('S.D.PASTE SHEET'!R640="","",'S.D.PASTE SHEET'!R640)</f>
        <v/>
      </c>
      <c s="72" t="str">
        <f>IF('S.D.PASTE SHEET'!S640="","",'S.D.PASTE SHEET'!S640)</f>
        <v/>
      </c>
      <c s="72" t="str">
        <f>IF('S.D.PASTE SHEET'!T640="","",'S.D.PASTE SHEET'!T640)</f>
        <v/>
      </c>
      <c s="72" t="str">
        <f>IF('S.D.PASTE SHEET'!U640="","",'S.D.PASTE SHEET'!U640)</f>
        <v/>
      </c>
      <c s="72" t="str">
        <f>IF('S.D.PASTE SHEET'!V640="","",'S.D.PASTE SHEET'!V640)</f>
        <v/>
      </c>
      <c s="72" t="str">
        <f>IF('S.D.PASTE SHEET'!W640="","",'S.D.PASTE SHEET'!W640)</f>
        <v/>
      </c>
      <c s="72" t="str">
        <f>IF('S.D.PASTE SHEET'!X640="","",'S.D.PASTE SHEET'!X640)</f>
        <v/>
      </c>
      <c s="72" t="str">
        <f>IF('S.D.PASTE SHEET'!Y640="","",'S.D.PASTE SHEET'!Y640)</f>
        <v/>
      </c>
      <c s="72" t="str">
        <f>IF('S.D.PASTE SHEET'!Z640="","",'S.D.PASTE SHEET'!Z640)</f>
        <v/>
      </c>
      <c s="72" t="str">
        <f>IF('S.D.PASTE SHEET'!AA640="","",'S.D.PASTE SHEET'!AA640)</f>
        <v/>
      </c>
      <c s="72" t="str">
        <f>IF('S.D.PASTE SHEET'!AB640="","",'S.D.PASTE SHEET'!AB640)</f>
        <v/>
      </c>
      <c s="72" t="str">
        <f>IF('S.D.PASTE SHEET'!AC640="","",'S.D.PASTE SHEET'!AC640)</f>
        <v/>
      </c>
      <c s="72" t="str">
        <f>IF('S.D.PASTE SHEET'!AD640="","",'S.D.PASTE SHEET'!AD640)</f>
        <v/>
      </c>
      <c s="74"/>
      <c s="70" t="str">
        <f>IF(AK640="","",IF(AK640&gt;0,COUNT($AG$2:AG640),""))</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IF(BC640="","",IF(BC640&gt;0,COUNT($AY$2:AY640),""))</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1" spans="1:157" ht="15.75" customHeight="1">
      <c r="A641" s="72" t="str">
        <f>IF('S.D.PASTE SHEET'!A641="","",'S.D.PASTE SHEET'!A641)</f>
        <v/>
      </c>
      <c s="72" t="str">
        <f>IF('S.D.PASTE SHEET'!B641="","",'S.D.PASTE SHEET'!B641)</f>
        <v/>
      </c>
      <c s="72" t="str">
        <f>IF('S.D.PASTE SHEET'!C641="","",'S.D.PASTE SHEET'!C641)</f>
        <v/>
      </c>
      <c s="73" t="str">
        <f>IF('S.D.PASTE SHEET'!D641="","",'S.D.PASTE SHEET'!D641)</f>
        <v/>
      </c>
      <c s="72" t="str">
        <f>IF('S.D.PASTE SHEET'!E641="","",UPPER('S.D.PASTE SHEET'!E641))</f>
        <v/>
      </c>
      <c s="72" t="str">
        <f>IF('S.D.PASTE SHEET'!F641="","",'S.D.PASTE SHEET'!F641)</f>
        <v/>
      </c>
      <c s="72" t="str">
        <f>IF('S.D.PASTE SHEET'!G641="","",UPPER('S.D.PASTE SHEET'!G641))</f>
        <v/>
      </c>
      <c s="72" t="str">
        <f>IF('S.D.PASTE SHEET'!H641="","",UPPER('S.D.PASTE SHEET'!H641))</f>
        <v/>
      </c>
      <c s="72" t="str">
        <f>IF('S.D.PASTE SHEET'!I641="","",'S.D.PASTE SHEET'!I641)</f>
        <v/>
      </c>
      <c s="73" t="str">
        <f>IF('S.D.PASTE SHEET'!J641="","",'S.D.PASTE SHEET'!J641)</f>
        <v/>
      </c>
      <c s="72" t="str">
        <f>IF('S.D.PASTE SHEET'!K641="","",'S.D.PASTE SHEET'!K641)</f>
        <v/>
      </c>
      <c s="72" t="str">
        <f>IF('S.D.PASTE SHEET'!L641="","",'S.D.PASTE SHEET'!L641)</f>
        <v/>
      </c>
      <c s="72" t="str">
        <f>IF('S.D.PASTE SHEET'!M641="","",'S.D.PASTE SHEET'!M641)</f>
        <v/>
      </c>
      <c s="72" t="str">
        <f>IF('S.D.PASTE SHEET'!N641="","",'S.D.PASTE SHEET'!N641)</f>
        <v/>
      </c>
      <c s="72" t="str">
        <f>IF('S.D.PASTE SHEET'!O641="","",'S.D.PASTE SHEET'!O641)</f>
        <v/>
      </c>
      <c s="72" t="str">
        <f>IF('S.D.PASTE SHEET'!P641="","",'S.D.PASTE SHEET'!P641)</f>
        <v/>
      </c>
      <c s="72" t="str">
        <f>IF('S.D.PASTE SHEET'!Q641="","",'S.D.PASTE SHEET'!Q641)</f>
        <v/>
      </c>
      <c s="72" t="str">
        <f>IF('S.D.PASTE SHEET'!R641="","",'S.D.PASTE SHEET'!R641)</f>
        <v/>
      </c>
      <c s="72" t="str">
        <f>IF('S.D.PASTE SHEET'!S641="","",'S.D.PASTE SHEET'!S641)</f>
        <v/>
      </c>
      <c s="72" t="str">
        <f>IF('S.D.PASTE SHEET'!T641="","",'S.D.PASTE SHEET'!T641)</f>
        <v/>
      </c>
      <c s="72" t="str">
        <f>IF('S.D.PASTE SHEET'!U641="","",'S.D.PASTE SHEET'!U641)</f>
        <v/>
      </c>
      <c s="72" t="str">
        <f>IF('S.D.PASTE SHEET'!V641="","",'S.D.PASTE SHEET'!V641)</f>
        <v/>
      </c>
      <c s="72" t="str">
        <f>IF('S.D.PASTE SHEET'!W641="","",'S.D.PASTE SHEET'!W641)</f>
        <v/>
      </c>
      <c s="72" t="str">
        <f>IF('S.D.PASTE SHEET'!X641="","",'S.D.PASTE SHEET'!X641)</f>
        <v/>
      </c>
      <c s="72" t="str">
        <f>IF('S.D.PASTE SHEET'!Y641="","",'S.D.PASTE SHEET'!Y641)</f>
        <v/>
      </c>
      <c s="72" t="str">
        <f>IF('S.D.PASTE SHEET'!Z641="","",'S.D.PASTE SHEET'!Z641)</f>
        <v/>
      </c>
      <c s="72" t="str">
        <f>IF('S.D.PASTE SHEET'!AA641="","",'S.D.PASTE SHEET'!AA641)</f>
        <v/>
      </c>
      <c s="72" t="str">
        <f>IF('S.D.PASTE SHEET'!AB641="","",'S.D.PASTE SHEET'!AB641)</f>
        <v/>
      </c>
      <c s="72" t="str">
        <f>IF('S.D.PASTE SHEET'!AC641="","",'S.D.PASTE SHEET'!AC641)</f>
        <v/>
      </c>
      <c s="72" t="str">
        <f>IF('S.D.PASTE SHEET'!AD641="","",'S.D.PASTE SHEET'!AD641)</f>
        <v/>
      </c>
      <c s="74"/>
      <c s="70" t="str">
        <f>IF(AK641="","",IF(AK641&gt;0,COUNT($AG$2:AG641),""))</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IF(BC641="","",IF(BC641&gt;0,COUNT($AY$2:AY641),""))</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2" spans="1:157" ht="15.75" customHeight="1">
      <c r="A642" s="72" t="str">
        <f>IF('S.D.PASTE SHEET'!A642="","",'S.D.PASTE SHEET'!A642)</f>
        <v/>
      </c>
      <c s="72" t="str">
        <f>IF('S.D.PASTE SHEET'!B642="","",'S.D.PASTE SHEET'!B642)</f>
        <v/>
      </c>
      <c s="72" t="str">
        <f>IF('S.D.PASTE SHEET'!C642="","",'S.D.PASTE SHEET'!C642)</f>
        <v/>
      </c>
      <c s="73" t="str">
        <f>IF('S.D.PASTE SHEET'!D642="","",'S.D.PASTE SHEET'!D642)</f>
        <v/>
      </c>
      <c s="72" t="str">
        <f>IF('S.D.PASTE SHEET'!E642="","",UPPER('S.D.PASTE SHEET'!E642))</f>
        <v/>
      </c>
      <c s="72" t="str">
        <f>IF('S.D.PASTE SHEET'!F642="","",'S.D.PASTE SHEET'!F642)</f>
        <v/>
      </c>
      <c s="72" t="str">
        <f>IF('S.D.PASTE SHEET'!G642="","",UPPER('S.D.PASTE SHEET'!G642))</f>
        <v/>
      </c>
      <c s="72" t="str">
        <f>IF('S.D.PASTE SHEET'!H642="","",UPPER('S.D.PASTE SHEET'!H642))</f>
        <v/>
      </c>
      <c s="72" t="str">
        <f>IF('S.D.PASTE SHEET'!I642="","",'S.D.PASTE SHEET'!I642)</f>
        <v/>
      </c>
      <c s="73" t="str">
        <f>IF('S.D.PASTE SHEET'!J642="","",'S.D.PASTE SHEET'!J642)</f>
        <v/>
      </c>
      <c s="72" t="str">
        <f>IF('S.D.PASTE SHEET'!K642="","",'S.D.PASTE SHEET'!K642)</f>
        <v/>
      </c>
      <c s="72" t="str">
        <f>IF('S.D.PASTE SHEET'!L642="","",'S.D.PASTE SHEET'!L642)</f>
        <v/>
      </c>
      <c s="72" t="str">
        <f>IF('S.D.PASTE SHEET'!M642="","",'S.D.PASTE SHEET'!M642)</f>
        <v/>
      </c>
      <c s="72" t="str">
        <f>IF('S.D.PASTE SHEET'!N642="","",'S.D.PASTE SHEET'!N642)</f>
        <v/>
      </c>
      <c s="72" t="str">
        <f>IF('S.D.PASTE SHEET'!O642="","",'S.D.PASTE SHEET'!O642)</f>
        <v/>
      </c>
      <c s="72" t="str">
        <f>IF('S.D.PASTE SHEET'!P642="","",'S.D.PASTE SHEET'!P642)</f>
        <v/>
      </c>
      <c s="72" t="str">
        <f>IF('S.D.PASTE SHEET'!Q642="","",'S.D.PASTE SHEET'!Q642)</f>
        <v/>
      </c>
      <c s="72" t="str">
        <f>IF('S.D.PASTE SHEET'!R642="","",'S.D.PASTE SHEET'!R642)</f>
        <v/>
      </c>
      <c s="72" t="str">
        <f>IF('S.D.PASTE SHEET'!S642="","",'S.D.PASTE SHEET'!S642)</f>
        <v/>
      </c>
      <c s="72" t="str">
        <f>IF('S.D.PASTE SHEET'!T642="","",'S.D.PASTE SHEET'!T642)</f>
        <v/>
      </c>
      <c s="72" t="str">
        <f>IF('S.D.PASTE SHEET'!U642="","",'S.D.PASTE SHEET'!U642)</f>
        <v/>
      </c>
      <c s="72" t="str">
        <f>IF('S.D.PASTE SHEET'!V642="","",'S.D.PASTE SHEET'!V642)</f>
        <v/>
      </c>
      <c s="72" t="str">
        <f>IF('S.D.PASTE SHEET'!W642="","",'S.D.PASTE SHEET'!W642)</f>
        <v/>
      </c>
      <c s="72" t="str">
        <f>IF('S.D.PASTE SHEET'!X642="","",'S.D.PASTE SHEET'!X642)</f>
        <v/>
      </c>
      <c s="72" t="str">
        <f>IF('S.D.PASTE SHEET'!Y642="","",'S.D.PASTE SHEET'!Y642)</f>
        <v/>
      </c>
      <c s="72" t="str">
        <f>IF('S.D.PASTE SHEET'!Z642="","",'S.D.PASTE SHEET'!Z642)</f>
        <v/>
      </c>
      <c s="72" t="str">
        <f>IF('S.D.PASTE SHEET'!AA642="","",'S.D.PASTE SHEET'!AA642)</f>
        <v/>
      </c>
      <c s="72" t="str">
        <f>IF('S.D.PASTE SHEET'!AB642="","",'S.D.PASTE SHEET'!AB642)</f>
        <v/>
      </c>
      <c s="72" t="str">
        <f>IF('S.D.PASTE SHEET'!AC642="","",'S.D.PASTE SHEET'!AC642)</f>
        <v/>
      </c>
      <c s="72" t="str">
        <f>IF('S.D.PASTE SHEET'!AD642="","",'S.D.PASTE SHEET'!AD642)</f>
        <v/>
      </c>
      <c s="74"/>
      <c s="70" t="str">
        <f>IF(AK642="","",IF(AK642&gt;0,COUNT($AG$2:AG642),""))</f>
        <v/>
      </c>
      <c s="75" t="str">
        <f t="shared" si="289"/>
        <v/>
      </c>
      <c s="75" t="str">
        <f t="shared" si="290"/>
        <v/>
      </c>
      <c s="75" t="str">
        <f t="shared" si="291"/>
        <v/>
      </c>
      <c s="73" t="str">
        <f t="shared" si="292"/>
        <v/>
      </c>
      <c s="75" t="str">
        <f t="shared" si="293"/>
        <v/>
      </c>
      <c s="75" t="str">
        <f t="shared" si="294"/>
        <v/>
      </c>
      <c s="75" t="str">
        <f t="shared" si="295"/>
        <v/>
      </c>
      <c s="75" t="str">
        <f t="shared" si="296"/>
        <v/>
      </c>
      <c s="75" t="str">
        <f t="shared" si="297"/>
        <v/>
      </c>
      <c s="73" t="str">
        <f t="shared" si="298"/>
        <v/>
      </c>
      <c s="75" t="str">
        <f t="shared" si="299"/>
        <v/>
      </c>
      <c s="75" t="str">
        <f t="shared" si="300"/>
        <v/>
      </c>
      <c s="75" t="str">
        <f t="shared" si="301"/>
        <v/>
      </c>
      <c s="75" t="str">
        <f t="shared" si="302"/>
        <v/>
      </c>
      <c s="75" t="str">
        <f t="shared" si="303"/>
        <v/>
      </c>
      <c s="75" t="str">
        <f t="shared" si="304"/>
        <v/>
      </c>
      <c s="70"/>
      <c s="70" t="str">
        <f>IF(BC642="","",IF(BC642&gt;0,COUNT($AY$2:AY642),""))</f>
        <v/>
      </c>
      <c s="76" t="str">
        <f t="shared" si="305"/>
        <v/>
      </c>
      <c s="76" t="str">
        <f t="shared" si="306"/>
        <v/>
      </c>
      <c s="76" t="str">
        <f t="shared" si="307"/>
        <v/>
      </c>
      <c s="73" t="str">
        <f t="shared" si="308"/>
        <v/>
      </c>
      <c s="76" t="str">
        <f t="shared" si="309"/>
        <v/>
      </c>
      <c s="76" t="str">
        <f t="shared" si="310"/>
        <v/>
      </c>
      <c s="76" t="str">
        <f t="shared" si="311"/>
        <v/>
      </c>
      <c s="76" t="str">
        <f t="shared" si="312"/>
        <v/>
      </c>
      <c s="76" t="str">
        <f t="shared" si="313"/>
        <v/>
      </c>
      <c s="73" t="str">
        <f t="shared" si="314"/>
        <v/>
      </c>
      <c s="76" t="str">
        <f t="shared" si="315"/>
        <v/>
      </c>
      <c s="76" t="str">
        <f t="shared" si="316"/>
        <v/>
      </c>
      <c s="76" t="str">
        <f t="shared" si="317"/>
        <v/>
      </c>
      <c s="76" t="str">
        <f t="shared" si="318"/>
        <v/>
      </c>
      <c s="76" t="str">
        <f t="shared" si="319"/>
        <v/>
      </c>
      <c s="76" t="str">
        <f t="shared" si="3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3" spans="1:157" ht="15.75" customHeight="1">
      <c r="A643" s="72" t="str">
        <f>IF('S.D.PASTE SHEET'!A643="","",'S.D.PASTE SHEET'!A643)</f>
        <v/>
      </c>
      <c s="72" t="str">
        <f>IF('S.D.PASTE SHEET'!B643="","",'S.D.PASTE SHEET'!B643)</f>
        <v/>
      </c>
      <c s="72" t="str">
        <f>IF('S.D.PASTE SHEET'!C643="","",'S.D.PASTE SHEET'!C643)</f>
        <v/>
      </c>
      <c s="73" t="str">
        <f>IF('S.D.PASTE SHEET'!D643="","",'S.D.PASTE SHEET'!D643)</f>
        <v/>
      </c>
      <c s="72" t="str">
        <f>IF('S.D.PASTE SHEET'!E643="","",UPPER('S.D.PASTE SHEET'!E643))</f>
        <v/>
      </c>
      <c s="72" t="str">
        <f>IF('S.D.PASTE SHEET'!F643="","",'S.D.PASTE SHEET'!F643)</f>
        <v/>
      </c>
      <c s="72" t="str">
        <f>IF('S.D.PASTE SHEET'!G643="","",UPPER('S.D.PASTE SHEET'!G643))</f>
        <v/>
      </c>
      <c s="72" t="str">
        <f>IF('S.D.PASTE SHEET'!H643="","",UPPER('S.D.PASTE SHEET'!H643))</f>
        <v/>
      </c>
      <c s="72" t="str">
        <f>IF('S.D.PASTE SHEET'!I643="","",'S.D.PASTE SHEET'!I643)</f>
        <v/>
      </c>
      <c s="73" t="str">
        <f>IF('S.D.PASTE SHEET'!J643="","",'S.D.PASTE SHEET'!J643)</f>
        <v/>
      </c>
      <c s="72" t="str">
        <f>IF('S.D.PASTE SHEET'!K643="","",'S.D.PASTE SHEET'!K643)</f>
        <v/>
      </c>
      <c s="72" t="str">
        <f>IF('S.D.PASTE SHEET'!L643="","",'S.D.PASTE SHEET'!L643)</f>
        <v/>
      </c>
      <c s="72" t="str">
        <f>IF('S.D.PASTE SHEET'!M643="","",'S.D.PASTE SHEET'!M643)</f>
        <v/>
      </c>
      <c s="72" t="str">
        <f>IF('S.D.PASTE SHEET'!N643="","",'S.D.PASTE SHEET'!N643)</f>
        <v/>
      </c>
      <c s="72" t="str">
        <f>IF('S.D.PASTE SHEET'!O643="","",'S.D.PASTE SHEET'!O643)</f>
        <v/>
      </c>
      <c s="72" t="str">
        <f>IF('S.D.PASTE SHEET'!P643="","",'S.D.PASTE SHEET'!P643)</f>
        <v/>
      </c>
      <c s="72" t="str">
        <f>IF('S.D.PASTE SHEET'!Q643="","",'S.D.PASTE SHEET'!Q643)</f>
        <v/>
      </c>
      <c s="72" t="str">
        <f>IF('S.D.PASTE SHEET'!R643="","",'S.D.PASTE SHEET'!R643)</f>
        <v/>
      </c>
      <c s="72" t="str">
        <f>IF('S.D.PASTE SHEET'!S643="","",'S.D.PASTE SHEET'!S643)</f>
        <v/>
      </c>
      <c s="72" t="str">
        <f>IF('S.D.PASTE SHEET'!T643="","",'S.D.PASTE SHEET'!T643)</f>
        <v/>
      </c>
      <c s="72" t="str">
        <f>IF('S.D.PASTE SHEET'!U643="","",'S.D.PASTE SHEET'!U643)</f>
        <v/>
      </c>
      <c s="72" t="str">
        <f>IF('S.D.PASTE SHEET'!V643="","",'S.D.PASTE SHEET'!V643)</f>
        <v/>
      </c>
      <c s="72" t="str">
        <f>IF('S.D.PASTE SHEET'!W643="","",'S.D.PASTE SHEET'!W643)</f>
        <v/>
      </c>
      <c s="72" t="str">
        <f>IF('S.D.PASTE SHEET'!X643="","",'S.D.PASTE SHEET'!X643)</f>
        <v/>
      </c>
      <c s="72" t="str">
        <f>IF('S.D.PASTE SHEET'!Y643="","",'S.D.PASTE SHEET'!Y643)</f>
        <v/>
      </c>
      <c s="72" t="str">
        <f>IF('S.D.PASTE SHEET'!Z643="","",'S.D.PASTE SHEET'!Z643)</f>
        <v/>
      </c>
      <c s="72" t="str">
        <f>IF('S.D.PASTE SHEET'!AA643="","",'S.D.PASTE SHEET'!AA643)</f>
        <v/>
      </c>
      <c s="72" t="str">
        <f>IF('S.D.PASTE SHEET'!AB643="","",'S.D.PASTE SHEET'!AB643)</f>
        <v/>
      </c>
      <c s="72" t="str">
        <f>IF('S.D.PASTE SHEET'!AC643="","",'S.D.PASTE SHEET'!AC643)</f>
        <v/>
      </c>
      <c s="72" t="str">
        <f>IF('S.D.PASTE SHEET'!AD643="","",'S.D.PASTE SHEET'!AD643)</f>
        <v/>
      </c>
      <c s="74"/>
      <c s="70" t="str">
        <f>IF(AK643="","",IF(AK643&gt;0,COUNT($AG$2:AG643),""))</f>
        <v/>
      </c>
      <c s="75" t="str">
        <f t="shared" si="321" ref="AG643:AG706">IF(AND($AJ$1=12,$A643=12),$A643,"")</f>
        <v/>
      </c>
      <c s="75" t="str">
        <f t="shared" si="322" ref="AH643:AH706">IF(AND($AJ$1=12,$A643=12),$B643,"")</f>
        <v/>
      </c>
      <c s="75" t="str">
        <f t="shared" si="323" ref="AI643:AI706">IF(AND($AJ$1=12,$A643=12),C643,"")</f>
        <v/>
      </c>
      <c s="73" t="str">
        <f t="shared" si="324" ref="AJ643:AJ706">IF(AND($AJ$1=12,$A643=12),$D643,"")</f>
        <v/>
      </c>
      <c s="75" t="str">
        <f t="shared" si="325" ref="AK643:AK706">IF(AND($AJ$1=12,$A643=12),$E643,"")</f>
        <v/>
      </c>
      <c s="75" t="str">
        <f t="shared" si="326" ref="AL643:AL706">IF(AND($AJ$1=12,$A643=12),$F643,"")</f>
        <v/>
      </c>
      <c s="75" t="str">
        <f t="shared" si="327" ref="AM643:AM706">IF(AND($AJ$1=12,$A643=12),$G643,"")</f>
        <v/>
      </c>
      <c s="75" t="str">
        <f t="shared" si="328" ref="AN643:AN706">IF(AND($AJ$1=12,$A643=12),$H643,"")</f>
        <v/>
      </c>
      <c s="75" t="str">
        <f t="shared" si="329" ref="AO643:AO706">IF(AND($AJ$1=12,$A643=12),$I643,"")</f>
        <v/>
      </c>
      <c s="73" t="str">
        <f t="shared" si="330" ref="AP643:AP706">IF(AND($AJ$1=12,$A643=12),$J643,"")</f>
        <v/>
      </c>
      <c s="75" t="str">
        <f t="shared" si="331" ref="AQ643:AQ706">IF(AND($AJ$1=12,$A643=12),$K643,"")</f>
        <v/>
      </c>
      <c s="75" t="str">
        <f t="shared" si="332" ref="AR643:AR706">IF(AND($AJ$1=12,$A643=12),$L643,"")</f>
        <v/>
      </c>
      <c s="75" t="str">
        <f t="shared" si="333" ref="AS643:AS706">IF(AND($AJ$1=12,$A643=12),$M643,"")</f>
        <v/>
      </c>
      <c s="75" t="str">
        <f t="shared" si="334" ref="AT643:AT706">IF(AND($AJ$1=12,$A643=12),$N643,"")</f>
        <v/>
      </c>
      <c s="75" t="str">
        <f t="shared" si="335" ref="AU643:AU706">IF(AND($AJ$1=12,$A643=12),$O643,"")</f>
        <v/>
      </c>
      <c s="75" t="str">
        <f t="shared" si="336" ref="AV643:AV706">IF(AND($AJ$1=12,$A643=12),$P643,"")</f>
        <v/>
      </c>
      <c s="70"/>
      <c s="70" t="str">
        <f>IF(BC643="","",IF(BC643&gt;0,COUNT($AY$2:AY643),""))</f>
        <v/>
      </c>
      <c s="76" t="str">
        <f t="shared" si="337" ref="AY643:AY706">IF(AND($BB$1=12,$A643=12,$BC$1=$B643),$A643,"")</f>
        <v/>
      </c>
      <c s="76" t="str">
        <f t="shared" si="338" ref="AZ643:AZ706">IF(AND($BB$1=12,$A643=12,$BC$1=$B643),$B643,"")</f>
        <v/>
      </c>
      <c s="76" t="str">
        <f t="shared" si="339" ref="BA643:BA706">IF(AND($BB$1=12,$A643=12,$BC$1=$B643),$C643,"")</f>
        <v/>
      </c>
      <c s="73" t="str">
        <f t="shared" si="340" ref="BB643:BB706">IF(AND($BB$1=12,$A643=12,$BC$1=$B643),$D643,"")</f>
        <v/>
      </c>
      <c s="76" t="str">
        <f t="shared" si="341" ref="BC643:BC706">IF(AND($BB$1=12,$A643=12,$BC$1=$B643),$E643,"")</f>
        <v/>
      </c>
      <c s="76" t="str">
        <f t="shared" si="342" ref="BD643:BD706">IF(AND($BB$1=12,$A643=12,$BC$1=$B643),$F643,"")</f>
        <v/>
      </c>
      <c s="76" t="str">
        <f t="shared" si="343" ref="BE643:BE706">IF(AND($BB$1=12,$A643=12,$BC$1=$B643),$G643,"")</f>
        <v/>
      </c>
      <c s="76" t="str">
        <f t="shared" si="344" ref="BF643:BF706">IF(AND($BB$1=12,$A643=12,$BC$1=$B643),$H643,"")</f>
        <v/>
      </c>
      <c s="76" t="str">
        <f t="shared" si="345" ref="BG643:BG706">IF(AND($BB$1=12,$A643=12,$BC$1=$B643),$I643,"")</f>
        <v/>
      </c>
      <c s="73" t="str">
        <f t="shared" si="346" ref="BH643:BH706">IF(AND($BB$1=12,$A643=12,$BC$1=$B643),$J643,"")</f>
        <v/>
      </c>
      <c s="76" t="str">
        <f t="shared" si="347" ref="BI643:BI706">IF(AND($BB$1=12,$A643=12,$BC$1=$B643),$K643,"")</f>
        <v/>
      </c>
      <c s="76" t="str">
        <f t="shared" si="348" ref="BJ643:BJ706">IF(AND($BB$1=12,$A643=12,$BC$1=$B643),$L643,"")</f>
        <v/>
      </c>
      <c s="76" t="str">
        <f t="shared" si="349" ref="BK643:BK706">IF(AND($BB$1=12,$A643=12,$BC$1=$B643),$M643,"")</f>
        <v/>
      </c>
      <c s="76" t="str">
        <f t="shared" si="350" ref="BL643:BL706">IF(AND($BB$1=12,$A643=12,$BC$1=$B643),$N643,"")</f>
        <v/>
      </c>
      <c s="76" t="str">
        <f t="shared" si="351" ref="BM643:BM706">IF(AND($BB$1=12,$A643=12,$BC$1=$B643),$O643,"")</f>
        <v/>
      </c>
      <c s="76" t="str">
        <f t="shared" si="352" ref="BN643:BN706">IF(AND($BB$1=12,$A643=12,$BC$1=$B643),$P643,"")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4" spans="1:157" ht="15.75" customHeight="1">
      <c r="A644" s="72" t="str">
        <f>IF('S.D.PASTE SHEET'!A644="","",'S.D.PASTE SHEET'!A644)</f>
        <v/>
      </c>
      <c s="72" t="str">
        <f>IF('S.D.PASTE SHEET'!B644="","",'S.D.PASTE SHEET'!B644)</f>
        <v/>
      </c>
      <c s="72" t="str">
        <f>IF('S.D.PASTE SHEET'!C644="","",'S.D.PASTE SHEET'!C644)</f>
        <v/>
      </c>
      <c s="73" t="str">
        <f>IF('S.D.PASTE SHEET'!D644="","",'S.D.PASTE SHEET'!D644)</f>
        <v/>
      </c>
      <c s="72" t="str">
        <f>IF('S.D.PASTE SHEET'!E644="","",UPPER('S.D.PASTE SHEET'!E644))</f>
        <v/>
      </c>
      <c s="72" t="str">
        <f>IF('S.D.PASTE SHEET'!F644="","",'S.D.PASTE SHEET'!F644)</f>
        <v/>
      </c>
      <c s="72" t="str">
        <f>IF('S.D.PASTE SHEET'!G644="","",UPPER('S.D.PASTE SHEET'!G644))</f>
        <v/>
      </c>
      <c s="72" t="str">
        <f>IF('S.D.PASTE SHEET'!H644="","",UPPER('S.D.PASTE SHEET'!H644))</f>
        <v/>
      </c>
      <c s="72" t="str">
        <f>IF('S.D.PASTE SHEET'!I644="","",'S.D.PASTE SHEET'!I644)</f>
        <v/>
      </c>
      <c s="73" t="str">
        <f>IF('S.D.PASTE SHEET'!J644="","",'S.D.PASTE SHEET'!J644)</f>
        <v/>
      </c>
      <c s="72" t="str">
        <f>IF('S.D.PASTE SHEET'!K644="","",'S.D.PASTE SHEET'!K644)</f>
        <v/>
      </c>
      <c s="72" t="str">
        <f>IF('S.D.PASTE SHEET'!L644="","",'S.D.PASTE SHEET'!L644)</f>
        <v/>
      </c>
      <c s="72" t="str">
        <f>IF('S.D.PASTE SHEET'!M644="","",'S.D.PASTE SHEET'!M644)</f>
        <v/>
      </c>
      <c s="72" t="str">
        <f>IF('S.D.PASTE SHEET'!N644="","",'S.D.PASTE SHEET'!N644)</f>
        <v/>
      </c>
      <c s="72" t="str">
        <f>IF('S.D.PASTE SHEET'!O644="","",'S.D.PASTE SHEET'!O644)</f>
        <v/>
      </c>
      <c s="72" t="str">
        <f>IF('S.D.PASTE SHEET'!P644="","",'S.D.PASTE SHEET'!P644)</f>
        <v/>
      </c>
      <c s="72" t="str">
        <f>IF('S.D.PASTE SHEET'!Q644="","",'S.D.PASTE SHEET'!Q644)</f>
        <v/>
      </c>
      <c s="72" t="str">
        <f>IF('S.D.PASTE SHEET'!R644="","",'S.D.PASTE SHEET'!R644)</f>
        <v/>
      </c>
      <c s="72" t="str">
        <f>IF('S.D.PASTE SHEET'!S644="","",'S.D.PASTE SHEET'!S644)</f>
        <v/>
      </c>
      <c s="72" t="str">
        <f>IF('S.D.PASTE SHEET'!T644="","",'S.D.PASTE SHEET'!T644)</f>
        <v/>
      </c>
      <c s="72" t="str">
        <f>IF('S.D.PASTE SHEET'!U644="","",'S.D.PASTE SHEET'!U644)</f>
        <v/>
      </c>
      <c s="72" t="str">
        <f>IF('S.D.PASTE SHEET'!V644="","",'S.D.PASTE SHEET'!V644)</f>
        <v/>
      </c>
      <c s="72" t="str">
        <f>IF('S.D.PASTE SHEET'!W644="","",'S.D.PASTE SHEET'!W644)</f>
        <v/>
      </c>
      <c s="72" t="str">
        <f>IF('S.D.PASTE SHEET'!X644="","",'S.D.PASTE SHEET'!X644)</f>
        <v/>
      </c>
      <c s="72" t="str">
        <f>IF('S.D.PASTE SHEET'!Y644="","",'S.D.PASTE SHEET'!Y644)</f>
        <v/>
      </c>
      <c s="72" t="str">
        <f>IF('S.D.PASTE SHEET'!Z644="","",'S.D.PASTE SHEET'!Z644)</f>
        <v/>
      </c>
      <c s="72" t="str">
        <f>IF('S.D.PASTE SHEET'!AA644="","",'S.D.PASTE SHEET'!AA644)</f>
        <v/>
      </c>
      <c s="72" t="str">
        <f>IF('S.D.PASTE SHEET'!AB644="","",'S.D.PASTE SHEET'!AB644)</f>
        <v/>
      </c>
      <c s="72" t="str">
        <f>IF('S.D.PASTE SHEET'!AC644="","",'S.D.PASTE SHEET'!AC644)</f>
        <v/>
      </c>
      <c s="72" t="str">
        <f>IF('S.D.PASTE SHEET'!AD644="","",'S.D.PASTE SHEET'!AD644)</f>
        <v/>
      </c>
      <c s="74"/>
      <c s="70" t="str">
        <f>IF(AK644="","",IF(AK644&gt;0,COUNT($AG$2:AG644),""))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IF(BC644="","",IF(BC644&gt;0,COUNT($AY$2:AY644),""))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5" spans="1:157" ht="15.75" customHeight="1">
      <c r="A645" s="72" t="str">
        <f>IF('S.D.PASTE SHEET'!A645="","",'S.D.PASTE SHEET'!A645)</f>
        <v/>
      </c>
      <c s="72" t="str">
        <f>IF('S.D.PASTE SHEET'!B645="","",'S.D.PASTE SHEET'!B645)</f>
        <v/>
      </c>
      <c s="72" t="str">
        <f>IF('S.D.PASTE SHEET'!C645="","",'S.D.PASTE SHEET'!C645)</f>
        <v/>
      </c>
      <c s="73" t="str">
        <f>IF('S.D.PASTE SHEET'!D645="","",'S.D.PASTE SHEET'!D645)</f>
        <v/>
      </c>
      <c s="72" t="str">
        <f>IF('S.D.PASTE SHEET'!E645="","",UPPER('S.D.PASTE SHEET'!E645))</f>
        <v/>
      </c>
      <c s="72" t="str">
        <f>IF('S.D.PASTE SHEET'!F645="","",'S.D.PASTE SHEET'!F645)</f>
        <v/>
      </c>
      <c s="72" t="str">
        <f>IF('S.D.PASTE SHEET'!G645="","",UPPER('S.D.PASTE SHEET'!G645))</f>
        <v/>
      </c>
      <c s="72" t="str">
        <f>IF('S.D.PASTE SHEET'!H645="","",UPPER('S.D.PASTE SHEET'!H645))</f>
        <v/>
      </c>
      <c s="72" t="str">
        <f>IF('S.D.PASTE SHEET'!I645="","",'S.D.PASTE SHEET'!I645)</f>
        <v/>
      </c>
      <c s="73" t="str">
        <f>IF('S.D.PASTE SHEET'!J645="","",'S.D.PASTE SHEET'!J645)</f>
        <v/>
      </c>
      <c s="72" t="str">
        <f>IF('S.D.PASTE SHEET'!K645="","",'S.D.PASTE SHEET'!K645)</f>
        <v/>
      </c>
      <c s="72" t="str">
        <f>IF('S.D.PASTE SHEET'!L645="","",'S.D.PASTE SHEET'!L645)</f>
        <v/>
      </c>
      <c s="72" t="str">
        <f>IF('S.D.PASTE SHEET'!M645="","",'S.D.PASTE SHEET'!M645)</f>
        <v/>
      </c>
      <c s="72" t="str">
        <f>IF('S.D.PASTE SHEET'!N645="","",'S.D.PASTE SHEET'!N645)</f>
        <v/>
      </c>
      <c s="72" t="str">
        <f>IF('S.D.PASTE SHEET'!O645="","",'S.D.PASTE SHEET'!O645)</f>
        <v/>
      </c>
      <c s="72" t="str">
        <f>IF('S.D.PASTE SHEET'!P645="","",'S.D.PASTE SHEET'!P645)</f>
        <v/>
      </c>
      <c s="72" t="str">
        <f>IF('S.D.PASTE SHEET'!Q645="","",'S.D.PASTE SHEET'!Q645)</f>
        <v/>
      </c>
      <c s="72" t="str">
        <f>IF('S.D.PASTE SHEET'!R645="","",'S.D.PASTE SHEET'!R645)</f>
        <v/>
      </c>
      <c s="72" t="str">
        <f>IF('S.D.PASTE SHEET'!S645="","",'S.D.PASTE SHEET'!S645)</f>
        <v/>
      </c>
      <c s="72" t="str">
        <f>IF('S.D.PASTE SHEET'!T645="","",'S.D.PASTE SHEET'!T645)</f>
        <v/>
      </c>
      <c s="72" t="str">
        <f>IF('S.D.PASTE SHEET'!U645="","",'S.D.PASTE SHEET'!U645)</f>
        <v/>
      </c>
      <c s="72" t="str">
        <f>IF('S.D.PASTE SHEET'!V645="","",'S.D.PASTE SHEET'!V645)</f>
        <v/>
      </c>
      <c s="72" t="str">
        <f>IF('S.D.PASTE SHEET'!W645="","",'S.D.PASTE SHEET'!W645)</f>
        <v/>
      </c>
      <c s="72" t="str">
        <f>IF('S.D.PASTE SHEET'!X645="","",'S.D.PASTE SHEET'!X645)</f>
        <v/>
      </c>
      <c s="72" t="str">
        <f>IF('S.D.PASTE SHEET'!Y645="","",'S.D.PASTE SHEET'!Y645)</f>
        <v/>
      </c>
      <c s="72" t="str">
        <f>IF('S.D.PASTE SHEET'!Z645="","",'S.D.PASTE SHEET'!Z645)</f>
        <v/>
      </c>
      <c s="72" t="str">
        <f>IF('S.D.PASTE SHEET'!AA645="","",'S.D.PASTE SHEET'!AA645)</f>
        <v/>
      </c>
      <c s="72" t="str">
        <f>IF('S.D.PASTE SHEET'!AB645="","",'S.D.PASTE SHEET'!AB645)</f>
        <v/>
      </c>
      <c s="72" t="str">
        <f>IF('S.D.PASTE SHEET'!AC645="","",'S.D.PASTE SHEET'!AC645)</f>
        <v/>
      </c>
      <c s="72" t="str">
        <f>IF('S.D.PASTE SHEET'!AD645="","",'S.D.PASTE SHEET'!AD645)</f>
        <v/>
      </c>
      <c s="74"/>
      <c s="70" t="str">
        <f>IF(AK645="","",IF(AK645&gt;0,COUNT($AG$2:AG645),""))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IF(BC645="","",IF(BC645&gt;0,COUNT($AY$2:AY645),""))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6" spans="1:157" ht="15.75" customHeight="1">
      <c r="A646" s="72" t="str">
        <f>IF('S.D.PASTE SHEET'!A646="","",'S.D.PASTE SHEET'!A646)</f>
        <v/>
      </c>
      <c s="72" t="str">
        <f>IF('S.D.PASTE SHEET'!B646="","",'S.D.PASTE SHEET'!B646)</f>
        <v/>
      </c>
      <c s="72" t="str">
        <f>IF('S.D.PASTE SHEET'!C646="","",'S.D.PASTE SHEET'!C646)</f>
        <v/>
      </c>
      <c s="73" t="str">
        <f>IF('S.D.PASTE SHEET'!D646="","",'S.D.PASTE SHEET'!D646)</f>
        <v/>
      </c>
      <c s="72" t="str">
        <f>IF('S.D.PASTE SHEET'!E646="","",UPPER('S.D.PASTE SHEET'!E646))</f>
        <v/>
      </c>
      <c s="72" t="str">
        <f>IF('S.D.PASTE SHEET'!F646="","",'S.D.PASTE SHEET'!F646)</f>
        <v/>
      </c>
      <c s="72" t="str">
        <f>IF('S.D.PASTE SHEET'!G646="","",UPPER('S.D.PASTE SHEET'!G646))</f>
        <v/>
      </c>
      <c s="72" t="str">
        <f>IF('S.D.PASTE SHEET'!H646="","",UPPER('S.D.PASTE SHEET'!H646))</f>
        <v/>
      </c>
      <c s="72" t="str">
        <f>IF('S.D.PASTE SHEET'!I646="","",'S.D.PASTE SHEET'!I646)</f>
        <v/>
      </c>
      <c s="73" t="str">
        <f>IF('S.D.PASTE SHEET'!J646="","",'S.D.PASTE SHEET'!J646)</f>
        <v/>
      </c>
      <c s="72" t="str">
        <f>IF('S.D.PASTE SHEET'!K646="","",'S.D.PASTE SHEET'!K646)</f>
        <v/>
      </c>
      <c s="72" t="str">
        <f>IF('S.D.PASTE SHEET'!L646="","",'S.D.PASTE SHEET'!L646)</f>
        <v/>
      </c>
      <c s="72" t="str">
        <f>IF('S.D.PASTE SHEET'!M646="","",'S.D.PASTE SHEET'!M646)</f>
        <v/>
      </c>
      <c s="72" t="str">
        <f>IF('S.D.PASTE SHEET'!N646="","",'S.D.PASTE SHEET'!N646)</f>
        <v/>
      </c>
      <c s="72" t="str">
        <f>IF('S.D.PASTE SHEET'!O646="","",'S.D.PASTE SHEET'!O646)</f>
        <v/>
      </c>
      <c s="72" t="str">
        <f>IF('S.D.PASTE SHEET'!P646="","",'S.D.PASTE SHEET'!P646)</f>
        <v/>
      </c>
      <c s="72" t="str">
        <f>IF('S.D.PASTE SHEET'!Q646="","",'S.D.PASTE SHEET'!Q646)</f>
        <v/>
      </c>
      <c s="72" t="str">
        <f>IF('S.D.PASTE SHEET'!R646="","",'S.D.PASTE SHEET'!R646)</f>
        <v/>
      </c>
      <c s="72" t="str">
        <f>IF('S.D.PASTE SHEET'!S646="","",'S.D.PASTE SHEET'!S646)</f>
        <v/>
      </c>
      <c s="72" t="str">
        <f>IF('S.D.PASTE SHEET'!T646="","",'S.D.PASTE SHEET'!T646)</f>
        <v/>
      </c>
      <c s="72" t="str">
        <f>IF('S.D.PASTE SHEET'!U646="","",'S.D.PASTE SHEET'!U646)</f>
        <v/>
      </c>
      <c s="72" t="str">
        <f>IF('S.D.PASTE SHEET'!V646="","",'S.D.PASTE SHEET'!V646)</f>
        <v/>
      </c>
      <c s="72" t="str">
        <f>IF('S.D.PASTE SHEET'!W646="","",'S.D.PASTE SHEET'!W646)</f>
        <v/>
      </c>
      <c s="72" t="str">
        <f>IF('S.D.PASTE SHEET'!X646="","",'S.D.PASTE SHEET'!X646)</f>
        <v/>
      </c>
      <c s="72" t="str">
        <f>IF('S.D.PASTE SHEET'!Y646="","",'S.D.PASTE SHEET'!Y646)</f>
        <v/>
      </c>
      <c s="72" t="str">
        <f>IF('S.D.PASTE SHEET'!Z646="","",'S.D.PASTE SHEET'!Z646)</f>
        <v/>
      </c>
      <c s="72" t="str">
        <f>IF('S.D.PASTE SHEET'!AA646="","",'S.D.PASTE SHEET'!AA646)</f>
        <v/>
      </c>
      <c s="72" t="str">
        <f>IF('S.D.PASTE SHEET'!AB646="","",'S.D.PASTE SHEET'!AB646)</f>
        <v/>
      </c>
      <c s="72" t="str">
        <f>IF('S.D.PASTE SHEET'!AC646="","",'S.D.PASTE SHEET'!AC646)</f>
        <v/>
      </c>
      <c s="72" t="str">
        <f>IF('S.D.PASTE SHEET'!AD646="","",'S.D.PASTE SHEET'!AD646)</f>
        <v/>
      </c>
      <c s="74"/>
      <c s="70" t="str">
        <f>IF(AK646="","",IF(AK646&gt;0,COUNT($AG$2:AG646),""))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IF(BC646="","",IF(BC646&gt;0,COUNT($AY$2:AY646),""))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7" spans="1:157" ht="15.75" customHeight="1">
      <c r="A647" s="72" t="str">
        <f>IF('S.D.PASTE SHEET'!A647="","",'S.D.PASTE SHEET'!A647)</f>
        <v/>
      </c>
      <c s="72" t="str">
        <f>IF('S.D.PASTE SHEET'!B647="","",'S.D.PASTE SHEET'!B647)</f>
        <v/>
      </c>
      <c s="72" t="str">
        <f>IF('S.D.PASTE SHEET'!C647="","",'S.D.PASTE SHEET'!C647)</f>
        <v/>
      </c>
      <c s="73" t="str">
        <f>IF('S.D.PASTE SHEET'!D647="","",'S.D.PASTE SHEET'!D647)</f>
        <v/>
      </c>
      <c s="72" t="str">
        <f>IF('S.D.PASTE SHEET'!E647="","",UPPER('S.D.PASTE SHEET'!E647))</f>
        <v/>
      </c>
      <c s="72" t="str">
        <f>IF('S.D.PASTE SHEET'!F647="","",'S.D.PASTE SHEET'!F647)</f>
        <v/>
      </c>
      <c s="72" t="str">
        <f>IF('S.D.PASTE SHEET'!G647="","",UPPER('S.D.PASTE SHEET'!G647))</f>
        <v/>
      </c>
      <c s="72" t="str">
        <f>IF('S.D.PASTE SHEET'!H647="","",UPPER('S.D.PASTE SHEET'!H647))</f>
        <v/>
      </c>
      <c s="72" t="str">
        <f>IF('S.D.PASTE SHEET'!I647="","",'S.D.PASTE SHEET'!I647)</f>
        <v/>
      </c>
      <c s="73" t="str">
        <f>IF('S.D.PASTE SHEET'!J647="","",'S.D.PASTE SHEET'!J647)</f>
        <v/>
      </c>
      <c s="72" t="str">
        <f>IF('S.D.PASTE SHEET'!K647="","",'S.D.PASTE SHEET'!K647)</f>
        <v/>
      </c>
      <c s="72" t="str">
        <f>IF('S.D.PASTE SHEET'!L647="","",'S.D.PASTE SHEET'!L647)</f>
        <v/>
      </c>
      <c s="72" t="str">
        <f>IF('S.D.PASTE SHEET'!M647="","",'S.D.PASTE SHEET'!M647)</f>
        <v/>
      </c>
      <c s="72" t="str">
        <f>IF('S.D.PASTE SHEET'!N647="","",'S.D.PASTE SHEET'!N647)</f>
        <v/>
      </c>
      <c s="72" t="str">
        <f>IF('S.D.PASTE SHEET'!O647="","",'S.D.PASTE SHEET'!O647)</f>
        <v/>
      </c>
      <c s="72" t="str">
        <f>IF('S.D.PASTE SHEET'!P647="","",'S.D.PASTE SHEET'!P647)</f>
        <v/>
      </c>
      <c s="72" t="str">
        <f>IF('S.D.PASTE SHEET'!Q647="","",'S.D.PASTE SHEET'!Q647)</f>
        <v/>
      </c>
      <c s="72" t="str">
        <f>IF('S.D.PASTE SHEET'!R647="","",'S.D.PASTE SHEET'!R647)</f>
        <v/>
      </c>
      <c s="72" t="str">
        <f>IF('S.D.PASTE SHEET'!S647="","",'S.D.PASTE SHEET'!S647)</f>
        <v/>
      </c>
      <c s="72" t="str">
        <f>IF('S.D.PASTE SHEET'!T647="","",'S.D.PASTE SHEET'!T647)</f>
        <v/>
      </c>
      <c s="72" t="str">
        <f>IF('S.D.PASTE SHEET'!U647="","",'S.D.PASTE SHEET'!U647)</f>
        <v/>
      </c>
      <c s="72" t="str">
        <f>IF('S.D.PASTE SHEET'!V647="","",'S.D.PASTE SHEET'!V647)</f>
        <v/>
      </c>
      <c s="72" t="str">
        <f>IF('S.D.PASTE SHEET'!W647="","",'S.D.PASTE SHEET'!W647)</f>
        <v/>
      </c>
      <c s="72" t="str">
        <f>IF('S.D.PASTE SHEET'!X647="","",'S.D.PASTE SHEET'!X647)</f>
        <v/>
      </c>
      <c s="72" t="str">
        <f>IF('S.D.PASTE SHEET'!Y647="","",'S.D.PASTE SHEET'!Y647)</f>
        <v/>
      </c>
      <c s="72" t="str">
        <f>IF('S.D.PASTE SHEET'!Z647="","",'S.D.PASTE SHEET'!Z647)</f>
        <v/>
      </c>
      <c s="72" t="str">
        <f>IF('S.D.PASTE SHEET'!AA647="","",'S.D.PASTE SHEET'!AA647)</f>
        <v/>
      </c>
      <c s="72" t="str">
        <f>IF('S.D.PASTE SHEET'!AB647="","",'S.D.PASTE SHEET'!AB647)</f>
        <v/>
      </c>
      <c s="72" t="str">
        <f>IF('S.D.PASTE SHEET'!AC647="","",'S.D.PASTE SHEET'!AC647)</f>
        <v/>
      </c>
      <c s="72" t="str">
        <f>IF('S.D.PASTE SHEET'!AD647="","",'S.D.PASTE SHEET'!AD647)</f>
        <v/>
      </c>
      <c s="74"/>
      <c s="70" t="str">
        <f>IF(AK647="","",IF(AK647&gt;0,COUNT($AG$2:AG647),""))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IF(BC647="","",IF(BC647&gt;0,COUNT($AY$2:AY647),""))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8" spans="1:157" ht="15.75" customHeight="1">
      <c r="A648" s="72" t="str">
        <f>IF('S.D.PASTE SHEET'!A648="","",'S.D.PASTE SHEET'!A648)</f>
        <v/>
      </c>
      <c s="72" t="str">
        <f>IF('S.D.PASTE SHEET'!B648="","",'S.D.PASTE SHEET'!B648)</f>
        <v/>
      </c>
      <c s="72" t="str">
        <f>IF('S.D.PASTE SHEET'!C648="","",'S.D.PASTE SHEET'!C648)</f>
        <v/>
      </c>
      <c s="73" t="str">
        <f>IF('S.D.PASTE SHEET'!D648="","",'S.D.PASTE SHEET'!D648)</f>
        <v/>
      </c>
      <c s="72" t="str">
        <f>IF('S.D.PASTE SHEET'!E648="","",UPPER('S.D.PASTE SHEET'!E648))</f>
        <v/>
      </c>
      <c s="72" t="str">
        <f>IF('S.D.PASTE SHEET'!F648="","",'S.D.PASTE SHEET'!F648)</f>
        <v/>
      </c>
      <c s="72" t="str">
        <f>IF('S.D.PASTE SHEET'!G648="","",UPPER('S.D.PASTE SHEET'!G648))</f>
        <v/>
      </c>
      <c s="72" t="str">
        <f>IF('S.D.PASTE SHEET'!H648="","",UPPER('S.D.PASTE SHEET'!H648))</f>
        <v/>
      </c>
      <c s="72" t="str">
        <f>IF('S.D.PASTE SHEET'!I648="","",'S.D.PASTE SHEET'!I648)</f>
        <v/>
      </c>
      <c s="73" t="str">
        <f>IF('S.D.PASTE SHEET'!J648="","",'S.D.PASTE SHEET'!J648)</f>
        <v/>
      </c>
      <c s="72" t="str">
        <f>IF('S.D.PASTE SHEET'!K648="","",'S.D.PASTE SHEET'!K648)</f>
        <v/>
      </c>
      <c s="72" t="str">
        <f>IF('S.D.PASTE SHEET'!L648="","",'S.D.PASTE SHEET'!L648)</f>
        <v/>
      </c>
      <c s="72" t="str">
        <f>IF('S.D.PASTE SHEET'!M648="","",'S.D.PASTE SHEET'!M648)</f>
        <v/>
      </c>
      <c s="72" t="str">
        <f>IF('S.D.PASTE SHEET'!N648="","",'S.D.PASTE SHEET'!N648)</f>
        <v/>
      </c>
      <c s="72" t="str">
        <f>IF('S.D.PASTE SHEET'!O648="","",'S.D.PASTE SHEET'!O648)</f>
        <v/>
      </c>
      <c s="72" t="str">
        <f>IF('S.D.PASTE SHEET'!P648="","",'S.D.PASTE SHEET'!P648)</f>
        <v/>
      </c>
      <c s="72" t="str">
        <f>IF('S.D.PASTE SHEET'!Q648="","",'S.D.PASTE SHEET'!Q648)</f>
        <v/>
      </c>
      <c s="72" t="str">
        <f>IF('S.D.PASTE SHEET'!R648="","",'S.D.PASTE SHEET'!R648)</f>
        <v/>
      </c>
      <c s="72" t="str">
        <f>IF('S.D.PASTE SHEET'!S648="","",'S.D.PASTE SHEET'!S648)</f>
        <v/>
      </c>
      <c s="72" t="str">
        <f>IF('S.D.PASTE SHEET'!T648="","",'S.D.PASTE SHEET'!T648)</f>
        <v/>
      </c>
      <c s="72" t="str">
        <f>IF('S.D.PASTE SHEET'!U648="","",'S.D.PASTE SHEET'!U648)</f>
        <v/>
      </c>
      <c s="72" t="str">
        <f>IF('S.D.PASTE SHEET'!V648="","",'S.D.PASTE SHEET'!V648)</f>
        <v/>
      </c>
      <c s="72" t="str">
        <f>IF('S.D.PASTE SHEET'!W648="","",'S.D.PASTE SHEET'!W648)</f>
        <v/>
      </c>
      <c s="72" t="str">
        <f>IF('S.D.PASTE SHEET'!X648="","",'S.D.PASTE SHEET'!X648)</f>
        <v/>
      </c>
      <c s="72" t="str">
        <f>IF('S.D.PASTE SHEET'!Y648="","",'S.D.PASTE SHEET'!Y648)</f>
        <v/>
      </c>
      <c s="72" t="str">
        <f>IF('S.D.PASTE SHEET'!Z648="","",'S.D.PASTE SHEET'!Z648)</f>
        <v/>
      </c>
      <c s="72" t="str">
        <f>IF('S.D.PASTE SHEET'!AA648="","",'S.D.PASTE SHEET'!AA648)</f>
        <v/>
      </c>
      <c s="72" t="str">
        <f>IF('S.D.PASTE SHEET'!AB648="","",'S.D.PASTE SHEET'!AB648)</f>
        <v/>
      </c>
      <c s="72" t="str">
        <f>IF('S.D.PASTE SHEET'!AC648="","",'S.D.PASTE SHEET'!AC648)</f>
        <v/>
      </c>
      <c s="72" t="str">
        <f>IF('S.D.PASTE SHEET'!AD648="","",'S.D.PASTE SHEET'!AD648)</f>
        <v/>
      </c>
      <c s="74"/>
      <c s="70" t="str">
        <f>IF(AK648="","",IF(AK648&gt;0,COUNT($AG$2:AG648),""))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IF(BC648="","",IF(BC648&gt;0,COUNT($AY$2:AY648),""))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49" spans="1:157" ht="15.75" customHeight="1">
      <c r="A649" s="72" t="str">
        <f>IF('S.D.PASTE SHEET'!A649="","",'S.D.PASTE SHEET'!A649)</f>
        <v/>
      </c>
      <c s="72" t="str">
        <f>IF('S.D.PASTE SHEET'!B649="","",'S.D.PASTE SHEET'!B649)</f>
        <v/>
      </c>
      <c s="72" t="str">
        <f>IF('S.D.PASTE SHEET'!C649="","",'S.D.PASTE SHEET'!C649)</f>
        <v/>
      </c>
      <c s="73" t="str">
        <f>IF('S.D.PASTE SHEET'!D649="","",'S.D.PASTE SHEET'!D649)</f>
        <v/>
      </c>
      <c s="72" t="str">
        <f>IF('S.D.PASTE SHEET'!E649="","",UPPER('S.D.PASTE SHEET'!E649))</f>
        <v/>
      </c>
      <c s="72" t="str">
        <f>IF('S.D.PASTE SHEET'!F649="","",'S.D.PASTE SHEET'!F649)</f>
        <v/>
      </c>
      <c s="72" t="str">
        <f>IF('S.D.PASTE SHEET'!G649="","",UPPER('S.D.PASTE SHEET'!G649))</f>
        <v/>
      </c>
      <c s="72" t="str">
        <f>IF('S.D.PASTE SHEET'!H649="","",UPPER('S.D.PASTE SHEET'!H649))</f>
        <v/>
      </c>
      <c s="72" t="str">
        <f>IF('S.D.PASTE SHEET'!I649="","",'S.D.PASTE SHEET'!I649)</f>
        <v/>
      </c>
      <c s="73" t="str">
        <f>IF('S.D.PASTE SHEET'!J649="","",'S.D.PASTE SHEET'!J649)</f>
        <v/>
      </c>
      <c s="72" t="str">
        <f>IF('S.D.PASTE SHEET'!K649="","",'S.D.PASTE SHEET'!K649)</f>
        <v/>
      </c>
      <c s="72" t="str">
        <f>IF('S.D.PASTE SHEET'!L649="","",'S.D.PASTE SHEET'!L649)</f>
        <v/>
      </c>
      <c s="72" t="str">
        <f>IF('S.D.PASTE SHEET'!M649="","",'S.D.PASTE SHEET'!M649)</f>
        <v/>
      </c>
      <c s="72" t="str">
        <f>IF('S.D.PASTE SHEET'!N649="","",'S.D.PASTE SHEET'!N649)</f>
        <v/>
      </c>
      <c s="72" t="str">
        <f>IF('S.D.PASTE SHEET'!O649="","",'S.D.PASTE SHEET'!O649)</f>
        <v/>
      </c>
      <c s="72" t="str">
        <f>IF('S.D.PASTE SHEET'!P649="","",'S.D.PASTE SHEET'!P649)</f>
        <v/>
      </c>
      <c s="72" t="str">
        <f>IF('S.D.PASTE SHEET'!Q649="","",'S.D.PASTE SHEET'!Q649)</f>
        <v/>
      </c>
      <c s="72" t="str">
        <f>IF('S.D.PASTE SHEET'!R649="","",'S.D.PASTE SHEET'!R649)</f>
        <v/>
      </c>
      <c s="72" t="str">
        <f>IF('S.D.PASTE SHEET'!S649="","",'S.D.PASTE SHEET'!S649)</f>
        <v/>
      </c>
      <c s="72" t="str">
        <f>IF('S.D.PASTE SHEET'!T649="","",'S.D.PASTE SHEET'!T649)</f>
        <v/>
      </c>
      <c s="72" t="str">
        <f>IF('S.D.PASTE SHEET'!U649="","",'S.D.PASTE SHEET'!U649)</f>
        <v/>
      </c>
      <c s="72" t="str">
        <f>IF('S.D.PASTE SHEET'!V649="","",'S.D.PASTE SHEET'!V649)</f>
        <v/>
      </c>
      <c s="72" t="str">
        <f>IF('S.D.PASTE SHEET'!W649="","",'S.D.PASTE SHEET'!W649)</f>
        <v/>
      </c>
      <c s="72" t="str">
        <f>IF('S.D.PASTE SHEET'!X649="","",'S.D.PASTE SHEET'!X649)</f>
        <v/>
      </c>
      <c s="72" t="str">
        <f>IF('S.D.PASTE SHEET'!Y649="","",'S.D.PASTE SHEET'!Y649)</f>
        <v/>
      </c>
      <c s="72" t="str">
        <f>IF('S.D.PASTE SHEET'!Z649="","",'S.D.PASTE SHEET'!Z649)</f>
        <v/>
      </c>
      <c s="72" t="str">
        <f>IF('S.D.PASTE SHEET'!AA649="","",'S.D.PASTE SHEET'!AA649)</f>
        <v/>
      </c>
      <c s="72" t="str">
        <f>IF('S.D.PASTE SHEET'!AB649="","",'S.D.PASTE SHEET'!AB649)</f>
        <v/>
      </c>
      <c s="72" t="str">
        <f>IF('S.D.PASTE SHEET'!AC649="","",'S.D.PASTE SHEET'!AC649)</f>
        <v/>
      </c>
      <c s="72" t="str">
        <f>IF('S.D.PASTE SHEET'!AD649="","",'S.D.PASTE SHEET'!AD649)</f>
        <v/>
      </c>
      <c s="74"/>
      <c s="70" t="str">
        <f>IF(AK649="","",IF(AK649&gt;0,COUNT($AG$2:AG649),""))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IF(BC649="","",IF(BC649&gt;0,COUNT($AY$2:AY649),""))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0" spans="1:157" ht="15.75" customHeight="1">
      <c r="A650" s="72" t="str">
        <f>IF('S.D.PASTE SHEET'!A650="","",'S.D.PASTE SHEET'!A650)</f>
        <v/>
      </c>
      <c s="72" t="str">
        <f>IF('S.D.PASTE SHEET'!B650="","",'S.D.PASTE SHEET'!B650)</f>
        <v/>
      </c>
      <c s="72" t="str">
        <f>IF('S.D.PASTE SHEET'!C650="","",'S.D.PASTE SHEET'!C650)</f>
        <v/>
      </c>
      <c s="73" t="str">
        <f>IF('S.D.PASTE SHEET'!D650="","",'S.D.PASTE SHEET'!D650)</f>
        <v/>
      </c>
      <c s="72" t="str">
        <f>IF('S.D.PASTE SHEET'!E650="","",UPPER('S.D.PASTE SHEET'!E650))</f>
        <v/>
      </c>
      <c s="72" t="str">
        <f>IF('S.D.PASTE SHEET'!F650="","",'S.D.PASTE SHEET'!F650)</f>
        <v/>
      </c>
      <c s="72" t="str">
        <f>IF('S.D.PASTE SHEET'!G650="","",UPPER('S.D.PASTE SHEET'!G650))</f>
        <v/>
      </c>
      <c s="72" t="str">
        <f>IF('S.D.PASTE SHEET'!H650="","",UPPER('S.D.PASTE SHEET'!H650))</f>
        <v/>
      </c>
      <c s="72" t="str">
        <f>IF('S.D.PASTE SHEET'!I650="","",'S.D.PASTE SHEET'!I650)</f>
        <v/>
      </c>
      <c s="73" t="str">
        <f>IF('S.D.PASTE SHEET'!J650="","",'S.D.PASTE SHEET'!J650)</f>
        <v/>
      </c>
      <c s="72" t="str">
        <f>IF('S.D.PASTE SHEET'!K650="","",'S.D.PASTE SHEET'!K650)</f>
        <v/>
      </c>
      <c s="72" t="str">
        <f>IF('S.D.PASTE SHEET'!L650="","",'S.D.PASTE SHEET'!L650)</f>
        <v/>
      </c>
      <c s="72" t="str">
        <f>IF('S.D.PASTE SHEET'!M650="","",'S.D.PASTE SHEET'!M650)</f>
        <v/>
      </c>
      <c s="72" t="str">
        <f>IF('S.D.PASTE SHEET'!N650="","",'S.D.PASTE SHEET'!N650)</f>
        <v/>
      </c>
      <c s="72" t="str">
        <f>IF('S.D.PASTE SHEET'!O650="","",'S.D.PASTE SHEET'!O650)</f>
        <v/>
      </c>
      <c s="72" t="str">
        <f>IF('S.D.PASTE SHEET'!P650="","",'S.D.PASTE SHEET'!P650)</f>
        <v/>
      </c>
      <c s="72" t="str">
        <f>IF('S.D.PASTE SHEET'!Q650="","",'S.D.PASTE SHEET'!Q650)</f>
        <v/>
      </c>
      <c s="72" t="str">
        <f>IF('S.D.PASTE SHEET'!R650="","",'S.D.PASTE SHEET'!R650)</f>
        <v/>
      </c>
      <c s="72" t="str">
        <f>IF('S.D.PASTE SHEET'!S650="","",'S.D.PASTE SHEET'!S650)</f>
        <v/>
      </c>
      <c s="72" t="str">
        <f>IF('S.D.PASTE SHEET'!T650="","",'S.D.PASTE SHEET'!T650)</f>
        <v/>
      </c>
      <c s="72" t="str">
        <f>IF('S.D.PASTE SHEET'!U650="","",'S.D.PASTE SHEET'!U650)</f>
        <v/>
      </c>
      <c s="72" t="str">
        <f>IF('S.D.PASTE SHEET'!V650="","",'S.D.PASTE SHEET'!V650)</f>
        <v/>
      </c>
      <c s="72" t="str">
        <f>IF('S.D.PASTE SHEET'!W650="","",'S.D.PASTE SHEET'!W650)</f>
        <v/>
      </c>
      <c s="72" t="str">
        <f>IF('S.D.PASTE SHEET'!X650="","",'S.D.PASTE SHEET'!X650)</f>
        <v/>
      </c>
      <c s="72" t="str">
        <f>IF('S.D.PASTE SHEET'!Y650="","",'S.D.PASTE SHEET'!Y650)</f>
        <v/>
      </c>
      <c s="72" t="str">
        <f>IF('S.D.PASTE SHEET'!Z650="","",'S.D.PASTE SHEET'!Z650)</f>
        <v/>
      </c>
      <c s="72" t="str">
        <f>IF('S.D.PASTE SHEET'!AA650="","",'S.D.PASTE SHEET'!AA650)</f>
        <v/>
      </c>
      <c s="72" t="str">
        <f>IF('S.D.PASTE SHEET'!AB650="","",'S.D.PASTE SHEET'!AB650)</f>
        <v/>
      </c>
      <c s="72" t="str">
        <f>IF('S.D.PASTE SHEET'!AC650="","",'S.D.PASTE SHEET'!AC650)</f>
        <v/>
      </c>
      <c s="72" t="str">
        <f>IF('S.D.PASTE SHEET'!AD650="","",'S.D.PASTE SHEET'!AD650)</f>
        <v/>
      </c>
      <c s="74"/>
      <c s="70" t="str">
        <f>IF(AK650="","",IF(AK650&gt;0,COUNT($AG$2:AG650),""))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IF(BC650="","",IF(BC650&gt;0,COUNT($AY$2:AY650),""))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1" spans="1:157" ht="15.75" customHeight="1">
      <c r="A651" s="72" t="str">
        <f>IF('S.D.PASTE SHEET'!A651="","",'S.D.PASTE SHEET'!A651)</f>
        <v/>
      </c>
      <c s="72" t="str">
        <f>IF('S.D.PASTE SHEET'!B651="","",'S.D.PASTE SHEET'!B651)</f>
        <v/>
      </c>
      <c s="72" t="str">
        <f>IF('S.D.PASTE SHEET'!C651="","",'S.D.PASTE SHEET'!C651)</f>
        <v/>
      </c>
      <c s="73" t="str">
        <f>IF('S.D.PASTE SHEET'!D651="","",'S.D.PASTE SHEET'!D651)</f>
        <v/>
      </c>
      <c s="72" t="str">
        <f>IF('S.D.PASTE SHEET'!E651="","",UPPER('S.D.PASTE SHEET'!E651))</f>
        <v/>
      </c>
      <c s="72" t="str">
        <f>IF('S.D.PASTE SHEET'!F651="","",'S.D.PASTE SHEET'!F651)</f>
        <v/>
      </c>
      <c s="72" t="str">
        <f>IF('S.D.PASTE SHEET'!G651="","",UPPER('S.D.PASTE SHEET'!G651))</f>
        <v/>
      </c>
      <c s="72" t="str">
        <f>IF('S.D.PASTE SHEET'!H651="","",UPPER('S.D.PASTE SHEET'!H651))</f>
        <v/>
      </c>
      <c s="72" t="str">
        <f>IF('S.D.PASTE SHEET'!I651="","",'S.D.PASTE SHEET'!I651)</f>
        <v/>
      </c>
      <c s="73" t="str">
        <f>IF('S.D.PASTE SHEET'!J651="","",'S.D.PASTE SHEET'!J651)</f>
        <v/>
      </c>
      <c s="72" t="str">
        <f>IF('S.D.PASTE SHEET'!K651="","",'S.D.PASTE SHEET'!K651)</f>
        <v/>
      </c>
      <c s="72" t="str">
        <f>IF('S.D.PASTE SHEET'!L651="","",'S.D.PASTE SHEET'!L651)</f>
        <v/>
      </c>
      <c s="72" t="str">
        <f>IF('S.D.PASTE SHEET'!M651="","",'S.D.PASTE SHEET'!M651)</f>
        <v/>
      </c>
      <c s="72" t="str">
        <f>IF('S.D.PASTE SHEET'!N651="","",'S.D.PASTE SHEET'!N651)</f>
        <v/>
      </c>
      <c s="72" t="str">
        <f>IF('S.D.PASTE SHEET'!O651="","",'S.D.PASTE SHEET'!O651)</f>
        <v/>
      </c>
      <c s="72" t="str">
        <f>IF('S.D.PASTE SHEET'!P651="","",'S.D.PASTE SHEET'!P651)</f>
        <v/>
      </c>
      <c s="72" t="str">
        <f>IF('S.D.PASTE SHEET'!Q651="","",'S.D.PASTE SHEET'!Q651)</f>
        <v/>
      </c>
      <c s="72" t="str">
        <f>IF('S.D.PASTE SHEET'!R651="","",'S.D.PASTE SHEET'!R651)</f>
        <v/>
      </c>
      <c s="72" t="str">
        <f>IF('S.D.PASTE SHEET'!S651="","",'S.D.PASTE SHEET'!S651)</f>
        <v/>
      </c>
      <c s="72" t="str">
        <f>IF('S.D.PASTE SHEET'!T651="","",'S.D.PASTE SHEET'!T651)</f>
        <v/>
      </c>
      <c s="72" t="str">
        <f>IF('S.D.PASTE SHEET'!U651="","",'S.D.PASTE SHEET'!U651)</f>
        <v/>
      </c>
      <c s="72" t="str">
        <f>IF('S.D.PASTE SHEET'!V651="","",'S.D.PASTE SHEET'!V651)</f>
        <v/>
      </c>
      <c s="72" t="str">
        <f>IF('S.D.PASTE SHEET'!W651="","",'S.D.PASTE SHEET'!W651)</f>
        <v/>
      </c>
      <c s="72" t="str">
        <f>IF('S.D.PASTE SHEET'!X651="","",'S.D.PASTE SHEET'!X651)</f>
        <v/>
      </c>
      <c s="72" t="str">
        <f>IF('S.D.PASTE SHEET'!Y651="","",'S.D.PASTE SHEET'!Y651)</f>
        <v/>
      </c>
      <c s="72" t="str">
        <f>IF('S.D.PASTE SHEET'!Z651="","",'S.D.PASTE SHEET'!Z651)</f>
        <v/>
      </c>
      <c s="72" t="str">
        <f>IF('S.D.PASTE SHEET'!AA651="","",'S.D.PASTE SHEET'!AA651)</f>
        <v/>
      </c>
      <c s="72" t="str">
        <f>IF('S.D.PASTE SHEET'!AB651="","",'S.D.PASTE SHEET'!AB651)</f>
        <v/>
      </c>
      <c s="72" t="str">
        <f>IF('S.D.PASTE SHEET'!AC651="","",'S.D.PASTE SHEET'!AC651)</f>
        <v/>
      </c>
      <c s="72" t="str">
        <f>IF('S.D.PASTE SHEET'!AD651="","",'S.D.PASTE SHEET'!AD651)</f>
        <v/>
      </c>
      <c s="74"/>
      <c s="70" t="str">
        <f>IF(AK651="","",IF(AK651&gt;0,COUNT($AG$2:AG651),""))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IF(BC651="","",IF(BC651&gt;0,COUNT($AY$2:AY651),""))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2" spans="1:157" ht="15.75" customHeight="1">
      <c r="A652" s="72" t="str">
        <f>IF('S.D.PASTE SHEET'!A652="","",'S.D.PASTE SHEET'!A652)</f>
        <v/>
      </c>
      <c s="72" t="str">
        <f>IF('S.D.PASTE SHEET'!B652="","",'S.D.PASTE SHEET'!B652)</f>
        <v/>
      </c>
      <c s="72" t="str">
        <f>IF('S.D.PASTE SHEET'!C652="","",'S.D.PASTE SHEET'!C652)</f>
        <v/>
      </c>
      <c s="73" t="str">
        <f>IF('S.D.PASTE SHEET'!D652="","",'S.D.PASTE SHEET'!D652)</f>
        <v/>
      </c>
      <c s="72" t="str">
        <f>IF('S.D.PASTE SHEET'!E652="","",UPPER('S.D.PASTE SHEET'!E652))</f>
        <v/>
      </c>
      <c s="72" t="str">
        <f>IF('S.D.PASTE SHEET'!F652="","",'S.D.PASTE SHEET'!F652)</f>
        <v/>
      </c>
      <c s="72" t="str">
        <f>IF('S.D.PASTE SHEET'!G652="","",UPPER('S.D.PASTE SHEET'!G652))</f>
        <v/>
      </c>
      <c s="72" t="str">
        <f>IF('S.D.PASTE SHEET'!H652="","",UPPER('S.D.PASTE SHEET'!H652))</f>
        <v/>
      </c>
      <c s="72" t="str">
        <f>IF('S.D.PASTE SHEET'!I652="","",'S.D.PASTE SHEET'!I652)</f>
        <v/>
      </c>
      <c s="73" t="str">
        <f>IF('S.D.PASTE SHEET'!J652="","",'S.D.PASTE SHEET'!J652)</f>
        <v/>
      </c>
      <c s="72" t="str">
        <f>IF('S.D.PASTE SHEET'!K652="","",'S.D.PASTE SHEET'!K652)</f>
        <v/>
      </c>
      <c s="72" t="str">
        <f>IF('S.D.PASTE SHEET'!L652="","",'S.D.PASTE SHEET'!L652)</f>
        <v/>
      </c>
      <c s="72" t="str">
        <f>IF('S.D.PASTE SHEET'!M652="","",'S.D.PASTE SHEET'!M652)</f>
        <v/>
      </c>
      <c s="72" t="str">
        <f>IF('S.D.PASTE SHEET'!N652="","",'S.D.PASTE SHEET'!N652)</f>
        <v/>
      </c>
      <c s="72" t="str">
        <f>IF('S.D.PASTE SHEET'!O652="","",'S.D.PASTE SHEET'!O652)</f>
        <v/>
      </c>
      <c s="72" t="str">
        <f>IF('S.D.PASTE SHEET'!P652="","",'S.D.PASTE SHEET'!P652)</f>
        <v/>
      </c>
      <c s="72" t="str">
        <f>IF('S.D.PASTE SHEET'!Q652="","",'S.D.PASTE SHEET'!Q652)</f>
        <v/>
      </c>
      <c s="72" t="str">
        <f>IF('S.D.PASTE SHEET'!R652="","",'S.D.PASTE SHEET'!R652)</f>
        <v/>
      </c>
      <c s="72" t="str">
        <f>IF('S.D.PASTE SHEET'!S652="","",'S.D.PASTE SHEET'!S652)</f>
        <v/>
      </c>
      <c s="72" t="str">
        <f>IF('S.D.PASTE SHEET'!T652="","",'S.D.PASTE SHEET'!T652)</f>
        <v/>
      </c>
      <c s="72" t="str">
        <f>IF('S.D.PASTE SHEET'!U652="","",'S.D.PASTE SHEET'!U652)</f>
        <v/>
      </c>
      <c s="72" t="str">
        <f>IF('S.D.PASTE SHEET'!V652="","",'S.D.PASTE SHEET'!V652)</f>
        <v/>
      </c>
      <c s="72" t="str">
        <f>IF('S.D.PASTE SHEET'!W652="","",'S.D.PASTE SHEET'!W652)</f>
        <v/>
      </c>
      <c s="72" t="str">
        <f>IF('S.D.PASTE SHEET'!X652="","",'S.D.PASTE SHEET'!X652)</f>
        <v/>
      </c>
      <c s="72" t="str">
        <f>IF('S.D.PASTE SHEET'!Y652="","",'S.D.PASTE SHEET'!Y652)</f>
        <v/>
      </c>
      <c s="72" t="str">
        <f>IF('S.D.PASTE SHEET'!Z652="","",'S.D.PASTE SHEET'!Z652)</f>
        <v/>
      </c>
      <c s="72" t="str">
        <f>IF('S.D.PASTE SHEET'!AA652="","",'S.D.PASTE SHEET'!AA652)</f>
        <v/>
      </c>
      <c s="72" t="str">
        <f>IF('S.D.PASTE SHEET'!AB652="","",'S.D.PASTE SHEET'!AB652)</f>
        <v/>
      </c>
      <c s="72" t="str">
        <f>IF('S.D.PASTE SHEET'!AC652="","",'S.D.PASTE SHEET'!AC652)</f>
        <v/>
      </c>
      <c s="72" t="str">
        <f>IF('S.D.PASTE SHEET'!AD652="","",'S.D.PASTE SHEET'!AD652)</f>
        <v/>
      </c>
      <c s="74"/>
      <c s="70" t="str">
        <f>IF(AK652="","",IF(AK652&gt;0,COUNT($AG$2:AG652),""))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IF(BC652="","",IF(BC652&gt;0,COUNT($AY$2:AY652),""))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3" spans="1:157" ht="15.75" customHeight="1">
      <c r="A653" s="72" t="str">
        <f>IF('S.D.PASTE SHEET'!A653="","",'S.D.PASTE SHEET'!A653)</f>
        <v/>
      </c>
      <c s="72" t="str">
        <f>IF('S.D.PASTE SHEET'!B653="","",'S.D.PASTE SHEET'!B653)</f>
        <v/>
      </c>
      <c s="72" t="str">
        <f>IF('S.D.PASTE SHEET'!C653="","",'S.D.PASTE SHEET'!C653)</f>
        <v/>
      </c>
      <c s="73" t="str">
        <f>IF('S.D.PASTE SHEET'!D653="","",'S.D.PASTE SHEET'!D653)</f>
        <v/>
      </c>
      <c s="72" t="str">
        <f>IF('S.D.PASTE SHEET'!E653="","",UPPER('S.D.PASTE SHEET'!E653))</f>
        <v/>
      </c>
      <c s="72" t="str">
        <f>IF('S.D.PASTE SHEET'!F653="","",'S.D.PASTE SHEET'!F653)</f>
        <v/>
      </c>
      <c s="72" t="str">
        <f>IF('S.D.PASTE SHEET'!G653="","",UPPER('S.D.PASTE SHEET'!G653))</f>
        <v/>
      </c>
      <c s="72" t="str">
        <f>IF('S.D.PASTE SHEET'!H653="","",UPPER('S.D.PASTE SHEET'!H653))</f>
        <v/>
      </c>
      <c s="72" t="str">
        <f>IF('S.D.PASTE SHEET'!I653="","",'S.D.PASTE SHEET'!I653)</f>
        <v/>
      </c>
      <c s="73" t="str">
        <f>IF('S.D.PASTE SHEET'!J653="","",'S.D.PASTE SHEET'!J653)</f>
        <v/>
      </c>
      <c s="72" t="str">
        <f>IF('S.D.PASTE SHEET'!K653="","",'S.D.PASTE SHEET'!K653)</f>
        <v/>
      </c>
      <c s="72" t="str">
        <f>IF('S.D.PASTE SHEET'!L653="","",'S.D.PASTE SHEET'!L653)</f>
        <v/>
      </c>
      <c s="72" t="str">
        <f>IF('S.D.PASTE SHEET'!M653="","",'S.D.PASTE SHEET'!M653)</f>
        <v/>
      </c>
      <c s="72" t="str">
        <f>IF('S.D.PASTE SHEET'!N653="","",'S.D.PASTE SHEET'!N653)</f>
        <v/>
      </c>
      <c s="72" t="str">
        <f>IF('S.D.PASTE SHEET'!O653="","",'S.D.PASTE SHEET'!O653)</f>
        <v/>
      </c>
      <c s="72" t="str">
        <f>IF('S.D.PASTE SHEET'!P653="","",'S.D.PASTE SHEET'!P653)</f>
        <v/>
      </c>
      <c s="72" t="str">
        <f>IF('S.D.PASTE SHEET'!Q653="","",'S.D.PASTE SHEET'!Q653)</f>
        <v/>
      </c>
      <c s="72" t="str">
        <f>IF('S.D.PASTE SHEET'!R653="","",'S.D.PASTE SHEET'!R653)</f>
        <v/>
      </c>
      <c s="72" t="str">
        <f>IF('S.D.PASTE SHEET'!S653="","",'S.D.PASTE SHEET'!S653)</f>
        <v/>
      </c>
      <c s="72" t="str">
        <f>IF('S.D.PASTE SHEET'!T653="","",'S.D.PASTE SHEET'!T653)</f>
        <v/>
      </c>
      <c s="72" t="str">
        <f>IF('S.D.PASTE SHEET'!U653="","",'S.D.PASTE SHEET'!U653)</f>
        <v/>
      </c>
      <c s="72" t="str">
        <f>IF('S.D.PASTE SHEET'!V653="","",'S.D.PASTE SHEET'!V653)</f>
        <v/>
      </c>
      <c s="72" t="str">
        <f>IF('S.D.PASTE SHEET'!W653="","",'S.D.PASTE SHEET'!W653)</f>
        <v/>
      </c>
      <c s="72" t="str">
        <f>IF('S.D.PASTE SHEET'!X653="","",'S.D.PASTE SHEET'!X653)</f>
        <v/>
      </c>
      <c s="72" t="str">
        <f>IF('S.D.PASTE SHEET'!Y653="","",'S.D.PASTE SHEET'!Y653)</f>
        <v/>
      </c>
      <c s="72" t="str">
        <f>IF('S.D.PASTE SHEET'!Z653="","",'S.D.PASTE SHEET'!Z653)</f>
        <v/>
      </c>
      <c s="72" t="str">
        <f>IF('S.D.PASTE SHEET'!AA653="","",'S.D.PASTE SHEET'!AA653)</f>
        <v/>
      </c>
      <c s="72" t="str">
        <f>IF('S.D.PASTE SHEET'!AB653="","",'S.D.PASTE SHEET'!AB653)</f>
        <v/>
      </c>
      <c s="72" t="str">
        <f>IF('S.D.PASTE SHEET'!AC653="","",'S.D.PASTE SHEET'!AC653)</f>
        <v/>
      </c>
      <c s="72" t="str">
        <f>IF('S.D.PASTE SHEET'!AD653="","",'S.D.PASTE SHEET'!AD653)</f>
        <v/>
      </c>
      <c s="74"/>
      <c s="70" t="str">
        <f>IF(AK653="","",IF(AK653&gt;0,COUNT($AG$2:AG653),""))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IF(BC653="","",IF(BC653&gt;0,COUNT($AY$2:AY653),""))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4" spans="1:157" ht="15.75" customHeight="1">
      <c r="A654" s="72" t="str">
        <f>IF('S.D.PASTE SHEET'!A654="","",'S.D.PASTE SHEET'!A654)</f>
        <v/>
      </c>
      <c s="72" t="str">
        <f>IF('S.D.PASTE SHEET'!B654="","",'S.D.PASTE SHEET'!B654)</f>
        <v/>
      </c>
      <c s="72" t="str">
        <f>IF('S.D.PASTE SHEET'!C654="","",'S.D.PASTE SHEET'!C654)</f>
        <v/>
      </c>
      <c s="73" t="str">
        <f>IF('S.D.PASTE SHEET'!D654="","",'S.D.PASTE SHEET'!D654)</f>
        <v/>
      </c>
      <c s="72" t="str">
        <f>IF('S.D.PASTE SHEET'!E654="","",UPPER('S.D.PASTE SHEET'!E654))</f>
        <v/>
      </c>
      <c s="72" t="str">
        <f>IF('S.D.PASTE SHEET'!F654="","",'S.D.PASTE SHEET'!F654)</f>
        <v/>
      </c>
      <c s="72" t="str">
        <f>IF('S.D.PASTE SHEET'!G654="","",UPPER('S.D.PASTE SHEET'!G654))</f>
        <v/>
      </c>
      <c s="72" t="str">
        <f>IF('S.D.PASTE SHEET'!H654="","",UPPER('S.D.PASTE SHEET'!H654))</f>
        <v/>
      </c>
      <c s="72" t="str">
        <f>IF('S.D.PASTE SHEET'!I654="","",'S.D.PASTE SHEET'!I654)</f>
        <v/>
      </c>
      <c s="73" t="str">
        <f>IF('S.D.PASTE SHEET'!J654="","",'S.D.PASTE SHEET'!J654)</f>
        <v/>
      </c>
      <c s="72" t="str">
        <f>IF('S.D.PASTE SHEET'!K654="","",'S.D.PASTE SHEET'!K654)</f>
        <v/>
      </c>
      <c s="72" t="str">
        <f>IF('S.D.PASTE SHEET'!L654="","",'S.D.PASTE SHEET'!L654)</f>
        <v/>
      </c>
      <c s="72" t="str">
        <f>IF('S.D.PASTE SHEET'!M654="","",'S.D.PASTE SHEET'!M654)</f>
        <v/>
      </c>
      <c s="72" t="str">
        <f>IF('S.D.PASTE SHEET'!N654="","",'S.D.PASTE SHEET'!N654)</f>
        <v/>
      </c>
      <c s="72" t="str">
        <f>IF('S.D.PASTE SHEET'!O654="","",'S.D.PASTE SHEET'!O654)</f>
        <v/>
      </c>
      <c s="72" t="str">
        <f>IF('S.D.PASTE SHEET'!P654="","",'S.D.PASTE SHEET'!P654)</f>
        <v/>
      </c>
      <c s="72" t="str">
        <f>IF('S.D.PASTE SHEET'!Q654="","",'S.D.PASTE SHEET'!Q654)</f>
        <v/>
      </c>
      <c s="72" t="str">
        <f>IF('S.D.PASTE SHEET'!R654="","",'S.D.PASTE SHEET'!R654)</f>
        <v/>
      </c>
      <c s="72" t="str">
        <f>IF('S.D.PASTE SHEET'!S654="","",'S.D.PASTE SHEET'!S654)</f>
        <v/>
      </c>
      <c s="72" t="str">
        <f>IF('S.D.PASTE SHEET'!T654="","",'S.D.PASTE SHEET'!T654)</f>
        <v/>
      </c>
      <c s="72" t="str">
        <f>IF('S.D.PASTE SHEET'!U654="","",'S.D.PASTE SHEET'!U654)</f>
        <v/>
      </c>
      <c s="72" t="str">
        <f>IF('S.D.PASTE SHEET'!V654="","",'S.D.PASTE SHEET'!V654)</f>
        <v/>
      </c>
      <c s="72" t="str">
        <f>IF('S.D.PASTE SHEET'!W654="","",'S.D.PASTE SHEET'!W654)</f>
        <v/>
      </c>
      <c s="72" t="str">
        <f>IF('S.D.PASTE SHEET'!X654="","",'S.D.PASTE SHEET'!X654)</f>
        <v/>
      </c>
      <c s="72" t="str">
        <f>IF('S.D.PASTE SHEET'!Y654="","",'S.D.PASTE SHEET'!Y654)</f>
        <v/>
      </c>
      <c s="72" t="str">
        <f>IF('S.D.PASTE SHEET'!Z654="","",'S.D.PASTE SHEET'!Z654)</f>
        <v/>
      </c>
      <c s="72" t="str">
        <f>IF('S.D.PASTE SHEET'!AA654="","",'S.D.PASTE SHEET'!AA654)</f>
        <v/>
      </c>
      <c s="72" t="str">
        <f>IF('S.D.PASTE SHEET'!AB654="","",'S.D.PASTE SHEET'!AB654)</f>
        <v/>
      </c>
      <c s="72" t="str">
        <f>IF('S.D.PASTE SHEET'!AC654="","",'S.D.PASTE SHEET'!AC654)</f>
        <v/>
      </c>
      <c s="72" t="str">
        <f>IF('S.D.PASTE SHEET'!AD654="","",'S.D.PASTE SHEET'!AD654)</f>
        <v/>
      </c>
      <c s="74"/>
      <c s="70" t="str">
        <f>IF(AK654="","",IF(AK654&gt;0,COUNT($AG$2:AG654),""))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IF(BC654="","",IF(BC654&gt;0,COUNT($AY$2:AY654),""))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5" spans="1:157" ht="15.75" customHeight="1">
      <c r="A655" s="72" t="str">
        <f>IF('S.D.PASTE SHEET'!A655="","",'S.D.PASTE SHEET'!A655)</f>
        <v/>
      </c>
      <c s="72" t="str">
        <f>IF('S.D.PASTE SHEET'!B655="","",'S.D.PASTE SHEET'!B655)</f>
        <v/>
      </c>
      <c s="72" t="str">
        <f>IF('S.D.PASTE SHEET'!C655="","",'S.D.PASTE SHEET'!C655)</f>
        <v/>
      </c>
      <c s="73" t="str">
        <f>IF('S.D.PASTE SHEET'!D655="","",'S.D.PASTE SHEET'!D655)</f>
        <v/>
      </c>
      <c s="72" t="str">
        <f>IF('S.D.PASTE SHEET'!E655="","",UPPER('S.D.PASTE SHEET'!E655))</f>
        <v/>
      </c>
      <c s="72" t="str">
        <f>IF('S.D.PASTE SHEET'!F655="","",'S.D.PASTE SHEET'!F655)</f>
        <v/>
      </c>
      <c s="72" t="str">
        <f>IF('S.D.PASTE SHEET'!G655="","",UPPER('S.D.PASTE SHEET'!G655))</f>
        <v/>
      </c>
      <c s="72" t="str">
        <f>IF('S.D.PASTE SHEET'!H655="","",UPPER('S.D.PASTE SHEET'!H655))</f>
        <v/>
      </c>
      <c s="72" t="str">
        <f>IF('S.D.PASTE SHEET'!I655="","",'S.D.PASTE SHEET'!I655)</f>
        <v/>
      </c>
      <c s="73" t="str">
        <f>IF('S.D.PASTE SHEET'!J655="","",'S.D.PASTE SHEET'!J655)</f>
        <v/>
      </c>
      <c s="72" t="str">
        <f>IF('S.D.PASTE SHEET'!K655="","",'S.D.PASTE SHEET'!K655)</f>
        <v/>
      </c>
      <c s="72" t="str">
        <f>IF('S.D.PASTE SHEET'!L655="","",'S.D.PASTE SHEET'!L655)</f>
        <v/>
      </c>
      <c s="72" t="str">
        <f>IF('S.D.PASTE SHEET'!M655="","",'S.D.PASTE SHEET'!M655)</f>
        <v/>
      </c>
      <c s="72" t="str">
        <f>IF('S.D.PASTE SHEET'!N655="","",'S.D.PASTE SHEET'!N655)</f>
        <v/>
      </c>
      <c s="72" t="str">
        <f>IF('S.D.PASTE SHEET'!O655="","",'S.D.PASTE SHEET'!O655)</f>
        <v/>
      </c>
      <c s="72" t="str">
        <f>IF('S.D.PASTE SHEET'!P655="","",'S.D.PASTE SHEET'!P655)</f>
        <v/>
      </c>
      <c s="72" t="str">
        <f>IF('S.D.PASTE SHEET'!Q655="","",'S.D.PASTE SHEET'!Q655)</f>
        <v/>
      </c>
      <c s="72" t="str">
        <f>IF('S.D.PASTE SHEET'!R655="","",'S.D.PASTE SHEET'!R655)</f>
        <v/>
      </c>
      <c s="72" t="str">
        <f>IF('S.D.PASTE SHEET'!S655="","",'S.D.PASTE SHEET'!S655)</f>
        <v/>
      </c>
      <c s="72" t="str">
        <f>IF('S.D.PASTE SHEET'!T655="","",'S.D.PASTE SHEET'!T655)</f>
        <v/>
      </c>
      <c s="72" t="str">
        <f>IF('S.D.PASTE SHEET'!U655="","",'S.D.PASTE SHEET'!U655)</f>
        <v/>
      </c>
      <c s="72" t="str">
        <f>IF('S.D.PASTE SHEET'!V655="","",'S.D.PASTE SHEET'!V655)</f>
        <v/>
      </c>
      <c s="72" t="str">
        <f>IF('S.D.PASTE SHEET'!W655="","",'S.D.PASTE SHEET'!W655)</f>
        <v/>
      </c>
      <c s="72" t="str">
        <f>IF('S.D.PASTE SHEET'!X655="","",'S.D.PASTE SHEET'!X655)</f>
        <v/>
      </c>
      <c s="72" t="str">
        <f>IF('S.D.PASTE SHEET'!Y655="","",'S.D.PASTE SHEET'!Y655)</f>
        <v/>
      </c>
      <c s="72" t="str">
        <f>IF('S.D.PASTE SHEET'!Z655="","",'S.D.PASTE SHEET'!Z655)</f>
        <v/>
      </c>
      <c s="72" t="str">
        <f>IF('S.D.PASTE SHEET'!AA655="","",'S.D.PASTE SHEET'!AA655)</f>
        <v/>
      </c>
      <c s="72" t="str">
        <f>IF('S.D.PASTE SHEET'!AB655="","",'S.D.PASTE SHEET'!AB655)</f>
        <v/>
      </c>
      <c s="72" t="str">
        <f>IF('S.D.PASTE SHEET'!AC655="","",'S.D.PASTE SHEET'!AC655)</f>
        <v/>
      </c>
      <c s="72" t="str">
        <f>IF('S.D.PASTE SHEET'!AD655="","",'S.D.PASTE SHEET'!AD655)</f>
        <v/>
      </c>
      <c s="74"/>
      <c s="70" t="str">
        <f>IF(AK655="","",IF(AK655&gt;0,COUNT($AG$2:AG655),""))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IF(BC655="","",IF(BC655&gt;0,COUNT($AY$2:AY655),""))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6" spans="1:157" ht="15.75" customHeight="1">
      <c r="A656" s="72" t="str">
        <f>IF('S.D.PASTE SHEET'!A656="","",'S.D.PASTE SHEET'!A656)</f>
        <v/>
      </c>
      <c s="72" t="str">
        <f>IF('S.D.PASTE SHEET'!B656="","",'S.D.PASTE SHEET'!B656)</f>
        <v/>
      </c>
      <c s="72" t="str">
        <f>IF('S.D.PASTE SHEET'!C656="","",'S.D.PASTE SHEET'!C656)</f>
        <v/>
      </c>
      <c s="73" t="str">
        <f>IF('S.D.PASTE SHEET'!D656="","",'S.D.PASTE SHEET'!D656)</f>
        <v/>
      </c>
      <c s="72" t="str">
        <f>IF('S.D.PASTE SHEET'!E656="","",UPPER('S.D.PASTE SHEET'!E656))</f>
        <v/>
      </c>
      <c s="72" t="str">
        <f>IF('S.D.PASTE SHEET'!F656="","",'S.D.PASTE SHEET'!F656)</f>
        <v/>
      </c>
      <c s="72" t="str">
        <f>IF('S.D.PASTE SHEET'!G656="","",UPPER('S.D.PASTE SHEET'!G656))</f>
        <v/>
      </c>
      <c s="72" t="str">
        <f>IF('S.D.PASTE SHEET'!H656="","",UPPER('S.D.PASTE SHEET'!H656))</f>
        <v/>
      </c>
      <c s="72" t="str">
        <f>IF('S.D.PASTE SHEET'!I656="","",'S.D.PASTE SHEET'!I656)</f>
        <v/>
      </c>
      <c s="73" t="str">
        <f>IF('S.D.PASTE SHEET'!J656="","",'S.D.PASTE SHEET'!J656)</f>
        <v/>
      </c>
      <c s="72" t="str">
        <f>IF('S.D.PASTE SHEET'!K656="","",'S.D.PASTE SHEET'!K656)</f>
        <v/>
      </c>
      <c s="72" t="str">
        <f>IF('S.D.PASTE SHEET'!L656="","",'S.D.PASTE SHEET'!L656)</f>
        <v/>
      </c>
      <c s="72" t="str">
        <f>IF('S.D.PASTE SHEET'!M656="","",'S.D.PASTE SHEET'!M656)</f>
        <v/>
      </c>
      <c s="72" t="str">
        <f>IF('S.D.PASTE SHEET'!N656="","",'S.D.PASTE SHEET'!N656)</f>
        <v/>
      </c>
      <c s="72" t="str">
        <f>IF('S.D.PASTE SHEET'!O656="","",'S.D.PASTE SHEET'!O656)</f>
        <v/>
      </c>
      <c s="72" t="str">
        <f>IF('S.D.PASTE SHEET'!P656="","",'S.D.PASTE SHEET'!P656)</f>
        <v/>
      </c>
      <c s="72" t="str">
        <f>IF('S.D.PASTE SHEET'!Q656="","",'S.D.PASTE SHEET'!Q656)</f>
        <v/>
      </c>
      <c s="72" t="str">
        <f>IF('S.D.PASTE SHEET'!R656="","",'S.D.PASTE SHEET'!R656)</f>
        <v/>
      </c>
      <c s="72" t="str">
        <f>IF('S.D.PASTE SHEET'!S656="","",'S.D.PASTE SHEET'!S656)</f>
        <v/>
      </c>
      <c s="72" t="str">
        <f>IF('S.D.PASTE SHEET'!T656="","",'S.D.PASTE SHEET'!T656)</f>
        <v/>
      </c>
      <c s="72" t="str">
        <f>IF('S.D.PASTE SHEET'!U656="","",'S.D.PASTE SHEET'!U656)</f>
        <v/>
      </c>
      <c s="72" t="str">
        <f>IF('S.D.PASTE SHEET'!V656="","",'S.D.PASTE SHEET'!V656)</f>
        <v/>
      </c>
      <c s="72" t="str">
        <f>IF('S.D.PASTE SHEET'!W656="","",'S.D.PASTE SHEET'!W656)</f>
        <v/>
      </c>
      <c s="72" t="str">
        <f>IF('S.D.PASTE SHEET'!X656="","",'S.D.PASTE SHEET'!X656)</f>
        <v/>
      </c>
      <c s="72" t="str">
        <f>IF('S.D.PASTE SHEET'!Y656="","",'S.D.PASTE SHEET'!Y656)</f>
        <v/>
      </c>
      <c s="72" t="str">
        <f>IF('S.D.PASTE SHEET'!Z656="","",'S.D.PASTE SHEET'!Z656)</f>
        <v/>
      </c>
      <c s="72" t="str">
        <f>IF('S.D.PASTE SHEET'!AA656="","",'S.D.PASTE SHEET'!AA656)</f>
        <v/>
      </c>
      <c s="72" t="str">
        <f>IF('S.D.PASTE SHEET'!AB656="","",'S.D.PASTE SHEET'!AB656)</f>
        <v/>
      </c>
      <c s="72" t="str">
        <f>IF('S.D.PASTE SHEET'!AC656="","",'S.D.PASTE SHEET'!AC656)</f>
        <v/>
      </c>
      <c s="72" t="str">
        <f>IF('S.D.PASTE SHEET'!AD656="","",'S.D.PASTE SHEET'!AD656)</f>
        <v/>
      </c>
      <c s="74"/>
      <c s="70" t="str">
        <f>IF(AK656="","",IF(AK656&gt;0,COUNT($AG$2:AG656),""))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IF(BC656="","",IF(BC656&gt;0,COUNT($AY$2:AY656),""))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7" spans="1:157" ht="15.75" customHeight="1">
      <c r="A657" s="72" t="str">
        <f>IF('S.D.PASTE SHEET'!A657="","",'S.D.PASTE SHEET'!A657)</f>
        <v/>
      </c>
      <c s="72" t="str">
        <f>IF('S.D.PASTE SHEET'!B657="","",'S.D.PASTE SHEET'!B657)</f>
        <v/>
      </c>
      <c s="72" t="str">
        <f>IF('S.D.PASTE SHEET'!C657="","",'S.D.PASTE SHEET'!C657)</f>
        <v/>
      </c>
      <c s="73" t="str">
        <f>IF('S.D.PASTE SHEET'!D657="","",'S.D.PASTE SHEET'!D657)</f>
        <v/>
      </c>
      <c s="72" t="str">
        <f>IF('S.D.PASTE SHEET'!E657="","",UPPER('S.D.PASTE SHEET'!E657))</f>
        <v/>
      </c>
      <c s="72" t="str">
        <f>IF('S.D.PASTE SHEET'!F657="","",'S.D.PASTE SHEET'!F657)</f>
        <v/>
      </c>
      <c s="72" t="str">
        <f>IF('S.D.PASTE SHEET'!G657="","",UPPER('S.D.PASTE SHEET'!G657))</f>
        <v/>
      </c>
      <c s="72" t="str">
        <f>IF('S.D.PASTE SHEET'!H657="","",UPPER('S.D.PASTE SHEET'!H657))</f>
        <v/>
      </c>
      <c s="72" t="str">
        <f>IF('S.D.PASTE SHEET'!I657="","",'S.D.PASTE SHEET'!I657)</f>
        <v/>
      </c>
      <c s="73" t="str">
        <f>IF('S.D.PASTE SHEET'!J657="","",'S.D.PASTE SHEET'!J657)</f>
        <v/>
      </c>
      <c s="72" t="str">
        <f>IF('S.D.PASTE SHEET'!K657="","",'S.D.PASTE SHEET'!K657)</f>
        <v/>
      </c>
      <c s="72" t="str">
        <f>IF('S.D.PASTE SHEET'!L657="","",'S.D.PASTE SHEET'!L657)</f>
        <v/>
      </c>
      <c s="72" t="str">
        <f>IF('S.D.PASTE SHEET'!M657="","",'S.D.PASTE SHEET'!M657)</f>
        <v/>
      </c>
      <c s="72" t="str">
        <f>IF('S.D.PASTE SHEET'!N657="","",'S.D.PASTE SHEET'!N657)</f>
        <v/>
      </c>
      <c s="72" t="str">
        <f>IF('S.D.PASTE SHEET'!O657="","",'S.D.PASTE SHEET'!O657)</f>
        <v/>
      </c>
      <c s="72" t="str">
        <f>IF('S.D.PASTE SHEET'!P657="","",'S.D.PASTE SHEET'!P657)</f>
        <v/>
      </c>
      <c s="72" t="str">
        <f>IF('S.D.PASTE SHEET'!Q657="","",'S.D.PASTE SHEET'!Q657)</f>
        <v/>
      </c>
      <c s="72" t="str">
        <f>IF('S.D.PASTE SHEET'!R657="","",'S.D.PASTE SHEET'!R657)</f>
        <v/>
      </c>
      <c s="72" t="str">
        <f>IF('S.D.PASTE SHEET'!S657="","",'S.D.PASTE SHEET'!S657)</f>
        <v/>
      </c>
      <c s="72" t="str">
        <f>IF('S.D.PASTE SHEET'!T657="","",'S.D.PASTE SHEET'!T657)</f>
        <v/>
      </c>
      <c s="72" t="str">
        <f>IF('S.D.PASTE SHEET'!U657="","",'S.D.PASTE SHEET'!U657)</f>
        <v/>
      </c>
      <c s="72" t="str">
        <f>IF('S.D.PASTE SHEET'!V657="","",'S.D.PASTE SHEET'!V657)</f>
        <v/>
      </c>
      <c s="72" t="str">
        <f>IF('S.D.PASTE SHEET'!W657="","",'S.D.PASTE SHEET'!W657)</f>
        <v/>
      </c>
      <c s="72" t="str">
        <f>IF('S.D.PASTE SHEET'!X657="","",'S.D.PASTE SHEET'!X657)</f>
        <v/>
      </c>
      <c s="72" t="str">
        <f>IF('S.D.PASTE SHEET'!Y657="","",'S.D.PASTE SHEET'!Y657)</f>
        <v/>
      </c>
      <c s="72" t="str">
        <f>IF('S.D.PASTE SHEET'!Z657="","",'S.D.PASTE SHEET'!Z657)</f>
        <v/>
      </c>
      <c s="72" t="str">
        <f>IF('S.D.PASTE SHEET'!AA657="","",'S.D.PASTE SHEET'!AA657)</f>
        <v/>
      </c>
      <c s="72" t="str">
        <f>IF('S.D.PASTE SHEET'!AB657="","",'S.D.PASTE SHEET'!AB657)</f>
        <v/>
      </c>
      <c s="72" t="str">
        <f>IF('S.D.PASTE SHEET'!AC657="","",'S.D.PASTE SHEET'!AC657)</f>
        <v/>
      </c>
      <c s="72" t="str">
        <f>IF('S.D.PASTE SHEET'!AD657="","",'S.D.PASTE SHEET'!AD657)</f>
        <v/>
      </c>
      <c s="74"/>
      <c s="70" t="str">
        <f>IF(AK657="","",IF(AK657&gt;0,COUNT($AG$2:AG657),""))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IF(BC657="","",IF(BC657&gt;0,COUNT($AY$2:AY657),""))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8" spans="1:157" ht="15.75" customHeight="1">
      <c r="A658" s="72" t="str">
        <f>IF('S.D.PASTE SHEET'!A658="","",'S.D.PASTE SHEET'!A658)</f>
        <v/>
      </c>
      <c s="72" t="str">
        <f>IF('S.D.PASTE SHEET'!B658="","",'S.D.PASTE SHEET'!B658)</f>
        <v/>
      </c>
      <c s="72" t="str">
        <f>IF('S.D.PASTE SHEET'!C658="","",'S.D.PASTE SHEET'!C658)</f>
        <v/>
      </c>
      <c s="73" t="str">
        <f>IF('S.D.PASTE SHEET'!D658="","",'S.D.PASTE SHEET'!D658)</f>
        <v/>
      </c>
      <c s="72" t="str">
        <f>IF('S.D.PASTE SHEET'!E658="","",UPPER('S.D.PASTE SHEET'!E658))</f>
        <v/>
      </c>
      <c s="72" t="str">
        <f>IF('S.D.PASTE SHEET'!F658="","",'S.D.PASTE SHEET'!F658)</f>
        <v/>
      </c>
      <c s="72" t="str">
        <f>IF('S.D.PASTE SHEET'!G658="","",UPPER('S.D.PASTE SHEET'!G658))</f>
        <v/>
      </c>
      <c s="72" t="str">
        <f>IF('S.D.PASTE SHEET'!H658="","",UPPER('S.D.PASTE SHEET'!H658))</f>
        <v/>
      </c>
      <c s="72" t="str">
        <f>IF('S.D.PASTE SHEET'!I658="","",'S.D.PASTE SHEET'!I658)</f>
        <v/>
      </c>
      <c s="73" t="str">
        <f>IF('S.D.PASTE SHEET'!J658="","",'S.D.PASTE SHEET'!J658)</f>
        <v/>
      </c>
      <c s="72" t="str">
        <f>IF('S.D.PASTE SHEET'!K658="","",'S.D.PASTE SHEET'!K658)</f>
        <v/>
      </c>
      <c s="72" t="str">
        <f>IF('S.D.PASTE SHEET'!L658="","",'S.D.PASTE SHEET'!L658)</f>
        <v/>
      </c>
      <c s="72" t="str">
        <f>IF('S.D.PASTE SHEET'!M658="","",'S.D.PASTE SHEET'!M658)</f>
        <v/>
      </c>
      <c s="72" t="str">
        <f>IF('S.D.PASTE SHEET'!N658="","",'S.D.PASTE SHEET'!N658)</f>
        <v/>
      </c>
      <c s="72" t="str">
        <f>IF('S.D.PASTE SHEET'!O658="","",'S.D.PASTE SHEET'!O658)</f>
        <v/>
      </c>
      <c s="72" t="str">
        <f>IF('S.D.PASTE SHEET'!P658="","",'S.D.PASTE SHEET'!P658)</f>
        <v/>
      </c>
      <c s="72" t="str">
        <f>IF('S.D.PASTE SHEET'!Q658="","",'S.D.PASTE SHEET'!Q658)</f>
        <v/>
      </c>
      <c s="72" t="str">
        <f>IF('S.D.PASTE SHEET'!R658="","",'S.D.PASTE SHEET'!R658)</f>
        <v/>
      </c>
      <c s="72" t="str">
        <f>IF('S.D.PASTE SHEET'!S658="","",'S.D.PASTE SHEET'!S658)</f>
        <v/>
      </c>
      <c s="72" t="str">
        <f>IF('S.D.PASTE SHEET'!T658="","",'S.D.PASTE SHEET'!T658)</f>
        <v/>
      </c>
      <c s="72" t="str">
        <f>IF('S.D.PASTE SHEET'!U658="","",'S.D.PASTE SHEET'!U658)</f>
        <v/>
      </c>
      <c s="72" t="str">
        <f>IF('S.D.PASTE SHEET'!V658="","",'S.D.PASTE SHEET'!V658)</f>
        <v/>
      </c>
      <c s="72" t="str">
        <f>IF('S.D.PASTE SHEET'!W658="","",'S.D.PASTE SHEET'!W658)</f>
        <v/>
      </c>
      <c s="72" t="str">
        <f>IF('S.D.PASTE SHEET'!X658="","",'S.D.PASTE SHEET'!X658)</f>
        <v/>
      </c>
      <c s="72" t="str">
        <f>IF('S.D.PASTE SHEET'!Y658="","",'S.D.PASTE SHEET'!Y658)</f>
        <v/>
      </c>
      <c s="72" t="str">
        <f>IF('S.D.PASTE SHEET'!Z658="","",'S.D.PASTE SHEET'!Z658)</f>
        <v/>
      </c>
      <c s="72" t="str">
        <f>IF('S.D.PASTE SHEET'!AA658="","",'S.D.PASTE SHEET'!AA658)</f>
        <v/>
      </c>
      <c s="72" t="str">
        <f>IF('S.D.PASTE SHEET'!AB658="","",'S.D.PASTE SHEET'!AB658)</f>
        <v/>
      </c>
      <c s="72" t="str">
        <f>IF('S.D.PASTE SHEET'!AC658="","",'S.D.PASTE SHEET'!AC658)</f>
        <v/>
      </c>
      <c s="72" t="str">
        <f>IF('S.D.PASTE SHEET'!AD658="","",'S.D.PASTE SHEET'!AD658)</f>
        <v/>
      </c>
      <c s="74"/>
      <c s="70" t="str">
        <f>IF(AK658="","",IF(AK658&gt;0,COUNT($AG$2:AG658),""))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IF(BC658="","",IF(BC658&gt;0,COUNT($AY$2:AY658),""))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59" spans="1:157" ht="15.75" customHeight="1">
      <c r="A659" s="72" t="str">
        <f>IF('S.D.PASTE SHEET'!A659="","",'S.D.PASTE SHEET'!A659)</f>
        <v/>
      </c>
      <c s="72" t="str">
        <f>IF('S.D.PASTE SHEET'!B659="","",'S.D.PASTE SHEET'!B659)</f>
        <v/>
      </c>
      <c s="72" t="str">
        <f>IF('S.D.PASTE SHEET'!C659="","",'S.D.PASTE SHEET'!C659)</f>
        <v/>
      </c>
      <c s="73" t="str">
        <f>IF('S.D.PASTE SHEET'!D659="","",'S.D.PASTE SHEET'!D659)</f>
        <v/>
      </c>
      <c s="72" t="str">
        <f>IF('S.D.PASTE SHEET'!E659="","",UPPER('S.D.PASTE SHEET'!E659))</f>
        <v/>
      </c>
      <c s="72" t="str">
        <f>IF('S.D.PASTE SHEET'!F659="","",'S.D.PASTE SHEET'!F659)</f>
        <v/>
      </c>
      <c s="72" t="str">
        <f>IF('S.D.PASTE SHEET'!G659="","",UPPER('S.D.PASTE SHEET'!G659))</f>
        <v/>
      </c>
      <c s="72" t="str">
        <f>IF('S.D.PASTE SHEET'!H659="","",UPPER('S.D.PASTE SHEET'!H659))</f>
        <v/>
      </c>
      <c s="72" t="str">
        <f>IF('S.D.PASTE SHEET'!I659="","",'S.D.PASTE SHEET'!I659)</f>
        <v/>
      </c>
      <c s="73" t="str">
        <f>IF('S.D.PASTE SHEET'!J659="","",'S.D.PASTE SHEET'!J659)</f>
        <v/>
      </c>
      <c s="72" t="str">
        <f>IF('S.D.PASTE SHEET'!K659="","",'S.D.PASTE SHEET'!K659)</f>
        <v/>
      </c>
      <c s="72" t="str">
        <f>IF('S.D.PASTE SHEET'!L659="","",'S.D.PASTE SHEET'!L659)</f>
        <v/>
      </c>
      <c s="72" t="str">
        <f>IF('S.D.PASTE SHEET'!M659="","",'S.D.PASTE SHEET'!M659)</f>
        <v/>
      </c>
      <c s="72" t="str">
        <f>IF('S.D.PASTE SHEET'!N659="","",'S.D.PASTE SHEET'!N659)</f>
        <v/>
      </c>
      <c s="72" t="str">
        <f>IF('S.D.PASTE SHEET'!O659="","",'S.D.PASTE SHEET'!O659)</f>
        <v/>
      </c>
      <c s="72" t="str">
        <f>IF('S.D.PASTE SHEET'!P659="","",'S.D.PASTE SHEET'!P659)</f>
        <v/>
      </c>
      <c s="72" t="str">
        <f>IF('S.D.PASTE SHEET'!Q659="","",'S.D.PASTE SHEET'!Q659)</f>
        <v/>
      </c>
      <c s="72" t="str">
        <f>IF('S.D.PASTE SHEET'!R659="","",'S.D.PASTE SHEET'!R659)</f>
        <v/>
      </c>
      <c s="72" t="str">
        <f>IF('S.D.PASTE SHEET'!S659="","",'S.D.PASTE SHEET'!S659)</f>
        <v/>
      </c>
      <c s="72" t="str">
        <f>IF('S.D.PASTE SHEET'!T659="","",'S.D.PASTE SHEET'!T659)</f>
        <v/>
      </c>
      <c s="72" t="str">
        <f>IF('S.D.PASTE SHEET'!U659="","",'S.D.PASTE SHEET'!U659)</f>
        <v/>
      </c>
      <c s="72" t="str">
        <f>IF('S.D.PASTE SHEET'!V659="","",'S.D.PASTE SHEET'!V659)</f>
        <v/>
      </c>
      <c s="72" t="str">
        <f>IF('S.D.PASTE SHEET'!W659="","",'S.D.PASTE SHEET'!W659)</f>
        <v/>
      </c>
      <c s="72" t="str">
        <f>IF('S.D.PASTE SHEET'!X659="","",'S.D.PASTE SHEET'!X659)</f>
        <v/>
      </c>
      <c s="72" t="str">
        <f>IF('S.D.PASTE SHEET'!Y659="","",'S.D.PASTE SHEET'!Y659)</f>
        <v/>
      </c>
      <c s="72" t="str">
        <f>IF('S.D.PASTE SHEET'!Z659="","",'S.D.PASTE SHEET'!Z659)</f>
        <v/>
      </c>
      <c s="72" t="str">
        <f>IF('S.D.PASTE SHEET'!AA659="","",'S.D.PASTE SHEET'!AA659)</f>
        <v/>
      </c>
      <c s="72" t="str">
        <f>IF('S.D.PASTE SHEET'!AB659="","",'S.D.PASTE SHEET'!AB659)</f>
        <v/>
      </c>
      <c s="72" t="str">
        <f>IF('S.D.PASTE SHEET'!AC659="","",'S.D.PASTE SHEET'!AC659)</f>
        <v/>
      </c>
      <c s="72" t="str">
        <f>IF('S.D.PASTE SHEET'!AD659="","",'S.D.PASTE SHEET'!AD659)</f>
        <v/>
      </c>
      <c s="74"/>
      <c s="70" t="str">
        <f>IF(AK659="","",IF(AK659&gt;0,COUNT($AG$2:AG659),""))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IF(BC659="","",IF(BC659&gt;0,COUNT($AY$2:AY659),""))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0" spans="1:157" ht="15.75" customHeight="1">
      <c r="A660" s="72" t="str">
        <f>IF('S.D.PASTE SHEET'!A660="","",'S.D.PASTE SHEET'!A660)</f>
        <v/>
      </c>
      <c s="72" t="str">
        <f>IF('S.D.PASTE SHEET'!B660="","",'S.D.PASTE SHEET'!B660)</f>
        <v/>
      </c>
      <c s="72" t="str">
        <f>IF('S.D.PASTE SHEET'!C660="","",'S.D.PASTE SHEET'!C660)</f>
        <v/>
      </c>
      <c s="73" t="str">
        <f>IF('S.D.PASTE SHEET'!D660="","",'S.D.PASTE SHEET'!D660)</f>
        <v/>
      </c>
      <c s="72" t="str">
        <f>IF('S.D.PASTE SHEET'!E660="","",UPPER('S.D.PASTE SHEET'!E660))</f>
        <v/>
      </c>
      <c s="72" t="str">
        <f>IF('S.D.PASTE SHEET'!F660="","",'S.D.PASTE SHEET'!F660)</f>
        <v/>
      </c>
      <c s="72" t="str">
        <f>IF('S.D.PASTE SHEET'!G660="","",UPPER('S.D.PASTE SHEET'!G660))</f>
        <v/>
      </c>
      <c s="72" t="str">
        <f>IF('S.D.PASTE SHEET'!H660="","",UPPER('S.D.PASTE SHEET'!H660))</f>
        <v/>
      </c>
      <c s="72" t="str">
        <f>IF('S.D.PASTE SHEET'!I660="","",'S.D.PASTE SHEET'!I660)</f>
        <v/>
      </c>
      <c s="73" t="str">
        <f>IF('S.D.PASTE SHEET'!J660="","",'S.D.PASTE SHEET'!J660)</f>
        <v/>
      </c>
      <c s="72" t="str">
        <f>IF('S.D.PASTE SHEET'!K660="","",'S.D.PASTE SHEET'!K660)</f>
        <v/>
      </c>
      <c s="72" t="str">
        <f>IF('S.D.PASTE SHEET'!L660="","",'S.D.PASTE SHEET'!L660)</f>
        <v/>
      </c>
      <c s="72" t="str">
        <f>IF('S.D.PASTE SHEET'!M660="","",'S.D.PASTE SHEET'!M660)</f>
        <v/>
      </c>
      <c s="72" t="str">
        <f>IF('S.D.PASTE SHEET'!N660="","",'S.D.PASTE SHEET'!N660)</f>
        <v/>
      </c>
      <c s="72" t="str">
        <f>IF('S.D.PASTE SHEET'!O660="","",'S.D.PASTE SHEET'!O660)</f>
        <v/>
      </c>
      <c s="72" t="str">
        <f>IF('S.D.PASTE SHEET'!P660="","",'S.D.PASTE SHEET'!P660)</f>
        <v/>
      </c>
      <c s="72" t="str">
        <f>IF('S.D.PASTE SHEET'!Q660="","",'S.D.PASTE SHEET'!Q660)</f>
        <v/>
      </c>
      <c s="72" t="str">
        <f>IF('S.D.PASTE SHEET'!R660="","",'S.D.PASTE SHEET'!R660)</f>
        <v/>
      </c>
      <c s="72" t="str">
        <f>IF('S.D.PASTE SHEET'!S660="","",'S.D.PASTE SHEET'!S660)</f>
        <v/>
      </c>
      <c s="72" t="str">
        <f>IF('S.D.PASTE SHEET'!T660="","",'S.D.PASTE SHEET'!T660)</f>
        <v/>
      </c>
      <c s="72" t="str">
        <f>IF('S.D.PASTE SHEET'!U660="","",'S.D.PASTE SHEET'!U660)</f>
        <v/>
      </c>
      <c s="72" t="str">
        <f>IF('S.D.PASTE SHEET'!V660="","",'S.D.PASTE SHEET'!V660)</f>
        <v/>
      </c>
      <c s="72" t="str">
        <f>IF('S.D.PASTE SHEET'!W660="","",'S.D.PASTE SHEET'!W660)</f>
        <v/>
      </c>
      <c s="72" t="str">
        <f>IF('S.D.PASTE SHEET'!X660="","",'S.D.PASTE SHEET'!X660)</f>
        <v/>
      </c>
      <c s="72" t="str">
        <f>IF('S.D.PASTE SHEET'!Y660="","",'S.D.PASTE SHEET'!Y660)</f>
        <v/>
      </c>
      <c s="72" t="str">
        <f>IF('S.D.PASTE SHEET'!Z660="","",'S.D.PASTE SHEET'!Z660)</f>
        <v/>
      </c>
      <c s="72" t="str">
        <f>IF('S.D.PASTE SHEET'!AA660="","",'S.D.PASTE SHEET'!AA660)</f>
        <v/>
      </c>
      <c s="72" t="str">
        <f>IF('S.D.PASTE SHEET'!AB660="","",'S.D.PASTE SHEET'!AB660)</f>
        <v/>
      </c>
      <c s="72" t="str">
        <f>IF('S.D.PASTE SHEET'!AC660="","",'S.D.PASTE SHEET'!AC660)</f>
        <v/>
      </c>
      <c s="72" t="str">
        <f>IF('S.D.PASTE SHEET'!AD660="","",'S.D.PASTE SHEET'!AD660)</f>
        <v/>
      </c>
      <c s="74"/>
      <c s="70" t="str">
        <f>IF(AK660="","",IF(AK660&gt;0,COUNT($AG$2:AG660),""))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IF(BC660="","",IF(BC660&gt;0,COUNT($AY$2:AY660),""))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1" spans="1:157" ht="15.75" customHeight="1">
      <c r="A661" s="72" t="str">
        <f>IF('S.D.PASTE SHEET'!A661="","",'S.D.PASTE SHEET'!A661)</f>
        <v/>
      </c>
      <c s="72" t="str">
        <f>IF('S.D.PASTE SHEET'!B661="","",'S.D.PASTE SHEET'!B661)</f>
        <v/>
      </c>
      <c s="72" t="str">
        <f>IF('S.D.PASTE SHEET'!C661="","",'S.D.PASTE SHEET'!C661)</f>
        <v/>
      </c>
      <c s="73" t="str">
        <f>IF('S.D.PASTE SHEET'!D661="","",'S.D.PASTE SHEET'!D661)</f>
        <v/>
      </c>
      <c s="72" t="str">
        <f>IF('S.D.PASTE SHEET'!E661="","",UPPER('S.D.PASTE SHEET'!E661))</f>
        <v/>
      </c>
      <c s="72" t="str">
        <f>IF('S.D.PASTE SHEET'!F661="","",'S.D.PASTE SHEET'!F661)</f>
        <v/>
      </c>
      <c s="72" t="str">
        <f>IF('S.D.PASTE SHEET'!G661="","",UPPER('S.D.PASTE SHEET'!G661))</f>
        <v/>
      </c>
      <c s="72" t="str">
        <f>IF('S.D.PASTE SHEET'!H661="","",UPPER('S.D.PASTE SHEET'!H661))</f>
        <v/>
      </c>
      <c s="72" t="str">
        <f>IF('S.D.PASTE SHEET'!I661="","",'S.D.PASTE SHEET'!I661)</f>
        <v/>
      </c>
      <c s="73" t="str">
        <f>IF('S.D.PASTE SHEET'!J661="","",'S.D.PASTE SHEET'!J661)</f>
        <v/>
      </c>
      <c s="72" t="str">
        <f>IF('S.D.PASTE SHEET'!K661="","",'S.D.PASTE SHEET'!K661)</f>
        <v/>
      </c>
      <c s="72" t="str">
        <f>IF('S.D.PASTE SHEET'!L661="","",'S.D.PASTE SHEET'!L661)</f>
        <v/>
      </c>
      <c s="72" t="str">
        <f>IF('S.D.PASTE SHEET'!M661="","",'S.D.PASTE SHEET'!M661)</f>
        <v/>
      </c>
      <c s="72" t="str">
        <f>IF('S.D.PASTE SHEET'!N661="","",'S.D.PASTE SHEET'!N661)</f>
        <v/>
      </c>
      <c s="72" t="str">
        <f>IF('S.D.PASTE SHEET'!O661="","",'S.D.PASTE SHEET'!O661)</f>
        <v/>
      </c>
      <c s="72" t="str">
        <f>IF('S.D.PASTE SHEET'!P661="","",'S.D.PASTE SHEET'!P661)</f>
        <v/>
      </c>
      <c s="72" t="str">
        <f>IF('S.D.PASTE SHEET'!Q661="","",'S.D.PASTE SHEET'!Q661)</f>
        <v/>
      </c>
      <c s="72" t="str">
        <f>IF('S.D.PASTE SHEET'!R661="","",'S.D.PASTE SHEET'!R661)</f>
        <v/>
      </c>
      <c s="72" t="str">
        <f>IF('S.D.PASTE SHEET'!S661="","",'S.D.PASTE SHEET'!S661)</f>
        <v/>
      </c>
      <c s="72" t="str">
        <f>IF('S.D.PASTE SHEET'!T661="","",'S.D.PASTE SHEET'!T661)</f>
        <v/>
      </c>
      <c s="72" t="str">
        <f>IF('S.D.PASTE SHEET'!U661="","",'S.D.PASTE SHEET'!U661)</f>
        <v/>
      </c>
      <c s="72" t="str">
        <f>IF('S.D.PASTE SHEET'!V661="","",'S.D.PASTE SHEET'!V661)</f>
        <v/>
      </c>
      <c s="72" t="str">
        <f>IF('S.D.PASTE SHEET'!W661="","",'S.D.PASTE SHEET'!W661)</f>
        <v/>
      </c>
      <c s="72" t="str">
        <f>IF('S.D.PASTE SHEET'!X661="","",'S.D.PASTE SHEET'!X661)</f>
        <v/>
      </c>
      <c s="72" t="str">
        <f>IF('S.D.PASTE SHEET'!Y661="","",'S.D.PASTE SHEET'!Y661)</f>
        <v/>
      </c>
      <c s="72" t="str">
        <f>IF('S.D.PASTE SHEET'!Z661="","",'S.D.PASTE SHEET'!Z661)</f>
        <v/>
      </c>
      <c s="72" t="str">
        <f>IF('S.D.PASTE SHEET'!AA661="","",'S.D.PASTE SHEET'!AA661)</f>
        <v/>
      </c>
      <c s="72" t="str">
        <f>IF('S.D.PASTE SHEET'!AB661="","",'S.D.PASTE SHEET'!AB661)</f>
        <v/>
      </c>
      <c s="72" t="str">
        <f>IF('S.D.PASTE SHEET'!AC661="","",'S.D.PASTE SHEET'!AC661)</f>
        <v/>
      </c>
      <c s="72" t="str">
        <f>IF('S.D.PASTE SHEET'!AD661="","",'S.D.PASTE SHEET'!AD661)</f>
        <v/>
      </c>
      <c s="74"/>
      <c s="70" t="str">
        <f>IF(AK661="","",IF(AK661&gt;0,COUNT($AG$2:AG661),""))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IF(BC661="","",IF(BC661&gt;0,COUNT($AY$2:AY661),""))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2" spans="1:157" ht="15.75" customHeight="1">
      <c r="A662" s="72" t="str">
        <f>IF('S.D.PASTE SHEET'!A662="","",'S.D.PASTE SHEET'!A662)</f>
        <v/>
      </c>
      <c s="72" t="str">
        <f>IF('S.D.PASTE SHEET'!B662="","",'S.D.PASTE SHEET'!B662)</f>
        <v/>
      </c>
      <c s="72" t="str">
        <f>IF('S.D.PASTE SHEET'!C662="","",'S.D.PASTE SHEET'!C662)</f>
        <v/>
      </c>
      <c s="73" t="str">
        <f>IF('S.D.PASTE SHEET'!D662="","",'S.D.PASTE SHEET'!D662)</f>
        <v/>
      </c>
      <c s="72" t="str">
        <f>IF('S.D.PASTE SHEET'!E662="","",UPPER('S.D.PASTE SHEET'!E662))</f>
        <v/>
      </c>
      <c s="72" t="str">
        <f>IF('S.D.PASTE SHEET'!F662="","",'S.D.PASTE SHEET'!F662)</f>
        <v/>
      </c>
      <c s="72" t="str">
        <f>IF('S.D.PASTE SHEET'!G662="","",UPPER('S.D.PASTE SHEET'!G662))</f>
        <v/>
      </c>
      <c s="72" t="str">
        <f>IF('S.D.PASTE SHEET'!H662="","",UPPER('S.D.PASTE SHEET'!H662))</f>
        <v/>
      </c>
      <c s="72" t="str">
        <f>IF('S.D.PASTE SHEET'!I662="","",'S.D.PASTE SHEET'!I662)</f>
        <v/>
      </c>
      <c s="73" t="str">
        <f>IF('S.D.PASTE SHEET'!J662="","",'S.D.PASTE SHEET'!J662)</f>
        <v/>
      </c>
      <c s="72" t="str">
        <f>IF('S.D.PASTE SHEET'!K662="","",'S.D.PASTE SHEET'!K662)</f>
        <v/>
      </c>
      <c s="72" t="str">
        <f>IF('S.D.PASTE SHEET'!L662="","",'S.D.PASTE SHEET'!L662)</f>
        <v/>
      </c>
      <c s="72" t="str">
        <f>IF('S.D.PASTE SHEET'!M662="","",'S.D.PASTE SHEET'!M662)</f>
        <v/>
      </c>
      <c s="72" t="str">
        <f>IF('S.D.PASTE SHEET'!N662="","",'S.D.PASTE SHEET'!N662)</f>
        <v/>
      </c>
      <c s="72" t="str">
        <f>IF('S.D.PASTE SHEET'!O662="","",'S.D.PASTE SHEET'!O662)</f>
        <v/>
      </c>
      <c s="72" t="str">
        <f>IF('S.D.PASTE SHEET'!P662="","",'S.D.PASTE SHEET'!P662)</f>
        <v/>
      </c>
      <c s="72" t="str">
        <f>IF('S.D.PASTE SHEET'!Q662="","",'S.D.PASTE SHEET'!Q662)</f>
        <v/>
      </c>
      <c s="72" t="str">
        <f>IF('S.D.PASTE SHEET'!R662="","",'S.D.PASTE SHEET'!R662)</f>
        <v/>
      </c>
      <c s="72" t="str">
        <f>IF('S.D.PASTE SHEET'!S662="","",'S.D.PASTE SHEET'!S662)</f>
        <v/>
      </c>
      <c s="72" t="str">
        <f>IF('S.D.PASTE SHEET'!T662="","",'S.D.PASTE SHEET'!T662)</f>
        <v/>
      </c>
      <c s="72" t="str">
        <f>IF('S.D.PASTE SHEET'!U662="","",'S.D.PASTE SHEET'!U662)</f>
        <v/>
      </c>
      <c s="72" t="str">
        <f>IF('S.D.PASTE SHEET'!V662="","",'S.D.PASTE SHEET'!V662)</f>
        <v/>
      </c>
      <c s="72" t="str">
        <f>IF('S.D.PASTE SHEET'!W662="","",'S.D.PASTE SHEET'!W662)</f>
        <v/>
      </c>
      <c s="72" t="str">
        <f>IF('S.D.PASTE SHEET'!X662="","",'S.D.PASTE SHEET'!X662)</f>
        <v/>
      </c>
      <c s="72" t="str">
        <f>IF('S.D.PASTE SHEET'!Y662="","",'S.D.PASTE SHEET'!Y662)</f>
        <v/>
      </c>
      <c s="72" t="str">
        <f>IF('S.D.PASTE SHEET'!Z662="","",'S.D.PASTE SHEET'!Z662)</f>
        <v/>
      </c>
      <c s="72" t="str">
        <f>IF('S.D.PASTE SHEET'!AA662="","",'S.D.PASTE SHEET'!AA662)</f>
        <v/>
      </c>
      <c s="72" t="str">
        <f>IF('S.D.PASTE SHEET'!AB662="","",'S.D.PASTE SHEET'!AB662)</f>
        <v/>
      </c>
      <c s="72" t="str">
        <f>IF('S.D.PASTE SHEET'!AC662="","",'S.D.PASTE SHEET'!AC662)</f>
        <v/>
      </c>
      <c s="72" t="str">
        <f>IF('S.D.PASTE SHEET'!AD662="","",'S.D.PASTE SHEET'!AD662)</f>
        <v/>
      </c>
      <c s="74"/>
      <c s="70" t="str">
        <f>IF(AK662="","",IF(AK662&gt;0,COUNT($AG$2:AG662),""))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IF(BC662="","",IF(BC662&gt;0,COUNT($AY$2:AY662),""))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3" spans="1:157" ht="15.75" customHeight="1">
      <c r="A663" s="72" t="str">
        <f>IF('S.D.PASTE SHEET'!A663="","",'S.D.PASTE SHEET'!A663)</f>
        <v/>
      </c>
      <c s="72" t="str">
        <f>IF('S.D.PASTE SHEET'!B663="","",'S.D.PASTE SHEET'!B663)</f>
        <v/>
      </c>
      <c s="72" t="str">
        <f>IF('S.D.PASTE SHEET'!C663="","",'S.D.PASTE SHEET'!C663)</f>
        <v/>
      </c>
      <c s="73" t="str">
        <f>IF('S.D.PASTE SHEET'!D663="","",'S.D.PASTE SHEET'!D663)</f>
        <v/>
      </c>
      <c s="72" t="str">
        <f>IF('S.D.PASTE SHEET'!E663="","",UPPER('S.D.PASTE SHEET'!E663))</f>
        <v/>
      </c>
      <c s="72" t="str">
        <f>IF('S.D.PASTE SHEET'!F663="","",'S.D.PASTE SHEET'!F663)</f>
        <v/>
      </c>
      <c s="72" t="str">
        <f>IF('S.D.PASTE SHEET'!G663="","",UPPER('S.D.PASTE SHEET'!G663))</f>
        <v/>
      </c>
      <c s="72" t="str">
        <f>IF('S.D.PASTE SHEET'!H663="","",UPPER('S.D.PASTE SHEET'!H663))</f>
        <v/>
      </c>
      <c s="72" t="str">
        <f>IF('S.D.PASTE SHEET'!I663="","",'S.D.PASTE SHEET'!I663)</f>
        <v/>
      </c>
      <c s="73" t="str">
        <f>IF('S.D.PASTE SHEET'!J663="","",'S.D.PASTE SHEET'!J663)</f>
        <v/>
      </c>
      <c s="72" t="str">
        <f>IF('S.D.PASTE SHEET'!K663="","",'S.D.PASTE SHEET'!K663)</f>
        <v/>
      </c>
      <c s="72" t="str">
        <f>IF('S.D.PASTE SHEET'!L663="","",'S.D.PASTE SHEET'!L663)</f>
        <v/>
      </c>
      <c s="72" t="str">
        <f>IF('S.D.PASTE SHEET'!M663="","",'S.D.PASTE SHEET'!M663)</f>
        <v/>
      </c>
      <c s="72" t="str">
        <f>IF('S.D.PASTE SHEET'!N663="","",'S.D.PASTE SHEET'!N663)</f>
        <v/>
      </c>
      <c s="72" t="str">
        <f>IF('S.D.PASTE SHEET'!O663="","",'S.D.PASTE SHEET'!O663)</f>
        <v/>
      </c>
      <c s="72" t="str">
        <f>IF('S.D.PASTE SHEET'!P663="","",'S.D.PASTE SHEET'!P663)</f>
        <v/>
      </c>
      <c s="72" t="str">
        <f>IF('S.D.PASTE SHEET'!Q663="","",'S.D.PASTE SHEET'!Q663)</f>
        <v/>
      </c>
      <c s="72" t="str">
        <f>IF('S.D.PASTE SHEET'!R663="","",'S.D.PASTE SHEET'!R663)</f>
        <v/>
      </c>
      <c s="72" t="str">
        <f>IF('S.D.PASTE SHEET'!S663="","",'S.D.PASTE SHEET'!S663)</f>
        <v/>
      </c>
      <c s="72" t="str">
        <f>IF('S.D.PASTE SHEET'!T663="","",'S.D.PASTE SHEET'!T663)</f>
        <v/>
      </c>
      <c s="72" t="str">
        <f>IF('S.D.PASTE SHEET'!U663="","",'S.D.PASTE SHEET'!U663)</f>
        <v/>
      </c>
      <c s="72" t="str">
        <f>IF('S.D.PASTE SHEET'!V663="","",'S.D.PASTE SHEET'!V663)</f>
        <v/>
      </c>
      <c s="72" t="str">
        <f>IF('S.D.PASTE SHEET'!W663="","",'S.D.PASTE SHEET'!W663)</f>
        <v/>
      </c>
      <c s="72" t="str">
        <f>IF('S.D.PASTE SHEET'!X663="","",'S.D.PASTE SHEET'!X663)</f>
        <v/>
      </c>
      <c s="72" t="str">
        <f>IF('S.D.PASTE SHEET'!Y663="","",'S.D.PASTE SHEET'!Y663)</f>
        <v/>
      </c>
      <c s="72" t="str">
        <f>IF('S.D.PASTE SHEET'!Z663="","",'S.D.PASTE SHEET'!Z663)</f>
        <v/>
      </c>
      <c s="72" t="str">
        <f>IF('S.D.PASTE SHEET'!AA663="","",'S.D.PASTE SHEET'!AA663)</f>
        <v/>
      </c>
      <c s="72" t="str">
        <f>IF('S.D.PASTE SHEET'!AB663="","",'S.D.PASTE SHEET'!AB663)</f>
        <v/>
      </c>
      <c s="72" t="str">
        <f>IF('S.D.PASTE SHEET'!AC663="","",'S.D.PASTE SHEET'!AC663)</f>
        <v/>
      </c>
      <c s="72" t="str">
        <f>IF('S.D.PASTE SHEET'!AD663="","",'S.D.PASTE SHEET'!AD663)</f>
        <v/>
      </c>
      <c s="74"/>
      <c s="70" t="str">
        <f>IF(AK663="","",IF(AK663&gt;0,COUNT($AG$2:AG663),""))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IF(BC663="","",IF(BC663&gt;0,COUNT($AY$2:AY663),""))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4" spans="1:157" ht="15.75" customHeight="1">
      <c r="A664" s="72" t="str">
        <f>IF('S.D.PASTE SHEET'!A664="","",'S.D.PASTE SHEET'!A664)</f>
        <v/>
      </c>
      <c s="72" t="str">
        <f>IF('S.D.PASTE SHEET'!B664="","",'S.D.PASTE SHEET'!B664)</f>
        <v/>
      </c>
      <c s="72" t="str">
        <f>IF('S.D.PASTE SHEET'!C664="","",'S.D.PASTE SHEET'!C664)</f>
        <v/>
      </c>
      <c s="73" t="str">
        <f>IF('S.D.PASTE SHEET'!D664="","",'S.D.PASTE SHEET'!D664)</f>
        <v/>
      </c>
      <c s="72" t="str">
        <f>IF('S.D.PASTE SHEET'!E664="","",UPPER('S.D.PASTE SHEET'!E664))</f>
        <v/>
      </c>
      <c s="72" t="str">
        <f>IF('S.D.PASTE SHEET'!F664="","",'S.D.PASTE SHEET'!F664)</f>
        <v/>
      </c>
      <c s="72" t="str">
        <f>IF('S.D.PASTE SHEET'!G664="","",UPPER('S.D.PASTE SHEET'!G664))</f>
        <v/>
      </c>
      <c s="72" t="str">
        <f>IF('S.D.PASTE SHEET'!H664="","",UPPER('S.D.PASTE SHEET'!H664))</f>
        <v/>
      </c>
      <c s="72" t="str">
        <f>IF('S.D.PASTE SHEET'!I664="","",'S.D.PASTE SHEET'!I664)</f>
        <v/>
      </c>
      <c s="73" t="str">
        <f>IF('S.D.PASTE SHEET'!J664="","",'S.D.PASTE SHEET'!J664)</f>
        <v/>
      </c>
      <c s="72" t="str">
        <f>IF('S.D.PASTE SHEET'!K664="","",'S.D.PASTE SHEET'!K664)</f>
        <v/>
      </c>
      <c s="72" t="str">
        <f>IF('S.D.PASTE SHEET'!L664="","",'S.D.PASTE SHEET'!L664)</f>
        <v/>
      </c>
      <c s="72" t="str">
        <f>IF('S.D.PASTE SHEET'!M664="","",'S.D.PASTE SHEET'!M664)</f>
        <v/>
      </c>
      <c s="72" t="str">
        <f>IF('S.D.PASTE SHEET'!N664="","",'S.D.PASTE SHEET'!N664)</f>
        <v/>
      </c>
      <c s="72" t="str">
        <f>IF('S.D.PASTE SHEET'!O664="","",'S.D.PASTE SHEET'!O664)</f>
        <v/>
      </c>
      <c s="72" t="str">
        <f>IF('S.D.PASTE SHEET'!P664="","",'S.D.PASTE SHEET'!P664)</f>
        <v/>
      </c>
      <c s="72" t="str">
        <f>IF('S.D.PASTE SHEET'!Q664="","",'S.D.PASTE SHEET'!Q664)</f>
        <v/>
      </c>
      <c s="72" t="str">
        <f>IF('S.D.PASTE SHEET'!R664="","",'S.D.PASTE SHEET'!R664)</f>
        <v/>
      </c>
      <c s="72" t="str">
        <f>IF('S.D.PASTE SHEET'!S664="","",'S.D.PASTE SHEET'!S664)</f>
        <v/>
      </c>
      <c s="72" t="str">
        <f>IF('S.D.PASTE SHEET'!T664="","",'S.D.PASTE SHEET'!T664)</f>
        <v/>
      </c>
      <c s="72" t="str">
        <f>IF('S.D.PASTE SHEET'!U664="","",'S.D.PASTE SHEET'!U664)</f>
        <v/>
      </c>
      <c s="72" t="str">
        <f>IF('S.D.PASTE SHEET'!V664="","",'S.D.PASTE SHEET'!V664)</f>
        <v/>
      </c>
      <c s="72" t="str">
        <f>IF('S.D.PASTE SHEET'!W664="","",'S.D.PASTE SHEET'!W664)</f>
        <v/>
      </c>
      <c s="72" t="str">
        <f>IF('S.D.PASTE SHEET'!X664="","",'S.D.PASTE SHEET'!X664)</f>
        <v/>
      </c>
      <c s="72" t="str">
        <f>IF('S.D.PASTE SHEET'!Y664="","",'S.D.PASTE SHEET'!Y664)</f>
        <v/>
      </c>
      <c s="72" t="str">
        <f>IF('S.D.PASTE SHEET'!Z664="","",'S.D.PASTE SHEET'!Z664)</f>
        <v/>
      </c>
      <c s="72" t="str">
        <f>IF('S.D.PASTE SHEET'!AA664="","",'S.D.PASTE SHEET'!AA664)</f>
        <v/>
      </c>
      <c s="72" t="str">
        <f>IF('S.D.PASTE SHEET'!AB664="","",'S.D.PASTE SHEET'!AB664)</f>
        <v/>
      </c>
      <c s="72" t="str">
        <f>IF('S.D.PASTE SHEET'!AC664="","",'S.D.PASTE SHEET'!AC664)</f>
        <v/>
      </c>
      <c s="72" t="str">
        <f>IF('S.D.PASTE SHEET'!AD664="","",'S.D.PASTE SHEET'!AD664)</f>
        <v/>
      </c>
      <c s="74"/>
      <c s="70" t="str">
        <f>IF(AK664="","",IF(AK664&gt;0,COUNT($AG$2:AG664),""))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IF(BC664="","",IF(BC664&gt;0,COUNT($AY$2:AY664),""))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5" spans="1:157" ht="15.75" customHeight="1">
      <c r="A665" s="72" t="str">
        <f>IF('S.D.PASTE SHEET'!A665="","",'S.D.PASTE SHEET'!A665)</f>
        <v/>
      </c>
      <c s="72" t="str">
        <f>IF('S.D.PASTE SHEET'!B665="","",'S.D.PASTE SHEET'!B665)</f>
        <v/>
      </c>
      <c s="72" t="str">
        <f>IF('S.D.PASTE SHEET'!C665="","",'S.D.PASTE SHEET'!C665)</f>
        <v/>
      </c>
      <c s="73" t="str">
        <f>IF('S.D.PASTE SHEET'!D665="","",'S.D.PASTE SHEET'!D665)</f>
        <v/>
      </c>
      <c s="72" t="str">
        <f>IF('S.D.PASTE SHEET'!E665="","",UPPER('S.D.PASTE SHEET'!E665))</f>
        <v/>
      </c>
      <c s="72" t="str">
        <f>IF('S.D.PASTE SHEET'!F665="","",'S.D.PASTE SHEET'!F665)</f>
        <v/>
      </c>
      <c s="72" t="str">
        <f>IF('S.D.PASTE SHEET'!G665="","",UPPER('S.D.PASTE SHEET'!G665))</f>
        <v/>
      </c>
      <c s="72" t="str">
        <f>IF('S.D.PASTE SHEET'!H665="","",UPPER('S.D.PASTE SHEET'!H665))</f>
        <v/>
      </c>
      <c s="72" t="str">
        <f>IF('S.D.PASTE SHEET'!I665="","",'S.D.PASTE SHEET'!I665)</f>
        <v/>
      </c>
      <c s="73" t="str">
        <f>IF('S.D.PASTE SHEET'!J665="","",'S.D.PASTE SHEET'!J665)</f>
        <v/>
      </c>
      <c s="72" t="str">
        <f>IF('S.D.PASTE SHEET'!K665="","",'S.D.PASTE SHEET'!K665)</f>
        <v/>
      </c>
      <c s="72" t="str">
        <f>IF('S.D.PASTE SHEET'!L665="","",'S.D.PASTE SHEET'!L665)</f>
        <v/>
      </c>
      <c s="72" t="str">
        <f>IF('S.D.PASTE SHEET'!M665="","",'S.D.PASTE SHEET'!M665)</f>
        <v/>
      </c>
      <c s="72" t="str">
        <f>IF('S.D.PASTE SHEET'!N665="","",'S.D.PASTE SHEET'!N665)</f>
        <v/>
      </c>
      <c s="72" t="str">
        <f>IF('S.D.PASTE SHEET'!O665="","",'S.D.PASTE SHEET'!O665)</f>
        <v/>
      </c>
      <c s="72" t="str">
        <f>IF('S.D.PASTE SHEET'!P665="","",'S.D.PASTE SHEET'!P665)</f>
        <v/>
      </c>
      <c s="72" t="str">
        <f>IF('S.D.PASTE SHEET'!Q665="","",'S.D.PASTE SHEET'!Q665)</f>
        <v/>
      </c>
      <c s="72" t="str">
        <f>IF('S.D.PASTE SHEET'!R665="","",'S.D.PASTE SHEET'!R665)</f>
        <v/>
      </c>
      <c s="72" t="str">
        <f>IF('S.D.PASTE SHEET'!S665="","",'S.D.PASTE SHEET'!S665)</f>
        <v/>
      </c>
      <c s="72" t="str">
        <f>IF('S.D.PASTE SHEET'!T665="","",'S.D.PASTE SHEET'!T665)</f>
        <v/>
      </c>
      <c s="72" t="str">
        <f>IF('S.D.PASTE SHEET'!U665="","",'S.D.PASTE SHEET'!U665)</f>
        <v/>
      </c>
      <c s="72" t="str">
        <f>IF('S.D.PASTE SHEET'!V665="","",'S.D.PASTE SHEET'!V665)</f>
        <v/>
      </c>
      <c s="72" t="str">
        <f>IF('S.D.PASTE SHEET'!W665="","",'S.D.PASTE SHEET'!W665)</f>
        <v/>
      </c>
      <c s="72" t="str">
        <f>IF('S.D.PASTE SHEET'!X665="","",'S.D.PASTE SHEET'!X665)</f>
        <v/>
      </c>
      <c s="72" t="str">
        <f>IF('S.D.PASTE SHEET'!Y665="","",'S.D.PASTE SHEET'!Y665)</f>
        <v/>
      </c>
      <c s="72" t="str">
        <f>IF('S.D.PASTE SHEET'!Z665="","",'S.D.PASTE SHEET'!Z665)</f>
        <v/>
      </c>
      <c s="72" t="str">
        <f>IF('S.D.PASTE SHEET'!AA665="","",'S.D.PASTE SHEET'!AA665)</f>
        <v/>
      </c>
      <c s="72" t="str">
        <f>IF('S.D.PASTE SHEET'!AB665="","",'S.D.PASTE SHEET'!AB665)</f>
        <v/>
      </c>
      <c s="72" t="str">
        <f>IF('S.D.PASTE SHEET'!AC665="","",'S.D.PASTE SHEET'!AC665)</f>
        <v/>
      </c>
      <c s="72" t="str">
        <f>IF('S.D.PASTE SHEET'!AD665="","",'S.D.PASTE SHEET'!AD665)</f>
        <v/>
      </c>
      <c s="74"/>
      <c s="70" t="str">
        <f>IF(AK665="","",IF(AK665&gt;0,COUNT($AG$2:AG665),""))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IF(BC665="","",IF(BC665&gt;0,COUNT($AY$2:AY665),""))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6" spans="1:157" ht="15.75" customHeight="1">
      <c r="A666" s="72" t="str">
        <f>IF('S.D.PASTE SHEET'!A666="","",'S.D.PASTE SHEET'!A666)</f>
        <v/>
      </c>
      <c s="72" t="str">
        <f>IF('S.D.PASTE SHEET'!B666="","",'S.D.PASTE SHEET'!B666)</f>
        <v/>
      </c>
      <c s="72" t="str">
        <f>IF('S.D.PASTE SHEET'!C666="","",'S.D.PASTE SHEET'!C666)</f>
        <v/>
      </c>
      <c s="73" t="str">
        <f>IF('S.D.PASTE SHEET'!D666="","",'S.D.PASTE SHEET'!D666)</f>
        <v/>
      </c>
      <c s="72" t="str">
        <f>IF('S.D.PASTE SHEET'!E666="","",UPPER('S.D.PASTE SHEET'!E666))</f>
        <v/>
      </c>
      <c s="72" t="str">
        <f>IF('S.D.PASTE SHEET'!F666="","",'S.D.PASTE SHEET'!F666)</f>
        <v/>
      </c>
      <c s="72" t="str">
        <f>IF('S.D.PASTE SHEET'!G666="","",UPPER('S.D.PASTE SHEET'!G666))</f>
        <v/>
      </c>
      <c s="72" t="str">
        <f>IF('S.D.PASTE SHEET'!H666="","",UPPER('S.D.PASTE SHEET'!H666))</f>
        <v/>
      </c>
      <c s="72" t="str">
        <f>IF('S.D.PASTE SHEET'!I666="","",'S.D.PASTE SHEET'!I666)</f>
        <v/>
      </c>
      <c s="73" t="str">
        <f>IF('S.D.PASTE SHEET'!J666="","",'S.D.PASTE SHEET'!J666)</f>
        <v/>
      </c>
      <c s="72" t="str">
        <f>IF('S.D.PASTE SHEET'!K666="","",'S.D.PASTE SHEET'!K666)</f>
        <v/>
      </c>
      <c s="72" t="str">
        <f>IF('S.D.PASTE SHEET'!L666="","",'S.D.PASTE SHEET'!L666)</f>
        <v/>
      </c>
      <c s="72" t="str">
        <f>IF('S.D.PASTE SHEET'!M666="","",'S.D.PASTE SHEET'!M666)</f>
        <v/>
      </c>
      <c s="72" t="str">
        <f>IF('S.D.PASTE SHEET'!N666="","",'S.D.PASTE SHEET'!N666)</f>
        <v/>
      </c>
      <c s="72" t="str">
        <f>IF('S.D.PASTE SHEET'!O666="","",'S.D.PASTE SHEET'!O666)</f>
        <v/>
      </c>
      <c s="72" t="str">
        <f>IF('S.D.PASTE SHEET'!P666="","",'S.D.PASTE SHEET'!P666)</f>
        <v/>
      </c>
      <c s="72" t="str">
        <f>IF('S.D.PASTE SHEET'!Q666="","",'S.D.PASTE SHEET'!Q666)</f>
        <v/>
      </c>
      <c s="72" t="str">
        <f>IF('S.D.PASTE SHEET'!R666="","",'S.D.PASTE SHEET'!R666)</f>
        <v/>
      </c>
      <c s="72" t="str">
        <f>IF('S.D.PASTE SHEET'!S666="","",'S.D.PASTE SHEET'!S666)</f>
        <v/>
      </c>
      <c s="72" t="str">
        <f>IF('S.D.PASTE SHEET'!T666="","",'S.D.PASTE SHEET'!T666)</f>
        <v/>
      </c>
      <c s="72" t="str">
        <f>IF('S.D.PASTE SHEET'!U666="","",'S.D.PASTE SHEET'!U666)</f>
        <v/>
      </c>
      <c s="72" t="str">
        <f>IF('S.D.PASTE SHEET'!V666="","",'S.D.PASTE SHEET'!V666)</f>
        <v/>
      </c>
      <c s="72" t="str">
        <f>IF('S.D.PASTE SHEET'!W666="","",'S.D.PASTE SHEET'!W666)</f>
        <v/>
      </c>
      <c s="72" t="str">
        <f>IF('S.D.PASTE SHEET'!X666="","",'S.D.PASTE SHEET'!X666)</f>
        <v/>
      </c>
      <c s="72" t="str">
        <f>IF('S.D.PASTE SHEET'!Y666="","",'S.D.PASTE SHEET'!Y666)</f>
        <v/>
      </c>
      <c s="72" t="str">
        <f>IF('S.D.PASTE SHEET'!Z666="","",'S.D.PASTE SHEET'!Z666)</f>
        <v/>
      </c>
      <c s="72" t="str">
        <f>IF('S.D.PASTE SHEET'!AA666="","",'S.D.PASTE SHEET'!AA666)</f>
        <v/>
      </c>
      <c s="72" t="str">
        <f>IF('S.D.PASTE SHEET'!AB666="","",'S.D.PASTE SHEET'!AB666)</f>
        <v/>
      </c>
      <c s="72" t="str">
        <f>IF('S.D.PASTE SHEET'!AC666="","",'S.D.PASTE SHEET'!AC666)</f>
        <v/>
      </c>
      <c s="72" t="str">
        <f>IF('S.D.PASTE SHEET'!AD666="","",'S.D.PASTE SHEET'!AD666)</f>
        <v/>
      </c>
      <c s="74"/>
      <c s="70" t="str">
        <f>IF(AK666="","",IF(AK666&gt;0,COUNT($AG$2:AG666),""))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IF(BC666="","",IF(BC666&gt;0,COUNT($AY$2:AY666),""))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7" spans="1:157" ht="15.75" customHeight="1">
      <c r="A667" s="72" t="str">
        <f>IF('S.D.PASTE SHEET'!A667="","",'S.D.PASTE SHEET'!A667)</f>
        <v/>
      </c>
      <c s="72" t="str">
        <f>IF('S.D.PASTE SHEET'!B667="","",'S.D.PASTE SHEET'!B667)</f>
        <v/>
      </c>
      <c s="72" t="str">
        <f>IF('S.D.PASTE SHEET'!C667="","",'S.D.PASTE SHEET'!C667)</f>
        <v/>
      </c>
      <c s="73" t="str">
        <f>IF('S.D.PASTE SHEET'!D667="","",'S.D.PASTE SHEET'!D667)</f>
        <v/>
      </c>
      <c s="72" t="str">
        <f>IF('S.D.PASTE SHEET'!E667="","",UPPER('S.D.PASTE SHEET'!E667))</f>
        <v/>
      </c>
      <c s="72" t="str">
        <f>IF('S.D.PASTE SHEET'!F667="","",'S.D.PASTE SHEET'!F667)</f>
        <v/>
      </c>
      <c s="72" t="str">
        <f>IF('S.D.PASTE SHEET'!G667="","",UPPER('S.D.PASTE SHEET'!G667))</f>
        <v/>
      </c>
      <c s="72" t="str">
        <f>IF('S.D.PASTE SHEET'!H667="","",UPPER('S.D.PASTE SHEET'!H667))</f>
        <v/>
      </c>
      <c s="72" t="str">
        <f>IF('S.D.PASTE SHEET'!I667="","",'S.D.PASTE SHEET'!I667)</f>
        <v/>
      </c>
      <c s="73" t="str">
        <f>IF('S.D.PASTE SHEET'!J667="","",'S.D.PASTE SHEET'!J667)</f>
        <v/>
      </c>
      <c s="72" t="str">
        <f>IF('S.D.PASTE SHEET'!K667="","",'S.D.PASTE SHEET'!K667)</f>
        <v/>
      </c>
      <c s="72" t="str">
        <f>IF('S.D.PASTE SHEET'!L667="","",'S.D.PASTE SHEET'!L667)</f>
        <v/>
      </c>
      <c s="72" t="str">
        <f>IF('S.D.PASTE SHEET'!M667="","",'S.D.PASTE SHEET'!M667)</f>
        <v/>
      </c>
      <c s="72" t="str">
        <f>IF('S.D.PASTE SHEET'!N667="","",'S.D.PASTE SHEET'!N667)</f>
        <v/>
      </c>
      <c s="72" t="str">
        <f>IF('S.D.PASTE SHEET'!O667="","",'S.D.PASTE SHEET'!O667)</f>
        <v/>
      </c>
      <c s="72" t="str">
        <f>IF('S.D.PASTE SHEET'!P667="","",'S.D.PASTE SHEET'!P667)</f>
        <v/>
      </c>
      <c s="72" t="str">
        <f>IF('S.D.PASTE SHEET'!Q667="","",'S.D.PASTE SHEET'!Q667)</f>
        <v/>
      </c>
      <c s="72" t="str">
        <f>IF('S.D.PASTE SHEET'!R667="","",'S.D.PASTE SHEET'!R667)</f>
        <v/>
      </c>
      <c s="72" t="str">
        <f>IF('S.D.PASTE SHEET'!S667="","",'S.D.PASTE SHEET'!S667)</f>
        <v/>
      </c>
      <c s="72" t="str">
        <f>IF('S.D.PASTE SHEET'!T667="","",'S.D.PASTE SHEET'!T667)</f>
        <v/>
      </c>
      <c s="72" t="str">
        <f>IF('S.D.PASTE SHEET'!U667="","",'S.D.PASTE SHEET'!U667)</f>
        <v/>
      </c>
      <c s="72" t="str">
        <f>IF('S.D.PASTE SHEET'!V667="","",'S.D.PASTE SHEET'!V667)</f>
        <v/>
      </c>
      <c s="72" t="str">
        <f>IF('S.D.PASTE SHEET'!W667="","",'S.D.PASTE SHEET'!W667)</f>
        <v/>
      </c>
      <c s="72" t="str">
        <f>IF('S.D.PASTE SHEET'!X667="","",'S.D.PASTE SHEET'!X667)</f>
        <v/>
      </c>
      <c s="72" t="str">
        <f>IF('S.D.PASTE SHEET'!Y667="","",'S.D.PASTE SHEET'!Y667)</f>
        <v/>
      </c>
      <c s="72" t="str">
        <f>IF('S.D.PASTE SHEET'!Z667="","",'S.D.PASTE SHEET'!Z667)</f>
        <v/>
      </c>
      <c s="72" t="str">
        <f>IF('S.D.PASTE SHEET'!AA667="","",'S.D.PASTE SHEET'!AA667)</f>
        <v/>
      </c>
      <c s="72" t="str">
        <f>IF('S.D.PASTE SHEET'!AB667="","",'S.D.PASTE SHEET'!AB667)</f>
        <v/>
      </c>
      <c s="72" t="str">
        <f>IF('S.D.PASTE SHEET'!AC667="","",'S.D.PASTE SHEET'!AC667)</f>
        <v/>
      </c>
      <c s="72" t="str">
        <f>IF('S.D.PASTE SHEET'!AD667="","",'S.D.PASTE SHEET'!AD667)</f>
        <v/>
      </c>
      <c s="74"/>
      <c s="70" t="str">
        <f>IF(AK667="","",IF(AK667&gt;0,COUNT($AG$2:AG667),""))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IF(BC667="","",IF(BC667&gt;0,COUNT($AY$2:AY667),""))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8" spans="1:157" ht="15.75" customHeight="1">
      <c r="A668" s="72" t="str">
        <f>IF('S.D.PASTE SHEET'!A668="","",'S.D.PASTE SHEET'!A668)</f>
        <v/>
      </c>
      <c s="72" t="str">
        <f>IF('S.D.PASTE SHEET'!B668="","",'S.D.PASTE SHEET'!B668)</f>
        <v/>
      </c>
      <c s="72" t="str">
        <f>IF('S.D.PASTE SHEET'!C668="","",'S.D.PASTE SHEET'!C668)</f>
        <v/>
      </c>
      <c s="73" t="str">
        <f>IF('S.D.PASTE SHEET'!D668="","",'S.D.PASTE SHEET'!D668)</f>
        <v/>
      </c>
      <c s="72" t="str">
        <f>IF('S.D.PASTE SHEET'!E668="","",UPPER('S.D.PASTE SHEET'!E668))</f>
        <v/>
      </c>
      <c s="72" t="str">
        <f>IF('S.D.PASTE SHEET'!F668="","",'S.D.PASTE SHEET'!F668)</f>
        <v/>
      </c>
      <c s="72" t="str">
        <f>IF('S.D.PASTE SHEET'!G668="","",UPPER('S.D.PASTE SHEET'!G668))</f>
        <v/>
      </c>
      <c s="72" t="str">
        <f>IF('S.D.PASTE SHEET'!H668="","",UPPER('S.D.PASTE SHEET'!H668))</f>
        <v/>
      </c>
      <c s="72" t="str">
        <f>IF('S.D.PASTE SHEET'!I668="","",'S.D.PASTE SHEET'!I668)</f>
        <v/>
      </c>
      <c s="73" t="str">
        <f>IF('S.D.PASTE SHEET'!J668="","",'S.D.PASTE SHEET'!J668)</f>
        <v/>
      </c>
      <c s="72" t="str">
        <f>IF('S.D.PASTE SHEET'!K668="","",'S.D.PASTE SHEET'!K668)</f>
        <v/>
      </c>
      <c s="72" t="str">
        <f>IF('S.D.PASTE SHEET'!L668="","",'S.D.PASTE SHEET'!L668)</f>
        <v/>
      </c>
      <c s="72" t="str">
        <f>IF('S.D.PASTE SHEET'!M668="","",'S.D.PASTE SHEET'!M668)</f>
        <v/>
      </c>
      <c s="72" t="str">
        <f>IF('S.D.PASTE SHEET'!N668="","",'S.D.PASTE SHEET'!N668)</f>
        <v/>
      </c>
      <c s="72" t="str">
        <f>IF('S.D.PASTE SHEET'!O668="","",'S.D.PASTE SHEET'!O668)</f>
        <v/>
      </c>
      <c s="72" t="str">
        <f>IF('S.D.PASTE SHEET'!P668="","",'S.D.PASTE SHEET'!P668)</f>
        <v/>
      </c>
      <c s="72" t="str">
        <f>IF('S.D.PASTE SHEET'!Q668="","",'S.D.PASTE SHEET'!Q668)</f>
        <v/>
      </c>
      <c s="72" t="str">
        <f>IF('S.D.PASTE SHEET'!R668="","",'S.D.PASTE SHEET'!R668)</f>
        <v/>
      </c>
      <c s="72" t="str">
        <f>IF('S.D.PASTE SHEET'!S668="","",'S.D.PASTE SHEET'!S668)</f>
        <v/>
      </c>
      <c s="72" t="str">
        <f>IF('S.D.PASTE SHEET'!T668="","",'S.D.PASTE SHEET'!T668)</f>
        <v/>
      </c>
      <c s="72" t="str">
        <f>IF('S.D.PASTE SHEET'!U668="","",'S.D.PASTE SHEET'!U668)</f>
        <v/>
      </c>
      <c s="72" t="str">
        <f>IF('S.D.PASTE SHEET'!V668="","",'S.D.PASTE SHEET'!V668)</f>
        <v/>
      </c>
      <c s="72" t="str">
        <f>IF('S.D.PASTE SHEET'!W668="","",'S.D.PASTE SHEET'!W668)</f>
        <v/>
      </c>
      <c s="72" t="str">
        <f>IF('S.D.PASTE SHEET'!X668="","",'S.D.PASTE SHEET'!X668)</f>
        <v/>
      </c>
      <c s="72" t="str">
        <f>IF('S.D.PASTE SHEET'!Y668="","",'S.D.PASTE SHEET'!Y668)</f>
        <v/>
      </c>
      <c s="72" t="str">
        <f>IF('S.D.PASTE SHEET'!Z668="","",'S.D.PASTE SHEET'!Z668)</f>
        <v/>
      </c>
      <c s="72" t="str">
        <f>IF('S.D.PASTE SHEET'!AA668="","",'S.D.PASTE SHEET'!AA668)</f>
        <v/>
      </c>
      <c s="72" t="str">
        <f>IF('S.D.PASTE SHEET'!AB668="","",'S.D.PASTE SHEET'!AB668)</f>
        <v/>
      </c>
      <c s="72" t="str">
        <f>IF('S.D.PASTE SHEET'!AC668="","",'S.D.PASTE SHEET'!AC668)</f>
        <v/>
      </c>
      <c s="72" t="str">
        <f>IF('S.D.PASTE SHEET'!AD668="","",'S.D.PASTE SHEET'!AD668)</f>
        <v/>
      </c>
      <c s="74"/>
      <c s="70" t="str">
        <f>IF(AK668="","",IF(AK668&gt;0,COUNT($AG$2:AG668),""))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IF(BC668="","",IF(BC668&gt;0,COUNT($AY$2:AY668),""))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69" spans="1:157" ht="15.75" customHeight="1">
      <c r="A669" s="72" t="str">
        <f>IF('S.D.PASTE SHEET'!A669="","",'S.D.PASTE SHEET'!A669)</f>
        <v/>
      </c>
      <c s="72" t="str">
        <f>IF('S.D.PASTE SHEET'!B669="","",'S.D.PASTE SHEET'!B669)</f>
        <v/>
      </c>
      <c s="72" t="str">
        <f>IF('S.D.PASTE SHEET'!C669="","",'S.D.PASTE SHEET'!C669)</f>
        <v/>
      </c>
      <c s="73" t="str">
        <f>IF('S.D.PASTE SHEET'!D669="","",'S.D.PASTE SHEET'!D669)</f>
        <v/>
      </c>
      <c s="72" t="str">
        <f>IF('S.D.PASTE SHEET'!E669="","",UPPER('S.D.PASTE SHEET'!E669))</f>
        <v/>
      </c>
      <c s="72" t="str">
        <f>IF('S.D.PASTE SHEET'!F669="","",'S.D.PASTE SHEET'!F669)</f>
        <v/>
      </c>
      <c s="72" t="str">
        <f>IF('S.D.PASTE SHEET'!G669="","",UPPER('S.D.PASTE SHEET'!G669))</f>
        <v/>
      </c>
      <c s="72" t="str">
        <f>IF('S.D.PASTE SHEET'!H669="","",UPPER('S.D.PASTE SHEET'!H669))</f>
        <v/>
      </c>
      <c s="72" t="str">
        <f>IF('S.D.PASTE SHEET'!I669="","",'S.D.PASTE SHEET'!I669)</f>
        <v/>
      </c>
      <c s="73" t="str">
        <f>IF('S.D.PASTE SHEET'!J669="","",'S.D.PASTE SHEET'!J669)</f>
        <v/>
      </c>
      <c s="72" t="str">
        <f>IF('S.D.PASTE SHEET'!K669="","",'S.D.PASTE SHEET'!K669)</f>
        <v/>
      </c>
      <c s="72" t="str">
        <f>IF('S.D.PASTE SHEET'!L669="","",'S.D.PASTE SHEET'!L669)</f>
        <v/>
      </c>
      <c s="72" t="str">
        <f>IF('S.D.PASTE SHEET'!M669="","",'S.D.PASTE SHEET'!M669)</f>
        <v/>
      </c>
      <c s="72" t="str">
        <f>IF('S.D.PASTE SHEET'!N669="","",'S.D.PASTE SHEET'!N669)</f>
        <v/>
      </c>
      <c s="72" t="str">
        <f>IF('S.D.PASTE SHEET'!O669="","",'S.D.PASTE SHEET'!O669)</f>
        <v/>
      </c>
      <c s="72" t="str">
        <f>IF('S.D.PASTE SHEET'!P669="","",'S.D.PASTE SHEET'!P669)</f>
        <v/>
      </c>
      <c s="72" t="str">
        <f>IF('S.D.PASTE SHEET'!Q669="","",'S.D.PASTE SHEET'!Q669)</f>
        <v/>
      </c>
      <c s="72" t="str">
        <f>IF('S.D.PASTE SHEET'!R669="","",'S.D.PASTE SHEET'!R669)</f>
        <v/>
      </c>
      <c s="72" t="str">
        <f>IF('S.D.PASTE SHEET'!S669="","",'S.D.PASTE SHEET'!S669)</f>
        <v/>
      </c>
      <c s="72" t="str">
        <f>IF('S.D.PASTE SHEET'!T669="","",'S.D.PASTE SHEET'!T669)</f>
        <v/>
      </c>
      <c s="72" t="str">
        <f>IF('S.D.PASTE SHEET'!U669="","",'S.D.PASTE SHEET'!U669)</f>
        <v/>
      </c>
      <c s="72" t="str">
        <f>IF('S.D.PASTE SHEET'!V669="","",'S.D.PASTE SHEET'!V669)</f>
        <v/>
      </c>
      <c s="72" t="str">
        <f>IF('S.D.PASTE SHEET'!W669="","",'S.D.PASTE SHEET'!W669)</f>
        <v/>
      </c>
      <c s="72" t="str">
        <f>IF('S.D.PASTE SHEET'!X669="","",'S.D.PASTE SHEET'!X669)</f>
        <v/>
      </c>
      <c s="72" t="str">
        <f>IF('S.D.PASTE SHEET'!Y669="","",'S.D.PASTE SHEET'!Y669)</f>
        <v/>
      </c>
      <c s="72" t="str">
        <f>IF('S.D.PASTE SHEET'!Z669="","",'S.D.PASTE SHEET'!Z669)</f>
        <v/>
      </c>
      <c s="72" t="str">
        <f>IF('S.D.PASTE SHEET'!AA669="","",'S.D.PASTE SHEET'!AA669)</f>
        <v/>
      </c>
      <c s="72" t="str">
        <f>IF('S.D.PASTE SHEET'!AB669="","",'S.D.PASTE SHEET'!AB669)</f>
        <v/>
      </c>
      <c s="72" t="str">
        <f>IF('S.D.PASTE SHEET'!AC669="","",'S.D.PASTE SHEET'!AC669)</f>
        <v/>
      </c>
      <c s="72" t="str">
        <f>IF('S.D.PASTE SHEET'!AD669="","",'S.D.PASTE SHEET'!AD669)</f>
        <v/>
      </c>
      <c s="74"/>
      <c s="70" t="str">
        <f>IF(AK669="","",IF(AK669&gt;0,COUNT($AG$2:AG669),""))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IF(BC669="","",IF(BC669&gt;0,COUNT($AY$2:AY669),""))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0" spans="1:157" ht="15.75" customHeight="1">
      <c r="A670" s="72" t="str">
        <f>IF('S.D.PASTE SHEET'!A670="","",'S.D.PASTE SHEET'!A670)</f>
        <v/>
      </c>
      <c s="72" t="str">
        <f>IF('S.D.PASTE SHEET'!B670="","",'S.D.PASTE SHEET'!B670)</f>
        <v/>
      </c>
      <c s="72" t="str">
        <f>IF('S.D.PASTE SHEET'!C670="","",'S.D.PASTE SHEET'!C670)</f>
        <v/>
      </c>
      <c s="73" t="str">
        <f>IF('S.D.PASTE SHEET'!D670="","",'S.D.PASTE SHEET'!D670)</f>
        <v/>
      </c>
      <c s="72" t="str">
        <f>IF('S.D.PASTE SHEET'!E670="","",UPPER('S.D.PASTE SHEET'!E670))</f>
        <v/>
      </c>
      <c s="72" t="str">
        <f>IF('S.D.PASTE SHEET'!F670="","",'S.D.PASTE SHEET'!F670)</f>
        <v/>
      </c>
      <c s="72" t="str">
        <f>IF('S.D.PASTE SHEET'!G670="","",UPPER('S.D.PASTE SHEET'!G670))</f>
        <v/>
      </c>
      <c s="72" t="str">
        <f>IF('S.D.PASTE SHEET'!H670="","",UPPER('S.D.PASTE SHEET'!H670))</f>
        <v/>
      </c>
      <c s="72" t="str">
        <f>IF('S.D.PASTE SHEET'!I670="","",'S.D.PASTE SHEET'!I670)</f>
        <v/>
      </c>
      <c s="73" t="str">
        <f>IF('S.D.PASTE SHEET'!J670="","",'S.D.PASTE SHEET'!J670)</f>
        <v/>
      </c>
      <c s="72" t="str">
        <f>IF('S.D.PASTE SHEET'!K670="","",'S.D.PASTE SHEET'!K670)</f>
        <v/>
      </c>
      <c s="72" t="str">
        <f>IF('S.D.PASTE SHEET'!L670="","",'S.D.PASTE SHEET'!L670)</f>
        <v/>
      </c>
      <c s="72" t="str">
        <f>IF('S.D.PASTE SHEET'!M670="","",'S.D.PASTE SHEET'!M670)</f>
        <v/>
      </c>
      <c s="72" t="str">
        <f>IF('S.D.PASTE SHEET'!N670="","",'S.D.PASTE SHEET'!N670)</f>
        <v/>
      </c>
      <c s="72" t="str">
        <f>IF('S.D.PASTE SHEET'!O670="","",'S.D.PASTE SHEET'!O670)</f>
        <v/>
      </c>
      <c s="72" t="str">
        <f>IF('S.D.PASTE SHEET'!P670="","",'S.D.PASTE SHEET'!P670)</f>
        <v/>
      </c>
      <c s="72" t="str">
        <f>IF('S.D.PASTE SHEET'!Q670="","",'S.D.PASTE SHEET'!Q670)</f>
        <v/>
      </c>
      <c s="72" t="str">
        <f>IF('S.D.PASTE SHEET'!R670="","",'S.D.PASTE SHEET'!R670)</f>
        <v/>
      </c>
      <c s="72" t="str">
        <f>IF('S.D.PASTE SHEET'!S670="","",'S.D.PASTE SHEET'!S670)</f>
        <v/>
      </c>
      <c s="72" t="str">
        <f>IF('S.D.PASTE SHEET'!T670="","",'S.D.PASTE SHEET'!T670)</f>
        <v/>
      </c>
      <c s="72" t="str">
        <f>IF('S.D.PASTE SHEET'!U670="","",'S.D.PASTE SHEET'!U670)</f>
        <v/>
      </c>
      <c s="72" t="str">
        <f>IF('S.D.PASTE SHEET'!V670="","",'S.D.PASTE SHEET'!V670)</f>
        <v/>
      </c>
      <c s="72" t="str">
        <f>IF('S.D.PASTE SHEET'!W670="","",'S.D.PASTE SHEET'!W670)</f>
        <v/>
      </c>
      <c s="72" t="str">
        <f>IF('S.D.PASTE SHEET'!X670="","",'S.D.PASTE SHEET'!X670)</f>
        <v/>
      </c>
      <c s="72" t="str">
        <f>IF('S.D.PASTE SHEET'!Y670="","",'S.D.PASTE SHEET'!Y670)</f>
        <v/>
      </c>
      <c s="72" t="str">
        <f>IF('S.D.PASTE SHEET'!Z670="","",'S.D.PASTE SHEET'!Z670)</f>
        <v/>
      </c>
      <c s="72" t="str">
        <f>IF('S.D.PASTE SHEET'!AA670="","",'S.D.PASTE SHEET'!AA670)</f>
        <v/>
      </c>
      <c s="72" t="str">
        <f>IF('S.D.PASTE SHEET'!AB670="","",'S.D.PASTE SHEET'!AB670)</f>
        <v/>
      </c>
      <c s="72" t="str">
        <f>IF('S.D.PASTE SHEET'!AC670="","",'S.D.PASTE SHEET'!AC670)</f>
        <v/>
      </c>
      <c s="72" t="str">
        <f>IF('S.D.PASTE SHEET'!AD670="","",'S.D.PASTE SHEET'!AD670)</f>
        <v/>
      </c>
      <c s="74"/>
      <c s="70" t="str">
        <f>IF(AK670="","",IF(AK670&gt;0,COUNT($AG$2:AG670),""))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IF(BC670="","",IF(BC670&gt;0,COUNT($AY$2:AY670),""))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1" spans="1:157" ht="15.75" customHeight="1">
      <c r="A671" s="72" t="str">
        <f>IF('S.D.PASTE SHEET'!A671="","",'S.D.PASTE SHEET'!A671)</f>
        <v/>
      </c>
      <c s="72" t="str">
        <f>IF('S.D.PASTE SHEET'!B671="","",'S.D.PASTE SHEET'!B671)</f>
        <v/>
      </c>
      <c s="72" t="str">
        <f>IF('S.D.PASTE SHEET'!C671="","",'S.D.PASTE SHEET'!C671)</f>
        <v/>
      </c>
      <c s="73" t="str">
        <f>IF('S.D.PASTE SHEET'!D671="","",'S.D.PASTE SHEET'!D671)</f>
        <v/>
      </c>
      <c s="72" t="str">
        <f>IF('S.D.PASTE SHEET'!E671="","",UPPER('S.D.PASTE SHEET'!E671))</f>
        <v/>
      </c>
      <c s="72" t="str">
        <f>IF('S.D.PASTE SHEET'!F671="","",'S.D.PASTE SHEET'!F671)</f>
        <v/>
      </c>
      <c s="72" t="str">
        <f>IF('S.D.PASTE SHEET'!G671="","",UPPER('S.D.PASTE SHEET'!G671))</f>
        <v/>
      </c>
      <c s="72" t="str">
        <f>IF('S.D.PASTE SHEET'!H671="","",UPPER('S.D.PASTE SHEET'!H671))</f>
        <v/>
      </c>
      <c s="72" t="str">
        <f>IF('S.D.PASTE SHEET'!I671="","",'S.D.PASTE SHEET'!I671)</f>
        <v/>
      </c>
      <c s="73" t="str">
        <f>IF('S.D.PASTE SHEET'!J671="","",'S.D.PASTE SHEET'!J671)</f>
        <v/>
      </c>
      <c s="72" t="str">
        <f>IF('S.D.PASTE SHEET'!K671="","",'S.D.PASTE SHEET'!K671)</f>
        <v/>
      </c>
      <c s="72" t="str">
        <f>IF('S.D.PASTE SHEET'!L671="","",'S.D.PASTE SHEET'!L671)</f>
        <v/>
      </c>
      <c s="72" t="str">
        <f>IF('S.D.PASTE SHEET'!M671="","",'S.D.PASTE SHEET'!M671)</f>
        <v/>
      </c>
      <c s="72" t="str">
        <f>IF('S.D.PASTE SHEET'!N671="","",'S.D.PASTE SHEET'!N671)</f>
        <v/>
      </c>
      <c s="72" t="str">
        <f>IF('S.D.PASTE SHEET'!O671="","",'S.D.PASTE SHEET'!O671)</f>
        <v/>
      </c>
      <c s="72" t="str">
        <f>IF('S.D.PASTE SHEET'!P671="","",'S.D.PASTE SHEET'!P671)</f>
        <v/>
      </c>
      <c s="72" t="str">
        <f>IF('S.D.PASTE SHEET'!Q671="","",'S.D.PASTE SHEET'!Q671)</f>
        <v/>
      </c>
      <c s="72" t="str">
        <f>IF('S.D.PASTE SHEET'!R671="","",'S.D.PASTE SHEET'!R671)</f>
        <v/>
      </c>
      <c s="72" t="str">
        <f>IF('S.D.PASTE SHEET'!S671="","",'S.D.PASTE SHEET'!S671)</f>
        <v/>
      </c>
      <c s="72" t="str">
        <f>IF('S.D.PASTE SHEET'!T671="","",'S.D.PASTE SHEET'!T671)</f>
        <v/>
      </c>
      <c s="72" t="str">
        <f>IF('S.D.PASTE SHEET'!U671="","",'S.D.PASTE SHEET'!U671)</f>
        <v/>
      </c>
      <c s="72" t="str">
        <f>IF('S.D.PASTE SHEET'!V671="","",'S.D.PASTE SHEET'!V671)</f>
        <v/>
      </c>
      <c s="72" t="str">
        <f>IF('S.D.PASTE SHEET'!W671="","",'S.D.PASTE SHEET'!W671)</f>
        <v/>
      </c>
      <c s="72" t="str">
        <f>IF('S.D.PASTE SHEET'!X671="","",'S.D.PASTE SHEET'!X671)</f>
        <v/>
      </c>
      <c s="72" t="str">
        <f>IF('S.D.PASTE SHEET'!Y671="","",'S.D.PASTE SHEET'!Y671)</f>
        <v/>
      </c>
      <c s="72" t="str">
        <f>IF('S.D.PASTE SHEET'!Z671="","",'S.D.PASTE SHEET'!Z671)</f>
        <v/>
      </c>
      <c s="72" t="str">
        <f>IF('S.D.PASTE SHEET'!AA671="","",'S.D.PASTE SHEET'!AA671)</f>
        <v/>
      </c>
      <c s="72" t="str">
        <f>IF('S.D.PASTE SHEET'!AB671="","",'S.D.PASTE SHEET'!AB671)</f>
        <v/>
      </c>
      <c s="72" t="str">
        <f>IF('S.D.PASTE SHEET'!AC671="","",'S.D.PASTE SHEET'!AC671)</f>
        <v/>
      </c>
      <c s="72" t="str">
        <f>IF('S.D.PASTE SHEET'!AD671="","",'S.D.PASTE SHEET'!AD671)</f>
        <v/>
      </c>
      <c s="74"/>
      <c s="70" t="str">
        <f>IF(AK671="","",IF(AK671&gt;0,COUNT($AG$2:AG671),""))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IF(BC671="","",IF(BC671&gt;0,COUNT($AY$2:AY671),""))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2" spans="1:157" ht="15.75" customHeight="1">
      <c r="A672" s="72" t="str">
        <f>IF('S.D.PASTE SHEET'!A672="","",'S.D.PASTE SHEET'!A672)</f>
        <v/>
      </c>
      <c s="72" t="str">
        <f>IF('S.D.PASTE SHEET'!B672="","",'S.D.PASTE SHEET'!B672)</f>
        <v/>
      </c>
      <c s="72" t="str">
        <f>IF('S.D.PASTE SHEET'!C672="","",'S.D.PASTE SHEET'!C672)</f>
        <v/>
      </c>
      <c s="73" t="str">
        <f>IF('S.D.PASTE SHEET'!D672="","",'S.D.PASTE SHEET'!D672)</f>
        <v/>
      </c>
      <c s="72" t="str">
        <f>IF('S.D.PASTE SHEET'!E672="","",UPPER('S.D.PASTE SHEET'!E672))</f>
        <v/>
      </c>
      <c s="72" t="str">
        <f>IF('S.D.PASTE SHEET'!F672="","",'S.D.PASTE SHEET'!F672)</f>
        <v/>
      </c>
      <c s="72" t="str">
        <f>IF('S.D.PASTE SHEET'!G672="","",UPPER('S.D.PASTE SHEET'!G672))</f>
        <v/>
      </c>
      <c s="72" t="str">
        <f>IF('S.D.PASTE SHEET'!H672="","",UPPER('S.D.PASTE SHEET'!H672))</f>
        <v/>
      </c>
      <c s="72" t="str">
        <f>IF('S.D.PASTE SHEET'!I672="","",'S.D.PASTE SHEET'!I672)</f>
        <v/>
      </c>
      <c s="73" t="str">
        <f>IF('S.D.PASTE SHEET'!J672="","",'S.D.PASTE SHEET'!J672)</f>
        <v/>
      </c>
      <c s="72" t="str">
        <f>IF('S.D.PASTE SHEET'!K672="","",'S.D.PASTE SHEET'!K672)</f>
        <v/>
      </c>
      <c s="72" t="str">
        <f>IF('S.D.PASTE SHEET'!L672="","",'S.D.PASTE SHEET'!L672)</f>
        <v/>
      </c>
      <c s="72" t="str">
        <f>IF('S.D.PASTE SHEET'!M672="","",'S.D.PASTE SHEET'!M672)</f>
        <v/>
      </c>
      <c s="72" t="str">
        <f>IF('S.D.PASTE SHEET'!N672="","",'S.D.PASTE SHEET'!N672)</f>
        <v/>
      </c>
      <c s="72" t="str">
        <f>IF('S.D.PASTE SHEET'!O672="","",'S.D.PASTE SHEET'!O672)</f>
        <v/>
      </c>
      <c s="72" t="str">
        <f>IF('S.D.PASTE SHEET'!P672="","",'S.D.PASTE SHEET'!P672)</f>
        <v/>
      </c>
      <c s="72" t="str">
        <f>IF('S.D.PASTE SHEET'!Q672="","",'S.D.PASTE SHEET'!Q672)</f>
        <v/>
      </c>
      <c s="72" t="str">
        <f>IF('S.D.PASTE SHEET'!R672="","",'S.D.PASTE SHEET'!R672)</f>
        <v/>
      </c>
      <c s="72" t="str">
        <f>IF('S.D.PASTE SHEET'!S672="","",'S.D.PASTE SHEET'!S672)</f>
        <v/>
      </c>
      <c s="72" t="str">
        <f>IF('S.D.PASTE SHEET'!T672="","",'S.D.PASTE SHEET'!T672)</f>
        <v/>
      </c>
      <c s="72" t="str">
        <f>IF('S.D.PASTE SHEET'!U672="","",'S.D.PASTE SHEET'!U672)</f>
        <v/>
      </c>
      <c s="72" t="str">
        <f>IF('S.D.PASTE SHEET'!V672="","",'S.D.PASTE SHEET'!V672)</f>
        <v/>
      </c>
      <c s="72" t="str">
        <f>IF('S.D.PASTE SHEET'!W672="","",'S.D.PASTE SHEET'!W672)</f>
        <v/>
      </c>
      <c s="72" t="str">
        <f>IF('S.D.PASTE SHEET'!X672="","",'S.D.PASTE SHEET'!X672)</f>
        <v/>
      </c>
      <c s="72" t="str">
        <f>IF('S.D.PASTE SHEET'!Y672="","",'S.D.PASTE SHEET'!Y672)</f>
        <v/>
      </c>
      <c s="72" t="str">
        <f>IF('S.D.PASTE SHEET'!Z672="","",'S.D.PASTE SHEET'!Z672)</f>
        <v/>
      </c>
      <c s="72" t="str">
        <f>IF('S.D.PASTE SHEET'!AA672="","",'S.D.PASTE SHEET'!AA672)</f>
        <v/>
      </c>
      <c s="72" t="str">
        <f>IF('S.D.PASTE SHEET'!AB672="","",'S.D.PASTE SHEET'!AB672)</f>
        <v/>
      </c>
      <c s="72" t="str">
        <f>IF('S.D.PASTE SHEET'!AC672="","",'S.D.PASTE SHEET'!AC672)</f>
        <v/>
      </c>
      <c s="72" t="str">
        <f>IF('S.D.PASTE SHEET'!AD672="","",'S.D.PASTE SHEET'!AD672)</f>
        <v/>
      </c>
      <c s="74"/>
      <c s="70" t="str">
        <f>IF(AK672="","",IF(AK672&gt;0,COUNT($AG$2:AG672),""))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IF(BC672="","",IF(BC672&gt;0,COUNT($AY$2:AY672),""))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3" spans="1:157" ht="15.75" customHeight="1">
      <c r="A673" s="72" t="str">
        <f>IF('S.D.PASTE SHEET'!A673="","",'S.D.PASTE SHEET'!A673)</f>
        <v/>
      </c>
      <c s="72" t="str">
        <f>IF('S.D.PASTE SHEET'!B673="","",'S.D.PASTE SHEET'!B673)</f>
        <v/>
      </c>
      <c s="72" t="str">
        <f>IF('S.D.PASTE SHEET'!C673="","",'S.D.PASTE SHEET'!C673)</f>
        <v/>
      </c>
      <c s="73" t="str">
        <f>IF('S.D.PASTE SHEET'!D673="","",'S.D.PASTE SHEET'!D673)</f>
        <v/>
      </c>
      <c s="72" t="str">
        <f>IF('S.D.PASTE SHEET'!E673="","",UPPER('S.D.PASTE SHEET'!E673))</f>
        <v/>
      </c>
      <c s="72" t="str">
        <f>IF('S.D.PASTE SHEET'!F673="","",'S.D.PASTE SHEET'!F673)</f>
        <v/>
      </c>
      <c s="72" t="str">
        <f>IF('S.D.PASTE SHEET'!G673="","",UPPER('S.D.PASTE SHEET'!G673))</f>
        <v/>
      </c>
      <c s="72" t="str">
        <f>IF('S.D.PASTE SHEET'!H673="","",UPPER('S.D.PASTE SHEET'!H673))</f>
        <v/>
      </c>
      <c s="72" t="str">
        <f>IF('S.D.PASTE SHEET'!I673="","",'S.D.PASTE SHEET'!I673)</f>
        <v/>
      </c>
      <c s="73" t="str">
        <f>IF('S.D.PASTE SHEET'!J673="","",'S.D.PASTE SHEET'!J673)</f>
        <v/>
      </c>
      <c s="72" t="str">
        <f>IF('S.D.PASTE SHEET'!K673="","",'S.D.PASTE SHEET'!K673)</f>
        <v/>
      </c>
      <c s="72" t="str">
        <f>IF('S.D.PASTE SHEET'!L673="","",'S.D.PASTE SHEET'!L673)</f>
        <v/>
      </c>
      <c s="72" t="str">
        <f>IF('S.D.PASTE SHEET'!M673="","",'S.D.PASTE SHEET'!M673)</f>
        <v/>
      </c>
      <c s="72" t="str">
        <f>IF('S.D.PASTE SHEET'!N673="","",'S.D.PASTE SHEET'!N673)</f>
        <v/>
      </c>
      <c s="72" t="str">
        <f>IF('S.D.PASTE SHEET'!O673="","",'S.D.PASTE SHEET'!O673)</f>
        <v/>
      </c>
      <c s="72" t="str">
        <f>IF('S.D.PASTE SHEET'!P673="","",'S.D.PASTE SHEET'!P673)</f>
        <v/>
      </c>
      <c s="72" t="str">
        <f>IF('S.D.PASTE SHEET'!Q673="","",'S.D.PASTE SHEET'!Q673)</f>
        <v/>
      </c>
      <c s="72" t="str">
        <f>IF('S.D.PASTE SHEET'!R673="","",'S.D.PASTE SHEET'!R673)</f>
        <v/>
      </c>
      <c s="72" t="str">
        <f>IF('S.D.PASTE SHEET'!S673="","",'S.D.PASTE SHEET'!S673)</f>
        <v/>
      </c>
      <c s="72" t="str">
        <f>IF('S.D.PASTE SHEET'!T673="","",'S.D.PASTE SHEET'!T673)</f>
        <v/>
      </c>
      <c s="72" t="str">
        <f>IF('S.D.PASTE SHEET'!U673="","",'S.D.PASTE SHEET'!U673)</f>
        <v/>
      </c>
      <c s="72" t="str">
        <f>IF('S.D.PASTE SHEET'!V673="","",'S.D.PASTE SHEET'!V673)</f>
        <v/>
      </c>
      <c s="72" t="str">
        <f>IF('S.D.PASTE SHEET'!W673="","",'S.D.PASTE SHEET'!W673)</f>
        <v/>
      </c>
      <c s="72" t="str">
        <f>IF('S.D.PASTE SHEET'!X673="","",'S.D.PASTE SHEET'!X673)</f>
        <v/>
      </c>
      <c s="72" t="str">
        <f>IF('S.D.PASTE SHEET'!Y673="","",'S.D.PASTE SHEET'!Y673)</f>
        <v/>
      </c>
      <c s="72" t="str">
        <f>IF('S.D.PASTE SHEET'!Z673="","",'S.D.PASTE SHEET'!Z673)</f>
        <v/>
      </c>
      <c s="72" t="str">
        <f>IF('S.D.PASTE SHEET'!AA673="","",'S.D.PASTE SHEET'!AA673)</f>
        <v/>
      </c>
      <c s="72" t="str">
        <f>IF('S.D.PASTE SHEET'!AB673="","",'S.D.PASTE SHEET'!AB673)</f>
        <v/>
      </c>
      <c s="72" t="str">
        <f>IF('S.D.PASTE SHEET'!AC673="","",'S.D.PASTE SHEET'!AC673)</f>
        <v/>
      </c>
      <c s="72" t="str">
        <f>IF('S.D.PASTE SHEET'!AD673="","",'S.D.PASTE SHEET'!AD673)</f>
        <v/>
      </c>
      <c s="74"/>
      <c s="70" t="str">
        <f>IF(AK673="","",IF(AK673&gt;0,COUNT($AG$2:AG673),""))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IF(BC673="","",IF(BC673&gt;0,COUNT($AY$2:AY673),""))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4" spans="1:157" ht="15.75" customHeight="1">
      <c r="A674" s="72" t="str">
        <f>IF('S.D.PASTE SHEET'!A674="","",'S.D.PASTE SHEET'!A674)</f>
        <v/>
      </c>
      <c s="72" t="str">
        <f>IF('S.D.PASTE SHEET'!B674="","",'S.D.PASTE SHEET'!B674)</f>
        <v/>
      </c>
      <c s="72" t="str">
        <f>IF('S.D.PASTE SHEET'!C674="","",'S.D.PASTE SHEET'!C674)</f>
        <v/>
      </c>
      <c s="73" t="str">
        <f>IF('S.D.PASTE SHEET'!D674="","",'S.D.PASTE SHEET'!D674)</f>
        <v/>
      </c>
      <c s="72" t="str">
        <f>IF('S.D.PASTE SHEET'!E674="","",UPPER('S.D.PASTE SHEET'!E674))</f>
        <v/>
      </c>
      <c s="72" t="str">
        <f>IF('S.D.PASTE SHEET'!F674="","",'S.D.PASTE SHEET'!F674)</f>
        <v/>
      </c>
      <c s="72" t="str">
        <f>IF('S.D.PASTE SHEET'!G674="","",UPPER('S.D.PASTE SHEET'!G674))</f>
        <v/>
      </c>
      <c s="72" t="str">
        <f>IF('S.D.PASTE SHEET'!H674="","",UPPER('S.D.PASTE SHEET'!H674))</f>
        <v/>
      </c>
      <c s="72" t="str">
        <f>IF('S.D.PASTE SHEET'!I674="","",'S.D.PASTE SHEET'!I674)</f>
        <v/>
      </c>
      <c s="73" t="str">
        <f>IF('S.D.PASTE SHEET'!J674="","",'S.D.PASTE SHEET'!J674)</f>
        <v/>
      </c>
      <c s="72" t="str">
        <f>IF('S.D.PASTE SHEET'!K674="","",'S.D.PASTE SHEET'!K674)</f>
        <v/>
      </c>
      <c s="72" t="str">
        <f>IF('S.D.PASTE SHEET'!L674="","",'S.D.PASTE SHEET'!L674)</f>
        <v/>
      </c>
      <c s="72" t="str">
        <f>IF('S.D.PASTE SHEET'!M674="","",'S.D.PASTE SHEET'!M674)</f>
        <v/>
      </c>
      <c s="72" t="str">
        <f>IF('S.D.PASTE SHEET'!N674="","",'S.D.PASTE SHEET'!N674)</f>
        <v/>
      </c>
      <c s="72" t="str">
        <f>IF('S.D.PASTE SHEET'!O674="","",'S.D.PASTE SHEET'!O674)</f>
        <v/>
      </c>
      <c s="72" t="str">
        <f>IF('S.D.PASTE SHEET'!P674="","",'S.D.PASTE SHEET'!P674)</f>
        <v/>
      </c>
      <c s="72" t="str">
        <f>IF('S.D.PASTE SHEET'!Q674="","",'S.D.PASTE SHEET'!Q674)</f>
        <v/>
      </c>
      <c s="72" t="str">
        <f>IF('S.D.PASTE SHEET'!R674="","",'S.D.PASTE SHEET'!R674)</f>
        <v/>
      </c>
      <c s="72" t="str">
        <f>IF('S.D.PASTE SHEET'!S674="","",'S.D.PASTE SHEET'!S674)</f>
        <v/>
      </c>
      <c s="72" t="str">
        <f>IF('S.D.PASTE SHEET'!T674="","",'S.D.PASTE SHEET'!T674)</f>
        <v/>
      </c>
      <c s="72" t="str">
        <f>IF('S.D.PASTE SHEET'!U674="","",'S.D.PASTE SHEET'!U674)</f>
        <v/>
      </c>
      <c s="72" t="str">
        <f>IF('S.D.PASTE SHEET'!V674="","",'S.D.PASTE SHEET'!V674)</f>
        <v/>
      </c>
      <c s="72" t="str">
        <f>IF('S.D.PASTE SHEET'!W674="","",'S.D.PASTE SHEET'!W674)</f>
        <v/>
      </c>
      <c s="72" t="str">
        <f>IF('S.D.PASTE SHEET'!X674="","",'S.D.PASTE SHEET'!X674)</f>
        <v/>
      </c>
      <c s="72" t="str">
        <f>IF('S.D.PASTE SHEET'!Y674="","",'S.D.PASTE SHEET'!Y674)</f>
        <v/>
      </c>
      <c s="72" t="str">
        <f>IF('S.D.PASTE SHEET'!Z674="","",'S.D.PASTE SHEET'!Z674)</f>
        <v/>
      </c>
      <c s="72" t="str">
        <f>IF('S.D.PASTE SHEET'!AA674="","",'S.D.PASTE SHEET'!AA674)</f>
        <v/>
      </c>
      <c s="72" t="str">
        <f>IF('S.D.PASTE SHEET'!AB674="","",'S.D.PASTE SHEET'!AB674)</f>
        <v/>
      </c>
      <c s="72" t="str">
        <f>IF('S.D.PASTE SHEET'!AC674="","",'S.D.PASTE SHEET'!AC674)</f>
        <v/>
      </c>
      <c s="72" t="str">
        <f>IF('S.D.PASTE SHEET'!AD674="","",'S.D.PASTE SHEET'!AD674)</f>
        <v/>
      </c>
      <c s="74"/>
      <c s="70" t="str">
        <f>IF(AK674="","",IF(AK674&gt;0,COUNT($AG$2:AG674),""))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IF(BC674="","",IF(BC674&gt;0,COUNT($AY$2:AY674),""))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5" spans="1:157" ht="15.75" customHeight="1">
      <c r="A675" s="72" t="str">
        <f>IF('S.D.PASTE SHEET'!A675="","",'S.D.PASTE SHEET'!A675)</f>
        <v/>
      </c>
      <c s="72" t="str">
        <f>IF('S.D.PASTE SHEET'!B675="","",'S.D.PASTE SHEET'!B675)</f>
        <v/>
      </c>
      <c s="72" t="str">
        <f>IF('S.D.PASTE SHEET'!C675="","",'S.D.PASTE SHEET'!C675)</f>
        <v/>
      </c>
      <c s="73" t="str">
        <f>IF('S.D.PASTE SHEET'!D675="","",'S.D.PASTE SHEET'!D675)</f>
        <v/>
      </c>
      <c s="72" t="str">
        <f>IF('S.D.PASTE SHEET'!E675="","",UPPER('S.D.PASTE SHEET'!E675))</f>
        <v/>
      </c>
      <c s="72" t="str">
        <f>IF('S.D.PASTE SHEET'!F675="","",'S.D.PASTE SHEET'!F675)</f>
        <v/>
      </c>
      <c s="72" t="str">
        <f>IF('S.D.PASTE SHEET'!G675="","",UPPER('S.D.PASTE SHEET'!G675))</f>
        <v/>
      </c>
      <c s="72" t="str">
        <f>IF('S.D.PASTE SHEET'!H675="","",UPPER('S.D.PASTE SHEET'!H675))</f>
        <v/>
      </c>
      <c s="72" t="str">
        <f>IF('S.D.PASTE SHEET'!I675="","",'S.D.PASTE SHEET'!I675)</f>
        <v/>
      </c>
      <c s="73" t="str">
        <f>IF('S.D.PASTE SHEET'!J675="","",'S.D.PASTE SHEET'!J675)</f>
        <v/>
      </c>
      <c s="72" t="str">
        <f>IF('S.D.PASTE SHEET'!K675="","",'S.D.PASTE SHEET'!K675)</f>
        <v/>
      </c>
      <c s="72" t="str">
        <f>IF('S.D.PASTE SHEET'!L675="","",'S.D.PASTE SHEET'!L675)</f>
        <v/>
      </c>
      <c s="72" t="str">
        <f>IF('S.D.PASTE SHEET'!M675="","",'S.D.PASTE SHEET'!M675)</f>
        <v/>
      </c>
      <c s="72" t="str">
        <f>IF('S.D.PASTE SHEET'!N675="","",'S.D.PASTE SHEET'!N675)</f>
        <v/>
      </c>
      <c s="72" t="str">
        <f>IF('S.D.PASTE SHEET'!O675="","",'S.D.PASTE SHEET'!O675)</f>
        <v/>
      </c>
      <c s="72" t="str">
        <f>IF('S.D.PASTE SHEET'!P675="","",'S.D.PASTE SHEET'!P675)</f>
        <v/>
      </c>
      <c s="72" t="str">
        <f>IF('S.D.PASTE SHEET'!Q675="","",'S.D.PASTE SHEET'!Q675)</f>
        <v/>
      </c>
      <c s="72" t="str">
        <f>IF('S.D.PASTE SHEET'!R675="","",'S.D.PASTE SHEET'!R675)</f>
        <v/>
      </c>
      <c s="72" t="str">
        <f>IF('S.D.PASTE SHEET'!S675="","",'S.D.PASTE SHEET'!S675)</f>
        <v/>
      </c>
      <c s="72" t="str">
        <f>IF('S.D.PASTE SHEET'!T675="","",'S.D.PASTE SHEET'!T675)</f>
        <v/>
      </c>
      <c s="72" t="str">
        <f>IF('S.D.PASTE SHEET'!U675="","",'S.D.PASTE SHEET'!U675)</f>
        <v/>
      </c>
      <c s="72" t="str">
        <f>IF('S.D.PASTE SHEET'!V675="","",'S.D.PASTE SHEET'!V675)</f>
        <v/>
      </c>
      <c s="72" t="str">
        <f>IF('S.D.PASTE SHEET'!W675="","",'S.D.PASTE SHEET'!W675)</f>
        <v/>
      </c>
      <c s="72" t="str">
        <f>IF('S.D.PASTE SHEET'!X675="","",'S.D.PASTE SHEET'!X675)</f>
        <v/>
      </c>
      <c s="72" t="str">
        <f>IF('S.D.PASTE SHEET'!Y675="","",'S.D.PASTE SHEET'!Y675)</f>
        <v/>
      </c>
      <c s="72" t="str">
        <f>IF('S.D.PASTE SHEET'!Z675="","",'S.D.PASTE SHEET'!Z675)</f>
        <v/>
      </c>
      <c s="72" t="str">
        <f>IF('S.D.PASTE SHEET'!AA675="","",'S.D.PASTE SHEET'!AA675)</f>
        <v/>
      </c>
      <c s="72" t="str">
        <f>IF('S.D.PASTE SHEET'!AB675="","",'S.D.PASTE SHEET'!AB675)</f>
        <v/>
      </c>
      <c s="72" t="str">
        <f>IF('S.D.PASTE SHEET'!AC675="","",'S.D.PASTE SHEET'!AC675)</f>
        <v/>
      </c>
      <c s="72" t="str">
        <f>IF('S.D.PASTE SHEET'!AD675="","",'S.D.PASTE SHEET'!AD675)</f>
        <v/>
      </c>
      <c s="74"/>
      <c s="70" t="str">
        <f>IF(AK675="","",IF(AK675&gt;0,COUNT($AG$2:AG675),""))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IF(BC675="","",IF(BC675&gt;0,COUNT($AY$2:AY675),""))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6" spans="1:157" ht="15.75" customHeight="1">
      <c r="A676" s="72" t="str">
        <f>IF('S.D.PASTE SHEET'!A676="","",'S.D.PASTE SHEET'!A676)</f>
        <v/>
      </c>
      <c s="72" t="str">
        <f>IF('S.D.PASTE SHEET'!B676="","",'S.D.PASTE SHEET'!B676)</f>
        <v/>
      </c>
      <c s="72" t="str">
        <f>IF('S.D.PASTE SHEET'!C676="","",'S.D.PASTE SHEET'!C676)</f>
        <v/>
      </c>
      <c s="73" t="str">
        <f>IF('S.D.PASTE SHEET'!D676="","",'S.D.PASTE SHEET'!D676)</f>
        <v/>
      </c>
      <c s="72" t="str">
        <f>IF('S.D.PASTE SHEET'!E676="","",UPPER('S.D.PASTE SHEET'!E676))</f>
        <v/>
      </c>
      <c s="72" t="str">
        <f>IF('S.D.PASTE SHEET'!F676="","",'S.D.PASTE SHEET'!F676)</f>
        <v/>
      </c>
      <c s="72" t="str">
        <f>IF('S.D.PASTE SHEET'!G676="","",UPPER('S.D.PASTE SHEET'!G676))</f>
        <v/>
      </c>
      <c s="72" t="str">
        <f>IF('S.D.PASTE SHEET'!H676="","",UPPER('S.D.PASTE SHEET'!H676))</f>
        <v/>
      </c>
      <c s="72" t="str">
        <f>IF('S.D.PASTE SHEET'!I676="","",'S.D.PASTE SHEET'!I676)</f>
        <v/>
      </c>
      <c s="73" t="str">
        <f>IF('S.D.PASTE SHEET'!J676="","",'S.D.PASTE SHEET'!J676)</f>
        <v/>
      </c>
      <c s="72" t="str">
        <f>IF('S.D.PASTE SHEET'!K676="","",'S.D.PASTE SHEET'!K676)</f>
        <v/>
      </c>
      <c s="72" t="str">
        <f>IF('S.D.PASTE SHEET'!L676="","",'S.D.PASTE SHEET'!L676)</f>
        <v/>
      </c>
      <c s="72" t="str">
        <f>IF('S.D.PASTE SHEET'!M676="","",'S.D.PASTE SHEET'!M676)</f>
        <v/>
      </c>
      <c s="72" t="str">
        <f>IF('S.D.PASTE SHEET'!N676="","",'S.D.PASTE SHEET'!N676)</f>
        <v/>
      </c>
      <c s="72" t="str">
        <f>IF('S.D.PASTE SHEET'!O676="","",'S.D.PASTE SHEET'!O676)</f>
        <v/>
      </c>
      <c s="72" t="str">
        <f>IF('S.D.PASTE SHEET'!P676="","",'S.D.PASTE SHEET'!P676)</f>
        <v/>
      </c>
      <c s="72" t="str">
        <f>IF('S.D.PASTE SHEET'!Q676="","",'S.D.PASTE SHEET'!Q676)</f>
        <v/>
      </c>
      <c s="72" t="str">
        <f>IF('S.D.PASTE SHEET'!R676="","",'S.D.PASTE SHEET'!R676)</f>
        <v/>
      </c>
      <c s="72" t="str">
        <f>IF('S.D.PASTE SHEET'!S676="","",'S.D.PASTE SHEET'!S676)</f>
        <v/>
      </c>
      <c s="72" t="str">
        <f>IF('S.D.PASTE SHEET'!T676="","",'S.D.PASTE SHEET'!T676)</f>
        <v/>
      </c>
      <c s="72" t="str">
        <f>IF('S.D.PASTE SHEET'!U676="","",'S.D.PASTE SHEET'!U676)</f>
        <v/>
      </c>
      <c s="72" t="str">
        <f>IF('S.D.PASTE SHEET'!V676="","",'S.D.PASTE SHEET'!V676)</f>
        <v/>
      </c>
      <c s="72" t="str">
        <f>IF('S.D.PASTE SHEET'!W676="","",'S.D.PASTE SHEET'!W676)</f>
        <v/>
      </c>
      <c s="72" t="str">
        <f>IF('S.D.PASTE SHEET'!X676="","",'S.D.PASTE SHEET'!X676)</f>
        <v/>
      </c>
      <c s="72" t="str">
        <f>IF('S.D.PASTE SHEET'!Y676="","",'S.D.PASTE SHEET'!Y676)</f>
        <v/>
      </c>
      <c s="72" t="str">
        <f>IF('S.D.PASTE SHEET'!Z676="","",'S.D.PASTE SHEET'!Z676)</f>
        <v/>
      </c>
      <c s="72" t="str">
        <f>IF('S.D.PASTE SHEET'!AA676="","",'S.D.PASTE SHEET'!AA676)</f>
        <v/>
      </c>
      <c s="72" t="str">
        <f>IF('S.D.PASTE SHEET'!AB676="","",'S.D.PASTE SHEET'!AB676)</f>
        <v/>
      </c>
      <c s="72" t="str">
        <f>IF('S.D.PASTE SHEET'!AC676="","",'S.D.PASTE SHEET'!AC676)</f>
        <v/>
      </c>
      <c s="72" t="str">
        <f>IF('S.D.PASTE SHEET'!AD676="","",'S.D.PASTE SHEET'!AD676)</f>
        <v/>
      </c>
      <c s="74"/>
      <c s="70" t="str">
        <f>IF(AK676="","",IF(AK676&gt;0,COUNT($AG$2:AG676),""))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IF(BC676="","",IF(BC676&gt;0,COUNT($AY$2:AY676),""))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7" spans="1:157" ht="15.75" customHeight="1">
      <c r="A677" s="72" t="str">
        <f>IF('S.D.PASTE SHEET'!A677="","",'S.D.PASTE SHEET'!A677)</f>
        <v/>
      </c>
      <c s="72" t="str">
        <f>IF('S.D.PASTE SHEET'!B677="","",'S.D.PASTE SHEET'!B677)</f>
        <v/>
      </c>
      <c s="72" t="str">
        <f>IF('S.D.PASTE SHEET'!C677="","",'S.D.PASTE SHEET'!C677)</f>
        <v/>
      </c>
      <c s="73" t="str">
        <f>IF('S.D.PASTE SHEET'!D677="","",'S.D.PASTE SHEET'!D677)</f>
        <v/>
      </c>
      <c s="72" t="str">
        <f>IF('S.D.PASTE SHEET'!E677="","",UPPER('S.D.PASTE SHEET'!E677))</f>
        <v/>
      </c>
      <c s="72" t="str">
        <f>IF('S.D.PASTE SHEET'!F677="","",'S.D.PASTE SHEET'!F677)</f>
        <v/>
      </c>
      <c s="72" t="str">
        <f>IF('S.D.PASTE SHEET'!G677="","",UPPER('S.D.PASTE SHEET'!G677))</f>
        <v/>
      </c>
      <c s="72" t="str">
        <f>IF('S.D.PASTE SHEET'!H677="","",UPPER('S.D.PASTE SHEET'!H677))</f>
        <v/>
      </c>
      <c s="72" t="str">
        <f>IF('S.D.PASTE SHEET'!I677="","",'S.D.PASTE SHEET'!I677)</f>
        <v/>
      </c>
      <c s="73" t="str">
        <f>IF('S.D.PASTE SHEET'!J677="","",'S.D.PASTE SHEET'!J677)</f>
        <v/>
      </c>
      <c s="72" t="str">
        <f>IF('S.D.PASTE SHEET'!K677="","",'S.D.PASTE SHEET'!K677)</f>
        <v/>
      </c>
      <c s="72" t="str">
        <f>IF('S.D.PASTE SHEET'!L677="","",'S.D.PASTE SHEET'!L677)</f>
        <v/>
      </c>
      <c s="72" t="str">
        <f>IF('S.D.PASTE SHEET'!M677="","",'S.D.PASTE SHEET'!M677)</f>
        <v/>
      </c>
      <c s="72" t="str">
        <f>IF('S.D.PASTE SHEET'!N677="","",'S.D.PASTE SHEET'!N677)</f>
        <v/>
      </c>
      <c s="72" t="str">
        <f>IF('S.D.PASTE SHEET'!O677="","",'S.D.PASTE SHEET'!O677)</f>
        <v/>
      </c>
      <c s="72" t="str">
        <f>IF('S.D.PASTE SHEET'!P677="","",'S.D.PASTE SHEET'!P677)</f>
        <v/>
      </c>
      <c s="72" t="str">
        <f>IF('S.D.PASTE SHEET'!Q677="","",'S.D.PASTE SHEET'!Q677)</f>
        <v/>
      </c>
      <c s="72" t="str">
        <f>IF('S.D.PASTE SHEET'!R677="","",'S.D.PASTE SHEET'!R677)</f>
        <v/>
      </c>
      <c s="72" t="str">
        <f>IF('S.D.PASTE SHEET'!S677="","",'S.D.PASTE SHEET'!S677)</f>
        <v/>
      </c>
      <c s="72" t="str">
        <f>IF('S.D.PASTE SHEET'!T677="","",'S.D.PASTE SHEET'!T677)</f>
        <v/>
      </c>
      <c s="72" t="str">
        <f>IF('S.D.PASTE SHEET'!U677="","",'S.D.PASTE SHEET'!U677)</f>
        <v/>
      </c>
      <c s="72" t="str">
        <f>IF('S.D.PASTE SHEET'!V677="","",'S.D.PASTE SHEET'!V677)</f>
        <v/>
      </c>
      <c s="72" t="str">
        <f>IF('S.D.PASTE SHEET'!W677="","",'S.D.PASTE SHEET'!W677)</f>
        <v/>
      </c>
      <c s="72" t="str">
        <f>IF('S.D.PASTE SHEET'!X677="","",'S.D.PASTE SHEET'!X677)</f>
        <v/>
      </c>
      <c s="72" t="str">
        <f>IF('S.D.PASTE SHEET'!Y677="","",'S.D.PASTE SHEET'!Y677)</f>
        <v/>
      </c>
      <c s="72" t="str">
        <f>IF('S.D.PASTE SHEET'!Z677="","",'S.D.PASTE SHEET'!Z677)</f>
        <v/>
      </c>
      <c s="72" t="str">
        <f>IF('S.D.PASTE SHEET'!AA677="","",'S.D.PASTE SHEET'!AA677)</f>
        <v/>
      </c>
      <c s="72" t="str">
        <f>IF('S.D.PASTE SHEET'!AB677="","",'S.D.PASTE SHEET'!AB677)</f>
        <v/>
      </c>
      <c s="72" t="str">
        <f>IF('S.D.PASTE SHEET'!AC677="","",'S.D.PASTE SHEET'!AC677)</f>
        <v/>
      </c>
      <c s="72" t="str">
        <f>IF('S.D.PASTE SHEET'!AD677="","",'S.D.PASTE SHEET'!AD677)</f>
        <v/>
      </c>
      <c s="74"/>
      <c s="70" t="str">
        <f>IF(AK677="","",IF(AK677&gt;0,COUNT($AG$2:AG677),""))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IF(BC677="","",IF(BC677&gt;0,COUNT($AY$2:AY677),""))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8" spans="1:157" ht="15.75" customHeight="1">
      <c r="A678" s="72" t="str">
        <f>IF('S.D.PASTE SHEET'!A678="","",'S.D.PASTE SHEET'!A678)</f>
        <v/>
      </c>
      <c s="72" t="str">
        <f>IF('S.D.PASTE SHEET'!B678="","",'S.D.PASTE SHEET'!B678)</f>
        <v/>
      </c>
      <c s="72" t="str">
        <f>IF('S.D.PASTE SHEET'!C678="","",'S.D.PASTE SHEET'!C678)</f>
        <v/>
      </c>
      <c s="73" t="str">
        <f>IF('S.D.PASTE SHEET'!D678="","",'S.D.PASTE SHEET'!D678)</f>
        <v/>
      </c>
      <c s="72" t="str">
        <f>IF('S.D.PASTE SHEET'!E678="","",UPPER('S.D.PASTE SHEET'!E678))</f>
        <v/>
      </c>
      <c s="72" t="str">
        <f>IF('S.D.PASTE SHEET'!F678="","",'S.D.PASTE SHEET'!F678)</f>
        <v/>
      </c>
      <c s="72" t="str">
        <f>IF('S.D.PASTE SHEET'!G678="","",UPPER('S.D.PASTE SHEET'!G678))</f>
        <v/>
      </c>
      <c s="72" t="str">
        <f>IF('S.D.PASTE SHEET'!H678="","",UPPER('S.D.PASTE SHEET'!H678))</f>
        <v/>
      </c>
      <c s="72" t="str">
        <f>IF('S.D.PASTE SHEET'!I678="","",'S.D.PASTE SHEET'!I678)</f>
        <v/>
      </c>
      <c s="73" t="str">
        <f>IF('S.D.PASTE SHEET'!J678="","",'S.D.PASTE SHEET'!J678)</f>
        <v/>
      </c>
      <c s="72" t="str">
        <f>IF('S.D.PASTE SHEET'!K678="","",'S.D.PASTE SHEET'!K678)</f>
        <v/>
      </c>
      <c s="72" t="str">
        <f>IF('S.D.PASTE SHEET'!L678="","",'S.D.PASTE SHEET'!L678)</f>
        <v/>
      </c>
      <c s="72" t="str">
        <f>IF('S.D.PASTE SHEET'!M678="","",'S.D.PASTE SHEET'!M678)</f>
        <v/>
      </c>
      <c s="72" t="str">
        <f>IF('S.D.PASTE SHEET'!N678="","",'S.D.PASTE SHEET'!N678)</f>
        <v/>
      </c>
      <c s="72" t="str">
        <f>IF('S.D.PASTE SHEET'!O678="","",'S.D.PASTE SHEET'!O678)</f>
        <v/>
      </c>
      <c s="72" t="str">
        <f>IF('S.D.PASTE SHEET'!P678="","",'S.D.PASTE SHEET'!P678)</f>
        <v/>
      </c>
      <c s="72" t="str">
        <f>IF('S.D.PASTE SHEET'!Q678="","",'S.D.PASTE SHEET'!Q678)</f>
        <v/>
      </c>
      <c s="72" t="str">
        <f>IF('S.D.PASTE SHEET'!R678="","",'S.D.PASTE SHEET'!R678)</f>
        <v/>
      </c>
      <c s="72" t="str">
        <f>IF('S.D.PASTE SHEET'!S678="","",'S.D.PASTE SHEET'!S678)</f>
        <v/>
      </c>
      <c s="72" t="str">
        <f>IF('S.D.PASTE SHEET'!T678="","",'S.D.PASTE SHEET'!T678)</f>
        <v/>
      </c>
      <c s="72" t="str">
        <f>IF('S.D.PASTE SHEET'!U678="","",'S.D.PASTE SHEET'!U678)</f>
        <v/>
      </c>
      <c s="72" t="str">
        <f>IF('S.D.PASTE SHEET'!V678="","",'S.D.PASTE SHEET'!V678)</f>
        <v/>
      </c>
      <c s="72" t="str">
        <f>IF('S.D.PASTE SHEET'!W678="","",'S.D.PASTE SHEET'!W678)</f>
        <v/>
      </c>
      <c s="72" t="str">
        <f>IF('S.D.PASTE SHEET'!X678="","",'S.D.PASTE SHEET'!X678)</f>
        <v/>
      </c>
      <c s="72" t="str">
        <f>IF('S.D.PASTE SHEET'!Y678="","",'S.D.PASTE SHEET'!Y678)</f>
        <v/>
      </c>
      <c s="72" t="str">
        <f>IF('S.D.PASTE SHEET'!Z678="","",'S.D.PASTE SHEET'!Z678)</f>
        <v/>
      </c>
      <c s="72" t="str">
        <f>IF('S.D.PASTE SHEET'!AA678="","",'S.D.PASTE SHEET'!AA678)</f>
        <v/>
      </c>
      <c s="72" t="str">
        <f>IF('S.D.PASTE SHEET'!AB678="","",'S.D.PASTE SHEET'!AB678)</f>
        <v/>
      </c>
      <c s="72" t="str">
        <f>IF('S.D.PASTE SHEET'!AC678="","",'S.D.PASTE SHEET'!AC678)</f>
        <v/>
      </c>
      <c s="72" t="str">
        <f>IF('S.D.PASTE SHEET'!AD678="","",'S.D.PASTE SHEET'!AD678)</f>
        <v/>
      </c>
      <c s="74"/>
      <c s="70" t="str">
        <f>IF(AK678="","",IF(AK678&gt;0,COUNT($AG$2:AG678),""))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IF(BC678="","",IF(BC678&gt;0,COUNT($AY$2:AY678),""))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79" spans="1:157" ht="15.75" customHeight="1">
      <c r="A679" s="72" t="str">
        <f>IF('S.D.PASTE SHEET'!A679="","",'S.D.PASTE SHEET'!A679)</f>
        <v/>
      </c>
      <c s="72" t="str">
        <f>IF('S.D.PASTE SHEET'!B679="","",'S.D.PASTE SHEET'!B679)</f>
        <v/>
      </c>
      <c s="72" t="str">
        <f>IF('S.D.PASTE SHEET'!C679="","",'S.D.PASTE SHEET'!C679)</f>
        <v/>
      </c>
      <c s="73" t="str">
        <f>IF('S.D.PASTE SHEET'!D679="","",'S.D.PASTE SHEET'!D679)</f>
        <v/>
      </c>
      <c s="72" t="str">
        <f>IF('S.D.PASTE SHEET'!E679="","",UPPER('S.D.PASTE SHEET'!E679))</f>
        <v/>
      </c>
      <c s="72" t="str">
        <f>IF('S.D.PASTE SHEET'!F679="","",'S.D.PASTE SHEET'!F679)</f>
        <v/>
      </c>
      <c s="72" t="str">
        <f>IF('S.D.PASTE SHEET'!G679="","",UPPER('S.D.PASTE SHEET'!G679))</f>
        <v/>
      </c>
      <c s="72" t="str">
        <f>IF('S.D.PASTE SHEET'!H679="","",UPPER('S.D.PASTE SHEET'!H679))</f>
        <v/>
      </c>
      <c s="72" t="str">
        <f>IF('S.D.PASTE SHEET'!I679="","",'S.D.PASTE SHEET'!I679)</f>
        <v/>
      </c>
      <c s="73" t="str">
        <f>IF('S.D.PASTE SHEET'!J679="","",'S.D.PASTE SHEET'!J679)</f>
        <v/>
      </c>
      <c s="72" t="str">
        <f>IF('S.D.PASTE SHEET'!K679="","",'S.D.PASTE SHEET'!K679)</f>
        <v/>
      </c>
      <c s="72" t="str">
        <f>IF('S.D.PASTE SHEET'!L679="","",'S.D.PASTE SHEET'!L679)</f>
        <v/>
      </c>
      <c s="72" t="str">
        <f>IF('S.D.PASTE SHEET'!M679="","",'S.D.PASTE SHEET'!M679)</f>
        <v/>
      </c>
      <c s="72" t="str">
        <f>IF('S.D.PASTE SHEET'!N679="","",'S.D.PASTE SHEET'!N679)</f>
        <v/>
      </c>
      <c s="72" t="str">
        <f>IF('S.D.PASTE SHEET'!O679="","",'S.D.PASTE SHEET'!O679)</f>
        <v/>
      </c>
      <c s="72" t="str">
        <f>IF('S.D.PASTE SHEET'!P679="","",'S.D.PASTE SHEET'!P679)</f>
        <v/>
      </c>
      <c s="72" t="str">
        <f>IF('S.D.PASTE SHEET'!Q679="","",'S.D.PASTE SHEET'!Q679)</f>
        <v/>
      </c>
      <c s="72" t="str">
        <f>IF('S.D.PASTE SHEET'!R679="","",'S.D.PASTE SHEET'!R679)</f>
        <v/>
      </c>
      <c s="72" t="str">
        <f>IF('S.D.PASTE SHEET'!S679="","",'S.D.PASTE SHEET'!S679)</f>
        <v/>
      </c>
      <c s="72" t="str">
        <f>IF('S.D.PASTE SHEET'!T679="","",'S.D.PASTE SHEET'!T679)</f>
        <v/>
      </c>
      <c s="72" t="str">
        <f>IF('S.D.PASTE SHEET'!U679="","",'S.D.PASTE SHEET'!U679)</f>
        <v/>
      </c>
      <c s="72" t="str">
        <f>IF('S.D.PASTE SHEET'!V679="","",'S.D.PASTE SHEET'!V679)</f>
        <v/>
      </c>
      <c s="72" t="str">
        <f>IF('S.D.PASTE SHEET'!W679="","",'S.D.PASTE SHEET'!W679)</f>
        <v/>
      </c>
      <c s="72" t="str">
        <f>IF('S.D.PASTE SHEET'!X679="","",'S.D.PASTE SHEET'!X679)</f>
        <v/>
      </c>
      <c s="72" t="str">
        <f>IF('S.D.PASTE SHEET'!Y679="","",'S.D.PASTE SHEET'!Y679)</f>
        <v/>
      </c>
      <c s="72" t="str">
        <f>IF('S.D.PASTE SHEET'!Z679="","",'S.D.PASTE SHEET'!Z679)</f>
        <v/>
      </c>
      <c s="72" t="str">
        <f>IF('S.D.PASTE SHEET'!AA679="","",'S.D.PASTE SHEET'!AA679)</f>
        <v/>
      </c>
      <c s="72" t="str">
        <f>IF('S.D.PASTE SHEET'!AB679="","",'S.D.PASTE SHEET'!AB679)</f>
        <v/>
      </c>
      <c s="72" t="str">
        <f>IF('S.D.PASTE SHEET'!AC679="","",'S.D.PASTE SHEET'!AC679)</f>
        <v/>
      </c>
      <c s="72" t="str">
        <f>IF('S.D.PASTE SHEET'!AD679="","",'S.D.PASTE SHEET'!AD679)</f>
        <v/>
      </c>
      <c s="74"/>
      <c s="70" t="str">
        <f>IF(AK679="","",IF(AK679&gt;0,COUNT($AG$2:AG679),""))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IF(BC679="","",IF(BC679&gt;0,COUNT($AY$2:AY679),""))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0" spans="1:157" ht="15.75" customHeight="1">
      <c r="A680" s="72" t="str">
        <f>IF('S.D.PASTE SHEET'!A680="","",'S.D.PASTE SHEET'!A680)</f>
        <v/>
      </c>
      <c s="72" t="str">
        <f>IF('S.D.PASTE SHEET'!B680="","",'S.D.PASTE SHEET'!B680)</f>
        <v/>
      </c>
      <c s="72" t="str">
        <f>IF('S.D.PASTE SHEET'!C680="","",'S.D.PASTE SHEET'!C680)</f>
        <v/>
      </c>
      <c s="73" t="str">
        <f>IF('S.D.PASTE SHEET'!D680="","",'S.D.PASTE SHEET'!D680)</f>
        <v/>
      </c>
      <c s="72" t="str">
        <f>IF('S.D.PASTE SHEET'!E680="","",UPPER('S.D.PASTE SHEET'!E680))</f>
        <v/>
      </c>
      <c s="72" t="str">
        <f>IF('S.D.PASTE SHEET'!F680="","",'S.D.PASTE SHEET'!F680)</f>
        <v/>
      </c>
      <c s="72" t="str">
        <f>IF('S.D.PASTE SHEET'!G680="","",UPPER('S.D.PASTE SHEET'!G680))</f>
        <v/>
      </c>
      <c s="72" t="str">
        <f>IF('S.D.PASTE SHEET'!H680="","",UPPER('S.D.PASTE SHEET'!H680))</f>
        <v/>
      </c>
      <c s="72" t="str">
        <f>IF('S.D.PASTE SHEET'!I680="","",'S.D.PASTE SHEET'!I680)</f>
        <v/>
      </c>
      <c s="73" t="str">
        <f>IF('S.D.PASTE SHEET'!J680="","",'S.D.PASTE SHEET'!J680)</f>
        <v/>
      </c>
      <c s="72" t="str">
        <f>IF('S.D.PASTE SHEET'!K680="","",'S.D.PASTE SHEET'!K680)</f>
        <v/>
      </c>
      <c s="72" t="str">
        <f>IF('S.D.PASTE SHEET'!L680="","",'S.D.PASTE SHEET'!L680)</f>
        <v/>
      </c>
      <c s="72" t="str">
        <f>IF('S.D.PASTE SHEET'!M680="","",'S.D.PASTE SHEET'!M680)</f>
        <v/>
      </c>
      <c s="72" t="str">
        <f>IF('S.D.PASTE SHEET'!N680="","",'S.D.PASTE SHEET'!N680)</f>
        <v/>
      </c>
      <c s="72" t="str">
        <f>IF('S.D.PASTE SHEET'!O680="","",'S.D.PASTE SHEET'!O680)</f>
        <v/>
      </c>
      <c s="72" t="str">
        <f>IF('S.D.PASTE SHEET'!P680="","",'S.D.PASTE SHEET'!P680)</f>
        <v/>
      </c>
      <c s="72" t="str">
        <f>IF('S.D.PASTE SHEET'!Q680="","",'S.D.PASTE SHEET'!Q680)</f>
        <v/>
      </c>
      <c s="72" t="str">
        <f>IF('S.D.PASTE SHEET'!R680="","",'S.D.PASTE SHEET'!R680)</f>
        <v/>
      </c>
      <c s="72" t="str">
        <f>IF('S.D.PASTE SHEET'!S680="","",'S.D.PASTE SHEET'!S680)</f>
        <v/>
      </c>
      <c s="72" t="str">
        <f>IF('S.D.PASTE SHEET'!T680="","",'S.D.PASTE SHEET'!T680)</f>
        <v/>
      </c>
      <c s="72" t="str">
        <f>IF('S.D.PASTE SHEET'!U680="","",'S.D.PASTE SHEET'!U680)</f>
        <v/>
      </c>
      <c s="72" t="str">
        <f>IF('S.D.PASTE SHEET'!V680="","",'S.D.PASTE SHEET'!V680)</f>
        <v/>
      </c>
      <c s="72" t="str">
        <f>IF('S.D.PASTE SHEET'!W680="","",'S.D.PASTE SHEET'!W680)</f>
        <v/>
      </c>
      <c s="72" t="str">
        <f>IF('S.D.PASTE SHEET'!X680="","",'S.D.PASTE SHEET'!X680)</f>
        <v/>
      </c>
      <c s="72" t="str">
        <f>IF('S.D.PASTE SHEET'!Y680="","",'S.D.PASTE SHEET'!Y680)</f>
        <v/>
      </c>
      <c s="72" t="str">
        <f>IF('S.D.PASTE SHEET'!Z680="","",'S.D.PASTE SHEET'!Z680)</f>
        <v/>
      </c>
      <c s="72" t="str">
        <f>IF('S.D.PASTE SHEET'!AA680="","",'S.D.PASTE SHEET'!AA680)</f>
        <v/>
      </c>
      <c s="72" t="str">
        <f>IF('S.D.PASTE SHEET'!AB680="","",'S.D.PASTE SHEET'!AB680)</f>
        <v/>
      </c>
      <c s="72" t="str">
        <f>IF('S.D.PASTE SHEET'!AC680="","",'S.D.PASTE SHEET'!AC680)</f>
        <v/>
      </c>
      <c s="72" t="str">
        <f>IF('S.D.PASTE SHEET'!AD680="","",'S.D.PASTE SHEET'!AD680)</f>
        <v/>
      </c>
      <c s="74"/>
      <c s="70" t="str">
        <f>IF(AK680="","",IF(AK680&gt;0,COUNT($AG$2:AG680),""))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IF(BC680="","",IF(BC680&gt;0,COUNT($AY$2:AY680),""))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1" spans="1:157" ht="15.75" customHeight="1">
      <c r="A681" s="72" t="str">
        <f>IF('S.D.PASTE SHEET'!A681="","",'S.D.PASTE SHEET'!A681)</f>
        <v/>
      </c>
      <c s="72" t="str">
        <f>IF('S.D.PASTE SHEET'!B681="","",'S.D.PASTE SHEET'!B681)</f>
        <v/>
      </c>
      <c s="72" t="str">
        <f>IF('S.D.PASTE SHEET'!C681="","",'S.D.PASTE SHEET'!C681)</f>
        <v/>
      </c>
      <c s="73" t="str">
        <f>IF('S.D.PASTE SHEET'!D681="","",'S.D.PASTE SHEET'!D681)</f>
        <v/>
      </c>
      <c s="72" t="str">
        <f>IF('S.D.PASTE SHEET'!E681="","",UPPER('S.D.PASTE SHEET'!E681))</f>
        <v/>
      </c>
      <c s="72" t="str">
        <f>IF('S.D.PASTE SHEET'!F681="","",'S.D.PASTE SHEET'!F681)</f>
        <v/>
      </c>
      <c s="72" t="str">
        <f>IF('S.D.PASTE SHEET'!G681="","",UPPER('S.D.PASTE SHEET'!G681))</f>
        <v/>
      </c>
      <c s="72" t="str">
        <f>IF('S.D.PASTE SHEET'!H681="","",UPPER('S.D.PASTE SHEET'!H681))</f>
        <v/>
      </c>
      <c s="72" t="str">
        <f>IF('S.D.PASTE SHEET'!I681="","",'S.D.PASTE SHEET'!I681)</f>
        <v/>
      </c>
      <c s="73" t="str">
        <f>IF('S.D.PASTE SHEET'!J681="","",'S.D.PASTE SHEET'!J681)</f>
        <v/>
      </c>
      <c s="72" t="str">
        <f>IF('S.D.PASTE SHEET'!K681="","",'S.D.PASTE SHEET'!K681)</f>
        <v/>
      </c>
      <c s="72" t="str">
        <f>IF('S.D.PASTE SHEET'!L681="","",'S.D.PASTE SHEET'!L681)</f>
        <v/>
      </c>
      <c s="72" t="str">
        <f>IF('S.D.PASTE SHEET'!M681="","",'S.D.PASTE SHEET'!M681)</f>
        <v/>
      </c>
      <c s="72" t="str">
        <f>IF('S.D.PASTE SHEET'!N681="","",'S.D.PASTE SHEET'!N681)</f>
        <v/>
      </c>
      <c s="72" t="str">
        <f>IF('S.D.PASTE SHEET'!O681="","",'S.D.PASTE SHEET'!O681)</f>
        <v/>
      </c>
      <c s="72" t="str">
        <f>IF('S.D.PASTE SHEET'!P681="","",'S.D.PASTE SHEET'!P681)</f>
        <v/>
      </c>
      <c s="72" t="str">
        <f>IF('S.D.PASTE SHEET'!Q681="","",'S.D.PASTE SHEET'!Q681)</f>
        <v/>
      </c>
      <c s="72" t="str">
        <f>IF('S.D.PASTE SHEET'!R681="","",'S.D.PASTE SHEET'!R681)</f>
        <v/>
      </c>
      <c s="72" t="str">
        <f>IF('S.D.PASTE SHEET'!S681="","",'S.D.PASTE SHEET'!S681)</f>
        <v/>
      </c>
      <c s="72" t="str">
        <f>IF('S.D.PASTE SHEET'!T681="","",'S.D.PASTE SHEET'!T681)</f>
        <v/>
      </c>
      <c s="72" t="str">
        <f>IF('S.D.PASTE SHEET'!U681="","",'S.D.PASTE SHEET'!U681)</f>
        <v/>
      </c>
      <c s="72" t="str">
        <f>IF('S.D.PASTE SHEET'!V681="","",'S.D.PASTE SHEET'!V681)</f>
        <v/>
      </c>
      <c s="72" t="str">
        <f>IF('S.D.PASTE SHEET'!W681="","",'S.D.PASTE SHEET'!W681)</f>
        <v/>
      </c>
      <c s="72" t="str">
        <f>IF('S.D.PASTE SHEET'!X681="","",'S.D.PASTE SHEET'!X681)</f>
        <v/>
      </c>
      <c s="72" t="str">
        <f>IF('S.D.PASTE SHEET'!Y681="","",'S.D.PASTE SHEET'!Y681)</f>
        <v/>
      </c>
      <c s="72" t="str">
        <f>IF('S.D.PASTE SHEET'!Z681="","",'S.D.PASTE SHEET'!Z681)</f>
        <v/>
      </c>
      <c s="72" t="str">
        <f>IF('S.D.PASTE SHEET'!AA681="","",'S.D.PASTE SHEET'!AA681)</f>
        <v/>
      </c>
      <c s="72" t="str">
        <f>IF('S.D.PASTE SHEET'!AB681="","",'S.D.PASTE SHEET'!AB681)</f>
        <v/>
      </c>
      <c s="72" t="str">
        <f>IF('S.D.PASTE SHEET'!AC681="","",'S.D.PASTE SHEET'!AC681)</f>
        <v/>
      </c>
      <c s="72" t="str">
        <f>IF('S.D.PASTE SHEET'!AD681="","",'S.D.PASTE SHEET'!AD681)</f>
        <v/>
      </c>
      <c s="74"/>
      <c s="70" t="str">
        <f>IF(AK681="","",IF(AK681&gt;0,COUNT($AG$2:AG681),""))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IF(BC681="","",IF(BC681&gt;0,COUNT($AY$2:AY681),""))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2" spans="1:157" ht="15.75" customHeight="1">
      <c r="A682" s="72" t="str">
        <f>IF('S.D.PASTE SHEET'!A682="","",'S.D.PASTE SHEET'!A682)</f>
        <v/>
      </c>
      <c s="72" t="str">
        <f>IF('S.D.PASTE SHEET'!B682="","",'S.D.PASTE SHEET'!B682)</f>
        <v/>
      </c>
      <c s="72" t="str">
        <f>IF('S.D.PASTE SHEET'!C682="","",'S.D.PASTE SHEET'!C682)</f>
        <v/>
      </c>
      <c s="73" t="str">
        <f>IF('S.D.PASTE SHEET'!D682="","",'S.D.PASTE SHEET'!D682)</f>
        <v/>
      </c>
      <c s="72" t="str">
        <f>IF('S.D.PASTE SHEET'!E682="","",UPPER('S.D.PASTE SHEET'!E682))</f>
        <v/>
      </c>
      <c s="72" t="str">
        <f>IF('S.D.PASTE SHEET'!F682="","",'S.D.PASTE SHEET'!F682)</f>
        <v/>
      </c>
      <c s="72" t="str">
        <f>IF('S.D.PASTE SHEET'!G682="","",UPPER('S.D.PASTE SHEET'!G682))</f>
        <v/>
      </c>
      <c s="72" t="str">
        <f>IF('S.D.PASTE SHEET'!H682="","",UPPER('S.D.PASTE SHEET'!H682))</f>
        <v/>
      </c>
      <c s="72" t="str">
        <f>IF('S.D.PASTE SHEET'!I682="","",'S.D.PASTE SHEET'!I682)</f>
        <v/>
      </c>
      <c s="73" t="str">
        <f>IF('S.D.PASTE SHEET'!J682="","",'S.D.PASTE SHEET'!J682)</f>
        <v/>
      </c>
      <c s="72" t="str">
        <f>IF('S.D.PASTE SHEET'!K682="","",'S.D.PASTE SHEET'!K682)</f>
        <v/>
      </c>
      <c s="72" t="str">
        <f>IF('S.D.PASTE SHEET'!L682="","",'S.D.PASTE SHEET'!L682)</f>
        <v/>
      </c>
      <c s="72" t="str">
        <f>IF('S.D.PASTE SHEET'!M682="","",'S.D.PASTE SHEET'!M682)</f>
        <v/>
      </c>
      <c s="72" t="str">
        <f>IF('S.D.PASTE SHEET'!N682="","",'S.D.PASTE SHEET'!N682)</f>
        <v/>
      </c>
      <c s="72" t="str">
        <f>IF('S.D.PASTE SHEET'!O682="","",'S.D.PASTE SHEET'!O682)</f>
        <v/>
      </c>
      <c s="72" t="str">
        <f>IF('S.D.PASTE SHEET'!P682="","",'S.D.PASTE SHEET'!P682)</f>
        <v/>
      </c>
      <c s="72" t="str">
        <f>IF('S.D.PASTE SHEET'!Q682="","",'S.D.PASTE SHEET'!Q682)</f>
        <v/>
      </c>
      <c s="72" t="str">
        <f>IF('S.D.PASTE SHEET'!R682="","",'S.D.PASTE SHEET'!R682)</f>
        <v/>
      </c>
      <c s="72" t="str">
        <f>IF('S.D.PASTE SHEET'!S682="","",'S.D.PASTE SHEET'!S682)</f>
        <v/>
      </c>
      <c s="72" t="str">
        <f>IF('S.D.PASTE SHEET'!T682="","",'S.D.PASTE SHEET'!T682)</f>
        <v/>
      </c>
      <c s="72" t="str">
        <f>IF('S.D.PASTE SHEET'!U682="","",'S.D.PASTE SHEET'!U682)</f>
        <v/>
      </c>
      <c s="72" t="str">
        <f>IF('S.D.PASTE SHEET'!V682="","",'S.D.PASTE SHEET'!V682)</f>
        <v/>
      </c>
      <c s="72" t="str">
        <f>IF('S.D.PASTE SHEET'!W682="","",'S.D.PASTE SHEET'!W682)</f>
        <v/>
      </c>
      <c s="72" t="str">
        <f>IF('S.D.PASTE SHEET'!X682="","",'S.D.PASTE SHEET'!X682)</f>
        <v/>
      </c>
      <c s="72" t="str">
        <f>IF('S.D.PASTE SHEET'!Y682="","",'S.D.PASTE SHEET'!Y682)</f>
        <v/>
      </c>
      <c s="72" t="str">
        <f>IF('S.D.PASTE SHEET'!Z682="","",'S.D.PASTE SHEET'!Z682)</f>
        <v/>
      </c>
      <c s="72" t="str">
        <f>IF('S.D.PASTE SHEET'!AA682="","",'S.D.PASTE SHEET'!AA682)</f>
        <v/>
      </c>
      <c s="72" t="str">
        <f>IF('S.D.PASTE SHEET'!AB682="","",'S.D.PASTE SHEET'!AB682)</f>
        <v/>
      </c>
      <c s="72" t="str">
        <f>IF('S.D.PASTE SHEET'!AC682="","",'S.D.PASTE SHEET'!AC682)</f>
        <v/>
      </c>
      <c s="72" t="str">
        <f>IF('S.D.PASTE SHEET'!AD682="","",'S.D.PASTE SHEET'!AD682)</f>
        <v/>
      </c>
      <c s="74"/>
      <c s="70" t="str">
        <f>IF(AK682="","",IF(AK682&gt;0,COUNT($AG$2:AG682),""))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IF(BC682="","",IF(BC682&gt;0,COUNT($AY$2:AY682),""))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3" spans="1:157" ht="15.75" customHeight="1">
      <c r="A683" s="72" t="str">
        <f>IF('S.D.PASTE SHEET'!A683="","",'S.D.PASTE SHEET'!A683)</f>
        <v/>
      </c>
      <c s="72" t="str">
        <f>IF('S.D.PASTE SHEET'!B683="","",'S.D.PASTE SHEET'!B683)</f>
        <v/>
      </c>
      <c s="72" t="str">
        <f>IF('S.D.PASTE SHEET'!C683="","",'S.D.PASTE SHEET'!C683)</f>
        <v/>
      </c>
      <c s="73" t="str">
        <f>IF('S.D.PASTE SHEET'!D683="","",'S.D.PASTE SHEET'!D683)</f>
        <v/>
      </c>
      <c s="72" t="str">
        <f>IF('S.D.PASTE SHEET'!E683="","",UPPER('S.D.PASTE SHEET'!E683))</f>
        <v/>
      </c>
      <c s="72" t="str">
        <f>IF('S.D.PASTE SHEET'!F683="","",'S.D.PASTE SHEET'!F683)</f>
        <v/>
      </c>
      <c s="72" t="str">
        <f>IF('S.D.PASTE SHEET'!G683="","",UPPER('S.D.PASTE SHEET'!G683))</f>
        <v/>
      </c>
      <c s="72" t="str">
        <f>IF('S.D.PASTE SHEET'!H683="","",UPPER('S.D.PASTE SHEET'!H683))</f>
        <v/>
      </c>
      <c s="72" t="str">
        <f>IF('S.D.PASTE SHEET'!I683="","",'S.D.PASTE SHEET'!I683)</f>
        <v/>
      </c>
      <c s="73" t="str">
        <f>IF('S.D.PASTE SHEET'!J683="","",'S.D.PASTE SHEET'!J683)</f>
        <v/>
      </c>
      <c s="72" t="str">
        <f>IF('S.D.PASTE SHEET'!K683="","",'S.D.PASTE SHEET'!K683)</f>
        <v/>
      </c>
      <c s="72" t="str">
        <f>IF('S.D.PASTE SHEET'!L683="","",'S.D.PASTE SHEET'!L683)</f>
        <v/>
      </c>
      <c s="72" t="str">
        <f>IF('S.D.PASTE SHEET'!M683="","",'S.D.PASTE SHEET'!M683)</f>
        <v/>
      </c>
      <c s="72" t="str">
        <f>IF('S.D.PASTE SHEET'!N683="","",'S.D.PASTE SHEET'!N683)</f>
        <v/>
      </c>
      <c s="72" t="str">
        <f>IF('S.D.PASTE SHEET'!O683="","",'S.D.PASTE SHEET'!O683)</f>
        <v/>
      </c>
      <c s="72" t="str">
        <f>IF('S.D.PASTE SHEET'!P683="","",'S.D.PASTE SHEET'!P683)</f>
        <v/>
      </c>
      <c s="72" t="str">
        <f>IF('S.D.PASTE SHEET'!Q683="","",'S.D.PASTE SHEET'!Q683)</f>
        <v/>
      </c>
      <c s="72" t="str">
        <f>IF('S.D.PASTE SHEET'!R683="","",'S.D.PASTE SHEET'!R683)</f>
        <v/>
      </c>
      <c s="72" t="str">
        <f>IF('S.D.PASTE SHEET'!S683="","",'S.D.PASTE SHEET'!S683)</f>
        <v/>
      </c>
      <c s="72" t="str">
        <f>IF('S.D.PASTE SHEET'!T683="","",'S.D.PASTE SHEET'!T683)</f>
        <v/>
      </c>
      <c s="72" t="str">
        <f>IF('S.D.PASTE SHEET'!U683="","",'S.D.PASTE SHEET'!U683)</f>
        <v/>
      </c>
      <c s="72" t="str">
        <f>IF('S.D.PASTE SHEET'!V683="","",'S.D.PASTE SHEET'!V683)</f>
        <v/>
      </c>
      <c s="72" t="str">
        <f>IF('S.D.PASTE SHEET'!W683="","",'S.D.PASTE SHEET'!W683)</f>
        <v/>
      </c>
      <c s="72" t="str">
        <f>IF('S.D.PASTE SHEET'!X683="","",'S.D.PASTE SHEET'!X683)</f>
        <v/>
      </c>
      <c s="72" t="str">
        <f>IF('S.D.PASTE SHEET'!Y683="","",'S.D.PASTE SHEET'!Y683)</f>
        <v/>
      </c>
      <c s="72" t="str">
        <f>IF('S.D.PASTE SHEET'!Z683="","",'S.D.PASTE SHEET'!Z683)</f>
        <v/>
      </c>
      <c s="72" t="str">
        <f>IF('S.D.PASTE SHEET'!AA683="","",'S.D.PASTE SHEET'!AA683)</f>
        <v/>
      </c>
      <c s="72" t="str">
        <f>IF('S.D.PASTE SHEET'!AB683="","",'S.D.PASTE SHEET'!AB683)</f>
        <v/>
      </c>
      <c s="72" t="str">
        <f>IF('S.D.PASTE SHEET'!AC683="","",'S.D.PASTE SHEET'!AC683)</f>
        <v/>
      </c>
      <c s="72" t="str">
        <f>IF('S.D.PASTE SHEET'!AD683="","",'S.D.PASTE SHEET'!AD683)</f>
        <v/>
      </c>
      <c s="74"/>
      <c s="70" t="str">
        <f>IF(AK683="","",IF(AK683&gt;0,COUNT($AG$2:AG683),""))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IF(BC683="","",IF(BC683&gt;0,COUNT($AY$2:AY683),""))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4" spans="1:157" ht="15.75" customHeight="1">
      <c r="A684" s="72" t="str">
        <f>IF('S.D.PASTE SHEET'!A684="","",'S.D.PASTE SHEET'!A684)</f>
        <v/>
      </c>
      <c s="72" t="str">
        <f>IF('S.D.PASTE SHEET'!B684="","",'S.D.PASTE SHEET'!B684)</f>
        <v/>
      </c>
      <c s="72" t="str">
        <f>IF('S.D.PASTE SHEET'!C684="","",'S.D.PASTE SHEET'!C684)</f>
        <v/>
      </c>
      <c s="73" t="str">
        <f>IF('S.D.PASTE SHEET'!D684="","",'S.D.PASTE SHEET'!D684)</f>
        <v/>
      </c>
      <c s="72" t="str">
        <f>IF('S.D.PASTE SHEET'!E684="","",UPPER('S.D.PASTE SHEET'!E684))</f>
        <v/>
      </c>
      <c s="72" t="str">
        <f>IF('S.D.PASTE SHEET'!F684="","",'S.D.PASTE SHEET'!F684)</f>
        <v/>
      </c>
      <c s="72" t="str">
        <f>IF('S.D.PASTE SHEET'!G684="","",UPPER('S.D.PASTE SHEET'!G684))</f>
        <v/>
      </c>
      <c s="72" t="str">
        <f>IF('S.D.PASTE SHEET'!H684="","",UPPER('S.D.PASTE SHEET'!H684))</f>
        <v/>
      </c>
      <c s="72" t="str">
        <f>IF('S.D.PASTE SHEET'!I684="","",'S.D.PASTE SHEET'!I684)</f>
        <v/>
      </c>
      <c s="73" t="str">
        <f>IF('S.D.PASTE SHEET'!J684="","",'S.D.PASTE SHEET'!J684)</f>
        <v/>
      </c>
      <c s="72" t="str">
        <f>IF('S.D.PASTE SHEET'!K684="","",'S.D.PASTE SHEET'!K684)</f>
        <v/>
      </c>
      <c s="72" t="str">
        <f>IF('S.D.PASTE SHEET'!L684="","",'S.D.PASTE SHEET'!L684)</f>
        <v/>
      </c>
      <c s="72" t="str">
        <f>IF('S.D.PASTE SHEET'!M684="","",'S.D.PASTE SHEET'!M684)</f>
        <v/>
      </c>
      <c s="72" t="str">
        <f>IF('S.D.PASTE SHEET'!N684="","",'S.D.PASTE SHEET'!N684)</f>
        <v/>
      </c>
      <c s="72" t="str">
        <f>IF('S.D.PASTE SHEET'!O684="","",'S.D.PASTE SHEET'!O684)</f>
        <v/>
      </c>
      <c s="72" t="str">
        <f>IF('S.D.PASTE SHEET'!P684="","",'S.D.PASTE SHEET'!P684)</f>
        <v/>
      </c>
      <c s="72" t="str">
        <f>IF('S.D.PASTE SHEET'!Q684="","",'S.D.PASTE SHEET'!Q684)</f>
        <v/>
      </c>
      <c s="72" t="str">
        <f>IF('S.D.PASTE SHEET'!R684="","",'S.D.PASTE SHEET'!R684)</f>
        <v/>
      </c>
      <c s="72" t="str">
        <f>IF('S.D.PASTE SHEET'!S684="","",'S.D.PASTE SHEET'!S684)</f>
        <v/>
      </c>
      <c s="72" t="str">
        <f>IF('S.D.PASTE SHEET'!T684="","",'S.D.PASTE SHEET'!T684)</f>
        <v/>
      </c>
      <c s="72" t="str">
        <f>IF('S.D.PASTE SHEET'!U684="","",'S.D.PASTE SHEET'!U684)</f>
        <v/>
      </c>
      <c s="72" t="str">
        <f>IF('S.D.PASTE SHEET'!V684="","",'S.D.PASTE SHEET'!V684)</f>
        <v/>
      </c>
      <c s="72" t="str">
        <f>IF('S.D.PASTE SHEET'!W684="","",'S.D.PASTE SHEET'!W684)</f>
        <v/>
      </c>
      <c s="72" t="str">
        <f>IF('S.D.PASTE SHEET'!X684="","",'S.D.PASTE SHEET'!X684)</f>
        <v/>
      </c>
      <c s="72" t="str">
        <f>IF('S.D.PASTE SHEET'!Y684="","",'S.D.PASTE SHEET'!Y684)</f>
        <v/>
      </c>
      <c s="72" t="str">
        <f>IF('S.D.PASTE SHEET'!Z684="","",'S.D.PASTE SHEET'!Z684)</f>
        <v/>
      </c>
      <c s="72" t="str">
        <f>IF('S.D.PASTE SHEET'!AA684="","",'S.D.PASTE SHEET'!AA684)</f>
        <v/>
      </c>
      <c s="72" t="str">
        <f>IF('S.D.PASTE SHEET'!AB684="","",'S.D.PASTE SHEET'!AB684)</f>
        <v/>
      </c>
      <c s="72" t="str">
        <f>IF('S.D.PASTE SHEET'!AC684="","",'S.D.PASTE SHEET'!AC684)</f>
        <v/>
      </c>
      <c s="72" t="str">
        <f>IF('S.D.PASTE SHEET'!AD684="","",'S.D.PASTE SHEET'!AD684)</f>
        <v/>
      </c>
      <c s="74"/>
      <c s="70" t="str">
        <f>IF(AK684="","",IF(AK684&gt;0,COUNT($AG$2:AG684),""))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IF(BC684="","",IF(BC684&gt;0,COUNT($AY$2:AY684),""))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5" spans="1:157" ht="15.75" customHeight="1">
      <c r="A685" s="72" t="str">
        <f>IF('S.D.PASTE SHEET'!A685="","",'S.D.PASTE SHEET'!A685)</f>
        <v/>
      </c>
      <c s="72" t="str">
        <f>IF('S.D.PASTE SHEET'!B685="","",'S.D.PASTE SHEET'!B685)</f>
        <v/>
      </c>
      <c s="72" t="str">
        <f>IF('S.D.PASTE SHEET'!C685="","",'S.D.PASTE SHEET'!C685)</f>
        <v/>
      </c>
      <c s="73" t="str">
        <f>IF('S.D.PASTE SHEET'!D685="","",'S.D.PASTE SHEET'!D685)</f>
        <v/>
      </c>
      <c s="72" t="str">
        <f>IF('S.D.PASTE SHEET'!E685="","",UPPER('S.D.PASTE SHEET'!E685))</f>
        <v/>
      </c>
      <c s="72" t="str">
        <f>IF('S.D.PASTE SHEET'!F685="","",'S.D.PASTE SHEET'!F685)</f>
        <v/>
      </c>
      <c s="72" t="str">
        <f>IF('S.D.PASTE SHEET'!G685="","",UPPER('S.D.PASTE SHEET'!G685))</f>
        <v/>
      </c>
      <c s="72" t="str">
        <f>IF('S.D.PASTE SHEET'!H685="","",UPPER('S.D.PASTE SHEET'!H685))</f>
        <v/>
      </c>
      <c s="72" t="str">
        <f>IF('S.D.PASTE SHEET'!I685="","",'S.D.PASTE SHEET'!I685)</f>
        <v/>
      </c>
      <c s="73" t="str">
        <f>IF('S.D.PASTE SHEET'!J685="","",'S.D.PASTE SHEET'!J685)</f>
        <v/>
      </c>
      <c s="72" t="str">
        <f>IF('S.D.PASTE SHEET'!K685="","",'S.D.PASTE SHEET'!K685)</f>
        <v/>
      </c>
      <c s="72" t="str">
        <f>IF('S.D.PASTE SHEET'!L685="","",'S.D.PASTE SHEET'!L685)</f>
        <v/>
      </c>
      <c s="72" t="str">
        <f>IF('S.D.PASTE SHEET'!M685="","",'S.D.PASTE SHEET'!M685)</f>
        <v/>
      </c>
      <c s="72" t="str">
        <f>IF('S.D.PASTE SHEET'!N685="","",'S.D.PASTE SHEET'!N685)</f>
        <v/>
      </c>
      <c s="72" t="str">
        <f>IF('S.D.PASTE SHEET'!O685="","",'S.D.PASTE SHEET'!O685)</f>
        <v/>
      </c>
      <c s="72" t="str">
        <f>IF('S.D.PASTE SHEET'!P685="","",'S.D.PASTE SHEET'!P685)</f>
        <v/>
      </c>
      <c s="72" t="str">
        <f>IF('S.D.PASTE SHEET'!Q685="","",'S.D.PASTE SHEET'!Q685)</f>
        <v/>
      </c>
      <c s="72" t="str">
        <f>IF('S.D.PASTE SHEET'!R685="","",'S.D.PASTE SHEET'!R685)</f>
        <v/>
      </c>
      <c s="72" t="str">
        <f>IF('S.D.PASTE SHEET'!S685="","",'S.D.PASTE SHEET'!S685)</f>
        <v/>
      </c>
      <c s="72" t="str">
        <f>IF('S.D.PASTE SHEET'!T685="","",'S.D.PASTE SHEET'!T685)</f>
        <v/>
      </c>
      <c s="72" t="str">
        <f>IF('S.D.PASTE SHEET'!U685="","",'S.D.PASTE SHEET'!U685)</f>
        <v/>
      </c>
      <c s="72" t="str">
        <f>IF('S.D.PASTE SHEET'!V685="","",'S.D.PASTE SHEET'!V685)</f>
        <v/>
      </c>
      <c s="72" t="str">
        <f>IF('S.D.PASTE SHEET'!W685="","",'S.D.PASTE SHEET'!W685)</f>
        <v/>
      </c>
      <c s="72" t="str">
        <f>IF('S.D.PASTE SHEET'!X685="","",'S.D.PASTE SHEET'!X685)</f>
        <v/>
      </c>
      <c s="72" t="str">
        <f>IF('S.D.PASTE SHEET'!Y685="","",'S.D.PASTE SHEET'!Y685)</f>
        <v/>
      </c>
      <c s="72" t="str">
        <f>IF('S.D.PASTE SHEET'!Z685="","",'S.D.PASTE SHEET'!Z685)</f>
        <v/>
      </c>
      <c s="72" t="str">
        <f>IF('S.D.PASTE SHEET'!AA685="","",'S.D.PASTE SHEET'!AA685)</f>
        <v/>
      </c>
      <c s="72" t="str">
        <f>IF('S.D.PASTE SHEET'!AB685="","",'S.D.PASTE SHEET'!AB685)</f>
        <v/>
      </c>
      <c s="72" t="str">
        <f>IF('S.D.PASTE SHEET'!AC685="","",'S.D.PASTE SHEET'!AC685)</f>
        <v/>
      </c>
      <c s="72" t="str">
        <f>IF('S.D.PASTE SHEET'!AD685="","",'S.D.PASTE SHEET'!AD685)</f>
        <v/>
      </c>
      <c s="74"/>
      <c s="70" t="str">
        <f>IF(AK685="","",IF(AK685&gt;0,COUNT($AG$2:AG685),""))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IF(BC685="","",IF(BC685&gt;0,COUNT($AY$2:AY685),""))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6" spans="1:157" ht="15.75" customHeight="1">
      <c r="A686" s="72" t="str">
        <f>IF('S.D.PASTE SHEET'!A686="","",'S.D.PASTE SHEET'!A686)</f>
        <v/>
      </c>
      <c s="72" t="str">
        <f>IF('S.D.PASTE SHEET'!B686="","",'S.D.PASTE SHEET'!B686)</f>
        <v/>
      </c>
      <c s="72" t="str">
        <f>IF('S.D.PASTE SHEET'!C686="","",'S.D.PASTE SHEET'!C686)</f>
        <v/>
      </c>
      <c s="73" t="str">
        <f>IF('S.D.PASTE SHEET'!D686="","",'S.D.PASTE SHEET'!D686)</f>
        <v/>
      </c>
      <c s="72" t="str">
        <f>IF('S.D.PASTE SHEET'!E686="","",UPPER('S.D.PASTE SHEET'!E686))</f>
        <v/>
      </c>
      <c s="72" t="str">
        <f>IF('S.D.PASTE SHEET'!F686="","",'S.D.PASTE SHEET'!F686)</f>
        <v/>
      </c>
      <c s="72" t="str">
        <f>IF('S.D.PASTE SHEET'!G686="","",UPPER('S.D.PASTE SHEET'!G686))</f>
        <v/>
      </c>
      <c s="72" t="str">
        <f>IF('S.D.PASTE SHEET'!H686="","",UPPER('S.D.PASTE SHEET'!H686))</f>
        <v/>
      </c>
      <c s="72" t="str">
        <f>IF('S.D.PASTE SHEET'!I686="","",'S.D.PASTE SHEET'!I686)</f>
        <v/>
      </c>
      <c s="73" t="str">
        <f>IF('S.D.PASTE SHEET'!J686="","",'S.D.PASTE SHEET'!J686)</f>
        <v/>
      </c>
      <c s="72" t="str">
        <f>IF('S.D.PASTE SHEET'!K686="","",'S.D.PASTE SHEET'!K686)</f>
        <v/>
      </c>
      <c s="72" t="str">
        <f>IF('S.D.PASTE SHEET'!L686="","",'S.D.PASTE SHEET'!L686)</f>
        <v/>
      </c>
      <c s="72" t="str">
        <f>IF('S.D.PASTE SHEET'!M686="","",'S.D.PASTE SHEET'!M686)</f>
        <v/>
      </c>
      <c s="72" t="str">
        <f>IF('S.D.PASTE SHEET'!N686="","",'S.D.PASTE SHEET'!N686)</f>
        <v/>
      </c>
      <c s="72" t="str">
        <f>IF('S.D.PASTE SHEET'!O686="","",'S.D.PASTE SHEET'!O686)</f>
        <v/>
      </c>
      <c s="72" t="str">
        <f>IF('S.D.PASTE SHEET'!P686="","",'S.D.PASTE SHEET'!P686)</f>
        <v/>
      </c>
      <c s="72" t="str">
        <f>IF('S.D.PASTE SHEET'!Q686="","",'S.D.PASTE SHEET'!Q686)</f>
        <v/>
      </c>
      <c s="72" t="str">
        <f>IF('S.D.PASTE SHEET'!R686="","",'S.D.PASTE SHEET'!R686)</f>
        <v/>
      </c>
      <c s="72" t="str">
        <f>IF('S.D.PASTE SHEET'!S686="","",'S.D.PASTE SHEET'!S686)</f>
        <v/>
      </c>
      <c s="72" t="str">
        <f>IF('S.D.PASTE SHEET'!T686="","",'S.D.PASTE SHEET'!T686)</f>
        <v/>
      </c>
      <c s="72" t="str">
        <f>IF('S.D.PASTE SHEET'!U686="","",'S.D.PASTE SHEET'!U686)</f>
        <v/>
      </c>
      <c s="72" t="str">
        <f>IF('S.D.PASTE SHEET'!V686="","",'S.D.PASTE SHEET'!V686)</f>
        <v/>
      </c>
      <c s="72" t="str">
        <f>IF('S.D.PASTE SHEET'!W686="","",'S.D.PASTE SHEET'!W686)</f>
        <v/>
      </c>
      <c s="72" t="str">
        <f>IF('S.D.PASTE SHEET'!X686="","",'S.D.PASTE SHEET'!X686)</f>
        <v/>
      </c>
      <c s="72" t="str">
        <f>IF('S.D.PASTE SHEET'!Y686="","",'S.D.PASTE SHEET'!Y686)</f>
        <v/>
      </c>
      <c s="72" t="str">
        <f>IF('S.D.PASTE SHEET'!Z686="","",'S.D.PASTE SHEET'!Z686)</f>
        <v/>
      </c>
      <c s="72" t="str">
        <f>IF('S.D.PASTE SHEET'!AA686="","",'S.D.PASTE SHEET'!AA686)</f>
        <v/>
      </c>
      <c s="72" t="str">
        <f>IF('S.D.PASTE SHEET'!AB686="","",'S.D.PASTE SHEET'!AB686)</f>
        <v/>
      </c>
      <c s="72" t="str">
        <f>IF('S.D.PASTE SHEET'!AC686="","",'S.D.PASTE SHEET'!AC686)</f>
        <v/>
      </c>
      <c s="72" t="str">
        <f>IF('S.D.PASTE SHEET'!AD686="","",'S.D.PASTE SHEET'!AD686)</f>
        <v/>
      </c>
      <c s="74"/>
      <c s="70" t="str">
        <f>IF(AK686="","",IF(AK686&gt;0,COUNT($AG$2:AG686),""))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IF(BC686="","",IF(BC686&gt;0,COUNT($AY$2:AY686),""))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7" spans="1:157" ht="15.75" customHeight="1">
      <c r="A687" s="72" t="str">
        <f>IF('S.D.PASTE SHEET'!A687="","",'S.D.PASTE SHEET'!A687)</f>
        <v/>
      </c>
      <c s="72" t="str">
        <f>IF('S.D.PASTE SHEET'!B687="","",'S.D.PASTE SHEET'!B687)</f>
        <v/>
      </c>
      <c s="72" t="str">
        <f>IF('S.D.PASTE SHEET'!C687="","",'S.D.PASTE SHEET'!C687)</f>
        <v/>
      </c>
      <c s="73" t="str">
        <f>IF('S.D.PASTE SHEET'!D687="","",'S.D.PASTE SHEET'!D687)</f>
        <v/>
      </c>
      <c s="72" t="str">
        <f>IF('S.D.PASTE SHEET'!E687="","",UPPER('S.D.PASTE SHEET'!E687))</f>
        <v/>
      </c>
      <c s="72" t="str">
        <f>IF('S.D.PASTE SHEET'!F687="","",'S.D.PASTE SHEET'!F687)</f>
        <v/>
      </c>
      <c s="72" t="str">
        <f>IF('S.D.PASTE SHEET'!G687="","",UPPER('S.D.PASTE SHEET'!G687))</f>
        <v/>
      </c>
      <c s="72" t="str">
        <f>IF('S.D.PASTE SHEET'!H687="","",UPPER('S.D.PASTE SHEET'!H687))</f>
        <v/>
      </c>
      <c s="72" t="str">
        <f>IF('S.D.PASTE SHEET'!I687="","",'S.D.PASTE SHEET'!I687)</f>
        <v/>
      </c>
      <c s="73" t="str">
        <f>IF('S.D.PASTE SHEET'!J687="","",'S.D.PASTE SHEET'!J687)</f>
        <v/>
      </c>
      <c s="72" t="str">
        <f>IF('S.D.PASTE SHEET'!K687="","",'S.D.PASTE SHEET'!K687)</f>
        <v/>
      </c>
      <c s="72" t="str">
        <f>IF('S.D.PASTE SHEET'!L687="","",'S.D.PASTE SHEET'!L687)</f>
        <v/>
      </c>
      <c s="72" t="str">
        <f>IF('S.D.PASTE SHEET'!M687="","",'S.D.PASTE SHEET'!M687)</f>
        <v/>
      </c>
      <c s="72" t="str">
        <f>IF('S.D.PASTE SHEET'!N687="","",'S.D.PASTE SHEET'!N687)</f>
        <v/>
      </c>
      <c s="72" t="str">
        <f>IF('S.D.PASTE SHEET'!O687="","",'S.D.PASTE SHEET'!O687)</f>
        <v/>
      </c>
      <c s="72" t="str">
        <f>IF('S.D.PASTE SHEET'!P687="","",'S.D.PASTE SHEET'!P687)</f>
        <v/>
      </c>
      <c s="72" t="str">
        <f>IF('S.D.PASTE SHEET'!Q687="","",'S.D.PASTE SHEET'!Q687)</f>
        <v/>
      </c>
      <c s="72" t="str">
        <f>IF('S.D.PASTE SHEET'!R687="","",'S.D.PASTE SHEET'!R687)</f>
        <v/>
      </c>
      <c s="72" t="str">
        <f>IF('S.D.PASTE SHEET'!S687="","",'S.D.PASTE SHEET'!S687)</f>
        <v/>
      </c>
      <c s="72" t="str">
        <f>IF('S.D.PASTE SHEET'!T687="","",'S.D.PASTE SHEET'!T687)</f>
        <v/>
      </c>
      <c s="72" t="str">
        <f>IF('S.D.PASTE SHEET'!U687="","",'S.D.PASTE SHEET'!U687)</f>
        <v/>
      </c>
      <c s="72" t="str">
        <f>IF('S.D.PASTE SHEET'!V687="","",'S.D.PASTE SHEET'!V687)</f>
        <v/>
      </c>
      <c s="72" t="str">
        <f>IF('S.D.PASTE SHEET'!W687="","",'S.D.PASTE SHEET'!W687)</f>
        <v/>
      </c>
      <c s="72" t="str">
        <f>IF('S.D.PASTE SHEET'!X687="","",'S.D.PASTE SHEET'!X687)</f>
        <v/>
      </c>
      <c s="72" t="str">
        <f>IF('S.D.PASTE SHEET'!Y687="","",'S.D.PASTE SHEET'!Y687)</f>
        <v/>
      </c>
      <c s="72" t="str">
        <f>IF('S.D.PASTE SHEET'!Z687="","",'S.D.PASTE SHEET'!Z687)</f>
        <v/>
      </c>
      <c s="72" t="str">
        <f>IF('S.D.PASTE SHEET'!AA687="","",'S.D.PASTE SHEET'!AA687)</f>
        <v/>
      </c>
      <c s="72" t="str">
        <f>IF('S.D.PASTE SHEET'!AB687="","",'S.D.PASTE SHEET'!AB687)</f>
        <v/>
      </c>
      <c s="72" t="str">
        <f>IF('S.D.PASTE SHEET'!AC687="","",'S.D.PASTE SHEET'!AC687)</f>
        <v/>
      </c>
      <c s="72" t="str">
        <f>IF('S.D.PASTE SHEET'!AD687="","",'S.D.PASTE SHEET'!AD687)</f>
        <v/>
      </c>
      <c s="74"/>
      <c s="70" t="str">
        <f>IF(AK687="","",IF(AK687&gt;0,COUNT($AG$2:AG687),""))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IF(BC687="","",IF(BC687&gt;0,COUNT($AY$2:AY687),""))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8" spans="1:157" ht="15.75" customHeight="1">
      <c r="A688" s="72" t="str">
        <f>IF('S.D.PASTE SHEET'!A688="","",'S.D.PASTE SHEET'!A688)</f>
        <v/>
      </c>
      <c s="72" t="str">
        <f>IF('S.D.PASTE SHEET'!B688="","",'S.D.PASTE SHEET'!B688)</f>
        <v/>
      </c>
      <c s="72" t="str">
        <f>IF('S.D.PASTE SHEET'!C688="","",'S.D.PASTE SHEET'!C688)</f>
        <v/>
      </c>
      <c s="73" t="str">
        <f>IF('S.D.PASTE SHEET'!D688="","",'S.D.PASTE SHEET'!D688)</f>
        <v/>
      </c>
      <c s="72" t="str">
        <f>IF('S.D.PASTE SHEET'!E688="","",UPPER('S.D.PASTE SHEET'!E688))</f>
        <v/>
      </c>
      <c s="72" t="str">
        <f>IF('S.D.PASTE SHEET'!F688="","",'S.D.PASTE SHEET'!F688)</f>
        <v/>
      </c>
      <c s="72" t="str">
        <f>IF('S.D.PASTE SHEET'!G688="","",UPPER('S.D.PASTE SHEET'!G688))</f>
        <v/>
      </c>
      <c s="72" t="str">
        <f>IF('S.D.PASTE SHEET'!H688="","",UPPER('S.D.PASTE SHEET'!H688))</f>
        <v/>
      </c>
      <c s="72" t="str">
        <f>IF('S.D.PASTE SHEET'!I688="","",'S.D.PASTE SHEET'!I688)</f>
        <v/>
      </c>
      <c s="73" t="str">
        <f>IF('S.D.PASTE SHEET'!J688="","",'S.D.PASTE SHEET'!J688)</f>
        <v/>
      </c>
      <c s="72" t="str">
        <f>IF('S.D.PASTE SHEET'!K688="","",'S.D.PASTE SHEET'!K688)</f>
        <v/>
      </c>
      <c s="72" t="str">
        <f>IF('S.D.PASTE SHEET'!L688="","",'S.D.PASTE SHEET'!L688)</f>
        <v/>
      </c>
      <c s="72" t="str">
        <f>IF('S.D.PASTE SHEET'!M688="","",'S.D.PASTE SHEET'!M688)</f>
        <v/>
      </c>
      <c s="72" t="str">
        <f>IF('S.D.PASTE SHEET'!N688="","",'S.D.PASTE SHEET'!N688)</f>
        <v/>
      </c>
      <c s="72" t="str">
        <f>IF('S.D.PASTE SHEET'!O688="","",'S.D.PASTE SHEET'!O688)</f>
        <v/>
      </c>
      <c s="72" t="str">
        <f>IF('S.D.PASTE SHEET'!P688="","",'S.D.PASTE SHEET'!P688)</f>
        <v/>
      </c>
      <c s="72" t="str">
        <f>IF('S.D.PASTE SHEET'!Q688="","",'S.D.PASTE SHEET'!Q688)</f>
        <v/>
      </c>
      <c s="72" t="str">
        <f>IF('S.D.PASTE SHEET'!R688="","",'S.D.PASTE SHEET'!R688)</f>
        <v/>
      </c>
      <c s="72" t="str">
        <f>IF('S.D.PASTE SHEET'!S688="","",'S.D.PASTE SHEET'!S688)</f>
        <v/>
      </c>
      <c s="72" t="str">
        <f>IF('S.D.PASTE SHEET'!T688="","",'S.D.PASTE SHEET'!T688)</f>
        <v/>
      </c>
      <c s="72" t="str">
        <f>IF('S.D.PASTE SHEET'!U688="","",'S.D.PASTE SHEET'!U688)</f>
        <v/>
      </c>
      <c s="72" t="str">
        <f>IF('S.D.PASTE SHEET'!V688="","",'S.D.PASTE SHEET'!V688)</f>
        <v/>
      </c>
      <c s="72" t="str">
        <f>IF('S.D.PASTE SHEET'!W688="","",'S.D.PASTE SHEET'!W688)</f>
        <v/>
      </c>
      <c s="72" t="str">
        <f>IF('S.D.PASTE SHEET'!X688="","",'S.D.PASTE SHEET'!X688)</f>
        <v/>
      </c>
      <c s="72" t="str">
        <f>IF('S.D.PASTE SHEET'!Y688="","",'S.D.PASTE SHEET'!Y688)</f>
        <v/>
      </c>
      <c s="72" t="str">
        <f>IF('S.D.PASTE SHEET'!Z688="","",'S.D.PASTE SHEET'!Z688)</f>
        <v/>
      </c>
      <c s="72" t="str">
        <f>IF('S.D.PASTE SHEET'!AA688="","",'S.D.PASTE SHEET'!AA688)</f>
        <v/>
      </c>
      <c s="72" t="str">
        <f>IF('S.D.PASTE SHEET'!AB688="","",'S.D.PASTE SHEET'!AB688)</f>
        <v/>
      </c>
      <c s="72" t="str">
        <f>IF('S.D.PASTE SHEET'!AC688="","",'S.D.PASTE SHEET'!AC688)</f>
        <v/>
      </c>
      <c s="72" t="str">
        <f>IF('S.D.PASTE SHEET'!AD688="","",'S.D.PASTE SHEET'!AD688)</f>
        <v/>
      </c>
      <c s="74"/>
      <c s="70" t="str">
        <f>IF(AK688="","",IF(AK688&gt;0,COUNT($AG$2:AG688),""))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IF(BC688="","",IF(BC688&gt;0,COUNT($AY$2:AY688),""))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89" spans="1:157" ht="15.75" customHeight="1">
      <c r="A689" s="72" t="str">
        <f>IF('S.D.PASTE SHEET'!A689="","",'S.D.PASTE SHEET'!A689)</f>
        <v/>
      </c>
      <c s="72" t="str">
        <f>IF('S.D.PASTE SHEET'!B689="","",'S.D.PASTE SHEET'!B689)</f>
        <v/>
      </c>
      <c s="72" t="str">
        <f>IF('S.D.PASTE SHEET'!C689="","",'S.D.PASTE SHEET'!C689)</f>
        <v/>
      </c>
      <c s="73" t="str">
        <f>IF('S.D.PASTE SHEET'!D689="","",'S.D.PASTE SHEET'!D689)</f>
        <v/>
      </c>
      <c s="72" t="str">
        <f>IF('S.D.PASTE SHEET'!E689="","",UPPER('S.D.PASTE SHEET'!E689))</f>
        <v/>
      </c>
      <c s="72" t="str">
        <f>IF('S.D.PASTE SHEET'!F689="","",'S.D.PASTE SHEET'!F689)</f>
        <v/>
      </c>
      <c s="72" t="str">
        <f>IF('S.D.PASTE SHEET'!G689="","",UPPER('S.D.PASTE SHEET'!G689))</f>
        <v/>
      </c>
      <c s="72" t="str">
        <f>IF('S.D.PASTE SHEET'!H689="","",UPPER('S.D.PASTE SHEET'!H689))</f>
        <v/>
      </c>
      <c s="72" t="str">
        <f>IF('S.D.PASTE SHEET'!I689="","",'S.D.PASTE SHEET'!I689)</f>
        <v/>
      </c>
      <c s="73" t="str">
        <f>IF('S.D.PASTE SHEET'!J689="","",'S.D.PASTE SHEET'!J689)</f>
        <v/>
      </c>
      <c s="72" t="str">
        <f>IF('S.D.PASTE SHEET'!K689="","",'S.D.PASTE SHEET'!K689)</f>
        <v/>
      </c>
      <c s="72" t="str">
        <f>IF('S.D.PASTE SHEET'!L689="","",'S.D.PASTE SHEET'!L689)</f>
        <v/>
      </c>
      <c s="72" t="str">
        <f>IF('S.D.PASTE SHEET'!M689="","",'S.D.PASTE SHEET'!M689)</f>
        <v/>
      </c>
      <c s="72" t="str">
        <f>IF('S.D.PASTE SHEET'!N689="","",'S.D.PASTE SHEET'!N689)</f>
        <v/>
      </c>
      <c s="72" t="str">
        <f>IF('S.D.PASTE SHEET'!O689="","",'S.D.PASTE SHEET'!O689)</f>
        <v/>
      </c>
      <c s="72" t="str">
        <f>IF('S.D.PASTE SHEET'!P689="","",'S.D.PASTE SHEET'!P689)</f>
        <v/>
      </c>
      <c s="72" t="str">
        <f>IF('S.D.PASTE SHEET'!Q689="","",'S.D.PASTE SHEET'!Q689)</f>
        <v/>
      </c>
      <c s="72" t="str">
        <f>IF('S.D.PASTE SHEET'!R689="","",'S.D.PASTE SHEET'!R689)</f>
        <v/>
      </c>
      <c s="72" t="str">
        <f>IF('S.D.PASTE SHEET'!S689="","",'S.D.PASTE SHEET'!S689)</f>
        <v/>
      </c>
      <c s="72" t="str">
        <f>IF('S.D.PASTE SHEET'!T689="","",'S.D.PASTE SHEET'!T689)</f>
        <v/>
      </c>
      <c s="72" t="str">
        <f>IF('S.D.PASTE SHEET'!U689="","",'S.D.PASTE SHEET'!U689)</f>
        <v/>
      </c>
      <c s="72" t="str">
        <f>IF('S.D.PASTE SHEET'!V689="","",'S.D.PASTE SHEET'!V689)</f>
        <v/>
      </c>
      <c s="72" t="str">
        <f>IF('S.D.PASTE SHEET'!W689="","",'S.D.PASTE SHEET'!W689)</f>
        <v/>
      </c>
      <c s="72" t="str">
        <f>IF('S.D.PASTE SHEET'!X689="","",'S.D.PASTE SHEET'!X689)</f>
        <v/>
      </c>
      <c s="72" t="str">
        <f>IF('S.D.PASTE SHEET'!Y689="","",'S.D.PASTE SHEET'!Y689)</f>
        <v/>
      </c>
      <c s="72" t="str">
        <f>IF('S.D.PASTE SHEET'!Z689="","",'S.D.PASTE SHEET'!Z689)</f>
        <v/>
      </c>
      <c s="72" t="str">
        <f>IF('S.D.PASTE SHEET'!AA689="","",'S.D.PASTE SHEET'!AA689)</f>
        <v/>
      </c>
      <c s="72" t="str">
        <f>IF('S.D.PASTE SHEET'!AB689="","",'S.D.PASTE SHEET'!AB689)</f>
        <v/>
      </c>
      <c s="72" t="str">
        <f>IF('S.D.PASTE SHEET'!AC689="","",'S.D.PASTE SHEET'!AC689)</f>
        <v/>
      </c>
      <c s="72" t="str">
        <f>IF('S.D.PASTE SHEET'!AD689="","",'S.D.PASTE SHEET'!AD689)</f>
        <v/>
      </c>
      <c s="74"/>
      <c s="70" t="str">
        <f>IF(AK689="","",IF(AK689&gt;0,COUNT($AG$2:AG689),""))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IF(BC689="","",IF(BC689&gt;0,COUNT($AY$2:AY689),""))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0" spans="1:157" ht="15.75" customHeight="1">
      <c r="A690" s="72" t="str">
        <f>IF('S.D.PASTE SHEET'!A690="","",'S.D.PASTE SHEET'!A690)</f>
        <v/>
      </c>
      <c s="72" t="str">
        <f>IF('S.D.PASTE SHEET'!B690="","",'S.D.PASTE SHEET'!B690)</f>
        <v/>
      </c>
      <c s="72" t="str">
        <f>IF('S.D.PASTE SHEET'!C690="","",'S.D.PASTE SHEET'!C690)</f>
        <v/>
      </c>
      <c s="73" t="str">
        <f>IF('S.D.PASTE SHEET'!D690="","",'S.D.PASTE SHEET'!D690)</f>
        <v/>
      </c>
      <c s="72" t="str">
        <f>IF('S.D.PASTE SHEET'!E690="","",UPPER('S.D.PASTE SHEET'!E690))</f>
        <v/>
      </c>
      <c s="72" t="str">
        <f>IF('S.D.PASTE SHEET'!F690="","",'S.D.PASTE SHEET'!F690)</f>
        <v/>
      </c>
      <c s="72" t="str">
        <f>IF('S.D.PASTE SHEET'!G690="","",UPPER('S.D.PASTE SHEET'!G690))</f>
        <v/>
      </c>
      <c s="72" t="str">
        <f>IF('S.D.PASTE SHEET'!H690="","",UPPER('S.D.PASTE SHEET'!H690))</f>
        <v/>
      </c>
      <c s="72" t="str">
        <f>IF('S.D.PASTE SHEET'!I690="","",'S.D.PASTE SHEET'!I690)</f>
        <v/>
      </c>
      <c s="73" t="str">
        <f>IF('S.D.PASTE SHEET'!J690="","",'S.D.PASTE SHEET'!J690)</f>
        <v/>
      </c>
      <c s="72" t="str">
        <f>IF('S.D.PASTE SHEET'!K690="","",'S.D.PASTE SHEET'!K690)</f>
        <v/>
      </c>
      <c s="72" t="str">
        <f>IF('S.D.PASTE SHEET'!L690="","",'S.D.PASTE SHEET'!L690)</f>
        <v/>
      </c>
      <c s="72" t="str">
        <f>IF('S.D.PASTE SHEET'!M690="","",'S.D.PASTE SHEET'!M690)</f>
        <v/>
      </c>
      <c s="72" t="str">
        <f>IF('S.D.PASTE SHEET'!N690="","",'S.D.PASTE SHEET'!N690)</f>
        <v/>
      </c>
      <c s="72" t="str">
        <f>IF('S.D.PASTE SHEET'!O690="","",'S.D.PASTE SHEET'!O690)</f>
        <v/>
      </c>
      <c s="72" t="str">
        <f>IF('S.D.PASTE SHEET'!P690="","",'S.D.PASTE SHEET'!P690)</f>
        <v/>
      </c>
      <c s="72" t="str">
        <f>IF('S.D.PASTE SHEET'!Q690="","",'S.D.PASTE SHEET'!Q690)</f>
        <v/>
      </c>
      <c s="72" t="str">
        <f>IF('S.D.PASTE SHEET'!R690="","",'S.D.PASTE SHEET'!R690)</f>
        <v/>
      </c>
      <c s="72" t="str">
        <f>IF('S.D.PASTE SHEET'!S690="","",'S.D.PASTE SHEET'!S690)</f>
        <v/>
      </c>
      <c s="72" t="str">
        <f>IF('S.D.PASTE SHEET'!T690="","",'S.D.PASTE SHEET'!T690)</f>
        <v/>
      </c>
      <c s="72" t="str">
        <f>IF('S.D.PASTE SHEET'!U690="","",'S.D.PASTE SHEET'!U690)</f>
        <v/>
      </c>
      <c s="72" t="str">
        <f>IF('S.D.PASTE SHEET'!V690="","",'S.D.PASTE SHEET'!V690)</f>
        <v/>
      </c>
      <c s="72" t="str">
        <f>IF('S.D.PASTE SHEET'!W690="","",'S.D.PASTE SHEET'!W690)</f>
        <v/>
      </c>
      <c s="72" t="str">
        <f>IF('S.D.PASTE SHEET'!X690="","",'S.D.PASTE SHEET'!X690)</f>
        <v/>
      </c>
      <c s="72" t="str">
        <f>IF('S.D.PASTE SHEET'!Y690="","",'S.D.PASTE SHEET'!Y690)</f>
        <v/>
      </c>
      <c s="72" t="str">
        <f>IF('S.D.PASTE SHEET'!Z690="","",'S.D.PASTE SHEET'!Z690)</f>
        <v/>
      </c>
      <c s="72" t="str">
        <f>IF('S.D.PASTE SHEET'!AA690="","",'S.D.PASTE SHEET'!AA690)</f>
        <v/>
      </c>
      <c s="72" t="str">
        <f>IF('S.D.PASTE SHEET'!AB690="","",'S.D.PASTE SHEET'!AB690)</f>
        <v/>
      </c>
      <c s="72" t="str">
        <f>IF('S.D.PASTE SHEET'!AC690="","",'S.D.PASTE SHEET'!AC690)</f>
        <v/>
      </c>
      <c s="72" t="str">
        <f>IF('S.D.PASTE SHEET'!AD690="","",'S.D.PASTE SHEET'!AD690)</f>
        <v/>
      </c>
      <c s="74"/>
      <c s="70" t="str">
        <f>IF(AK690="","",IF(AK690&gt;0,COUNT($AG$2:AG690),""))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IF(BC690="","",IF(BC690&gt;0,COUNT($AY$2:AY690),""))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1" spans="1:157" ht="15.75" customHeight="1">
      <c r="A691" s="72" t="str">
        <f>IF('S.D.PASTE SHEET'!A691="","",'S.D.PASTE SHEET'!A691)</f>
        <v/>
      </c>
      <c s="72" t="str">
        <f>IF('S.D.PASTE SHEET'!B691="","",'S.D.PASTE SHEET'!B691)</f>
        <v/>
      </c>
      <c s="72" t="str">
        <f>IF('S.D.PASTE SHEET'!C691="","",'S.D.PASTE SHEET'!C691)</f>
        <v/>
      </c>
      <c s="73" t="str">
        <f>IF('S.D.PASTE SHEET'!D691="","",'S.D.PASTE SHEET'!D691)</f>
        <v/>
      </c>
      <c s="72" t="str">
        <f>IF('S.D.PASTE SHEET'!E691="","",UPPER('S.D.PASTE SHEET'!E691))</f>
        <v/>
      </c>
      <c s="72" t="str">
        <f>IF('S.D.PASTE SHEET'!F691="","",'S.D.PASTE SHEET'!F691)</f>
        <v/>
      </c>
      <c s="72" t="str">
        <f>IF('S.D.PASTE SHEET'!G691="","",UPPER('S.D.PASTE SHEET'!G691))</f>
        <v/>
      </c>
      <c s="72" t="str">
        <f>IF('S.D.PASTE SHEET'!H691="","",UPPER('S.D.PASTE SHEET'!H691))</f>
        <v/>
      </c>
      <c s="72" t="str">
        <f>IF('S.D.PASTE SHEET'!I691="","",'S.D.PASTE SHEET'!I691)</f>
        <v/>
      </c>
      <c s="73" t="str">
        <f>IF('S.D.PASTE SHEET'!J691="","",'S.D.PASTE SHEET'!J691)</f>
        <v/>
      </c>
      <c s="72" t="str">
        <f>IF('S.D.PASTE SHEET'!K691="","",'S.D.PASTE SHEET'!K691)</f>
        <v/>
      </c>
      <c s="72" t="str">
        <f>IF('S.D.PASTE SHEET'!L691="","",'S.D.PASTE SHEET'!L691)</f>
        <v/>
      </c>
      <c s="72" t="str">
        <f>IF('S.D.PASTE SHEET'!M691="","",'S.D.PASTE SHEET'!M691)</f>
        <v/>
      </c>
      <c s="72" t="str">
        <f>IF('S.D.PASTE SHEET'!N691="","",'S.D.PASTE SHEET'!N691)</f>
        <v/>
      </c>
      <c s="72" t="str">
        <f>IF('S.D.PASTE SHEET'!O691="","",'S.D.PASTE SHEET'!O691)</f>
        <v/>
      </c>
      <c s="72" t="str">
        <f>IF('S.D.PASTE SHEET'!P691="","",'S.D.PASTE SHEET'!P691)</f>
        <v/>
      </c>
      <c s="72" t="str">
        <f>IF('S.D.PASTE SHEET'!Q691="","",'S.D.PASTE SHEET'!Q691)</f>
        <v/>
      </c>
      <c s="72" t="str">
        <f>IF('S.D.PASTE SHEET'!R691="","",'S.D.PASTE SHEET'!R691)</f>
        <v/>
      </c>
      <c s="72" t="str">
        <f>IF('S.D.PASTE SHEET'!S691="","",'S.D.PASTE SHEET'!S691)</f>
        <v/>
      </c>
      <c s="72" t="str">
        <f>IF('S.D.PASTE SHEET'!T691="","",'S.D.PASTE SHEET'!T691)</f>
        <v/>
      </c>
      <c s="72" t="str">
        <f>IF('S.D.PASTE SHEET'!U691="","",'S.D.PASTE SHEET'!U691)</f>
        <v/>
      </c>
      <c s="72" t="str">
        <f>IF('S.D.PASTE SHEET'!V691="","",'S.D.PASTE SHEET'!V691)</f>
        <v/>
      </c>
      <c s="72" t="str">
        <f>IF('S.D.PASTE SHEET'!W691="","",'S.D.PASTE SHEET'!W691)</f>
        <v/>
      </c>
      <c s="72" t="str">
        <f>IF('S.D.PASTE SHEET'!X691="","",'S.D.PASTE SHEET'!X691)</f>
        <v/>
      </c>
      <c s="72" t="str">
        <f>IF('S.D.PASTE SHEET'!Y691="","",'S.D.PASTE SHEET'!Y691)</f>
        <v/>
      </c>
      <c s="72" t="str">
        <f>IF('S.D.PASTE SHEET'!Z691="","",'S.D.PASTE SHEET'!Z691)</f>
        <v/>
      </c>
      <c s="72" t="str">
        <f>IF('S.D.PASTE SHEET'!AA691="","",'S.D.PASTE SHEET'!AA691)</f>
        <v/>
      </c>
      <c s="72" t="str">
        <f>IF('S.D.PASTE SHEET'!AB691="","",'S.D.PASTE SHEET'!AB691)</f>
        <v/>
      </c>
      <c s="72" t="str">
        <f>IF('S.D.PASTE SHEET'!AC691="","",'S.D.PASTE SHEET'!AC691)</f>
        <v/>
      </c>
      <c s="72" t="str">
        <f>IF('S.D.PASTE SHEET'!AD691="","",'S.D.PASTE SHEET'!AD691)</f>
        <v/>
      </c>
      <c s="74"/>
      <c s="70" t="str">
        <f>IF(AK691="","",IF(AK691&gt;0,COUNT($AG$2:AG691),""))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IF(BC691="","",IF(BC691&gt;0,COUNT($AY$2:AY691),""))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2" spans="1:157" ht="15.75" customHeight="1">
      <c r="A692" s="72" t="str">
        <f>IF('S.D.PASTE SHEET'!A692="","",'S.D.PASTE SHEET'!A692)</f>
        <v/>
      </c>
      <c s="72" t="str">
        <f>IF('S.D.PASTE SHEET'!B692="","",'S.D.PASTE SHEET'!B692)</f>
        <v/>
      </c>
      <c s="72" t="str">
        <f>IF('S.D.PASTE SHEET'!C692="","",'S.D.PASTE SHEET'!C692)</f>
        <v/>
      </c>
      <c s="73" t="str">
        <f>IF('S.D.PASTE SHEET'!D692="","",'S.D.PASTE SHEET'!D692)</f>
        <v/>
      </c>
      <c s="72" t="str">
        <f>IF('S.D.PASTE SHEET'!E692="","",UPPER('S.D.PASTE SHEET'!E692))</f>
        <v/>
      </c>
      <c s="72" t="str">
        <f>IF('S.D.PASTE SHEET'!F692="","",'S.D.PASTE SHEET'!F692)</f>
        <v/>
      </c>
      <c s="72" t="str">
        <f>IF('S.D.PASTE SHEET'!G692="","",UPPER('S.D.PASTE SHEET'!G692))</f>
        <v/>
      </c>
      <c s="72" t="str">
        <f>IF('S.D.PASTE SHEET'!H692="","",UPPER('S.D.PASTE SHEET'!H692))</f>
        <v/>
      </c>
      <c s="72" t="str">
        <f>IF('S.D.PASTE SHEET'!I692="","",'S.D.PASTE SHEET'!I692)</f>
        <v/>
      </c>
      <c s="73" t="str">
        <f>IF('S.D.PASTE SHEET'!J692="","",'S.D.PASTE SHEET'!J692)</f>
        <v/>
      </c>
      <c s="72" t="str">
        <f>IF('S.D.PASTE SHEET'!K692="","",'S.D.PASTE SHEET'!K692)</f>
        <v/>
      </c>
      <c s="72" t="str">
        <f>IF('S.D.PASTE SHEET'!L692="","",'S.D.PASTE SHEET'!L692)</f>
        <v/>
      </c>
      <c s="72" t="str">
        <f>IF('S.D.PASTE SHEET'!M692="","",'S.D.PASTE SHEET'!M692)</f>
        <v/>
      </c>
      <c s="72" t="str">
        <f>IF('S.D.PASTE SHEET'!N692="","",'S.D.PASTE SHEET'!N692)</f>
        <v/>
      </c>
      <c s="72" t="str">
        <f>IF('S.D.PASTE SHEET'!O692="","",'S.D.PASTE SHEET'!O692)</f>
        <v/>
      </c>
      <c s="72" t="str">
        <f>IF('S.D.PASTE SHEET'!P692="","",'S.D.PASTE SHEET'!P692)</f>
        <v/>
      </c>
      <c s="72" t="str">
        <f>IF('S.D.PASTE SHEET'!Q692="","",'S.D.PASTE SHEET'!Q692)</f>
        <v/>
      </c>
      <c s="72" t="str">
        <f>IF('S.D.PASTE SHEET'!R692="","",'S.D.PASTE SHEET'!R692)</f>
        <v/>
      </c>
      <c s="72" t="str">
        <f>IF('S.D.PASTE SHEET'!S692="","",'S.D.PASTE SHEET'!S692)</f>
        <v/>
      </c>
      <c s="72" t="str">
        <f>IF('S.D.PASTE SHEET'!T692="","",'S.D.PASTE SHEET'!T692)</f>
        <v/>
      </c>
      <c s="72" t="str">
        <f>IF('S.D.PASTE SHEET'!U692="","",'S.D.PASTE SHEET'!U692)</f>
        <v/>
      </c>
      <c s="72" t="str">
        <f>IF('S.D.PASTE SHEET'!V692="","",'S.D.PASTE SHEET'!V692)</f>
        <v/>
      </c>
      <c s="72" t="str">
        <f>IF('S.D.PASTE SHEET'!W692="","",'S.D.PASTE SHEET'!W692)</f>
        <v/>
      </c>
      <c s="72" t="str">
        <f>IF('S.D.PASTE SHEET'!X692="","",'S.D.PASTE SHEET'!X692)</f>
        <v/>
      </c>
      <c s="72" t="str">
        <f>IF('S.D.PASTE SHEET'!Y692="","",'S.D.PASTE SHEET'!Y692)</f>
        <v/>
      </c>
      <c s="72" t="str">
        <f>IF('S.D.PASTE SHEET'!Z692="","",'S.D.PASTE SHEET'!Z692)</f>
        <v/>
      </c>
      <c s="72" t="str">
        <f>IF('S.D.PASTE SHEET'!AA692="","",'S.D.PASTE SHEET'!AA692)</f>
        <v/>
      </c>
      <c s="72" t="str">
        <f>IF('S.D.PASTE SHEET'!AB692="","",'S.D.PASTE SHEET'!AB692)</f>
        <v/>
      </c>
      <c s="72" t="str">
        <f>IF('S.D.PASTE SHEET'!AC692="","",'S.D.PASTE SHEET'!AC692)</f>
        <v/>
      </c>
      <c s="72" t="str">
        <f>IF('S.D.PASTE SHEET'!AD692="","",'S.D.PASTE SHEET'!AD692)</f>
        <v/>
      </c>
      <c s="74"/>
      <c s="70" t="str">
        <f>IF(AK692="","",IF(AK692&gt;0,COUNT($AG$2:AG692),""))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IF(BC692="","",IF(BC692&gt;0,COUNT($AY$2:AY692),""))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3" spans="1:157" ht="15.75" customHeight="1">
      <c r="A693" s="72" t="str">
        <f>IF('S.D.PASTE SHEET'!A693="","",'S.D.PASTE SHEET'!A693)</f>
        <v/>
      </c>
      <c s="72" t="str">
        <f>IF('S.D.PASTE SHEET'!B693="","",'S.D.PASTE SHEET'!B693)</f>
        <v/>
      </c>
      <c s="72" t="str">
        <f>IF('S.D.PASTE SHEET'!C693="","",'S.D.PASTE SHEET'!C693)</f>
        <v/>
      </c>
      <c s="73" t="str">
        <f>IF('S.D.PASTE SHEET'!D693="","",'S.D.PASTE SHEET'!D693)</f>
        <v/>
      </c>
      <c s="72" t="str">
        <f>IF('S.D.PASTE SHEET'!E693="","",UPPER('S.D.PASTE SHEET'!E693))</f>
        <v/>
      </c>
      <c s="72" t="str">
        <f>IF('S.D.PASTE SHEET'!F693="","",'S.D.PASTE SHEET'!F693)</f>
        <v/>
      </c>
      <c s="72" t="str">
        <f>IF('S.D.PASTE SHEET'!G693="","",UPPER('S.D.PASTE SHEET'!G693))</f>
        <v/>
      </c>
      <c s="72" t="str">
        <f>IF('S.D.PASTE SHEET'!H693="","",UPPER('S.D.PASTE SHEET'!H693))</f>
        <v/>
      </c>
      <c s="72" t="str">
        <f>IF('S.D.PASTE SHEET'!I693="","",'S.D.PASTE SHEET'!I693)</f>
        <v/>
      </c>
      <c s="73" t="str">
        <f>IF('S.D.PASTE SHEET'!J693="","",'S.D.PASTE SHEET'!J693)</f>
        <v/>
      </c>
      <c s="72" t="str">
        <f>IF('S.D.PASTE SHEET'!K693="","",'S.D.PASTE SHEET'!K693)</f>
        <v/>
      </c>
      <c s="72" t="str">
        <f>IF('S.D.PASTE SHEET'!L693="","",'S.D.PASTE SHEET'!L693)</f>
        <v/>
      </c>
      <c s="72" t="str">
        <f>IF('S.D.PASTE SHEET'!M693="","",'S.D.PASTE SHEET'!M693)</f>
        <v/>
      </c>
      <c s="72" t="str">
        <f>IF('S.D.PASTE SHEET'!N693="","",'S.D.PASTE SHEET'!N693)</f>
        <v/>
      </c>
      <c s="72" t="str">
        <f>IF('S.D.PASTE SHEET'!O693="","",'S.D.PASTE SHEET'!O693)</f>
        <v/>
      </c>
      <c s="72" t="str">
        <f>IF('S.D.PASTE SHEET'!P693="","",'S.D.PASTE SHEET'!P693)</f>
        <v/>
      </c>
      <c s="72" t="str">
        <f>IF('S.D.PASTE SHEET'!Q693="","",'S.D.PASTE SHEET'!Q693)</f>
        <v/>
      </c>
      <c s="72" t="str">
        <f>IF('S.D.PASTE SHEET'!R693="","",'S.D.PASTE SHEET'!R693)</f>
        <v/>
      </c>
      <c s="72" t="str">
        <f>IF('S.D.PASTE SHEET'!S693="","",'S.D.PASTE SHEET'!S693)</f>
        <v/>
      </c>
      <c s="72" t="str">
        <f>IF('S.D.PASTE SHEET'!T693="","",'S.D.PASTE SHEET'!T693)</f>
        <v/>
      </c>
      <c s="72" t="str">
        <f>IF('S.D.PASTE SHEET'!U693="","",'S.D.PASTE SHEET'!U693)</f>
        <v/>
      </c>
      <c s="72" t="str">
        <f>IF('S.D.PASTE SHEET'!V693="","",'S.D.PASTE SHEET'!V693)</f>
        <v/>
      </c>
      <c s="72" t="str">
        <f>IF('S.D.PASTE SHEET'!W693="","",'S.D.PASTE SHEET'!W693)</f>
        <v/>
      </c>
      <c s="72" t="str">
        <f>IF('S.D.PASTE SHEET'!X693="","",'S.D.PASTE SHEET'!X693)</f>
        <v/>
      </c>
      <c s="72" t="str">
        <f>IF('S.D.PASTE SHEET'!Y693="","",'S.D.PASTE SHEET'!Y693)</f>
        <v/>
      </c>
      <c s="72" t="str">
        <f>IF('S.D.PASTE SHEET'!Z693="","",'S.D.PASTE SHEET'!Z693)</f>
        <v/>
      </c>
      <c s="72" t="str">
        <f>IF('S.D.PASTE SHEET'!AA693="","",'S.D.PASTE SHEET'!AA693)</f>
        <v/>
      </c>
      <c s="72" t="str">
        <f>IF('S.D.PASTE SHEET'!AB693="","",'S.D.PASTE SHEET'!AB693)</f>
        <v/>
      </c>
      <c s="72" t="str">
        <f>IF('S.D.PASTE SHEET'!AC693="","",'S.D.PASTE SHEET'!AC693)</f>
        <v/>
      </c>
      <c s="72" t="str">
        <f>IF('S.D.PASTE SHEET'!AD693="","",'S.D.PASTE SHEET'!AD693)</f>
        <v/>
      </c>
      <c s="74"/>
      <c s="70" t="str">
        <f>IF(AK693="","",IF(AK693&gt;0,COUNT($AG$2:AG693),""))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IF(BC693="","",IF(BC693&gt;0,COUNT($AY$2:AY693),""))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4" spans="1:157" ht="15.75" customHeight="1">
      <c r="A694" s="72" t="str">
        <f>IF('S.D.PASTE SHEET'!A694="","",'S.D.PASTE SHEET'!A694)</f>
        <v/>
      </c>
      <c s="72" t="str">
        <f>IF('S.D.PASTE SHEET'!B694="","",'S.D.PASTE SHEET'!B694)</f>
        <v/>
      </c>
      <c s="72" t="str">
        <f>IF('S.D.PASTE SHEET'!C694="","",'S.D.PASTE SHEET'!C694)</f>
        <v/>
      </c>
      <c s="73" t="str">
        <f>IF('S.D.PASTE SHEET'!D694="","",'S.D.PASTE SHEET'!D694)</f>
        <v/>
      </c>
      <c s="72" t="str">
        <f>IF('S.D.PASTE SHEET'!E694="","",UPPER('S.D.PASTE SHEET'!E694))</f>
        <v/>
      </c>
      <c s="72" t="str">
        <f>IF('S.D.PASTE SHEET'!F694="","",'S.D.PASTE SHEET'!F694)</f>
        <v/>
      </c>
      <c s="72" t="str">
        <f>IF('S.D.PASTE SHEET'!G694="","",UPPER('S.D.PASTE SHEET'!G694))</f>
        <v/>
      </c>
      <c s="72" t="str">
        <f>IF('S.D.PASTE SHEET'!H694="","",UPPER('S.D.PASTE SHEET'!H694))</f>
        <v/>
      </c>
      <c s="72" t="str">
        <f>IF('S.D.PASTE SHEET'!I694="","",'S.D.PASTE SHEET'!I694)</f>
        <v/>
      </c>
      <c s="73" t="str">
        <f>IF('S.D.PASTE SHEET'!J694="","",'S.D.PASTE SHEET'!J694)</f>
        <v/>
      </c>
      <c s="72" t="str">
        <f>IF('S.D.PASTE SHEET'!K694="","",'S.D.PASTE SHEET'!K694)</f>
        <v/>
      </c>
      <c s="72" t="str">
        <f>IF('S.D.PASTE SHEET'!L694="","",'S.D.PASTE SHEET'!L694)</f>
        <v/>
      </c>
      <c s="72" t="str">
        <f>IF('S.D.PASTE SHEET'!M694="","",'S.D.PASTE SHEET'!M694)</f>
        <v/>
      </c>
      <c s="72" t="str">
        <f>IF('S.D.PASTE SHEET'!N694="","",'S.D.PASTE SHEET'!N694)</f>
        <v/>
      </c>
      <c s="72" t="str">
        <f>IF('S.D.PASTE SHEET'!O694="","",'S.D.PASTE SHEET'!O694)</f>
        <v/>
      </c>
      <c s="72" t="str">
        <f>IF('S.D.PASTE SHEET'!P694="","",'S.D.PASTE SHEET'!P694)</f>
        <v/>
      </c>
      <c s="72" t="str">
        <f>IF('S.D.PASTE SHEET'!Q694="","",'S.D.PASTE SHEET'!Q694)</f>
        <v/>
      </c>
      <c s="72" t="str">
        <f>IF('S.D.PASTE SHEET'!R694="","",'S.D.PASTE SHEET'!R694)</f>
        <v/>
      </c>
      <c s="72" t="str">
        <f>IF('S.D.PASTE SHEET'!S694="","",'S.D.PASTE SHEET'!S694)</f>
        <v/>
      </c>
      <c s="72" t="str">
        <f>IF('S.D.PASTE SHEET'!T694="","",'S.D.PASTE SHEET'!T694)</f>
        <v/>
      </c>
      <c s="72" t="str">
        <f>IF('S.D.PASTE SHEET'!U694="","",'S.D.PASTE SHEET'!U694)</f>
        <v/>
      </c>
      <c s="72" t="str">
        <f>IF('S.D.PASTE SHEET'!V694="","",'S.D.PASTE SHEET'!V694)</f>
        <v/>
      </c>
      <c s="72" t="str">
        <f>IF('S.D.PASTE SHEET'!W694="","",'S.D.PASTE SHEET'!W694)</f>
        <v/>
      </c>
      <c s="72" t="str">
        <f>IF('S.D.PASTE SHEET'!X694="","",'S.D.PASTE SHEET'!X694)</f>
        <v/>
      </c>
      <c s="72" t="str">
        <f>IF('S.D.PASTE SHEET'!Y694="","",'S.D.PASTE SHEET'!Y694)</f>
        <v/>
      </c>
      <c s="72" t="str">
        <f>IF('S.D.PASTE SHEET'!Z694="","",'S.D.PASTE SHEET'!Z694)</f>
        <v/>
      </c>
      <c s="72" t="str">
        <f>IF('S.D.PASTE SHEET'!AA694="","",'S.D.PASTE SHEET'!AA694)</f>
        <v/>
      </c>
      <c s="72" t="str">
        <f>IF('S.D.PASTE SHEET'!AB694="","",'S.D.PASTE SHEET'!AB694)</f>
        <v/>
      </c>
      <c s="72" t="str">
        <f>IF('S.D.PASTE SHEET'!AC694="","",'S.D.PASTE SHEET'!AC694)</f>
        <v/>
      </c>
      <c s="72" t="str">
        <f>IF('S.D.PASTE SHEET'!AD694="","",'S.D.PASTE SHEET'!AD694)</f>
        <v/>
      </c>
      <c s="74"/>
      <c s="70" t="str">
        <f>IF(AK694="","",IF(AK694&gt;0,COUNT($AG$2:AG694),""))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IF(BC694="","",IF(BC694&gt;0,COUNT($AY$2:AY694),""))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5" spans="1:157" ht="15.75" customHeight="1">
      <c r="A695" s="72" t="str">
        <f>IF('S.D.PASTE SHEET'!A695="","",'S.D.PASTE SHEET'!A695)</f>
        <v/>
      </c>
      <c s="72" t="str">
        <f>IF('S.D.PASTE SHEET'!B695="","",'S.D.PASTE SHEET'!B695)</f>
        <v/>
      </c>
      <c s="72" t="str">
        <f>IF('S.D.PASTE SHEET'!C695="","",'S.D.PASTE SHEET'!C695)</f>
        <v/>
      </c>
      <c s="73" t="str">
        <f>IF('S.D.PASTE SHEET'!D695="","",'S.D.PASTE SHEET'!D695)</f>
        <v/>
      </c>
      <c s="72" t="str">
        <f>IF('S.D.PASTE SHEET'!E695="","",UPPER('S.D.PASTE SHEET'!E695))</f>
        <v/>
      </c>
      <c s="72" t="str">
        <f>IF('S.D.PASTE SHEET'!F695="","",'S.D.PASTE SHEET'!F695)</f>
        <v/>
      </c>
      <c s="72" t="str">
        <f>IF('S.D.PASTE SHEET'!G695="","",UPPER('S.D.PASTE SHEET'!G695))</f>
        <v/>
      </c>
      <c s="72" t="str">
        <f>IF('S.D.PASTE SHEET'!H695="","",UPPER('S.D.PASTE SHEET'!H695))</f>
        <v/>
      </c>
      <c s="72" t="str">
        <f>IF('S.D.PASTE SHEET'!I695="","",'S.D.PASTE SHEET'!I695)</f>
        <v/>
      </c>
      <c s="73" t="str">
        <f>IF('S.D.PASTE SHEET'!J695="","",'S.D.PASTE SHEET'!J695)</f>
        <v/>
      </c>
      <c s="72" t="str">
        <f>IF('S.D.PASTE SHEET'!K695="","",'S.D.PASTE SHEET'!K695)</f>
        <v/>
      </c>
      <c s="72" t="str">
        <f>IF('S.D.PASTE SHEET'!L695="","",'S.D.PASTE SHEET'!L695)</f>
        <v/>
      </c>
      <c s="72" t="str">
        <f>IF('S.D.PASTE SHEET'!M695="","",'S.D.PASTE SHEET'!M695)</f>
        <v/>
      </c>
      <c s="72" t="str">
        <f>IF('S.D.PASTE SHEET'!N695="","",'S.D.PASTE SHEET'!N695)</f>
        <v/>
      </c>
      <c s="72" t="str">
        <f>IF('S.D.PASTE SHEET'!O695="","",'S.D.PASTE SHEET'!O695)</f>
        <v/>
      </c>
      <c s="72" t="str">
        <f>IF('S.D.PASTE SHEET'!P695="","",'S.D.PASTE SHEET'!P695)</f>
        <v/>
      </c>
      <c s="72" t="str">
        <f>IF('S.D.PASTE SHEET'!Q695="","",'S.D.PASTE SHEET'!Q695)</f>
        <v/>
      </c>
      <c s="72" t="str">
        <f>IF('S.D.PASTE SHEET'!R695="","",'S.D.PASTE SHEET'!R695)</f>
        <v/>
      </c>
      <c s="72" t="str">
        <f>IF('S.D.PASTE SHEET'!S695="","",'S.D.PASTE SHEET'!S695)</f>
        <v/>
      </c>
      <c s="72" t="str">
        <f>IF('S.D.PASTE SHEET'!T695="","",'S.D.PASTE SHEET'!T695)</f>
        <v/>
      </c>
      <c s="72" t="str">
        <f>IF('S.D.PASTE SHEET'!U695="","",'S.D.PASTE SHEET'!U695)</f>
        <v/>
      </c>
      <c s="72" t="str">
        <f>IF('S.D.PASTE SHEET'!V695="","",'S.D.PASTE SHEET'!V695)</f>
        <v/>
      </c>
      <c s="72" t="str">
        <f>IF('S.D.PASTE SHEET'!W695="","",'S.D.PASTE SHEET'!W695)</f>
        <v/>
      </c>
      <c s="72" t="str">
        <f>IF('S.D.PASTE SHEET'!X695="","",'S.D.PASTE SHEET'!X695)</f>
        <v/>
      </c>
      <c s="72" t="str">
        <f>IF('S.D.PASTE SHEET'!Y695="","",'S.D.PASTE SHEET'!Y695)</f>
        <v/>
      </c>
      <c s="72" t="str">
        <f>IF('S.D.PASTE SHEET'!Z695="","",'S.D.PASTE SHEET'!Z695)</f>
        <v/>
      </c>
      <c s="72" t="str">
        <f>IF('S.D.PASTE SHEET'!AA695="","",'S.D.PASTE SHEET'!AA695)</f>
        <v/>
      </c>
      <c s="72" t="str">
        <f>IF('S.D.PASTE SHEET'!AB695="","",'S.D.PASTE SHEET'!AB695)</f>
        <v/>
      </c>
      <c s="72" t="str">
        <f>IF('S.D.PASTE SHEET'!AC695="","",'S.D.PASTE SHEET'!AC695)</f>
        <v/>
      </c>
      <c s="72" t="str">
        <f>IF('S.D.PASTE SHEET'!AD695="","",'S.D.PASTE SHEET'!AD695)</f>
        <v/>
      </c>
      <c s="74"/>
      <c s="70" t="str">
        <f>IF(AK695="","",IF(AK695&gt;0,COUNT($AG$2:AG695),""))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IF(BC695="","",IF(BC695&gt;0,COUNT($AY$2:AY695),""))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6" spans="1:157" ht="15.75" customHeight="1">
      <c r="A696" s="72" t="str">
        <f>IF('S.D.PASTE SHEET'!A696="","",'S.D.PASTE SHEET'!A696)</f>
        <v/>
      </c>
      <c s="72" t="str">
        <f>IF('S.D.PASTE SHEET'!B696="","",'S.D.PASTE SHEET'!B696)</f>
        <v/>
      </c>
      <c s="72" t="str">
        <f>IF('S.D.PASTE SHEET'!C696="","",'S.D.PASTE SHEET'!C696)</f>
        <v/>
      </c>
      <c s="73" t="str">
        <f>IF('S.D.PASTE SHEET'!D696="","",'S.D.PASTE SHEET'!D696)</f>
        <v/>
      </c>
      <c s="72" t="str">
        <f>IF('S.D.PASTE SHEET'!E696="","",UPPER('S.D.PASTE SHEET'!E696))</f>
        <v/>
      </c>
      <c s="72" t="str">
        <f>IF('S.D.PASTE SHEET'!F696="","",'S.D.PASTE SHEET'!F696)</f>
        <v/>
      </c>
      <c s="72" t="str">
        <f>IF('S.D.PASTE SHEET'!G696="","",UPPER('S.D.PASTE SHEET'!G696))</f>
        <v/>
      </c>
      <c s="72" t="str">
        <f>IF('S.D.PASTE SHEET'!H696="","",UPPER('S.D.PASTE SHEET'!H696))</f>
        <v/>
      </c>
      <c s="72" t="str">
        <f>IF('S.D.PASTE SHEET'!I696="","",'S.D.PASTE SHEET'!I696)</f>
        <v/>
      </c>
      <c s="73" t="str">
        <f>IF('S.D.PASTE SHEET'!J696="","",'S.D.PASTE SHEET'!J696)</f>
        <v/>
      </c>
      <c s="72" t="str">
        <f>IF('S.D.PASTE SHEET'!K696="","",'S.D.PASTE SHEET'!K696)</f>
        <v/>
      </c>
      <c s="72" t="str">
        <f>IF('S.D.PASTE SHEET'!L696="","",'S.D.PASTE SHEET'!L696)</f>
        <v/>
      </c>
      <c s="72" t="str">
        <f>IF('S.D.PASTE SHEET'!M696="","",'S.D.PASTE SHEET'!M696)</f>
        <v/>
      </c>
      <c s="72" t="str">
        <f>IF('S.D.PASTE SHEET'!N696="","",'S.D.PASTE SHEET'!N696)</f>
        <v/>
      </c>
      <c s="72" t="str">
        <f>IF('S.D.PASTE SHEET'!O696="","",'S.D.PASTE SHEET'!O696)</f>
        <v/>
      </c>
      <c s="72" t="str">
        <f>IF('S.D.PASTE SHEET'!P696="","",'S.D.PASTE SHEET'!P696)</f>
        <v/>
      </c>
      <c s="72" t="str">
        <f>IF('S.D.PASTE SHEET'!Q696="","",'S.D.PASTE SHEET'!Q696)</f>
        <v/>
      </c>
      <c s="72" t="str">
        <f>IF('S.D.PASTE SHEET'!R696="","",'S.D.PASTE SHEET'!R696)</f>
        <v/>
      </c>
      <c s="72" t="str">
        <f>IF('S.D.PASTE SHEET'!S696="","",'S.D.PASTE SHEET'!S696)</f>
        <v/>
      </c>
      <c s="72" t="str">
        <f>IF('S.D.PASTE SHEET'!T696="","",'S.D.PASTE SHEET'!T696)</f>
        <v/>
      </c>
      <c s="72" t="str">
        <f>IF('S.D.PASTE SHEET'!U696="","",'S.D.PASTE SHEET'!U696)</f>
        <v/>
      </c>
      <c s="72" t="str">
        <f>IF('S.D.PASTE SHEET'!V696="","",'S.D.PASTE SHEET'!V696)</f>
        <v/>
      </c>
      <c s="72" t="str">
        <f>IF('S.D.PASTE SHEET'!W696="","",'S.D.PASTE SHEET'!W696)</f>
        <v/>
      </c>
      <c s="72" t="str">
        <f>IF('S.D.PASTE SHEET'!X696="","",'S.D.PASTE SHEET'!X696)</f>
        <v/>
      </c>
      <c s="72" t="str">
        <f>IF('S.D.PASTE SHEET'!Y696="","",'S.D.PASTE SHEET'!Y696)</f>
        <v/>
      </c>
      <c s="72" t="str">
        <f>IF('S.D.PASTE SHEET'!Z696="","",'S.D.PASTE SHEET'!Z696)</f>
        <v/>
      </c>
      <c s="72" t="str">
        <f>IF('S.D.PASTE SHEET'!AA696="","",'S.D.PASTE SHEET'!AA696)</f>
        <v/>
      </c>
      <c s="72" t="str">
        <f>IF('S.D.PASTE SHEET'!AB696="","",'S.D.PASTE SHEET'!AB696)</f>
        <v/>
      </c>
      <c s="72" t="str">
        <f>IF('S.D.PASTE SHEET'!AC696="","",'S.D.PASTE SHEET'!AC696)</f>
        <v/>
      </c>
      <c s="72" t="str">
        <f>IF('S.D.PASTE SHEET'!AD696="","",'S.D.PASTE SHEET'!AD696)</f>
        <v/>
      </c>
      <c s="74"/>
      <c s="70" t="str">
        <f>IF(AK696="","",IF(AK696&gt;0,COUNT($AG$2:AG696),""))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IF(BC696="","",IF(BC696&gt;0,COUNT($AY$2:AY696),""))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7" spans="1:157" ht="15.75" customHeight="1">
      <c r="A697" s="72" t="str">
        <f>IF('S.D.PASTE SHEET'!A697="","",'S.D.PASTE SHEET'!A697)</f>
        <v/>
      </c>
      <c s="72" t="str">
        <f>IF('S.D.PASTE SHEET'!B697="","",'S.D.PASTE SHEET'!B697)</f>
        <v/>
      </c>
      <c s="72" t="str">
        <f>IF('S.D.PASTE SHEET'!C697="","",'S.D.PASTE SHEET'!C697)</f>
        <v/>
      </c>
      <c s="73" t="str">
        <f>IF('S.D.PASTE SHEET'!D697="","",'S.D.PASTE SHEET'!D697)</f>
        <v/>
      </c>
      <c s="72" t="str">
        <f>IF('S.D.PASTE SHEET'!E697="","",UPPER('S.D.PASTE SHEET'!E697))</f>
        <v/>
      </c>
      <c s="72" t="str">
        <f>IF('S.D.PASTE SHEET'!F697="","",'S.D.PASTE SHEET'!F697)</f>
        <v/>
      </c>
      <c s="72" t="str">
        <f>IF('S.D.PASTE SHEET'!G697="","",UPPER('S.D.PASTE SHEET'!G697))</f>
        <v/>
      </c>
      <c s="72" t="str">
        <f>IF('S.D.PASTE SHEET'!H697="","",UPPER('S.D.PASTE SHEET'!H697))</f>
        <v/>
      </c>
      <c s="72" t="str">
        <f>IF('S.D.PASTE SHEET'!I697="","",'S.D.PASTE SHEET'!I697)</f>
        <v/>
      </c>
      <c s="73" t="str">
        <f>IF('S.D.PASTE SHEET'!J697="","",'S.D.PASTE SHEET'!J697)</f>
        <v/>
      </c>
      <c s="72" t="str">
        <f>IF('S.D.PASTE SHEET'!K697="","",'S.D.PASTE SHEET'!K697)</f>
        <v/>
      </c>
      <c s="72" t="str">
        <f>IF('S.D.PASTE SHEET'!L697="","",'S.D.PASTE SHEET'!L697)</f>
        <v/>
      </c>
      <c s="72" t="str">
        <f>IF('S.D.PASTE SHEET'!M697="","",'S.D.PASTE SHEET'!M697)</f>
        <v/>
      </c>
      <c s="72" t="str">
        <f>IF('S.D.PASTE SHEET'!N697="","",'S.D.PASTE SHEET'!N697)</f>
        <v/>
      </c>
      <c s="72" t="str">
        <f>IF('S.D.PASTE SHEET'!O697="","",'S.D.PASTE SHEET'!O697)</f>
        <v/>
      </c>
      <c s="72" t="str">
        <f>IF('S.D.PASTE SHEET'!P697="","",'S.D.PASTE SHEET'!P697)</f>
        <v/>
      </c>
      <c s="72" t="str">
        <f>IF('S.D.PASTE SHEET'!Q697="","",'S.D.PASTE SHEET'!Q697)</f>
        <v/>
      </c>
      <c s="72" t="str">
        <f>IF('S.D.PASTE SHEET'!R697="","",'S.D.PASTE SHEET'!R697)</f>
        <v/>
      </c>
      <c s="72" t="str">
        <f>IF('S.D.PASTE SHEET'!S697="","",'S.D.PASTE SHEET'!S697)</f>
        <v/>
      </c>
      <c s="72" t="str">
        <f>IF('S.D.PASTE SHEET'!T697="","",'S.D.PASTE SHEET'!T697)</f>
        <v/>
      </c>
      <c s="72" t="str">
        <f>IF('S.D.PASTE SHEET'!U697="","",'S.D.PASTE SHEET'!U697)</f>
        <v/>
      </c>
      <c s="72" t="str">
        <f>IF('S.D.PASTE SHEET'!V697="","",'S.D.PASTE SHEET'!V697)</f>
        <v/>
      </c>
      <c s="72" t="str">
        <f>IF('S.D.PASTE SHEET'!W697="","",'S.D.PASTE SHEET'!W697)</f>
        <v/>
      </c>
      <c s="72" t="str">
        <f>IF('S.D.PASTE SHEET'!X697="","",'S.D.PASTE SHEET'!X697)</f>
        <v/>
      </c>
      <c s="72" t="str">
        <f>IF('S.D.PASTE SHEET'!Y697="","",'S.D.PASTE SHEET'!Y697)</f>
        <v/>
      </c>
      <c s="72" t="str">
        <f>IF('S.D.PASTE SHEET'!Z697="","",'S.D.PASTE SHEET'!Z697)</f>
        <v/>
      </c>
      <c s="72" t="str">
        <f>IF('S.D.PASTE SHEET'!AA697="","",'S.D.PASTE SHEET'!AA697)</f>
        <v/>
      </c>
      <c s="72" t="str">
        <f>IF('S.D.PASTE SHEET'!AB697="","",'S.D.PASTE SHEET'!AB697)</f>
        <v/>
      </c>
      <c s="72" t="str">
        <f>IF('S.D.PASTE SHEET'!AC697="","",'S.D.PASTE SHEET'!AC697)</f>
        <v/>
      </c>
      <c s="72" t="str">
        <f>IF('S.D.PASTE SHEET'!AD697="","",'S.D.PASTE SHEET'!AD697)</f>
        <v/>
      </c>
      <c s="74"/>
      <c s="70" t="str">
        <f>IF(AK697="","",IF(AK697&gt;0,COUNT($AG$2:AG697),""))</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IF(BC697="","",IF(BC697&gt;0,COUNT($AY$2:AY697),""))</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8" spans="1:157" ht="15.75" customHeight="1">
      <c r="A698" s="72" t="str">
        <f>IF('S.D.PASTE SHEET'!A698="","",'S.D.PASTE SHEET'!A698)</f>
        <v/>
      </c>
      <c s="72" t="str">
        <f>IF('S.D.PASTE SHEET'!B698="","",'S.D.PASTE SHEET'!B698)</f>
        <v/>
      </c>
      <c s="72" t="str">
        <f>IF('S.D.PASTE SHEET'!C698="","",'S.D.PASTE SHEET'!C698)</f>
        <v/>
      </c>
      <c s="73" t="str">
        <f>IF('S.D.PASTE SHEET'!D698="","",'S.D.PASTE SHEET'!D698)</f>
        <v/>
      </c>
      <c s="72" t="str">
        <f>IF('S.D.PASTE SHEET'!E698="","",UPPER('S.D.PASTE SHEET'!E698))</f>
        <v/>
      </c>
      <c s="72" t="str">
        <f>IF('S.D.PASTE SHEET'!F698="","",'S.D.PASTE SHEET'!F698)</f>
        <v/>
      </c>
      <c s="72" t="str">
        <f>IF('S.D.PASTE SHEET'!G698="","",UPPER('S.D.PASTE SHEET'!G698))</f>
        <v/>
      </c>
      <c s="72" t="str">
        <f>IF('S.D.PASTE SHEET'!H698="","",UPPER('S.D.PASTE SHEET'!H698))</f>
        <v/>
      </c>
      <c s="72" t="str">
        <f>IF('S.D.PASTE SHEET'!I698="","",'S.D.PASTE SHEET'!I698)</f>
        <v/>
      </c>
      <c s="73" t="str">
        <f>IF('S.D.PASTE SHEET'!J698="","",'S.D.PASTE SHEET'!J698)</f>
        <v/>
      </c>
      <c s="72" t="str">
        <f>IF('S.D.PASTE SHEET'!K698="","",'S.D.PASTE SHEET'!K698)</f>
        <v/>
      </c>
      <c s="72" t="str">
        <f>IF('S.D.PASTE SHEET'!L698="","",'S.D.PASTE SHEET'!L698)</f>
        <v/>
      </c>
      <c s="72" t="str">
        <f>IF('S.D.PASTE SHEET'!M698="","",'S.D.PASTE SHEET'!M698)</f>
        <v/>
      </c>
      <c s="72" t="str">
        <f>IF('S.D.PASTE SHEET'!N698="","",'S.D.PASTE SHEET'!N698)</f>
        <v/>
      </c>
      <c s="72" t="str">
        <f>IF('S.D.PASTE SHEET'!O698="","",'S.D.PASTE SHEET'!O698)</f>
        <v/>
      </c>
      <c s="72" t="str">
        <f>IF('S.D.PASTE SHEET'!P698="","",'S.D.PASTE SHEET'!P698)</f>
        <v/>
      </c>
      <c s="72" t="str">
        <f>IF('S.D.PASTE SHEET'!Q698="","",'S.D.PASTE SHEET'!Q698)</f>
        <v/>
      </c>
      <c s="72" t="str">
        <f>IF('S.D.PASTE SHEET'!R698="","",'S.D.PASTE SHEET'!R698)</f>
        <v/>
      </c>
      <c s="72" t="str">
        <f>IF('S.D.PASTE SHEET'!S698="","",'S.D.PASTE SHEET'!S698)</f>
        <v/>
      </c>
      <c s="72" t="str">
        <f>IF('S.D.PASTE SHEET'!T698="","",'S.D.PASTE SHEET'!T698)</f>
        <v/>
      </c>
      <c s="72" t="str">
        <f>IF('S.D.PASTE SHEET'!U698="","",'S.D.PASTE SHEET'!U698)</f>
        <v/>
      </c>
      <c s="72" t="str">
        <f>IF('S.D.PASTE SHEET'!V698="","",'S.D.PASTE SHEET'!V698)</f>
        <v/>
      </c>
      <c s="72" t="str">
        <f>IF('S.D.PASTE SHEET'!W698="","",'S.D.PASTE SHEET'!W698)</f>
        <v/>
      </c>
      <c s="72" t="str">
        <f>IF('S.D.PASTE SHEET'!X698="","",'S.D.PASTE SHEET'!X698)</f>
        <v/>
      </c>
      <c s="72" t="str">
        <f>IF('S.D.PASTE SHEET'!Y698="","",'S.D.PASTE SHEET'!Y698)</f>
        <v/>
      </c>
      <c s="72" t="str">
        <f>IF('S.D.PASTE SHEET'!Z698="","",'S.D.PASTE SHEET'!Z698)</f>
        <v/>
      </c>
      <c s="72" t="str">
        <f>IF('S.D.PASTE SHEET'!AA698="","",'S.D.PASTE SHEET'!AA698)</f>
        <v/>
      </c>
      <c s="72" t="str">
        <f>IF('S.D.PASTE SHEET'!AB698="","",'S.D.PASTE SHEET'!AB698)</f>
        <v/>
      </c>
      <c s="72" t="str">
        <f>IF('S.D.PASTE SHEET'!AC698="","",'S.D.PASTE SHEET'!AC698)</f>
        <v/>
      </c>
      <c s="72" t="str">
        <f>IF('S.D.PASTE SHEET'!AD698="","",'S.D.PASTE SHEET'!AD698)</f>
        <v/>
      </c>
      <c s="74"/>
      <c s="70" t="str">
        <f>IF(AK698="","",IF(AK698&gt;0,COUNT($AG$2:AG698),""))</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IF(BC698="","",IF(BC698&gt;0,COUNT($AY$2:AY698),""))</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699" spans="1:157" ht="15.75" customHeight="1">
      <c r="A699" s="72" t="str">
        <f>IF('S.D.PASTE SHEET'!A699="","",'S.D.PASTE SHEET'!A699)</f>
        <v/>
      </c>
      <c s="72" t="str">
        <f>IF('S.D.PASTE SHEET'!B699="","",'S.D.PASTE SHEET'!B699)</f>
        <v/>
      </c>
      <c s="72" t="str">
        <f>IF('S.D.PASTE SHEET'!C699="","",'S.D.PASTE SHEET'!C699)</f>
        <v/>
      </c>
      <c s="73" t="str">
        <f>IF('S.D.PASTE SHEET'!D699="","",'S.D.PASTE SHEET'!D699)</f>
        <v/>
      </c>
      <c s="72" t="str">
        <f>IF('S.D.PASTE SHEET'!E699="","",UPPER('S.D.PASTE SHEET'!E699))</f>
        <v/>
      </c>
      <c s="72" t="str">
        <f>IF('S.D.PASTE SHEET'!F699="","",'S.D.PASTE SHEET'!F699)</f>
        <v/>
      </c>
      <c s="72" t="str">
        <f>IF('S.D.PASTE SHEET'!G699="","",UPPER('S.D.PASTE SHEET'!G699))</f>
        <v/>
      </c>
      <c s="72" t="str">
        <f>IF('S.D.PASTE SHEET'!H699="","",UPPER('S.D.PASTE SHEET'!H699))</f>
        <v/>
      </c>
      <c s="72" t="str">
        <f>IF('S.D.PASTE SHEET'!I699="","",'S.D.PASTE SHEET'!I699)</f>
        <v/>
      </c>
      <c s="73" t="str">
        <f>IF('S.D.PASTE SHEET'!J699="","",'S.D.PASTE SHEET'!J699)</f>
        <v/>
      </c>
      <c s="72" t="str">
        <f>IF('S.D.PASTE SHEET'!K699="","",'S.D.PASTE SHEET'!K699)</f>
        <v/>
      </c>
      <c s="72" t="str">
        <f>IF('S.D.PASTE SHEET'!L699="","",'S.D.PASTE SHEET'!L699)</f>
        <v/>
      </c>
      <c s="72" t="str">
        <f>IF('S.D.PASTE SHEET'!M699="","",'S.D.PASTE SHEET'!M699)</f>
        <v/>
      </c>
      <c s="72" t="str">
        <f>IF('S.D.PASTE SHEET'!N699="","",'S.D.PASTE SHEET'!N699)</f>
        <v/>
      </c>
      <c s="72" t="str">
        <f>IF('S.D.PASTE SHEET'!O699="","",'S.D.PASTE SHEET'!O699)</f>
        <v/>
      </c>
      <c s="72" t="str">
        <f>IF('S.D.PASTE SHEET'!P699="","",'S.D.PASTE SHEET'!P699)</f>
        <v/>
      </c>
      <c s="72" t="str">
        <f>IF('S.D.PASTE SHEET'!Q699="","",'S.D.PASTE SHEET'!Q699)</f>
        <v/>
      </c>
      <c s="72" t="str">
        <f>IF('S.D.PASTE SHEET'!R699="","",'S.D.PASTE SHEET'!R699)</f>
        <v/>
      </c>
      <c s="72" t="str">
        <f>IF('S.D.PASTE SHEET'!S699="","",'S.D.PASTE SHEET'!S699)</f>
        <v/>
      </c>
      <c s="72" t="str">
        <f>IF('S.D.PASTE SHEET'!T699="","",'S.D.PASTE SHEET'!T699)</f>
        <v/>
      </c>
      <c s="72" t="str">
        <f>IF('S.D.PASTE SHEET'!U699="","",'S.D.PASTE SHEET'!U699)</f>
        <v/>
      </c>
      <c s="72" t="str">
        <f>IF('S.D.PASTE SHEET'!V699="","",'S.D.PASTE SHEET'!V699)</f>
        <v/>
      </c>
      <c s="72" t="str">
        <f>IF('S.D.PASTE SHEET'!W699="","",'S.D.PASTE SHEET'!W699)</f>
        <v/>
      </c>
      <c s="72" t="str">
        <f>IF('S.D.PASTE SHEET'!X699="","",'S.D.PASTE SHEET'!X699)</f>
        <v/>
      </c>
      <c s="72" t="str">
        <f>IF('S.D.PASTE SHEET'!Y699="","",'S.D.PASTE SHEET'!Y699)</f>
        <v/>
      </c>
      <c s="72" t="str">
        <f>IF('S.D.PASTE SHEET'!Z699="","",'S.D.PASTE SHEET'!Z699)</f>
        <v/>
      </c>
      <c s="72" t="str">
        <f>IF('S.D.PASTE SHEET'!AA699="","",'S.D.PASTE SHEET'!AA699)</f>
        <v/>
      </c>
      <c s="72" t="str">
        <f>IF('S.D.PASTE SHEET'!AB699="","",'S.D.PASTE SHEET'!AB699)</f>
        <v/>
      </c>
      <c s="72" t="str">
        <f>IF('S.D.PASTE SHEET'!AC699="","",'S.D.PASTE SHEET'!AC699)</f>
        <v/>
      </c>
      <c s="72" t="str">
        <f>IF('S.D.PASTE SHEET'!AD699="","",'S.D.PASTE SHEET'!AD699)</f>
        <v/>
      </c>
      <c s="74"/>
      <c s="70" t="str">
        <f>IF(AK699="","",IF(AK699&gt;0,COUNT($AG$2:AG699),""))</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IF(BC699="","",IF(BC699&gt;0,COUNT($AY$2:AY699),""))</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0" spans="1:157" ht="15.75" customHeight="1">
      <c r="A700" s="72" t="str">
        <f>IF('S.D.PASTE SHEET'!A700="","",'S.D.PASTE SHEET'!A700)</f>
        <v/>
      </c>
      <c s="72" t="str">
        <f>IF('S.D.PASTE SHEET'!B700="","",'S.D.PASTE SHEET'!B700)</f>
        <v/>
      </c>
      <c s="72" t="str">
        <f>IF('S.D.PASTE SHEET'!C700="","",'S.D.PASTE SHEET'!C700)</f>
        <v/>
      </c>
      <c s="73" t="str">
        <f>IF('S.D.PASTE SHEET'!D700="","",'S.D.PASTE SHEET'!D700)</f>
        <v/>
      </c>
      <c s="72" t="str">
        <f>IF('S.D.PASTE SHEET'!E700="","",UPPER('S.D.PASTE SHEET'!E700))</f>
        <v/>
      </c>
      <c s="72" t="str">
        <f>IF('S.D.PASTE SHEET'!F700="","",'S.D.PASTE SHEET'!F700)</f>
        <v/>
      </c>
      <c s="72" t="str">
        <f>IF('S.D.PASTE SHEET'!G700="","",UPPER('S.D.PASTE SHEET'!G700))</f>
        <v/>
      </c>
      <c s="72" t="str">
        <f>IF('S.D.PASTE SHEET'!H700="","",UPPER('S.D.PASTE SHEET'!H700))</f>
        <v/>
      </c>
      <c s="72" t="str">
        <f>IF('S.D.PASTE SHEET'!I700="","",'S.D.PASTE SHEET'!I700)</f>
        <v/>
      </c>
      <c s="73" t="str">
        <f>IF('S.D.PASTE SHEET'!J700="","",'S.D.PASTE SHEET'!J700)</f>
        <v/>
      </c>
      <c s="72" t="str">
        <f>IF('S.D.PASTE SHEET'!K700="","",'S.D.PASTE SHEET'!K700)</f>
        <v/>
      </c>
      <c s="72" t="str">
        <f>IF('S.D.PASTE SHEET'!L700="","",'S.D.PASTE SHEET'!L700)</f>
        <v/>
      </c>
      <c s="72" t="str">
        <f>IF('S.D.PASTE SHEET'!M700="","",'S.D.PASTE SHEET'!M700)</f>
        <v/>
      </c>
      <c s="72" t="str">
        <f>IF('S.D.PASTE SHEET'!N700="","",'S.D.PASTE SHEET'!N700)</f>
        <v/>
      </c>
      <c s="72" t="str">
        <f>IF('S.D.PASTE SHEET'!O700="","",'S.D.PASTE SHEET'!O700)</f>
        <v/>
      </c>
      <c s="72" t="str">
        <f>IF('S.D.PASTE SHEET'!P700="","",'S.D.PASTE SHEET'!P700)</f>
        <v/>
      </c>
      <c s="72" t="str">
        <f>IF('S.D.PASTE SHEET'!Q700="","",'S.D.PASTE SHEET'!Q700)</f>
        <v/>
      </c>
      <c s="72" t="str">
        <f>IF('S.D.PASTE SHEET'!R700="","",'S.D.PASTE SHEET'!R700)</f>
        <v/>
      </c>
      <c s="72" t="str">
        <f>IF('S.D.PASTE SHEET'!S700="","",'S.D.PASTE SHEET'!S700)</f>
        <v/>
      </c>
      <c s="72" t="str">
        <f>IF('S.D.PASTE SHEET'!T700="","",'S.D.PASTE SHEET'!T700)</f>
        <v/>
      </c>
      <c s="72" t="str">
        <f>IF('S.D.PASTE SHEET'!U700="","",'S.D.PASTE SHEET'!U700)</f>
        <v/>
      </c>
      <c s="72" t="str">
        <f>IF('S.D.PASTE SHEET'!V700="","",'S.D.PASTE SHEET'!V700)</f>
        <v/>
      </c>
      <c s="72" t="str">
        <f>IF('S.D.PASTE SHEET'!W700="","",'S.D.PASTE SHEET'!W700)</f>
        <v/>
      </c>
      <c s="72" t="str">
        <f>IF('S.D.PASTE SHEET'!X700="","",'S.D.PASTE SHEET'!X700)</f>
        <v/>
      </c>
      <c s="72" t="str">
        <f>IF('S.D.PASTE SHEET'!Y700="","",'S.D.PASTE SHEET'!Y700)</f>
        <v/>
      </c>
      <c s="72" t="str">
        <f>IF('S.D.PASTE SHEET'!Z700="","",'S.D.PASTE SHEET'!Z700)</f>
        <v/>
      </c>
      <c s="72" t="str">
        <f>IF('S.D.PASTE SHEET'!AA700="","",'S.D.PASTE SHEET'!AA700)</f>
        <v/>
      </c>
      <c s="72" t="str">
        <f>IF('S.D.PASTE SHEET'!AB700="","",'S.D.PASTE SHEET'!AB700)</f>
        <v/>
      </c>
      <c s="72" t="str">
        <f>IF('S.D.PASTE SHEET'!AC700="","",'S.D.PASTE SHEET'!AC700)</f>
        <v/>
      </c>
      <c s="72" t="str">
        <f>IF('S.D.PASTE SHEET'!AD700="","",'S.D.PASTE SHEET'!AD700)</f>
        <v/>
      </c>
      <c s="74"/>
      <c s="70" t="str">
        <f>IF(AK700="","",IF(AK700&gt;0,COUNT($AG$2:AG700),""))</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IF(BC700="","",IF(BC700&gt;0,COUNT($AY$2:AY700),""))</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1" spans="1:157" ht="15.75" customHeight="1">
      <c r="A701" s="72" t="str">
        <f>IF('S.D.PASTE SHEET'!A701="","",'S.D.PASTE SHEET'!A701)</f>
        <v/>
      </c>
      <c s="72" t="str">
        <f>IF('S.D.PASTE SHEET'!B701="","",'S.D.PASTE SHEET'!B701)</f>
        <v/>
      </c>
      <c s="72" t="str">
        <f>IF('S.D.PASTE SHEET'!C701="","",'S.D.PASTE SHEET'!C701)</f>
        <v/>
      </c>
      <c s="73" t="str">
        <f>IF('S.D.PASTE SHEET'!D701="","",'S.D.PASTE SHEET'!D701)</f>
        <v/>
      </c>
      <c s="72" t="str">
        <f>IF('S.D.PASTE SHEET'!E701="","",UPPER('S.D.PASTE SHEET'!E701))</f>
        <v/>
      </c>
      <c s="72" t="str">
        <f>IF('S.D.PASTE SHEET'!F701="","",'S.D.PASTE SHEET'!F701)</f>
        <v/>
      </c>
      <c s="72" t="str">
        <f>IF('S.D.PASTE SHEET'!G701="","",UPPER('S.D.PASTE SHEET'!G701))</f>
        <v/>
      </c>
      <c s="72" t="str">
        <f>IF('S.D.PASTE SHEET'!H701="","",UPPER('S.D.PASTE SHEET'!H701))</f>
        <v/>
      </c>
      <c s="72" t="str">
        <f>IF('S.D.PASTE SHEET'!I701="","",'S.D.PASTE SHEET'!I701)</f>
        <v/>
      </c>
      <c s="73" t="str">
        <f>IF('S.D.PASTE SHEET'!J701="","",'S.D.PASTE SHEET'!J701)</f>
        <v/>
      </c>
      <c s="72" t="str">
        <f>IF('S.D.PASTE SHEET'!K701="","",'S.D.PASTE SHEET'!K701)</f>
        <v/>
      </c>
      <c s="72" t="str">
        <f>IF('S.D.PASTE SHEET'!L701="","",'S.D.PASTE SHEET'!L701)</f>
        <v/>
      </c>
      <c s="72" t="str">
        <f>IF('S.D.PASTE SHEET'!M701="","",'S.D.PASTE SHEET'!M701)</f>
        <v/>
      </c>
      <c s="72" t="str">
        <f>IF('S.D.PASTE SHEET'!N701="","",'S.D.PASTE SHEET'!N701)</f>
        <v/>
      </c>
      <c s="72" t="str">
        <f>IF('S.D.PASTE SHEET'!O701="","",'S.D.PASTE SHEET'!O701)</f>
        <v/>
      </c>
      <c s="72" t="str">
        <f>IF('S.D.PASTE SHEET'!P701="","",'S.D.PASTE SHEET'!P701)</f>
        <v/>
      </c>
      <c s="72" t="str">
        <f>IF('S.D.PASTE SHEET'!Q701="","",'S.D.PASTE SHEET'!Q701)</f>
        <v/>
      </c>
      <c s="72" t="str">
        <f>IF('S.D.PASTE SHEET'!R701="","",'S.D.PASTE SHEET'!R701)</f>
        <v/>
      </c>
      <c s="72" t="str">
        <f>IF('S.D.PASTE SHEET'!S701="","",'S.D.PASTE SHEET'!S701)</f>
        <v/>
      </c>
      <c s="72" t="str">
        <f>IF('S.D.PASTE SHEET'!T701="","",'S.D.PASTE SHEET'!T701)</f>
        <v/>
      </c>
      <c s="72" t="str">
        <f>IF('S.D.PASTE SHEET'!U701="","",'S.D.PASTE SHEET'!U701)</f>
        <v/>
      </c>
      <c s="72" t="str">
        <f>IF('S.D.PASTE SHEET'!V701="","",'S.D.PASTE SHEET'!V701)</f>
        <v/>
      </c>
      <c s="72" t="str">
        <f>IF('S.D.PASTE SHEET'!W701="","",'S.D.PASTE SHEET'!W701)</f>
        <v/>
      </c>
      <c s="72" t="str">
        <f>IF('S.D.PASTE SHEET'!X701="","",'S.D.PASTE SHEET'!X701)</f>
        <v/>
      </c>
      <c s="72" t="str">
        <f>IF('S.D.PASTE SHEET'!Y701="","",'S.D.PASTE SHEET'!Y701)</f>
        <v/>
      </c>
      <c s="72" t="str">
        <f>IF('S.D.PASTE SHEET'!Z701="","",'S.D.PASTE SHEET'!Z701)</f>
        <v/>
      </c>
      <c s="72" t="str">
        <f>IF('S.D.PASTE SHEET'!AA701="","",'S.D.PASTE SHEET'!AA701)</f>
        <v/>
      </c>
      <c s="72" t="str">
        <f>IF('S.D.PASTE SHEET'!AB701="","",'S.D.PASTE SHEET'!AB701)</f>
        <v/>
      </c>
      <c s="72" t="str">
        <f>IF('S.D.PASTE SHEET'!AC701="","",'S.D.PASTE SHEET'!AC701)</f>
        <v/>
      </c>
      <c s="72" t="str">
        <f>IF('S.D.PASTE SHEET'!AD701="","",'S.D.PASTE SHEET'!AD701)</f>
        <v/>
      </c>
      <c s="74"/>
      <c s="70" t="str">
        <f>IF(AK701="","",IF(AK701&gt;0,COUNT($AG$2:AG701),""))</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IF(BC701="","",IF(BC701&gt;0,COUNT($AY$2:AY701),""))</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2" spans="1:157" ht="15.75" customHeight="1">
      <c r="A702" s="72" t="str">
        <f>IF('S.D.PASTE SHEET'!A702="","",'S.D.PASTE SHEET'!A702)</f>
        <v/>
      </c>
      <c s="72" t="str">
        <f>IF('S.D.PASTE SHEET'!B702="","",'S.D.PASTE SHEET'!B702)</f>
        <v/>
      </c>
      <c s="72" t="str">
        <f>IF('S.D.PASTE SHEET'!C702="","",'S.D.PASTE SHEET'!C702)</f>
        <v/>
      </c>
      <c s="73" t="str">
        <f>IF('S.D.PASTE SHEET'!D702="","",'S.D.PASTE SHEET'!D702)</f>
        <v/>
      </c>
      <c s="72" t="str">
        <f>IF('S.D.PASTE SHEET'!E702="","",UPPER('S.D.PASTE SHEET'!E702))</f>
        <v/>
      </c>
      <c s="72" t="str">
        <f>IF('S.D.PASTE SHEET'!F702="","",'S.D.PASTE SHEET'!F702)</f>
        <v/>
      </c>
      <c s="72" t="str">
        <f>IF('S.D.PASTE SHEET'!G702="","",UPPER('S.D.PASTE SHEET'!G702))</f>
        <v/>
      </c>
      <c s="72" t="str">
        <f>IF('S.D.PASTE SHEET'!H702="","",UPPER('S.D.PASTE SHEET'!H702))</f>
        <v/>
      </c>
      <c s="72" t="str">
        <f>IF('S.D.PASTE SHEET'!I702="","",'S.D.PASTE SHEET'!I702)</f>
        <v/>
      </c>
      <c s="73" t="str">
        <f>IF('S.D.PASTE SHEET'!J702="","",'S.D.PASTE SHEET'!J702)</f>
        <v/>
      </c>
      <c s="72" t="str">
        <f>IF('S.D.PASTE SHEET'!K702="","",'S.D.PASTE SHEET'!K702)</f>
        <v/>
      </c>
      <c s="72" t="str">
        <f>IF('S.D.PASTE SHEET'!L702="","",'S.D.PASTE SHEET'!L702)</f>
        <v/>
      </c>
      <c s="72" t="str">
        <f>IF('S.D.PASTE SHEET'!M702="","",'S.D.PASTE SHEET'!M702)</f>
        <v/>
      </c>
      <c s="72" t="str">
        <f>IF('S.D.PASTE SHEET'!N702="","",'S.D.PASTE SHEET'!N702)</f>
        <v/>
      </c>
      <c s="72" t="str">
        <f>IF('S.D.PASTE SHEET'!O702="","",'S.D.PASTE SHEET'!O702)</f>
        <v/>
      </c>
      <c s="72" t="str">
        <f>IF('S.D.PASTE SHEET'!P702="","",'S.D.PASTE SHEET'!P702)</f>
        <v/>
      </c>
      <c s="72" t="str">
        <f>IF('S.D.PASTE SHEET'!Q702="","",'S.D.PASTE SHEET'!Q702)</f>
        <v/>
      </c>
      <c s="72" t="str">
        <f>IF('S.D.PASTE SHEET'!R702="","",'S.D.PASTE SHEET'!R702)</f>
        <v/>
      </c>
      <c s="72" t="str">
        <f>IF('S.D.PASTE SHEET'!S702="","",'S.D.PASTE SHEET'!S702)</f>
        <v/>
      </c>
      <c s="72" t="str">
        <f>IF('S.D.PASTE SHEET'!T702="","",'S.D.PASTE SHEET'!T702)</f>
        <v/>
      </c>
      <c s="72" t="str">
        <f>IF('S.D.PASTE SHEET'!U702="","",'S.D.PASTE SHEET'!U702)</f>
        <v/>
      </c>
      <c s="72" t="str">
        <f>IF('S.D.PASTE SHEET'!V702="","",'S.D.PASTE SHEET'!V702)</f>
        <v/>
      </c>
      <c s="72" t="str">
        <f>IF('S.D.PASTE SHEET'!W702="","",'S.D.PASTE SHEET'!W702)</f>
        <v/>
      </c>
      <c s="72" t="str">
        <f>IF('S.D.PASTE SHEET'!X702="","",'S.D.PASTE SHEET'!X702)</f>
        <v/>
      </c>
      <c s="72" t="str">
        <f>IF('S.D.PASTE SHEET'!Y702="","",'S.D.PASTE SHEET'!Y702)</f>
        <v/>
      </c>
      <c s="72" t="str">
        <f>IF('S.D.PASTE SHEET'!Z702="","",'S.D.PASTE SHEET'!Z702)</f>
        <v/>
      </c>
      <c s="72" t="str">
        <f>IF('S.D.PASTE SHEET'!AA702="","",'S.D.PASTE SHEET'!AA702)</f>
        <v/>
      </c>
      <c s="72" t="str">
        <f>IF('S.D.PASTE SHEET'!AB702="","",'S.D.PASTE SHEET'!AB702)</f>
        <v/>
      </c>
      <c s="72" t="str">
        <f>IF('S.D.PASTE SHEET'!AC702="","",'S.D.PASTE SHEET'!AC702)</f>
        <v/>
      </c>
      <c s="72" t="str">
        <f>IF('S.D.PASTE SHEET'!AD702="","",'S.D.PASTE SHEET'!AD702)</f>
        <v/>
      </c>
      <c s="74"/>
      <c s="70" t="str">
        <f>IF(AK702="","",IF(AK702&gt;0,COUNT($AG$2:AG702),""))</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IF(BC702="","",IF(BC702&gt;0,COUNT($AY$2:AY702),""))</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3" spans="1:157" ht="15.75" customHeight="1">
      <c r="A703" s="72" t="str">
        <f>IF('S.D.PASTE SHEET'!A703="","",'S.D.PASTE SHEET'!A703)</f>
        <v/>
      </c>
      <c s="72" t="str">
        <f>IF('S.D.PASTE SHEET'!B703="","",'S.D.PASTE SHEET'!B703)</f>
        <v/>
      </c>
      <c s="72" t="str">
        <f>IF('S.D.PASTE SHEET'!C703="","",'S.D.PASTE SHEET'!C703)</f>
        <v/>
      </c>
      <c s="73" t="str">
        <f>IF('S.D.PASTE SHEET'!D703="","",'S.D.PASTE SHEET'!D703)</f>
        <v/>
      </c>
      <c s="72" t="str">
        <f>IF('S.D.PASTE SHEET'!E703="","",UPPER('S.D.PASTE SHEET'!E703))</f>
        <v/>
      </c>
      <c s="72" t="str">
        <f>IF('S.D.PASTE SHEET'!F703="","",'S.D.PASTE SHEET'!F703)</f>
        <v/>
      </c>
      <c s="72" t="str">
        <f>IF('S.D.PASTE SHEET'!G703="","",UPPER('S.D.PASTE SHEET'!G703))</f>
        <v/>
      </c>
      <c s="72" t="str">
        <f>IF('S.D.PASTE SHEET'!H703="","",UPPER('S.D.PASTE SHEET'!H703))</f>
        <v/>
      </c>
      <c s="72" t="str">
        <f>IF('S.D.PASTE SHEET'!I703="","",'S.D.PASTE SHEET'!I703)</f>
        <v/>
      </c>
      <c s="73" t="str">
        <f>IF('S.D.PASTE SHEET'!J703="","",'S.D.PASTE SHEET'!J703)</f>
        <v/>
      </c>
      <c s="72" t="str">
        <f>IF('S.D.PASTE SHEET'!K703="","",'S.D.PASTE SHEET'!K703)</f>
        <v/>
      </c>
      <c s="72" t="str">
        <f>IF('S.D.PASTE SHEET'!L703="","",'S.D.PASTE SHEET'!L703)</f>
        <v/>
      </c>
      <c s="72" t="str">
        <f>IF('S.D.PASTE SHEET'!M703="","",'S.D.PASTE SHEET'!M703)</f>
        <v/>
      </c>
      <c s="72" t="str">
        <f>IF('S.D.PASTE SHEET'!N703="","",'S.D.PASTE SHEET'!N703)</f>
        <v/>
      </c>
      <c s="72" t="str">
        <f>IF('S.D.PASTE SHEET'!O703="","",'S.D.PASTE SHEET'!O703)</f>
        <v/>
      </c>
      <c s="72" t="str">
        <f>IF('S.D.PASTE SHEET'!P703="","",'S.D.PASTE SHEET'!P703)</f>
        <v/>
      </c>
      <c s="72" t="str">
        <f>IF('S.D.PASTE SHEET'!Q703="","",'S.D.PASTE SHEET'!Q703)</f>
        <v/>
      </c>
      <c s="72" t="str">
        <f>IF('S.D.PASTE SHEET'!R703="","",'S.D.PASTE SHEET'!R703)</f>
        <v/>
      </c>
      <c s="72" t="str">
        <f>IF('S.D.PASTE SHEET'!S703="","",'S.D.PASTE SHEET'!S703)</f>
        <v/>
      </c>
      <c s="72" t="str">
        <f>IF('S.D.PASTE SHEET'!T703="","",'S.D.PASTE SHEET'!T703)</f>
        <v/>
      </c>
      <c s="72" t="str">
        <f>IF('S.D.PASTE SHEET'!U703="","",'S.D.PASTE SHEET'!U703)</f>
        <v/>
      </c>
      <c s="72" t="str">
        <f>IF('S.D.PASTE SHEET'!V703="","",'S.D.PASTE SHEET'!V703)</f>
        <v/>
      </c>
      <c s="72" t="str">
        <f>IF('S.D.PASTE SHEET'!W703="","",'S.D.PASTE SHEET'!W703)</f>
        <v/>
      </c>
      <c s="72" t="str">
        <f>IF('S.D.PASTE SHEET'!X703="","",'S.D.PASTE SHEET'!X703)</f>
        <v/>
      </c>
      <c s="72" t="str">
        <f>IF('S.D.PASTE SHEET'!Y703="","",'S.D.PASTE SHEET'!Y703)</f>
        <v/>
      </c>
      <c s="72" t="str">
        <f>IF('S.D.PASTE SHEET'!Z703="","",'S.D.PASTE SHEET'!Z703)</f>
        <v/>
      </c>
      <c s="72" t="str">
        <f>IF('S.D.PASTE SHEET'!AA703="","",'S.D.PASTE SHEET'!AA703)</f>
        <v/>
      </c>
      <c s="72" t="str">
        <f>IF('S.D.PASTE SHEET'!AB703="","",'S.D.PASTE SHEET'!AB703)</f>
        <v/>
      </c>
      <c s="72" t="str">
        <f>IF('S.D.PASTE SHEET'!AC703="","",'S.D.PASTE SHEET'!AC703)</f>
        <v/>
      </c>
      <c s="72" t="str">
        <f>IF('S.D.PASTE SHEET'!AD703="","",'S.D.PASTE SHEET'!AD703)</f>
        <v/>
      </c>
      <c s="74"/>
      <c s="70" t="str">
        <f>IF(AK703="","",IF(AK703&gt;0,COUNT($AG$2:AG703),""))</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IF(BC703="","",IF(BC703&gt;0,COUNT($AY$2:AY703),""))</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4" spans="1:157" ht="15.75" customHeight="1">
      <c r="A704" s="72" t="str">
        <f>IF('S.D.PASTE SHEET'!A704="","",'S.D.PASTE SHEET'!A704)</f>
        <v/>
      </c>
      <c s="72" t="str">
        <f>IF('S.D.PASTE SHEET'!B704="","",'S.D.PASTE SHEET'!B704)</f>
        <v/>
      </c>
      <c s="72" t="str">
        <f>IF('S.D.PASTE SHEET'!C704="","",'S.D.PASTE SHEET'!C704)</f>
        <v/>
      </c>
      <c s="73" t="str">
        <f>IF('S.D.PASTE SHEET'!D704="","",'S.D.PASTE SHEET'!D704)</f>
        <v/>
      </c>
      <c s="72" t="str">
        <f>IF('S.D.PASTE SHEET'!E704="","",UPPER('S.D.PASTE SHEET'!E704))</f>
        <v/>
      </c>
      <c s="72" t="str">
        <f>IF('S.D.PASTE SHEET'!F704="","",'S.D.PASTE SHEET'!F704)</f>
        <v/>
      </c>
      <c s="72" t="str">
        <f>IF('S.D.PASTE SHEET'!G704="","",UPPER('S.D.PASTE SHEET'!G704))</f>
        <v/>
      </c>
      <c s="72" t="str">
        <f>IF('S.D.PASTE SHEET'!H704="","",UPPER('S.D.PASTE SHEET'!H704))</f>
        <v/>
      </c>
      <c s="72" t="str">
        <f>IF('S.D.PASTE SHEET'!I704="","",'S.D.PASTE SHEET'!I704)</f>
        <v/>
      </c>
      <c s="73" t="str">
        <f>IF('S.D.PASTE SHEET'!J704="","",'S.D.PASTE SHEET'!J704)</f>
        <v/>
      </c>
      <c s="72" t="str">
        <f>IF('S.D.PASTE SHEET'!K704="","",'S.D.PASTE SHEET'!K704)</f>
        <v/>
      </c>
      <c s="72" t="str">
        <f>IF('S.D.PASTE SHEET'!L704="","",'S.D.PASTE SHEET'!L704)</f>
        <v/>
      </c>
      <c s="72" t="str">
        <f>IF('S.D.PASTE SHEET'!M704="","",'S.D.PASTE SHEET'!M704)</f>
        <v/>
      </c>
      <c s="72" t="str">
        <f>IF('S.D.PASTE SHEET'!N704="","",'S.D.PASTE SHEET'!N704)</f>
        <v/>
      </c>
      <c s="72" t="str">
        <f>IF('S.D.PASTE SHEET'!O704="","",'S.D.PASTE SHEET'!O704)</f>
        <v/>
      </c>
      <c s="72" t="str">
        <f>IF('S.D.PASTE SHEET'!P704="","",'S.D.PASTE SHEET'!P704)</f>
        <v/>
      </c>
      <c s="72" t="str">
        <f>IF('S.D.PASTE SHEET'!Q704="","",'S.D.PASTE SHEET'!Q704)</f>
        <v/>
      </c>
      <c s="72" t="str">
        <f>IF('S.D.PASTE SHEET'!R704="","",'S.D.PASTE SHEET'!R704)</f>
        <v/>
      </c>
      <c s="72" t="str">
        <f>IF('S.D.PASTE SHEET'!S704="","",'S.D.PASTE SHEET'!S704)</f>
        <v/>
      </c>
      <c s="72" t="str">
        <f>IF('S.D.PASTE SHEET'!T704="","",'S.D.PASTE SHEET'!T704)</f>
        <v/>
      </c>
      <c s="72" t="str">
        <f>IF('S.D.PASTE SHEET'!U704="","",'S.D.PASTE SHEET'!U704)</f>
        <v/>
      </c>
      <c s="72" t="str">
        <f>IF('S.D.PASTE SHEET'!V704="","",'S.D.PASTE SHEET'!V704)</f>
        <v/>
      </c>
      <c s="72" t="str">
        <f>IF('S.D.PASTE SHEET'!W704="","",'S.D.PASTE SHEET'!W704)</f>
        <v/>
      </c>
      <c s="72" t="str">
        <f>IF('S.D.PASTE SHEET'!X704="","",'S.D.PASTE SHEET'!X704)</f>
        <v/>
      </c>
      <c s="72" t="str">
        <f>IF('S.D.PASTE SHEET'!Y704="","",'S.D.PASTE SHEET'!Y704)</f>
        <v/>
      </c>
      <c s="72" t="str">
        <f>IF('S.D.PASTE SHEET'!Z704="","",'S.D.PASTE SHEET'!Z704)</f>
        <v/>
      </c>
      <c s="72" t="str">
        <f>IF('S.D.PASTE SHEET'!AA704="","",'S.D.PASTE SHEET'!AA704)</f>
        <v/>
      </c>
      <c s="72" t="str">
        <f>IF('S.D.PASTE SHEET'!AB704="","",'S.D.PASTE SHEET'!AB704)</f>
        <v/>
      </c>
      <c s="72" t="str">
        <f>IF('S.D.PASTE SHEET'!AC704="","",'S.D.PASTE SHEET'!AC704)</f>
        <v/>
      </c>
      <c s="72" t="str">
        <f>IF('S.D.PASTE SHEET'!AD704="","",'S.D.PASTE SHEET'!AD704)</f>
        <v/>
      </c>
      <c s="74"/>
      <c s="70" t="str">
        <f>IF(AK704="","",IF(AK704&gt;0,COUNT($AG$2:AG704),""))</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IF(BC704="","",IF(BC704&gt;0,COUNT($AY$2:AY704),""))</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5" spans="1:157" ht="15.75" customHeight="1">
      <c r="A705" s="72" t="str">
        <f>IF('S.D.PASTE SHEET'!A705="","",'S.D.PASTE SHEET'!A705)</f>
        <v/>
      </c>
      <c s="72" t="str">
        <f>IF('S.D.PASTE SHEET'!B705="","",'S.D.PASTE SHEET'!B705)</f>
        <v/>
      </c>
      <c s="72" t="str">
        <f>IF('S.D.PASTE SHEET'!C705="","",'S.D.PASTE SHEET'!C705)</f>
        <v/>
      </c>
      <c s="73" t="str">
        <f>IF('S.D.PASTE SHEET'!D705="","",'S.D.PASTE SHEET'!D705)</f>
        <v/>
      </c>
      <c s="72" t="str">
        <f>IF('S.D.PASTE SHEET'!E705="","",UPPER('S.D.PASTE SHEET'!E705))</f>
        <v/>
      </c>
      <c s="72" t="str">
        <f>IF('S.D.PASTE SHEET'!F705="","",'S.D.PASTE SHEET'!F705)</f>
        <v/>
      </c>
      <c s="72" t="str">
        <f>IF('S.D.PASTE SHEET'!G705="","",UPPER('S.D.PASTE SHEET'!G705))</f>
        <v/>
      </c>
      <c s="72" t="str">
        <f>IF('S.D.PASTE SHEET'!H705="","",UPPER('S.D.PASTE SHEET'!H705))</f>
        <v/>
      </c>
      <c s="72" t="str">
        <f>IF('S.D.PASTE SHEET'!I705="","",'S.D.PASTE SHEET'!I705)</f>
        <v/>
      </c>
      <c s="73" t="str">
        <f>IF('S.D.PASTE SHEET'!J705="","",'S.D.PASTE SHEET'!J705)</f>
        <v/>
      </c>
      <c s="72" t="str">
        <f>IF('S.D.PASTE SHEET'!K705="","",'S.D.PASTE SHEET'!K705)</f>
        <v/>
      </c>
      <c s="72" t="str">
        <f>IF('S.D.PASTE SHEET'!L705="","",'S.D.PASTE SHEET'!L705)</f>
        <v/>
      </c>
      <c s="72" t="str">
        <f>IF('S.D.PASTE SHEET'!M705="","",'S.D.PASTE SHEET'!M705)</f>
        <v/>
      </c>
      <c s="72" t="str">
        <f>IF('S.D.PASTE SHEET'!N705="","",'S.D.PASTE SHEET'!N705)</f>
        <v/>
      </c>
      <c s="72" t="str">
        <f>IF('S.D.PASTE SHEET'!O705="","",'S.D.PASTE SHEET'!O705)</f>
        <v/>
      </c>
      <c s="72" t="str">
        <f>IF('S.D.PASTE SHEET'!P705="","",'S.D.PASTE SHEET'!P705)</f>
        <v/>
      </c>
      <c s="72" t="str">
        <f>IF('S.D.PASTE SHEET'!Q705="","",'S.D.PASTE SHEET'!Q705)</f>
        <v/>
      </c>
      <c s="72" t="str">
        <f>IF('S.D.PASTE SHEET'!R705="","",'S.D.PASTE SHEET'!R705)</f>
        <v/>
      </c>
      <c s="72" t="str">
        <f>IF('S.D.PASTE SHEET'!S705="","",'S.D.PASTE SHEET'!S705)</f>
        <v/>
      </c>
      <c s="72" t="str">
        <f>IF('S.D.PASTE SHEET'!T705="","",'S.D.PASTE SHEET'!T705)</f>
        <v/>
      </c>
      <c s="72" t="str">
        <f>IF('S.D.PASTE SHEET'!U705="","",'S.D.PASTE SHEET'!U705)</f>
        <v/>
      </c>
      <c s="72" t="str">
        <f>IF('S.D.PASTE SHEET'!V705="","",'S.D.PASTE SHEET'!V705)</f>
        <v/>
      </c>
      <c s="72" t="str">
        <f>IF('S.D.PASTE SHEET'!W705="","",'S.D.PASTE SHEET'!W705)</f>
        <v/>
      </c>
      <c s="72" t="str">
        <f>IF('S.D.PASTE SHEET'!X705="","",'S.D.PASTE SHEET'!X705)</f>
        <v/>
      </c>
      <c s="72" t="str">
        <f>IF('S.D.PASTE SHEET'!Y705="","",'S.D.PASTE SHEET'!Y705)</f>
        <v/>
      </c>
      <c s="72" t="str">
        <f>IF('S.D.PASTE SHEET'!Z705="","",'S.D.PASTE SHEET'!Z705)</f>
        <v/>
      </c>
      <c s="72" t="str">
        <f>IF('S.D.PASTE SHEET'!AA705="","",'S.D.PASTE SHEET'!AA705)</f>
        <v/>
      </c>
      <c s="72" t="str">
        <f>IF('S.D.PASTE SHEET'!AB705="","",'S.D.PASTE SHEET'!AB705)</f>
        <v/>
      </c>
      <c s="72" t="str">
        <f>IF('S.D.PASTE SHEET'!AC705="","",'S.D.PASTE SHEET'!AC705)</f>
        <v/>
      </c>
      <c s="72" t="str">
        <f>IF('S.D.PASTE SHEET'!AD705="","",'S.D.PASTE SHEET'!AD705)</f>
        <v/>
      </c>
      <c s="74"/>
      <c s="70" t="str">
        <f>IF(AK705="","",IF(AK705&gt;0,COUNT($AG$2:AG705),""))</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IF(BC705="","",IF(BC705&gt;0,COUNT($AY$2:AY705),""))</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6" spans="1:157" ht="15.75" customHeight="1">
      <c r="A706" s="72" t="str">
        <f>IF('S.D.PASTE SHEET'!A706="","",'S.D.PASTE SHEET'!A706)</f>
        <v/>
      </c>
      <c s="72" t="str">
        <f>IF('S.D.PASTE SHEET'!B706="","",'S.D.PASTE SHEET'!B706)</f>
        <v/>
      </c>
      <c s="72" t="str">
        <f>IF('S.D.PASTE SHEET'!C706="","",'S.D.PASTE SHEET'!C706)</f>
        <v/>
      </c>
      <c s="73" t="str">
        <f>IF('S.D.PASTE SHEET'!D706="","",'S.D.PASTE SHEET'!D706)</f>
        <v/>
      </c>
      <c s="72" t="str">
        <f>IF('S.D.PASTE SHEET'!E706="","",UPPER('S.D.PASTE SHEET'!E706))</f>
        <v/>
      </c>
      <c s="72" t="str">
        <f>IF('S.D.PASTE SHEET'!F706="","",'S.D.PASTE SHEET'!F706)</f>
        <v/>
      </c>
      <c s="72" t="str">
        <f>IF('S.D.PASTE SHEET'!G706="","",UPPER('S.D.PASTE SHEET'!G706))</f>
        <v/>
      </c>
      <c s="72" t="str">
        <f>IF('S.D.PASTE SHEET'!H706="","",UPPER('S.D.PASTE SHEET'!H706))</f>
        <v/>
      </c>
      <c s="72" t="str">
        <f>IF('S.D.PASTE SHEET'!I706="","",'S.D.PASTE SHEET'!I706)</f>
        <v/>
      </c>
      <c s="73" t="str">
        <f>IF('S.D.PASTE SHEET'!J706="","",'S.D.PASTE SHEET'!J706)</f>
        <v/>
      </c>
      <c s="72" t="str">
        <f>IF('S.D.PASTE SHEET'!K706="","",'S.D.PASTE SHEET'!K706)</f>
        <v/>
      </c>
      <c s="72" t="str">
        <f>IF('S.D.PASTE SHEET'!L706="","",'S.D.PASTE SHEET'!L706)</f>
        <v/>
      </c>
      <c s="72" t="str">
        <f>IF('S.D.PASTE SHEET'!M706="","",'S.D.PASTE SHEET'!M706)</f>
        <v/>
      </c>
      <c s="72" t="str">
        <f>IF('S.D.PASTE SHEET'!N706="","",'S.D.PASTE SHEET'!N706)</f>
        <v/>
      </c>
      <c s="72" t="str">
        <f>IF('S.D.PASTE SHEET'!O706="","",'S.D.PASTE SHEET'!O706)</f>
        <v/>
      </c>
      <c s="72" t="str">
        <f>IF('S.D.PASTE SHEET'!P706="","",'S.D.PASTE SHEET'!P706)</f>
        <v/>
      </c>
      <c s="72" t="str">
        <f>IF('S.D.PASTE SHEET'!Q706="","",'S.D.PASTE SHEET'!Q706)</f>
        <v/>
      </c>
      <c s="72" t="str">
        <f>IF('S.D.PASTE SHEET'!R706="","",'S.D.PASTE SHEET'!R706)</f>
        <v/>
      </c>
      <c s="72" t="str">
        <f>IF('S.D.PASTE SHEET'!S706="","",'S.D.PASTE SHEET'!S706)</f>
        <v/>
      </c>
      <c s="72" t="str">
        <f>IF('S.D.PASTE SHEET'!T706="","",'S.D.PASTE SHEET'!T706)</f>
        <v/>
      </c>
      <c s="72" t="str">
        <f>IF('S.D.PASTE SHEET'!U706="","",'S.D.PASTE SHEET'!U706)</f>
        <v/>
      </c>
      <c s="72" t="str">
        <f>IF('S.D.PASTE SHEET'!V706="","",'S.D.PASTE SHEET'!V706)</f>
        <v/>
      </c>
      <c s="72" t="str">
        <f>IF('S.D.PASTE SHEET'!W706="","",'S.D.PASTE SHEET'!W706)</f>
        <v/>
      </c>
      <c s="72" t="str">
        <f>IF('S.D.PASTE SHEET'!X706="","",'S.D.PASTE SHEET'!X706)</f>
        <v/>
      </c>
      <c s="72" t="str">
        <f>IF('S.D.PASTE SHEET'!Y706="","",'S.D.PASTE SHEET'!Y706)</f>
        <v/>
      </c>
      <c s="72" t="str">
        <f>IF('S.D.PASTE SHEET'!Z706="","",'S.D.PASTE SHEET'!Z706)</f>
        <v/>
      </c>
      <c s="72" t="str">
        <f>IF('S.D.PASTE SHEET'!AA706="","",'S.D.PASTE SHEET'!AA706)</f>
        <v/>
      </c>
      <c s="72" t="str">
        <f>IF('S.D.PASTE SHEET'!AB706="","",'S.D.PASTE SHEET'!AB706)</f>
        <v/>
      </c>
      <c s="72" t="str">
        <f>IF('S.D.PASTE SHEET'!AC706="","",'S.D.PASTE SHEET'!AC706)</f>
        <v/>
      </c>
      <c s="72" t="str">
        <f>IF('S.D.PASTE SHEET'!AD706="","",'S.D.PASTE SHEET'!AD706)</f>
        <v/>
      </c>
      <c s="74"/>
      <c s="70" t="str">
        <f>IF(AK706="","",IF(AK706&gt;0,COUNT($AG$2:AG706),""))</f>
        <v/>
      </c>
      <c s="75" t="str">
        <f t="shared" si="321"/>
        <v/>
      </c>
      <c s="75" t="str">
        <f t="shared" si="322"/>
        <v/>
      </c>
      <c s="75" t="str">
        <f t="shared" si="323"/>
        <v/>
      </c>
      <c s="73" t="str">
        <f t="shared" si="324"/>
        <v/>
      </c>
      <c s="75" t="str">
        <f t="shared" si="325"/>
        <v/>
      </c>
      <c s="75" t="str">
        <f t="shared" si="326"/>
        <v/>
      </c>
      <c s="75" t="str">
        <f t="shared" si="327"/>
        <v/>
      </c>
      <c s="75" t="str">
        <f t="shared" si="328"/>
        <v/>
      </c>
      <c s="75" t="str">
        <f t="shared" si="329"/>
        <v/>
      </c>
      <c s="73" t="str">
        <f t="shared" si="330"/>
        <v/>
      </c>
      <c s="75" t="str">
        <f t="shared" si="331"/>
        <v/>
      </c>
      <c s="75" t="str">
        <f t="shared" si="332"/>
        <v/>
      </c>
      <c s="75" t="str">
        <f t="shared" si="333"/>
        <v/>
      </c>
      <c s="75" t="str">
        <f t="shared" si="334"/>
        <v/>
      </c>
      <c s="75" t="str">
        <f t="shared" si="335"/>
        <v/>
      </c>
      <c s="75" t="str">
        <f t="shared" si="336"/>
        <v/>
      </c>
      <c s="70"/>
      <c s="70" t="str">
        <f>IF(BC706="","",IF(BC706&gt;0,COUNT($AY$2:AY706),""))</f>
        <v/>
      </c>
      <c s="76" t="str">
        <f t="shared" si="337"/>
        <v/>
      </c>
      <c s="76" t="str">
        <f t="shared" si="338"/>
        <v/>
      </c>
      <c s="76" t="str">
        <f t="shared" si="339"/>
        <v/>
      </c>
      <c s="73" t="str">
        <f t="shared" si="340"/>
        <v/>
      </c>
      <c s="76" t="str">
        <f t="shared" si="341"/>
        <v/>
      </c>
      <c s="76" t="str">
        <f t="shared" si="342"/>
        <v/>
      </c>
      <c s="76" t="str">
        <f t="shared" si="343"/>
        <v/>
      </c>
      <c s="76" t="str">
        <f t="shared" si="344"/>
        <v/>
      </c>
      <c s="76" t="str">
        <f t="shared" si="345"/>
        <v/>
      </c>
      <c s="73" t="str">
        <f t="shared" si="346"/>
        <v/>
      </c>
      <c s="76" t="str">
        <f t="shared" si="347"/>
        <v/>
      </c>
      <c s="76" t="str">
        <f t="shared" si="348"/>
        <v/>
      </c>
      <c s="76" t="str">
        <f t="shared" si="349"/>
        <v/>
      </c>
      <c s="76" t="str">
        <f t="shared" si="350"/>
        <v/>
      </c>
      <c s="76" t="str">
        <f t="shared" si="351"/>
        <v/>
      </c>
      <c s="76" t="str">
        <f t="shared" si="3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7" spans="1:157" ht="15.75" customHeight="1">
      <c r="A707" s="72" t="str">
        <f>IF('S.D.PASTE SHEET'!A707="","",'S.D.PASTE SHEET'!A707)</f>
        <v/>
      </c>
      <c s="72" t="str">
        <f>IF('S.D.PASTE SHEET'!B707="","",'S.D.PASTE SHEET'!B707)</f>
        <v/>
      </c>
      <c s="72" t="str">
        <f>IF('S.D.PASTE SHEET'!C707="","",'S.D.PASTE SHEET'!C707)</f>
        <v/>
      </c>
      <c s="73" t="str">
        <f>IF('S.D.PASTE SHEET'!D707="","",'S.D.PASTE SHEET'!D707)</f>
        <v/>
      </c>
      <c s="72" t="str">
        <f>IF('S.D.PASTE SHEET'!E707="","",UPPER('S.D.PASTE SHEET'!E707))</f>
        <v/>
      </c>
      <c s="72" t="str">
        <f>IF('S.D.PASTE SHEET'!F707="","",'S.D.PASTE SHEET'!F707)</f>
        <v/>
      </c>
      <c s="72" t="str">
        <f>IF('S.D.PASTE SHEET'!G707="","",UPPER('S.D.PASTE SHEET'!G707))</f>
        <v/>
      </c>
      <c s="72" t="str">
        <f>IF('S.D.PASTE SHEET'!H707="","",UPPER('S.D.PASTE SHEET'!H707))</f>
        <v/>
      </c>
      <c s="72" t="str">
        <f>IF('S.D.PASTE SHEET'!I707="","",'S.D.PASTE SHEET'!I707)</f>
        <v/>
      </c>
      <c s="73" t="str">
        <f>IF('S.D.PASTE SHEET'!J707="","",'S.D.PASTE SHEET'!J707)</f>
        <v/>
      </c>
      <c s="72" t="str">
        <f>IF('S.D.PASTE SHEET'!K707="","",'S.D.PASTE SHEET'!K707)</f>
        <v/>
      </c>
      <c s="72" t="str">
        <f>IF('S.D.PASTE SHEET'!L707="","",'S.D.PASTE SHEET'!L707)</f>
        <v/>
      </c>
      <c s="72" t="str">
        <f>IF('S.D.PASTE SHEET'!M707="","",'S.D.PASTE SHEET'!M707)</f>
        <v/>
      </c>
      <c s="72" t="str">
        <f>IF('S.D.PASTE SHEET'!N707="","",'S.D.PASTE SHEET'!N707)</f>
        <v/>
      </c>
      <c s="72" t="str">
        <f>IF('S.D.PASTE SHEET'!O707="","",'S.D.PASTE SHEET'!O707)</f>
        <v/>
      </c>
      <c s="72" t="str">
        <f>IF('S.D.PASTE SHEET'!P707="","",'S.D.PASTE SHEET'!P707)</f>
        <v/>
      </c>
      <c s="72" t="str">
        <f>IF('S.D.PASTE SHEET'!Q707="","",'S.D.PASTE SHEET'!Q707)</f>
        <v/>
      </c>
      <c s="72" t="str">
        <f>IF('S.D.PASTE SHEET'!R707="","",'S.D.PASTE SHEET'!R707)</f>
        <v/>
      </c>
      <c s="72" t="str">
        <f>IF('S.D.PASTE SHEET'!S707="","",'S.D.PASTE SHEET'!S707)</f>
        <v/>
      </c>
      <c s="72" t="str">
        <f>IF('S.D.PASTE SHEET'!T707="","",'S.D.PASTE SHEET'!T707)</f>
        <v/>
      </c>
      <c s="72" t="str">
        <f>IF('S.D.PASTE SHEET'!U707="","",'S.D.PASTE SHEET'!U707)</f>
        <v/>
      </c>
      <c s="72" t="str">
        <f>IF('S.D.PASTE SHEET'!V707="","",'S.D.PASTE SHEET'!V707)</f>
        <v/>
      </c>
      <c s="72" t="str">
        <f>IF('S.D.PASTE SHEET'!W707="","",'S.D.PASTE SHEET'!W707)</f>
        <v/>
      </c>
      <c s="72" t="str">
        <f>IF('S.D.PASTE SHEET'!X707="","",'S.D.PASTE SHEET'!X707)</f>
        <v/>
      </c>
      <c s="72" t="str">
        <f>IF('S.D.PASTE SHEET'!Y707="","",'S.D.PASTE SHEET'!Y707)</f>
        <v/>
      </c>
      <c s="72" t="str">
        <f>IF('S.D.PASTE SHEET'!Z707="","",'S.D.PASTE SHEET'!Z707)</f>
        <v/>
      </c>
      <c s="72" t="str">
        <f>IF('S.D.PASTE SHEET'!AA707="","",'S.D.PASTE SHEET'!AA707)</f>
        <v/>
      </c>
      <c s="72" t="str">
        <f>IF('S.D.PASTE SHEET'!AB707="","",'S.D.PASTE SHEET'!AB707)</f>
        <v/>
      </c>
      <c s="72" t="str">
        <f>IF('S.D.PASTE SHEET'!AC707="","",'S.D.PASTE SHEET'!AC707)</f>
        <v/>
      </c>
      <c s="72" t="str">
        <f>IF('S.D.PASTE SHEET'!AD707="","",'S.D.PASTE SHEET'!AD707)</f>
        <v/>
      </c>
      <c s="74"/>
      <c s="70" t="str">
        <f>IF(AK707="","",IF(AK707&gt;0,COUNT($AG$2:AG707),""))</f>
        <v/>
      </c>
      <c s="75" t="str">
        <f t="shared" si="353" ref="AG707:AG770">IF(AND($AJ$1=12,$A707=12),$A707,"")</f>
        <v/>
      </c>
      <c s="75" t="str">
        <f t="shared" si="354" ref="AH707:AH770">IF(AND($AJ$1=12,$A707=12),$B707,"")</f>
        <v/>
      </c>
      <c s="75" t="str">
        <f t="shared" si="355" ref="AI707:AI770">IF(AND($AJ$1=12,$A707=12),C707,"")</f>
        <v/>
      </c>
      <c s="73" t="str">
        <f t="shared" si="356" ref="AJ707:AJ770">IF(AND($AJ$1=12,$A707=12),$D707,"")</f>
        <v/>
      </c>
      <c s="75" t="str">
        <f t="shared" si="357" ref="AK707:AK770">IF(AND($AJ$1=12,$A707=12),$E707,"")</f>
        <v/>
      </c>
      <c s="75" t="str">
        <f t="shared" si="358" ref="AL707:AL770">IF(AND($AJ$1=12,$A707=12),$F707,"")</f>
        <v/>
      </c>
      <c s="75" t="str">
        <f t="shared" si="359" ref="AM707:AM770">IF(AND($AJ$1=12,$A707=12),$G707,"")</f>
        <v/>
      </c>
      <c s="75" t="str">
        <f t="shared" si="360" ref="AN707:AN770">IF(AND($AJ$1=12,$A707=12),$H707,"")</f>
        <v/>
      </c>
      <c s="75" t="str">
        <f t="shared" si="361" ref="AO707:AO770">IF(AND($AJ$1=12,$A707=12),$I707,"")</f>
        <v/>
      </c>
      <c s="73" t="str">
        <f t="shared" si="362" ref="AP707:AP770">IF(AND($AJ$1=12,$A707=12),$J707,"")</f>
        <v/>
      </c>
      <c s="75" t="str">
        <f t="shared" si="363" ref="AQ707:AQ770">IF(AND($AJ$1=12,$A707=12),$K707,"")</f>
        <v/>
      </c>
      <c s="75" t="str">
        <f t="shared" si="364" ref="AR707:AR770">IF(AND($AJ$1=12,$A707=12),$L707,"")</f>
        <v/>
      </c>
      <c s="75" t="str">
        <f t="shared" si="365" ref="AS707:AS770">IF(AND($AJ$1=12,$A707=12),$M707,"")</f>
        <v/>
      </c>
      <c s="75" t="str">
        <f t="shared" si="366" ref="AT707:AT770">IF(AND($AJ$1=12,$A707=12),$N707,"")</f>
        <v/>
      </c>
      <c s="75" t="str">
        <f t="shared" si="367" ref="AU707:AU770">IF(AND($AJ$1=12,$A707=12),$O707,"")</f>
        <v/>
      </c>
      <c s="75" t="str">
        <f t="shared" si="368" ref="AV707:AV770">IF(AND($AJ$1=12,$A707=12),$P707,"")</f>
        <v/>
      </c>
      <c s="70"/>
      <c s="70" t="str">
        <f>IF(BC707="","",IF(BC707&gt;0,COUNT($AY$2:AY707),""))</f>
        <v/>
      </c>
      <c s="76" t="str">
        <f t="shared" si="369" ref="AY707:AY770">IF(AND($BB$1=12,$A707=12,$BC$1=$B707),$A707,"")</f>
        <v/>
      </c>
      <c s="76" t="str">
        <f t="shared" si="370" ref="AZ707:AZ770">IF(AND($BB$1=12,$A707=12,$BC$1=$B707),$B707,"")</f>
        <v/>
      </c>
      <c s="76" t="str">
        <f t="shared" si="371" ref="BA707:BA770">IF(AND($BB$1=12,$A707=12,$BC$1=$B707),$C707,"")</f>
        <v/>
      </c>
      <c s="73" t="str">
        <f t="shared" si="372" ref="BB707:BB770">IF(AND($BB$1=12,$A707=12,$BC$1=$B707),$D707,"")</f>
        <v/>
      </c>
      <c s="76" t="str">
        <f t="shared" si="373" ref="BC707:BC770">IF(AND($BB$1=12,$A707=12,$BC$1=$B707),$E707,"")</f>
        <v/>
      </c>
      <c s="76" t="str">
        <f t="shared" si="374" ref="BD707:BD770">IF(AND($BB$1=12,$A707=12,$BC$1=$B707),$F707,"")</f>
        <v/>
      </c>
      <c s="76" t="str">
        <f t="shared" si="375" ref="BE707:BE770">IF(AND($BB$1=12,$A707=12,$BC$1=$B707),$G707,"")</f>
        <v/>
      </c>
      <c s="76" t="str">
        <f t="shared" si="376" ref="BF707:BF770">IF(AND($BB$1=12,$A707=12,$BC$1=$B707),$H707,"")</f>
        <v/>
      </c>
      <c s="76" t="str">
        <f t="shared" si="377" ref="BG707:BG770">IF(AND($BB$1=12,$A707=12,$BC$1=$B707),$I707,"")</f>
        <v/>
      </c>
      <c s="73" t="str">
        <f t="shared" si="378" ref="BH707:BH770">IF(AND($BB$1=12,$A707=12,$BC$1=$B707),$J707,"")</f>
        <v/>
      </c>
      <c s="76" t="str">
        <f t="shared" si="379" ref="BI707:BI770">IF(AND($BB$1=12,$A707=12,$BC$1=$B707),$K707,"")</f>
        <v/>
      </c>
      <c s="76" t="str">
        <f t="shared" si="380" ref="BJ707:BJ770">IF(AND($BB$1=12,$A707=12,$BC$1=$B707),$L707,"")</f>
        <v/>
      </c>
      <c s="76" t="str">
        <f t="shared" si="381" ref="BK707:BK770">IF(AND($BB$1=12,$A707=12,$BC$1=$B707),$M707,"")</f>
        <v/>
      </c>
      <c s="76" t="str">
        <f t="shared" si="382" ref="BL707:BL770">IF(AND($BB$1=12,$A707=12,$BC$1=$B707),$N707,"")</f>
        <v/>
      </c>
      <c s="76" t="str">
        <f t="shared" si="383" ref="BM707:BM770">IF(AND($BB$1=12,$A707=12,$BC$1=$B707),$O707,"")</f>
        <v/>
      </c>
      <c s="76" t="str">
        <f t="shared" si="384" ref="BN707:BN770">IF(AND($BB$1=12,$A707=12,$BC$1=$B707),$P707,"")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8" spans="1:157" ht="15.75" customHeight="1">
      <c r="A708" s="72" t="str">
        <f>IF('S.D.PASTE SHEET'!A708="","",'S.D.PASTE SHEET'!A708)</f>
        <v/>
      </c>
      <c s="72" t="str">
        <f>IF('S.D.PASTE SHEET'!B708="","",'S.D.PASTE SHEET'!B708)</f>
        <v/>
      </c>
      <c s="72" t="str">
        <f>IF('S.D.PASTE SHEET'!C708="","",'S.D.PASTE SHEET'!C708)</f>
        <v/>
      </c>
      <c s="73" t="str">
        <f>IF('S.D.PASTE SHEET'!D708="","",'S.D.PASTE SHEET'!D708)</f>
        <v/>
      </c>
      <c s="72" t="str">
        <f>IF('S.D.PASTE SHEET'!E708="","",UPPER('S.D.PASTE SHEET'!E708))</f>
        <v/>
      </c>
      <c s="72" t="str">
        <f>IF('S.D.PASTE SHEET'!F708="","",'S.D.PASTE SHEET'!F708)</f>
        <v/>
      </c>
      <c s="72" t="str">
        <f>IF('S.D.PASTE SHEET'!G708="","",UPPER('S.D.PASTE SHEET'!G708))</f>
        <v/>
      </c>
      <c s="72" t="str">
        <f>IF('S.D.PASTE SHEET'!H708="","",UPPER('S.D.PASTE SHEET'!H708))</f>
        <v/>
      </c>
      <c s="72" t="str">
        <f>IF('S.D.PASTE SHEET'!I708="","",'S.D.PASTE SHEET'!I708)</f>
        <v/>
      </c>
      <c s="73" t="str">
        <f>IF('S.D.PASTE SHEET'!J708="","",'S.D.PASTE SHEET'!J708)</f>
        <v/>
      </c>
      <c s="72" t="str">
        <f>IF('S.D.PASTE SHEET'!K708="","",'S.D.PASTE SHEET'!K708)</f>
        <v/>
      </c>
      <c s="72" t="str">
        <f>IF('S.D.PASTE SHEET'!L708="","",'S.D.PASTE SHEET'!L708)</f>
        <v/>
      </c>
      <c s="72" t="str">
        <f>IF('S.D.PASTE SHEET'!M708="","",'S.D.PASTE SHEET'!M708)</f>
        <v/>
      </c>
      <c s="72" t="str">
        <f>IF('S.D.PASTE SHEET'!N708="","",'S.D.PASTE SHEET'!N708)</f>
        <v/>
      </c>
      <c s="72" t="str">
        <f>IF('S.D.PASTE SHEET'!O708="","",'S.D.PASTE SHEET'!O708)</f>
        <v/>
      </c>
      <c s="72" t="str">
        <f>IF('S.D.PASTE SHEET'!P708="","",'S.D.PASTE SHEET'!P708)</f>
        <v/>
      </c>
      <c s="72" t="str">
        <f>IF('S.D.PASTE SHEET'!Q708="","",'S.D.PASTE SHEET'!Q708)</f>
        <v/>
      </c>
      <c s="72" t="str">
        <f>IF('S.D.PASTE SHEET'!R708="","",'S.D.PASTE SHEET'!R708)</f>
        <v/>
      </c>
      <c s="72" t="str">
        <f>IF('S.D.PASTE SHEET'!S708="","",'S.D.PASTE SHEET'!S708)</f>
        <v/>
      </c>
      <c s="72" t="str">
        <f>IF('S.D.PASTE SHEET'!T708="","",'S.D.PASTE SHEET'!T708)</f>
        <v/>
      </c>
      <c s="72" t="str">
        <f>IF('S.D.PASTE SHEET'!U708="","",'S.D.PASTE SHEET'!U708)</f>
        <v/>
      </c>
      <c s="72" t="str">
        <f>IF('S.D.PASTE SHEET'!V708="","",'S.D.PASTE SHEET'!V708)</f>
        <v/>
      </c>
      <c s="72" t="str">
        <f>IF('S.D.PASTE SHEET'!W708="","",'S.D.PASTE SHEET'!W708)</f>
        <v/>
      </c>
      <c s="72" t="str">
        <f>IF('S.D.PASTE SHEET'!X708="","",'S.D.PASTE SHEET'!X708)</f>
        <v/>
      </c>
      <c s="72" t="str">
        <f>IF('S.D.PASTE SHEET'!Y708="","",'S.D.PASTE SHEET'!Y708)</f>
        <v/>
      </c>
      <c s="72" t="str">
        <f>IF('S.D.PASTE SHEET'!Z708="","",'S.D.PASTE SHEET'!Z708)</f>
        <v/>
      </c>
      <c s="72" t="str">
        <f>IF('S.D.PASTE SHEET'!AA708="","",'S.D.PASTE SHEET'!AA708)</f>
        <v/>
      </c>
      <c s="72" t="str">
        <f>IF('S.D.PASTE SHEET'!AB708="","",'S.D.PASTE SHEET'!AB708)</f>
        <v/>
      </c>
      <c s="72" t="str">
        <f>IF('S.D.PASTE SHEET'!AC708="","",'S.D.PASTE SHEET'!AC708)</f>
        <v/>
      </c>
      <c s="72" t="str">
        <f>IF('S.D.PASTE SHEET'!AD708="","",'S.D.PASTE SHEET'!AD708)</f>
        <v/>
      </c>
      <c s="74"/>
      <c s="70" t="str">
        <f>IF(AK708="","",IF(AK708&gt;0,COUNT($AG$2:AG708),""))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IF(BC708="","",IF(BC708&gt;0,COUNT($AY$2:AY708),""))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09" spans="1:157" ht="15.75" customHeight="1">
      <c r="A709" s="72" t="str">
        <f>IF('S.D.PASTE SHEET'!A709="","",'S.D.PASTE SHEET'!A709)</f>
        <v/>
      </c>
      <c s="72" t="str">
        <f>IF('S.D.PASTE SHEET'!B709="","",'S.D.PASTE SHEET'!B709)</f>
        <v/>
      </c>
      <c s="72" t="str">
        <f>IF('S.D.PASTE SHEET'!C709="","",'S.D.PASTE SHEET'!C709)</f>
        <v/>
      </c>
      <c s="73" t="str">
        <f>IF('S.D.PASTE SHEET'!D709="","",'S.D.PASTE SHEET'!D709)</f>
        <v/>
      </c>
      <c s="72" t="str">
        <f>IF('S.D.PASTE SHEET'!E709="","",UPPER('S.D.PASTE SHEET'!E709))</f>
        <v/>
      </c>
      <c s="72" t="str">
        <f>IF('S.D.PASTE SHEET'!F709="","",'S.D.PASTE SHEET'!F709)</f>
        <v/>
      </c>
      <c s="72" t="str">
        <f>IF('S.D.PASTE SHEET'!G709="","",UPPER('S.D.PASTE SHEET'!G709))</f>
        <v/>
      </c>
      <c s="72" t="str">
        <f>IF('S.D.PASTE SHEET'!H709="","",UPPER('S.D.PASTE SHEET'!H709))</f>
        <v/>
      </c>
      <c s="72" t="str">
        <f>IF('S.D.PASTE SHEET'!I709="","",'S.D.PASTE SHEET'!I709)</f>
        <v/>
      </c>
      <c s="73" t="str">
        <f>IF('S.D.PASTE SHEET'!J709="","",'S.D.PASTE SHEET'!J709)</f>
        <v/>
      </c>
      <c s="72" t="str">
        <f>IF('S.D.PASTE SHEET'!K709="","",'S.D.PASTE SHEET'!K709)</f>
        <v/>
      </c>
      <c s="72" t="str">
        <f>IF('S.D.PASTE SHEET'!L709="","",'S.D.PASTE SHEET'!L709)</f>
        <v/>
      </c>
      <c s="72" t="str">
        <f>IF('S.D.PASTE SHEET'!M709="","",'S.D.PASTE SHEET'!M709)</f>
        <v/>
      </c>
      <c s="72" t="str">
        <f>IF('S.D.PASTE SHEET'!N709="","",'S.D.PASTE SHEET'!N709)</f>
        <v/>
      </c>
      <c s="72" t="str">
        <f>IF('S.D.PASTE SHEET'!O709="","",'S.D.PASTE SHEET'!O709)</f>
        <v/>
      </c>
      <c s="72" t="str">
        <f>IF('S.D.PASTE SHEET'!P709="","",'S.D.PASTE SHEET'!P709)</f>
        <v/>
      </c>
      <c s="72" t="str">
        <f>IF('S.D.PASTE SHEET'!Q709="","",'S.D.PASTE SHEET'!Q709)</f>
        <v/>
      </c>
      <c s="72" t="str">
        <f>IF('S.D.PASTE SHEET'!R709="","",'S.D.PASTE SHEET'!R709)</f>
        <v/>
      </c>
      <c s="72" t="str">
        <f>IF('S.D.PASTE SHEET'!S709="","",'S.D.PASTE SHEET'!S709)</f>
        <v/>
      </c>
      <c s="72" t="str">
        <f>IF('S.D.PASTE SHEET'!T709="","",'S.D.PASTE SHEET'!T709)</f>
        <v/>
      </c>
      <c s="72" t="str">
        <f>IF('S.D.PASTE SHEET'!U709="","",'S.D.PASTE SHEET'!U709)</f>
        <v/>
      </c>
      <c s="72" t="str">
        <f>IF('S.D.PASTE SHEET'!V709="","",'S.D.PASTE SHEET'!V709)</f>
        <v/>
      </c>
      <c s="72" t="str">
        <f>IF('S.D.PASTE SHEET'!W709="","",'S.D.PASTE SHEET'!W709)</f>
        <v/>
      </c>
      <c s="72" t="str">
        <f>IF('S.D.PASTE SHEET'!X709="","",'S.D.PASTE SHEET'!X709)</f>
        <v/>
      </c>
      <c s="72" t="str">
        <f>IF('S.D.PASTE SHEET'!Y709="","",'S.D.PASTE SHEET'!Y709)</f>
        <v/>
      </c>
      <c s="72" t="str">
        <f>IF('S.D.PASTE SHEET'!Z709="","",'S.D.PASTE SHEET'!Z709)</f>
        <v/>
      </c>
      <c s="72" t="str">
        <f>IF('S.D.PASTE SHEET'!AA709="","",'S.D.PASTE SHEET'!AA709)</f>
        <v/>
      </c>
      <c s="72" t="str">
        <f>IF('S.D.PASTE SHEET'!AB709="","",'S.D.PASTE SHEET'!AB709)</f>
        <v/>
      </c>
      <c s="72" t="str">
        <f>IF('S.D.PASTE SHEET'!AC709="","",'S.D.PASTE SHEET'!AC709)</f>
        <v/>
      </c>
      <c s="72" t="str">
        <f>IF('S.D.PASTE SHEET'!AD709="","",'S.D.PASTE SHEET'!AD709)</f>
        <v/>
      </c>
      <c s="74"/>
      <c s="70" t="str">
        <f>IF(AK709="","",IF(AK709&gt;0,COUNT($AG$2:AG709),""))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IF(BC709="","",IF(BC709&gt;0,COUNT($AY$2:AY709),""))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0" spans="1:157" ht="15.75" customHeight="1">
      <c r="A710" s="72" t="str">
        <f>IF('S.D.PASTE SHEET'!A710="","",'S.D.PASTE SHEET'!A710)</f>
        <v/>
      </c>
      <c s="72" t="str">
        <f>IF('S.D.PASTE SHEET'!B710="","",'S.D.PASTE SHEET'!B710)</f>
        <v/>
      </c>
      <c s="72" t="str">
        <f>IF('S.D.PASTE SHEET'!C710="","",'S.D.PASTE SHEET'!C710)</f>
        <v/>
      </c>
      <c s="73" t="str">
        <f>IF('S.D.PASTE SHEET'!D710="","",'S.D.PASTE SHEET'!D710)</f>
        <v/>
      </c>
      <c s="72" t="str">
        <f>IF('S.D.PASTE SHEET'!E710="","",UPPER('S.D.PASTE SHEET'!E710))</f>
        <v/>
      </c>
      <c s="72" t="str">
        <f>IF('S.D.PASTE SHEET'!F710="","",'S.D.PASTE SHEET'!F710)</f>
        <v/>
      </c>
      <c s="72" t="str">
        <f>IF('S.D.PASTE SHEET'!G710="","",UPPER('S.D.PASTE SHEET'!G710))</f>
        <v/>
      </c>
      <c s="72" t="str">
        <f>IF('S.D.PASTE SHEET'!H710="","",UPPER('S.D.PASTE SHEET'!H710))</f>
        <v/>
      </c>
      <c s="72" t="str">
        <f>IF('S.D.PASTE SHEET'!I710="","",'S.D.PASTE SHEET'!I710)</f>
        <v/>
      </c>
      <c s="73" t="str">
        <f>IF('S.D.PASTE SHEET'!J710="","",'S.D.PASTE SHEET'!J710)</f>
        <v/>
      </c>
      <c s="72" t="str">
        <f>IF('S.D.PASTE SHEET'!K710="","",'S.D.PASTE SHEET'!K710)</f>
        <v/>
      </c>
      <c s="72" t="str">
        <f>IF('S.D.PASTE SHEET'!L710="","",'S.D.PASTE SHEET'!L710)</f>
        <v/>
      </c>
      <c s="72" t="str">
        <f>IF('S.D.PASTE SHEET'!M710="","",'S.D.PASTE SHEET'!M710)</f>
        <v/>
      </c>
      <c s="72" t="str">
        <f>IF('S.D.PASTE SHEET'!N710="","",'S.D.PASTE SHEET'!N710)</f>
        <v/>
      </c>
      <c s="72" t="str">
        <f>IF('S.D.PASTE SHEET'!O710="","",'S.D.PASTE SHEET'!O710)</f>
        <v/>
      </c>
      <c s="72" t="str">
        <f>IF('S.D.PASTE SHEET'!P710="","",'S.D.PASTE SHEET'!P710)</f>
        <v/>
      </c>
      <c s="72" t="str">
        <f>IF('S.D.PASTE SHEET'!Q710="","",'S.D.PASTE SHEET'!Q710)</f>
        <v/>
      </c>
      <c s="72" t="str">
        <f>IF('S.D.PASTE SHEET'!R710="","",'S.D.PASTE SHEET'!R710)</f>
        <v/>
      </c>
      <c s="72" t="str">
        <f>IF('S.D.PASTE SHEET'!S710="","",'S.D.PASTE SHEET'!S710)</f>
        <v/>
      </c>
      <c s="72" t="str">
        <f>IF('S.D.PASTE SHEET'!T710="","",'S.D.PASTE SHEET'!T710)</f>
        <v/>
      </c>
      <c s="72" t="str">
        <f>IF('S.D.PASTE SHEET'!U710="","",'S.D.PASTE SHEET'!U710)</f>
        <v/>
      </c>
      <c s="72" t="str">
        <f>IF('S.D.PASTE SHEET'!V710="","",'S.D.PASTE SHEET'!V710)</f>
        <v/>
      </c>
      <c s="72" t="str">
        <f>IF('S.D.PASTE SHEET'!W710="","",'S.D.PASTE SHEET'!W710)</f>
        <v/>
      </c>
      <c s="72" t="str">
        <f>IF('S.D.PASTE SHEET'!X710="","",'S.D.PASTE SHEET'!X710)</f>
        <v/>
      </c>
      <c s="72" t="str">
        <f>IF('S.D.PASTE SHEET'!Y710="","",'S.D.PASTE SHEET'!Y710)</f>
        <v/>
      </c>
      <c s="72" t="str">
        <f>IF('S.D.PASTE SHEET'!Z710="","",'S.D.PASTE SHEET'!Z710)</f>
        <v/>
      </c>
      <c s="72" t="str">
        <f>IF('S.D.PASTE SHEET'!AA710="","",'S.D.PASTE SHEET'!AA710)</f>
        <v/>
      </c>
      <c s="72" t="str">
        <f>IF('S.D.PASTE SHEET'!AB710="","",'S.D.PASTE SHEET'!AB710)</f>
        <v/>
      </c>
      <c s="72" t="str">
        <f>IF('S.D.PASTE SHEET'!AC710="","",'S.D.PASTE SHEET'!AC710)</f>
        <v/>
      </c>
      <c s="72" t="str">
        <f>IF('S.D.PASTE SHEET'!AD710="","",'S.D.PASTE SHEET'!AD710)</f>
        <v/>
      </c>
      <c s="74"/>
      <c s="70" t="str">
        <f>IF(AK710="","",IF(AK710&gt;0,COUNT($AG$2:AG710),""))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IF(BC710="","",IF(BC710&gt;0,COUNT($AY$2:AY710),""))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1" spans="1:157" ht="15.75" customHeight="1">
      <c r="A711" s="72" t="str">
        <f>IF('S.D.PASTE SHEET'!A711="","",'S.D.PASTE SHEET'!A711)</f>
        <v/>
      </c>
      <c s="72" t="str">
        <f>IF('S.D.PASTE SHEET'!B711="","",'S.D.PASTE SHEET'!B711)</f>
        <v/>
      </c>
      <c s="72" t="str">
        <f>IF('S.D.PASTE SHEET'!C711="","",'S.D.PASTE SHEET'!C711)</f>
        <v/>
      </c>
      <c s="73" t="str">
        <f>IF('S.D.PASTE SHEET'!D711="","",'S.D.PASTE SHEET'!D711)</f>
        <v/>
      </c>
      <c s="72" t="str">
        <f>IF('S.D.PASTE SHEET'!E711="","",UPPER('S.D.PASTE SHEET'!E711))</f>
        <v/>
      </c>
      <c s="72" t="str">
        <f>IF('S.D.PASTE SHEET'!F711="","",'S.D.PASTE SHEET'!F711)</f>
        <v/>
      </c>
      <c s="72" t="str">
        <f>IF('S.D.PASTE SHEET'!G711="","",UPPER('S.D.PASTE SHEET'!G711))</f>
        <v/>
      </c>
      <c s="72" t="str">
        <f>IF('S.D.PASTE SHEET'!H711="","",UPPER('S.D.PASTE SHEET'!H711))</f>
        <v/>
      </c>
      <c s="72" t="str">
        <f>IF('S.D.PASTE SHEET'!I711="","",'S.D.PASTE SHEET'!I711)</f>
        <v/>
      </c>
      <c s="73" t="str">
        <f>IF('S.D.PASTE SHEET'!J711="","",'S.D.PASTE SHEET'!J711)</f>
        <v/>
      </c>
      <c s="72" t="str">
        <f>IF('S.D.PASTE SHEET'!K711="","",'S.D.PASTE SHEET'!K711)</f>
        <v/>
      </c>
      <c s="72" t="str">
        <f>IF('S.D.PASTE SHEET'!L711="","",'S.D.PASTE SHEET'!L711)</f>
        <v/>
      </c>
      <c s="72" t="str">
        <f>IF('S.D.PASTE SHEET'!M711="","",'S.D.PASTE SHEET'!M711)</f>
        <v/>
      </c>
      <c s="72" t="str">
        <f>IF('S.D.PASTE SHEET'!N711="","",'S.D.PASTE SHEET'!N711)</f>
        <v/>
      </c>
      <c s="72" t="str">
        <f>IF('S.D.PASTE SHEET'!O711="","",'S.D.PASTE SHEET'!O711)</f>
        <v/>
      </c>
      <c s="72" t="str">
        <f>IF('S.D.PASTE SHEET'!P711="","",'S.D.PASTE SHEET'!P711)</f>
        <v/>
      </c>
      <c s="72" t="str">
        <f>IF('S.D.PASTE SHEET'!Q711="","",'S.D.PASTE SHEET'!Q711)</f>
        <v/>
      </c>
      <c s="72" t="str">
        <f>IF('S.D.PASTE SHEET'!R711="","",'S.D.PASTE SHEET'!R711)</f>
        <v/>
      </c>
      <c s="72" t="str">
        <f>IF('S.D.PASTE SHEET'!S711="","",'S.D.PASTE SHEET'!S711)</f>
        <v/>
      </c>
      <c s="72" t="str">
        <f>IF('S.D.PASTE SHEET'!T711="","",'S.D.PASTE SHEET'!T711)</f>
        <v/>
      </c>
      <c s="72" t="str">
        <f>IF('S.D.PASTE SHEET'!U711="","",'S.D.PASTE SHEET'!U711)</f>
        <v/>
      </c>
      <c s="72" t="str">
        <f>IF('S.D.PASTE SHEET'!V711="","",'S.D.PASTE SHEET'!V711)</f>
        <v/>
      </c>
      <c s="72" t="str">
        <f>IF('S.D.PASTE SHEET'!W711="","",'S.D.PASTE SHEET'!W711)</f>
        <v/>
      </c>
      <c s="72" t="str">
        <f>IF('S.D.PASTE SHEET'!X711="","",'S.D.PASTE SHEET'!X711)</f>
        <v/>
      </c>
      <c s="72" t="str">
        <f>IF('S.D.PASTE SHEET'!Y711="","",'S.D.PASTE SHEET'!Y711)</f>
        <v/>
      </c>
      <c s="72" t="str">
        <f>IF('S.D.PASTE SHEET'!Z711="","",'S.D.PASTE SHEET'!Z711)</f>
        <v/>
      </c>
      <c s="72" t="str">
        <f>IF('S.D.PASTE SHEET'!AA711="","",'S.D.PASTE SHEET'!AA711)</f>
        <v/>
      </c>
      <c s="72" t="str">
        <f>IF('S.D.PASTE SHEET'!AB711="","",'S.D.PASTE SHEET'!AB711)</f>
        <v/>
      </c>
      <c s="72" t="str">
        <f>IF('S.D.PASTE SHEET'!AC711="","",'S.D.PASTE SHEET'!AC711)</f>
        <v/>
      </c>
      <c s="72" t="str">
        <f>IF('S.D.PASTE SHEET'!AD711="","",'S.D.PASTE SHEET'!AD711)</f>
        <v/>
      </c>
      <c s="74"/>
      <c s="70" t="str">
        <f>IF(AK711="","",IF(AK711&gt;0,COUNT($AG$2:AG711),""))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IF(BC711="","",IF(BC711&gt;0,COUNT($AY$2:AY711),""))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2" spans="1:157" ht="15.75" customHeight="1">
      <c r="A712" s="72" t="str">
        <f>IF('S.D.PASTE SHEET'!A712="","",'S.D.PASTE SHEET'!A712)</f>
        <v/>
      </c>
      <c s="72" t="str">
        <f>IF('S.D.PASTE SHEET'!B712="","",'S.D.PASTE SHEET'!B712)</f>
        <v/>
      </c>
      <c s="72" t="str">
        <f>IF('S.D.PASTE SHEET'!C712="","",'S.D.PASTE SHEET'!C712)</f>
        <v/>
      </c>
      <c s="73" t="str">
        <f>IF('S.D.PASTE SHEET'!D712="","",'S.D.PASTE SHEET'!D712)</f>
        <v/>
      </c>
      <c s="72" t="str">
        <f>IF('S.D.PASTE SHEET'!E712="","",UPPER('S.D.PASTE SHEET'!E712))</f>
        <v/>
      </c>
      <c s="72" t="str">
        <f>IF('S.D.PASTE SHEET'!F712="","",'S.D.PASTE SHEET'!F712)</f>
        <v/>
      </c>
      <c s="72" t="str">
        <f>IF('S.D.PASTE SHEET'!G712="","",UPPER('S.D.PASTE SHEET'!G712))</f>
        <v/>
      </c>
      <c s="72" t="str">
        <f>IF('S.D.PASTE SHEET'!H712="","",UPPER('S.D.PASTE SHEET'!H712))</f>
        <v/>
      </c>
      <c s="72" t="str">
        <f>IF('S.D.PASTE SHEET'!I712="","",'S.D.PASTE SHEET'!I712)</f>
        <v/>
      </c>
      <c s="73" t="str">
        <f>IF('S.D.PASTE SHEET'!J712="","",'S.D.PASTE SHEET'!J712)</f>
        <v/>
      </c>
      <c s="72" t="str">
        <f>IF('S.D.PASTE SHEET'!K712="","",'S.D.PASTE SHEET'!K712)</f>
        <v/>
      </c>
      <c s="72" t="str">
        <f>IF('S.D.PASTE SHEET'!L712="","",'S.D.PASTE SHEET'!L712)</f>
        <v/>
      </c>
      <c s="72" t="str">
        <f>IF('S.D.PASTE SHEET'!M712="","",'S.D.PASTE SHEET'!M712)</f>
        <v/>
      </c>
      <c s="72" t="str">
        <f>IF('S.D.PASTE SHEET'!N712="","",'S.D.PASTE SHEET'!N712)</f>
        <v/>
      </c>
      <c s="72" t="str">
        <f>IF('S.D.PASTE SHEET'!O712="","",'S.D.PASTE SHEET'!O712)</f>
        <v/>
      </c>
      <c s="72" t="str">
        <f>IF('S.D.PASTE SHEET'!P712="","",'S.D.PASTE SHEET'!P712)</f>
        <v/>
      </c>
      <c s="72" t="str">
        <f>IF('S.D.PASTE SHEET'!Q712="","",'S.D.PASTE SHEET'!Q712)</f>
        <v/>
      </c>
      <c s="72" t="str">
        <f>IF('S.D.PASTE SHEET'!R712="","",'S.D.PASTE SHEET'!R712)</f>
        <v/>
      </c>
      <c s="72" t="str">
        <f>IF('S.D.PASTE SHEET'!S712="","",'S.D.PASTE SHEET'!S712)</f>
        <v/>
      </c>
      <c s="72" t="str">
        <f>IF('S.D.PASTE SHEET'!T712="","",'S.D.PASTE SHEET'!T712)</f>
        <v/>
      </c>
      <c s="72" t="str">
        <f>IF('S.D.PASTE SHEET'!U712="","",'S.D.PASTE SHEET'!U712)</f>
        <v/>
      </c>
      <c s="72" t="str">
        <f>IF('S.D.PASTE SHEET'!V712="","",'S.D.PASTE SHEET'!V712)</f>
        <v/>
      </c>
      <c s="72" t="str">
        <f>IF('S.D.PASTE SHEET'!W712="","",'S.D.PASTE SHEET'!W712)</f>
        <v/>
      </c>
      <c s="72" t="str">
        <f>IF('S.D.PASTE SHEET'!X712="","",'S.D.PASTE SHEET'!X712)</f>
        <v/>
      </c>
      <c s="72" t="str">
        <f>IF('S.D.PASTE SHEET'!Y712="","",'S.D.PASTE SHEET'!Y712)</f>
        <v/>
      </c>
      <c s="72" t="str">
        <f>IF('S.D.PASTE SHEET'!Z712="","",'S.D.PASTE SHEET'!Z712)</f>
        <v/>
      </c>
      <c s="72" t="str">
        <f>IF('S.D.PASTE SHEET'!AA712="","",'S.D.PASTE SHEET'!AA712)</f>
        <v/>
      </c>
      <c s="72" t="str">
        <f>IF('S.D.PASTE SHEET'!AB712="","",'S.D.PASTE SHEET'!AB712)</f>
        <v/>
      </c>
      <c s="72" t="str">
        <f>IF('S.D.PASTE SHEET'!AC712="","",'S.D.PASTE SHEET'!AC712)</f>
        <v/>
      </c>
      <c s="72" t="str">
        <f>IF('S.D.PASTE SHEET'!AD712="","",'S.D.PASTE SHEET'!AD712)</f>
        <v/>
      </c>
      <c s="74"/>
      <c s="70" t="str">
        <f>IF(AK712="","",IF(AK712&gt;0,COUNT($AG$2:AG712),""))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IF(BC712="","",IF(BC712&gt;0,COUNT($AY$2:AY712),""))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3" spans="1:157" ht="15.75" customHeight="1">
      <c r="A713" s="72" t="str">
        <f>IF('S.D.PASTE SHEET'!A713="","",'S.D.PASTE SHEET'!A713)</f>
        <v/>
      </c>
      <c s="72" t="str">
        <f>IF('S.D.PASTE SHEET'!B713="","",'S.D.PASTE SHEET'!B713)</f>
        <v/>
      </c>
      <c s="72" t="str">
        <f>IF('S.D.PASTE SHEET'!C713="","",'S.D.PASTE SHEET'!C713)</f>
        <v/>
      </c>
      <c s="73" t="str">
        <f>IF('S.D.PASTE SHEET'!D713="","",'S.D.PASTE SHEET'!D713)</f>
        <v/>
      </c>
      <c s="72" t="str">
        <f>IF('S.D.PASTE SHEET'!E713="","",UPPER('S.D.PASTE SHEET'!E713))</f>
        <v/>
      </c>
      <c s="72" t="str">
        <f>IF('S.D.PASTE SHEET'!F713="","",'S.D.PASTE SHEET'!F713)</f>
        <v/>
      </c>
      <c s="72" t="str">
        <f>IF('S.D.PASTE SHEET'!G713="","",UPPER('S.D.PASTE SHEET'!G713))</f>
        <v/>
      </c>
      <c s="72" t="str">
        <f>IF('S.D.PASTE SHEET'!H713="","",UPPER('S.D.PASTE SHEET'!H713))</f>
        <v/>
      </c>
      <c s="72" t="str">
        <f>IF('S.D.PASTE SHEET'!I713="","",'S.D.PASTE SHEET'!I713)</f>
        <v/>
      </c>
      <c s="73" t="str">
        <f>IF('S.D.PASTE SHEET'!J713="","",'S.D.PASTE SHEET'!J713)</f>
        <v/>
      </c>
      <c s="72" t="str">
        <f>IF('S.D.PASTE SHEET'!K713="","",'S.D.PASTE SHEET'!K713)</f>
        <v/>
      </c>
      <c s="72" t="str">
        <f>IF('S.D.PASTE SHEET'!L713="","",'S.D.PASTE SHEET'!L713)</f>
        <v/>
      </c>
      <c s="72" t="str">
        <f>IF('S.D.PASTE SHEET'!M713="","",'S.D.PASTE SHEET'!M713)</f>
        <v/>
      </c>
      <c s="72" t="str">
        <f>IF('S.D.PASTE SHEET'!N713="","",'S.D.PASTE SHEET'!N713)</f>
        <v/>
      </c>
      <c s="72" t="str">
        <f>IF('S.D.PASTE SHEET'!O713="","",'S.D.PASTE SHEET'!O713)</f>
        <v/>
      </c>
      <c s="72" t="str">
        <f>IF('S.D.PASTE SHEET'!P713="","",'S.D.PASTE SHEET'!P713)</f>
        <v/>
      </c>
      <c s="72" t="str">
        <f>IF('S.D.PASTE SHEET'!Q713="","",'S.D.PASTE SHEET'!Q713)</f>
        <v/>
      </c>
      <c s="72" t="str">
        <f>IF('S.D.PASTE SHEET'!R713="","",'S.D.PASTE SHEET'!R713)</f>
        <v/>
      </c>
      <c s="72" t="str">
        <f>IF('S.D.PASTE SHEET'!S713="","",'S.D.PASTE SHEET'!S713)</f>
        <v/>
      </c>
      <c s="72" t="str">
        <f>IF('S.D.PASTE SHEET'!T713="","",'S.D.PASTE SHEET'!T713)</f>
        <v/>
      </c>
      <c s="72" t="str">
        <f>IF('S.D.PASTE SHEET'!U713="","",'S.D.PASTE SHEET'!U713)</f>
        <v/>
      </c>
      <c s="72" t="str">
        <f>IF('S.D.PASTE SHEET'!V713="","",'S.D.PASTE SHEET'!V713)</f>
        <v/>
      </c>
      <c s="72" t="str">
        <f>IF('S.D.PASTE SHEET'!W713="","",'S.D.PASTE SHEET'!W713)</f>
        <v/>
      </c>
      <c s="72" t="str">
        <f>IF('S.D.PASTE SHEET'!X713="","",'S.D.PASTE SHEET'!X713)</f>
        <v/>
      </c>
      <c s="72" t="str">
        <f>IF('S.D.PASTE SHEET'!Y713="","",'S.D.PASTE SHEET'!Y713)</f>
        <v/>
      </c>
      <c s="72" t="str">
        <f>IF('S.D.PASTE SHEET'!Z713="","",'S.D.PASTE SHEET'!Z713)</f>
        <v/>
      </c>
      <c s="72" t="str">
        <f>IF('S.D.PASTE SHEET'!AA713="","",'S.D.PASTE SHEET'!AA713)</f>
        <v/>
      </c>
      <c s="72" t="str">
        <f>IF('S.D.PASTE SHEET'!AB713="","",'S.D.PASTE SHEET'!AB713)</f>
        <v/>
      </c>
      <c s="72" t="str">
        <f>IF('S.D.PASTE SHEET'!AC713="","",'S.D.PASTE SHEET'!AC713)</f>
        <v/>
      </c>
      <c s="72" t="str">
        <f>IF('S.D.PASTE SHEET'!AD713="","",'S.D.PASTE SHEET'!AD713)</f>
        <v/>
      </c>
      <c s="74"/>
      <c s="70" t="str">
        <f>IF(AK713="","",IF(AK713&gt;0,COUNT($AG$2:AG713),""))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IF(BC713="","",IF(BC713&gt;0,COUNT($AY$2:AY713),""))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4" spans="1:157" ht="15.75" customHeight="1">
      <c r="A714" s="72" t="str">
        <f>IF('S.D.PASTE SHEET'!A714="","",'S.D.PASTE SHEET'!A714)</f>
        <v/>
      </c>
      <c s="72" t="str">
        <f>IF('S.D.PASTE SHEET'!B714="","",'S.D.PASTE SHEET'!B714)</f>
        <v/>
      </c>
      <c s="72" t="str">
        <f>IF('S.D.PASTE SHEET'!C714="","",'S.D.PASTE SHEET'!C714)</f>
        <v/>
      </c>
      <c s="73" t="str">
        <f>IF('S.D.PASTE SHEET'!D714="","",'S.D.PASTE SHEET'!D714)</f>
        <v/>
      </c>
      <c s="72" t="str">
        <f>IF('S.D.PASTE SHEET'!E714="","",UPPER('S.D.PASTE SHEET'!E714))</f>
        <v/>
      </c>
      <c s="72" t="str">
        <f>IF('S.D.PASTE SHEET'!F714="","",'S.D.PASTE SHEET'!F714)</f>
        <v/>
      </c>
      <c s="72" t="str">
        <f>IF('S.D.PASTE SHEET'!G714="","",UPPER('S.D.PASTE SHEET'!G714))</f>
        <v/>
      </c>
      <c s="72" t="str">
        <f>IF('S.D.PASTE SHEET'!H714="","",UPPER('S.D.PASTE SHEET'!H714))</f>
        <v/>
      </c>
      <c s="72" t="str">
        <f>IF('S.D.PASTE SHEET'!I714="","",'S.D.PASTE SHEET'!I714)</f>
        <v/>
      </c>
      <c s="73" t="str">
        <f>IF('S.D.PASTE SHEET'!J714="","",'S.D.PASTE SHEET'!J714)</f>
        <v/>
      </c>
      <c s="72" t="str">
        <f>IF('S.D.PASTE SHEET'!K714="","",'S.D.PASTE SHEET'!K714)</f>
        <v/>
      </c>
      <c s="72" t="str">
        <f>IF('S.D.PASTE SHEET'!L714="","",'S.D.PASTE SHEET'!L714)</f>
        <v/>
      </c>
      <c s="72" t="str">
        <f>IF('S.D.PASTE SHEET'!M714="","",'S.D.PASTE SHEET'!M714)</f>
        <v/>
      </c>
      <c s="72" t="str">
        <f>IF('S.D.PASTE SHEET'!N714="","",'S.D.PASTE SHEET'!N714)</f>
        <v/>
      </c>
      <c s="72" t="str">
        <f>IF('S.D.PASTE SHEET'!O714="","",'S.D.PASTE SHEET'!O714)</f>
        <v/>
      </c>
      <c s="72" t="str">
        <f>IF('S.D.PASTE SHEET'!P714="","",'S.D.PASTE SHEET'!P714)</f>
        <v/>
      </c>
      <c s="72" t="str">
        <f>IF('S.D.PASTE SHEET'!Q714="","",'S.D.PASTE SHEET'!Q714)</f>
        <v/>
      </c>
      <c s="72" t="str">
        <f>IF('S.D.PASTE SHEET'!R714="","",'S.D.PASTE SHEET'!R714)</f>
        <v/>
      </c>
      <c s="72" t="str">
        <f>IF('S.D.PASTE SHEET'!S714="","",'S.D.PASTE SHEET'!S714)</f>
        <v/>
      </c>
      <c s="72" t="str">
        <f>IF('S.D.PASTE SHEET'!T714="","",'S.D.PASTE SHEET'!T714)</f>
        <v/>
      </c>
      <c s="72" t="str">
        <f>IF('S.D.PASTE SHEET'!U714="","",'S.D.PASTE SHEET'!U714)</f>
        <v/>
      </c>
      <c s="72" t="str">
        <f>IF('S.D.PASTE SHEET'!V714="","",'S.D.PASTE SHEET'!V714)</f>
        <v/>
      </c>
      <c s="72" t="str">
        <f>IF('S.D.PASTE SHEET'!W714="","",'S.D.PASTE SHEET'!W714)</f>
        <v/>
      </c>
      <c s="72" t="str">
        <f>IF('S.D.PASTE SHEET'!X714="","",'S.D.PASTE SHEET'!X714)</f>
        <v/>
      </c>
      <c s="72" t="str">
        <f>IF('S.D.PASTE SHEET'!Y714="","",'S.D.PASTE SHEET'!Y714)</f>
        <v/>
      </c>
      <c s="72" t="str">
        <f>IF('S.D.PASTE SHEET'!Z714="","",'S.D.PASTE SHEET'!Z714)</f>
        <v/>
      </c>
      <c s="72" t="str">
        <f>IF('S.D.PASTE SHEET'!AA714="","",'S.D.PASTE SHEET'!AA714)</f>
        <v/>
      </c>
      <c s="72" t="str">
        <f>IF('S.D.PASTE SHEET'!AB714="","",'S.D.PASTE SHEET'!AB714)</f>
        <v/>
      </c>
      <c s="72" t="str">
        <f>IF('S.D.PASTE SHEET'!AC714="","",'S.D.PASTE SHEET'!AC714)</f>
        <v/>
      </c>
      <c s="72" t="str">
        <f>IF('S.D.PASTE SHEET'!AD714="","",'S.D.PASTE SHEET'!AD714)</f>
        <v/>
      </c>
      <c s="74"/>
      <c s="70" t="str">
        <f>IF(AK714="","",IF(AK714&gt;0,COUNT($AG$2:AG714),""))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IF(BC714="","",IF(BC714&gt;0,COUNT($AY$2:AY714),""))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5" spans="1:157" ht="15.75" customHeight="1">
      <c r="A715" s="72" t="str">
        <f>IF('S.D.PASTE SHEET'!A715="","",'S.D.PASTE SHEET'!A715)</f>
        <v/>
      </c>
      <c s="72" t="str">
        <f>IF('S.D.PASTE SHEET'!B715="","",'S.D.PASTE SHEET'!B715)</f>
        <v/>
      </c>
      <c s="72" t="str">
        <f>IF('S.D.PASTE SHEET'!C715="","",'S.D.PASTE SHEET'!C715)</f>
        <v/>
      </c>
      <c s="73" t="str">
        <f>IF('S.D.PASTE SHEET'!D715="","",'S.D.PASTE SHEET'!D715)</f>
        <v/>
      </c>
      <c s="72" t="str">
        <f>IF('S.D.PASTE SHEET'!E715="","",UPPER('S.D.PASTE SHEET'!E715))</f>
        <v/>
      </c>
      <c s="72" t="str">
        <f>IF('S.D.PASTE SHEET'!F715="","",'S.D.PASTE SHEET'!F715)</f>
        <v/>
      </c>
      <c s="72" t="str">
        <f>IF('S.D.PASTE SHEET'!G715="","",UPPER('S.D.PASTE SHEET'!G715))</f>
        <v/>
      </c>
      <c s="72" t="str">
        <f>IF('S.D.PASTE SHEET'!H715="","",UPPER('S.D.PASTE SHEET'!H715))</f>
        <v/>
      </c>
      <c s="72" t="str">
        <f>IF('S.D.PASTE SHEET'!I715="","",'S.D.PASTE SHEET'!I715)</f>
        <v/>
      </c>
      <c s="73" t="str">
        <f>IF('S.D.PASTE SHEET'!J715="","",'S.D.PASTE SHEET'!J715)</f>
        <v/>
      </c>
      <c s="72" t="str">
        <f>IF('S.D.PASTE SHEET'!K715="","",'S.D.PASTE SHEET'!K715)</f>
        <v/>
      </c>
      <c s="72" t="str">
        <f>IF('S.D.PASTE SHEET'!L715="","",'S.D.PASTE SHEET'!L715)</f>
        <v/>
      </c>
      <c s="72" t="str">
        <f>IF('S.D.PASTE SHEET'!M715="","",'S.D.PASTE SHEET'!M715)</f>
        <v/>
      </c>
      <c s="72" t="str">
        <f>IF('S.D.PASTE SHEET'!N715="","",'S.D.PASTE SHEET'!N715)</f>
        <v/>
      </c>
      <c s="72" t="str">
        <f>IF('S.D.PASTE SHEET'!O715="","",'S.D.PASTE SHEET'!O715)</f>
        <v/>
      </c>
      <c s="72" t="str">
        <f>IF('S.D.PASTE SHEET'!P715="","",'S.D.PASTE SHEET'!P715)</f>
        <v/>
      </c>
      <c s="72" t="str">
        <f>IF('S.D.PASTE SHEET'!Q715="","",'S.D.PASTE SHEET'!Q715)</f>
        <v/>
      </c>
      <c s="72" t="str">
        <f>IF('S.D.PASTE SHEET'!R715="","",'S.D.PASTE SHEET'!R715)</f>
        <v/>
      </c>
      <c s="72" t="str">
        <f>IF('S.D.PASTE SHEET'!S715="","",'S.D.PASTE SHEET'!S715)</f>
        <v/>
      </c>
      <c s="72" t="str">
        <f>IF('S.D.PASTE SHEET'!T715="","",'S.D.PASTE SHEET'!T715)</f>
        <v/>
      </c>
      <c s="72" t="str">
        <f>IF('S.D.PASTE SHEET'!U715="","",'S.D.PASTE SHEET'!U715)</f>
        <v/>
      </c>
      <c s="72" t="str">
        <f>IF('S.D.PASTE SHEET'!V715="","",'S.D.PASTE SHEET'!V715)</f>
        <v/>
      </c>
      <c s="72" t="str">
        <f>IF('S.D.PASTE SHEET'!W715="","",'S.D.PASTE SHEET'!W715)</f>
        <v/>
      </c>
      <c s="72" t="str">
        <f>IF('S.D.PASTE SHEET'!X715="","",'S.D.PASTE SHEET'!X715)</f>
        <v/>
      </c>
      <c s="72" t="str">
        <f>IF('S.D.PASTE SHEET'!Y715="","",'S.D.PASTE SHEET'!Y715)</f>
        <v/>
      </c>
      <c s="72" t="str">
        <f>IF('S.D.PASTE SHEET'!Z715="","",'S.D.PASTE SHEET'!Z715)</f>
        <v/>
      </c>
      <c s="72" t="str">
        <f>IF('S.D.PASTE SHEET'!AA715="","",'S.D.PASTE SHEET'!AA715)</f>
        <v/>
      </c>
      <c s="72" t="str">
        <f>IF('S.D.PASTE SHEET'!AB715="","",'S.D.PASTE SHEET'!AB715)</f>
        <v/>
      </c>
      <c s="72" t="str">
        <f>IF('S.D.PASTE SHEET'!AC715="","",'S.D.PASTE SHEET'!AC715)</f>
        <v/>
      </c>
      <c s="72" t="str">
        <f>IF('S.D.PASTE SHEET'!AD715="","",'S.D.PASTE SHEET'!AD715)</f>
        <v/>
      </c>
      <c s="74"/>
      <c s="70" t="str">
        <f>IF(AK715="","",IF(AK715&gt;0,COUNT($AG$2:AG715),""))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IF(BC715="","",IF(BC715&gt;0,COUNT($AY$2:AY715),""))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6" spans="1:157" ht="15.75" customHeight="1">
      <c r="A716" s="72" t="str">
        <f>IF('S.D.PASTE SHEET'!A716="","",'S.D.PASTE SHEET'!A716)</f>
        <v/>
      </c>
      <c s="72" t="str">
        <f>IF('S.D.PASTE SHEET'!B716="","",'S.D.PASTE SHEET'!B716)</f>
        <v/>
      </c>
      <c s="72" t="str">
        <f>IF('S.D.PASTE SHEET'!C716="","",'S.D.PASTE SHEET'!C716)</f>
        <v/>
      </c>
      <c s="73" t="str">
        <f>IF('S.D.PASTE SHEET'!D716="","",'S.D.PASTE SHEET'!D716)</f>
        <v/>
      </c>
      <c s="72" t="str">
        <f>IF('S.D.PASTE SHEET'!E716="","",UPPER('S.D.PASTE SHEET'!E716))</f>
        <v/>
      </c>
      <c s="72" t="str">
        <f>IF('S.D.PASTE SHEET'!F716="","",'S.D.PASTE SHEET'!F716)</f>
        <v/>
      </c>
      <c s="72" t="str">
        <f>IF('S.D.PASTE SHEET'!G716="","",UPPER('S.D.PASTE SHEET'!G716))</f>
        <v/>
      </c>
      <c s="72" t="str">
        <f>IF('S.D.PASTE SHEET'!H716="","",UPPER('S.D.PASTE SHEET'!H716))</f>
        <v/>
      </c>
      <c s="72" t="str">
        <f>IF('S.D.PASTE SHEET'!I716="","",'S.D.PASTE SHEET'!I716)</f>
        <v/>
      </c>
      <c s="73" t="str">
        <f>IF('S.D.PASTE SHEET'!J716="","",'S.D.PASTE SHEET'!J716)</f>
        <v/>
      </c>
      <c s="72" t="str">
        <f>IF('S.D.PASTE SHEET'!K716="","",'S.D.PASTE SHEET'!K716)</f>
        <v/>
      </c>
      <c s="72" t="str">
        <f>IF('S.D.PASTE SHEET'!L716="","",'S.D.PASTE SHEET'!L716)</f>
        <v/>
      </c>
      <c s="72" t="str">
        <f>IF('S.D.PASTE SHEET'!M716="","",'S.D.PASTE SHEET'!M716)</f>
        <v/>
      </c>
      <c s="72" t="str">
        <f>IF('S.D.PASTE SHEET'!N716="","",'S.D.PASTE SHEET'!N716)</f>
        <v/>
      </c>
      <c s="72" t="str">
        <f>IF('S.D.PASTE SHEET'!O716="","",'S.D.PASTE SHEET'!O716)</f>
        <v/>
      </c>
      <c s="72" t="str">
        <f>IF('S.D.PASTE SHEET'!P716="","",'S.D.PASTE SHEET'!P716)</f>
        <v/>
      </c>
      <c s="72" t="str">
        <f>IF('S.D.PASTE SHEET'!Q716="","",'S.D.PASTE SHEET'!Q716)</f>
        <v/>
      </c>
      <c s="72" t="str">
        <f>IF('S.D.PASTE SHEET'!R716="","",'S.D.PASTE SHEET'!R716)</f>
        <v/>
      </c>
      <c s="72" t="str">
        <f>IF('S.D.PASTE SHEET'!S716="","",'S.D.PASTE SHEET'!S716)</f>
        <v/>
      </c>
      <c s="72" t="str">
        <f>IF('S.D.PASTE SHEET'!T716="","",'S.D.PASTE SHEET'!T716)</f>
        <v/>
      </c>
      <c s="72" t="str">
        <f>IF('S.D.PASTE SHEET'!U716="","",'S.D.PASTE SHEET'!U716)</f>
        <v/>
      </c>
      <c s="72" t="str">
        <f>IF('S.D.PASTE SHEET'!V716="","",'S.D.PASTE SHEET'!V716)</f>
        <v/>
      </c>
      <c s="72" t="str">
        <f>IF('S.D.PASTE SHEET'!W716="","",'S.D.PASTE SHEET'!W716)</f>
        <v/>
      </c>
      <c s="72" t="str">
        <f>IF('S.D.PASTE SHEET'!X716="","",'S.D.PASTE SHEET'!X716)</f>
        <v/>
      </c>
      <c s="72" t="str">
        <f>IF('S.D.PASTE SHEET'!Y716="","",'S.D.PASTE SHEET'!Y716)</f>
        <v/>
      </c>
      <c s="72" t="str">
        <f>IF('S.D.PASTE SHEET'!Z716="","",'S.D.PASTE SHEET'!Z716)</f>
        <v/>
      </c>
      <c s="72" t="str">
        <f>IF('S.D.PASTE SHEET'!AA716="","",'S.D.PASTE SHEET'!AA716)</f>
        <v/>
      </c>
      <c s="72" t="str">
        <f>IF('S.D.PASTE SHEET'!AB716="","",'S.D.PASTE SHEET'!AB716)</f>
        <v/>
      </c>
      <c s="72" t="str">
        <f>IF('S.D.PASTE SHEET'!AC716="","",'S.D.PASTE SHEET'!AC716)</f>
        <v/>
      </c>
      <c s="72" t="str">
        <f>IF('S.D.PASTE SHEET'!AD716="","",'S.D.PASTE SHEET'!AD716)</f>
        <v/>
      </c>
      <c s="74"/>
      <c s="70" t="str">
        <f>IF(AK716="","",IF(AK716&gt;0,COUNT($AG$2:AG716),""))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IF(BC716="","",IF(BC716&gt;0,COUNT($AY$2:AY716),""))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7" spans="1:157" ht="15.75" customHeight="1">
      <c r="A717" s="72" t="str">
        <f>IF('S.D.PASTE SHEET'!A717="","",'S.D.PASTE SHEET'!A717)</f>
        <v/>
      </c>
      <c s="72" t="str">
        <f>IF('S.D.PASTE SHEET'!B717="","",'S.D.PASTE SHEET'!B717)</f>
        <v/>
      </c>
      <c s="72" t="str">
        <f>IF('S.D.PASTE SHEET'!C717="","",'S.D.PASTE SHEET'!C717)</f>
        <v/>
      </c>
      <c s="73" t="str">
        <f>IF('S.D.PASTE SHEET'!D717="","",'S.D.PASTE SHEET'!D717)</f>
        <v/>
      </c>
      <c s="72" t="str">
        <f>IF('S.D.PASTE SHEET'!E717="","",UPPER('S.D.PASTE SHEET'!E717))</f>
        <v/>
      </c>
      <c s="72" t="str">
        <f>IF('S.D.PASTE SHEET'!F717="","",'S.D.PASTE SHEET'!F717)</f>
        <v/>
      </c>
      <c s="72" t="str">
        <f>IF('S.D.PASTE SHEET'!G717="","",UPPER('S.D.PASTE SHEET'!G717))</f>
        <v/>
      </c>
      <c s="72" t="str">
        <f>IF('S.D.PASTE SHEET'!H717="","",UPPER('S.D.PASTE SHEET'!H717))</f>
        <v/>
      </c>
      <c s="72" t="str">
        <f>IF('S.D.PASTE SHEET'!I717="","",'S.D.PASTE SHEET'!I717)</f>
        <v/>
      </c>
      <c s="73" t="str">
        <f>IF('S.D.PASTE SHEET'!J717="","",'S.D.PASTE SHEET'!J717)</f>
        <v/>
      </c>
      <c s="72" t="str">
        <f>IF('S.D.PASTE SHEET'!K717="","",'S.D.PASTE SHEET'!K717)</f>
        <v/>
      </c>
      <c s="72" t="str">
        <f>IF('S.D.PASTE SHEET'!L717="","",'S.D.PASTE SHEET'!L717)</f>
        <v/>
      </c>
      <c s="72" t="str">
        <f>IF('S.D.PASTE SHEET'!M717="","",'S.D.PASTE SHEET'!M717)</f>
        <v/>
      </c>
      <c s="72" t="str">
        <f>IF('S.D.PASTE SHEET'!N717="","",'S.D.PASTE SHEET'!N717)</f>
        <v/>
      </c>
      <c s="72" t="str">
        <f>IF('S.D.PASTE SHEET'!O717="","",'S.D.PASTE SHEET'!O717)</f>
        <v/>
      </c>
      <c s="72" t="str">
        <f>IF('S.D.PASTE SHEET'!P717="","",'S.D.PASTE SHEET'!P717)</f>
        <v/>
      </c>
      <c s="72" t="str">
        <f>IF('S.D.PASTE SHEET'!Q717="","",'S.D.PASTE SHEET'!Q717)</f>
        <v/>
      </c>
      <c s="72" t="str">
        <f>IF('S.D.PASTE SHEET'!R717="","",'S.D.PASTE SHEET'!R717)</f>
        <v/>
      </c>
      <c s="72" t="str">
        <f>IF('S.D.PASTE SHEET'!S717="","",'S.D.PASTE SHEET'!S717)</f>
        <v/>
      </c>
      <c s="72" t="str">
        <f>IF('S.D.PASTE SHEET'!T717="","",'S.D.PASTE SHEET'!T717)</f>
        <v/>
      </c>
      <c s="72" t="str">
        <f>IF('S.D.PASTE SHEET'!U717="","",'S.D.PASTE SHEET'!U717)</f>
        <v/>
      </c>
      <c s="72" t="str">
        <f>IF('S.D.PASTE SHEET'!V717="","",'S.D.PASTE SHEET'!V717)</f>
        <v/>
      </c>
      <c s="72" t="str">
        <f>IF('S.D.PASTE SHEET'!W717="","",'S.D.PASTE SHEET'!W717)</f>
        <v/>
      </c>
      <c s="72" t="str">
        <f>IF('S.D.PASTE SHEET'!X717="","",'S.D.PASTE SHEET'!X717)</f>
        <v/>
      </c>
      <c s="72" t="str">
        <f>IF('S.D.PASTE SHEET'!Y717="","",'S.D.PASTE SHEET'!Y717)</f>
        <v/>
      </c>
      <c s="72" t="str">
        <f>IF('S.D.PASTE SHEET'!Z717="","",'S.D.PASTE SHEET'!Z717)</f>
        <v/>
      </c>
      <c s="72" t="str">
        <f>IF('S.D.PASTE SHEET'!AA717="","",'S.D.PASTE SHEET'!AA717)</f>
        <v/>
      </c>
      <c s="72" t="str">
        <f>IF('S.D.PASTE SHEET'!AB717="","",'S.D.PASTE SHEET'!AB717)</f>
        <v/>
      </c>
      <c s="72" t="str">
        <f>IF('S.D.PASTE SHEET'!AC717="","",'S.D.PASTE SHEET'!AC717)</f>
        <v/>
      </c>
      <c s="72" t="str">
        <f>IF('S.D.PASTE SHEET'!AD717="","",'S.D.PASTE SHEET'!AD717)</f>
        <v/>
      </c>
      <c s="74"/>
      <c s="70" t="str">
        <f>IF(AK717="","",IF(AK717&gt;0,COUNT($AG$2:AG717),""))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IF(BC717="","",IF(BC717&gt;0,COUNT($AY$2:AY717),""))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8" spans="1:157" ht="15.75" customHeight="1">
      <c r="A718" s="72" t="str">
        <f>IF('S.D.PASTE SHEET'!A718="","",'S.D.PASTE SHEET'!A718)</f>
        <v/>
      </c>
      <c s="72" t="str">
        <f>IF('S.D.PASTE SHEET'!B718="","",'S.D.PASTE SHEET'!B718)</f>
        <v/>
      </c>
      <c s="72" t="str">
        <f>IF('S.D.PASTE SHEET'!C718="","",'S.D.PASTE SHEET'!C718)</f>
        <v/>
      </c>
      <c s="73" t="str">
        <f>IF('S.D.PASTE SHEET'!D718="","",'S.D.PASTE SHEET'!D718)</f>
        <v/>
      </c>
      <c s="72" t="str">
        <f>IF('S.D.PASTE SHEET'!E718="","",UPPER('S.D.PASTE SHEET'!E718))</f>
        <v/>
      </c>
      <c s="72" t="str">
        <f>IF('S.D.PASTE SHEET'!F718="","",'S.D.PASTE SHEET'!F718)</f>
        <v/>
      </c>
      <c s="72" t="str">
        <f>IF('S.D.PASTE SHEET'!G718="","",UPPER('S.D.PASTE SHEET'!G718))</f>
        <v/>
      </c>
      <c s="72" t="str">
        <f>IF('S.D.PASTE SHEET'!H718="","",UPPER('S.D.PASTE SHEET'!H718))</f>
        <v/>
      </c>
      <c s="72" t="str">
        <f>IF('S.D.PASTE SHEET'!I718="","",'S.D.PASTE SHEET'!I718)</f>
        <v/>
      </c>
      <c s="73" t="str">
        <f>IF('S.D.PASTE SHEET'!J718="","",'S.D.PASTE SHEET'!J718)</f>
        <v/>
      </c>
      <c s="72" t="str">
        <f>IF('S.D.PASTE SHEET'!K718="","",'S.D.PASTE SHEET'!K718)</f>
        <v/>
      </c>
      <c s="72" t="str">
        <f>IF('S.D.PASTE SHEET'!L718="","",'S.D.PASTE SHEET'!L718)</f>
        <v/>
      </c>
      <c s="72" t="str">
        <f>IF('S.D.PASTE SHEET'!M718="","",'S.D.PASTE SHEET'!M718)</f>
        <v/>
      </c>
      <c s="72" t="str">
        <f>IF('S.D.PASTE SHEET'!N718="","",'S.D.PASTE SHEET'!N718)</f>
        <v/>
      </c>
      <c s="72" t="str">
        <f>IF('S.D.PASTE SHEET'!O718="","",'S.D.PASTE SHEET'!O718)</f>
        <v/>
      </c>
      <c s="72" t="str">
        <f>IF('S.D.PASTE SHEET'!P718="","",'S.D.PASTE SHEET'!P718)</f>
        <v/>
      </c>
      <c s="72" t="str">
        <f>IF('S.D.PASTE SHEET'!Q718="","",'S.D.PASTE SHEET'!Q718)</f>
        <v/>
      </c>
      <c s="72" t="str">
        <f>IF('S.D.PASTE SHEET'!R718="","",'S.D.PASTE SHEET'!R718)</f>
        <v/>
      </c>
      <c s="72" t="str">
        <f>IF('S.D.PASTE SHEET'!S718="","",'S.D.PASTE SHEET'!S718)</f>
        <v/>
      </c>
      <c s="72" t="str">
        <f>IF('S.D.PASTE SHEET'!T718="","",'S.D.PASTE SHEET'!T718)</f>
        <v/>
      </c>
      <c s="72" t="str">
        <f>IF('S.D.PASTE SHEET'!U718="","",'S.D.PASTE SHEET'!U718)</f>
        <v/>
      </c>
      <c s="72" t="str">
        <f>IF('S.D.PASTE SHEET'!V718="","",'S.D.PASTE SHEET'!V718)</f>
        <v/>
      </c>
      <c s="72" t="str">
        <f>IF('S.D.PASTE SHEET'!W718="","",'S.D.PASTE SHEET'!W718)</f>
        <v/>
      </c>
      <c s="72" t="str">
        <f>IF('S.D.PASTE SHEET'!X718="","",'S.D.PASTE SHEET'!X718)</f>
        <v/>
      </c>
      <c s="72" t="str">
        <f>IF('S.D.PASTE SHEET'!Y718="","",'S.D.PASTE SHEET'!Y718)</f>
        <v/>
      </c>
      <c s="72" t="str">
        <f>IF('S.D.PASTE SHEET'!Z718="","",'S.D.PASTE SHEET'!Z718)</f>
        <v/>
      </c>
      <c s="72" t="str">
        <f>IF('S.D.PASTE SHEET'!AA718="","",'S.D.PASTE SHEET'!AA718)</f>
        <v/>
      </c>
      <c s="72" t="str">
        <f>IF('S.D.PASTE SHEET'!AB718="","",'S.D.PASTE SHEET'!AB718)</f>
        <v/>
      </c>
      <c s="72" t="str">
        <f>IF('S.D.PASTE SHEET'!AC718="","",'S.D.PASTE SHEET'!AC718)</f>
        <v/>
      </c>
      <c s="72" t="str">
        <f>IF('S.D.PASTE SHEET'!AD718="","",'S.D.PASTE SHEET'!AD718)</f>
        <v/>
      </c>
      <c s="74"/>
      <c s="70" t="str">
        <f>IF(AK718="","",IF(AK718&gt;0,COUNT($AG$2:AG718),""))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IF(BC718="","",IF(BC718&gt;0,COUNT($AY$2:AY718),""))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19" spans="1:157" ht="15.75" customHeight="1">
      <c r="A719" s="72" t="str">
        <f>IF('S.D.PASTE SHEET'!A719="","",'S.D.PASTE SHEET'!A719)</f>
        <v/>
      </c>
      <c s="72" t="str">
        <f>IF('S.D.PASTE SHEET'!B719="","",'S.D.PASTE SHEET'!B719)</f>
        <v/>
      </c>
      <c s="72" t="str">
        <f>IF('S.D.PASTE SHEET'!C719="","",'S.D.PASTE SHEET'!C719)</f>
        <v/>
      </c>
      <c s="73" t="str">
        <f>IF('S.D.PASTE SHEET'!D719="","",'S.D.PASTE SHEET'!D719)</f>
        <v/>
      </c>
      <c s="72" t="str">
        <f>IF('S.D.PASTE SHEET'!E719="","",UPPER('S.D.PASTE SHEET'!E719))</f>
        <v/>
      </c>
      <c s="72" t="str">
        <f>IF('S.D.PASTE SHEET'!F719="","",'S.D.PASTE SHEET'!F719)</f>
        <v/>
      </c>
      <c s="72" t="str">
        <f>IF('S.D.PASTE SHEET'!G719="","",UPPER('S.D.PASTE SHEET'!G719))</f>
        <v/>
      </c>
      <c s="72" t="str">
        <f>IF('S.D.PASTE SHEET'!H719="","",UPPER('S.D.PASTE SHEET'!H719))</f>
        <v/>
      </c>
      <c s="72" t="str">
        <f>IF('S.D.PASTE SHEET'!I719="","",'S.D.PASTE SHEET'!I719)</f>
        <v/>
      </c>
      <c s="73" t="str">
        <f>IF('S.D.PASTE SHEET'!J719="","",'S.D.PASTE SHEET'!J719)</f>
        <v/>
      </c>
      <c s="72" t="str">
        <f>IF('S.D.PASTE SHEET'!K719="","",'S.D.PASTE SHEET'!K719)</f>
        <v/>
      </c>
      <c s="72" t="str">
        <f>IF('S.D.PASTE SHEET'!L719="","",'S.D.PASTE SHEET'!L719)</f>
        <v/>
      </c>
      <c s="72" t="str">
        <f>IF('S.D.PASTE SHEET'!M719="","",'S.D.PASTE SHEET'!M719)</f>
        <v/>
      </c>
      <c s="72" t="str">
        <f>IF('S.D.PASTE SHEET'!N719="","",'S.D.PASTE SHEET'!N719)</f>
        <v/>
      </c>
      <c s="72" t="str">
        <f>IF('S.D.PASTE SHEET'!O719="","",'S.D.PASTE SHEET'!O719)</f>
        <v/>
      </c>
      <c s="72" t="str">
        <f>IF('S.D.PASTE SHEET'!P719="","",'S.D.PASTE SHEET'!P719)</f>
        <v/>
      </c>
      <c s="72" t="str">
        <f>IF('S.D.PASTE SHEET'!Q719="","",'S.D.PASTE SHEET'!Q719)</f>
        <v/>
      </c>
      <c s="72" t="str">
        <f>IF('S.D.PASTE SHEET'!R719="","",'S.D.PASTE SHEET'!R719)</f>
        <v/>
      </c>
      <c s="72" t="str">
        <f>IF('S.D.PASTE SHEET'!S719="","",'S.D.PASTE SHEET'!S719)</f>
        <v/>
      </c>
      <c s="72" t="str">
        <f>IF('S.D.PASTE SHEET'!T719="","",'S.D.PASTE SHEET'!T719)</f>
        <v/>
      </c>
      <c s="72" t="str">
        <f>IF('S.D.PASTE SHEET'!U719="","",'S.D.PASTE SHEET'!U719)</f>
        <v/>
      </c>
      <c s="72" t="str">
        <f>IF('S.D.PASTE SHEET'!V719="","",'S.D.PASTE SHEET'!V719)</f>
        <v/>
      </c>
      <c s="72" t="str">
        <f>IF('S.D.PASTE SHEET'!W719="","",'S.D.PASTE SHEET'!W719)</f>
        <v/>
      </c>
      <c s="72" t="str">
        <f>IF('S.D.PASTE SHEET'!X719="","",'S.D.PASTE SHEET'!X719)</f>
        <v/>
      </c>
      <c s="72" t="str">
        <f>IF('S.D.PASTE SHEET'!Y719="","",'S.D.PASTE SHEET'!Y719)</f>
        <v/>
      </c>
      <c s="72" t="str">
        <f>IF('S.D.PASTE SHEET'!Z719="","",'S.D.PASTE SHEET'!Z719)</f>
        <v/>
      </c>
      <c s="72" t="str">
        <f>IF('S.D.PASTE SHEET'!AA719="","",'S.D.PASTE SHEET'!AA719)</f>
        <v/>
      </c>
      <c s="72" t="str">
        <f>IF('S.D.PASTE SHEET'!AB719="","",'S.D.PASTE SHEET'!AB719)</f>
        <v/>
      </c>
      <c s="72" t="str">
        <f>IF('S.D.PASTE SHEET'!AC719="","",'S.D.PASTE SHEET'!AC719)</f>
        <v/>
      </c>
      <c s="72" t="str">
        <f>IF('S.D.PASTE SHEET'!AD719="","",'S.D.PASTE SHEET'!AD719)</f>
        <v/>
      </c>
      <c s="74"/>
      <c s="70" t="str">
        <f>IF(AK719="","",IF(AK719&gt;0,COUNT($AG$2:AG719),""))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IF(BC719="","",IF(BC719&gt;0,COUNT($AY$2:AY719),""))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0" spans="1:157" ht="15.75" customHeight="1">
      <c r="A720" s="72" t="str">
        <f>IF('S.D.PASTE SHEET'!A720="","",'S.D.PASTE SHEET'!A720)</f>
        <v/>
      </c>
      <c s="72" t="str">
        <f>IF('S.D.PASTE SHEET'!B720="","",'S.D.PASTE SHEET'!B720)</f>
        <v/>
      </c>
      <c s="72" t="str">
        <f>IF('S.D.PASTE SHEET'!C720="","",'S.D.PASTE SHEET'!C720)</f>
        <v/>
      </c>
      <c s="73" t="str">
        <f>IF('S.D.PASTE SHEET'!D720="","",'S.D.PASTE SHEET'!D720)</f>
        <v/>
      </c>
      <c s="72" t="str">
        <f>IF('S.D.PASTE SHEET'!E720="","",UPPER('S.D.PASTE SHEET'!E720))</f>
        <v/>
      </c>
      <c s="72" t="str">
        <f>IF('S.D.PASTE SHEET'!F720="","",'S.D.PASTE SHEET'!F720)</f>
        <v/>
      </c>
      <c s="72" t="str">
        <f>IF('S.D.PASTE SHEET'!G720="","",UPPER('S.D.PASTE SHEET'!G720))</f>
        <v/>
      </c>
      <c s="72" t="str">
        <f>IF('S.D.PASTE SHEET'!H720="","",UPPER('S.D.PASTE SHEET'!H720))</f>
        <v/>
      </c>
      <c s="72" t="str">
        <f>IF('S.D.PASTE SHEET'!I720="","",'S.D.PASTE SHEET'!I720)</f>
        <v/>
      </c>
      <c s="73" t="str">
        <f>IF('S.D.PASTE SHEET'!J720="","",'S.D.PASTE SHEET'!J720)</f>
        <v/>
      </c>
      <c s="72" t="str">
        <f>IF('S.D.PASTE SHEET'!K720="","",'S.D.PASTE SHEET'!K720)</f>
        <v/>
      </c>
      <c s="72" t="str">
        <f>IF('S.D.PASTE SHEET'!L720="","",'S.D.PASTE SHEET'!L720)</f>
        <v/>
      </c>
      <c s="72" t="str">
        <f>IF('S.D.PASTE SHEET'!M720="","",'S.D.PASTE SHEET'!M720)</f>
        <v/>
      </c>
      <c s="72" t="str">
        <f>IF('S.D.PASTE SHEET'!N720="","",'S.D.PASTE SHEET'!N720)</f>
        <v/>
      </c>
      <c s="72" t="str">
        <f>IF('S.D.PASTE SHEET'!O720="","",'S.D.PASTE SHEET'!O720)</f>
        <v/>
      </c>
      <c s="72" t="str">
        <f>IF('S.D.PASTE SHEET'!P720="","",'S.D.PASTE SHEET'!P720)</f>
        <v/>
      </c>
      <c s="72" t="str">
        <f>IF('S.D.PASTE SHEET'!Q720="","",'S.D.PASTE SHEET'!Q720)</f>
        <v/>
      </c>
      <c s="72" t="str">
        <f>IF('S.D.PASTE SHEET'!R720="","",'S.D.PASTE SHEET'!R720)</f>
        <v/>
      </c>
      <c s="72" t="str">
        <f>IF('S.D.PASTE SHEET'!S720="","",'S.D.PASTE SHEET'!S720)</f>
        <v/>
      </c>
      <c s="72" t="str">
        <f>IF('S.D.PASTE SHEET'!T720="","",'S.D.PASTE SHEET'!T720)</f>
        <v/>
      </c>
      <c s="72" t="str">
        <f>IF('S.D.PASTE SHEET'!U720="","",'S.D.PASTE SHEET'!U720)</f>
        <v/>
      </c>
      <c s="72" t="str">
        <f>IF('S.D.PASTE SHEET'!V720="","",'S.D.PASTE SHEET'!V720)</f>
        <v/>
      </c>
      <c s="72" t="str">
        <f>IF('S.D.PASTE SHEET'!W720="","",'S.D.PASTE SHEET'!W720)</f>
        <v/>
      </c>
      <c s="72" t="str">
        <f>IF('S.D.PASTE SHEET'!X720="","",'S.D.PASTE SHEET'!X720)</f>
        <v/>
      </c>
      <c s="72" t="str">
        <f>IF('S.D.PASTE SHEET'!Y720="","",'S.D.PASTE SHEET'!Y720)</f>
        <v/>
      </c>
      <c s="72" t="str">
        <f>IF('S.D.PASTE SHEET'!Z720="","",'S.D.PASTE SHEET'!Z720)</f>
        <v/>
      </c>
      <c s="72" t="str">
        <f>IF('S.D.PASTE SHEET'!AA720="","",'S.D.PASTE SHEET'!AA720)</f>
        <v/>
      </c>
      <c s="72" t="str">
        <f>IF('S.D.PASTE SHEET'!AB720="","",'S.D.PASTE SHEET'!AB720)</f>
        <v/>
      </c>
      <c s="72" t="str">
        <f>IF('S.D.PASTE SHEET'!AC720="","",'S.D.PASTE SHEET'!AC720)</f>
        <v/>
      </c>
      <c s="72" t="str">
        <f>IF('S.D.PASTE SHEET'!AD720="","",'S.D.PASTE SHEET'!AD720)</f>
        <v/>
      </c>
      <c s="74"/>
      <c s="70" t="str">
        <f>IF(AK720="","",IF(AK720&gt;0,COUNT($AG$2:AG720),""))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IF(BC720="","",IF(BC720&gt;0,COUNT($AY$2:AY720),""))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1" spans="1:157" ht="15.75" customHeight="1">
      <c r="A721" s="72" t="str">
        <f>IF('S.D.PASTE SHEET'!A721="","",'S.D.PASTE SHEET'!A721)</f>
        <v/>
      </c>
      <c s="72" t="str">
        <f>IF('S.D.PASTE SHEET'!B721="","",'S.D.PASTE SHEET'!B721)</f>
        <v/>
      </c>
      <c s="72" t="str">
        <f>IF('S.D.PASTE SHEET'!C721="","",'S.D.PASTE SHEET'!C721)</f>
        <v/>
      </c>
      <c s="73" t="str">
        <f>IF('S.D.PASTE SHEET'!D721="","",'S.D.PASTE SHEET'!D721)</f>
        <v/>
      </c>
      <c s="72" t="str">
        <f>IF('S.D.PASTE SHEET'!E721="","",UPPER('S.D.PASTE SHEET'!E721))</f>
        <v/>
      </c>
      <c s="72" t="str">
        <f>IF('S.D.PASTE SHEET'!F721="","",'S.D.PASTE SHEET'!F721)</f>
        <v/>
      </c>
      <c s="72" t="str">
        <f>IF('S.D.PASTE SHEET'!G721="","",UPPER('S.D.PASTE SHEET'!G721))</f>
        <v/>
      </c>
      <c s="72" t="str">
        <f>IF('S.D.PASTE SHEET'!H721="","",UPPER('S.D.PASTE SHEET'!H721))</f>
        <v/>
      </c>
      <c s="72" t="str">
        <f>IF('S.D.PASTE SHEET'!I721="","",'S.D.PASTE SHEET'!I721)</f>
        <v/>
      </c>
      <c s="73" t="str">
        <f>IF('S.D.PASTE SHEET'!J721="","",'S.D.PASTE SHEET'!J721)</f>
        <v/>
      </c>
      <c s="72" t="str">
        <f>IF('S.D.PASTE SHEET'!K721="","",'S.D.PASTE SHEET'!K721)</f>
        <v/>
      </c>
      <c s="72" t="str">
        <f>IF('S.D.PASTE SHEET'!L721="","",'S.D.PASTE SHEET'!L721)</f>
        <v/>
      </c>
      <c s="72" t="str">
        <f>IF('S.D.PASTE SHEET'!M721="","",'S.D.PASTE SHEET'!M721)</f>
        <v/>
      </c>
      <c s="72" t="str">
        <f>IF('S.D.PASTE SHEET'!N721="","",'S.D.PASTE SHEET'!N721)</f>
        <v/>
      </c>
      <c s="72" t="str">
        <f>IF('S.D.PASTE SHEET'!O721="","",'S.D.PASTE SHEET'!O721)</f>
        <v/>
      </c>
      <c s="72" t="str">
        <f>IF('S.D.PASTE SHEET'!P721="","",'S.D.PASTE SHEET'!P721)</f>
        <v/>
      </c>
      <c s="72" t="str">
        <f>IF('S.D.PASTE SHEET'!Q721="","",'S.D.PASTE SHEET'!Q721)</f>
        <v/>
      </c>
      <c s="72" t="str">
        <f>IF('S.D.PASTE SHEET'!R721="","",'S.D.PASTE SHEET'!R721)</f>
        <v/>
      </c>
      <c s="72" t="str">
        <f>IF('S.D.PASTE SHEET'!S721="","",'S.D.PASTE SHEET'!S721)</f>
        <v/>
      </c>
      <c s="72" t="str">
        <f>IF('S.D.PASTE SHEET'!T721="","",'S.D.PASTE SHEET'!T721)</f>
        <v/>
      </c>
      <c s="72" t="str">
        <f>IF('S.D.PASTE SHEET'!U721="","",'S.D.PASTE SHEET'!U721)</f>
        <v/>
      </c>
      <c s="72" t="str">
        <f>IF('S.D.PASTE SHEET'!V721="","",'S.D.PASTE SHEET'!V721)</f>
        <v/>
      </c>
      <c s="72" t="str">
        <f>IF('S.D.PASTE SHEET'!W721="","",'S.D.PASTE SHEET'!W721)</f>
        <v/>
      </c>
      <c s="72" t="str">
        <f>IF('S.D.PASTE SHEET'!X721="","",'S.D.PASTE SHEET'!X721)</f>
        <v/>
      </c>
      <c s="72" t="str">
        <f>IF('S.D.PASTE SHEET'!Y721="","",'S.D.PASTE SHEET'!Y721)</f>
        <v/>
      </c>
      <c s="72" t="str">
        <f>IF('S.D.PASTE SHEET'!Z721="","",'S.D.PASTE SHEET'!Z721)</f>
        <v/>
      </c>
      <c s="72" t="str">
        <f>IF('S.D.PASTE SHEET'!AA721="","",'S.D.PASTE SHEET'!AA721)</f>
        <v/>
      </c>
      <c s="72" t="str">
        <f>IF('S.D.PASTE SHEET'!AB721="","",'S.D.PASTE SHEET'!AB721)</f>
        <v/>
      </c>
      <c s="72" t="str">
        <f>IF('S.D.PASTE SHEET'!AC721="","",'S.D.PASTE SHEET'!AC721)</f>
        <v/>
      </c>
      <c s="72" t="str">
        <f>IF('S.D.PASTE SHEET'!AD721="","",'S.D.PASTE SHEET'!AD721)</f>
        <v/>
      </c>
      <c s="74"/>
      <c s="70" t="str">
        <f>IF(AK721="","",IF(AK721&gt;0,COUNT($AG$2:AG721),""))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IF(BC721="","",IF(BC721&gt;0,COUNT($AY$2:AY721),""))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2" spans="1:157" ht="15.75" customHeight="1">
      <c r="A722" s="72" t="str">
        <f>IF('S.D.PASTE SHEET'!A722="","",'S.D.PASTE SHEET'!A722)</f>
        <v/>
      </c>
      <c s="72" t="str">
        <f>IF('S.D.PASTE SHEET'!B722="","",'S.D.PASTE SHEET'!B722)</f>
        <v/>
      </c>
      <c s="72" t="str">
        <f>IF('S.D.PASTE SHEET'!C722="","",'S.D.PASTE SHEET'!C722)</f>
        <v/>
      </c>
      <c s="73" t="str">
        <f>IF('S.D.PASTE SHEET'!D722="","",'S.D.PASTE SHEET'!D722)</f>
        <v/>
      </c>
      <c s="72" t="str">
        <f>IF('S.D.PASTE SHEET'!E722="","",UPPER('S.D.PASTE SHEET'!E722))</f>
        <v/>
      </c>
      <c s="72" t="str">
        <f>IF('S.D.PASTE SHEET'!F722="","",'S.D.PASTE SHEET'!F722)</f>
        <v/>
      </c>
      <c s="72" t="str">
        <f>IF('S.D.PASTE SHEET'!G722="","",UPPER('S.D.PASTE SHEET'!G722))</f>
        <v/>
      </c>
      <c s="72" t="str">
        <f>IF('S.D.PASTE SHEET'!H722="","",UPPER('S.D.PASTE SHEET'!H722))</f>
        <v/>
      </c>
      <c s="72" t="str">
        <f>IF('S.D.PASTE SHEET'!I722="","",'S.D.PASTE SHEET'!I722)</f>
        <v/>
      </c>
      <c s="73" t="str">
        <f>IF('S.D.PASTE SHEET'!J722="","",'S.D.PASTE SHEET'!J722)</f>
        <v/>
      </c>
      <c s="72" t="str">
        <f>IF('S.D.PASTE SHEET'!K722="","",'S.D.PASTE SHEET'!K722)</f>
        <v/>
      </c>
      <c s="72" t="str">
        <f>IF('S.D.PASTE SHEET'!L722="","",'S.D.PASTE SHEET'!L722)</f>
        <v/>
      </c>
      <c s="72" t="str">
        <f>IF('S.D.PASTE SHEET'!M722="","",'S.D.PASTE SHEET'!M722)</f>
        <v/>
      </c>
      <c s="72" t="str">
        <f>IF('S.D.PASTE SHEET'!N722="","",'S.D.PASTE SHEET'!N722)</f>
        <v/>
      </c>
      <c s="72" t="str">
        <f>IF('S.D.PASTE SHEET'!O722="","",'S.D.PASTE SHEET'!O722)</f>
        <v/>
      </c>
      <c s="72" t="str">
        <f>IF('S.D.PASTE SHEET'!P722="","",'S.D.PASTE SHEET'!P722)</f>
        <v/>
      </c>
      <c s="72" t="str">
        <f>IF('S.D.PASTE SHEET'!Q722="","",'S.D.PASTE SHEET'!Q722)</f>
        <v/>
      </c>
      <c s="72" t="str">
        <f>IF('S.D.PASTE SHEET'!R722="","",'S.D.PASTE SHEET'!R722)</f>
        <v/>
      </c>
      <c s="72" t="str">
        <f>IF('S.D.PASTE SHEET'!S722="","",'S.D.PASTE SHEET'!S722)</f>
        <v/>
      </c>
      <c s="72" t="str">
        <f>IF('S.D.PASTE SHEET'!T722="","",'S.D.PASTE SHEET'!T722)</f>
        <v/>
      </c>
      <c s="72" t="str">
        <f>IF('S.D.PASTE SHEET'!U722="","",'S.D.PASTE SHEET'!U722)</f>
        <v/>
      </c>
      <c s="72" t="str">
        <f>IF('S.D.PASTE SHEET'!V722="","",'S.D.PASTE SHEET'!V722)</f>
        <v/>
      </c>
      <c s="72" t="str">
        <f>IF('S.D.PASTE SHEET'!W722="","",'S.D.PASTE SHEET'!W722)</f>
        <v/>
      </c>
      <c s="72" t="str">
        <f>IF('S.D.PASTE SHEET'!X722="","",'S.D.PASTE SHEET'!X722)</f>
        <v/>
      </c>
      <c s="72" t="str">
        <f>IF('S.D.PASTE SHEET'!Y722="","",'S.D.PASTE SHEET'!Y722)</f>
        <v/>
      </c>
      <c s="72" t="str">
        <f>IF('S.D.PASTE SHEET'!Z722="","",'S.D.PASTE SHEET'!Z722)</f>
        <v/>
      </c>
      <c s="72" t="str">
        <f>IF('S.D.PASTE SHEET'!AA722="","",'S.D.PASTE SHEET'!AA722)</f>
        <v/>
      </c>
      <c s="72" t="str">
        <f>IF('S.D.PASTE SHEET'!AB722="","",'S.D.PASTE SHEET'!AB722)</f>
        <v/>
      </c>
      <c s="72" t="str">
        <f>IF('S.D.PASTE SHEET'!AC722="","",'S.D.PASTE SHEET'!AC722)</f>
        <v/>
      </c>
      <c s="72" t="str">
        <f>IF('S.D.PASTE SHEET'!AD722="","",'S.D.PASTE SHEET'!AD722)</f>
        <v/>
      </c>
      <c s="74"/>
      <c s="70" t="str">
        <f>IF(AK722="","",IF(AK722&gt;0,COUNT($AG$2:AG722),""))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IF(BC722="","",IF(BC722&gt;0,COUNT($AY$2:AY722),""))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3" spans="1:157" ht="15.75" customHeight="1">
      <c r="A723" s="72" t="str">
        <f>IF('S.D.PASTE SHEET'!A723="","",'S.D.PASTE SHEET'!A723)</f>
        <v/>
      </c>
      <c s="72" t="str">
        <f>IF('S.D.PASTE SHEET'!B723="","",'S.D.PASTE SHEET'!B723)</f>
        <v/>
      </c>
      <c s="72" t="str">
        <f>IF('S.D.PASTE SHEET'!C723="","",'S.D.PASTE SHEET'!C723)</f>
        <v/>
      </c>
      <c s="73" t="str">
        <f>IF('S.D.PASTE SHEET'!D723="","",'S.D.PASTE SHEET'!D723)</f>
        <v/>
      </c>
      <c s="72" t="str">
        <f>IF('S.D.PASTE SHEET'!E723="","",UPPER('S.D.PASTE SHEET'!E723))</f>
        <v/>
      </c>
      <c s="72" t="str">
        <f>IF('S.D.PASTE SHEET'!F723="","",'S.D.PASTE SHEET'!F723)</f>
        <v/>
      </c>
      <c s="72" t="str">
        <f>IF('S.D.PASTE SHEET'!G723="","",UPPER('S.D.PASTE SHEET'!G723))</f>
        <v/>
      </c>
      <c s="72" t="str">
        <f>IF('S.D.PASTE SHEET'!H723="","",UPPER('S.D.PASTE SHEET'!H723))</f>
        <v/>
      </c>
      <c s="72" t="str">
        <f>IF('S.D.PASTE SHEET'!I723="","",'S.D.PASTE SHEET'!I723)</f>
        <v/>
      </c>
      <c s="73" t="str">
        <f>IF('S.D.PASTE SHEET'!J723="","",'S.D.PASTE SHEET'!J723)</f>
        <v/>
      </c>
      <c s="72" t="str">
        <f>IF('S.D.PASTE SHEET'!K723="","",'S.D.PASTE SHEET'!K723)</f>
        <v/>
      </c>
      <c s="72" t="str">
        <f>IF('S.D.PASTE SHEET'!L723="","",'S.D.PASTE SHEET'!L723)</f>
        <v/>
      </c>
      <c s="72" t="str">
        <f>IF('S.D.PASTE SHEET'!M723="","",'S.D.PASTE SHEET'!M723)</f>
        <v/>
      </c>
      <c s="72" t="str">
        <f>IF('S.D.PASTE SHEET'!N723="","",'S.D.PASTE SHEET'!N723)</f>
        <v/>
      </c>
      <c s="72" t="str">
        <f>IF('S.D.PASTE SHEET'!O723="","",'S.D.PASTE SHEET'!O723)</f>
        <v/>
      </c>
      <c s="72" t="str">
        <f>IF('S.D.PASTE SHEET'!P723="","",'S.D.PASTE SHEET'!P723)</f>
        <v/>
      </c>
      <c s="72" t="str">
        <f>IF('S.D.PASTE SHEET'!Q723="","",'S.D.PASTE SHEET'!Q723)</f>
        <v/>
      </c>
      <c s="72" t="str">
        <f>IF('S.D.PASTE SHEET'!R723="","",'S.D.PASTE SHEET'!R723)</f>
        <v/>
      </c>
      <c s="72" t="str">
        <f>IF('S.D.PASTE SHEET'!S723="","",'S.D.PASTE SHEET'!S723)</f>
        <v/>
      </c>
      <c s="72" t="str">
        <f>IF('S.D.PASTE SHEET'!T723="","",'S.D.PASTE SHEET'!T723)</f>
        <v/>
      </c>
      <c s="72" t="str">
        <f>IF('S.D.PASTE SHEET'!U723="","",'S.D.PASTE SHEET'!U723)</f>
        <v/>
      </c>
      <c s="72" t="str">
        <f>IF('S.D.PASTE SHEET'!V723="","",'S.D.PASTE SHEET'!V723)</f>
        <v/>
      </c>
      <c s="72" t="str">
        <f>IF('S.D.PASTE SHEET'!W723="","",'S.D.PASTE SHEET'!W723)</f>
        <v/>
      </c>
      <c s="72" t="str">
        <f>IF('S.D.PASTE SHEET'!X723="","",'S.D.PASTE SHEET'!X723)</f>
        <v/>
      </c>
      <c s="72" t="str">
        <f>IF('S.D.PASTE SHEET'!Y723="","",'S.D.PASTE SHEET'!Y723)</f>
        <v/>
      </c>
      <c s="72" t="str">
        <f>IF('S.D.PASTE SHEET'!Z723="","",'S.D.PASTE SHEET'!Z723)</f>
        <v/>
      </c>
      <c s="72" t="str">
        <f>IF('S.D.PASTE SHEET'!AA723="","",'S.D.PASTE SHEET'!AA723)</f>
        <v/>
      </c>
      <c s="72" t="str">
        <f>IF('S.D.PASTE SHEET'!AB723="","",'S.D.PASTE SHEET'!AB723)</f>
        <v/>
      </c>
      <c s="72" t="str">
        <f>IF('S.D.PASTE SHEET'!AC723="","",'S.D.PASTE SHEET'!AC723)</f>
        <v/>
      </c>
      <c s="72" t="str">
        <f>IF('S.D.PASTE SHEET'!AD723="","",'S.D.PASTE SHEET'!AD723)</f>
        <v/>
      </c>
      <c s="74"/>
      <c s="70" t="str">
        <f>IF(AK723="","",IF(AK723&gt;0,COUNT($AG$2:AG723),""))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IF(BC723="","",IF(BC723&gt;0,COUNT($AY$2:AY723),""))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4" spans="1:157" ht="15.75" customHeight="1">
      <c r="A724" s="72" t="str">
        <f>IF('S.D.PASTE SHEET'!A724="","",'S.D.PASTE SHEET'!A724)</f>
        <v/>
      </c>
      <c s="72" t="str">
        <f>IF('S.D.PASTE SHEET'!B724="","",'S.D.PASTE SHEET'!B724)</f>
        <v/>
      </c>
      <c s="72" t="str">
        <f>IF('S.D.PASTE SHEET'!C724="","",'S.D.PASTE SHEET'!C724)</f>
        <v/>
      </c>
      <c s="73" t="str">
        <f>IF('S.D.PASTE SHEET'!D724="","",'S.D.PASTE SHEET'!D724)</f>
        <v/>
      </c>
      <c s="72" t="str">
        <f>IF('S.D.PASTE SHEET'!E724="","",UPPER('S.D.PASTE SHEET'!E724))</f>
        <v/>
      </c>
      <c s="72" t="str">
        <f>IF('S.D.PASTE SHEET'!F724="","",'S.D.PASTE SHEET'!F724)</f>
        <v/>
      </c>
      <c s="72" t="str">
        <f>IF('S.D.PASTE SHEET'!G724="","",UPPER('S.D.PASTE SHEET'!G724))</f>
        <v/>
      </c>
      <c s="72" t="str">
        <f>IF('S.D.PASTE SHEET'!H724="","",UPPER('S.D.PASTE SHEET'!H724))</f>
        <v/>
      </c>
      <c s="72" t="str">
        <f>IF('S.D.PASTE SHEET'!I724="","",'S.D.PASTE SHEET'!I724)</f>
        <v/>
      </c>
      <c s="73" t="str">
        <f>IF('S.D.PASTE SHEET'!J724="","",'S.D.PASTE SHEET'!J724)</f>
        <v/>
      </c>
      <c s="72" t="str">
        <f>IF('S.D.PASTE SHEET'!K724="","",'S.D.PASTE SHEET'!K724)</f>
        <v/>
      </c>
      <c s="72" t="str">
        <f>IF('S.D.PASTE SHEET'!L724="","",'S.D.PASTE SHEET'!L724)</f>
        <v/>
      </c>
      <c s="72" t="str">
        <f>IF('S.D.PASTE SHEET'!M724="","",'S.D.PASTE SHEET'!M724)</f>
        <v/>
      </c>
      <c s="72" t="str">
        <f>IF('S.D.PASTE SHEET'!N724="","",'S.D.PASTE SHEET'!N724)</f>
        <v/>
      </c>
      <c s="72" t="str">
        <f>IF('S.D.PASTE SHEET'!O724="","",'S.D.PASTE SHEET'!O724)</f>
        <v/>
      </c>
      <c s="72" t="str">
        <f>IF('S.D.PASTE SHEET'!P724="","",'S.D.PASTE SHEET'!P724)</f>
        <v/>
      </c>
      <c s="72" t="str">
        <f>IF('S.D.PASTE SHEET'!Q724="","",'S.D.PASTE SHEET'!Q724)</f>
        <v/>
      </c>
      <c s="72" t="str">
        <f>IF('S.D.PASTE SHEET'!R724="","",'S.D.PASTE SHEET'!R724)</f>
        <v/>
      </c>
      <c s="72" t="str">
        <f>IF('S.D.PASTE SHEET'!S724="","",'S.D.PASTE SHEET'!S724)</f>
        <v/>
      </c>
      <c s="72" t="str">
        <f>IF('S.D.PASTE SHEET'!T724="","",'S.D.PASTE SHEET'!T724)</f>
        <v/>
      </c>
      <c s="72" t="str">
        <f>IF('S.D.PASTE SHEET'!U724="","",'S.D.PASTE SHEET'!U724)</f>
        <v/>
      </c>
      <c s="72" t="str">
        <f>IF('S.D.PASTE SHEET'!V724="","",'S.D.PASTE SHEET'!V724)</f>
        <v/>
      </c>
      <c s="72" t="str">
        <f>IF('S.D.PASTE SHEET'!W724="","",'S.D.PASTE SHEET'!W724)</f>
        <v/>
      </c>
      <c s="72" t="str">
        <f>IF('S.D.PASTE SHEET'!X724="","",'S.D.PASTE SHEET'!X724)</f>
        <v/>
      </c>
      <c s="72" t="str">
        <f>IF('S.D.PASTE SHEET'!Y724="","",'S.D.PASTE SHEET'!Y724)</f>
        <v/>
      </c>
      <c s="72" t="str">
        <f>IF('S.D.PASTE SHEET'!Z724="","",'S.D.PASTE SHEET'!Z724)</f>
        <v/>
      </c>
      <c s="72" t="str">
        <f>IF('S.D.PASTE SHEET'!AA724="","",'S.D.PASTE SHEET'!AA724)</f>
        <v/>
      </c>
      <c s="72" t="str">
        <f>IF('S.D.PASTE SHEET'!AB724="","",'S.D.PASTE SHEET'!AB724)</f>
        <v/>
      </c>
      <c s="72" t="str">
        <f>IF('S.D.PASTE SHEET'!AC724="","",'S.D.PASTE SHEET'!AC724)</f>
        <v/>
      </c>
      <c s="72" t="str">
        <f>IF('S.D.PASTE SHEET'!AD724="","",'S.D.PASTE SHEET'!AD724)</f>
        <v/>
      </c>
      <c s="74"/>
      <c s="70" t="str">
        <f>IF(AK724="","",IF(AK724&gt;0,COUNT($AG$2:AG724),""))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IF(BC724="","",IF(BC724&gt;0,COUNT($AY$2:AY724),""))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5" spans="1:157" ht="15.75" customHeight="1">
      <c r="A725" s="72" t="str">
        <f>IF('S.D.PASTE SHEET'!A725="","",'S.D.PASTE SHEET'!A725)</f>
        <v/>
      </c>
      <c s="72" t="str">
        <f>IF('S.D.PASTE SHEET'!B725="","",'S.D.PASTE SHEET'!B725)</f>
        <v/>
      </c>
      <c s="72" t="str">
        <f>IF('S.D.PASTE SHEET'!C725="","",'S.D.PASTE SHEET'!C725)</f>
        <v/>
      </c>
      <c s="73" t="str">
        <f>IF('S.D.PASTE SHEET'!D725="","",'S.D.PASTE SHEET'!D725)</f>
        <v/>
      </c>
      <c s="72" t="str">
        <f>IF('S.D.PASTE SHEET'!E725="","",UPPER('S.D.PASTE SHEET'!E725))</f>
        <v/>
      </c>
      <c s="72" t="str">
        <f>IF('S.D.PASTE SHEET'!F725="","",'S.D.PASTE SHEET'!F725)</f>
        <v/>
      </c>
      <c s="72" t="str">
        <f>IF('S.D.PASTE SHEET'!G725="","",UPPER('S.D.PASTE SHEET'!G725))</f>
        <v/>
      </c>
      <c s="72" t="str">
        <f>IF('S.D.PASTE SHEET'!H725="","",UPPER('S.D.PASTE SHEET'!H725))</f>
        <v/>
      </c>
      <c s="72" t="str">
        <f>IF('S.D.PASTE SHEET'!I725="","",'S.D.PASTE SHEET'!I725)</f>
        <v/>
      </c>
      <c s="73" t="str">
        <f>IF('S.D.PASTE SHEET'!J725="","",'S.D.PASTE SHEET'!J725)</f>
        <v/>
      </c>
      <c s="72" t="str">
        <f>IF('S.D.PASTE SHEET'!K725="","",'S.D.PASTE SHEET'!K725)</f>
        <v/>
      </c>
      <c s="72" t="str">
        <f>IF('S.D.PASTE SHEET'!L725="","",'S.D.PASTE SHEET'!L725)</f>
        <v/>
      </c>
      <c s="72" t="str">
        <f>IF('S.D.PASTE SHEET'!M725="","",'S.D.PASTE SHEET'!M725)</f>
        <v/>
      </c>
      <c s="72" t="str">
        <f>IF('S.D.PASTE SHEET'!N725="","",'S.D.PASTE SHEET'!N725)</f>
        <v/>
      </c>
      <c s="72" t="str">
        <f>IF('S.D.PASTE SHEET'!O725="","",'S.D.PASTE SHEET'!O725)</f>
        <v/>
      </c>
      <c s="72" t="str">
        <f>IF('S.D.PASTE SHEET'!P725="","",'S.D.PASTE SHEET'!P725)</f>
        <v/>
      </c>
      <c s="72" t="str">
        <f>IF('S.D.PASTE SHEET'!Q725="","",'S.D.PASTE SHEET'!Q725)</f>
        <v/>
      </c>
      <c s="72" t="str">
        <f>IF('S.D.PASTE SHEET'!R725="","",'S.D.PASTE SHEET'!R725)</f>
        <v/>
      </c>
      <c s="72" t="str">
        <f>IF('S.D.PASTE SHEET'!S725="","",'S.D.PASTE SHEET'!S725)</f>
        <v/>
      </c>
      <c s="72" t="str">
        <f>IF('S.D.PASTE SHEET'!T725="","",'S.D.PASTE SHEET'!T725)</f>
        <v/>
      </c>
      <c s="72" t="str">
        <f>IF('S.D.PASTE SHEET'!U725="","",'S.D.PASTE SHEET'!U725)</f>
        <v/>
      </c>
      <c s="72" t="str">
        <f>IF('S.D.PASTE SHEET'!V725="","",'S.D.PASTE SHEET'!V725)</f>
        <v/>
      </c>
      <c s="72" t="str">
        <f>IF('S.D.PASTE SHEET'!W725="","",'S.D.PASTE SHEET'!W725)</f>
        <v/>
      </c>
      <c s="72" t="str">
        <f>IF('S.D.PASTE SHEET'!X725="","",'S.D.PASTE SHEET'!X725)</f>
        <v/>
      </c>
      <c s="72" t="str">
        <f>IF('S.D.PASTE SHEET'!Y725="","",'S.D.PASTE SHEET'!Y725)</f>
        <v/>
      </c>
      <c s="72" t="str">
        <f>IF('S.D.PASTE SHEET'!Z725="","",'S.D.PASTE SHEET'!Z725)</f>
        <v/>
      </c>
      <c s="72" t="str">
        <f>IF('S.D.PASTE SHEET'!AA725="","",'S.D.PASTE SHEET'!AA725)</f>
        <v/>
      </c>
      <c s="72" t="str">
        <f>IF('S.D.PASTE SHEET'!AB725="","",'S.D.PASTE SHEET'!AB725)</f>
        <v/>
      </c>
      <c s="72" t="str">
        <f>IF('S.D.PASTE SHEET'!AC725="","",'S.D.PASTE SHEET'!AC725)</f>
        <v/>
      </c>
      <c s="72" t="str">
        <f>IF('S.D.PASTE SHEET'!AD725="","",'S.D.PASTE SHEET'!AD725)</f>
        <v/>
      </c>
      <c s="74"/>
      <c s="70" t="str">
        <f>IF(AK725="","",IF(AK725&gt;0,COUNT($AG$2:AG725),""))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IF(BC725="","",IF(BC725&gt;0,COUNT($AY$2:AY725),""))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6" spans="1:157" ht="15.75" customHeight="1">
      <c r="A726" s="72" t="str">
        <f>IF('S.D.PASTE SHEET'!A726="","",'S.D.PASTE SHEET'!A726)</f>
        <v/>
      </c>
      <c s="72" t="str">
        <f>IF('S.D.PASTE SHEET'!B726="","",'S.D.PASTE SHEET'!B726)</f>
        <v/>
      </c>
      <c s="72" t="str">
        <f>IF('S.D.PASTE SHEET'!C726="","",'S.D.PASTE SHEET'!C726)</f>
        <v/>
      </c>
      <c s="73" t="str">
        <f>IF('S.D.PASTE SHEET'!D726="","",'S.D.PASTE SHEET'!D726)</f>
        <v/>
      </c>
      <c s="72" t="str">
        <f>IF('S.D.PASTE SHEET'!E726="","",UPPER('S.D.PASTE SHEET'!E726))</f>
        <v/>
      </c>
      <c s="72" t="str">
        <f>IF('S.D.PASTE SHEET'!F726="","",'S.D.PASTE SHEET'!F726)</f>
        <v/>
      </c>
      <c s="72" t="str">
        <f>IF('S.D.PASTE SHEET'!G726="","",UPPER('S.D.PASTE SHEET'!G726))</f>
        <v/>
      </c>
      <c s="72" t="str">
        <f>IF('S.D.PASTE SHEET'!H726="","",UPPER('S.D.PASTE SHEET'!H726))</f>
        <v/>
      </c>
      <c s="72" t="str">
        <f>IF('S.D.PASTE SHEET'!I726="","",'S.D.PASTE SHEET'!I726)</f>
        <v/>
      </c>
      <c s="73" t="str">
        <f>IF('S.D.PASTE SHEET'!J726="","",'S.D.PASTE SHEET'!J726)</f>
        <v/>
      </c>
      <c s="72" t="str">
        <f>IF('S.D.PASTE SHEET'!K726="","",'S.D.PASTE SHEET'!K726)</f>
        <v/>
      </c>
      <c s="72" t="str">
        <f>IF('S.D.PASTE SHEET'!L726="","",'S.D.PASTE SHEET'!L726)</f>
        <v/>
      </c>
      <c s="72" t="str">
        <f>IF('S.D.PASTE SHEET'!M726="","",'S.D.PASTE SHEET'!M726)</f>
        <v/>
      </c>
      <c s="72" t="str">
        <f>IF('S.D.PASTE SHEET'!N726="","",'S.D.PASTE SHEET'!N726)</f>
        <v/>
      </c>
      <c s="72" t="str">
        <f>IF('S.D.PASTE SHEET'!O726="","",'S.D.PASTE SHEET'!O726)</f>
        <v/>
      </c>
      <c s="72" t="str">
        <f>IF('S.D.PASTE SHEET'!P726="","",'S.D.PASTE SHEET'!P726)</f>
        <v/>
      </c>
      <c s="72" t="str">
        <f>IF('S.D.PASTE SHEET'!Q726="","",'S.D.PASTE SHEET'!Q726)</f>
        <v/>
      </c>
      <c s="72" t="str">
        <f>IF('S.D.PASTE SHEET'!R726="","",'S.D.PASTE SHEET'!R726)</f>
        <v/>
      </c>
      <c s="72" t="str">
        <f>IF('S.D.PASTE SHEET'!S726="","",'S.D.PASTE SHEET'!S726)</f>
        <v/>
      </c>
      <c s="72" t="str">
        <f>IF('S.D.PASTE SHEET'!T726="","",'S.D.PASTE SHEET'!T726)</f>
        <v/>
      </c>
      <c s="72" t="str">
        <f>IF('S.D.PASTE SHEET'!U726="","",'S.D.PASTE SHEET'!U726)</f>
        <v/>
      </c>
      <c s="72" t="str">
        <f>IF('S.D.PASTE SHEET'!V726="","",'S.D.PASTE SHEET'!V726)</f>
        <v/>
      </c>
      <c s="72" t="str">
        <f>IF('S.D.PASTE SHEET'!W726="","",'S.D.PASTE SHEET'!W726)</f>
        <v/>
      </c>
      <c s="72" t="str">
        <f>IF('S.D.PASTE SHEET'!X726="","",'S.D.PASTE SHEET'!X726)</f>
        <v/>
      </c>
      <c s="72" t="str">
        <f>IF('S.D.PASTE SHEET'!Y726="","",'S.D.PASTE SHEET'!Y726)</f>
        <v/>
      </c>
      <c s="72" t="str">
        <f>IF('S.D.PASTE SHEET'!Z726="","",'S.D.PASTE SHEET'!Z726)</f>
        <v/>
      </c>
      <c s="72" t="str">
        <f>IF('S.D.PASTE SHEET'!AA726="","",'S.D.PASTE SHEET'!AA726)</f>
        <v/>
      </c>
      <c s="72" t="str">
        <f>IF('S.D.PASTE SHEET'!AB726="","",'S.D.PASTE SHEET'!AB726)</f>
        <v/>
      </c>
      <c s="72" t="str">
        <f>IF('S.D.PASTE SHEET'!AC726="","",'S.D.PASTE SHEET'!AC726)</f>
        <v/>
      </c>
      <c s="72" t="str">
        <f>IF('S.D.PASTE SHEET'!AD726="","",'S.D.PASTE SHEET'!AD726)</f>
        <v/>
      </c>
      <c s="74"/>
      <c s="70" t="str">
        <f>IF(AK726="","",IF(AK726&gt;0,COUNT($AG$2:AG726),""))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IF(BC726="","",IF(BC726&gt;0,COUNT($AY$2:AY726),""))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7" spans="1:157" ht="15.75" customHeight="1">
      <c r="A727" s="72" t="str">
        <f>IF('S.D.PASTE SHEET'!A727="","",'S.D.PASTE SHEET'!A727)</f>
        <v/>
      </c>
      <c s="72" t="str">
        <f>IF('S.D.PASTE SHEET'!B727="","",'S.D.PASTE SHEET'!B727)</f>
        <v/>
      </c>
      <c s="72" t="str">
        <f>IF('S.D.PASTE SHEET'!C727="","",'S.D.PASTE SHEET'!C727)</f>
        <v/>
      </c>
      <c s="73" t="str">
        <f>IF('S.D.PASTE SHEET'!D727="","",'S.D.PASTE SHEET'!D727)</f>
        <v/>
      </c>
      <c s="72" t="str">
        <f>IF('S.D.PASTE SHEET'!E727="","",UPPER('S.D.PASTE SHEET'!E727))</f>
        <v/>
      </c>
      <c s="72" t="str">
        <f>IF('S.D.PASTE SHEET'!F727="","",'S.D.PASTE SHEET'!F727)</f>
        <v/>
      </c>
      <c s="72" t="str">
        <f>IF('S.D.PASTE SHEET'!G727="","",UPPER('S.D.PASTE SHEET'!G727))</f>
        <v/>
      </c>
      <c s="72" t="str">
        <f>IF('S.D.PASTE SHEET'!H727="","",UPPER('S.D.PASTE SHEET'!H727))</f>
        <v/>
      </c>
      <c s="72" t="str">
        <f>IF('S.D.PASTE SHEET'!I727="","",'S.D.PASTE SHEET'!I727)</f>
        <v/>
      </c>
      <c s="73" t="str">
        <f>IF('S.D.PASTE SHEET'!J727="","",'S.D.PASTE SHEET'!J727)</f>
        <v/>
      </c>
      <c s="72" t="str">
        <f>IF('S.D.PASTE SHEET'!K727="","",'S.D.PASTE SHEET'!K727)</f>
        <v/>
      </c>
      <c s="72" t="str">
        <f>IF('S.D.PASTE SHEET'!L727="","",'S.D.PASTE SHEET'!L727)</f>
        <v/>
      </c>
      <c s="72" t="str">
        <f>IF('S.D.PASTE SHEET'!M727="","",'S.D.PASTE SHEET'!M727)</f>
        <v/>
      </c>
      <c s="72" t="str">
        <f>IF('S.D.PASTE SHEET'!N727="","",'S.D.PASTE SHEET'!N727)</f>
        <v/>
      </c>
      <c s="72" t="str">
        <f>IF('S.D.PASTE SHEET'!O727="","",'S.D.PASTE SHEET'!O727)</f>
        <v/>
      </c>
      <c s="72" t="str">
        <f>IF('S.D.PASTE SHEET'!P727="","",'S.D.PASTE SHEET'!P727)</f>
        <v/>
      </c>
      <c s="72" t="str">
        <f>IF('S.D.PASTE SHEET'!Q727="","",'S.D.PASTE SHEET'!Q727)</f>
        <v/>
      </c>
      <c s="72" t="str">
        <f>IF('S.D.PASTE SHEET'!R727="","",'S.D.PASTE SHEET'!R727)</f>
        <v/>
      </c>
      <c s="72" t="str">
        <f>IF('S.D.PASTE SHEET'!S727="","",'S.D.PASTE SHEET'!S727)</f>
        <v/>
      </c>
      <c s="72" t="str">
        <f>IF('S.D.PASTE SHEET'!T727="","",'S.D.PASTE SHEET'!T727)</f>
        <v/>
      </c>
      <c s="72" t="str">
        <f>IF('S.D.PASTE SHEET'!U727="","",'S.D.PASTE SHEET'!U727)</f>
        <v/>
      </c>
      <c s="72" t="str">
        <f>IF('S.D.PASTE SHEET'!V727="","",'S.D.PASTE SHEET'!V727)</f>
        <v/>
      </c>
      <c s="72" t="str">
        <f>IF('S.D.PASTE SHEET'!W727="","",'S.D.PASTE SHEET'!W727)</f>
        <v/>
      </c>
      <c s="72" t="str">
        <f>IF('S.D.PASTE SHEET'!X727="","",'S.D.PASTE SHEET'!X727)</f>
        <v/>
      </c>
      <c s="72" t="str">
        <f>IF('S.D.PASTE SHEET'!Y727="","",'S.D.PASTE SHEET'!Y727)</f>
        <v/>
      </c>
      <c s="72" t="str">
        <f>IF('S.D.PASTE SHEET'!Z727="","",'S.D.PASTE SHEET'!Z727)</f>
        <v/>
      </c>
      <c s="72" t="str">
        <f>IF('S.D.PASTE SHEET'!AA727="","",'S.D.PASTE SHEET'!AA727)</f>
        <v/>
      </c>
      <c s="72" t="str">
        <f>IF('S.D.PASTE SHEET'!AB727="","",'S.D.PASTE SHEET'!AB727)</f>
        <v/>
      </c>
      <c s="72" t="str">
        <f>IF('S.D.PASTE SHEET'!AC727="","",'S.D.PASTE SHEET'!AC727)</f>
        <v/>
      </c>
      <c s="72" t="str">
        <f>IF('S.D.PASTE SHEET'!AD727="","",'S.D.PASTE SHEET'!AD727)</f>
        <v/>
      </c>
      <c s="74"/>
      <c s="70" t="str">
        <f>IF(AK727="","",IF(AK727&gt;0,COUNT($AG$2:AG727),""))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IF(BC727="","",IF(BC727&gt;0,COUNT($AY$2:AY727),""))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8" spans="1:157" ht="15.75" customHeight="1">
      <c r="A728" s="72" t="str">
        <f>IF('S.D.PASTE SHEET'!A728="","",'S.D.PASTE SHEET'!A728)</f>
        <v/>
      </c>
      <c s="72" t="str">
        <f>IF('S.D.PASTE SHEET'!B728="","",'S.D.PASTE SHEET'!B728)</f>
        <v/>
      </c>
      <c s="72" t="str">
        <f>IF('S.D.PASTE SHEET'!C728="","",'S.D.PASTE SHEET'!C728)</f>
        <v/>
      </c>
      <c s="73" t="str">
        <f>IF('S.D.PASTE SHEET'!D728="","",'S.D.PASTE SHEET'!D728)</f>
        <v/>
      </c>
      <c s="72" t="str">
        <f>IF('S.D.PASTE SHEET'!E728="","",UPPER('S.D.PASTE SHEET'!E728))</f>
        <v/>
      </c>
      <c s="72" t="str">
        <f>IF('S.D.PASTE SHEET'!F728="","",'S.D.PASTE SHEET'!F728)</f>
        <v/>
      </c>
      <c s="72" t="str">
        <f>IF('S.D.PASTE SHEET'!G728="","",UPPER('S.D.PASTE SHEET'!G728))</f>
        <v/>
      </c>
      <c s="72" t="str">
        <f>IF('S.D.PASTE SHEET'!H728="","",UPPER('S.D.PASTE SHEET'!H728))</f>
        <v/>
      </c>
      <c s="72" t="str">
        <f>IF('S.D.PASTE SHEET'!I728="","",'S.D.PASTE SHEET'!I728)</f>
        <v/>
      </c>
      <c s="73" t="str">
        <f>IF('S.D.PASTE SHEET'!J728="","",'S.D.PASTE SHEET'!J728)</f>
        <v/>
      </c>
      <c s="72" t="str">
        <f>IF('S.D.PASTE SHEET'!K728="","",'S.D.PASTE SHEET'!K728)</f>
        <v/>
      </c>
      <c s="72" t="str">
        <f>IF('S.D.PASTE SHEET'!L728="","",'S.D.PASTE SHEET'!L728)</f>
        <v/>
      </c>
      <c s="72" t="str">
        <f>IF('S.D.PASTE SHEET'!M728="","",'S.D.PASTE SHEET'!M728)</f>
        <v/>
      </c>
      <c s="72" t="str">
        <f>IF('S.D.PASTE SHEET'!N728="","",'S.D.PASTE SHEET'!N728)</f>
        <v/>
      </c>
      <c s="72" t="str">
        <f>IF('S.D.PASTE SHEET'!O728="","",'S.D.PASTE SHEET'!O728)</f>
        <v/>
      </c>
      <c s="72" t="str">
        <f>IF('S.D.PASTE SHEET'!P728="","",'S.D.PASTE SHEET'!P728)</f>
        <v/>
      </c>
      <c s="72" t="str">
        <f>IF('S.D.PASTE SHEET'!Q728="","",'S.D.PASTE SHEET'!Q728)</f>
        <v/>
      </c>
      <c s="72" t="str">
        <f>IF('S.D.PASTE SHEET'!R728="","",'S.D.PASTE SHEET'!R728)</f>
        <v/>
      </c>
      <c s="72" t="str">
        <f>IF('S.D.PASTE SHEET'!S728="","",'S.D.PASTE SHEET'!S728)</f>
        <v/>
      </c>
      <c s="72" t="str">
        <f>IF('S.D.PASTE SHEET'!T728="","",'S.D.PASTE SHEET'!T728)</f>
        <v/>
      </c>
      <c s="72" t="str">
        <f>IF('S.D.PASTE SHEET'!U728="","",'S.D.PASTE SHEET'!U728)</f>
        <v/>
      </c>
      <c s="72" t="str">
        <f>IF('S.D.PASTE SHEET'!V728="","",'S.D.PASTE SHEET'!V728)</f>
        <v/>
      </c>
      <c s="72" t="str">
        <f>IF('S.D.PASTE SHEET'!W728="","",'S.D.PASTE SHEET'!W728)</f>
        <v/>
      </c>
      <c s="72" t="str">
        <f>IF('S.D.PASTE SHEET'!X728="","",'S.D.PASTE SHEET'!X728)</f>
        <v/>
      </c>
      <c s="72" t="str">
        <f>IF('S.D.PASTE SHEET'!Y728="","",'S.D.PASTE SHEET'!Y728)</f>
        <v/>
      </c>
      <c s="72" t="str">
        <f>IF('S.D.PASTE SHEET'!Z728="","",'S.D.PASTE SHEET'!Z728)</f>
        <v/>
      </c>
      <c s="72" t="str">
        <f>IF('S.D.PASTE SHEET'!AA728="","",'S.D.PASTE SHEET'!AA728)</f>
        <v/>
      </c>
      <c s="72" t="str">
        <f>IF('S.D.PASTE SHEET'!AB728="","",'S.D.PASTE SHEET'!AB728)</f>
        <v/>
      </c>
      <c s="72" t="str">
        <f>IF('S.D.PASTE SHEET'!AC728="","",'S.D.PASTE SHEET'!AC728)</f>
        <v/>
      </c>
      <c s="72" t="str">
        <f>IF('S.D.PASTE SHEET'!AD728="","",'S.D.PASTE SHEET'!AD728)</f>
        <v/>
      </c>
      <c s="74"/>
      <c s="70" t="str">
        <f>IF(AK728="","",IF(AK728&gt;0,COUNT($AG$2:AG728),""))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IF(BC728="","",IF(BC728&gt;0,COUNT($AY$2:AY728),""))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29" spans="1:157" ht="15.75" customHeight="1">
      <c r="A729" s="72" t="str">
        <f>IF('S.D.PASTE SHEET'!A729="","",'S.D.PASTE SHEET'!A729)</f>
        <v/>
      </c>
      <c s="72" t="str">
        <f>IF('S.D.PASTE SHEET'!B729="","",'S.D.PASTE SHEET'!B729)</f>
        <v/>
      </c>
      <c s="72" t="str">
        <f>IF('S.D.PASTE SHEET'!C729="","",'S.D.PASTE SHEET'!C729)</f>
        <v/>
      </c>
      <c s="73" t="str">
        <f>IF('S.D.PASTE SHEET'!D729="","",'S.D.PASTE SHEET'!D729)</f>
        <v/>
      </c>
      <c s="72" t="str">
        <f>IF('S.D.PASTE SHEET'!E729="","",UPPER('S.D.PASTE SHEET'!E729))</f>
        <v/>
      </c>
      <c s="72" t="str">
        <f>IF('S.D.PASTE SHEET'!F729="","",'S.D.PASTE SHEET'!F729)</f>
        <v/>
      </c>
      <c s="72" t="str">
        <f>IF('S.D.PASTE SHEET'!G729="","",UPPER('S.D.PASTE SHEET'!G729))</f>
        <v/>
      </c>
      <c s="72" t="str">
        <f>IF('S.D.PASTE SHEET'!H729="","",UPPER('S.D.PASTE SHEET'!H729))</f>
        <v/>
      </c>
      <c s="72" t="str">
        <f>IF('S.D.PASTE SHEET'!I729="","",'S.D.PASTE SHEET'!I729)</f>
        <v/>
      </c>
      <c s="73" t="str">
        <f>IF('S.D.PASTE SHEET'!J729="","",'S.D.PASTE SHEET'!J729)</f>
        <v/>
      </c>
      <c s="72" t="str">
        <f>IF('S.D.PASTE SHEET'!K729="","",'S.D.PASTE SHEET'!K729)</f>
        <v/>
      </c>
      <c s="72" t="str">
        <f>IF('S.D.PASTE SHEET'!L729="","",'S.D.PASTE SHEET'!L729)</f>
        <v/>
      </c>
      <c s="72" t="str">
        <f>IF('S.D.PASTE SHEET'!M729="","",'S.D.PASTE SHEET'!M729)</f>
        <v/>
      </c>
      <c s="72" t="str">
        <f>IF('S.D.PASTE SHEET'!N729="","",'S.D.PASTE SHEET'!N729)</f>
        <v/>
      </c>
      <c s="72" t="str">
        <f>IF('S.D.PASTE SHEET'!O729="","",'S.D.PASTE SHEET'!O729)</f>
        <v/>
      </c>
      <c s="72" t="str">
        <f>IF('S.D.PASTE SHEET'!P729="","",'S.D.PASTE SHEET'!P729)</f>
        <v/>
      </c>
      <c s="72" t="str">
        <f>IF('S.D.PASTE SHEET'!Q729="","",'S.D.PASTE SHEET'!Q729)</f>
        <v/>
      </c>
      <c s="72" t="str">
        <f>IF('S.D.PASTE SHEET'!R729="","",'S.D.PASTE SHEET'!R729)</f>
        <v/>
      </c>
      <c s="72" t="str">
        <f>IF('S.D.PASTE SHEET'!S729="","",'S.D.PASTE SHEET'!S729)</f>
        <v/>
      </c>
      <c s="72" t="str">
        <f>IF('S.D.PASTE SHEET'!T729="","",'S.D.PASTE SHEET'!T729)</f>
        <v/>
      </c>
      <c s="72" t="str">
        <f>IF('S.D.PASTE SHEET'!U729="","",'S.D.PASTE SHEET'!U729)</f>
        <v/>
      </c>
      <c s="72" t="str">
        <f>IF('S.D.PASTE SHEET'!V729="","",'S.D.PASTE SHEET'!V729)</f>
        <v/>
      </c>
      <c s="72" t="str">
        <f>IF('S.D.PASTE SHEET'!W729="","",'S.D.PASTE SHEET'!W729)</f>
        <v/>
      </c>
      <c s="72" t="str">
        <f>IF('S.D.PASTE SHEET'!X729="","",'S.D.PASTE SHEET'!X729)</f>
        <v/>
      </c>
      <c s="72" t="str">
        <f>IF('S.D.PASTE SHEET'!Y729="","",'S.D.PASTE SHEET'!Y729)</f>
        <v/>
      </c>
      <c s="72" t="str">
        <f>IF('S.D.PASTE SHEET'!Z729="","",'S.D.PASTE SHEET'!Z729)</f>
        <v/>
      </c>
      <c s="72" t="str">
        <f>IF('S.D.PASTE SHEET'!AA729="","",'S.D.PASTE SHEET'!AA729)</f>
        <v/>
      </c>
      <c s="72" t="str">
        <f>IF('S.D.PASTE SHEET'!AB729="","",'S.D.PASTE SHEET'!AB729)</f>
        <v/>
      </c>
      <c s="72" t="str">
        <f>IF('S.D.PASTE SHEET'!AC729="","",'S.D.PASTE SHEET'!AC729)</f>
        <v/>
      </c>
      <c s="72" t="str">
        <f>IF('S.D.PASTE SHEET'!AD729="","",'S.D.PASTE SHEET'!AD729)</f>
        <v/>
      </c>
      <c s="74"/>
      <c s="70" t="str">
        <f>IF(AK729="","",IF(AK729&gt;0,COUNT($AG$2:AG729),""))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IF(BC729="","",IF(BC729&gt;0,COUNT($AY$2:AY729),""))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0" spans="1:157" ht="15.75" customHeight="1">
      <c r="A730" s="72" t="str">
        <f>IF('S.D.PASTE SHEET'!A730="","",'S.D.PASTE SHEET'!A730)</f>
        <v/>
      </c>
      <c s="72" t="str">
        <f>IF('S.D.PASTE SHEET'!B730="","",'S.D.PASTE SHEET'!B730)</f>
        <v/>
      </c>
      <c s="72" t="str">
        <f>IF('S.D.PASTE SHEET'!C730="","",'S.D.PASTE SHEET'!C730)</f>
        <v/>
      </c>
      <c s="73" t="str">
        <f>IF('S.D.PASTE SHEET'!D730="","",'S.D.PASTE SHEET'!D730)</f>
        <v/>
      </c>
      <c s="72" t="str">
        <f>IF('S.D.PASTE SHEET'!E730="","",UPPER('S.D.PASTE SHEET'!E730))</f>
        <v/>
      </c>
      <c s="72" t="str">
        <f>IF('S.D.PASTE SHEET'!F730="","",'S.D.PASTE SHEET'!F730)</f>
        <v/>
      </c>
      <c s="72" t="str">
        <f>IF('S.D.PASTE SHEET'!G730="","",UPPER('S.D.PASTE SHEET'!G730))</f>
        <v/>
      </c>
      <c s="72" t="str">
        <f>IF('S.D.PASTE SHEET'!H730="","",UPPER('S.D.PASTE SHEET'!H730))</f>
        <v/>
      </c>
      <c s="72" t="str">
        <f>IF('S.D.PASTE SHEET'!I730="","",'S.D.PASTE SHEET'!I730)</f>
        <v/>
      </c>
      <c s="73" t="str">
        <f>IF('S.D.PASTE SHEET'!J730="","",'S.D.PASTE SHEET'!J730)</f>
        <v/>
      </c>
      <c s="72" t="str">
        <f>IF('S.D.PASTE SHEET'!K730="","",'S.D.PASTE SHEET'!K730)</f>
        <v/>
      </c>
      <c s="72" t="str">
        <f>IF('S.D.PASTE SHEET'!L730="","",'S.D.PASTE SHEET'!L730)</f>
        <v/>
      </c>
      <c s="72" t="str">
        <f>IF('S.D.PASTE SHEET'!M730="","",'S.D.PASTE SHEET'!M730)</f>
        <v/>
      </c>
      <c s="72" t="str">
        <f>IF('S.D.PASTE SHEET'!N730="","",'S.D.PASTE SHEET'!N730)</f>
        <v/>
      </c>
      <c s="72" t="str">
        <f>IF('S.D.PASTE SHEET'!O730="","",'S.D.PASTE SHEET'!O730)</f>
        <v/>
      </c>
      <c s="72" t="str">
        <f>IF('S.D.PASTE SHEET'!P730="","",'S.D.PASTE SHEET'!P730)</f>
        <v/>
      </c>
      <c s="72" t="str">
        <f>IF('S.D.PASTE SHEET'!Q730="","",'S.D.PASTE SHEET'!Q730)</f>
        <v/>
      </c>
      <c s="72" t="str">
        <f>IF('S.D.PASTE SHEET'!R730="","",'S.D.PASTE SHEET'!R730)</f>
        <v/>
      </c>
      <c s="72" t="str">
        <f>IF('S.D.PASTE SHEET'!S730="","",'S.D.PASTE SHEET'!S730)</f>
        <v/>
      </c>
      <c s="72" t="str">
        <f>IF('S.D.PASTE SHEET'!T730="","",'S.D.PASTE SHEET'!T730)</f>
        <v/>
      </c>
      <c s="72" t="str">
        <f>IF('S.D.PASTE SHEET'!U730="","",'S.D.PASTE SHEET'!U730)</f>
        <v/>
      </c>
      <c s="72" t="str">
        <f>IF('S.D.PASTE SHEET'!V730="","",'S.D.PASTE SHEET'!V730)</f>
        <v/>
      </c>
      <c s="72" t="str">
        <f>IF('S.D.PASTE SHEET'!W730="","",'S.D.PASTE SHEET'!W730)</f>
        <v/>
      </c>
      <c s="72" t="str">
        <f>IF('S.D.PASTE SHEET'!X730="","",'S.D.PASTE SHEET'!X730)</f>
        <v/>
      </c>
      <c s="72" t="str">
        <f>IF('S.D.PASTE SHEET'!Y730="","",'S.D.PASTE SHEET'!Y730)</f>
        <v/>
      </c>
      <c s="72" t="str">
        <f>IF('S.D.PASTE SHEET'!Z730="","",'S.D.PASTE SHEET'!Z730)</f>
        <v/>
      </c>
      <c s="72" t="str">
        <f>IF('S.D.PASTE SHEET'!AA730="","",'S.D.PASTE SHEET'!AA730)</f>
        <v/>
      </c>
      <c s="72" t="str">
        <f>IF('S.D.PASTE SHEET'!AB730="","",'S.D.PASTE SHEET'!AB730)</f>
        <v/>
      </c>
      <c s="72" t="str">
        <f>IF('S.D.PASTE SHEET'!AC730="","",'S.D.PASTE SHEET'!AC730)</f>
        <v/>
      </c>
      <c s="72" t="str">
        <f>IF('S.D.PASTE SHEET'!AD730="","",'S.D.PASTE SHEET'!AD730)</f>
        <v/>
      </c>
      <c s="74"/>
      <c s="70" t="str">
        <f>IF(AK730="","",IF(AK730&gt;0,COUNT($AG$2:AG730),""))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IF(BC730="","",IF(BC730&gt;0,COUNT($AY$2:AY730),""))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1" spans="1:157" ht="15.75" customHeight="1">
      <c r="A731" s="72" t="str">
        <f>IF('S.D.PASTE SHEET'!A731="","",'S.D.PASTE SHEET'!A731)</f>
        <v/>
      </c>
      <c s="72" t="str">
        <f>IF('S.D.PASTE SHEET'!B731="","",'S.D.PASTE SHEET'!B731)</f>
        <v/>
      </c>
      <c s="72" t="str">
        <f>IF('S.D.PASTE SHEET'!C731="","",'S.D.PASTE SHEET'!C731)</f>
        <v/>
      </c>
      <c s="73" t="str">
        <f>IF('S.D.PASTE SHEET'!D731="","",'S.D.PASTE SHEET'!D731)</f>
        <v/>
      </c>
      <c s="72" t="str">
        <f>IF('S.D.PASTE SHEET'!E731="","",UPPER('S.D.PASTE SHEET'!E731))</f>
        <v/>
      </c>
      <c s="72" t="str">
        <f>IF('S.D.PASTE SHEET'!F731="","",'S.D.PASTE SHEET'!F731)</f>
        <v/>
      </c>
      <c s="72" t="str">
        <f>IF('S.D.PASTE SHEET'!G731="","",UPPER('S.D.PASTE SHEET'!G731))</f>
        <v/>
      </c>
      <c s="72" t="str">
        <f>IF('S.D.PASTE SHEET'!H731="","",UPPER('S.D.PASTE SHEET'!H731))</f>
        <v/>
      </c>
      <c s="72" t="str">
        <f>IF('S.D.PASTE SHEET'!I731="","",'S.D.PASTE SHEET'!I731)</f>
        <v/>
      </c>
      <c s="73" t="str">
        <f>IF('S.D.PASTE SHEET'!J731="","",'S.D.PASTE SHEET'!J731)</f>
        <v/>
      </c>
      <c s="72" t="str">
        <f>IF('S.D.PASTE SHEET'!K731="","",'S.D.PASTE SHEET'!K731)</f>
        <v/>
      </c>
      <c s="72" t="str">
        <f>IF('S.D.PASTE SHEET'!L731="","",'S.D.PASTE SHEET'!L731)</f>
        <v/>
      </c>
      <c s="72" t="str">
        <f>IF('S.D.PASTE SHEET'!M731="","",'S.D.PASTE SHEET'!M731)</f>
        <v/>
      </c>
      <c s="72" t="str">
        <f>IF('S.D.PASTE SHEET'!N731="","",'S.D.PASTE SHEET'!N731)</f>
        <v/>
      </c>
      <c s="72" t="str">
        <f>IF('S.D.PASTE SHEET'!O731="","",'S.D.PASTE SHEET'!O731)</f>
        <v/>
      </c>
      <c s="72" t="str">
        <f>IF('S.D.PASTE SHEET'!P731="","",'S.D.PASTE SHEET'!P731)</f>
        <v/>
      </c>
      <c s="72" t="str">
        <f>IF('S.D.PASTE SHEET'!Q731="","",'S.D.PASTE SHEET'!Q731)</f>
        <v/>
      </c>
      <c s="72" t="str">
        <f>IF('S.D.PASTE SHEET'!R731="","",'S.D.PASTE SHEET'!R731)</f>
        <v/>
      </c>
      <c s="72" t="str">
        <f>IF('S.D.PASTE SHEET'!S731="","",'S.D.PASTE SHEET'!S731)</f>
        <v/>
      </c>
      <c s="72" t="str">
        <f>IF('S.D.PASTE SHEET'!T731="","",'S.D.PASTE SHEET'!T731)</f>
        <v/>
      </c>
      <c s="72" t="str">
        <f>IF('S.D.PASTE SHEET'!U731="","",'S.D.PASTE SHEET'!U731)</f>
        <v/>
      </c>
      <c s="72" t="str">
        <f>IF('S.D.PASTE SHEET'!V731="","",'S.D.PASTE SHEET'!V731)</f>
        <v/>
      </c>
      <c s="72" t="str">
        <f>IF('S.D.PASTE SHEET'!W731="","",'S.D.PASTE SHEET'!W731)</f>
        <v/>
      </c>
      <c s="72" t="str">
        <f>IF('S.D.PASTE SHEET'!X731="","",'S.D.PASTE SHEET'!X731)</f>
        <v/>
      </c>
      <c s="72" t="str">
        <f>IF('S.D.PASTE SHEET'!Y731="","",'S.D.PASTE SHEET'!Y731)</f>
        <v/>
      </c>
      <c s="72" t="str">
        <f>IF('S.D.PASTE SHEET'!Z731="","",'S.D.PASTE SHEET'!Z731)</f>
        <v/>
      </c>
      <c s="72" t="str">
        <f>IF('S.D.PASTE SHEET'!AA731="","",'S.D.PASTE SHEET'!AA731)</f>
        <v/>
      </c>
      <c s="72" t="str">
        <f>IF('S.D.PASTE SHEET'!AB731="","",'S.D.PASTE SHEET'!AB731)</f>
        <v/>
      </c>
      <c s="72" t="str">
        <f>IF('S.D.PASTE SHEET'!AC731="","",'S.D.PASTE SHEET'!AC731)</f>
        <v/>
      </c>
      <c s="72" t="str">
        <f>IF('S.D.PASTE SHEET'!AD731="","",'S.D.PASTE SHEET'!AD731)</f>
        <v/>
      </c>
      <c s="74"/>
      <c s="70" t="str">
        <f>IF(AK731="","",IF(AK731&gt;0,COUNT($AG$2:AG731),""))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IF(BC731="","",IF(BC731&gt;0,COUNT($AY$2:AY731),""))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2" spans="1:157" ht="15.75" customHeight="1">
      <c r="A732" s="72" t="str">
        <f>IF('S.D.PASTE SHEET'!A732="","",'S.D.PASTE SHEET'!A732)</f>
        <v/>
      </c>
      <c s="72" t="str">
        <f>IF('S.D.PASTE SHEET'!B732="","",'S.D.PASTE SHEET'!B732)</f>
        <v/>
      </c>
      <c s="72" t="str">
        <f>IF('S.D.PASTE SHEET'!C732="","",'S.D.PASTE SHEET'!C732)</f>
        <v/>
      </c>
      <c s="73" t="str">
        <f>IF('S.D.PASTE SHEET'!D732="","",'S.D.PASTE SHEET'!D732)</f>
        <v/>
      </c>
      <c s="72" t="str">
        <f>IF('S.D.PASTE SHEET'!E732="","",UPPER('S.D.PASTE SHEET'!E732))</f>
        <v/>
      </c>
      <c s="72" t="str">
        <f>IF('S.D.PASTE SHEET'!F732="","",'S.D.PASTE SHEET'!F732)</f>
        <v/>
      </c>
      <c s="72" t="str">
        <f>IF('S.D.PASTE SHEET'!G732="","",UPPER('S.D.PASTE SHEET'!G732))</f>
        <v/>
      </c>
      <c s="72" t="str">
        <f>IF('S.D.PASTE SHEET'!H732="","",UPPER('S.D.PASTE SHEET'!H732))</f>
        <v/>
      </c>
      <c s="72" t="str">
        <f>IF('S.D.PASTE SHEET'!I732="","",'S.D.PASTE SHEET'!I732)</f>
        <v/>
      </c>
      <c s="73" t="str">
        <f>IF('S.D.PASTE SHEET'!J732="","",'S.D.PASTE SHEET'!J732)</f>
        <v/>
      </c>
      <c s="72" t="str">
        <f>IF('S.D.PASTE SHEET'!K732="","",'S.D.PASTE SHEET'!K732)</f>
        <v/>
      </c>
      <c s="72" t="str">
        <f>IF('S.D.PASTE SHEET'!L732="","",'S.D.PASTE SHEET'!L732)</f>
        <v/>
      </c>
      <c s="72" t="str">
        <f>IF('S.D.PASTE SHEET'!M732="","",'S.D.PASTE SHEET'!M732)</f>
        <v/>
      </c>
      <c s="72" t="str">
        <f>IF('S.D.PASTE SHEET'!N732="","",'S.D.PASTE SHEET'!N732)</f>
        <v/>
      </c>
      <c s="72" t="str">
        <f>IF('S.D.PASTE SHEET'!O732="","",'S.D.PASTE SHEET'!O732)</f>
        <v/>
      </c>
      <c s="72" t="str">
        <f>IF('S.D.PASTE SHEET'!P732="","",'S.D.PASTE SHEET'!P732)</f>
        <v/>
      </c>
      <c s="72" t="str">
        <f>IF('S.D.PASTE SHEET'!Q732="","",'S.D.PASTE SHEET'!Q732)</f>
        <v/>
      </c>
      <c s="72" t="str">
        <f>IF('S.D.PASTE SHEET'!R732="","",'S.D.PASTE SHEET'!R732)</f>
        <v/>
      </c>
      <c s="72" t="str">
        <f>IF('S.D.PASTE SHEET'!S732="","",'S.D.PASTE SHEET'!S732)</f>
        <v/>
      </c>
      <c s="72" t="str">
        <f>IF('S.D.PASTE SHEET'!T732="","",'S.D.PASTE SHEET'!T732)</f>
        <v/>
      </c>
      <c s="72" t="str">
        <f>IF('S.D.PASTE SHEET'!U732="","",'S.D.PASTE SHEET'!U732)</f>
        <v/>
      </c>
      <c s="72" t="str">
        <f>IF('S.D.PASTE SHEET'!V732="","",'S.D.PASTE SHEET'!V732)</f>
        <v/>
      </c>
      <c s="72" t="str">
        <f>IF('S.D.PASTE SHEET'!W732="","",'S.D.PASTE SHEET'!W732)</f>
        <v/>
      </c>
      <c s="72" t="str">
        <f>IF('S.D.PASTE SHEET'!X732="","",'S.D.PASTE SHEET'!X732)</f>
        <v/>
      </c>
      <c s="72" t="str">
        <f>IF('S.D.PASTE SHEET'!Y732="","",'S.D.PASTE SHEET'!Y732)</f>
        <v/>
      </c>
      <c s="72" t="str">
        <f>IF('S.D.PASTE SHEET'!Z732="","",'S.D.PASTE SHEET'!Z732)</f>
        <v/>
      </c>
      <c s="72" t="str">
        <f>IF('S.D.PASTE SHEET'!AA732="","",'S.D.PASTE SHEET'!AA732)</f>
        <v/>
      </c>
      <c s="72" t="str">
        <f>IF('S.D.PASTE SHEET'!AB732="","",'S.D.PASTE SHEET'!AB732)</f>
        <v/>
      </c>
      <c s="72" t="str">
        <f>IF('S.D.PASTE SHEET'!AC732="","",'S.D.PASTE SHEET'!AC732)</f>
        <v/>
      </c>
      <c s="72" t="str">
        <f>IF('S.D.PASTE SHEET'!AD732="","",'S.D.PASTE SHEET'!AD732)</f>
        <v/>
      </c>
      <c s="74"/>
      <c s="70" t="str">
        <f>IF(AK732="","",IF(AK732&gt;0,COUNT($AG$2:AG732),""))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IF(BC732="","",IF(BC732&gt;0,COUNT($AY$2:AY732),""))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3" spans="1:157" ht="15.75" customHeight="1">
      <c r="A733" s="72" t="str">
        <f>IF('S.D.PASTE SHEET'!A733="","",'S.D.PASTE SHEET'!A733)</f>
        <v/>
      </c>
      <c s="72" t="str">
        <f>IF('S.D.PASTE SHEET'!B733="","",'S.D.PASTE SHEET'!B733)</f>
        <v/>
      </c>
      <c s="72" t="str">
        <f>IF('S.D.PASTE SHEET'!C733="","",'S.D.PASTE SHEET'!C733)</f>
        <v/>
      </c>
      <c s="73" t="str">
        <f>IF('S.D.PASTE SHEET'!D733="","",'S.D.PASTE SHEET'!D733)</f>
        <v/>
      </c>
      <c s="72" t="str">
        <f>IF('S.D.PASTE SHEET'!E733="","",UPPER('S.D.PASTE SHEET'!E733))</f>
        <v/>
      </c>
      <c s="72" t="str">
        <f>IF('S.D.PASTE SHEET'!F733="","",'S.D.PASTE SHEET'!F733)</f>
        <v/>
      </c>
      <c s="72" t="str">
        <f>IF('S.D.PASTE SHEET'!G733="","",UPPER('S.D.PASTE SHEET'!G733))</f>
        <v/>
      </c>
      <c s="72" t="str">
        <f>IF('S.D.PASTE SHEET'!H733="","",UPPER('S.D.PASTE SHEET'!H733))</f>
        <v/>
      </c>
      <c s="72" t="str">
        <f>IF('S.D.PASTE SHEET'!I733="","",'S.D.PASTE SHEET'!I733)</f>
        <v/>
      </c>
      <c s="73" t="str">
        <f>IF('S.D.PASTE SHEET'!J733="","",'S.D.PASTE SHEET'!J733)</f>
        <v/>
      </c>
      <c s="72" t="str">
        <f>IF('S.D.PASTE SHEET'!K733="","",'S.D.PASTE SHEET'!K733)</f>
        <v/>
      </c>
      <c s="72" t="str">
        <f>IF('S.D.PASTE SHEET'!L733="","",'S.D.PASTE SHEET'!L733)</f>
        <v/>
      </c>
      <c s="72" t="str">
        <f>IF('S.D.PASTE SHEET'!M733="","",'S.D.PASTE SHEET'!M733)</f>
        <v/>
      </c>
      <c s="72" t="str">
        <f>IF('S.D.PASTE SHEET'!N733="","",'S.D.PASTE SHEET'!N733)</f>
        <v/>
      </c>
      <c s="72" t="str">
        <f>IF('S.D.PASTE SHEET'!O733="","",'S.D.PASTE SHEET'!O733)</f>
        <v/>
      </c>
      <c s="72" t="str">
        <f>IF('S.D.PASTE SHEET'!P733="","",'S.D.PASTE SHEET'!P733)</f>
        <v/>
      </c>
      <c s="72" t="str">
        <f>IF('S.D.PASTE SHEET'!Q733="","",'S.D.PASTE SHEET'!Q733)</f>
        <v/>
      </c>
      <c s="72" t="str">
        <f>IF('S.D.PASTE SHEET'!R733="","",'S.D.PASTE SHEET'!R733)</f>
        <v/>
      </c>
      <c s="72" t="str">
        <f>IF('S.D.PASTE SHEET'!S733="","",'S.D.PASTE SHEET'!S733)</f>
        <v/>
      </c>
      <c s="72" t="str">
        <f>IF('S.D.PASTE SHEET'!T733="","",'S.D.PASTE SHEET'!T733)</f>
        <v/>
      </c>
      <c s="72" t="str">
        <f>IF('S.D.PASTE SHEET'!U733="","",'S.D.PASTE SHEET'!U733)</f>
        <v/>
      </c>
      <c s="72" t="str">
        <f>IF('S.D.PASTE SHEET'!V733="","",'S.D.PASTE SHEET'!V733)</f>
        <v/>
      </c>
      <c s="72" t="str">
        <f>IF('S.D.PASTE SHEET'!W733="","",'S.D.PASTE SHEET'!W733)</f>
        <v/>
      </c>
      <c s="72" t="str">
        <f>IF('S.D.PASTE SHEET'!X733="","",'S.D.PASTE SHEET'!X733)</f>
        <v/>
      </c>
      <c s="72" t="str">
        <f>IF('S.D.PASTE SHEET'!Y733="","",'S.D.PASTE SHEET'!Y733)</f>
        <v/>
      </c>
      <c s="72" t="str">
        <f>IF('S.D.PASTE SHEET'!Z733="","",'S.D.PASTE SHEET'!Z733)</f>
        <v/>
      </c>
      <c s="72" t="str">
        <f>IF('S.D.PASTE SHEET'!AA733="","",'S.D.PASTE SHEET'!AA733)</f>
        <v/>
      </c>
      <c s="72" t="str">
        <f>IF('S.D.PASTE SHEET'!AB733="","",'S.D.PASTE SHEET'!AB733)</f>
        <v/>
      </c>
      <c s="72" t="str">
        <f>IF('S.D.PASTE SHEET'!AC733="","",'S.D.PASTE SHEET'!AC733)</f>
        <v/>
      </c>
      <c s="72" t="str">
        <f>IF('S.D.PASTE SHEET'!AD733="","",'S.D.PASTE SHEET'!AD733)</f>
        <v/>
      </c>
      <c s="74"/>
      <c s="70" t="str">
        <f>IF(AK733="","",IF(AK733&gt;0,COUNT($AG$2:AG733),""))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IF(BC733="","",IF(BC733&gt;0,COUNT($AY$2:AY733),""))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4" spans="1:157" ht="15.75" customHeight="1">
      <c r="A734" s="72" t="str">
        <f>IF('S.D.PASTE SHEET'!A734="","",'S.D.PASTE SHEET'!A734)</f>
        <v/>
      </c>
      <c s="72" t="str">
        <f>IF('S.D.PASTE SHEET'!B734="","",'S.D.PASTE SHEET'!B734)</f>
        <v/>
      </c>
      <c s="72" t="str">
        <f>IF('S.D.PASTE SHEET'!C734="","",'S.D.PASTE SHEET'!C734)</f>
        <v/>
      </c>
      <c s="73" t="str">
        <f>IF('S.D.PASTE SHEET'!D734="","",'S.D.PASTE SHEET'!D734)</f>
        <v/>
      </c>
      <c s="72" t="str">
        <f>IF('S.D.PASTE SHEET'!E734="","",UPPER('S.D.PASTE SHEET'!E734))</f>
        <v/>
      </c>
      <c s="72" t="str">
        <f>IF('S.D.PASTE SHEET'!F734="","",'S.D.PASTE SHEET'!F734)</f>
        <v/>
      </c>
      <c s="72" t="str">
        <f>IF('S.D.PASTE SHEET'!G734="","",UPPER('S.D.PASTE SHEET'!G734))</f>
        <v/>
      </c>
      <c s="72" t="str">
        <f>IF('S.D.PASTE SHEET'!H734="","",UPPER('S.D.PASTE SHEET'!H734))</f>
        <v/>
      </c>
      <c s="72" t="str">
        <f>IF('S.D.PASTE SHEET'!I734="","",'S.D.PASTE SHEET'!I734)</f>
        <v/>
      </c>
      <c s="73" t="str">
        <f>IF('S.D.PASTE SHEET'!J734="","",'S.D.PASTE SHEET'!J734)</f>
        <v/>
      </c>
      <c s="72" t="str">
        <f>IF('S.D.PASTE SHEET'!K734="","",'S.D.PASTE SHEET'!K734)</f>
        <v/>
      </c>
      <c s="72" t="str">
        <f>IF('S.D.PASTE SHEET'!L734="","",'S.D.PASTE SHEET'!L734)</f>
        <v/>
      </c>
      <c s="72" t="str">
        <f>IF('S.D.PASTE SHEET'!M734="","",'S.D.PASTE SHEET'!M734)</f>
        <v/>
      </c>
      <c s="72" t="str">
        <f>IF('S.D.PASTE SHEET'!N734="","",'S.D.PASTE SHEET'!N734)</f>
        <v/>
      </c>
      <c s="72" t="str">
        <f>IF('S.D.PASTE SHEET'!O734="","",'S.D.PASTE SHEET'!O734)</f>
        <v/>
      </c>
      <c s="72" t="str">
        <f>IF('S.D.PASTE SHEET'!P734="","",'S.D.PASTE SHEET'!P734)</f>
        <v/>
      </c>
      <c s="72" t="str">
        <f>IF('S.D.PASTE SHEET'!Q734="","",'S.D.PASTE SHEET'!Q734)</f>
        <v/>
      </c>
      <c s="72" t="str">
        <f>IF('S.D.PASTE SHEET'!R734="","",'S.D.PASTE SHEET'!R734)</f>
        <v/>
      </c>
      <c s="72" t="str">
        <f>IF('S.D.PASTE SHEET'!S734="","",'S.D.PASTE SHEET'!S734)</f>
        <v/>
      </c>
      <c s="72" t="str">
        <f>IF('S.D.PASTE SHEET'!T734="","",'S.D.PASTE SHEET'!T734)</f>
        <v/>
      </c>
      <c s="72" t="str">
        <f>IF('S.D.PASTE SHEET'!U734="","",'S.D.PASTE SHEET'!U734)</f>
        <v/>
      </c>
      <c s="72" t="str">
        <f>IF('S.D.PASTE SHEET'!V734="","",'S.D.PASTE SHEET'!V734)</f>
        <v/>
      </c>
      <c s="72" t="str">
        <f>IF('S.D.PASTE SHEET'!W734="","",'S.D.PASTE SHEET'!W734)</f>
        <v/>
      </c>
      <c s="72" t="str">
        <f>IF('S.D.PASTE SHEET'!X734="","",'S.D.PASTE SHEET'!X734)</f>
        <v/>
      </c>
      <c s="72" t="str">
        <f>IF('S.D.PASTE SHEET'!Y734="","",'S.D.PASTE SHEET'!Y734)</f>
        <v/>
      </c>
      <c s="72" t="str">
        <f>IF('S.D.PASTE SHEET'!Z734="","",'S.D.PASTE SHEET'!Z734)</f>
        <v/>
      </c>
      <c s="72" t="str">
        <f>IF('S.D.PASTE SHEET'!AA734="","",'S.D.PASTE SHEET'!AA734)</f>
        <v/>
      </c>
      <c s="72" t="str">
        <f>IF('S.D.PASTE SHEET'!AB734="","",'S.D.PASTE SHEET'!AB734)</f>
        <v/>
      </c>
      <c s="72" t="str">
        <f>IF('S.D.PASTE SHEET'!AC734="","",'S.D.PASTE SHEET'!AC734)</f>
        <v/>
      </c>
      <c s="72" t="str">
        <f>IF('S.D.PASTE SHEET'!AD734="","",'S.D.PASTE SHEET'!AD734)</f>
        <v/>
      </c>
      <c s="74"/>
      <c s="70" t="str">
        <f>IF(AK734="","",IF(AK734&gt;0,COUNT($AG$2:AG734),""))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IF(BC734="","",IF(BC734&gt;0,COUNT($AY$2:AY734),""))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5" spans="1:157" ht="15.75" customHeight="1">
      <c r="A735" s="72" t="str">
        <f>IF('S.D.PASTE SHEET'!A735="","",'S.D.PASTE SHEET'!A735)</f>
        <v/>
      </c>
      <c s="72" t="str">
        <f>IF('S.D.PASTE SHEET'!B735="","",'S.D.PASTE SHEET'!B735)</f>
        <v/>
      </c>
      <c s="72" t="str">
        <f>IF('S.D.PASTE SHEET'!C735="","",'S.D.PASTE SHEET'!C735)</f>
        <v/>
      </c>
      <c s="73" t="str">
        <f>IF('S.D.PASTE SHEET'!D735="","",'S.D.PASTE SHEET'!D735)</f>
        <v/>
      </c>
      <c s="72" t="str">
        <f>IF('S.D.PASTE SHEET'!E735="","",UPPER('S.D.PASTE SHEET'!E735))</f>
        <v/>
      </c>
      <c s="72" t="str">
        <f>IF('S.D.PASTE SHEET'!F735="","",'S.D.PASTE SHEET'!F735)</f>
        <v/>
      </c>
      <c s="72" t="str">
        <f>IF('S.D.PASTE SHEET'!G735="","",UPPER('S.D.PASTE SHEET'!G735))</f>
        <v/>
      </c>
      <c s="72" t="str">
        <f>IF('S.D.PASTE SHEET'!H735="","",UPPER('S.D.PASTE SHEET'!H735))</f>
        <v/>
      </c>
      <c s="72" t="str">
        <f>IF('S.D.PASTE SHEET'!I735="","",'S.D.PASTE SHEET'!I735)</f>
        <v/>
      </c>
      <c s="73" t="str">
        <f>IF('S.D.PASTE SHEET'!J735="","",'S.D.PASTE SHEET'!J735)</f>
        <v/>
      </c>
      <c s="72" t="str">
        <f>IF('S.D.PASTE SHEET'!K735="","",'S.D.PASTE SHEET'!K735)</f>
        <v/>
      </c>
      <c s="72" t="str">
        <f>IF('S.D.PASTE SHEET'!L735="","",'S.D.PASTE SHEET'!L735)</f>
        <v/>
      </c>
      <c s="72" t="str">
        <f>IF('S.D.PASTE SHEET'!M735="","",'S.D.PASTE SHEET'!M735)</f>
        <v/>
      </c>
      <c s="72" t="str">
        <f>IF('S.D.PASTE SHEET'!N735="","",'S.D.PASTE SHEET'!N735)</f>
        <v/>
      </c>
      <c s="72" t="str">
        <f>IF('S.D.PASTE SHEET'!O735="","",'S.D.PASTE SHEET'!O735)</f>
        <v/>
      </c>
      <c s="72" t="str">
        <f>IF('S.D.PASTE SHEET'!P735="","",'S.D.PASTE SHEET'!P735)</f>
        <v/>
      </c>
      <c s="72" t="str">
        <f>IF('S.D.PASTE SHEET'!Q735="","",'S.D.PASTE SHEET'!Q735)</f>
        <v/>
      </c>
      <c s="72" t="str">
        <f>IF('S.D.PASTE SHEET'!R735="","",'S.D.PASTE SHEET'!R735)</f>
        <v/>
      </c>
      <c s="72" t="str">
        <f>IF('S.D.PASTE SHEET'!S735="","",'S.D.PASTE SHEET'!S735)</f>
        <v/>
      </c>
      <c s="72" t="str">
        <f>IF('S.D.PASTE SHEET'!T735="","",'S.D.PASTE SHEET'!T735)</f>
        <v/>
      </c>
      <c s="72" t="str">
        <f>IF('S.D.PASTE SHEET'!U735="","",'S.D.PASTE SHEET'!U735)</f>
        <v/>
      </c>
      <c s="72" t="str">
        <f>IF('S.D.PASTE SHEET'!V735="","",'S.D.PASTE SHEET'!V735)</f>
        <v/>
      </c>
      <c s="72" t="str">
        <f>IF('S.D.PASTE SHEET'!W735="","",'S.D.PASTE SHEET'!W735)</f>
        <v/>
      </c>
      <c s="72" t="str">
        <f>IF('S.D.PASTE SHEET'!X735="","",'S.D.PASTE SHEET'!X735)</f>
        <v/>
      </c>
      <c s="72" t="str">
        <f>IF('S.D.PASTE SHEET'!Y735="","",'S.D.PASTE SHEET'!Y735)</f>
        <v/>
      </c>
      <c s="72" t="str">
        <f>IF('S.D.PASTE SHEET'!Z735="","",'S.D.PASTE SHEET'!Z735)</f>
        <v/>
      </c>
      <c s="72" t="str">
        <f>IF('S.D.PASTE SHEET'!AA735="","",'S.D.PASTE SHEET'!AA735)</f>
        <v/>
      </c>
      <c s="72" t="str">
        <f>IF('S.D.PASTE SHEET'!AB735="","",'S.D.PASTE SHEET'!AB735)</f>
        <v/>
      </c>
      <c s="72" t="str">
        <f>IF('S.D.PASTE SHEET'!AC735="","",'S.D.PASTE SHEET'!AC735)</f>
        <v/>
      </c>
      <c s="72" t="str">
        <f>IF('S.D.PASTE SHEET'!AD735="","",'S.D.PASTE SHEET'!AD735)</f>
        <v/>
      </c>
      <c s="74"/>
      <c s="70" t="str">
        <f>IF(AK735="","",IF(AK735&gt;0,COUNT($AG$2:AG735),""))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IF(BC735="","",IF(BC735&gt;0,COUNT($AY$2:AY735),""))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6" spans="1:157" ht="15.75" customHeight="1">
      <c r="A736" s="72" t="str">
        <f>IF('S.D.PASTE SHEET'!A736="","",'S.D.PASTE SHEET'!A736)</f>
        <v/>
      </c>
      <c s="72" t="str">
        <f>IF('S.D.PASTE SHEET'!B736="","",'S.D.PASTE SHEET'!B736)</f>
        <v/>
      </c>
      <c s="72" t="str">
        <f>IF('S.D.PASTE SHEET'!C736="","",'S.D.PASTE SHEET'!C736)</f>
        <v/>
      </c>
      <c s="73" t="str">
        <f>IF('S.D.PASTE SHEET'!D736="","",'S.D.PASTE SHEET'!D736)</f>
        <v/>
      </c>
      <c s="72" t="str">
        <f>IF('S.D.PASTE SHEET'!E736="","",UPPER('S.D.PASTE SHEET'!E736))</f>
        <v/>
      </c>
      <c s="72" t="str">
        <f>IF('S.D.PASTE SHEET'!F736="","",'S.D.PASTE SHEET'!F736)</f>
        <v/>
      </c>
      <c s="72" t="str">
        <f>IF('S.D.PASTE SHEET'!G736="","",UPPER('S.D.PASTE SHEET'!G736))</f>
        <v/>
      </c>
      <c s="72" t="str">
        <f>IF('S.D.PASTE SHEET'!H736="","",UPPER('S.D.PASTE SHEET'!H736))</f>
        <v/>
      </c>
      <c s="72" t="str">
        <f>IF('S.D.PASTE SHEET'!I736="","",'S.D.PASTE SHEET'!I736)</f>
        <v/>
      </c>
      <c s="73" t="str">
        <f>IF('S.D.PASTE SHEET'!J736="","",'S.D.PASTE SHEET'!J736)</f>
        <v/>
      </c>
      <c s="72" t="str">
        <f>IF('S.D.PASTE SHEET'!K736="","",'S.D.PASTE SHEET'!K736)</f>
        <v/>
      </c>
      <c s="72" t="str">
        <f>IF('S.D.PASTE SHEET'!L736="","",'S.D.PASTE SHEET'!L736)</f>
        <v/>
      </c>
      <c s="72" t="str">
        <f>IF('S.D.PASTE SHEET'!M736="","",'S.D.PASTE SHEET'!M736)</f>
        <v/>
      </c>
      <c s="72" t="str">
        <f>IF('S.D.PASTE SHEET'!N736="","",'S.D.PASTE SHEET'!N736)</f>
        <v/>
      </c>
      <c s="72" t="str">
        <f>IF('S.D.PASTE SHEET'!O736="","",'S.D.PASTE SHEET'!O736)</f>
        <v/>
      </c>
      <c s="72" t="str">
        <f>IF('S.D.PASTE SHEET'!P736="","",'S.D.PASTE SHEET'!P736)</f>
        <v/>
      </c>
      <c s="72" t="str">
        <f>IF('S.D.PASTE SHEET'!Q736="","",'S.D.PASTE SHEET'!Q736)</f>
        <v/>
      </c>
      <c s="72" t="str">
        <f>IF('S.D.PASTE SHEET'!R736="","",'S.D.PASTE SHEET'!R736)</f>
        <v/>
      </c>
      <c s="72" t="str">
        <f>IF('S.D.PASTE SHEET'!S736="","",'S.D.PASTE SHEET'!S736)</f>
        <v/>
      </c>
      <c s="72" t="str">
        <f>IF('S.D.PASTE SHEET'!T736="","",'S.D.PASTE SHEET'!T736)</f>
        <v/>
      </c>
      <c s="72" t="str">
        <f>IF('S.D.PASTE SHEET'!U736="","",'S.D.PASTE SHEET'!U736)</f>
        <v/>
      </c>
      <c s="72" t="str">
        <f>IF('S.D.PASTE SHEET'!V736="","",'S.D.PASTE SHEET'!V736)</f>
        <v/>
      </c>
      <c s="72" t="str">
        <f>IF('S.D.PASTE SHEET'!W736="","",'S.D.PASTE SHEET'!W736)</f>
        <v/>
      </c>
      <c s="72" t="str">
        <f>IF('S.D.PASTE SHEET'!X736="","",'S.D.PASTE SHEET'!X736)</f>
        <v/>
      </c>
      <c s="72" t="str">
        <f>IF('S.D.PASTE SHEET'!Y736="","",'S.D.PASTE SHEET'!Y736)</f>
        <v/>
      </c>
      <c s="72" t="str">
        <f>IF('S.D.PASTE SHEET'!Z736="","",'S.D.PASTE SHEET'!Z736)</f>
        <v/>
      </c>
      <c s="72" t="str">
        <f>IF('S.D.PASTE SHEET'!AA736="","",'S.D.PASTE SHEET'!AA736)</f>
        <v/>
      </c>
      <c s="72" t="str">
        <f>IF('S.D.PASTE SHEET'!AB736="","",'S.D.PASTE SHEET'!AB736)</f>
        <v/>
      </c>
      <c s="72" t="str">
        <f>IF('S.D.PASTE SHEET'!AC736="","",'S.D.PASTE SHEET'!AC736)</f>
        <v/>
      </c>
      <c s="72" t="str">
        <f>IF('S.D.PASTE SHEET'!AD736="","",'S.D.PASTE SHEET'!AD736)</f>
        <v/>
      </c>
      <c s="74"/>
      <c s="70" t="str">
        <f>IF(AK736="","",IF(AK736&gt;0,COUNT($AG$2:AG736),""))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IF(BC736="","",IF(BC736&gt;0,COUNT($AY$2:AY736),""))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7" spans="1:157" ht="15.75" customHeight="1">
      <c r="A737" s="72" t="str">
        <f>IF('S.D.PASTE SHEET'!A737="","",'S.D.PASTE SHEET'!A737)</f>
        <v/>
      </c>
      <c s="72" t="str">
        <f>IF('S.D.PASTE SHEET'!B737="","",'S.D.PASTE SHEET'!B737)</f>
        <v/>
      </c>
      <c s="72" t="str">
        <f>IF('S.D.PASTE SHEET'!C737="","",'S.D.PASTE SHEET'!C737)</f>
        <v/>
      </c>
      <c s="73" t="str">
        <f>IF('S.D.PASTE SHEET'!D737="","",'S.D.PASTE SHEET'!D737)</f>
        <v/>
      </c>
      <c s="72" t="str">
        <f>IF('S.D.PASTE SHEET'!E737="","",UPPER('S.D.PASTE SHEET'!E737))</f>
        <v/>
      </c>
      <c s="72" t="str">
        <f>IF('S.D.PASTE SHEET'!F737="","",'S.D.PASTE SHEET'!F737)</f>
        <v/>
      </c>
      <c s="72" t="str">
        <f>IF('S.D.PASTE SHEET'!G737="","",UPPER('S.D.PASTE SHEET'!G737))</f>
        <v/>
      </c>
      <c s="72" t="str">
        <f>IF('S.D.PASTE SHEET'!H737="","",UPPER('S.D.PASTE SHEET'!H737))</f>
        <v/>
      </c>
      <c s="72" t="str">
        <f>IF('S.D.PASTE SHEET'!I737="","",'S.D.PASTE SHEET'!I737)</f>
        <v/>
      </c>
      <c s="73" t="str">
        <f>IF('S.D.PASTE SHEET'!J737="","",'S.D.PASTE SHEET'!J737)</f>
        <v/>
      </c>
      <c s="72" t="str">
        <f>IF('S.D.PASTE SHEET'!K737="","",'S.D.PASTE SHEET'!K737)</f>
        <v/>
      </c>
      <c s="72" t="str">
        <f>IF('S.D.PASTE SHEET'!L737="","",'S.D.PASTE SHEET'!L737)</f>
        <v/>
      </c>
      <c s="72" t="str">
        <f>IF('S.D.PASTE SHEET'!M737="","",'S.D.PASTE SHEET'!M737)</f>
        <v/>
      </c>
      <c s="72" t="str">
        <f>IF('S.D.PASTE SHEET'!N737="","",'S.D.PASTE SHEET'!N737)</f>
        <v/>
      </c>
      <c s="72" t="str">
        <f>IF('S.D.PASTE SHEET'!O737="","",'S.D.PASTE SHEET'!O737)</f>
        <v/>
      </c>
      <c s="72" t="str">
        <f>IF('S.D.PASTE SHEET'!P737="","",'S.D.PASTE SHEET'!P737)</f>
        <v/>
      </c>
      <c s="72" t="str">
        <f>IF('S.D.PASTE SHEET'!Q737="","",'S.D.PASTE SHEET'!Q737)</f>
        <v/>
      </c>
      <c s="72" t="str">
        <f>IF('S.D.PASTE SHEET'!R737="","",'S.D.PASTE SHEET'!R737)</f>
        <v/>
      </c>
      <c s="72" t="str">
        <f>IF('S.D.PASTE SHEET'!S737="","",'S.D.PASTE SHEET'!S737)</f>
        <v/>
      </c>
      <c s="72" t="str">
        <f>IF('S.D.PASTE SHEET'!T737="","",'S.D.PASTE SHEET'!T737)</f>
        <v/>
      </c>
      <c s="72" t="str">
        <f>IF('S.D.PASTE SHEET'!U737="","",'S.D.PASTE SHEET'!U737)</f>
        <v/>
      </c>
      <c s="72" t="str">
        <f>IF('S.D.PASTE SHEET'!V737="","",'S.D.PASTE SHEET'!V737)</f>
        <v/>
      </c>
      <c s="72" t="str">
        <f>IF('S.D.PASTE SHEET'!W737="","",'S.D.PASTE SHEET'!W737)</f>
        <v/>
      </c>
      <c s="72" t="str">
        <f>IF('S.D.PASTE SHEET'!X737="","",'S.D.PASTE SHEET'!X737)</f>
        <v/>
      </c>
      <c s="72" t="str">
        <f>IF('S.D.PASTE SHEET'!Y737="","",'S.D.PASTE SHEET'!Y737)</f>
        <v/>
      </c>
      <c s="72" t="str">
        <f>IF('S.D.PASTE SHEET'!Z737="","",'S.D.PASTE SHEET'!Z737)</f>
        <v/>
      </c>
      <c s="72" t="str">
        <f>IF('S.D.PASTE SHEET'!AA737="","",'S.D.PASTE SHEET'!AA737)</f>
        <v/>
      </c>
      <c s="72" t="str">
        <f>IF('S.D.PASTE SHEET'!AB737="","",'S.D.PASTE SHEET'!AB737)</f>
        <v/>
      </c>
      <c s="72" t="str">
        <f>IF('S.D.PASTE SHEET'!AC737="","",'S.D.PASTE SHEET'!AC737)</f>
        <v/>
      </c>
      <c s="72" t="str">
        <f>IF('S.D.PASTE SHEET'!AD737="","",'S.D.PASTE SHEET'!AD737)</f>
        <v/>
      </c>
      <c s="74"/>
      <c s="70" t="str">
        <f>IF(AK737="","",IF(AK737&gt;0,COUNT($AG$2:AG737),""))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IF(BC737="","",IF(BC737&gt;0,COUNT($AY$2:AY737),""))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8" spans="1:157" ht="15.75" customHeight="1">
      <c r="A738" s="72" t="str">
        <f>IF('S.D.PASTE SHEET'!A738="","",'S.D.PASTE SHEET'!A738)</f>
        <v/>
      </c>
      <c s="72" t="str">
        <f>IF('S.D.PASTE SHEET'!B738="","",'S.D.PASTE SHEET'!B738)</f>
        <v/>
      </c>
      <c s="72" t="str">
        <f>IF('S.D.PASTE SHEET'!C738="","",'S.D.PASTE SHEET'!C738)</f>
        <v/>
      </c>
      <c s="73" t="str">
        <f>IF('S.D.PASTE SHEET'!D738="","",'S.D.PASTE SHEET'!D738)</f>
        <v/>
      </c>
      <c s="72" t="str">
        <f>IF('S.D.PASTE SHEET'!E738="","",UPPER('S.D.PASTE SHEET'!E738))</f>
        <v/>
      </c>
      <c s="72" t="str">
        <f>IF('S.D.PASTE SHEET'!F738="","",'S.D.PASTE SHEET'!F738)</f>
        <v/>
      </c>
      <c s="72" t="str">
        <f>IF('S.D.PASTE SHEET'!G738="","",UPPER('S.D.PASTE SHEET'!G738))</f>
        <v/>
      </c>
      <c s="72" t="str">
        <f>IF('S.D.PASTE SHEET'!H738="","",UPPER('S.D.PASTE SHEET'!H738))</f>
        <v/>
      </c>
      <c s="72" t="str">
        <f>IF('S.D.PASTE SHEET'!I738="","",'S.D.PASTE SHEET'!I738)</f>
        <v/>
      </c>
      <c s="73" t="str">
        <f>IF('S.D.PASTE SHEET'!J738="","",'S.D.PASTE SHEET'!J738)</f>
        <v/>
      </c>
      <c s="72" t="str">
        <f>IF('S.D.PASTE SHEET'!K738="","",'S.D.PASTE SHEET'!K738)</f>
        <v/>
      </c>
      <c s="72" t="str">
        <f>IF('S.D.PASTE SHEET'!L738="","",'S.D.PASTE SHEET'!L738)</f>
        <v/>
      </c>
      <c s="72" t="str">
        <f>IF('S.D.PASTE SHEET'!M738="","",'S.D.PASTE SHEET'!M738)</f>
        <v/>
      </c>
      <c s="72" t="str">
        <f>IF('S.D.PASTE SHEET'!N738="","",'S.D.PASTE SHEET'!N738)</f>
        <v/>
      </c>
      <c s="72" t="str">
        <f>IF('S.D.PASTE SHEET'!O738="","",'S.D.PASTE SHEET'!O738)</f>
        <v/>
      </c>
      <c s="72" t="str">
        <f>IF('S.D.PASTE SHEET'!P738="","",'S.D.PASTE SHEET'!P738)</f>
        <v/>
      </c>
      <c s="72" t="str">
        <f>IF('S.D.PASTE SHEET'!Q738="","",'S.D.PASTE SHEET'!Q738)</f>
        <v/>
      </c>
      <c s="72" t="str">
        <f>IF('S.D.PASTE SHEET'!R738="","",'S.D.PASTE SHEET'!R738)</f>
        <v/>
      </c>
      <c s="72" t="str">
        <f>IF('S.D.PASTE SHEET'!S738="","",'S.D.PASTE SHEET'!S738)</f>
        <v/>
      </c>
      <c s="72" t="str">
        <f>IF('S.D.PASTE SHEET'!T738="","",'S.D.PASTE SHEET'!T738)</f>
        <v/>
      </c>
      <c s="72" t="str">
        <f>IF('S.D.PASTE SHEET'!U738="","",'S.D.PASTE SHEET'!U738)</f>
        <v/>
      </c>
      <c s="72" t="str">
        <f>IF('S.D.PASTE SHEET'!V738="","",'S.D.PASTE SHEET'!V738)</f>
        <v/>
      </c>
      <c s="72" t="str">
        <f>IF('S.D.PASTE SHEET'!W738="","",'S.D.PASTE SHEET'!W738)</f>
        <v/>
      </c>
      <c s="72" t="str">
        <f>IF('S.D.PASTE SHEET'!X738="","",'S.D.PASTE SHEET'!X738)</f>
        <v/>
      </c>
      <c s="72" t="str">
        <f>IF('S.D.PASTE SHEET'!Y738="","",'S.D.PASTE SHEET'!Y738)</f>
        <v/>
      </c>
      <c s="72" t="str">
        <f>IF('S.D.PASTE SHEET'!Z738="","",'S.D.PASTE SHEET'!Z738)</f>
        <v/>
      </c>
      <c s="72" t="str">
        <f>IF('S.D.PASTE SHEET'!AA738="","",'S.D.PASTE SHEET'!AA738)</f>
        <v/>
      </c>
      <c s="72" t="str">
        <f>IF('S.D.PASTE SHEET'!AB738="","",'S.D.PASTE SHEET'!AB738)</f>
        <v/>
      </c>
      <c s="72" t="str">
        <f>IF('S.D.PASTE SHEET'!AC738="","",'S.D.PASTE SHEET'!AC738)</f>
        <v/>
      </c>
      <c s="72" t="str">
        <f>IF('S.D.PASTE SHEET'!AD738="","",'S.D.PASTE SHEET'!AD738)</f>
        <v/>
      </c>
      <c s="74"/>
      <c s="70" t="str">
        <f>IF(AK738="","",IF(AK738&gt;0,COUNT($AG$2:AG738),""))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IF(BC738="","",IF(BC738&gt;0,COUNT($AY$2:AY738),""))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39" spans="1:157" ht="15.75" customHeight="1">
      <c r="A739" s="72" t="str">
        <f>IF('S.D.PASTE SHEET'!A739="","",'S.D.PASTE SHEET'!A739)</f>
        <v/>
      </c>
      <c s="72" t="str">
        <f>IF('S.D.PASTE SHEET'!B739="","",'S.D.PASTE SHEET'!B739)</f>
        <v/>
      </c>
      <c s="72" t="str">
        <f>IF('S.D.PASTE SHEET'!C739="","",'S.D.PASTE SHEET'!C739)</f>
        <v/>
      </c>
      <c s="73" t="str">
        <f>IF('S.D.PASTE SHEET'!D739="","",'S.D.PASTE SHEET'!D739)</f>
        <v/>
      </c>
      <c s="72" t="str">
        <f>IF('S.D.PASTE SHEET'!E739="","",UPPER('S.D.PASTE SHEET'!E739))</f>
        <v/>
      </c>
      <c s="72" t="str">
        <f>IF('S.D.PASTE SHEET'!F739="","",'S.D.PASTE SHEET'!F739)</f>
        <v/>
      </c>
      <c s="72" t="str">
        <f>IF('S.D.PASTE SHEET'!G739="","",UPPER('S.D.PASTE SHEET'!G739))</f>
        <v/>
      </c>
      <c s="72" t="str">
        <f>IF('S.D.PASTE SHEET'!H739="","",UPPER('S.D.PASTE SHEET'!H739))</f>
        <v/>
      </c>
      <c s="72" t="str">
        <f>IF('S.D.PASTE SHEET'!I739="","",'S.D.PASTE SHEET'!I739)</f>
        <v/>
      </c>
      <c s="73" t="str">
        <f>IF('S.D.PASTE SHEET'!J739="","",'S.D.PASTE SHEET'!J739)</f>
        <v/>
      </c>
      <c s="72" t="str">
        <f>IF('S.D.PASTE SHEET'!K739="","",'S.D.PASTE SHEET'!K739)</f>
        <v/>
      </c>
      <c s="72" t="str">
        <f>IF('S.D.PASTE SHEET'!L739="","",'S.D.PASTE SHEET'!L739)</f>
        <v/>
      </c>
      <c s="72" t="str">
        <f>IF('S.D.PASTE SHEET'!M739="","",'S.D.PASTE SHEET'!M739)</f>
        <v/>
      </c>
      <c s="72" t="str">
        <f>IF('S.D.PASTE SHEET'!N739="","",'S.D.PASTE SHEET'!N739)</f>
        <v/>
      </c>
      <c s="72" t="str">
        <f>IF('S.D.PASTE SHEET'!O739="","",'S.D.PASTE SHEET'!O739)</f>
        <v/>
      </c>
      <c s="72" t="str">
        <f>IF('S.D.PASTE SHEET'!P739="","",'S.D.PASTE SHEET'!P739)</f>
        <v/>
      </c>
      <c s="72" t="str">
        <f>IF('S.D.PASTE SHEET'!Q739="","",'S.D.PASTE SHEET'!Q739)</f>
        <v/>
      </c>
      <c s="72" t="str">
        <f>IF('S.D.PASTE SHEET'!R739="","",'S.D.PASTE SHEET'!R739)</f>
        <v/>
      </c>
      <c s="72" t="str">
        <f>IF('S.D.PASTE SHEET'!S739="","",'S.D.PASTE SHEET'!S739)</f>
        <v/>
      </c>
      <c s="72" t="str">
        <f>IF('S.D.PASTE SHEET'!T739="","",'S.D.PASTE SHEET'!T739)</f>
        <v/>
      </c>
      <c s="72" t="str">
        <f>IF('S.D.PASTE SHEET'!U739="","",'S.D.PASTE SHEET'!U739)</f>
        <v/>
      </c>
      <c s="72" t="str">
        <f>IF('S.D.PASTE SHEET'!V739="","",'S.D.PASTE SHEET'!V739)</f>
        <v/>
      </c>
      <c s="72" t="str">
        <f>IF('S.D.PASTE SHEET'!W739="","",'S.D.PASTE SHEET'!W739)</f>
        <v/>
      </c>
      <c s="72" t="str">
        <f>IF('S.D.PASTE SHEET'!X739="","",'S.D.PASTE SHEET'!X739)</f>
        <v/>
      </c>
      <c s="72" t="str">
        <f>IF('S.D.PASTE SHEET'!Y739="","",'S.D.PASTE SHEET'!Y739)</f>
        <v/>
      </c>
      <c s="72" t="str">
        <f>IF('S.D.PASTE SHEET'!Z739="","",'S.D.PASTE SHEET'!Z739)</f>
        <v/>
      </c>
      <c s="72" t="str">
        <f>IF('S.D.PASTE SHEET'!AA739="","",'S.D.PASTE SHEET'!AA739)</f>
        <v/>
      </c>
      <c s="72" t="str">
        <f>IF('S.D.PASTE SHEET'!AB739="","",'S.D.PASTE SHEET'!AB739)</f>
        <v/>
      </c>
      <c s="72" t="str">
        <f>IF('S.D.PASTE SHEET'!AC739="","",'S.D.PASTE SHEET'!AC739)</f>
        <v/>
      </c>
      <c s="72" t="str">
        <f>IF('S.D.PASTE SHEET'!AD739="","",'S.D.PASTE SHEET'!AD739)</f>
        <v/>
      </c>
      <c s="74"/>
      <c s="70" t="str">
        <f>IF(AK739="","",IF(AK739&gt;0,COUNT($AG$2:AG739),""))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IF(BC739="","",IF(BC739&gt;0,COUNT($AY$2:AY739),""))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0" spans="1:157" ht="15.75" customHeight="1">
      <c r="A740" s="72" t="str">
        <f>IF('S.D.PASTE SHEET'!A740="","",'S.D.PASTE SHEET'!A740)</f>
        <v/>
      </c>
      <c s="72" t="str">
        <f>IF('S.D.PASTE SHEET'!B740="","",'S.D.PASTE SHEET'!B740)</f>
        <v/>
      </c>
      <c s="72" t="str">
        <f>IF('S.D.PASTE SHEET'!C740="","",'S.D.PASTE SHEET'!C740)</f>
        <v/>
      </c>
      <c s="73" t="str">
        <f>IF('S.D.PASTE SHEET'!D740="","",'S.D.PASTE SHEET'!D740)</f>
        <v/>
      </c>
      <c s="72" t="str">
        <f>IF('S.D.PASTE SHEET'!E740="","",UPPER('S.D.PASTE SHEET'!E740))</f>
        <v/>
      </c>
      <c s="72" t="str">
        <f>IF('S.D.PASTE SHEET'!F740="","",'S.D.PASTE SHEET'!F740)</f>
        <v/>
      </c>
      <c s="72" t="str">
        <f>IF('S.D.PASTE SHEET'!G740="","",UPPER('S.D.PASTE SHEET'!G740))</f>
        <v/>
      </c>
      <c s="72" t="str">
        <f>IF('S.D.PASTE SHEET'!H740="","",UPPER('S.D.PASTE SHEET'!H740))</f>
        <v/>
      </c>
      <c s="72" t="str">
        <f>IF('S.D.PASTE SHEET'!I740="","",'S.D.PASTE SHEET'!I740)</f>
        <v/>
      </c>
      <c s="73" t="str">
        <f>IF('S.D.PASTE SHEET'!J740="","",'S.D.PASTE SHEET'!J740)</f>
        <v/>
      </c>
      <c s="72" t="str">
        <f>IF('S.D.PASTE SHEET'!K740="","",'S.D.PASTE SHEET'!K740)</f>
        <v/>
      </c>
      <c s="72" t="str">
        <f>IF('S.D.PASTE SHEET'!L740="","",'S.D.PASTE SHEET'!L740)</f>
        <v/>
      </c>
      <c s="72" t="str">
        <f>IF('S.D.PASTE SHEET'!M740="","",'S.D.PASTE SHEET'!M740)</f>
        <v/>
      </c>
      <c s="72" t="str">
        <f>IF('S.D.PASTE SHEET'!N740="","",'S.D.PASTE SHEET'!N740)</f>
        <v/>
      </c>
      <c s="72" t="str">
        <f>IF('S.D.PASTE SHEET'!O740="","",'S.D.PASTE SHEET'!O740)</f>
        <v/>
      </c>
      <c s="72" t="str">
        <f>IF('S.D.PASTE SHEET'!P740="","",'S.D.PASTE SHEET'!P740)</f>
        <v/>
      </c>
      <c s="72" t="str">
        <f>IF('S.D.PASTE SHEET'!Q740="","",'S.D.PASTE SHEET'!Q740)</f>
        <v/>
      </c>
      <c s="72" t="str">
        <f>IF('S.D.PASTE SHEET'!R740="","",'S.D.PASTE SHEET'!R740)</f>
        <v/>
      </c>
      <c s="72" t="str">
        <f>IF('S.D.PASTE SHEET'!S740="","",'S.D.PASTE SHEET'!S740)</f>
        <v/>
      </c>
      <c s="72" t="str">
        <f>IF('S.D.PASTE SHEET'!T740="","",'S.D.PASTE SHEET'!T740)</f>
        <v/>
      </c>
      <c s="72" t="str">
        <f>IF('S.D.PASTE SHEET'!U740="","",'S.D.PASTE SHEET'!U740)</f>
        <v/>
      </c>
      <c s="72" t="str">
        <f>IF('S.D.PASTE SHEET'!V740="","",'S.D.PASTE SHEET'!V740)</f>
        <v/>
      </c>
      <c s="72" t="str">
        <f>IF('S.D.PASTE SHEET'!W740="","",'S.D.PASTE SHEET'!W740)</f>
        <v/>
      </c>
      <c s="72" t="str">
        <f>IF('S.D.PASTE SHEET'!X740="","",'S.D.PASTE SHEET'!X740)</f>
        <v/>
      </c>
      <c s="72" t="str">
        <f>IF('S.D.PASTE SHEET'!Y740="","",'S.D.PASTE SHEET'!Y740)</f>
        <v/>
      </c>
      <c s="72" t="str">
        <f>IF('S.D.PASTE SHEET'!Z740="","",'S.D.PASTE SHEET'!Z740)</f>
        <v/>
      </c>
      <c s="72" t="str">
        <f>IF('S.D.PASTE SHEET'!AA740="","",'S.D.PASTE SHEET'!AA740)</f>
        <v/>
      </c>
      <c s="72" t="str">
        <f>IF('S.D.PASTE SHEET'!AB740="","",'S.D.PASTE SHEET'!AB740)</f>
        <v/>
      </c>
      <c s="72" t="str">
        <f>IF('S.D.PASTE SHEET'!AC740="","",'S.D.PASTE SHEET'!AC740)</f>
        <v/>
      </c>
      <c s="72" t="str">
        <f>IF('S.D.PASTE SHEET'!AD740="","",'S.D.PASTE SHEET'!AD740)</f>
        <v/>
      </c>
      <c s="74"/>
      <c s="70" t="str">
        <f>IF(AK740="","",IF(AK740&gt;0,COUNT($AG$2:AG740),""))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IF(BC740="","",IF(BC740&gt;0,COUNT($AY$2:AY740),""))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1" spans="1:157" ht="15.75" customHeight="1">
      <c r="A741" s="72" t="str">
        <f>IF('S.D.PASTE SHEET'!A741="","",'S.D.PASTE SHEET'!A741)</f>
        <v/>
      </c>
      <c s="72" t="str">
        <f>IF('S.D.PASTE SHEET'!B741="","",'S.D.PASTE SHEET'!B741)</f>
        <v/>
      </c>
      <c s="72" t="str">
        <f>IF('S.D.PASTE SHEET'!C741="","",'S.D.PASTE SHEET'!C741)</f>
        <v/>
      </c>
      <c s="73" t="str">
        <f>IF('S.D.PASTE SHEET'!D741="","",'S.D.PASTE SHEET'!D741)</f>
        <v/>
      </c>
      <c s="72" t="str">
        <f>IF('S.D.PASTE SHEET'!E741="","",UPPER('S.D.PASTE SHEET'!E741))</f>
        <v/>
      </c>
      <c s="72" t="str">
        <f>IF('S.D.PASTE SHEET'!F741="","",'S.D.PASTE SHEET'!F741)</f>
        <v/>
      </c>
      <c s="72" t="str">
        <f>IF('S.D.PASTE SHEET'!G741="","",UPPER('S.D.PASTE SHEET'!G741))</f>
        <v/>
      </c>
      <c s="72" t="str">
        <f>IF('S.D.PASTE SHEET'!H741="","",UPPER('S.D.PASTE SHEET'!H741))</f>
        <v/>
      </c>
      <c s="72" t="str">
        <f>IF('S.D.PASTE SHEET'!I741="","",'S.D.PASTE SHEET'!I741)</f>
        <v/>
      </c>
      <c s="73" t="str">
        <f>IF('S.D.PASTE SHEET'!J741="","",'S.D.PASTE SHEET'!J741)</f>
        <v/>
      </c>
      <c s="72" t="str">
        <f>IF('S.D.PASTE SHEET'!K741="","",'S.D.PASTE SHEET'!K741)</f>
        <v/>
      </c>
      <c s="72" t="str">
        <f>IF('S.D.PASTE SHEET'!L741="","",'S.D.PASTE SHEET'!L741)</f>
        <v/>
      </c>
      <c s="72" t="str">
        <f>IF('S.D.PASTE SHEET'!M741="","",'S.D.PASTE SHEET'!M741)</f>
        <v/>
      </c>
      <c s="72" t="str">
        <f>IF('S.D.PASTE SHEET'!N741="","",'S.D.PASTE SHEET'!N741)</f>
        <v/>
      </c>
      <c s="72" t="str">
        <f>IF('S.D.PASTE SHEET'!O741="","",'S.D.PASTE SHEET'!O741)</f>
        <v/>
      </c>
      <c s="72" t="str">
        <f>IF('S.D.PASTE SHEET'!P741="","",'S.D.PASTE SHEET'!P741)</f>
        <v/>
      </c>
      <c s="72" t="str">
        <f>IF('S.D.PASTE SHEET'!Q741="","",'S.D.PASTE SHEET'!Q741)</f>
        <v/>
      </c>
      <c s="72" t="str">
        <f>IF('S.D.PASTE SHEET'!R741="","",'S.D.PASTE SHEET'!R741)</f>
        <v/>
      </c>
      <c s="72" t="str">
        <f>IF('S.D.PASTE SHEET'!S741="","",'S.D.PASTE SHEET'!S741)</f>
        <v/>
      </c>
      <c s="72" t="str">
        <f>IF('S.D.PASTE SHEET'!T741="","",'S.D.PASTE SHEET'!T741)</f>
        <v/>
      </c>
      <c s="72" t="str">
        <f>IF('S.D.PASTE SHEET'!U741="","",'S.D.PASTE SHEET'!U741)</f>
        <v/>
      </c>
      <c s="72" t="str">
        <f>IF('S.D.PASTE SHEET'!V741="","",'S.D.PASTE SHEET'!V741)</f>
        <v/>
      </c>
      <c s="72" t="str">
        <f>IF('S.D.PASTE SHEET'!W741="","",'S.D.PASTE SHEET'!W741)</f>
        <v/>
      </c>
      <c s="72" t="str">
        <f>IF('S.D.PASTE SHEET'!X741="","",'S.D.PASTE SHEET'!X741)</f>
        <v/>
      </c>
      <c s="72" t="str">
        <f>IF('S.D.PASTE SHEET'!Y741="","",'S.D.PASTE SHEET'!Y741)</f>
        <v/>
      </c>
      <c s="72" t="str">
        <f>IF('S.D.PASTE SHEET'!Z741="","",'S.D.PASTE SHEET'!Z741)</f>
        <v/>
      </c>
      <c s="72" t="str">
        <f>IF('S.D.PASTE SHEET'!AA741="","",'S.D.PASTE SHEET'!AA741)</f>
        <v/>
      </c>
      <c s="72" t="str">
        <f>IF('S.D.PASTE SHEET'!AB741="","",'S.D.PASTE SHEET'!AB741)</f>
        <v/>
      </c>
      <c s="72" t="str">
        <f>IF('S.D.PASTE SHEET'!AC741="","",'S.D.PASTE SHEET'!AC741)</f>
        <v/>
      </c>
      <c s="72" t="str">
        <f>IF('S.D.PASTE SHEET'!AD741="","",'S.D.PASTE SHEET'!AD741)</f>
        <v/>
      </c>
      <c s="74"/>
      <c s="70" t="str">
        <f>IF(AK741="","",IF(AK741&gt;0,COUNT($AG$2:AG741),""))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IF(BC741="","",IF(BC741&gt;0,COUNT($AY$2:AY741),""))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2" spans="1:157" ht="15.75" customHeight="1">
      <c r="A742" s="72" t="str">
        <f>IF('S.D.PASTE SHEET'!A742="","",'S.D.PASTE SHEET'!A742)</f>
        <v/>
      </c>
      <c s="72" t="str">
        <f>IF('S.D.PASTE SHEET'!B742="","",'S.D.PASTE SHEET'!B742)</f>
        <v/>
      </c>
      <c s="72" t="str">
        <f>IF('S.D.PASTE SHEET'!C742="","",'S.D.PASTE SHEET'!C742)</f>
        <v/>
      </c>
      <c s="73" t="str">
        <f>IF('S.D.PASTE SHEET'!D742="","",'S.D.PASTE SHEET'!D742)</f>
        <v/>
      </c>
      <c s="72" t="str">
        <f>IF('S.D.PASTE SHEET'!E742="","",UPPER('S.D.PASTE SHEET'!E742))</f>
        <v/>
      </c>
      <c s="72" t="str">
        <f>IF('S.D.PASTE SHEET'!F742="","",'S.D.PASTE SHEET'!F742)</f>
        <v/>
      </c>
      <c s="72" t="str">
        <f>IF('S.D.PASTE SHEET'!G742="","",UPPER('S.D.PASTE SHEET'!G742))</f>
        <v/>
      </c>
      <c s="72" t="str">
        <f>IF('S.D.PASTE SHEET'!H742="","",UPPER('S.D.PASTE SHEET'!H742))</f>
        <v/>
      </c>
      <c s="72" t="str">
        <f>IF('S.D.PASTE SHEET'!I742="","",'S.D.PASTE SHEET'!I742)</f>
        <v/>
      </c>
      <c s="73" t="str">
        <f>IF('S.D.PASTE SHEET'!J742="","",'S.D.PASTE SHEET'!J742)</f>
        <v/>
      </c>
      <c s="72" t="str">
        <f>IF('S.D.PASTE SHEET'!K742="","",'S.D.PASTE SHEET'!K742)</f>
        <v/>
      </c>
      <c s="72" t="str">
        <f>IF('S.D.PASTE SHEET'!L742="","",'S.D.PASTE SHEET'!L742)</f>
        <v/>
      </c>
      <c s="72" t="str">
        <f>IF('S.D.PASTE SHEET'!M742="","",'S.D.PASTE SHEET'!M742)</f>
        <v/>
      </c>
      <c s="72" t="str">
        <f>IF('S.D.PASTE SHEET'!N742="","",'S.D.PASTE SHEET'!N742)</f>
        <v/>
      </c>
      <c s="72" t="str">
        <f>IF('S.D.PASTE SHEET'!O742="","",'S.D.PASTE SHEET'!O742)</f>
        <v/>
      </c>
      <c s="72" t="str">
        <f>IF('S.D.PASTE SHEET'!P742="","",'S.D.PASTE SHEET'!P742)</f>
        <v/>
      </c>
      <c s="72" t="str">
        <f>IF('S.D.PASTE SHEET'!Q742="","",'S.D.PASTE SHEET'!Q742)</f>
        <v/>
      </c>
      <c s="72" t="str">
        <f>IF('S.D.PASTE SHEET'!R742="","",'S.D.PASTE SHEET'!R742)</f>
        <v/>
      </c>
      <c s="72" t="str">
        <f>IF('S.D.PASTE SHEET'!S742="","",'S.D.PASTE SHEET'!S742)</f>
        <v/>
      </c>
      <c s="72" t="str">
        <f>IF('S.D.PASTE SHEET'!T742="","",'S.D.PASTE SHEET'!T742)</f>
        <v/>
      </c>
      <c s="72" t="str">
        <f>IF('S.D.PASTE SHEET'!U742="","",'S.D.PASTE SHEET'!U742)</f>
        <v/>
      </c>
      <c s="72" t="str">
        <f>IF('S.D.PASTE SHEET'!V742="","",'S.D.PASTE SHEET'!V742)</f>
        <v/>
      </c>
      <c s="72" t="str">
        <f>IF('S.D.PASTE SHEET'!W742="","",'S.D.PASTE SHEET'!W742)</f>
        <v/>
      </c>
      <c s="72" t="str">
        <f>IF('S.D.PASTE SHEET'!X742="","",'S.D.PASTE SHEET'!X742)</f>
        <v/>
      </c>
      <c s="72" t="str">
        <f>IF('S.D.PASTE SHEET'!Y742="","",'S.D.PASTE SHEET'!Y742)</f>
        <v/>
      </c>
      <c s="72" t="str">
        <f>IF('S.D.PASTE SHEET'!Z742="","",'S.D.PASTE SHEET'!Z742)</f>
        <v/>
      </c>
      <c s="72" t="str">
        <f>IF('S.D.PASTE SHEET'!AA742="","",'S.D.PASTE SHEET'!AA742)</f>
        <v/>
      </c>
      <c s="72" t="str">
        <f>IF('S.D.PASTE SHEET'!AB742="","",'S.D.PASTE SHEET'!AB742)</f>
        <v/>
      </c>
      <c s="72" t="str">
        <f>IF('S.D.PASTE SHEET'!AC742="","",'S.D.PASTE SHEET'!AC742)</f>
        <v/>
      </c>
      <c s="72" t="str">
        <f>IF('S.D.PASTE SHEET'!AD742="","",'S.D.PASTE SHEET'!AD742)</f>
        <v/>
      </c>
      <c s="74"/>
      <c s="70" t="str">
        <f>IF(AK742="","",IF(AK742&gt;0,COUNT($AG$2:AG742),""))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IF(BC742="","",IF(BC742&gt;0,COUNT($AY$2:AY742),""))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3" spans="1:157" ht="15.75" customHeight="1">
      <c r="A743" s="72" t="str">
        <f>IF('S.D.PASTE SHEET'!A743="","",'S.D.PASTE SHEET'!A743)</f>
        <v/>
      </c>
      <c s="72" t="str">
        <f>IF('S.D.PASTE SHEET'!B743="","",'S.D.PASTE SHEET'!B743)</f>
        <v/>
      </c>
      <c s="72" t="str">
        <f>IF('S.D.PASTE SHEET'!C743="","",'S.D.PASTE SHEET'!C743)</f>
        <v/>
      </c>
      <c s="73" t="str">
        <f>IF('S.D.PASTE SHEET'!D743="","",'S.D.PASTE SHEET'!D743)</f>
        <v/>
      </c>
      <c s="72" t="str">
        <f>IF('S.D.PASTE SHEET'!E743="","",UPPER('S.D.PASTE SHEET'!E743))</f>
        <v/>
      </c>
      <c s="72" t="str">
        <f>IF('S.D.PASTE SHEET'!F743="","",'S.D.PASTE SHEET'!F743)</f>
        <v/>
      </c>
      <c s="72" t="str">
        <f>IF('S.D.PASTE SHEET'!G743="","",UPPER('S.D.PASTE SHEET'!G743))</f>
        <v/>
      </c>
      <c s="72" t="str">
        <f>IF('S.D.PASTE SHEET'!H743="","",UPPER('S.D.PASTE SHEET'!H743))</f>
        <v/>
      </c>
      <c s="72" t="str">
        <f>IF('S.D.PASTE SHEET'!I743="","",'S.D.PASTE SHEET'!I743)</f>
        <v/>
      </c>
      <c s="73" t="str">
        <f>IF('S.D.PASTE SHEET'!J743="","",'S.D.PASTE SHEET'!J743)</f>
        <v/>
      </c>
      <c s="72" t="str">
        <f>IF('S.D.PASTE SHEET'!K743="","",'S.D.PASTE SHEET'!K743)</f>
        <v/>
      </c>
      <c s="72" t="str">
        <f>IF('S.D.PASTE SHEET'!L743="","",'S.D.PASTE SHEET'!L743)</f>
        <v/>
      </c>
      <c s="72" t="str">
        <f>IF('S.D.PASTE SHEET'!M743="","",'S.D.PASTE SHEET'!M743)</f>
        <v/>
      </c>
      <c s="72" t="str">
        <f>IF('S.D.PASTE SHEET'!N743="","",'S.D.PASTE SHEET'!N743)</f>
        <v/>
      </c>
      <c s="72" t="str">
        <f>IF('S.D.PASTE SHEET'!O743="","",'S.D.PASTE SHEET'!O743)</f>
        <v/>
      </c>
      <c s="72" t="str">
        <f>IF('S.D.PASTE SHEET'!P743="","",'S.D.PASTE SHEET'!P743)</f>
        <v/>
      </c>
      <c s="72" t="str">
        <f>IF('S.D.PASTE SHEET'!Q743="","",'S.D.PASTE SHEET'!Q743)</f>
        <v/>
      </c>
      <c s="72" t="str">
        <f>IF('S.D.PASTE SHEET'!R743="","",'S.D.PASTE SHEET'!R743)</f>
        <v/>
      </c>
      <c s="72" t="str">
        <f>IF('S.D.PASTE SHEET'!S743="","",'S.D.PASTE SHEET'!S743)</f>
        <v/>
      </c>
      <c s="72" t="str">
        <f>IF('S.D.PASTE SHEET'!T743="","",'S.D.PASTE SHEET'!T743)</f>
        <v/>
      </c>
      <c s="72" t="str">
        <f>IF('S.D.PASTE SHEET'!U743="","",'S.D.PASTE SHEET'!U743)</f>
        <v/>
      </c>
      <c s="72" t="str">
        <f>IF('S.D.PASTE SHEET'!V743="","",'S.D.PASTE SHEET'!V743)</f>
        <v/>
      </c>
      <c s="72" t="str">
        <f>IF('S.D.PASTE SHEET'!W743="","",'S.D.PASTE SHEET'!W743)</f>
        <v/>
      </c>
      <c s="72" t="str">
        <f>IF('S.D.PASTE SHEET'!X743="","",'S.D.PASTE SHEET'!X743)</f>
        <v/>
      </c>
      <c s="72" t="str">
        <f>IF('S.D.PASTE SHEET'!Y743="","",'S.D.PASTE SHEET'!Y743)</f>
        <v/>
      </c>
      <c s="72" t="str">
        <f>IF('S.D.PASTE SHEET'!Z743="","",'S.D.PASTE SHEET'!Z743)</f>
        <v/>
      </c>
      <c s="72" t="str">
        <f>IF('S.D.PASTE SHEET'!AA743="","",'S.D.PASTE SHEET'!AA743)</f>
        <v/>
      </c>
      <c s="72" t="str">
        <f>IF('S.D.PASTE SHEET'!AB743="","",'S.D.PASTE SHEET'!AB743)</f>
        <v/>
      </c>
      <c s="72" t="str">
        <f>IF('S.D.PASTE SHEET'!AC743="","",'S.D.PASTE SHEET'!AC743)</f>
        <v/>
      </c>
      <c s="72" t="str">
        <f>IF('S.D.PASTE SHEET'!AD743="","",'S.D.PASTE SHEET'!AD743)</f>
        <v/>
      </c>
      <c s="74"/>
      <c s="70" t="str">
        <f>IF(AK743="","",IF(AK743&gt;0,COUNT($AG$2:AG743),""))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IF(BC743="","",IF(BC743&gt;0,COUNT($AY$2:AY743),""))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4" spans="1:157" ht="15.75" customHeight="1">
      <c r="A744" s="72" t="str">
        <f>IF('S.D.PASTE SHEET'!A744="","",'S.D.PASTE SHEET'!A744)</f>
        <v/>
      </c>
      <c s="72" t="str">
        <f>IF('S.D.PASTE SHEET'!B744="","",'S.D.PASTE SHEET'!B744)</f>
        <v/>
      </c>
      <c s="72" t="str">
        <f>IF('S.D.PASTE SHEET'!C744="","",'S.D.PASTE SHEET'!C744)</f>
        <v/>
      </c>
      <c s="73" t="str">
        <f>IF('S.D.PASTE SHEET'!D744="","",'S.D.PASTE SHEET'!D744)</f>
        <v/>
      </c>
      <c s="72" t="str">
        <f>IF('S.D.PASTE SHEET'!E744="","",UPPER('S.D.PASTE SHEET'!E744))</f>
        <v/>
      </c>
      <c s="72" t="str">
        <f>IF('S.D.PASTE SHEET'!F744="","",'S.D.PASTE SHEET'!F744)</f>
        <v/>
      </c>
      <c s="72" t="str">
        <f>IF('S.D.PASTE SHEET'!G744="","",UPPER('S.D.PASTE SHEET'!G744))</f>
        <v/>
      </c>
      <c s="72" t="str">
        <f>IF('S.D.PASTE SHEET'!H744="","",UPPER('S.D.PASTE SHEET'!H744))</f>
        <v/>
      </c>
      <c s="72" t="str">
        <f>IF('S.D.PASTE SHEET'!I744="","",'S.D.PASTE SHEET'!I744)</f>
        <v/>
      </c>
      <c s="73" t="str">
        <f>IF('S.D.PASTE SHEET'!J744="","",'S.D.PASTE SHEET'!J744)</f>
        <v/>
      </c>
      <c s="72" t="str">
        <f>IF('S.D.PASTE SHEET'!K744="","",'S.D.PASTE SHEET'!K744)</f>
        <v/>
      </c>
      <c s="72" t="str">
        <f>IF('S.D.PASTE SHEET'!L744="","",'S.D.PASTE SHEET'!L744)</f>
        <v/>
      </c>
      <c s="72" t="str">
        <f>IF('S.D.PASTE SHEET'!M744="","",'S.D.PASTE SHEET'!M744)</f>
        <v/>
      </c>
      <c s="72" t="str">
        <f>IF('S.D.PASTE SHEET'!N744="","",'S.D.PASTE SHEET'!N744)</f>
        <v/>
      </c>
      <c s="72" t="str">
        <f>IF('S.D.PASTE SHEET'!O744="","",'S.D.PASTE SHEET'!O744)</f>
        <v/>
      </c>
      <c s="72" t="str">
        <f>IF('S.D.PASTE SHEET'!P744="","",'S.D.PASTE SHEET'!P744)</f>
        <v/>
      </c>
      <c s="72" t="str">
        <f>IF('S.D.PASTE SHEET'!Q744="","",'S.D.PASTE SHEET'!Q744)</f>
        <v/>
      </c>
      <c s="72" t="str">
        <f>IF('S.D.PASTE SHEET'!R744="","",'S.D.PASTE SHEET'!R744)</f>
        <v/>
      </c>
      <c s="72" t="str">
        <f>IF('S.D.PASTE SHEET'!S744="","",'S.D.PASTE SHEET'!S744)</f>
        <v/>
      </c>
      <c s="72" t="str">
        <f>IF('S.D.PASTE SHEET'!T744="","",'S.D.PASTE SHEET'!T744)</f>
        <v/>
      </c>
      <c s="72" t="str">
        <f>IF('S.D.PASTE SHEET'!U744="","",'S.D.PASTE SHEET'!U744)</f>
        <v/>
      </c>
      <c s="72" t="str">
        <f>IF('S.D.PASTE SHEET'!V744="","",'S.D.PASTE SHEET'!V744)</f>
        <v/>
      </c>
      <c s="72" t="str">
        <f>IF('S.D.PASTE SHEET'!W744="","",'S.D.PASTE SHEET'!W744)</f>
        <v/>
      </c>
      <c s="72" t="str">
        <f>IF('S.D.PASTE SHEET'!X744="","",'S.D.PASTE SHEET'!X744)</f>
        <v/>
      </c>
      <c s="72" t="str">
        <f>IF('S.D.PASTE SHEET'!Y744="","",'S.D.PASTE SHEET'!Y744)</f>
        <v/>
      </c>
      <c s="72" t="str">
        <f>IF('S.D.PASTE SHEET'!Z744="","",'S.D.PASTE SHEET'!Z744)</f>
        <v/>
      </c>
      <c s="72" t="str">
        <f>IF('S.D.PASTE SHEET'!AA744="","",'S.D.PASTE SHEET'!AA744)</f>
        <v/>
      </c>
      <c s="72" t="str">
        <f>IF('S.D.PASTE SHEET'!AB744="","",'S.D.PASTE SHEET'!AB744)</f>
        <v/>
      </c>
      <c s="72" t="str">
        <f>IF('S.D.PASTE SHEET'!AC744="","",'S.D.PASTE SHEET'!AC744)</f>
        <v/>
      </c>
      <c s="72" t="str">
        <f>IF('S.D.PASTE SHEET'!AD744="","",'S.D.PASTE SHEET'!AD744)</f>
        <v/>
      </c>
      <c s="74"/>
      <c s="70" t="str">
        <f>IF(AK744="","",IF(AK744&gt;0,COUNT($AG$2:AG744),""))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IF(BC744="","",IF(BC744&gt;0,COUNT($AY$2:AY744),""))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5" spans="1:157" ht="15.75" customHeight="1">
      <c r="A745" s="72" t="str">
        <f>IF('S.D.PASTE SHEET'!A745="","",'S.D.PASTE SHEET'!A745)</f>
        <v/>
      </c>
      <c s="72" t="str">
        <f>IF('S.D.PASTE SHEET'!B745="","",'S.D.PASTE SHEET'!B745)</f>
        <v/>
      </c>
      <c s="72" t="str">
        <f>IF('S.D.PASTE SHEET'!C745="","",'S.D.PASTE SHEET'!C745)</f>
        <v/>
      </c>
      <c s="73" t="str">
        <f>IF('S.D.PASTE SHEET'!D745="","",'S.D.PASTE SHEET'!D745)</f>
        <v/>
      </c>
      <c s="72" t="str">
        <f>IF('S.D.PASTE SHEET'!E745="","",UPPER('S.D.PASTE SHEET'!E745))</f>
        <v/>
      </c>
      <c s="72" t="str">
        <f>IF('S.D.PASTE SHEET'!F745="","",'S.D.PASTE SHEET'!F745)</f>
        <v/>
      </c>
      <c s="72" t="str">
        <f>IF('S.D.PASTE SHEET'!G745="","",UPPER('S.D.PASTE SHEET'!G745))</f>
        <v/>
      </c>
      <c s="72" t="str">
        <f>IF('S.D.PASTE SHEET'!H745="","",UPPER('S.D.PASTE SHEET'!H745))</f>
        <v/>
      </c>
      <c s="72" t="str">
        <f>IF('S.D.PASTE SHEET'!I745="","",'S.D.PASTE SHEET'!I745)</f>
        <v/>
      </c>
      <c s="73" t="str">
        <f>IF('S.D.PASTE SHEET'!J745="","",'S.D.PASTE SHEET'!J745)</f>
        <v/>
      </c>
      <c s="72" t="str">
        <f>IF('S.D.PASTE SHEET'!K745="","",'S.D.PASTE SHEET'!K745)</f>
        <v/>
      </c>
      <c s="72" t="str">
        <f>IF('S.D.PASTE SHEET'!L745="","",'S.D.PASTE SHEET'!L745)</f>
        <v/>
      </c>
      <c s="72" t="str">
        <f>IF('S.D.PASTE SHEET'!M745="","",'S.D.PASTE SHEET'!M745)</f>
        <v/>
      </c>
      <c s="72" t="str">
        <f>IF('S.D.PASTE SHEET'!N745="","",'S.D.PASTE SHEET'!N745)</f>
        <v/>
      </c>
      <c s="72" t="str">
        <f>IF('S.D.PASTE SHEET'!O745="","",'S.D.PASTE SHEET'!O745)</f>
        <v/>
      </c>
      <c s="72" t="str">
        <f>IF('S.D.PASTE SHEET'!P745="","",'S.D.PASTE SHEET'!P745)</f>
        <v/>
      </c>
      <c s="72" t="str">
        <f>IF('S.D.PASTE SHEET'!Q745="","",'S.D.PASTE SHEET'!Q745)</f>
        <v/>
      </c>
      <c s="72" t="str">
        <f>IF('S.D.PASTE SHEET'!R745="","",'S.D.PASTE SHEET'!R745)</f>
        <v/>
      </c>
      <c s="72" t="str">
        <f>IF('S.D.PASTE SHEET'!S745="","",'S.D.PASTE SHEET'!S745)</f>
        <v/>
      </c>
      <c s="72" t="str">
        <f>IF('S.D.PASTE SHEET'!T745="","",'S.D.PASTE SHEET'!T745)</f>
        <v/>
      </c>
      <c s="72" t="str">
        <f>IF('S.D.PASTE SHEET'!U745="","",'S.D.PASTE SHEET'!U745)</f>
        <v/>
      </c>
      <c s="72" t="str">
        <f>IF('S.D.PASTE SHEET'!V745="","",'S.D.PASTE SHEET'!V745)</f>
        <v/>
      </c>
      <c s="72" t="str">
        <f>IF('S.D.PASTE SHEET'!W745="","",'S.D.PASTE SHEET'!W745)</f>
        <v/>
      </c>
      <c s="72" t="str">
        <f>IF('S.D.PASTE SHEET'!X745="","",'S.D.PASTE SHEET'!X745)</f>
        <v/>
      </c>
      <c s="72" t="str">
        <f>IF('S.D.PASTE SHEET'!Y745="","",'S.D.PASTE SHEET'!Y745)</f>
        <v/>
      </c>
      <c s="72" t="str">
        <f>IF('S.D.PASTE SHEET'!Z745="","",'S.D.PASTE SHEET'!Z745)</f>
        <v/>
      </c>
      <c s="72" t="str">
        <f>IF('S.D.PASTE SHEET'!AA745="","",'S.D.PASTE SHEET'!AA745)</f>
        <v/>
      </c>
      <c s="72" t="str">
        <f>IF('S.D.PASTE SHEET'!AB745="","",'S.D.PASTE SHEET'!AB745)</f>
        <v/>
      </c>
      <c s="72" t="str">
        <f>IF('S.D.PASTE SHEET'!AC745="","",'S.D.PASTE SHEET'!AC745)</f>
        <v/>
      </c>
      <c s="72" t="str">
        <f>IF('S.D.PASTE SHEET'!AD745="","",'S.D.PASTE SHEET'!AD745)</f>
        <v/>
      </c>
      <c s="74"/>
      <c s="70" t="str">
        <f>IF(AK745="","",IF(AK745&gt;0,COUNT($AG$2:AG745),""))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IF(BC745="","",IF(BC745&gt;0,COUNT($AY$2:AY745),""))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6" spans="1:157" ht="15.75" customHeight="1">
      <c r="A746" s="72" t="str">
        <f>IF('S.D.PASTE SHEET'!A746="","",'S.D.PASTE SHEET'!A746)</f>
        <v/>
      </c>
      <c s="72" t="str">
        <f>IF('S.D.PASTE SHEET'!B746="","",'S.D.PASTE SHEET'!B746)</f>
        <v/>
      </c>
      <c s="72" t="str">
        <f>IF('S.D.PASTE SHEET'!C746="","",'S.D.PASTE SHEET'!C746)</f>
        <v/>
      </c>
      <c s="73" t="str">
        <f>IF('S.D.PASTE SHEET'!D746="","",'S.D.PASTE SHEET'!D746)</f>
        <v/>
      </c>
      <c s="72" t="str">
        <f>IF('S.D.PASTE SHEET'!E746="","",UPPER('S.D.PASTE SHEET'!E746))</f>
        <v/>
      </c>
      <c s="72" t="str">
        <f>IF('S.D.PASTE SHEET'!F746="","",'S.D.PASTE SHEET'!F746)</f>
        <v/>
      </c>
      <c s="72" t="str">
        <f>IF('S.D.PASTE SHEET'!G746="","",UPPER('S.D.PASTE SHEET'!G746))</f>
        <v/>
      </c>
      <c s="72" t="str">
        <f>IF('S.D.PASTE SHEET'!H746="","",UPPER('S.D.PASTE SHEET'!H746))</f>
        <v/>
      </c>
      <c s="72" t="str">
        <f>IF('S.D.PASTE SHEET'!I746="","",'S.D.PASTE SHEET'!I746)</f>
        <v/>
      </c>
      <c s="73" t="str">
        <f>IF('S.D.PASTE SHEET'!J746="","",'S.D.PASTE SHEET'!J746)</f>
        <v/>
      </c>
      <c s="72" t="str">
        <f>IF('S.D.PASTE SHEET'!K746="","",'S.D.PASTE SHEET'!K746)</f>
        <v/>
      </c>
      <c s="72" t="str">
        <f>IF('S.D.PASTE SHEET'!L746="","",'S.D.PASTE SHEET'!L746)</f>
        <v/>
      </c>
      <c s="72" t="str">
        <f>IF('S.D.PASTE SHEET'!M746="","",'S.D.PASTE SHEET'!M746)</f>
        <v/>
      </c>
      <c s="72" t="str">
        <f>IF('S.D.PASTE SHEET'!N746="","",'S.D.PASTE SHEET'!N746)</f>
        <v/>
      </c>
      <c s="72" t="str">
        <f>IF('S.D.PASTE SHEET'!O746="","",'S.D.PASTE SHEET'!O746)</f>
        <v/>
      </c>
      <c s="72" t="str">
        <f>IF('S.D.PASTE SHEET'!P746="","",'S.D.PASTE SHEET'!P746)</f>
        <v/>
      </c>
      <c s="72" t="str">
        <f>IF('S.D.PASTE SHEET'!Q746="","",'S.D.PASTE SHEET'!Q746)</f>
        <v/>
      </c>
      <c s="72" t="str">
        <f>IF('S.D.PASTE SHEET'!R746="","",'S.D.PASTE SHEET'!R746)</f>
        <v/>
      </c>
      <c s="72" t="str">
        <f>IF('S.D.PASTE SHEET'!S746="","",'S.D.PASTE SHEET'!S746)</f>
        <v/>
      </c>
      <c s="72" t="str">
        <f>IF('S.D.PASTE SHEET'!T746="","",'S.D.PASTE SHEET'!T746)</f>
        <v/>
      </c>
      <c s="72" t="str">
        <f>IF('S.D.PASTE SHEET'!U746="","",'S.D.PASTE SHEET'!U746)</f>
        <v/>
      </c>
      <c s="72" t="str">
        <f>IF('S.D.PASTE SHEET'!V746="","",'S.D.PASTE SHEET'!V746)</f>
        <v/>
      </c>
      <c s="72" t="str">
        <f>IF('S.D.PASTE SHEET'!W746="","",'S.D.PASTE SHEET'!W746)</f>
        <v/>
      </c>
      <c s="72" t="str">
        <f>IF('S.D.PASTE SHEET'!X746="","",'S.D.PASTE SHEET'!X746)</f>
        <v/>
      </c>
      <c s="72" t="str">
        <f>IF('S.D.PASTE SHEET'!Y746="","",'S.D.PASTE SHEET'!Y746)</f>
        <v/>
      </c>
      <c s="72" t="str">
        <f>IF('S.D.PASTE SHEET'!Z746="","",'S.D.PASTE SHEET'!Z746)</f>
        <v/>
      </c>
      <c s="72" t="str">
        <f>IF('S.D.PASTE SHEET'!AA746="","",'S.D.PASTE SHEET'!AA746)</f>
        <v/>
      </c>
      <c s="72" t="str">
        <f>IF('S.D.PASTE SHEET'!AB746="","",'S.D.PASTE SHEET'!AB746)</f>
        <v/>
      </c>
      <c s="72" t="str">
        <f>IF('S.D.PASTE SHEET'!AC746="","",'S.D.PASTE SHEET'!AC746)</f>
        <v/>
      </c>
      <c s="72" t="str">
        <f>IF('S.D.PASTE SHEET'!AD746="","",'S.D.PASTE SHEET'!AD746)</f>
        <v/>
      </c>
      <c s="74"/>
      <c s="70" t="str">
        <f>IF(AK746="","",IF(AK746&gt;0,COUNT($AG$2:AG746),""))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IF(BC746="","",IF(BC746&gt;0,COUNT($AY$2:AY746),""))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7" spans="1:157" ht="15.75" customHeight="1">
      <c r="A747" s="72" t="str">
        <f>IF('S.D.PASTE SHEET'!A747="","",'S.D.PASTE SHEET'!A747)</f>
        <v/>
      </c>
      <c s="72" t="str">
        <f>IF('S.D.PASTE SHEET'!B747="","",'S.D.PASTE SHEET'!B747)</f>
        <v/>
      </c>
      <c s="72" t="str">
        <f>IF('S.D.PASTE SHEET'!C747="","",'S.D.PASTE SHEET'!C747)</f>
        <v/>
      </c>
      <c s="73" t="str">
        <f>IF('S.D.PASTE SHEET'!D747="","",'S.D.PASTE SHEET'!D747)</f>
        <v/>
      </c>
      <c s="72" t="str">
        <f>IF('S.D.PASTE SHEET'!E747="","",UPPER('S.D.PASTE SHEET'!E747))</f>
        <v/>
      </c>
      <c s="72" t="str">
        <f>IF('S.D.PASTE SHEET'!F747="","",'S.D.PASTE SHEET'!F747)</f>
        <v/>
      </c>
      <c s="72" t="str">
        <f>IF('S.D.PASTE SHEET'!G747="","",UPPER('S.D.PASTE SHEET'!G747))</f>
        <v/>
      </c>
      <c s="72" t="str">
        <f>IF('S.D.PASTE SHEET'!H747="","",UPPER('S.D.PASTE SHEET'!H747))</f>
        <v/>
      </c>
      <c s="72" t="str">
        <f>IF('S.D.PASTE SHEET'!I747="","",'S.D.PASTE SHEET'!I747)</f>
        <v/>
      </c>
      <c s="73" t="str">
        <f>IF('S.D.PASTE SHEET'!J747="","",'S.D.PASTE SHEET'!J747)</f>
        <v/>
      </c>
      <c s="72" t="str">
        <f>IF('S.D.PASTE SHEET'!K747="","",'S.D.PASTE SHEET'!K747)</f>
        <v/>
      </c>
      <c s="72" t="str">
        <f>IF('S.D.PASTE SHEET'!L747="","",'S.D.PASTE SHEET'!L747)</f>
        <v/>
      </c>
      <c s="72" t="str">
        <f>IF('S.D.PASTE SHEET'!M747="","",'S.D.PASTE SHEET'!M747)</f>
        <v/>
      </c>
      <c s="72" t="str">
        <f>IF('S.D.PASTE SHEET'!N747="","",'S.D.PASTE SHEET'!N747)</f>
        <v/>
      </c>
      <c s="72" t="str">
        <f>IF('S.D.PASTE SHEET'!O747="","",'S.D.PASTE SHEET'!O747)</f>
        <v/>
      </c>
      <c s="72" t="str">
        <f>IF('S.D.PASTE SHEET'!P747="","",'S.D.PASTE SHEET'!P747)</f>
        <v/>
      </c>
      <c s="72" t="str">
        <f>IF('S.D.PASTE SHEET'!Q747="","",'S.D.PASTE SHEET'!Q747)</f>
        <v/>
      </c>
      <c s="72" t="str">
        <f>IF('S.D.PASTE SHEET'!R747="","",'S.D.PASTE SHEET'!R747)</f>
        <v/>
      </c>
      <c s="72" t="str">
        <f>IF('S.D.PASTE SHEET'!S747="","",'S.D.PASTE SHEET'!S747)</f>
        <v/>
      </c>
      <c s="72" t="str">
        <f>IF('S.D.PASTE SHEET'!T747="","",'S.D.PASTE SHEET'!T747)</f>
        <v/>
      </c>
      <c s="72" t="str">
        <f>IF('S.D.PASTE SHEET'!U747="","",'S.D.PASTE SHEET'!U747)</f>
        <v/>
      </c>
      <c s="72" t="str">
        <f>IF('S.D.PASTE SHEET'!V747="","",'S.D.PASTE SHEET'!V747)</f>
        <v/>
      </c>
      <c s="72" t="str">
        <f>IF('S.D.PASTE SHEET'!W747="","",'S.D.PASTE SHEET'!W747)</f>
        <v/>
      </c>
      <c s="72" t="str">
        <f>IF('S.D.PASTE SHEET'!X747="","",'S.D.PASTE SHEET'!X747)</f>
        <v/>
      </c>
      <c s="72" t="str">
        <f>IF('S.D.PASTE SHEET'!Y747="","",'S.D.PASTE SHEET'!Y747)</f>
        <v/>
      </c>
      <c s="72" t="str">
        <f>IF('S.D.PASTE SHEET'!Z747="","",'S.D.PASTE SHEET'!Z747)</f>
        <v/>
      </c>
      <c s="72" t="str">
        <f>IF('S.D.PASTE SHEET'!AA747="","",'S.D.PASTE SHEET'!AA747)</f>
        <v/>
      </c>
      <c s="72" t="str">
        <f>IF('S.D.PASTE SHEET'!AB747="","",'S.D.PASTE SHEET'!AB747)</f>
        <v/>
      </c>
      <c s="72" t="str">
        <f>IF('S.D.PASTE SHEET'!AC747="","",'S.D.PASTE SHEET'!AC747)</f>
        <v/>
      </c>
      <c s="72" t="str">
        <f>IF('S.D.PASTE SHEET'!AD747="","",'S.D.PASTE SHEET'!AD747)</f>
        <v/>
      </c>
      <c s="74"/>
      <c s="70" t="str">
        <f>IF(AK747="","",IF(AK747&gt;0,COUNT($AG$2:AG747),""))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IF(BC747="","",IF(BC747&gt;0,COUNT($AY$2:AY747),""))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8" spans="1:157" ht="15.75" customHeight="1">
      <c r="A748" s="72" t="str">
        <f>IF('S.D.PASTE SHEET'!A748="","",'S.D.PASTE SHEET'!A748)</f>
        <v/>
      </c>
      <c s="72" t="str">
        <f>IF('S.D.PASTE SHEET'!B748="","",'S.D.PASTE SHEET'!B748)</f>
        <v/>
      </c>
      <c s="72" t="str">
        <f>IF('S.D.PASTE SHEET'!C748="","",'S.D.PASTE SHEET'!C748)</f>
        <v/>
      </c>
      <c s="73" t="str">
        <f>IF('S.D.PASTE SHEET'!D748="","",'S.D.PASTE SHEET'!D748)</f>
        <v/>
      </c>
      <c s="72" t="str">
        <f>IF('S.D.PASTE SHEET'!E748="","",UPPER('S.D.PASTE SHEET'!E748))</f>
        <v/>
      </c>
      <c s="72" t="str">
        <f>IF('S.D.PASTE SHEET'!F748="","",'S.D.PASTE SHEET'!F748)</f>
        <v/>
      </c>
      <c s="72" t="str">
        <f>IF('S.D.PASTE SHEET'!G748="","",UPPER('S.D.PASTE SHEET'!G748))</f>
        <v/>
      </c>
      <c s="72" t="str">
        <f>IF('S.D.PASTE SHEET'!H748="","",UPPER('S.D.PASTE SHEET'!H748))</f>
        <v/>
      </c>
      <c s="72" t="str">
        <f>IF('S.D.PASTE SHEET'!I748="","",'S.D.PASTE SHEET'!I748)</f>
        <v/>
      </c>
      <c s="73" t="str">
        <f>IF('S.D.PASTE SHEET'!J748="","",'S.D.PASTE SHEET'!J748)</f>
        <v/>
      </c>
      <c s="72" t="str">
        <f>IF('S.D.PASTE SHEET'!K748="","",'S.D.PASTE SHEET'!K748)</f>
        <v/>
      </c>
      <c s="72" t="str">
        <f>IF('S.D.PASTE SHEET'!L748="","",'S.D.PASTE SHEET'!L748)</f>
        <v/>
      </c>
      <c s="72" t="str">
        <f>IF('S.D.PASTE SHEET'!M748="","",'S.D.PASTE SHEET'!M748)</f>
        <v/>
      </c>
      <c s="72" t="str">
        <f>IF('S.D.PASTE SHEET'!N748="","",'S.D.PASTE SHEET'!N748)</f>
        <v/>
      </c>
      <c s="72" t="str">
        <f>IF('S.D.PASTE SHEET'!O748="","",'S.D.PASTE SHEET'!O748)</f>
        <v/>
      </c>
      <c s="72" t="str">
        <f>IF('S.D.PASTE SHEET'!P748="","",'S.D.PASTE SHEET'!P748)</f>
        <v/>
      </c>
      <c s="72" t="str">
        <f>IF('S.D.PASTE SHEET'!Q748="","",'S.D.PASTE SHEET'!Q748)</f>
        <v/>
      </c>
      <c s="72" t="str">
        <f>IF('S.D.PASTE SHEET'!R748="","",'S.D.PASTE SHEET'!R748)</f>
        <v/>
      </c>
      <c s="72" t="str">
        <f>IF('S.D.PASTE SHEET'!S748="","",'S.D.PASTE SHEET'!S748)</f>
        <v/>
      </c>
      <c s="72" t="str">
        <f>IF('S.D.PASTE SHEET'!T748="","",'S.D.PASTE SHEET'!T748)</f>
        <v/>
      </c>
      <c s="72" t="str">
        <f>IF('S.D.PASTE SHEET'!U748="","",'S.D.PASTE SHEET'!U748)</f>
        <v/>
      </c>
      <c s="72" t="str">
        <f>IF('S.D.PASTE SHEET'!V748="","",'S.D.PASTE SHEET'!V748)</f>
        <v/>
      </c>
      <c s="72" t="str">
        <f>IF('S.D.PASTE SHEET'!W748="","",'S.D.PASTE SHEET'!W748)</f>
        <v/>
      </c>
      <c s="72" t="str">
        <f>IF('S.D.PASTE SHEET'!X748="","",'S.D.PASTE SHEET'!X748)</f>
        <v/>
      </c>
      <c s="72" t="str">
        <f>IF('S.D.PASTE SHEET'!Y748="","",'S.D.PASTE SHEET'!Y748)</f>
        <v/>
      </c>
      <c s="72" t="str">
        <f>IF('S.D.PASTE SHEET'!Z748="","",'S.D.PASTE SHEET'!Z748)</f>
        <v/>
      </c>
      <c s="72" t="str">
        <f>IF('S.D.PASTE SHEET'!AA748="","",'S.D.PASTE SHEET'!AA748)</f>
        <v/>
      </c>
      <c s="72" t="str">
        <f>IF('S.D.PASTE SHEET'!AB748="","",'S.D.PASTE SHEET'!AB748)</f>
        <v/>
      </c>
      <c s="72" t="str">
        <f>IF('S.D.PASTE SHEET'!AC748="","",'S.D.PASTE SHEET'!AC748)</f>
        <v/>
      </c>
      <c s="72" t="str">
        <f>IF('S.D.PASTE SHEET'!AD748="","",'S.D.PASTE SHEET'!AD748)</f>
        <v/>
      </c>
      <c s="74"/>
      <c s="70" t="str">
        <f>IF(AK748="","",IF(AK748&gt;0,COUNT($AG$2:AG748),""))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IF(BC748="","",IF(BC748&gt;0,COUNT($AY$2:AY748),""))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49" spans="1:157" ht="15.75" customHeight="1">
      <c r="A749" s="72" t="str">
        <f>IF('S.D.PASTE SHEET'!A749="","",'S.D.PASTE SHEET'!A749)</f>
        <v/>
      </c>
      <c s="72" t="str">
        <f>IF('S.D.PASTE SHEET'!B749="","",'S.D.PASTE SHEET'!B749)</f>
        <v/>
      </c>
      <c s="72" t="str">
        <f>IF('S.D.PASTE SHEET'!C749="","",'S.D.PASTE SHEET'!C749)</f>
        <v/>
      </c>
      <c s="73" t="str">
        <f>IF('S.D.PASTE SHEET'!D749="","",'S.D.PASTE SHEET'!D749)</f>
        <v/>
      </c>
      <c s="72" t="str">
        <f>IF('S.D.PASTE SHEET'!E749="","",UPPER('S.D.PASTE SHEET'!E749))</f>
        <v/>
      </c>
      <c s="72" t="str">
        <f>IF('S.D.PASTE SHEET'!F749="","",'S.D.PASTE SHEET'!F749)</f>
        <v/>
      </c>
      <c s="72" t="str">
        <f>IF('S.D.PASTE SHEET'!G749="","",UPPER('S.D.PASTE SHEET'!G749))</f>
        <v/>
      </c>
      <c s="72" t="str">
        <f>IF('S.D.PASTE SHEET'!H749="","",UPPER('S.D.PASTE SHEET'!H749))</f>
        <v/>
      </c>
      <c s="72" t="str">
        <f>IF('S.D.PASTE SHEET'!I749="","",'S.D.PASTE SHEET'!I749)</f>
        <v/>
      </c>
      <c s="73" t="str">
        <f>IF('S.D.PASTE SHEET'!J749="","",'S.D.PASTE SHEET'!J749)</f>
        <v/>
      </c>
      <c s="72" t="str">
        <f>IF('S.D.PASTE SHEET'!K749="","",'S.D.PASTE SHEET'!K749)</f>
        <v/>
      </c>
      <c s="72" t="str">
        <f>IF('S.D.PASTE SHEET'!L749="","",'S.D.PASTE SHEET'!L749)</f>
        <v/>
      </c>
      <c s="72" t="str">
        <f>IF('S.D.PASTE SHEET'!M749="","",'S.D.PASTE SHEET'!M749)</f>
        <v/>
      </c>
      <c s="72" t="str">
        <f>IF('S.D.PASTE SHEET'!N749="","",'S.D.PASTE SHEET'!N749)</f>
        <v/>
      </c>
      <c s="72" t="str">
        <f>IF('S.D.PASTE SHEET'!O749="","",'S.D.PASTE SHEET'!O749)</f>
        <v/>
      </c>
      <c s="72" t="str">
        <f>IF('S.D.PASTE SHEET'!P749="","",'S.D.PASTE SHEET'!P749)</f>
        <v/>
      </c>
      <c s="72" t="str">
        <f>IF('S.D.PASTE SHEET'!Q749="","",'S.D.PASTE SHEET'!Q749)</f>
        <v/>
      </c>
      <c s="72" t="str">
        <f>IF('S.D.PASTE SHEET'!R749="","",'S.D.PASTE SHEET'!R749)</f>
        <v/>
      </c>
      <c s="72" t="str">
        <f>IF('S.D.PASTE SHEET'!S749="","",'S.D.PASTE SHEET'!S749)</f>
        <v/>
      </c>
      <c s="72" t="str">
        <f>IF('S.D.PASTE SHEET'!T749="","",'S.D.PASTE SHEET'!T749)</f>
        <v/>
      </c>
      <c s="72" t="str">
        <f>IF('S.D.PASTE SHEET'!U749="","",'S.D.PASTE SHEET'!U749)</f>
        <v/>
      </c>
      <c s="72" t="str">
        <f>IF('S.D.PASTE SHEET'!V749="","",'S.D.PASTE SHEET'!V749)</f>
        <v/>
      </c>
      <c s="72" t="str">
        <f>IF('S.D.PASTE SHEET'!W749="","",'S.D.PASTE SHEET'!W749)</f>
        <v/>
      </c>
      <c s="72" t="str">
        <f>IF('S.D.PASTE SHEET'!X749="","",'S.D.PASTE SHEET'!X749)</f>
        <v/>
      </c>
      <c s="72" t="str">
        <f>IF('S.D.PASTE SHEET'!Y749="","",'S.D.PASTE SHEET'!Y749)</f>
        <v/>
      </c>
      <c s="72" t="str">
        <f>IF('S.D.PASTE SHEET'!Z749="","",'S.D.PASTE SHEET'!Z749)</f>
        <v/>
      </c>
      <c s="72" t="str">
        <f>IF('S.D.PASTE SHEET'!AA749="","",'S.D.PASTE SHEET'!AA749)</f>
        <v/>
      </c>
      <c s="72" t="str">
        <f>IF('S.D.PASTE SHEET'!AB749="","",'S.D.PASTE SHEET'!AB749)</f>
        <v/>
      </c>
      <c s="72" t="str">
        <f>IF('S.D.PASTE SHEET'!AC749="","",'S.D.PASTE SHEET'!AC749)</f>
        <v/>
      </c>
      <c s="72" t="str">
        <f>IF('S.D.PASTE SHEET'!AD749="","",'S.D.PASTE SHEET'!AD749)</f>
        <v/>
      </c>
      <c s="74"/>
      <c s="70" t="str">
        <f>IF(AK749="","",IF(AK749&gt;0,COUNT($AG$2:AG749),""))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IF(BC749="","",IF(BC749&gt;0,COUNT($AY$2:AY749),""))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0" spans="1:157" ht="15.75" customHeight="1">
      <c r="A750" s="72" t="str">
        <f>IF('S.D.PASTE SHEET'!A750="","",'S.D.PASTE SHEET'!A750)</f>
        <v/>
      </c>
      <c s="72" t="str">
        <f>IF('S.D.PASTE SHEET'!B750="","",'S.D.PASTE SHEET'!B750)</f>
        <v/>
      </c>
      <c s="72" t="str">
        <f>IF('S.D.PASTE SHEET'!C750="","",'S.D.PASTE SHEET'!C750)</f>
        <v/>
      </c>
      <c s="73" t="str">
        <f>IF('S.D.PASTE SHEET'!D750="","",'S.D.PASTE SHEET'!D750)</f>
        <v/>
      </c>
      <c s="72" t="str">
        <f>IF('S.D.PASTE SHEET'!E750="","",UPPER('S.D.PASTE SHEET'!E750))</f>
        <v/>
      </c>
      <c s="72" t="str">
        <f>IF('S.D.PASTE SHEET'!F750="","",'S.D.PASTE SHEET'!F750)</f>
        <v/>
      </c>
      <c s="72" t="str">
        <f>IF('S.D.PASTE SHEET'!G750="","",UPPER('S.D.PASTE SHEET'!G750))</f>
        <v/>
      </c>
      <c s="72" t="str">
        <f>IF('S.D.PASTE SHEET'!H750="","",UPPER('S.D.PASTE SHEET'!H750))</f>
        <v/>
      </c>
      <c s="72" t="str">
        <f>IF('S.D.PASTE SHEET'!I750="","",'S.D.PASTE SHEET'!I750)</f>
        <v/>
      </c>
      <c s="73" t="str">
        <f>IF('S.D.PASTE SHEET'!J750="","",'S.D.PASTE SHEET'!J750)</f>
        <v/>
      </c>
      <c s="72" t="str">
        <f>IF('S.D.PASTE SHEET'!K750="","",'S.D.PASTE SHEET'!K750)</f>
        <v/>
      </c>
      <c s="72" t="str">
        <f>IF('S.D.PASTE SHEET'!L750="","",'S.D.PASTE SHEET'!L750)</f>
        <v/>
      </c>
      <c s="72" t="str">
        <f>IF('S.D.PASTE SHEET'!M750="","",'S.D.PASTE SHEET'!M750)</f>
        <v/>
      </c>
      <c s="72" t="str">
        <f>IF('S.D.PASTE SHEET'!N750="","",'S.D.PASTE SHEET'!N750)</f>
        <v/>
      </c>
      <c s="72" t="str">
        <f>IF('S.D.PASTE SHEET'!O750="","",'S.D.PASTE SHEET'!O750)</f>
        <v/>
      </c>
      <c s="72" t="str">
        <f>IF('S.D.PASTE SHEET'!P750="","",'S.D.PASTE SHEET'!P750)</f>
        <v/>
      </c>
      <c s="72" t="str">
        <f>IF('S.D.PASTE SHEET'!Q750="","",'S.D.PASTE SHEET'!Q750)</f>
        <v/>
      </c>
      <c s="72" t="str">
        <f>IF('S.D.PASTE SHEET'!R750="","",'S.D.PASTE SHEET'!R750)</f>
        <v/>
      </c>
      <c s="72" t="str">
        <f>IF('S.D.PASTE SHEET'!S750="","",'S.D.PASTE SHEET'!S750)</f>
        <v/>
      </c>
      <c s="72" t="str">
        <f>IF('S.D.PASTE SHEET'!T750="","",'S.D.PASTE SHEET'!T750)</f>
        <v/>
      </c>
      <c s="72" t="str">
        <f>IF('S.D.PASTE SHEET'!U750="","",'S.D.PASTE SHEET'!U750)</f>
        <v/>
      </c>
      <c s="72" t="str">
        <f>IF('S.D.PASTE SHEET'!V750="","",'S.D.PASTE SHEET'!V750)</f>
        <v/>
      </c>
      <c s="72" t="str">
        <f>IF('S.D.PASTE SHEET'!W750="","",'S.D.PASTE SHEET'!W750)</f>
        <v/>
      </c>
      <c s="72" t="str">
        <f>IF('S.D.PASTE SHEET'!X750="","",'S.D.PASTE SHEET'!X750)</f>
        <v/>
      </c>
      <c s="72" t="str">
        <f>IF('S.D.PASTE SHEET'!Y750="","",'S.D.PASTE SHEET'!Y750)</f>
        <v/>
      </c>
      <c s="72" t="str">
        <f>IF('S.D.PASTE SHEET'!Z750="","",'S.D.PASTE SHEET'!Z750)</f>
        <v/>
      </c>
      <c s="72" t="str">
        <f>IF('S.D.PASTE SHEET'!AA750="","",'S.D.PASTE SHEET'!AA750)</f>
        <v/>
      </c>
      <c s="72" t="str">
        <f>IF('S.D.PASTE SHEET'!AB750="","",'S.D.PASTE SHEET'!AB750)</f>
        <v/>
      </c>
      <c s="72" t="str">
        <f>IF('S.D.PASTE SHEET'!AC750="","",'S.D.PASTE SHEET'!AC750)</f>
        <v/>
      </c>
      <c s="72" t="str">
        <f>IF('S.D.PASTE SHEET'!AD750="","",'S.D.PASTE SHEET'!AD750)</f>
        <v/>
      </c>
      <c s="74"/>
      <c s="70" t="str">
        <f>IF(AK750="","",IF(AK750&gt;0,COUNT($AG$2:AG750),""))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IF(BC750="","",IF(BC750&gt;0,COUNT($AY$2:AY750),""))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1" spans="1:157" ht="15.75" customHeight="1">
      <c r="A751" s="72" t="str">
        <f>IF('S.D.PASTE SHEET'!A751="","",'S.D.PASTE SHEET'!A751)</f>
        <v/>
      </c>
      <c s="72" t="str">
        <f>IF('S.D.PASTE SHEET'!B751="","",'S.D.PASTE SHEET'!B751)</f>
        <v/>
      </c>
      <c s="72" t="str">
        <f>IF('S.D.PASTE SHEET'!C751="","",'S.D.PASTE SHEET'!C751)</f>
        <v/>
      </c>
      <c s="73" t="str">
        <f>IF('S.D.PASTE SHEET'!D751="","",'S.D.PASTE SHEET'!D751)</f>
        <v/>
      </c>
      <c s="72" t="str">
        <f>IF('S.D.PASTE SHEET'!E751="","",UPPER('S.D.PASTE SHEET'!E751))</f>
        <v/>
      </c>
      <c s="72" t="str">
        <f>IF('S.D.PASTE SHEET'!F751="","",'S.D.PASTE SHEET'!F751)</f>
        <v/>
      </c>
      <c s="72" t="str">
        <f>IF('S.D.PASTE SHEET'!G751="","",UPPER('S.D.PASTE SHEET'!G751))</f>
        <v/>
      </c>
      <c s="72" t="str">
        <f>IF('S.D.PASTE SHEET'!H751="","",UPPER('S.D.PASTE SHEET'!H751))</f>
        <v/>
      </c>
      <c s="72" t="str">
        <f>IF('S.D.PASTE SHEET'!I751="","",'S.D.PASTE SHEET'!I751)</f>
        <v/>
      </c>
      <c s="73" t="str">
        <f>IF('S.D.PASTE SHEET'!J751="","",'S.D.PASTE SHEET'!J751)</f>
        <v/>
      </c>
      <c s="72" t="str">
        <f>IF('S.D.PASTE SHEET'!K751="","",'S.D.PASTE SHEET'!K751)</f>
        <v/>
      </c>
      <c s="72" t="str">
        <f>IF('S.D.PASTE SHEET'!L751="","",'S.D.PASTE SHEET'!L751)</f>
        <v/>
      </c>
      <c s="72" t="str">
        <f>IF('S.D.PASTE SHEET'!M751="","",'S.D.PASTE SHEET'!M751)</f>
        <v/>
      </c>
      <c s="72" t="str">
        <f>IF('S.D.PASTE SHEET'!N751="","",'S.D.PASTE SHEET'!N751)</f>
        <v/>
      </c>
      <c s="72" t="str">
        <f>IF('S.D.PASTE SHEET'!O751="","",'S.D.PASTE SHEET'!O751)</f>
        <v/>
      </c>
      <c s="72" t="str">
        <f>IF('S.D.PASTE SHEET'!P751="","",'S.D.PASTE SHEET'!P751)</f>
        <v/>
      </c>
      <c s="72" t="str">
        <f>IF('S.D.PASTE SHEET'!Q751="","",'S.D.PASTE SHEET'!Q751)</f>
        <v/>
      </c>
      <c s="72" t="str">
        <f>IF('S.D.PASTE SHEET'!R751="","",'S.D.PASTE SHEET'!R751)</f>
        <v/>
      </c>
      <c s="72" t="str">
        <f>IF('S.D.PASTE SHEET'!S751="","",'S.D.PASTE SHEET'!S751)</f>
        <v/>
      </c>
      <c s="72" t="str">
        <f>IF('S.D.PASTE SHEET'!T751="","",'S.D.PASTE SHEET'!T751)</f>
        <v/>
      </c>
      <c s="72" t="str">
        <f>IF('S.D.PASTE SHEET'!U751="","",'S.D.PASTE SHEET'!U751)</f>
        <v/>
      </c>
      <c s="72" t="str">
        <f>IF('S.D.PASTE SHEET'!V751="","",'S.D.PASTE SHEET'!V751)</f>
        <v/>
      </c>
      <c s="72" t="str">
        <f>IF('S.D.PASTE SHEET'!W751="","",'S.D.PASTE SHEET'!W751)</f>
        <v/>
      </c>
      <c s="72" t="str">
        <f>IF('S.D.PASTE SHEET'!X751="","",'S.D.PASTE SHEET'!X751)</f>
        <v/>
      </c>
      <c s="72" t="str">
        <f>IF('S.D.PASTE SHEET'!Y751="","",'S.D.PASTE SHEET'!Y751)</f>
        <v/>
      </c>
      <c s="72" t="str">
        <f>IF('S.D.PASTE SHEET'!Z751="","",'S.D.PASTE SHEET'!Z751)</f>
        <v/>
      </c>
      <c s="72" t="str">
        <f>IF('S.D.PASTE SHEET'!AA751="","",'S.D.PASTE SHEET'!AA751)</f>
        <v/>
      </c>
      <c s="72" t="str">
        <f>IF('S.D.PASTE SHEET'!AB751="","",'S.D.PASTE SHEET'!AB751)</f>
        <v/>
      </c>
      <c s="72" t="str">
        <f>IF('S.D.PASTE SHEET'!AC751="","",'S.D.PASTE SHEET'!AC751)</f>
        <v/>
      </c>
      <c s="72" t="str">
        <f>IF('S.D.PASTE SHEET'!AD751="","",'S.D.PASTE SHEET'!AD751)</f>
        <v/>
      </c>
      <c s="74"/>
      <c s="70" t="str">
        <f>IF(AK751="","",IF(AK751&gt;0,COUNT($AG$2:AG751),""))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IF(BC751="","",IF(BC751&gt;0,COUNT($AY$2:AY751),""))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2" spans="1:157" ht="15.75" customHeight="1">
      <c r="A752" s="72" t="str">
        <f>IF('S.D.PASTE SHEET'!A752="","",'S.D.PASTE SHEET'!A752)</f>
        <v/>
      </c>
      <c s="72" t="str">
        <f>IF('S.D.PASTE SHEET'!B752="","",'S.D.PASTE SHEET'!B752)</f>
        <v/>
      </c>
      <c s="72" t="str">
        <f>IF('S.D.PASTE SHEET'!C752="","",'S.D.PASTE SHEET'!C752)</f>
        <v/>
      </c>
      <c s="73" t="str">
        <f>IF('S.D.PASTE SHEET'!D752="","",'S.D.PASTE SHEET'!D752)</f>
        <v/>
      </c>
      <c s="72" t="str">
        <f>IF('S.D.PASTE SHEET'!E752="","",UPPER('S.D.PASTE SHEET'!E752))</f>
        <v/>
      </c>
      <c s="72" t="str">
        <f>IF('S.D.PASTE SHEET'!F752="","",'S.D.PASTE SHEET'!F752)</f>
        <v/>
      </c>
      <c s="72" t="str">
        <f>IF('S.D.PASTE SHEET'!G752="","",UPPER('S.D.PASTE SHEET'!G752))</f>
        <v/>
      </c>
      <c s="72" t="str">
        <f>IF('S.D.PASTE SHEET'!H752="","",UPPER('S.D.PASTE SHEET'!H752))</f>
        <v/>
      </c>
      <c s="72" t="str">
        <f>IF('S.D.PASTE SHEET'!I752="","",'S.D.PASTE SHEET'!I752)</f>
        <v/>
      </c>
      <c s="73" t="str">
        <f>IF('S.D.PASTE SHEET'!J752="","",'S.D.PASTE SHEET'!J752)</f>
        <v/>
      </c>
      <c s="72" t="str">
        <f>IF('S.D.PASTE SHEET'!K752="","",'S.D.PASTE SHEET'!K752)</f>
        <v/>
      </c>
      <c s="72" t="str">
        <f>IF('S.D.PASTE SHEET'!L752="","",'S.D.PASTE SHEET'!L752)</f>
        <v/>
      </c>
      <c s="72" t="str">
        <f>IF('S.D.PASTE SHEET'!M752="","",'S.D.PASTE SHEET'!M752)</f>
        <v/>
      </c>
      <c s="72" t="str">
        <f>IF('S.D.PASTE SHEET'!N752="","",'S.D.PASTE SHEET'!N752)</f>
        <v/>
      </c>
      <c s="72" t="str">
        <f>IF('S.D.PASTE SHEET'!O752="","",'S.D.PASTE SHEET'!O752)</f>
        <v/>
      </c>
      <c s="72" t="str">
        <f>IF('S.D.PASTE SHEET'!P752="","",'S.D.PASTE SHEET'!P752)</f>
        <v/>
      </c>
      <c s="72" t="str">
        <f>IF('S.D.PASTE SHEET'!Q752="","",'S.D.PASTE SHEET'!Q752)</f>
        <v/>
      </c>
      <c s="72" t="str">
        <f>IF('S.D.PASTE SHEET'!R752="","",'S.D.PASTE SHEET'!R752)</f>
        <v/>
      </c>
      <c s="72" t="str">
        <f>IF('S.D.PASTE SHEET'!S752="","",'S.D.PASTE SHEET'!S752)</f>
        <v/>
      </c>
      <c s="72" t="str">
        <f>IF('S.D.PASTE SHEET'!T752="","",'S.D.PASTE SHEET'!T752)</f>
        <v/>
      </c>
      <c s="72" t="str">
        <f>IF('S.D.PASTE SHEET'!U752="","",'S.D.PASTE SHEET'!U752)</f>
        <v/>
      </c>
      <c s="72" t="str">
        <f>IF('S.D.PASTE SHEET'!V752="","",'S.D.PASTE SHEET'!V752)</f>
        <v/>
      </c>
      <c s="72" t="str">
        <f>IF('S.D.PASTE SHEET'!W752="","",'S.D.PASTE SHEET'!W752)</f>
        <v/>
      </c>
      <c s="72" t="str">
        <f>IF('S.D.PASTE SHEET'!X752="","",'S.D.PASTE SHEET'!X752)</f>
        <v/>
      </c>
      <c s="72" t="str">
        <f>IF('S.D.PASTE SHEET'!Y752="","",'S.D.PASTE SHEET'!Y752)</f>
        <v/>
      </c>
      <c s="72" t="str">
        <f>IF('S.D.PASTE SHEET'!Z752="","",'S.D.PASTE SHEET'!Z752)</f>
        <v/>
      </c>
      <c s="72" t="str">
        <f>IF('S.D.PASTE SHEET'!AA752="","",'S.D.PASTE SHEET'!AA752)</f>
        <v/>
      </c>
      <c s="72" t="str">
        <f>IF('S.D.PASTE SHEET'!AB752="","",'S.D.PASTE SHEET'!AB752)</f>
        <v/>
      </c>
      <c s="72" t="str">
        <f>IF('S.D.PASTE SHEET'!AC752="","",'S.D.PASTE SHEET'!AC752)</f>
        <v/>
      </c>
      <c s="72" t="str">
        <f>IF('S.D.PASTE SHEET'!AD752="","",'S.D.PASTE SHEET'!AD752)</f>
        <v/>
      </c>
      <c s="74"/>
      <c s="70" t="str">
        <f>IF(AK752="","",IF(AK752&gt;0,COUNT($AG$2:AG752),""))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IF(BC752="","",IF(BC752&gt;0,COUNT($AY$2:AY752),""))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3" spans="1:157" ht="15.75" customHeight="1">
      <c r="A753" s="72" t="str">
        <f>IF('S.D.PASTE SHEET'!A753="","",'S.D.PASTE SHEET'!A753)</f>
        <v/>
      </c>
      <c s="72" t="str">
        <f>IF('S.D.PASTE SHEET'!B753="","",'S.D.PASTE SHEET'!B753)</f>
        <v/>
      </c>
      <c s="72" t="str">
        <f>IF('S.D.PASTE SHEET'!C753="","",'S.D.PASTE SHEET'!C753)</f>
        <v/>
      </c>
      <c s="73" t="str">
        <f>IF('S.D.PASTE SHEET'!D753="","",'S.D.PASTE SHEET'!D753)</f>
        <v/>
      </c>
      <c s="72" t="str">
        <f>IF('S.D.PASTE SHEET'!E753="","",UPPER('S.D.PASTE SHEET'!E753))</f>
        <v/>
      </c>
      <c s="72" t="str">
        <f>IF('S.D.PASTE SHEET'!F753="","",'S.D.PASTE SHEET'!F753)</f>
        <v/>
      </c>
      <c s="72" t="str">
        <f>IF('S.D.PASTE SHEET'!G753="","",UPPER('S.D.PASTE SHEET'!G753))</f>
        <v/>
      </c>
      <c s="72" t="str">
        <f>IF('S.D.PASTE SHEET'!H753="","",UPPER('S.D.PASTE SHEET'!H753))</f>
        <v/>
      </c>
      <c s="72" t="str">
        <f>IF('S.D.PASTE SHEET'!I753="","",'S.D.PASTE SHEET'!I753)</f>
        <v/>
      </c>
      <c s="73" t="str">
        <f>IF('S.D.PASTE SHEET'!J753="","",'S.D.PASTE SHEET'!J753)</f>
        <v/>
      </c>
      <c s="72" t="str">
        <f>IF('S.D.PASTE SHEET'!K753="","",'S.D.PASTE SHEET'!K753)</f>
        <v/>
      </c>
      <c s="72" t="str">
        <f>IF('S.D.PASTE SHEET'!L753="","",'S.D.PASTE SHEET'!L753)</f>
        <v/>
      </c>
      <c s="72" t="str">
        <f>IF('S.D.PASTE SHEET'!M753="","",'S.D.PASTE SHEET'!M753)</f>
        <v/>
      </c>
      <c s="72" t="str">
        <f>IF('S.D.PASTE SHEET'!N753="","",'S.D.PASTE SHEET'!N753)</f>
        <v/>
      </c>
      <c s="72" t="str">
        <f>IF('S.D.PASTE SHEET'!O753="","",'S.D.PASTE SHEET'!O753)</f>
        <v/>
      </c>
      <c s="72" t="str">
        <f>IF('S.D.PASTE SHEET'!P753="","",'S.D.PASTE SHEET'!P753)</f>
        <v/>
      </c>
      <c s="72" t="str">
        <f>IF('S.D.PASTE SHEET'!Q753="","",'S.D.PASTE SHEET'!Q753)</f>
        <v/>
      </c>
      <c s="72" t="str">
        <f>IF('S.D.PASTE SHEET'!R753="","",'S.D.PASTE SHEET'!R753)</f>
        <v/>
      </c>
      <c s="72" t="str">
        <f>IF('S.D.PASTE SHEET'!S753="","",'S.D.PASTE SHEET'!S753)</f>
        <v/>
      </c>
      <c s="72" t="str">
        <f>IF('S.D.PASTE SHEET'!T753="","",'S.D.PASTE SHEET'!T753)</f>
        <v/>
      </c>
      <c s="72" t="str">
        <f>IF('S.D.PASTE SHEET'!U753="","",'S.D.PASTE SHEET'!U753)</f>
        <v/>
      </c>
      <c s="72" t="str">
        <f>IF('S.D.PASTE SHEET'!V753="","",'S.D.PASTE SHEET'!V753)</f>
        <v/>
      </c>
      <c s="72" t="str">
        <f>IF('S.D.PASTE SHEET'!W753="","",'S.D.PASTE SHEET'!W753)</f>
        <v/>
      </c>
      <c s="72" t="str">
        <f>IF('S.D.PASTE SHEET'!X753="","",'S.D.PASTE SHEET'!X753)</f>
        <v/>
      </c>
      <c s="72" t="str">
        <f>IF('S.D.PASTE SHEET'!Y753="","",'S.D.PASTE SHEET'!Y753)</f>
        <v/>
      </c>
      <c s="72" t="str">
        <f>IF('S.D.PASTE SHEET'!Z753="","",'S.D.PASTE SHEET'!Z753)</f>
        <v/>
      </c>
      <c s="72" t="str">
        <f>IF('S.D.PASTE SHEET'!AA753="","",'S.D.PASTE SHEET'!AA753)</f>
        <v/>
      </c>
      <c s="72" t="str">
        <f>IF('S.D.PASTE SHEET'!AB753="","",'S.D.PASTE SHEET'!AB753)</f>
        <v/>
      </c>
      <c s="72" t="str">
        <f>IF('S.D.PASTE SHEET'!AC753="","",'S.D.PASTE SHEET'!AC753)</f>
        <v/>
      </c>
      <c s="72" t="str">
        <f>IF('S.D.PASTE SHEET'!AD753="","",'S.D.PASTE SHEET'!AD753)</f>
        <v/>
      </c>
      <c s="74"/>
      <c s="70" t="str">
        <f>IF(AK753="","",IF(AK753&gt;0,COUNT($AG$2:AG753),""))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IF(BC753="","",IF(BC753&gt;0,COUNT($AY$2:AY753),""))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4" spans="1:157" ht="15.75" customHeight="1">
      <c r="A754" s="72" t="str">
        <f>IF('S.D.PASTE SHEET'!A754="","",'S.D.PASTE SHEET'!A754)</f>
        <v/>
      </c>
      <c s="72" t="str">
        <f>IF('S.D.PASTE SHEET'!B754="","",'S.D.PASTE SHEET'!B754)</f>
        <v/>
      </c>
      <c s="72" t="str">
        <f>IF('S.D.PASTE SHEET'!C754="","",'S.D.PASTE SHEET'!C754)</f>
        <v/>
      </c>
      <c s="73" t="str">
        <f>IF('S.D.PASTE SHEET'!D754="","",'S.D.PASTE SHEET'!D754)</f>
        <v/>
      </c>
      <c s="72" t="str">
        <f>IF('S.D.PASTE SHEET'!E754="","",UPPER('S.D.PASTE SHEET'!E754))</f>
        <v/>
      </c>
      <c s="72" t="str">
        <f>IF('S.D.PASTE SHEET'!F754="","",'S.D.PASTE SHEET'!F754)</f>
        <v/>
      </c>
      <c s="72" t="str">
        <f>IF('S.D.PASTE SHEET'!G754="","",UPPER('S.D.PASTE SHEET'!G754))</f>
        <v/>
      </c>
      <c s="72" t="str">
        <f>IF('S.D.PASTE SHEET'!H754="","",UPPER('S.D.PASTE SHEET'!H754))</f>
        <v/>
      </c>
      <c s="72" t="str">
        <f>IF('S.D.PASTE SHEET'!I754="","",'S.D.PASTE SHEET'!I754)</f>
        <v/>
      </c>
      <c s="73" t="str">
        <f>IF('S.D.PASTE SHEET'!J754="","",'S.D.PASTE SHEET'!J754)</f>
        <v/>
      </c>
      <c s="72" t="str">
        <f>IF('S.D.PASTE SHEET'!K754="","",'S.D.PASTE SHEET'!K754)</f>
        <v/>
      </c>
      <c s="72" t="str">
        <f>IF('S.D.PASTE SHEET'!L754="","",'S.D.PASTE SHEET'!L754)</f>
        <v/>
      </c>
      <c s="72" t="str">
        <f>IF('S.D.PASTE SHEET'!M754="","",'S.D.PASTE SHEET'!M754)</f>
        <v/>
      </c>
      <c s="72" t="str">
        <f>IF('S.D.PASTE SHEET'!N754="","",'S.D.PASTE SHEET'!N754)</f>
        <v/>
      </c>
      <c s="72" t="str">
        <f>IF('S.D.PASTE SHEET'!O754="","",'S.D.PASTE SHEET'!O754)</f>
        <v/>
      </c>
      <c s="72" t="str">
        <f>IF('S.D.PASTE SHEET'!P754="","",'S.D.PASTE SHEET'!P754)</f>
        <v/>
      </c>
      <c s="72" t="str">
        <f>IF('S.D.PASTE SHEET'!Q754="","",'S.D.PASTE SHEET'!Q754)</f>
        <v/>
      </c>
      <c s="72" t="str">
        <f>IF('S.D.PASTE SHEET'!R754="","",'S.D.PASTE SHEET'!R754)</f>
        <v/>
      </c>
      <c s="72" t="str">
        <f>IF('S.D.PASTE SHEET'!S754="","",'S.D.PASTE SHEET'!S754)</f>
        <v/>
      </c>
      <c s="72" t="str">
        <f>IF('S.D.PASTE SHEET'!T754="","",'S.D.PASTE SHEET'!T754)</f>
        <v/>
      </c>
      <c s="72" t="str">
        <f>IF('S.D.PASTE SHEET'!U754="","",'S.D.PASTE SHEET'!U754)</f>
        <v/>
      </c>
      <c s="72" t="str">
        <f>IF('S.D.PASTE SHEET'!V754="","",'S.D.PASTE SHEET'!V754)</f>
        <v/>
      </c>
      <c s="72" t="str">
        <f>IF('S.D.PASTE SHEET'!W754="","",'S.D.PASTE SHEET'!W754)</f>
        <v/>
      </c>
      <c s="72" t="str">
        <f>IF('S.D.PASTE SHEET'!X754="","",'S.D.PASTE SHEET'!X754)</f>
        <v/>
      </c>
      <c s="72" t="str">
        <f>IF('S.D.PASTE SHEET'!Y754="","",'S.D.PASTE SHEET'!Y754)</f>
        <v/>
      </c>
      <c s="72" t="str">
        <f>IF('S.D.PASTE SHEET'!Z754="","",'S.D.PASTE SHEET'!Z754)</f>
        <v/>
      </c>
      <c s="72" t="str">
        <f>IF('S.D.PASTE SHEET'!AA754="","",'S.D.PASTE SHEET'!AA754)</f>
        <v/>
      </c>
      <c s="72" t="str">
        <f>IF('S.D.PASTE SHEET'!AB754="","",'S.D.PASTE SHEET'!AB754)</f>
        <v/>
      </c>
      <c s="72" t="str">
        <f>IF('S.D.PASTE SHEET'!AC754="","",'S.D.PASTE SHEET'!AC754)</f>
        <v/>
      </c>
      <c s="72" t="str">
        <f>IF('S.D.PASTE SHEET'!AD754="","",'S.D.PASTE SHEET'!AD754)</f>
        <v/>
      </c>
      <c s="74"/>
      <c s="70" t="str">
        <f>IF(AK754="","",IF(AK754&gt;0,COUNT($AG$2:AG754),""))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IF(BC754="","",IF(BC754&gt;0,COUNT($AY$2:AY754),""))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5" spans="1:157" ht="15.75" customHeight="1">
      <c r="A755" s="72" t="str">
        <f>IF('S.D.PASTE SHEET'!A755="","",'S.D.PASTE SHEET'!A755)</f>
        <v/>
      </c>
      <c s="72" t="str">
        <f>IF('S.D.PASTE SHEET'!B755="","",'S.D.PASTE SHEET'!B755)</f>
        <v/>
      </c>
      <c s="72" t="str">
        <f>IF('S.D.PASTE SHEET'!C755="","",'S.D.PASTE SHEET'!C755)</f>
        <v/>
      </c>
      <c s="73" t="str">
        <f>IF('S.D.PASTE SHEET'!D755="","",'S.D.PASTE SHEET'!D755)</f>
        <v/>
      </c>
      <c s="72" t="str">
        <f>IF('S.D.PASTE SHEET'!E755="","",UPPER('S.D.PASTE SHEET'!E755))</f>
        <v/>
      </c>
      <c s="72" t="str">
        <f>IF('S.D.PASTE SHEET'!F755="","",'S.D.PASTE SHEET'!F755)</f>
        <v/>
      </c>
      <c s="72" t="str">
        <f>IF('S.D.PASTE SHEET'!G755="","",UPPER('S.D.PASTE SHEET'!G755))</f>
        <v/>
      </c>
      <c s="72" t="str">
        <f>IF('S.D.PASTE SHEET'!H755="","",UPPER('S.D.PASTE SHEET'!H755))</f>
        <v/>
      </c>
      <c s="72" t="str">
        <f>IF('S.D.PASTE SHEET'!I755="","",'S.D.PASTE SHEET'!I755)</f>
        <v/>
      </c>
      <c s="73" t="str">
        <f>IF('S.D.PASTE SHEET'!J755="","",'S.D.PASTE SHEET'!J755)</f>
        <v/>
      </c>
      <c s="72" t="str">
        <f>IF('S.D.PASTE SHEET'!K755="","",'S.D.PASTE SHEET'!K755)</f>
        <v/>
      </c>
      <c s="72" t="str">
        <f>IF('S.D.PASTE SHEET'!L755="","",'S.D.PASTE SHEET'!L755)</f>
        <v/>
      </c>
      <c s="72" t="str">
        <f>IF('S.D.PASTE SHEET'!M755="","",'S.D.PASTE SHEET'!M755)</f>
        <v/>
      </c>
      <c s="72" t="str">
        <f>IF('S.D.PASTE SHEET'!N755="","",'S.D.PASTE SHEET'!N755)</f>
        <v/>
      </c>
      <c s="72" t="str">
        <f>IF('S.D.PASTE SHEET'!O755="","",'S.D.PASTE SHEET'!O755)</f>
        <v/>
      </c>
      <c s="72" t="str">
        <f>IF('S.D.PASTE SHEET'!P755="","",'S.D.PASTE SHEET'!P755)</f>
        <v/>
      </c>
      <c s="72" t="str">
        <f>IF('S.D.PASTE SHEET'!Q755="","",'S.D.PASTE SHEET'!Q755)</f>
        <v/>
      </c>
      <c s="72" t="str">
        <f>IF('S.D.PASTE SHEET'!R755="","",'S.D.PASTE SHEET'!R755)</f>
        <v/>
      </c>
      <c s="72" t="str">
        <f>IF('S.D.PASTE SHEET'!S755="","",'S.D.PASTE SHEET'!S755)</f>
        <v/>
      </c>
      <c s="72" t="str">
        <f>IF('S.D.PASTE SHEET'!T755="","",'S.D.PASTE SHEET'!T755)</f>
        <v/>
      </c>
      <c s="72" t="str">
        <f>IF('S.D.PASTE SHEET'!U755="","",'S.D.PASTE SHEET'!U755)</f>
        <v/>
      </c>
      <c s="72" t="str">
        <f>IF('S.D.PASTE SHEET'!V755="","",'S.D.PASTE SHEET'!V755)</f>
        <v/>
      </c>
      <c s="72" t="str">
        <f>IF('S.D.PASTE SHEET'!W755="","",'S.D.PASTE SHEET'!W755)</f>
        <v/>
      </c>
      <c s="72" t="str">
        <f>IF('S.D.PASTE SHEET'!X755="","",'S.D.PASTE SHEET'!X755)</f>
        <v/>
      </c>
      <c s="72" t="str">
        <f>IF('S.D.PASTE SHEET'!Y755="","",'S.D.PASTE SHEET'!Y755)</f>
        <v/>
      </c>
      <c s="72" t="str">
        <f>IF('S.D.PASTE SHEET'!Z755="","",'S.D.PASTE SHEET'!Z755)</f>
        <v/>
      </c>
      <c s="72" t="str">
        <f>IF('S.D.PASTE SHEET'!AA755="","",'S.D.PASTE SHEET'!AA755)</f>
        <v/>
      </c>
      <c s="72" t="str">
        <f>IF('S.D.PASTE SHEET'!AB755="","",'S.D.PASTE SHEET'!AB755)</f>
        <v/>
      </c>
      <c s="72" t="str">
        <f>IF('S.D.PASTE SHEET'!AC755="","",'S.D.PASTE SHEET'!AC755)</f>
        <v/>
      </c>
      <c s="72" t="str">
        <f>IF('S.D.PASTE SHEET'!AD755="","",'S.D.PASTE SHEET'!AD755)</f>
        <v/>
      </c>
      <c s="74"/>
      <c s="70" t="str">
        <f>IF(AK755="","",IF(AK755&gt;0,COUNT($AG$2:AG755),""))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IF(BC755="","",IF(BC755&gt;0,COUNT($AY$2:AY755),""))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6" spans="1:157" ht="15.75" customHeight="1">
      <c r="A756" s="72" t="str">
        <f>IF('S.D.PASTE SHEET'!A756="","",'S.D.PASTE SHEET'!A756)</f>
        <v/>
      </c>
      <c s="72" t="str">
        <f>IF('S.D.PASTE SHEET'!B756="","",'S.D.PASTE SHEET'!B756)</f>
        <v/>
      </c>
      <c s="72" t="str">
        <f>IF('S.D.PASTE SHEET'!C756="","",'S.D.PASTE SHEET'!C756)</f>
        <v/>
      </c>
      <c s="73" t="str">
        <f>IF('S.D.PASTE SHEET'!D756="","",'S.D.PASTE SHEET'!D756)</f>
        <v/>
      </c>
      <c s="72" t="str">
        <f>IF('S.D.PASTE SHEET'!E756="","",UPPER('S.D.PASTE SHEET'!E756))</f>
        <v/>
      </c>
      <c s="72" t="str">
        <f>IF('S.D.PASTE SHEET'!F756="","",'S.D.PASTE SHEET'!F756)</f>
        <v/>
      </c>
      <c s="72" t="str">
        <f>IF('S.D.PASTE SHEET'!G756="","",UPPER('S.D.PASTE SHEET'!G756))</f>
        <v/>
      </c>
      <c s="72" t="str">
        <f>IF('S.D.PASTE SHEET'!H756="","",UPPER('S.D.PASTE SHEET'!H756))</f>
        <v/>
      </c>
      <c s="72" t="str">
        <f>IF('S.D.PASTE SHEET'!I756="","",'S.D.PASTE SHEET'!I756)</f>
        <v/>
      </c>
      <c s="73" t="str">
        <f>IF('S.D.PASTE SHEET'!J756="","",'S.D.PASTE SHEET'!J756)</f>
        <v/>
      </c>
      <c s="72" t="str">
        <f>IF('S.D.PASTE SHEET'!K756="","",'S.D.PASTE SHEET'!K756)</f>
        <v/>
      </c>
      <c s="72" t="str">
        <f>IF('S.D.PASTE SHEET'!L756="","",'S.D.PASTE SHEET'!L756)</f>
        <v/>
      </c>
      <c s="72" t="str">
        <f>IF('S.D.PASTE SHEET'!M756="","",'S.D.PASTE SHEET'!M756)</f>
        <v/>
      </c>
      <c s="72" t="str">
        <f>IF('S.D.PASTE SHEET'!N756="","",'S.D.PASTE SHEET'!N756)</f>
        <v/>
      </c>
      <c s="72" t="str">
        <f>IF('S.D.PASTE SHEET'!O756="","",'S.D.PASTE SHEET'!O756)</f>
        <v/>
      </c>
      <c s="72" t="str">
        <f>IF('S.D.PASTE SHEET'!P756="","",'S.D.PASTE SHEET'!P756)</f>
        <v/>
      </c>
      <c s="72" t="str">
        <f>IF('S.D.PASTE SHEET'!Q756="","",'S.D.PASTE SHEET'!Q756)</f>
        <v/>
      </c>
      <c s="72" t="str">
        <f>IF('S.D.PASTE SHEET'!R756="","",'S.D.PASTE SHEET'!R756)</f>
        <v/>
      </c>
      <c s="72" t="str">
        <f>IF('S.D.PASTE SHEET'!S756="","",'S.D.PASTE SHEET'!S756)</f>
        <v/>
      </c>
      <c s="72" t="str">
        <f>IF('S.D.PASTE SHEET'!T756="","",'S.D.PASTE SHEET'!T756)</f>
        <v/>
      </c>
      <c s="72" t="str">
        <f>IF('S.D.PASTE SHEET'!U756="","",'S.D.PASTE SHEET'!U756)</f>
        <v/>
      </c>
      <c s="72" t="str">
        <f>IF('S.D.PASTE SHEET'!V756="","",'S.D.PASTE SHEET'!V756)</f>
        <v/>
      </c>
      <c s="72" t="str">
        <f>IF('S.D.PASTE SHEET'!W756="","",'S.D.PASTE SHEET'!W756)</f>
        <v/>
      </c>
      <c s="72" t="str">
        <f>IF('S.D.PASTE SHEET'!X756="","",'S.D.PASTE SHEET'!X756)</f>
        <v/>
      </c>
      <c s="72" t="str">
        <f>IF('S.D.PASTE SHEET'!Y756="","",'S.D.PASTE SHEET'!Y756)</f>
        <v/>
      </c>
      <c s="72" t="str">
        <f>IF('S.D.PASTE SHEET'!Z756="","",'S.D.PASTE SHEET'!Z756)</f>
        <v/>
      </c>
      <c s="72" t="str">
        <f>IF('S.D.PASTE SHEET'!AA756="","",'S.D.PASTE SHEET'!AA756)</f>
        <v/>
      </c>
      <c s="72" t="str">
        <f>IF('S.D.PASTE SHEET'!AB756="","",'S.D.PASTE SHEET'!AB756)</f>
        <v/>
      </c>
      <c s="72" t="str">
        <f>IF('S.D.PASTE SHEET'!AC756="","",'S.D.PASTE SHEET'!AC756)</f>
        <v/>
      </c>
      <c s="72" t="str">
        <f>IF('S.D.PASTE SHEET'!AD756="","",'S.D.PASTE SHEET'!AD756)</f>
        <v/>
      </c>
      <c s="74"/>
      <c s="70" t="str">
        <f>IF(AK756="","",IF(AK756&gt;0,COUNT($AG$2:AG756),""))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IF(BC756="","",IF(BC756&gt;0,COUNT($AY$2:AY756),""))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7" spans="1:157" ht="15.75" customHeight="1">
      <c r="A757" s="72" t="str">
        <f>IF('S.D.PASTE SHEET'!A757="","",'S.D.PASTE SHEET'!A757)</f>
        <v/>
      </c>
      <c s="72" t="str">
        <f>IF('S.D.PASTE SHEET'!B757="","",'S.D.PASTE SHEET'!B757)</f>
        <v/>
      </c>
      <c s="72" t="str">
        <f>IF('S.D.PASTE SHEET'!C757="","",'S.D.PASTE SHEET'!C757)</f>
        <v/>
      </c>
      <c s="73" t="str">
        <f>IF('S.D.PASTE SHEET'!D757="","",'S.D.PASTE SHEET'!D757)</f>
        <v/>
      </c>
      <c s="72" t="str">
        <f>IF('S.D.PASTE SHEET'!E757="","",UPPER('S.D.PASTE SHEET'!E757))</f>
        <v/>
      </c>
      <c s="72" t="str">
        <f>IF('S.D.PASTE SHEET'!F757="","",'S.D.PASTE SHEET'!F757)</f>
        <v/>
      </c>
      <c s="72" t="str">
        <f>IF('S.D.PASTE SHEET'!G757="","",UPPER('S.D.PASTE SHEET'!G757))</f>
        <v/>
      </c>
      <c s="72" t="str">
        <f>IF('S.D.PASTE SHEET'!H757="","",UPPER('S.D.PASTE SHEET'!H757))</f>
        <v/>
      </c>
      <c s="72" t="str">
        <f>IF('S.D.PASTE SHEET'!I757="","",'S.D.PASTE SHEET'!I757)</f>
        <v/>
      </c>
      <c s="73" t="str">
        <f>IF('S.D.PASTE SHEET'!J757="","",'S.D.PASTE SHEET'!J757)</f>
        <v/>
      </c>
      <c s="72" t="str">
        <f>IF('S.D.PASTE SHEET'!K757="","",'S.D.PASTE SHEET'!K757)</f>
        <v/>
      </c>
      <c s="72" t="str">
        <f>IF('S.D.PASTE SHEET'!L757="","",'S.D.PASTE SHEET'!L757)</f>
        <v/>
      </c>
      <c s="72" t="str">
        <f>IF('S.D.PASTE SHEET'!M757="","",'S.D.PASTE SHEET'!M757)</f>
        <v/>
      </c>
      <c s="72" t="str">
        <f>IF('S.D.PASTE SHEET'!N757="","",'S.D.PASTE SHEET'!N757)</f>
        <v/>
      </c>
      <c s="72" t="str">
        <f>IF('S.D.PASTE SHEET'!O757="","",'S.D.PASTE SHEET'!O757)</f>
        <v/>
      </c>
      <c s="72" t="str">
        <f>IF('S.D.PASTE SHEET'!P757="","",'S.D.PASTE SHEET'!P757)</f>
        <v/>
      </c>
      <c s="72" t="str">
        <f>IF('S.D.PASTE SHEET'!Q757="","",'S.D.PASTE SHEET'!Q757)</f>
        <v/>
      </c>
      <c s="72" t="str">
        <f>IF('S.D.PASTE SHEET'!R757="","",'S.D.PASTE SHEET'!R757)</f>
        <v/>
      </c>
      <c s="72" t="str">
        <f>IF('S.D.PASTE SHEET'!S757="","",'S.D.PASTE SHEET'!S757)</f>
        <v/>
      </c>
      <c s="72" t="str">
        <f>IF('S.D.PASTE SHEET'!T757="","",'S.D.PASTE SHEET'!T757)</f>
        <v/>
      </c>
      <c s="72" t="str">
        <f>IF('S.D.PASTE SHEET'!U757="","",'S.D.PASTE SHEET'!U757)</f>
        <v/>
      </c>
      <c s="72" t="str">
        <f>IF('S.D.PASTE SHEET'!V757="","",'S.D.PASTE SHEET'!V757)</f>
        <v/>
      </c>
      <c s="72" t="str">
        <f>IF('S.D.PASTE SHEET'!W757="","",'S.D.PASTE SHEET'!W757)</f>
        <v/>
      </c>
      <c s="72" t="str">
        <f>IF('S.D.PASTE SHEET'!X757="","",'S.D.PASTE SHEET'!X757)</f>
        <v/>
      </c>
      <c s="72" t="str">
        <f>IF('S.D.PASTE SHEET'!Y757="","",'S.D.PASTE SHEET'!Y757)</f>
        <v/>
      </c>
      <c s="72" t="str">
        <f>IF('S.D.PASTE SHEET'!Z757="","",'S.D.PASTE SHEET'!Z757)</f>
        <v/>
      </c>
      <c s="72" t="str">
        <f>IF('S.D.PASTE SHEET'!AA757="","",'S.D.PASTE SHEET'!AA757)</f>
        <v/>
      </c>
      <c s="72" t="str">
        <f>IF('S.D.PASTE SHEET'!AB757="","",'S.D.PASTE SHEET'!AB757)</f>
        <v/>
      </c>
      <c s="72" t="str">
        <f>IF('S.D.PASTE SHEET'!AC757="","",'S.D.PASTE SHEET'!AC757)</f>
        <v/>
      </c>
      <c s="72" t="str">
        <f>IF('S.D.PASTE SHEET'!AD757="","",'S.D.PASTE SHEET'!AD757)</f>
        <v/>
      </c>
      <c s="74"/>
      <c s="70" t="str">
        <f>IF(AK757="","",IF(AK757&gt;0,COUNT($AG$2:AG757),""))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IF(BC757="","",IF(BC757&gt;0,COUNT($AY$2:AY757),""))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8" spans="1:157" ht="15.75" customHeight="1">
      <c r="A758" s="72" t="str">
        <f>IF('S.D.PASTE SHEET'!A758="","",'S.D.PASTE SHEET'!A758)</f>
        <v/>
      </c>
      <c s="72" t="str">
        <f>IF('S.D.PASTE SHEET'!B758="","",'S.D.PASTE SHEET'!B758)</f>
        <v/>
      </c>
      <c s="72" t="str">
        <f>IF('S.D.PASTE SHEET'!C758="","",'S.D.PASTE SHEET'!C758)</f>
        <v/>
      </c>
      <c s="73" t="str">
        <f>IF('S.D.PASTE SHEET'!D758="","",'S.D.PASTE SHEET'!D758)</f>
        <v/>
      </c>
      <c s="72" t="str">
        <f>IF('S.D.PASTE SHEET'!E758="","",UPPER('S.D.PASTE SHEET'!E758))</f>
        <v/>
      </c>
      <c s="72" t="str">
        <f>IF('S.D.PASTE SHEET'!F758="","",'S.D.PASTE SHEET'!F758)</f>
        <v/>
      </c>
      <c s="72" t="str">
        <f>IF('S.D.PASTE SHEET'!G758="","",UPPER('S.D.PASTE SHEET'!G758))</f>
        <v/>
      </c>
      <c s="72" t="str">
        <f>IF('S.D.PASTE SHEET'!H758="","",UPPER('S.D.PASTE SHEET'!H758))</f>
        <v/>
      </c>
      <c s="72" t="str">
        <f>IF('S.D.PASTE SHEET'!I758="","",'S.D.PASTE SHEET'!I758)</f>
        <v/>
      </c>
      <c s="73" t="str">
        <f>IF('S.D.PASTE SHEET'!J758="","",'S.D.PASTE SHEET'!J758)</f>
        <v/>
      </c>
      <c s="72" t="str">
        <f>IF('S.D.PASTE SHEET'!K758="","",'S.D.PASTE SHEET'!K758)</f>
        <v/>
      </c>
      <c s="72" t="str">
        <f>IF('S.D.PASTE SHEET'!L758="","",'S.D.PASTE SHEET'!L758)</f>
        <v/>
      </c>
      <c s="72" t="str">
        <f>IF('S.D.PASTE SHEET'!M758="","",'S.D.PASTE SHEET'!M758)</f>
        <v/>
      </c>
      <c s="72" t="str">
        <f>IF('S.D.PASTE SHEET'!N758="","",'S.D.PASTE SHEET'!N758)</f>
        <v/>
      </c>
      <c s="72" t="str">
        <f>IF('S.D.PASTE SHEET'!O758="","",'S.D.PASTE SHEET'!O758)</f>
        <v/>
      </c>
      <c s="72" t="str">
        <f>IF('S.D.PASTE SHEET'!P758="","",'S.D.PASTE SHEET'!P758)</f>
        <v/>
      </c>
      <c s="72" t="str">
        <f>IF('S.D.PASTE SHEET'!Q758="","",'S.D.PASTE SHEET'!Q758)</f>
        <v/>
      </c>
      <c s="72" t="str">
        <f>IF('S.D.PASTE SHEET'!R758="","",'S.D.PASTE SHEET'!R758)</f>
        <v/>
      </c>
      <c s="72" t="str">
        <f>IF('S.D.PASTE SHEET'!S758="","",'S.D.PASTE SHEET'!S758)</f>
        <v/>
      </c>
      <c s="72" t="str">
        <f>IF('S.D.PASTE SHEET'!T758="","",'S.D.PASTE SHEET'!T758)</f>
        <v/>
      </c>
      <c s="72" t="str">
        <f>IF('S.D.PASTE SHEET'!U758="","",'S.D.PASTE SHEET'!U758)</f>
        <v/>
      </c>
      <c s="72" t="str">
        <f>IF('S.D.PASTE SHEET'!V758="","",'S.D.PASTE SHEET'!V758)</f>
        <v/>
      </c>
      <c s="72" t="str">
        <f>IF('S.D.PASTE SHEET'!W758="","",'S.D.PASTE SHEET'!W758)</f>
        <v/>
      </c>
      <c s="72" t="str">
        <f>IF('S.D.PASTE SHEET'!X758="","",'S.D.PASTE SHEET'!X758)</f>
        <v/>
      </c>
      <c s="72" t="str">
        <f>IF('S.D.PASTE SHEET'!Y758="","",'S.D.PASTE SHEET'!Y758)</f>
        <v/>
      </c>
      <c s="72" t="str">
        <f>IF('S.D.PASTE SHEET'!Z758="","",'S.D.PASTE SHEET'!Z758)</f>
        <v/>
      </c>
      <c s="72" t="str">
        <f>IF('S.D.PASTE SHEET'!AA758="","",'S.D.PASTE SHEET'!AA758)</f>
        <v/>
      </c>
      <c s="72" t="str">
        <f>IF('S.D.PASTE SHEET'!AB758="","",'S.D.PASTE SHEET'!AB758)</f>
        <v/>
      </c>
      <c s="72" t="str">
        <f>IF('S.D.PASTE SHEET'!AC758="","",'S.D.PASTE SHEET'!AC758)</f>
        <v/>
      </c>
      <c s="72" t="str">
        <f>IF('S.D.PASTE SHEET'!AD758="","",'S.D.PASTE SHEET'!AD758)</f>
        <v/>
      </c>
      <c s="74"/>
      <c s="70" t="str">
        <f>IF(AK758="","",IF(AK758&gt;0,COUNT($AG$2:AG758),""))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IF(BC758="","",IF(BC758&gt;0,COUNT($AY$2:AY758),""))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59" spans="1:157" ht="15.75" customHeight="1">
      <c r="A759" s="72" t="str">
        <f>IF('S.D.PASTE SHEET'!A759="","",'S.D.PASTE SHEET'!A759)</f>
        <v/>
      </c>
      <c s="72" t="str">
        <f>IF('S.D.PASTE SHEET'!B759="","",'S.D.PASTE SHEET'!B759)</f>
        <v/>
      </c>
      <c s="72" t="str">
        <f>IF('S.D.PASTE SHEET'!C759="","",'S.D.PASTE SHEET'!C759)</f>
        <v/>
      </c>
      <c s="73" t="str">
        <f>IF('S.D.PASTE SHEET'!D759="","",'S.D.PASTE SHEET'!D759)</f>
        <v/>
      </c>
      <c s="72" t="str">
        <f>IF('S.D.PASTE SHEET'!E759="","",UPPER('S.D.PASTE SHEET'!E759))</f>
        <v/>
      </c>
      <c s="72" t="str">
        <f>IF('S.D.PASTE SHEET'!F759="","",'S.D.PASTE SHEET'!F759)</f>
        <v/>
      </c>
      <c s="72" t="str">
        <f>IF('S.D.PASTE SHEET'!G759="","",UPPER('S.D.PASTE SHEET'!G759))</f>
        <v/>
      </c>
      <c s="72" t="str">
        <f>IF('S.D.PASTE SHEET'!H759="","",UPPER('S.D.PASTE SHEET'!H759))</f>
        <v/>
      </c>
      <c s="72" t="str">
        <f>IF('S.D.PASTE SHEET'!I759="","",'S.D.PASTE SHEET'!I759)</f>
        <v/>
      </c>
      <c s="73" t="str">
        <f>IF('S.D.PASTE SHEET'!J759="","",'S.D.PASTE SHEET'!J759)</f>
        <v/>
      </c>
      <c s="72" t="str">
        <f>IF('S.D.PASTE SHEET'!K759="","",'S.D.PASTE SHEET'!K759)</f>
        <v/>
      </c>
      <c s="72" t="str">
        <f>IF('S.D.PASTE SHEET'!L759="","",'S.D.PASTE SHEET'!L759)</f>
        <v/>
      </c>
      <c s="72" t="str">
        <f>IF('S.D.PASTE SHEET'!M759="","",'S.D.PASTE SHEET'!M759)</f>
        <v/>
      </c>
      <c s="72" t="str">
        <f>IF('S.D.PASTE SHEET'!N759="","",'S.D.PASTE SHEET'!N759)</f>
        <v/>
      </c>
      <c s="72" t="str">
        <f>IF('S.D.PASTE SHEET'!O759="","",'S.D.PASTE SHEET'!O759)</f>
        <v/>
      </c>
      <c s="72" t="str">
        <f>IF('S.D.PASTE SHEET'!P759="","",'S.D.PASTE SHEET'!P759)</f>
        <v/>
      </c>
      <c s="72" t="str">
        <f>IF('S.D.PASTE SHEET'!Q759="","",'S.D.PASTE SHEET'!Q759)</f>
        <v/>
      </c>
      <c s="72" t="str">
        <f>IF('S.D.PASTE SHEET'!R759="","",'S.D.PASTE SHEET'!R759)</f>
        <v/>
      </c>
      <c s="72" t="str">
        <f>IF('S.D.PASTE SHEET'!S759="","",'S.D.PASTE SHEET'!S759)</f>
        <v/>
      </c>
      <c s="72" t="str">
        <f>IF('S.D.PASTE SHEET'!T759="","",'S.D.PASTE SHEET'!T759)</f>
        <v/>
      </c>
      <c s="72" t="str">
        <f>IF('S.D.PASTE SHEET'!U759="","",'S.D.PASTE SHEET'!U759)</f>
        <v/>
      </c>
      <c s="72" t="str">
        <f>IF('S.D.PASTE SHEET'!V759="","",'S.D.PASTE SHEET'!V759)</f>
        <v/>
      </c>
      <c s="72" t="str">
        <f>IF('S.D.PASTE SHEET'!W759="","",'S.D.PASTE SHEET'!W759)</f>
        <v/>
      </c>
      <c s="72" t="str">
        <f>IF('S.D.PASTE SHEET'!X759="","",'S.D.PASTE SHEET'!X759)</f>
        <v/>
      </c>
      <c s="72" t="str">
        <f>IF('S.D.PASTE SHEET'!Y759="","",'S.D.PASTE SHEET'!Y759)</f>
        <v/>
      </c>
      <c s="72" t="str">
        <f>IF('S.D.PASTE SHEET'!Z759="","",'S.D.PASTE SHEET'!Z759)</f>
        <v/>
      </c>
      <c s="72" t="str">
        <f>IF('S.D.PASTE SHEET'!AA759="","",'S.D.PASTE SHEET'!AA759)</f>
        <v/>
      </c>
      <c s="72" t="str">
        <f>IF('S.D.PASTE SHEET'!AB759="","",'S.D.PASTE SHEET'!AB759)</f>
        <v/>
      </c>
      <c s="72" t="str">
        <f>IF('S.D.PASTE SHEET'!AC759="","",'S.D.PASTE SHEET'!AC759)</f>
        <v/>
      </c>
      <c s="72" t="str">
        <f>IF('S.D.PASTE SHEET'!AD759="","",'S.D.PASTE SHEET'!AD759)</f>
        <v/>
      </c>
      <c s="74"/>
      <c s="70" t="str">
        <f>IF(AK759="","",IF(AK759&gt;0,COUNT($AG$2:AG759),""))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IF(BC759="","",IF(BC759&gt;0,COUNT($AY$2:AY759),""))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0" spans="1:157" ht="15.75" customHeight="1">
      <c r="A760" s="72" t="str">
        <f>IF('S.D.PASTE SHEET'!A760="","",'S.D.PASTE SHEET'!A760)</f>
        <v/>
      </c>
      <c s="72" t="str">
        <f>IF('S.D.PASTE SHEET'!B760="","",'S.D.PASTE SHEET'!B760)</f>
        <v/>
      </c>
      <c s="72" t="str">
        <f>IF('S.D.PASTE SHEET'!C760="","",'S.D.PASTE SHEET'!C760)</f>
        <v/>
      </c>
      <c s="73" t="str">
        <f>IF('S.D.PASTE SHEET'!D760="","",'S.D.PASTE SHEET'!D760)</f>
        <v/>
      </c>
      <c s="72" t="str">
        <f>IF('S.D.PASTE SHEET'!E760="","",UPPER('S.D.PASTE SHEET'!E760))</f>
        <v/>
      </c>
      <c s="72" t="str">
        <f>IF('S.D.PASTE SHEET'!F760="","",'S.D.PASTE SHEET'!F760)</f>
        <v/>
      </c>
      <c s="72" t="str">
        <f>IF('S.D.PASTE SHEET'!G760="","",UPPER('S.D.PASTE SHEET'!G760))</f>
        <v/>
      </c>
      <c s="72" t="str">
        <f>IF('S.D.PASTE SHEET'!H760="","",UPPER('S.D.PASTE SHEET'!H760))</f>
        <v/>
      </c>
      <c s="72" t="str">
        <f>IF('S.D.PASTE SHEET'!I760="","",'S.D.PASTE SHEET'!I760)</f>
        <v/>
      </c>
      <c s="73" t="str">
        <f>IF('S.D.PASTE SHEET'!J760="","",'S.D.PASTE SHEET'!J760)</f>
        <v/>
      </c>
      <c s="72" t="str">
        <f>IF('S.D.PASTE SHEET'!K760="","",'S.D.PASTE SHEET'!K760)</f>
        <v/>
      </c>
      <c s="72" t="str">
        <f>IF('S.D.PASTE SHEET'!L760="","",'S.D.PASTE SHEET'!L760)</f>
        <v/>
      </c>
      <c s="72" t="str">
        <f>IF('S.D.PASTE SHEET'!M760="","",'S.D.PASTE SHEET'!M760)</f>
        <v/>
      </c>
      <c s="72" t="str">
        <f>IF('S.D.PASTE SHEET'!N760="","",'S.D.PASTE SHEET'!N760)</f>
        <v/>
      </c>
      <c s="72" t="str">
        <f>IF('S.D.PASTE SHEET'!O760="","",'S.D.PASTE SHEET'!O760)</f>
        <v/>
      </c>
      <c s="72" t="str">
        <f>IF('S.D.PASTE SHEET'!P760="","",'S.D.PASTE SHEET'!P760)</f>
        <v/>
      </c>
      <c s="72" t="str">
        <f>IF('S.D.PASTE SHEET'!Q760="","",'S.D.PASTE SHEET'!Q760)</f>
        <v/>
      </c>
      <c s="72" t="str">
        <f>IF('S.D.PASTE SHEET'!R760="","",'S.D.PASTE SHEET'!R760)</f>
        <v/>
      </c>
      <c s="72" t="str">
        <f>IF('S.D.PASTE SHEET'!S760="","",'S.D.PASTE SHEET'!S760)</f>
        <v/>
      </c>
      <c s="72" t="str">
        <f>IF('S.D.PASTE SHEET'!T760="","",'S.D.PASTE SHEET'!T760)</f>
        <v/>
      </c>
      <c s="72" t="str">
        <f>IF('S.D.PASTE SHEET'!U760="","",'S.D.PASTE SHEET'!U760)</f>
        <v/>
      </c>
      <c s="72" t="str">
        <f>IF('S.D.PASTE SHEET'!V760="","",'S.D.PASTE SHEET'!V760)</f>
        <v/>
      </c>
      <c s="72" t="str">
        <f>IF('S.D.PASTE SHEET'!W760="","",'S.D.PASTE SHEET'!W760)</f>
        <v/>
      </c>
      <c s="72" t="str">
        <f>IF('S.D.PASTE SHEET'!X760="","",'S.D.PASTE SHEET'!X760)</f>
        <v/>
      </c>
      <c s="72" t="str">
        <f>IF('S.D.PASTE SHEET'!Y760="","",'S.D.PASTE SHEET'!Y760)</f>
        <v/>
      </c>
      <c s="72" t="str">
        <f>IF('S.D.PASTE SHEET'!Z760="","",'S.D.PASTE SHEET'!Z760)</f>
        <v/>
      </c>
      <c s="72" t="str">
        <f>IF('S.D.PASTE SHEET'!AA760="","",'S.D.PASTE SHEET'!AA760)</f>
        <v/>
      </c>
      <c s="72" t="str">
        <f>IF('S.D.PASTE SHEET'!AB760="","",'S.D.PASTE SHEET'!AB760)</f>
        <v/>
      </c>
      <c s="72" t="str">
        <f>IF('S.D.PASTE SHEET'!AC760="","",'S.D.PASTE SHEET'!AC760)</f>
        <v/>
      </c>
      <c s="72" t="str">
        <f>IF('S.D.PASTE SHEET'!AD760="","",'S.D.PASTE SHEET'!AD760)</f>
        <v/>
      </c>
      <c s="74"/>
      <c s="70" t="str">
        <f>IF(AK760="","",IF(AK760&gt;0,COUNT($AG$2:AG760),""))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IF(BC760="","",IF(BC760&gt;0,COUNT($AY$2:AY760),""))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1" spans="1:157" ht="15.75" customHeight="1">
      <c r="A761" s="72" t="str">
        <f>IF('S.D.PASTE SHEET'!A761="","",'S.D.PASTE SHEET'!A761)</f>
        <v/>
      </c>
      <c s="72" t="str">
        <f>IF('S.D.PASTE SHEET'!B761="","",'S.D.PASTE SHEET'!B761)</f>
        <v/>
      </c>
      <c s="72" t="str">
        <f>IF('S.D.PASTE SHEET'!C761="","",'S.D.PASTE SHEET'!C761)</f>
        <v/>
      </c>
      <c s="73" t="str">
        <f>IF('S.D.PASTE SHEET'!D761="","",'S.D.PASTE SHEET'!D761)</f>
        <v/>
      </c>
      <c s="72" t="str">
        <f>IF('S.D.PASTE SHEET'!E761="","",UPPER('S.D.PASTE SHEET'!E761))</f>
        <v/>
      </c>
      <c s="72" t="str">
        <f>IF('S.D.PASTE SHEET'!F761="","",'S.D.PASTE SHEET'!F761)</f>
        <v/>
      </c>
      <c s="72" t="str">
        <f>IF('S.D.PASTE SHEET'!G761="","",UPPER('S.D.PASTE SHEET'!G761))</f>
        <v/>
      </c>
      <c s="72" t="str">
        <f>IF('S.D.PASTE SHEET'!H761="","",UPPER('S.D.PASTE SHEET'!H761))</f>
        <v/>
      </c>
      <c s="72" t="str">
        <f>IF('S.D.PASTE SHEET'!I761="","",'S.D.PASTE SHEET'!I761)</f>
        <v/>
      </c>
      <c s="73" t="str">
        <f>IF('S.D.PASTE SHEET'!J761="","",'S.D.PASTE SHEET'!J761)</f>
        <v/>
      </c>
      <c s="72" t="str">
        <f>IF('S.D.PASTE SHEET'!K761="","",'S.D.PASTE SHEET'!K761)</f>
        <v/>
      </c>
      <c s="72" t="str">
        <f>IF('S.D.PASTE SHEET'!L761="","",'S.D.PASTE SHEET'!L761)</f>
        <v/>
      </c>
      <c s="72" t="str">
        <f>IF('S.D.PASTE SHEET'!M761="","",'S.D.PASTE SHEET'!M761)</f>
        <v/>
      </c>
      <c s="72" t="str">
        <f>IF('S.D.PASTE SHEET'!N761="","",'S.D.PASTE SHEET'!N761)</f>
        <v/>
      </c>
      <c s="72" t="str">
        <f>IF('S.D.PASTE SHEET'!O761="","",'S.D.PASTE SHEET'!O761)</f>
        <v/>
      </c>
      <c s="72" t="str">
        <f>IF('S.D.PASTE SHEET'!P761="","",'S.D.PASTE SHEET'!P761)</f>
        <v/>
      </c>
      <c s="72" t="str">
        <f>IF('S.D.PASTE SHEET'!Q761="","",'S.D.PASTE SHEET'!Q761)</f>
        <v/>
      </c>
      <c s="72" t="str">
        <f>IF('S.D.PASTE SHEET'!R761="","",'S.D.PASTE SHEET'!R761)</f>
        <v/>
      </c>
      <c s="72" t="str">
        <f>IF('S.D.PASTE SHEET'!S761="","",'S.D.PASTE SHEET'!S761)</f>
        <v/>
      </c>
      <c s="72" t="str">
        <f>IF('S.D.PASTE SHEET'!T761="","",'S.D.PASTE SHEET'!T761)</f>
        <v/>
      </c>
      <c s="72" t="str">
        <f>IF('S.D.PASTE SHEET'!U761="","",'S.D.PASTE SHEET'!U761)</f>
        <v/>
      </c>
      <c s="72" t="str">
        <f>IF('S.D.PASTE SHEET'!V761="","",'S.D.PASTE SHEET'!V761)</f>
        <v/>
      </c>
      <c s="72" t="str">
        <f>IF('S.D.PASTE SHEET'!W761="","",'S.D.PASTE SHEET'!W761)</f>
        <v/>
      </c>
      <c s="72" t="str">
        <f>IF('S.D.PASTE SHEET'!X761="","",'S.D.PASTE SHEET'!X761)</f>
        <v/>
      </c>
      <c s="72" t="str">
        <f>IF('S.D.PASTE SHEET'!Y761="","",'S.D.PASTE SHEET'!Y761)</f>
        <v/>
      </c>
      <c s="72" t="str">
        <f>IF('S.D.PASTE SHEET'!Z761="","",'S.D.PASTE SHEET'!Z761)</f>
        <v/>
      </c>
      <c s="72" t="str">
        <f>IF('S.D.PASTE SHEET'!AA761="","",'S.D.PASTE SHEET'!AA761)</f>
        <v/>
      </c>
      <c s="72" t="str">
        <f>IF('S.D.PASTE SHEET'!AB761="","",'S.D.PASTE SHEET'!AB761)</f>
        <v/>
      </c>
      <c s="72" t="str">
        <f>IF('S.D.PASTE SHEET'!AC761="","",'S.D.PASTE SHEET'!AC761)</f>
        <v/>
      </c>
      <c s="72" t="str">
        <f>IF('S.D.PASTE SHEET'!AD761="","",'S.D.PASTE SHEET'!AD761)</f>
        <v/>
      </c>
      <c s="74"/>
      <c s="70" t="str">
        <f>IF(AK761="","",IF(AK761&gt;0,COUNT($AG$2:AG761),""))</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IF(BC761="","",IF(BC761&gt;0,COUNT($AY$2:AY761),""))</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2" spans="1:157" ht="15.75" customHeight="1">
      <c r="A762" s="72" t="str">
        <f>IF('S.D.PASTE SHEET'!A762="","",'S.D.PASTE SHEET'!A762)</f>
        <v/>
      </c>
      <c s="72" t="str">
        <f>IF('S.D.PASTE SHEET'!B762="","",'S.D.PASTE SHEET'!B762)</f>
        <v/>
      </c>
      <c s="72" t="str">
        <f>IF('S.D.PASTE SHEET'!C762="","",'S.D.PASTE SHEET'!C762)</f>
        <v/>
      </c>
      <c s="73" t="str">
        <f>IF('S.D.PASTE SHEET'!D762="","",'S.D.PASTE SHEET'!D762)</f>
        <v/>
      </c>
      <c s="72" t="str">
        <f>IF('S.D.PASTE SHEET'!E762="","",UPPER('S.D.PASTE SHEET'!E762))</f>
        <v/>
      </c>
      <c s="72" t="str">
        <f>IF('S.D.PASTE SHEET'!F762="","",'S.D.PASTE SHEET'!F762)</f>
        <v/>
      </c>
      <c s="72" t="str">
        <f>IF('S.D.PASTE SHEET'!G762="","",UPPER('S.D.PASTE SHEET'!G762))</f>
        <v/>
      </c>
      <c s="72" t="str">
        <f>IF('S.D.PASTE SHEET'!H762="","",UPPER('S.D.PASTE SHEET'!H762))</f>
        <v/>
      </c>
      <c s="72" t="str">
        <f>IF('S.D.PASTE SHEET'!I762="","",'S.D.PASTE SHEET'!I762)</f>
        <v/>
      </c>
      <c s="73" t="str">
        <f>IF('S.D.PASTE SHEET'!J762="","",'S.D.PASTE SHEET'!J762)</f>
        <v/>
      </c>
      <c s="72" t="str">
        <f>IF('S.D.PASTE SHEET'!K762="","",'S.D.PASTE SHEET'!K762)</f>
        <v/>
      </c>
      <c s="72" t="str">
        <f>IF('S.D.PASTE SHEET'!L762="","",'S.D.PASTE SHEET'!L762)</f>
        <v/>
      </c>
      <c s="72" t="str">
        <f>IF('S.D.PASTE SHEET'!M762="","",'S.D.PASTE SHEET'!M762)</f>
        <v/>
      </c>
      <c s="72" t="str">
        <f>IF('S.D.PASTE SHEET'!N762="","",'S.D.PASTE SHEET'!N762)</f>
        <v/>
      </c>
      <c s="72" t="str">
        <f>IF('S.D.PASTE SHEET'!O762="","",'S.D.PASTE SHEET'!O762)</f>
        <v/>
      </c>
      <c s="72" t="str">
        <f>IF('S.D.PASTE SHEET'!P762="","",'S.D.PASTE SHEET'!P762)</f>
        <v/>
      </c>
      <c s="72" t="str">
        <f>IF('S.D.PASTE SHEET'!Q762="","",'S.D.PASTE SHEET'!Q762)</f>
        <v/>
      </c>
      <c s="72" t="str">
        <f>IF('S.D.PASTE SHEET'!R762="","",'S.D.PASTE SHEET'!R762)</f>
        <v/>
      </c>
      <c s="72" t="str">
        <f>IF('S.D.PASTE SHEET'!S762="","",'S.D.PASTE SHEET'!S762)</f>
        <v/>
      </c>
      <c s="72" t="str">
        <f>IF('S.D.PASTE SHEET'!T762="","",'S.D.PASTE SHEET'!T762)</f>
        <v/>
      </c>
      <c s="72" t="str">
        <f>IF('S.D.PASTE SHEET'!U762="","",'S.D.PASTE SHEET'!U762)</f>
        <v/>
      </c>
      <c s="72" t="str">
        <f>IF('S.D.PASTE SHEET'!V762="","",'S.D.PASTE SHEET'!V762)</f>
        <v/>
      </c>
      <c s="72" t="str">
        <f>IF('S.D.PASTE SHEET'!W762="","",'S.D.PASTE SHEET'!W762)</f>
        <v/>
      </c>
      <c s="72" t="str">
        <f>IF('S.D.PASTE SHEET'!X762="","",'S.D.PASTE SHEET'!X762)</f>
        <v/>
      </c>
      <c s="72" t="str">
        <f>IF('S.D.PASTE SHEET'!Y762="","",'S.D.PASTE SHEET'!Y762)</f>
        <v/>
      </c>
      <c s="72" t="str">
        <f>IF('S.D.PASTE SHEET'!Z762="","",'S.D.PASTE SHEET'!Z762)</f>
        <v/>
      </c>
      <c s="72" t="str">
        <f>IF('S.D.PASTE SHEET'!AA762="","",'S.D.PASTE SHEET'!AA762)</f>
        <v/>
      </c>
      <c s="72" t="str">
        <f>IF('S.D.PASTE SHEET'!AB762="","",'S.D.PASTE SHEET'!AB762)</f>
        <v/>
      </c>
      <c s="72" t="str">
        <f>IF('S.D.PASTE SHEET'!AC762="","",'S.D.PASTE SHEET'!AC762)</f>
        <v/>
      </c>
      <c s="72" t="str">
        <f>IF('S.D.PASTE SHEET'!AD762="","",'S.D.PASTE SHEET'!AD762)</f>
        <v/>
      </c>
      <c s="74"/>
      <c s="70" t="str">
        <f>IF(AK762="","",IF(AK762&gt;0,COUNT($AG$2:AG762),""))</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IF(BC762="","",IF(BC762&gt;0,COUNT($AY$2:AY762),""))</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3" spans="1:157" ht="15.75" customHeight="1">
      <c r="A763" s="72" t="str">
        <f>IF('S.D.PASTE SHEET'!A763="","",'S.D.PASTE SHEET'!A763)</f>
        <v/>
      </c>
      <c s="72" t="str">
        <f>IF('S.D.PASTE SHEET'!B763="","",'S.D.PASTE SHEET'!B763)</f>
        <v/>
      </c>
      <c s="72" t="str">
        <f>IF('S.D.PASTE SHEET'!C763="","",'S.D.PASTE SHEET'!C763)</f>
        <v/>
      </c>
      <c s="73" t="str">
        <f>IF('S.D.PASTE SHEET'!D763="","",'S.D.PASTE SHEET'!D763)</f>
        <v/>
      </c>
      <c s="72" t="str">
        <f>IF('S.D.PASTE SHEET'!E763="","",UPPER('S.D.PASTE SHEET'!E763))</f>
        <v/>
      </c>
      <c s="72" t="str">
        <f>IF('S.D.PASTE SHEET'!F763="","",'S.D.PASTE SHEET'!F763)</f>
        <v/>
      </c>
      <c s="72" t="str">
        <f>IF('S.D.PASTE SHEET'!G763="","",UPPER('S.D.PASTE SHEET'!G763))</f>
        <v/>
      </c>
      <c s="72" t="str">
        <f>IF('S.D.PASTE SHEET'!H763="","",UPPER('S.D.PASTE SHEET'!H763))</f>
        <v/>
      </c>
      <c s="72" t="str">
        <f>IF('S.D.PASTE SHEET'!I763="","",'S.D.PASTE SHEET'!I763)</f>
        <v/>
      </c>
      <c s="73" t="str">
        <f>IF('S.D.PASTE SHEET'!J763="","",'S.D.PASTE SHEET'!J763)</f>
        <v/>
      </c>
      <c s="72" t="str">
        <f>IF('S.D.PASTE SHEET'!K763="","",'S.D.PASTE SHEET'!K763)</f>
        <v/>
      </c>
      <c s="72" t="str">
        <f>IF('S.D.PASTE SHEET'!L763="","",'S.D.PASTE SHEET'!L763)</f>
        <v/>
      </c>
      <c s="72" t="str">
        <f>IF('S.D.PASTE SHEET'!M763="","",'S.D.PASTE SHEET'!M763)</f>
        <v/>
      </c>
      <c s="72" t="str">
        <f>IF('S.D.PASTE SHEET'!N763="","",'S.D.PASTE SHEET'!N763)</f>
        <v/>
      </c>
      <c s="72" t="str">
        <f>IF('S.D.PASTE SHEET'!O763="","",'S.D.PASTE SHEET'!O763)</f>
        <v/>
      </c>
      <c s="72" t="str">
        <f>IF('S.D.PASTE SHEET'!P763="","",'S.D.PASTE SHEET'!P763)</f>
        <v/>
      </c>
      <c s="72" t="str">
        <f>IF('S.D.PASTE SHEET'!Q763="","",'S.D.PASTE SHEET'!Q763)</f>
        <v/>
      </c>
      <c s="72" t="str">
        <f>IF('S.D.PASTE SHEET'!R763="","",'S.D.PASTE SHEET'!R763)</f>
        <v/>
      </c>
      <c s="72" t="str">
        <f>IF('S.D.PASTE SHEET'!S763="","",'S.D.PASTE SHEET'!S763)</f>
        <v/>
      </c>
      <c s="72" t="str">
        <f>IF('S.D.PASTE SHEET'!T763="","",'S.D.PASTE SHEET'!T763)</f>
        <v/>
      </c>
      <c s="72" t="str">
        <f>IF('S.D.PASTE SHEET'!U763="","",'S.D.PASTE SHEET'!U763)</f>
        <v/>
      </c>
      <c s="72" t="str">
        <f>IF('S.D.PASTE SHEET'!V763="","",'S.D.PASTE SHEET'!V763)</f>
        <v/>
      </c>
      <c s="72" t="str">
        <f>IF('S.D.PASTE SHEET'!W763="","",'S.D.PASTE SHEET'!W763)</f>
        <v/>
      </c>
      <c s="72" t="str">
        <f>IF('S.D.PASTE SHEET'!X763="","",'S.D.PASTE SHEET'!X763)</f>
        <v/>
      </c>
      <c s="72" t="str">
        <f>IF('S.D.PASTE SHEET'!Y763="","",'S.D.PASTE SHEET'!Y763)</f>
        <v/>
      </c>
      <c s="72" t="str">
        <f>IF('S.D.PASTE SHEET'!Z763="","",'S.D.PASTE SHEET'!Z763)</f>
        <v/>
      </c>
      <c s="72" t="str">
        <f>IF('S.D.PASTE SHEET'!AA763="","",'S.D.PASTE SHEET'!AA763)</f>
        <v/>
      </c>
      <c s="72" t="str">
        <f>IF('S.D.PASTE SHEET'!AB763="","",'S.D.PASTE SHEET'!AB763)</f>
        <v/>
      </c>
      <c s="72" t="str">
        <f>IF('S.D.PASTE SHEET'!AC763="","",'S.D.PASTE SHEET'!AC763)</f>
        <v/>
      </c>
      <c s="72" t="str">
        <f>IF('S.D.PASTE SHEET'!AD763="","",'S.D.PASTE SHEET'!AD763)</f>
        <v/>
      </c>
      <c s="74"/>
      <c s="70" t="str">
        <f>IF(AK763="","",IF(AK763&gt;0,COUNT($AG$2:AG763),""))</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IF(BC763="","",IF(BC763&gt;0,COUNT($AY$2:AY763),""))</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4" spans="1:157" ht="15.75" customHeight="1">
      <c r="A764" s="72" t="str">
        <f>IF('S.D.PASTE SHEET'!A764="","",'S.D.PASTE SHEET'!A764)</f>
        <v/>
      </c>
      <c s="72" t="str">
        <f>IF('S.D.PASTE SHEET'!B764="","",'S.D.PASTE SHEET'!B764)</f>
        <v/>
      </c>
      <c s="72" t="str">
        <f>IF('S.D.PASTE SHEET'!C764="","",'S.D.PASTE SHEET'!C764)</f>
        <v/>
      </c>
      <c s="73" t="str">
        <f>IF('S.D.PASTE SHEET'!D764="","",'S.D.PASTE SHEET'!D764)</f>
        <v/>
      </c>
      <c s="72" t="str">
        <f>IF('S.D.PASTE SHEET'!E764="","",UPPER('S.D.PASTE SHEET'!E764))</f>
        <v/>
      </c>
      <c s="72" t="str">
        <f>IF('S.D.PASTE SHEET'!F764="","",'S.D.PASTE SHEET'!F764)</f>
        <v/>
      </c>
      <c s="72" t="str">
        <f>IF('S.D.PASTE SHEET'!G764="","",UPPER('S.D.PASTE SHEET'!G764))</f>
        <v/>
      </c>
      <c s="72" t="str">
        <f>IF('S.D.PASTE SHEET'!H764="","",UPPER('S.D.PASTE SHEET'!H764))</f>
        <v/>
      </c>
      <c s="72" t="str">
        <f>IF('S.D.PASTE SHEET'!I764="","",'S.D.PASTE SHEET'!I764)</f>
        <v/>
      </c>
      <c s="73" t="str">
        <f>IF('S.D.PASTE SHEET'!J764="","",'S.D.PASTE SHEET'!J764)</f>
        <v/>
      </c>
      <c s="72" t="str">
        <f>IF('S.D.PASTE SHEET'!K764="","",'S.D.PASTE SHEET'!K764)</f>
        <v/>
      </c>
      <c s="72" t="str">
        <f>IF('S.D.PASTE SHEET'!L764="","",'S.D.PASTE SHEET'!L764)</f>
        <v/>
      </c>
      <c s="72" t="str">
        <f>IF('S.D.PASTE SHEET'!M764="","",'S.D.PASTE SHEET'!M764)</f>
        <v/>
      </c>
      <c s="72" t="str">
        <f>IF('S.D.PASTE SHEET'!N764="","",'S.D.PASTE SHEET'!N764)</f>
        <v/>
      </c>
      <c s="72" t="str">
        <f>IF('S.D.PASTE SHEET'!O764="","",'S.D.PASTE SHEET'!O764)</f>
        <v/>
      </c>
      <c s="72" t="str">
        <f>IF('S.D.PASTE SHEET'!P764="","",'S.D.PASTE SHEET'!P764)</f>
        <v/>
      </c>
      <c s="72" t="str">
        <f>IF('S.D.PASTE SHEET'!Q764="","",'S.D.PASTE SHEET'!Q764)</f>
        <v/>
      </c>
      <c s="72" t="str">
        <f>IF('S.D.PASTE SHEET'!R764="","",'S.D.PASTE SHEET'!R764)</f>
        <v/>
      </c>
      <c s="72" t="str">
        <f>IF('S.D.PASTE SHEET'!S764="","",'S.D.PASTE SHEET'!S764)</f>
        <v/>
      </c>
      <c s="72" t="str">
        <f>IF('S.D.PASTE SHEET'!T764="","",'S.D.PASTE SHEET'!T764)</f>
        <v/>
      </c>
      <c s="72" t="str">
        <f>IF('S.D.PASTE SHEET'!U764="","",'S.D.PASTE SHEET'!U764)</f>
        <v/>
      </c>
      <c s="72" t="str">
        <f>IF('S.D.PASTE SHEET'!V764="","",'S.D.PASTE SHEET'!V764)</f>
        <v/>
      </c>
      <c s="72" t="str">
        <f>IF('S.D.PASTE SHEET'!W764="","",'S.D.PASTE SHEET'!W764)</f>
        <v/>
      </c>
      <c s="72" t="str">
        <f>IF('S.D.PASTE SHEET'!X764="","",'S.D.PASTE SHEET'!X764)</f>
        <v/>
      </c>
      <c s="72" t="str">
        <f>IF('S.D.PASTE SHEET'!Y764="","",'S.D.PASTE SHEET'!Y764)</f>
        <v/>
      </c>
      <c s="72" t="str">
        <f>IF('S.D.PASTE SHEET'!Z764="","",'S.D.PASTE SHEET'!Z764)</f>
        <v/>
      </c>
      <c s="72" t="str">
        <f>IF('S.D.PASTE SHEET'!AA764="","",'S.D.PASTE SHEET'!AA764)</f>
        <v/>
      </c>
      <c s="72" t="str">
        <f>IF('S.D.PASTE SHEET'!AB764="","",'S.D.PASTE SHEET'!AB764)</f>
        <v/>
      </c>
      <c s="72" t="str">
        <f>IF('S.D.PASTE SHEET'!AC764="","",'S.D.PASTE SHEET'!AC764)</f>
        <v/>
      </c>
      <c s="72" t="str">
        <f>IF('S.D.PASTE SHEET'!AD764="","",'S.D.PASTE SHEET'!AD764)</f>
        <v/>
      </c>
      <c s="74"/>
      <c s="70" t="str">
        <f>IF(AK764="","",IF(AK764&gt;0,COUNT($AG$2:AG764),""))</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IF(BC764="","",IF(BC764&gt;0,COUNT($AY$2:AY764),""))</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5" spans="1:157" ht="15.75" customHeight="1">
      <c r="A765" s="72" t="str">
        <f>IF('S.D.PASTE SHEET'!A765="","",'S.D.PASTE SHEET'!A765)</f>
        <v/>
      </c>
      <c s="72" t="str">
        <f>IF('S.D.PASTE SHEET'!B765="","",'S.D.PASTE SHEET'!B765)</f>
        <v/>
      </c>
      <c s="72" t="str">
        <f>IF('S.D.PASTE SHEET'!C765="","",'S.D.PASTE SHEET'!C765)</f>
        <v/>
      </c>
      <c s="73" t="str">
        <f>IF('S.D.PASTE SHEET'!D765="","",'S.D.PASTE SHEET'!D765)</f>
        <v/>
      </c>
      <c s="72" t="str">
        <f>IF('S.D.PASTE SHEET'!E765="","",UPPER('S.D.PASTE SHEET'!E765))</f>
        <v/>
      </c>
      <c s="72" t="str">
        <f>IF('S.D.PASTE SHEET'!F765="","",'S.D.PASTE SHEET'!F765)</f>
        <v/>
      </c>
      <c s="72" t="str">
        <f>IF('S.D.PASTE SHEET'!G765="","",UPPER('S.D.PASTE SHEET'!G765))</f>
        <v/>
      </c>
      <c s="72" t="str">
        <f>IF('S.D.PASTE SHEET'!H765="","",UPPER('S.D.PASTE SHEET'!H765))</f>
        <v/>
      </c>
      <c s="72" t="str">
        <f>IF('S.D.PASTE SHEET'!I765="","",'S.D.PASTE SHEET'!I765)</f>
        <v/>
      </c>
      <c s="73" t="str">
        <f>IF('S.D.PASTE SHEET'!J765="","",'S.D.PASTE SHEET'!J765)</f>
        <v/>
      </c>
      <c s="72" t="str">
        <f>IF('S.D.PASTE SHEET'!K765="","",'S.D.PASTE SHEET'!K765)</f>
        <v/>
      </c>
      <c s="72" t="str">
        <f>IF('S.D.PASTE SHEET'!L765="","",'S.D.PASTE SHEET'!L765)</f>
        <v/>
      </c>
      <c s="72" t="str">
        <f>IF('S.D.PASTE SHEET'!M765="","",'S.D.PASTE SHEET'!M765)</f>
        <v/>
      </c>
      <c s="72" t="str">
        <f>IF('S.D.PASTE SHEET'!N765="","",'S.D.PASTE SHEET'!N765)</f>
        <v/>
      </c>
      <c s="72" t="str">
        <f>IF('S.D.PASTE SHEET'!O765="","",'S.D.PASTE SHEET'!O765)</f>
        <v/>
      </c>
      <c s="72" t="str">
        <f>IF('S.D.PASTE SHEET'!P765="","",'S.D.PASTE SHEET'!P765)</f>
        <v/>
      </c>
      <c s="72" t="str">
        <f>IF('S.D.PASTE SHEET'!Q765="","",'S.D.PASTE SHEET'!Q765)</f>
        <v/>
      </c>
      <c s="72" t="str">
        <f>IF('S.D.PASTE SHEET'!R765="","",'S.D.PASTE SHEET'!R765)</f>
        <v/>
      </c>
      <c s="72" t="str">
        <f>IF('S.D.PASTE SHEET'!S765="","",'S.D.PASTE SHEET'!S765)</f>
        <v/>
      </c>
      <c s="72" t="str">
        <f>IF('S.D.PASTE SHEET'!T765="","",'S.D.PASTE SHEET'!T765)</f>
        <v/>
      </c>
      <c s="72" t="str">
        <f>IF('S.D.PASTE SHEET'!U765="","",'S.D.PASTE SHEET'!U765)</f>
        <v/>
      </c>
      <c s="72" t="str">
        <f>IF('S.D.PASTE SHEET'!V765="","",'S.D.PASTE SHEET'!V765)</f>
        <v/>
      </c>
      <c s="72" t="str">
        <f>IF('S.D.PASTE SHEET'!W765="","",'S.D.PASTE SHEET'!W765)</f>
        <v/>
      </c>
      <c s="72" t="str">
        <f>IF('S.D.PASTE SHEET'!X765="","",'S.D.PASTE SHEET'!X765)</f>
        <v/>
      </c>
      <c s="72" t="str">
        <f>IF('S.D.PASTE SHEET'!Y765="","",'S.D.PASTE SHEET'!Y765)</f>
        <v/>
      </c>
      <c s="72" t="str">
        <f>IF('S.D.PASTE SHEET'!Z765="","",'S.D.PASTE SHEET'!Z765)</f>
        <v/>
      </c>
      <c s="72" t="str">
        <f>IF('S.D.PASTE SHEET'!AA765="","",'S.D.PASTE SHEET'!AA765)</f>
        <v/>
      </c>
      <c s="72" t="str">
        <f>IF('S.D.PASTE SHEET'!AB765="","",'S.D.PASTE SHEET'!AB765)</f>
        <v/>
      </c>
      <c s="72" t="str">
        <f>IF('S.D.PASTE SHEET'!AC765="","",'S.D.PASTE SHEET'!AC765)</f>
        <v/>
      </c>
      <c s="72" t="str">
        <f>IF('S.D.PASTE SHEET'!AD765="","",'S.D.PASTE SHEET'!AD765)</f>
        <v/>
      </c>
      <c s="74"/>
      <c s="70" t="str">
        <f>IF(AK765="","",IF(AK765&gt;0,COUNT($AG$2:AG765),""))</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IF(BC765="","",IF(BC765&gt;0,COUNT($AY$2:AY765),""))</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6" spans="1:157" ht="15.75" customHeight="1">
      <c r="A766" s="72" t="str">
        <f>IF('S.D.PASTE SHEET'!A766="","",'S.D.PASTE SHEET'!A766)</f>
        <v/>
      </c>
      <c s="72" t="str">
        <f>IF('S.D.PASTE SHEET'!B766="","",'S.D.PASTE SHEET'!B766)</f>
        <v/>
      </c>
      <c s="72" t="str">
        <f>IF('S.D.PASTE SHEET'!C766="","",'S.D.PASTE SHEET'!C766)</f>
        <v/>
      </c>
      <c s="73" t="str">
        <f>IF('S.D.PASTE SHEET'!D766="","",'S.D.PASTE SHEET'!D766)</f>
        <v/>
      </c>
      <c s="72" t="str">
        <f>IF('S.D.PASTE SHEET'!E766="","",UPPER('S.D.PASTE SHEET'!E766))</f>
        <v/>
      </c>
      <c s="72" t="str">
        <f>IF('S.D.PASTE SHEET'!F766="","",'S.D.PASTE SHEET'!F766)</f>
        <v/>
      </c>
      <c s="72" t="str">
        <f>IF('S.D.PASTE SHEET'!G766="","",UPPER('S.D.PASTE SHEET'!G766))</f>
        <v/>
      </c>
      <c s="72" t="str">
        <f>IF('S.D.PASTE SHEET'!H766="","",UPPER('S.D.PASTE SHEET'!H766))</f>
        <v/>
      </c>
      <c s="72" t="str">
        <f>IF('S.D.PASTE SHEET'!I766="","",'S.D.PASTE SHEET'!I766)</f>
        <v/>
      </c>
      <c s="73" t="str">
        <f>IF('S.D.PASTE SHEET'!J766="","",'S.D.PASTE SHEET'!J766)</f>
        <v/>
      </c>
      <c s="72" t="str">
        <f>IF('S.D.PASTE SHEET'!K766="","",'S.D.PASTE SHEET'!K766)</f>
        <v/>
      </c>
      <c s="72" t="str">
        <f>IF('S.D.PASTE SHEET'!L766="","",'S.D.PASTE SHEET'!L766)</f>
        <v/>
      </c>
      <c s="72" t="str">
        <f>IF('S.D.PASTE SHEET'!M766="","",'S.D.PASTE SHEET'!M766)</f>
        <v/>
      </c>
      <c s="72" t="str">
        <f>IF('S.D.PASTE SHEET'!N766="","",'S.D.PASTE SHEET'!N766)</f>
        <v/>
      </c>
      <c s="72" t="str">
        <f>IF('S.D.PASTE SHEET'!O766="","",'S.D.PASTE SHEET'!O766)</f>
        <v/>
      </c>
      <c s="72" t="str">
        <f>IF('S.D.PASTE SHEET'!P766="","",'S.D.PASTE SHEET'!P766)</f>
        <v/>
      </c>
      <c s="72" t="str">
        <f>IF('S.D.PASTE SHEET'!Q766="","",'S.D.PASTE SHEET'!Q766)</f>
        <v/>
      </c>
      <c s="72" t="str">
        <f>IF('S.D.PASTE SHEET'!R766="","",'S.D.PASTE SHEET'!R766)</f>
        <v/>
      </c>
      <c s="72" t="str">
        <f>IF('S.D.PASTE SHEET'!S766="","",'S.D.PASTE SHEET'!S766)</f>
        <v/>
      </c>
      <c s="72" t="str">
        <f>IF('S.D.PASTE SHEET'!T766="","",'S.D.PASTE SHEET'!T766)</f>
        <v/>
      </c>
      <c s="72" t="str">
        <f>IF('S.D.PASTE SHEET'!U766="","",'S.D.PASTE SHEET'!U766)</f>
        <v/>
      </c>
      <c s="72" t="str">
        <f>IF('S.D.PASTE SHEET'!V766="","",'S.D.PASTE SHEET'!V766)</f>
        <v/>
      </c>
      <c s="72" t="str">
        <f>IF('S.D.PASTE SHEET'!W766="","",'S.D.PASTE SHEET'!W766)</f>
        <v/>
      </c>
      <c s="72" t="str">
        <f>IF('S.D.PASTE SHEET'!X766="","",'S.D.PASTE SHEET'!X766)</f>
        <v/>
      </c>
      <c s="72" t="str">
        <f>IF('S.D.PASTE SHEET'!Y766="","",'S.D.PASTE SHEET'!Y766)</f>
        <v/>
      </c>
      <c s="72" t="str">
        <f>IF('S.D.PASTE SHEET'!Z766="","",'S.D.PASTE SHEET'!Z766)</f>
        <v/>
      </c>
      <c s="72" t="str">
        <f>IF('S.D.PASTE SHEET'!AA766="","",'S.D.PASTE SHEET'!AA766)</f>
        <v/>
      </c>
      <c s="72" t="str">
        <f>IF('S.D.PASTE SHEET'!AB766="","",'S.D.PASTE SHEET'!AB766)</f>
        <v/>
      </c>
      <c s="72" t="str">
        <f>IF('S.D.PASTE SHEET'!AC766="","",'S.D.PASTE SHEET'!AC766)</f>
        <v/>
      </c>
      <c s="72" t="str">
        <f>IF('S.D.PASTE SHEET'!AD766="","",'S.D.PASTE SHEET'!AD766)</f>
        <v/>
      </c>
      <c s="74"/>
      <c s="70" t="str">
        <f>IF(AK766="","",IF(AK766&gt;0,COUNT($AG$2:AG766),""))</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IF(BC766="","",IF(BC766&gt;0,COUNT($AY$2:AY766),""))</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7" spans="1:157" ht="15.75" customHeight="1">
      <c r="A767" s="72" t="str">
        <f>IF('S.D.PASTE SHEET'!A767="","",'S.D.PASTE SHEET'!A767)</f>
        <v/>
      </c>
      <c s="72" t="str">
        <f>IF('S.D.PASTE SHEET'!B767="","",'S.D.PASTE SHEET'!B767)</f>
        <v/>
      </c>
      <c s="72" t="str">
        <f>IF('S.D.PASTE SHEET'!C767="","",'S.D.PASTE SHEET'!C767)</f>
        <v/>
      </c>
      <c s="73" t="str">
        <f>IF('S.D.PASTE SHEET'!D767="","",'S.D.PASTE SHEET'!D767)</f>
        <v/>
      </c>
      <c s="72" t="str">
        <f>IF('S.D.PASTE SHEET'!E767="","",UPPER('S.D.PASTE SHEET'!E767))</f>
        <v/>
      </c>
      <c s="72" t="str">
        <f>IF('S.D.PASTE SHEET'!F767="","",'S.D.PASTE SHEET'!F767)</f>
        <v/>
      </c>
      <c s="72" t="str">
        <f>IF('S.D.PASTE SHEET'!G767="","",UPPER('S.D.PASTE SHEET'!G767))</f>
        <v/>
      </c>
      <c s="72" t="str">
        <f>IF('S.D.PASTE SHEET'!H767="","",UPPER('S.D.PASTE SHEET'!H767))</f>
        <v/>
      </c>
      <c s="72" t="str">
        <f>IF('S.D.PASTE SHEET'!I767="","",'S.D.PASTE SHEET'!I767)</f>
        <v/>
      </c>
      <c s="73" t="str">
        <f>IF('S.D.PASTE SHEET'!J767="","",'S.D.PASTE SHEET'!J767)</f>
        <v/>
      </c>
      <c s="72" t="str">
        <f>IF('S.D.PASTE SHEET'!K767="","",'S.D.PASTE SHEET'!K767)</f>
        <v/>
      </c>
      <c s="72" t="str">
        <f>IF('S.D.PASTE SHEET'!L767="","",'S.D.PASTE SHEET'!L767)</f>
        <v/>
      </c>
      <c s="72" t="str">
        <f>IF('S.D.PASTE SHEET'!M767="","",'S.D.PASTE SHEET'!M767)</f>
        <v/>
      </c>
      <c s="72" t="str">
        <f>IF('S.D.PASTE SHEET'!N767="","",'S.D.PASTE SHEET'!N767)</f>
        <v/>
      </c>
      <c s="72" t="str">
        <f>IF('S.D.PASTE SHEET'!O767="","",'S.D.PASTE SHEET'!O767)</f>
        <v/>
      </c>
      <c s="72" t="str">
        <f>IF('S.D.PASTE SHEET'!P767="","",'S.D.PASTE SHEET'!P767)</f>
        <v/>
      </c>
      <c s="72" t="str">
        <f>IF('S.D.PASTE SHEET'!Q767="","",'S.D.PASTE SHEET'!Q767)</f>
        <v/>
      </c>
      <c s="72" t="str">
        <f>IF('S.D.PASTE SHEET'!R767="","",'S.D.PASTE SHEET'!R767)</f>
        <v/>
      </c>
      <c s="72" t="str">
        <f>IF('S.D.PASTE SHEET'!S767="","",'S.D.PASTE SHEET'!S767)</f>
        <v/>
      </c>
      <c s="72" t="str">
        <f>IF('S.D.PASTE SHEET'!T767="","",'S.D.PASTE SHEET'!T767)</f>
        <v/>
      </c>
      <c s="72" t="str">
        <f>IF('S.D.PASTE SHEET'!U767="","",'S.D.PASTE SHEET'!U767)</f>
        <v/>
      </c>
      <c s="72" t="str">
        <f>IF('S.D.PASTE SHEET'!V767="","",'S.D.PASTE SHEET'!V767)</f>
        <v/>
      </c>
      <c s="72" t="str">
        <f>IF('S.D.PASTE SHEET'!W767="","",'S.D.PASTE SHEET'!W767)</f>
        <v/>
      </c>
      <c s="72" t="str">
        <f>IF('S.D.PASTE SHEET'!X767="","",'S.D.PASTE SHEET'!X767)</f>
        <v/>
      </c>
      <c s="72" t="str">
        <f>IF('S.D.PASTE SHEET'!Y767="","",'S.D.PASTE SHEET'!Y767)</f>
        <v/>
      </c>
      <c s="72" t="str">
        <f>IF('S.D.PASTE SHEET'!Z767="","",'S.D.PASTE SHEET'!Z767)</f>
        <v/>
      </c>
      <c s="72" t="str">
        <f>IF('S.D.PASTE SHEET'!AA767="","",'S.D.PASTE SHEET'!AA767)</f>
        <v/>
      </c>
      <c s="72" t="str">
        <f>IF('S.D.PASTE SHEET'!AB767="","",'S.D.PASTE SHEET'!AB767)</f>
        <v/>
      </c>
      <c s="72" t="str">
        <f>IF('S.D.PASTE SHEET'!AC767="","",'S.D.PASTE SHEET'!AC767)</f>
        <v/>
      </c>
      <c s="72" t="str">
        <f>IF('S.D.PASTE SHEET'!AD767="","",'S.D.PASTE SHEET'!AD767)</f>
        <v/>
      </c>
      <c s="74"/>
      <c s="70" t="str">
        <f>IF(AK767="","",IF(AK767&gt;0,COUNT($AG$2:AG767),""))</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IF(BC767="","",IF(BC767&gt;0,COUNT($AY$2:AY767),""))</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8" spans="1:157" ht="15.75" customHeight="1">
      <c r="A768" s="72" t="str">
        <f>IF('S.D.PASTE SHEET'!A768="","",'S.D.PASTE SHEET'!A768)</f>
        <v/>
      </c>
      <c s="72" t="str">
        <f>IF('S.D.PASTE SHEET'!B768="","",'S.D.PASTE SHEET'!B768)</f>
        <v/>
      </c>
      <c s="72" t="str">
        <f>IF('S.D.PASTE SHEET'!C768="","",'S.D.PASTE SHEET'!C768)</f>
        <v/>
      </c>
      <c s="73" t="str">
        <f>IF('S.D.PASTE SHEET'!D768="","",'S.D.PASTE SHEET'!D768)</f>
        <v/>
      </c>
      <c s="72" t="str">
        <f>IF('S.D.PASTE SHEET'!E768="","",UPPER('S.D.PASTE SHEET'!E768))</f>
        <v/>
      </c>
      <c s="72" t="str">
        <f>IF('S.D.PASTE SHEET'!F768="","",'S.D.PASTE SHEET'!F768)</f>
        <v/>
      </c>
      <c s="72" t="str">
        <f>IF('S.D.PASTE SHEET'!G768="","",UPPER('S.D.PASTE SHEET'!G768))</f>
        <v/>
      </c>
      <c s="72" t="str">
        <f>IF('S.D.PASTE SHEET'!H768="","",UPPER('S.D.PASTE SHEET'!H768))</f>
        <v/>
      </c>
      <c s="72" t="str">
        <f>IF('S.D.PASTE SHEET'!I768="","",'S.D.PASTE SHEET'!I768)</f>
        <v/>
      </c>
      <c s="73" t="str">
        <f>IF('S.D.PASTE SHEET'!J768="","",'S.D.PASTE SHEET'!J768)</f>
        <v/>
      </c>
      <c s="72" t="str">
        <f>IF('S.D.PASTE SHEET'!K768="","",'S.D.PASTE SHEET'!K768)</f>
        <v/>
      </c>
      <c s="72" t="str">
        <f>IF('S.D.PASTE SHEET'!L768="","",'S.D.PASTE SHEET'!L768)</f>
        <v/>
      </c>
      <c s="72" t="str">
        <f>IF('S.D.PASTE SHEET'!M768="","",'S.D.PASTE SHEET'!M768)</f>
        <v/>
      </c>
      <c s="72" t="str">
        <f>IF('S.D.PASTE SHEET'!N768="","",'S.D.PASTE SHEET'!N768)</f>
        <v/>
      </c>
      <c s="72" t="str">
        <f>IF('S.D.PASTE SHEET'!O768="","",'S.D.PASTE SHEET'!O768)</f>
        <v/>
      </c>
      <c s="72" t="str">
        <f>IF('S.D.PASTE SHEET'!P768="","",'S.D.PASTE SHEET'!P768)</f>
        <v/>
      </c>
      <c s="72" t="str">
        <f>IF('S.D.PASTE SHEET'!Q768="","",'S.D.PASTE SHEET'!Q768)</f>
        <v/>
      </c>
      <c s="72" t="str">
        <f>IF('S.D.PASTE SHEET'!R768="","",'S.D.PASTE SHEET'!R768)</f>
        <v/>
      </c>
      <c s="72" t="str">
        <f>IF('S.D.PASTE SHEET'!S768="","",'S.D.PASTE SHEET'!S768)</f>
        <v/>
      </c>
      <c s="72" t="str">
        <f>IF('S.D.PASTE SHEET'!T768="","",'S.D.PASTE SHEET'!T768)</f>
        <v/>
      </c>
      <c s="72" t="str">
        <f>IF('S.D.PASTE SHEET'!U768="","",'S.D.PASTE SHEET'!U768)</f>
        <v/>
      </c>
      <c s="72" t="str">
        <f>IF('S.D.PASTE SHEET'!V768="","",'S.D.PASTE SHEET'!V768)</f>
        <v/>
      </c>
      <c s="72" t="str">
        <f>IF('S.D.PASTE SHEET'!W768="","",'S.D.PASTE SHEET'!W768)</f>
        <v/>
      </c>
      <c s="72" t="str">
        <f>IF('S.D.PASTE SHEET'!X768="","",'S.D.PASTE SHEET'!X768)</f>
        <v/>
      </c>
      <c s="72" t="str">
        <f>IF('S.D.PASTE SHEET'!Y768="","",'S.D.PASTE SHEET'!Y768)</f>
        <v/>
      </c>
      <c s="72" t="str">
        <f>IF('S.D.PASTE SHEET'!Z768="","",'S.D.PASTE SHEET'!Z768)</f>
        <v/>
      </c>
      <c s="72" t="str">
        <f>IF('S.D.PASTE SHEET'!AA768="","",'S.D.PASTE SHEET'!AA768)</f>
        <v/>
      </c>
      <c s="72" t="str">
        <f>IF('S.D.PASTE SHEET'!AB768="","",'S.D.PASTE SHEET'!AB768)</f>
        <v/>
      </c>
      <c s="72" t="str">
        <f>IF('S.D.PASTE SHEET'!AC768="","",'S.D.PASTE SHEET'!AC768)</f>
        <v/>
      </c>
      <c s="72" t="str">
        <f>IF('S.D.PASTE SHEET'!AD768="","",'S.D.PASTE SHEET'!AD768)</f>
        <v/>
      </c>
      <c s="74"/>
      <c s="70" t="str">
        <f>IF(AK768="","",IF(AK768&gt;0,COUNT($AG$2:AG768),""))</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IF(BC768="","",IF(BC768&gt;0,COUNT($AY$2:AY768),""))</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69" spans="1:157" ht="15.75" customHeight="1">
      <c r="A769" s="72" t="str">
        <f>IF('S.D.PASTE SHEET'!A769="","",'S.D.PASTE SHEET'!A769)</f>
        <v/>
      </c>
      <c s="72" t="str">
        <f>IF('S.D.PASTE SHEET'!B769="","",'S.D.PASTE SHEET'!B769)</f>
        <v/>
      </c>
      <c s="72" t="str">
        <f>IF('S.D.PASTE SHEET'!C769="","",'S.D.PASTE SHEET'!C769)</f>
        <v/>
      </c>
      <c s="73" t="str">
        <f>IF('S.D.PASTE SHEET'!D769="","",'S.D.PASTE SHEET'!D769)</f>
        <v/>
      </c>
      <c s="72" t="str">
        <f>IF('S.D.PASTE SHEET'!E769="","",UPPER('S.D.PASTE SHEET'!E769))</f>
        <v/>
      </c>
      <c s="72" t="str">
        <f>IF('S.D.PASTE SHEET'!F769="","",'S.D.PASTE SHEET'!F769)</f>
        <v/>
      </c>
      <c s="72" t="str">
        <f>IF('S.D.PASTE SHEET'!G769="","",UPPER('S.D.PASTE SHEET'!G769))</f>
        <v/>
      </c>
      <c s="72" t="str">
        <f>IF('S.D.PASTE SHEET'!H769="","",UPPER('S.D.PASTE SHEET'!H769))</f>
        <v/>
      </c>
      <c s="72" t="str">
        <f>IF('S.D.PASTE SHEET'!I769="","",'S.D.PASTE SHEET'!I769)</f>
        <v/>
      </c>
      <c s="73" t="str">
        <f>IF('S.D.PASTE SHEET'!J769="","",'S.D.PASTE SHEET'!J769)</f>
        <v/>
      </c>
      <c s="72" t="str">
        <f>IF('S.D.PASTE SHEET'!K769="","",'S.D.PASTE SHEET'!K769)</f>
        <v/>
      </c>
      <c s="72" t="str">
        <f>IF('S.D.PASTE SHEET'!L769="","",'S.D.PASTE SHEET'!L769)</f>
        <v/>
      </c>
      <c s="72" t="str">
        <f>IF('S.D.PASTE SHEET'!M769="","",'S.D.PASTE SHEET'!M769)</f>
        <v/>
      </c>
      <c s="72" t="str">
        <f>IF('S.D.PASTE SHEET'!N769="","",'S.D.PASTE SHEET'!N769)</f>
        <v/>
      </c>
      <c s="72" t="str">
        <f>IF('S.D.PASTE SHEET'!O769="","",'S.D.PASTE SHEET'!O769)</f>
        <v/>
      </c>
      <c s="72" t="str">
        <f>IF('S.D.PASTE SHEET'!P769="","",'S.D.PASTE SHEET'!P769)</f>
        <v/>
      </c>
      <c s="72" t="str">
        <f>IF('S.D.PASTE SHEET'!Q769="","",'S.D.PASTE SHEET'!Q769)</f>
        <v/>
      </c>
      <c s="72" t="str">
        <f>IF('S.D.PASTE SHEET'!R769="","",'S.D.PASTE SHEET'!R769)</f>
        <v/>
      </c>
      <c s="72" t="str">
        <f>IF('S.D.PASTE SHEET'!S769="","",'S.D.PASTE SHEET'!S769)</f>
        <v/>
      </c>
      <c s="72" t="str">
        <f>IF('S.D.PASTE SHEET'!T769="","",'S.D.PASTE SHEET'!T769)</f>
        <v/>
      </c>
      <c s="72" t="str">
        <f>IF('S.D.PASTE SHEET'!U769="","",'S.D.PASTE SHEET'!U769)</f>
        <v/>
      </c>
      <c s="72" t="str">
        <f>IF('S.D.PASTE SHEET'!V769="","",'S.D.PASTE SHEET'!V769)</f>
        <v/>
      </c>
      <c s="72" t="str">
        <f>IF('S.D.PASTE SHEET'!W769="","",'S.D.PASTE SHEET'!W769)</f>
        <v/>
      </c>
      <c s="72" t="str">
        <f>IF('S.D.PASTE SHEET'!X769="","",'S.D.PASTE SHEET'!X769)</f>
        <v/>
      </c>
      <c s="72" t="str">
        <f>IF('S.D.PASTE SHEET'!Y769="","",'S.D.PASTE SHEET'!Y769)</f>
        <v/>
      </c>
      <c s="72" t="str">
        <f>IF('S.D.PASTE SHEET'!Z769="","",'S.D.PASTE SHEET'!Z769)</f>
        <v/>
      </c>
      <c s="72" t="str">
        <f>IF('S.D.PASTE SHEET'!AA769="","",'S.D.PASTE SHEET'!AA769)</f>
        <v/>
      </c>
      <c s="72" t="str">
        <f>IF('S.D.PASTE SHEET'!AB769="","",'S.D.PASTE SHEET'!AB769)</f>
        <v/>
      </c>
      <c s="72" t="str">
        <f>IF('S.D.PASTE SHEET'!AC769="","",'S.D.PASTE SHEET'!AC769)</f>
        <v/>
      </c>
      <c s="72" t="str">
        <f>IF('S.D.PASTE SHEET'!AD769="","",'S.D.PASTE SHEET'!AD769)</f>
        <v/>
      </c>
      <c s="74"/>
      <c s="70" t="str">
        <f>IF(AK769="","",IF(AK769&gt;0,COUNT($AG$2:AG769),""))</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IF(BC769="","",IF(BC769&gt;0,COUNT($AY$2:AY769),""))</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0" spans="1:157" ht="15.75" customHeight="1">
      <c r="A770" s="72" t="str">
        <f>IF('S.D.PASTE SHEET'!A770="","",'S.D.PASTE SHEET'!A770)</f>
        <v/>
      </c>
      <c s="72" t="str">
        <f>IF('S.D.PASTE SHEET'!B770="","",'S.D.PASTE SHEET'!B770)</f>
        <v/>
      </c>
      <c s="72" t="str">
        <f>IF('S.D.PASTE SHEET'!C770="","",'S.D.PASTE SHEET'!C770)</f>
        <v/>
      </c>
      <c s="73" t="str">
        <f>IF('S.D.PASTE SHEET'!D770="","",'S.D.PASTE SHEET'!D770)</f>
        <v/>
      </c>
      <c s="72" t="str">
        <f>IF('S.D.PASTE SHEET'!E770="","",UPPER('S.D.PASTE SHEET'!E770))</f>
        <v/>
      </c>
      <c s="72" t="str">
        <f>IF('S.D.PASTE SHEET'!F770="","",'S.D.PASTE SHEET'!F770)</f>
        <v/>
      </c>
      <c s="72" t="str">
        <f>IF('S.D.PASTE SHEET'!G770="","",UPPER('S.D.PASTE SHEET'!G770))</f>
        <v/>
      </c>
      <c s="72" t="str">
        <f>IF('S.D.PASTE SHEET'!H770="","",UPPER('S.D.PASTE SHEET'!H770))</f>
        <v/>
      </c>
      <c s="72" t="str">
        <f>IF('S.D.PASTE SHEET'!I770="","",'S.D.PASTE SHEET'!I770)</f>
        <v/>
      </c>
      <c s="73" t="str">
        <f>IF('S.D.PASTE SHEET'!J770="","",'S.D.PASTE SHEET'!J770)</f>
        <v/>
      </c>
      <c s="72" t="str">
        <f>IF('S.D.PASTE SHEET'!K770="","",'S.D.PASTE SHEET'!K770)</f>
        <v/>
      </c>
      <c s="72" t="str">
        <f>IF('S.D.PASTE SHEET'!L770="","",'S.D.PASTE SHEET'!L770)</f>
        <v/>
      </c>
      <c s="72" t="str">
        <f>IF('S.D.PASTE SHEET'!M770="","",'S.D.PASTE SHEET'!M770)</f>
        <v/>
      </c>
      <c s="72" t="str">
        <f>IF('S.D.PASTE SHEET'!N770="","",'S.D.PASTE SHEET'!N770)</f>
        <v/>
      </c>
      <c s="72" t="str">
        <f>IF('S.D.PASTE SHEET'!O770="","",'S.D.PASTE SHEET'!O770)</f>
        <v/>
      </c>
      <c s="72" t="str">
        <f>IF('S.D.PASTE SHEET'!P770="","",'S.D.PASTE SHEET'!P770)</f>
        <v/>
      </c>
      <c s="72" t="str">
        <f>IF('S.D.PASTE SHEET'!Q770="","",'S.D.PASTE SHEET'!Q770)</f>
        <v/>
      </c>
      <c s="72" t="str">
        <f>IF('S.D.PASTE SHEET'!R770="","",'S.D.PASTE SHEET'!R770)</f>
        <v/>
      </c>
      <c s="72" t="str">
        <f>IF('S.D.PASTE SHEET'!S770="","",'S.D.PASTE SHEET'!S770)</f>
        <v/>
      </c>
      <c s="72" t="str">
        <f>IF('S.D.PASTE SHEET'!T770="","",'S.D.PASTE SHEET'!T770)</f>
        <v/>
      </c>
      <c s="72" t="str">
        <f>IF('S.D.PASTE SHEET'!U770="","",'S.D.PASTE SHEET'!U770)</f>
        <v/>
      </c>
      <c s="72" t="str">
        <f>IF('S.D.PASTE SHEET'!V770="","",'S.D.PASTE SHEET'!V770)</f>
        <v/>
      </c>
      <c s="72" t="str">
        <f>IF('S.D.PASTE SHEET'!W770="","",'S.D.PASTE SHEET'!W770)</f>
        <v/>
      </c>
      <c s="72" t="str">
        <f>IF('S.D.PASTE SHEET'!X770="","",'S.D.PASTE SHEET'!X770)</f>
        <v/>
      </c>
      <c s="72" t="str">
        <f>IF('S.D.PASTE SHEET'!Y770="","",'S.D.PASTE SHEET'!Y770)</f>
        <v/>
      </c>
      <c s="72" t="str">
        <f>IF('S.D.PASTE SHEET'!Z770="","",'S.D.PASTE SHEET'!Z770)</f>
        <v/>
      </c>
      <c s="72" t="str">
        <f>IF('S.D.PASTE SHEET'!AA770="","",'S.D.PASTE SHEET'!AA770)</f>
        <v/>
      </c>
      <c s="72" t="str">
        <f>IF('S.D.PASTE SHEET'!AB770="","",'S.D.PASTE SHEET'!AB770)</f>
        <v/>
      </c>
      <c s="72" t="str">
        <f>IF('S.D.PASTE SHEET'!AC770="","",'S.D.PASTE SHEET'!AC770)</f>
        <v/>
      </c>
      <c s="72" t="str">
        <f>IF('S.D.PASTE SHEET'!AD770="","",'S.D.PASTE SHEET'!AD770)</f>
        <v/>
      </c>
      <c s="74"/>
      <c s="70" t="str">
        <f>IF(AK770="","",IF(AK770&gt;0,COUNT($AG$2:AG770),""))</f>
        <v/>
      </c>
      <c s="75" t="str">
        <f t="shared" si="353"/>
        <v/>
      </c>
      <c s="75" t="str">
        <f t="shared" si="354"/>
        <v/>
      </c>
      <c s="75" t="str">
        <f t="shared" si="355"/>
        <v/>
      </c>
      <c s="73" t="str">
        <f t="shared" si="356"/>
        <v/>
      </c>
      <c s="75" t="str">
        <f t="shared" si="357"/>
        <v/>
      </c>
      <c s="75" t="str">
        <f t="shared" si="358"/>
        <v/>
      </c>
      <c s="75" t="str">
        <f t="shared" si="359"/>
        <v/>
      </c>
      <c s="75" t="str">
        <f t="shared" si="360"/>
        <v/>
      </c>
      <c s="75" t="str">
        <f t="shared" si="361"/>
        <v/>
      </c>
      <c s="73" t="str">
        <f t="shared" si="362"/>
        <v/>
      </c>
      <c s="75" t="str">
        <f t="shared" si="363"/>
        <v/>
      </c>
      <c s="75" t="str">
        <f t="shared" si="364"/>
        <v/>
      </c>
      <c s="75" t="str">
        <f t="shared" si="365"/>
        <v/>
      </c>
      <c s="75" t="str">
        <f t="shared" si="366"/>
        <v/>
      </c>
      <c s="75" t="str">
        <f t="shared" si="367"/>
        <v/>
      </c>
      <c s="75" t="str">
        <f t="shared" si="368"/>
        <v/>
      </c>
      <c s="70"/>
      <c s="70" t="str">
        <f>IF(BC770="","",IF(BC770&gt;0,COUNT($AY$2:AY770),""))</f>
        <v/>
      </c>
      <c s="76" t="str">
        <f t="shared" si="369"/>
        <v/>
      </c>
      <c s="76" t="str">
        <f t="shared" si="370"/>
        <v/>
      </c>
      <c s="76" t="str">
        <f t="shared" si="371"/>
        <v/>
      </c>
      <c s="73" t="str">
        <f t="shared" si="372"/>
        <v/>
      </c>
      <c s="76" t="str">
        <f t="shared" si="373"/>
        <v/>
      </c>
      <c s="76" t="str">
        <f t="shared" si="374"/>
        <v/>
      </c>
      <c s="76" t="str">
        <f t="shared" si="375"/>
        <v/>
      </c>
      <c s="76" t="str">
        <f t="shared" si="376"/>
        <v/>
      </c>
      <c s="76" t="str">
        <f t="shared" si="377"/>
        <v/>
      </c>
      <c s="73" t="str">
        <f t="shared" si="378"/>
        <v/>
      </c>
      <c s="76" t="str">
        <f t="shared" si="379"/>
        <v/>
      </c>
      <c s="76" t="str">
        <f t="shared" si="380"/>
        <v/>
      </c>
      <c s="76" t="str">
        <f t="shared" si="381"/>
        <v/>
      </c>
      <c s="76" t="str">
        <f t="shared" si="382"/>
        <v/>
      </c>
      <c s="76" t="str">
        <f t="shared" si="383"/>
        <v/>
      </c>
      <c s="76" t="str">
        <f t="shared" si="3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1" spans="1:157" ht="15.75" customHeight="1">
      <c r="A771" s="72" t="str">
        <f>IF('S.D.PASTE SHEET'!A771="","",'S.D.PASTE SHEET'!A771)</f>
        <v/>
      </c>
      <c s="72" t="str">
        <f>IF('S.D.PASTE SHEET'!B771="","",'S.D.PASTE SHEET'!B771)</f>
        <v/>
      </c>
      <c s="72" t="str">
        <f>IF('S.D.PASTE SHEET'!C771="","",'S.D.PASTE SHEET'!C771)</f>
        <v/>
      </c>
      <c s="73" t="str">
        <f>IF('S.D.PASTE SHEET'!D771="","",'S.D.PASTE SHEET'!D771)</f>
        <v/>
      </c>
      <c s="72" t="str">
        <f>IF('S.D.PASTE SHEET'!E771="","",UPPER('S.D.PASTE SHEET'!E771))</f>
        <v/>
      </c>
      <c s="72" t="str">
        <f>IF('S.D.PASTE SHEET'!F771="","",'S.D.PASTE SHEET'!F771)</f>
        <v/>
      </c>
      <c s="72" t="str">
        <f>IF('S.D.PASTE SHEET'!G771="","",UPPER('S.D.PASTE SHEET'!G771))</f>
        <v/>
      </c>
      <c s="72" t="str">
        <f>IF('S.D.PASTE SHEET'!H771="","",UPPER('S.D.PASTE SHEET'!H771))</f>
        <v/>
      </c>
      <c s="72" t="str">
        <f>IF('S.D.PASTE SHEET'!I771="","",'S.D.PASTE SHEET'!I771)</f>
        <v/>
      </c>
      <c s="73" t="str">
        <f>IF('S.D.PASTE SHEET'!J771="","",'S.D.PASTE SHEET'!J771)</f>
        <v/>
      </c>
      <c s="72" t="str">
        <f>IF('S.D.PASTE SHEET'!K771="","",'S.D.PASTE SHEET'!K771)</f>
        <v/>
      </c>
      <c s="72" t="str">
        <f>IF('S.D.PASTE SHEET'!L771="","",'S.D.PASTE SHEET'!L771)</f>
        <v/>
      </c>
      <c s="72" t="str">
        <f>IF('S.D.PASTE SHEET'!M771="","",'S.D.PASTE SHEET'!M771)</f>
        <v/>
      </c>
      <c s="72" t="str">
        <f>IF('S.D.PASTE SHEET'!N771="","",'S.D.PASTE SHEET'!N771)</f>
        <v/>
      </c>
      <c s="72" t="str">
        <f>IF('S.D.PASTE SHEET'!O771="","",'S.D.PASTE SHEET'!O771)</f>
        <v/>
      </c>
      <c s="72" t="str">
        <f>IF('S.D.PASTE SHEET'!P771="","",'S.D.PASTE SHEET'!P771)</f>
        <v/>
      </c>
      <c s="72" t="str">
        <f>IF('S.D.PASTE SHEET'!Q771="","",'S.D.PASTE SHEET'!Q771)</f>
        <v/>
      </c>
      <c s="72" t="str">
        <f>IF('S.D.PASTE SHEET'!R771="","",'S.D.PASTE SHEET'!R771)</f>
        <v/>
      </c>
      <c s="72" t="str">
        <f>IF('S.D.PASTE SHEET'!S771="","",'S.D.PASTE SHEET'!S771)</f>
        <v/>
      </c>
      <c s="72" t="str">
        <f>IF('S.D.PASTE SHEET'!T771="","",'S.D.PASTE SHEET'!T771)</f>
        <v/>
      </c>
      <c s="72" t="str">
        <f>IF('S.D.PASTE SHEET'!U771="","",'S.D.PASTE SHEET'!U771)</f>
        <v/>
      </c>
      <c s="72" t="str">
        <f>IF('S.D.PASTE SHEET'!V771="","",'S.D.PASTE SHEET'!V771)</f>
        <v/>
      </c>
      <c s="72" t="str">
        <f>IF('S.D.PASTE SHEET'!W771="","",'S.D.PASTE SHEET'!W771)</f>
        <v/>
      </c>
      <c s="72" t="str">
        <f>IF('S.D.PASTE SHEET'!X771="","",'S.D.PASTE SHEET'!X771)</f>
        <v/>
      </c>
      <c s="72" t="str">
        <f>IF('S.D.PASTE SHEET'!Y771="","",'S.D.PASTE SHEET'!Y771)</f>
        <v/>
      </c>
      <c s="72" t="str">
        <f>IF('S.D.PASTE SHEET'!Z771="","",'S.D.PASTE SHEET'!Z771)</f>
        <v/>
      </c>
      <c s="72" t="str">
        <f>IF('S.D.PASTE SHEET'!AA771="","",'S.D.PASTE SHEET'!AA771)</f>
        <v/>
      </c>
      <c s="72" t="str">
        <f>IF('S.D.PASTE SHEET'!AB771="","",'S.D.PASTE SHEET'!AB771)</f>
        <v/>
      </c>
      <c s="72" t="str">
        <f>IF('S.D.PASTE SHEET'!AC771="","",'S.D.PASTE SHEET'!AC771)</f>
        <v/>
      </c>
      <c s="72" t="str">
        <f>IF('S.D.PASTE SHEET'!AD771="","",'S.D.PASTE SHEET'!AD771)</f>
        <v/>
      </c>
      <c s="74"/>
      <c s="70" t="str">
        <f>IF(AK771="","",IF(AK771&gt;0,COUNT($AG$2:AG771),""))</f>
        <v/>
      </c>
      <c s="75" t="str">
        <f t="shared" si="385" ref="AG771:AG834">IF(AND($AJ$1=12,$A771=12),$A771,"")</f>
        <v/>
      </c>
      <c s="75" t="str">
        <f t="shared" si="386" ref="AH771:AH834">IF(AND($AJ$1=12,$A771=12),$B771,"")</f>
        <v/>
      </c>
      <c s="75" t="str">
        <f t="shared" si="387" ref="AI771:AI834">IF(AND($AJ$1=12,$A771=12),C771,"")</f>
        <v/>
      </c>
      <c s="73" t="str">
        <f t="shared" si="388" ref="AJ771:AJ834">IF(AND($AJ$1=12,$A771=12),$D771,"")</f>
        <v/>
      </c>
      <c s="75" t="str">
        <f t="shared" si="389" ref="AK771:AK834">IF(AND($AJ$1=12,$A771=12),$E771,"")</f>
        <v/>
      </c>
      <c s="75" t="str">
        <f t="shared" si="390" ref="AL771:AL834">IF(AND($AJ$1=12,$A771=12),$F771,"")</f>
        <v/>
      </c>
      <c s="75" t="str">
        <f t="shared" si="391" ref="AM771:AM834">IF(AND($AJ$1=12,$A771=12),$G771,"")</f>
        <v/>
      </c>
      <c s="75" t="str">
        <f t="shared" si="392" ref="AN771:AN834">IF(AND($AJ$1=12,$A771=12),$H771,"")</f>
        <v/>
      </c>
      <c s="75" t="str">
        <f t="shared" si="393" ref="AO771:AO834">IF(AND($AJ$1=12,$A771=12),$I771,"")</f>
        <v/>
      </c>
      <c s="73" t="str">
        <f t="shared" si="394" ref="AP771:AP834">IF(AND($AJ$1=12,$A771=12),$J771,"")</f>
        <v/>
      </c>
      <c s="75" t="str">
        <f t="shared" si="395" ref="AQ771:AQ834">IF(AND($AJ$1=12,$A771=12),$K771,"")</f>
        <v/>
      </c>
      <c s="75" t="str">
        <f t="shared" si="396" ref="AR771:AR834">IF(AND($AJ$1=12,$A771=12),$L771,"")</f>
        <v/>
      </c>
      <c s="75" t="str">
        <f t="shared" si="397" ref="AS771:AS834">IF(AND($AJ$1=12,$A771=12),$M771,"")</f>
        <v/>
      </c>
      <c s="75" t="str">
        <f t="shared" si="398" ref="AT771:AT834">IF(AND($AJ$1=12,$A771=12),$N771,"")</f>
        <v/>
      </c>
      <c s="75" t="str">
        <f t="shared" si="399" ref="AU771:AU834">IF(AND($AJ$1=12,$A771=12),$O771,"")</f>
        <v/>
      </c>
      <c s="75" t="str">
        <f t="shared" si="400" ref="AV771:AV834">IF(AND($AJ$1=12,$A771=12),$P771,"")</f>
        <v/>
      </c>
      <c s="70"/>
      <c s="70" t="str">
        <f>IF(BC771="","",IF(BC771&gt;0,COUNT($AY$2:AY771),""))</f>
        <v/>
      </c>
      <c s="76" t="str">
        <f t="shared" si="401" ref="AY771:AY834">IF(AND($BB$1=12,$A771=12,$BC$1=$B771),$A771,"")</f>
        <v/>
      </c>
      <c s="76" t="str">
        <f t="shared" si="402" ref="AZ771:AZ834">IF(AND($BB$1=12,$A771=12,$BC$1=$B771),$B771,"")</f>
        <v/>
      </c>
      <c s="76" t="str">
        <f t="shared" si="403" ref="BA771:BA834">IF(AND($BB$1=12,$A771=12,$BC$1=$B771),$C771,"")</f>
        <v/>
      </c>
      <c s="73" t="str">
        <f t="shared" si="404" ref="BB771:BB834">IF(AND($BB$1=12,$A771=12,$BC$1=$B771),$D771,"")</f>
        <v/>
      </c>
      <c s="76" t="str">
        <f t="shared" si="405" ref="BC771:BC834">IF(AND($BB$1=12,$A771=12,$BC$1=$B771),$E771,"")</f>
        <v/>
      </c>
      <c s="76" t="str">
        <f t="shared" si="406" ref="BD771:BD834">IF(AND($BB$1=12,$A771=12,$BC$1=$B771),$F771,"")</f>
        <v/>
      </c>
      <c s="76" t="str">
        <f t="shared" si="407" ref="BE771:BE834">IF(AND($BB$1=12,$A771=12,$BC$1=$B771),$G771,"")</f>
        <v/>
      </c>
      <c s="76" t="str">
        <f t="shared" si="408" ref="BF771:BF834">IF(AND($BB$1=12,$A771=12,$BC$1=$B771),$H771,"")</f>
        <v/>
      </c>
      <c s="76" t="str">
        <f t="shared" si="409" ref="BG771:BG834">IF(AND($BB$1=12,$A771=12,$BC$1=$B771),$I771,"")</f>
        <v/>
      </c>
      <c s="73" t="str">
        <f t="shared" si="410" ref="BH771:BH834">IF(AND($BB$1=12,$A771=12,$BC$1=$B771),$J771,"")</f>
        <v/>
      </c>
      <c s="76" t="str">
        <f t="shared" si="411" ref="BI771:BI834">IF(AND($BB$1=12,$A771=12,$BC$1=$B771),$K771,"")</f>
        <v/>
      </c>
      <c s="76" t="str">
        <f t="shared" si="412" ref="BJ771:BJ834">IF(AND($BB$1=12,$A771=12,$BC$1=$B771),$L771,"")</f>
        <v/>
      </c>
      <c s="76" t="str">
        <f t="shared" si="413" ref="BK771:BK834">IF(AND($BB$1=12,$A771=12,$BC$1=$B771),$M771,"")</f>
        <v/>
      </c>
      <c s="76" t="str">
        <f t="shared" si="414" ref="BL771:BL834">IF(AND($BB$1=12,$A771=12,$BC$1=$B771),$N771,"")</f>
        <v/>
      </c>
      <c s="76" t="str">
        <f t="shared" si="415" ref="BM771:BM834">IF(AND($BB$1=12,$A771=12,$BC$1=$B771),$O771,"")</f>
        <v/>
      </c>
      <c s="76" t="str">
        <f t="shared" si="416" ref="BN771:BN834">IF(AND($BB$1=12,$A771=12,$BC$1=$B771),$P771,"")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2" spans="1:157" ht="15.75" customHeight="1">
      <c r="A772" s="72" t="str">
        <f>IF('S.D.PASTE SHEET'!A772="","",'S.D.PASTE SHEET'!A772)</f>
        <v/>
      </c>
      <c s="72" t="str">
        <f>IF('S.D.PASTE SHEET'!B772="","",'S.D.PASTE SHEET'!B772)</f>
        <v/>
      </c>
      <c s="72" t="str">
        <f>IF('S.D.PASTE SHEET'!C772="","",'S.D.PASTE SHEET'!C772)</f>
        <v/>
      </c>
      <c s="73" t="str">
        <f>IF('S.D.PASTE SHEET'!D772="","",'S.D.PASTE SHEET'!D772)</f>
        <v/>
      </c>
      <c s="72" t="str">
        <f>IF('S.D.PASTE SHEET'!E772="","",UPPER('S.D.PASTE SHEET'!E772))</f>
        <v/>
      </c>
      <c s="72" t="str">
        <f>IF('S.D.PASTE SHEET'!F772="","",'S.D.PASTE SHEET'!F772)</f>
        <v/>
      </c>
      <c s="72" t="str">
        <f>IF('S.D.PASTE SHEET'!G772="","",UPPER('S.D.PASTE SHEET'!G772))</f>
        <v/>
      </c>
      <c s="72" t="str">
        <f>IF('S.D.PASTE SHEET'!H772="","",UPPER('S.D.PASTE SHEET'!H772))</f>
        <v/>
      </c>
      <c s="72" t="str">
        <f>IF('S.D.PASTE SHEET'!I772="","",'S.D.PASTE SHEET'!I772)</f>
        <v/>
      </c>
      <c s="73" t="str">
        <f>IF('S.D.PASTE SHEET'!J772="","",'S.D.PASTE SHEET'!J772)</f>
        <v/>
      </c>
      <c s="72" t="str">
        <f>IF('S.D.PASTE SHEET'!K772="","",'S.D.PASTE SHEET'!K772)</f>
        <v/>
      </c>
      <c s="72" t="str">
        <f>IF('S.D.PASTE SHEET'!L772="","",'S.D.PASTE SHEET'!L772)</f>
        <v/>
      </c>
      <c s="72" t="str">
        <f>IF('S.D.PASTE SHEET'!M772="","",'S.D.PASTE SHEET'!M772)</f>
        <v/>
      </c>
      <c s="72" t="str">
        <f>IF('S.D.PASTE SHEET'!N772="","",'S.D.PASTE SHEET'!N772)</f>
        <v/>
      </c>
      <c s="72" t="str">
        <f>IF('S.D.PASTE SHEET'!O772="","",'S.D.PASTE SHEET'!O772)</f>
        <v/>
      </c>
      <c s="72" t="str">
        <f>IF('S.D.PASTE SHEET'!P772="","",'S.D.PASTE SHEET'!P772)</f>
        <v/>
      </c>
      <c s="72" t="str">
        <f>IF('S.D.PASTE SHEET'!Q772="","",'S.D.PASTE SHEET'!Q772)</f>
        <v/>
      </c>
      <c s="72" t="str">
        <f>IF('S.D.PASTE SHEET'!R772="","",'S.D.PASTE SHEET'!R772)</f>
        <v/>
      </c>
      <c s="72" t="str">
        <f>IF('S.D.PASTE SHEET'!S772="","",'S.D.PASTE SHEET'!S772)</f>
        <v/>
      </c>
      <c s="72" t="str">
        <f>IF('S.D.PASTE SHEET'!T772="","",'S.D.PASTE SHEET'!T772)</f>
        <v/>
      </c>
      <c s="72" t="str">
        <f>IF('S.D.PASTE SHEET'!U772="","",'S.D.PASTE SHEET'!U772)</f>
        <v/>
      </c>
      <c s="72" t="str">
        <f>IF('S.D.PASTE SHEET'!V772="","",'S.D.PASTE SHEET'!V772)</f>
        <v/>
      </c>
      <c s="72" t="str">
        <f>IF('S.D.PASTE SHEET'!W772="","",'S.D.PASTE SHEET'!W772)</f>
        <v/>
      </c>
      <c s="72" t="str">
        <f>IF('S.D.PASTE SHEET'!X772="","",'S.D.PASTE SHEET'!X772)</f>
        <v/>
      </c>
      <c s="72" t="str">
        <f>IF('S.D.PASTE SHEET'!Y772="","",'S.D.PASTE SHEET'!Y772)</f>
        <v/>
      </c>
      <c s="72" t="str">
        <f>IF('S.D.PASTE SHEET'!Z772="","",'S.D.PASTE SHEET'!Z772)</f>
        <v/>
      </c>
      <c s="72" t="str">
        <f>IF('S.D.PASTE SHEET'!AA772="","",'S.D.PASTE SHEET'!AA772)</f>
        <v/>
      </c>
      <c s="72" t="str">
        <f>IF('S.D.PASTE SHEET'!AB772="","",'S.D.PASTE SHEET'!AB772)</f>
        <v/>
      </c>
      <c s="72" t="str">
        <f>IF('S.D.PASTE SHEET'!AC772="","",'S.D.PASTE SHEET'!AC772)</f>
        <v/>
      </c>
      <c s="72" t="str">
        <f>IF('S.D.PASTE SHEET'!AD772="","",'S.D.PASTE SHEET'!AD772)</f>
        <v/>
      </c>
      <c s="74"/>
      <c s="70" t="str">
        <f>IF(AK772="","",IF(AK772&gt;0,COUNT($AG$2:AG772),""))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IF(BC772="","",IF(BC772&gt;0,COUNT($AY$2:AY772),""))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3" spans="1:157" ht="15.75" customHeight="1">
      <c r="A773" s="72" t="str">
        <f>IF('S.D.PASTE SHEET'!A773="","",'S.D.PASTE SHEET'!A773)</f>
        <v/>
      </c>
      <c s="72" t="str">
        <f>IF('S.D.PASTE SHEET'!B773="","",'S.D.PASTE SHEET'!B773)</f>
        <v/>
      </c>
      <c s="72" t="str">
        <f>IF('S.D.PASTE SHEET'!C773="","",'S.D.PASTE SHEET'!C773)</f>
        <v/>
      </c>
      <c s="73" t="str">
        <f>IF('S.D.PASTE SHEET'!D773="","",'S.D.PASTE SHEET'!D773)</f>
        <v/>
      </c>
      <c s="72" t="str">
        <f>IF('S.D.PASTE SHEET'!E773="","",UPPER('S.D.PASTE SHEET'!E773))</f>
        <v/>
      </c>
      <c s="72" t="str">
        <f>IF('S.D.PASTE SHEET'!F773="","",'S.D.PASTE SHEET'!F773)</f>
        <v/>
      </c>
      <c s="72" t="str">
        <f>IF('S.D.PASTE SHEET'!G773="","",UPPER('S.D.PASTE SHEET'!G773))</f>
        <v/>
      </c>
      <c s="72" t="str">
        <f>IF('S.D.PASTE SHEET'!H773="","",UPPER('S.D.PASTE SHEET'!H773))</f>
        <v/>
      </c>
      <c s="72" t="str">
        <f>IF('S.D.PASTE SHEET'!I773="","",'S.D.PASTE SHEET'!I773)</f>
        <v/>
      </c>
      <c s="73" t="str">
        <f>IF('S.D.PASTE SHEET'!J773="","",'S.D.PASTE SHEET'!J773)</f>
        <v/>
      </c>
      <c s="72" t="str">
        <f>IF('S.D.PASTE SHEET'!K773="","",'S.D.PASTE SHEET'!K773)</f>
        <v/>
      </c>
      <c s="72" t="str">
        <f>IF('S.D.PASTE SHEET'!L773="","",'S.D.PASTE SHEET'!L773)</f>
        <v/>
      </c>
      <c s="72" t="str">
        <f>IF('S.D.PASTE SHEET'!M773="","",'S.D.PASTE SHEET'!M773)</f>
        <v/>
      </c>
      <c s="72" t="str">
        <f>IF('S.D.PASTE SHEET'!N773="","",'S.D.PASTE SHEET'!N773)</f>
        <v/>
      </c>
      <c s="72" t="str">
        <f>IF('S.D.PASTE SHEET'!O773="","",'S.D.PASTE SHEET'!O773)</f>
        <v/>
      </c>
      <c s="72" t="str">
        <f>IF('S.D.PASTE SHEET'!P773="","",'S.D.PASTE SHEET'!P773)</f>
        <v/>
      </c>
      <c s="72" t="str">
        <f>IF('S.D.PASTE SHEET'!Q773="","",'S.D.PASTE SHEET'!Q773)</f>
        <v/>
      </c>
      <c s="72" t="str">
        <f>IF('S.D.PASTE SHEET'!R773="","",'S.D.PASTE SHEET'!R773)</f>
        <v/>
      </c>
      <c s="72" t="str">
        <f>IF('S.D.PASTE SHEET'!S773="","",'S.D.PASTE SHEET'!S773)</f>
        <v/>
      </c>
      <c s="72" t="str">
        <f>IF('S.D.PASTE SHEET'!T773="","",'S.D.PASTE SHEET'!T773)</f>
        <v/>
      </c>
      <c s="72" t="str">
        <f>IF('S.D.PASTE SHEET'!U773="","",'S.D.PASTE SHEET'!U773)</f>
        <v/>
      </c>
      <c s="72" t="str">
        <f>IF('S.D.PASTE SHEET'!V773="","",'S.D.PASTE SHEET'!V773)</f>
        <v/>
      </c>
      <c s="72" t="str">
        <f>IF('S.D.PASTE SHEET'!W773="","",'S.D.PASTE SHEET'!W773)</f>
        <v/>
      </c>
      <c s="72" t="str">
        <f>IF('S.D.PASTE SHEET'!X773="","",'S.D.PASTE SHEET'!X773)</f>
        <v/>
      </c>
      <c s="72" t="str">
        <f>IF('S.D.PASTE SHEET'!Y773="","",'S.D.PASTE SHEET'!Y773)</f>
        <v/>
      </c>
      <c s="72" t="str">
        <f>IF('S.D.PASTE SHEET'!Z773="","",'S.D.PASTE SHEET'!Z773)</f>
        <v/>
      </c>
      <c s="72" t="str">
        <f>IF('S.D.PASTE SHEET'!AA773="","",'S.D.PASTE SHEET'!AA773)</f>
        <v/>
      </c>
      <c s="72" t="str">
        <f>IF('S.D.PASTE SHEET'!AB773="","",'S.D.PASTE SHEET'!AB773)</f>
        <v/>
      </c>
      <c s="72" t="str">
        <f>IF('S.D.PASTE SHEET'!AC773="","",'S.D.PASTE SHEET'!AC773)</f>
        <v/>
      </c>
      <c s="72" t="str">
        <f>IF('S.D.PASTE SHEET'!AD773="","",'S.D.PASTE SHEET'!AD773)</f>
        <v/>
      </c>
      <c s="74"/>
      <c s="70" t="str">
        <f>IF(AK773="","",IF(AK773&gt;0,COUNT($AG$2:AG773),""))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IF(BC773="","",IF(BC773&gt;0,COUNT($AY$2:AY773),""))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4" spans="1:157" ht="15.75" customHeight="1">
      <c r="A774" s="72" t="str">
        <f>IF('S.D.PASTE SHEET'!A774="","",'S.D.PASTE SHEET'!A774)</f>
        <v/>
      </c>
      <c s="72" t="str">
        <f>IF('S.D.PASTE SHEET'!B774="","",'S.D.PASTE SHEET'!B774)</f>
        <v/>
      </c>
      <c s="72" t="str">
        <f>IF('S.D.PASTE SHEET'!C774="","",'S.D.PASTE SHEET'!C774)</f>
        <v/>
      </c>
      <c s="73" t="str">
        <f>IF('S.D.PASTE SHEET'!D774="","",'S.D.PASTE SHEET'!D774)</f>
        <v/>
      </c>
      <c s="72" t="str">
        <f>IF('S.D.PASTE SHEET'!E774="","",UPPER('S.D.PASTE SHEET'!E774))</f>
        <v/>
      </c>
      <c s="72" t="str">
        <f>IF('S.D.PASTE SHEET'!F774="","",'S.D.PASTE SHEET'!F774)</f>
        <v/>
      </c>
      <c s="72" t="str">
        <f>IF('S.D.PASTE SHEET'!G774="","",UPPER('S.D.PASTE SHEET'!G774))</f>
        <v/>
      </c>
      <c s="72" t="str">
        <f>IF('S.D.PASTE SHEET'!H774="","",UPPER('S.D.PASTE SHEET'!H774))</f>
        <v/>
      </c>
      <c s="72" t="str">
        <f>IF('S.D.PASTE SHEET'!I774="","",'S.D.PASTE SHEET'!I774)</f>
        <v/>
      </c>
      <c s="73" t="str">
        <f>IF('S.D.PASTE SHEET'!J774="","",'S.D.PASTE SHEET'!J774)</f>
        <v/>
      </c>
      <c s="72" t="str">
        <f>IF('S.D.PASTE SHEET'!K774="","",'S.D.PASTE SHEET'!K774)</f>
        <v/>
      </c>
      <c s="72" t="str">
        <f>IF('S.D.PASTE SHEET'!L774="","",'S.D.PASTE SHEET'!L774)</f>
        <v/>
      </c>
      <c s="72" t="str">
        <f>IF('S.D.PASTE SHEET'!M774="","",'S.D.PASTE SHEET'!M774)</f>
        <v/>
      </c>
      <c s="72" t="str">
        <f>IF('S.D.PASTE SHEET'!N774="","",'S.D.PASTE SHEET'!N774)</f>
        <v/>
      </c>
      <c s="72" t="str">
        <f>IF('S.D.PASTE SHEET'!O774="","",'S.D.PASTE SHEET'!O774)</f>
        <v/>
      </c>
      <c s="72" t="str">
        <f>IF('S.D.PASTE SHEET'!P774="","",'S.D.PASTE SHEET'!P774)</f>
        <v/>
      </c>
      <c s="72" t="str">
        <f>IF('S.D.PASTE SHEET'!Q774="","",'S.D.PASTE SHEET'!Q774)</f>
        <v/>
      </c>
      <c s="72" t="str">
        <f>IF('S.D.PASTE SHEET'!R774="","",'S.D.PASTE SHEET'!R774)</f>
        <v/>
      </c>
      <c s="72" t="str">
        <f>IF('S.D.PASTE SHEET'!S774="","",'S.D.PASTE SHEET'!S774)</f>
        <v/>
      </c>
      <c s="72" t="str">
        <f>IF('S.D.PASTE SHEET'!T774="","",'S.D.PASTE SHEET'!T774)</f>
        <v/>
      </c>
      <c s="72" t="str">
        <f>IF('S.D.PASTE SHEET'!U774="","",'S.D.PASTE SHEET'!U774)</f>
        <v/>
      </c>
      <c s="72" t="str">
        <f>IF('S.D.PASTE SHEET'!V774="","",'S.D.PASTE SHEET'!V774)</f>
        <v/>
      </c>
      <c s="72" t="str">
        <f>IF('S.D.PASTE SHEET'!W774="","",'S.D.PASTE SHEET'!W774)</f>
        <v/>
      </c>
      <c s="72" t="str">
        <f>IF('S.D.PASTE SHEET'!X774="","",'S.D.PASTE SHEET'!X774)</f>
        <v/>
      </c>
      <c s="72" t="str">
        <f>IF('S.D.PASTE SHEET'!Y774="","",'S.D.PASTE SHEET'!Y774)</f>
        <v/>
      </c>
      <c s="72" t="str">
        <f>IF('S.D.PASTE SHEET'!Z774="","",'S.D.PASTE SHEET'!Z774)</f>
        <v/>
      </c>
      <c s="72" t="str">
        <f>IF('S.D.PASTE SHEET'!AA774="","",'S.D.PASTE SHEET'!AA774)</f>
        <v/>
      </c>
      <c s="72" t="str">
        <f>IF('S.D.PASTE SHEET'!AB774="","",'S.D.PASTE SHEET'!AB774)</f>
        <v/>
      </c>
      <c s="72" t="str">
        <f>IF('S.D.PASTE SHEET'!AC774="","",'S.D.PASTE SHEET'!AC774)</f>
        <v/>
      </c>
      <c s="72" t="str">
        <f>IF('S.D.PASTE SHEET'!AD774="","",'S.D.PASTE SHEET'!AD774)</f>
        <v/>
      </c>
      <c s="74"/>
      <c s="70" t="str">
        <f>IF(AK774="","",IF(AK774&gt;0,COUNT($AG$2:AG774),""))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IF(BC774="","",IF(BC774&gt;0,COUNT($AY$2:AY774),""))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5" spans="1:157" ht="15.75" customHeight="1">
      <c r="A775" s="72" t="str">
        <f>IF('S.D.PASTE SHEET'!A775="","",'S.D.PASTE SHEET'!A775)</f>
        <v/>
      </c>
      <c s="72" t="str">
        <f>IF('S.D.PASTE SHEET'!B775="","",'S.D.PASTE SHEET'!B775)</f>
        <v/>
      </c>
      <c s="72" t="str">
        <f>IF('S.D.PASTE SHEET'!C775="","",'S.D.PASTE SHEET'!C775)</f>
        <v/>
      </c>
      <c s="73" t="str">
        <f>IF('S.D.PASTE SHEET'!D775="","",'S.D.PASTE SHEET'!D775)</f>
        <v/>
      </c>
      <c s="72" t="str">
        <f>IF('S.D.PASTE SHEET'!E775="","",UPPER('S.D.PASTE SHEET'!E775))</f>
        <v/>
      </c>
      <c s="72" t="str">
        <f>IF('S.D.PASTE SHEET'!F775="","",'S.D.PASTE SHEET'!F775)</f>
        <v/>
      </c>
      <c s="72" t="str">
        <f>IF('S.D.PASTE SHEET'!G775="","",UPPER('S.D.PASTE SHEET'!G775))</f>
        <v/>
      </c>
      <c s="72" t="str">
        <f>IF('S.D.PASTE SHEET'!H775="","",UPPER('S.D.PASTE SHEET'!H775))</f>
        <v/>
      </c>
      <c s="72" t="str">
        <f>IF('S.D.PASTE SHEET'!I775="","",'S.D.PASTE SHEET'!I775)</f>
        <v/>
      </c>
      <c s="73" t="str">
        <f>IF('S.D.PASTE SHEET'!J775="","",'S.D.PASTE SHEET'!J775)</f>
        <v/>
      </c>
      <c s="72" t="str">
        <f>IF('S.D.PASTE SHEET'!K775="","",'S.D.PASTE SHEET'!K775)</f>
        <v/>
      </c>
      <c s="72" t="str">
        <f>IF('S.D.PASTE SHEET'!L775="","",'S.D.PASTE SHEET'!L775)</f>
        <v/>
      </c>
      <c s="72" t="str">
        <f>IF('S.D.PASTE SHEET'!M775="","",'S.D.PASTE SHEET'!M775)</f>
        <v/>
      </c>
      <c s="72" t="str">
        <f>IF('S.D.PASTE SHEET'!N775="","",'S.D.PASTE SHEET'!N775)</f>
        <v/>
      </c>
      <c s="72" t="str">
        <f>IF('S.D.PASTE SHEET'!O775="","",'S.D.PASTE SHEET'!O775)</f>
        <v/>
      </c>
      <c s="72" t="str">
        <f>IF('S.D.PASTE SHEET'!P775="","",'S.D.PASTE SHEET'!P775)</f>
        <v/>
      </c>
      <c s="72" t="str">
        <f>IF('S.D.PASTE SHEET'!Q775="","",'S.D.PASTE SHEET'!Q775)</f>
        <v/>
      </c>
      <c s="72" t="str">
        <f>IF('S.D.PASTE SHEET'!R775="","",'S.D.PASTE SHEET'!R775)</f>
        <v/>
      </c>
      <c s="72" t="str">
        <f>IF('S.D.PASTE SHEET'!S775="","",'S.D.PASTE SHEET'!S775)</f>
        <v/>
      </c>
      <c s="72" t="str">
        <f>IF('S.D.PASTE SHEET'!T775="","",'S.D.PASTE SHEET'!T775)</f>
        <v/>
      </c>
      <c s="72" t="str">
        <f>IF('S.D.PASTE SHEET'!U775="","",'S.D.PASTE SHEET'!U775)</f>
        <v/>
      </c>
      <c s="72" t="str">
        <f>IF('S.D.PASTE SHEET'!V775="","",'S.D.PASTE SHEET'!V775)</f>
        <v/>
      </c>
      <c s="72" t="str">
        <f>IF('S.D.PASTE SHEET'!W775="","",'S.D.PASTE SHEET'!W775)</f>
        <v/>
      </c>
      <c s="72" t="str">
        <f>IF('S.D.PASTE SHEET'!X775="","",'S.D.PASTE SHEET'!X775)</f>
        <v/>
      </c>
      <c s="72" t="str">
        <f>IF('S.D.PASTE SHEET'!Y775="","",'S.D.PASTE SHEET'!Y775)</f>
        <v/>
      </c>
      <c s="72" t="str">
        <f>IF('S.D.PASTE SHEET'!Z775="","",'S.D.PASTE SHEET'!Z775)</f>
        <v/>
      </c>
      <c s="72" t="str">
        <f>IF('S.D.PASTE SHEET'!AA775="","",'S.D.PASTE SHEET'!AA775)</f>
        <v/>
      </c>
      <c s="72" t="str">
        <f>IF('S.D.PASTE SHEET'!AB775="","",'S.D.PASTE SHEET'!AB775)</f>
        <v/>
      </c>
      <c s="72" t="str">
        <f>IF('S.D.PASTE SHEET'!AC775="","",'S.D.PASTE SHEET'!AC775)</f>
        <v/>
      </c>
      <c s="72" t="str">
        <f>IF('S.D.PASTE SHEET'!AD775="","",'S.D.PASTE SHEET'!AD775)</f>
        <v/>
      </c>
      <c s="74"/>
      <c s="70" t="str">
        <f>IF(AK775="","",IF(AK775&gt;0,COUNT($AG$2:AG775),""))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IF(BC775="","",IF(BC775&gt;0,COUNT($AY$2:AY775),""))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6" spans="1:157" ht="15.75" customHeight="1">
      <c r="A776" s="72" t="str">
        <f>IF('S.D.PASTE SHEET'!A776="","",'S.D.PASTE SHEET'!A776)</f>
        <v/>
      </c>
      <c s="72" t="str">
        <f>IF('S.D.PASTE SHEET'!B776="","",'S.D.PASTE SHEET'!B776)</f>
        <v/>
      </c>
      <c s="72" t="str">
        <f>IF('S.D.PASTE SHEET'!C776="","",'S.D.PASTE SHEET'!C776)</f>
        <v/>
      </c>
      <c s="73" t="str">
        <f>IF('S.D.PASTE SHEET'!D776="","",'S.D.PASTE SHEET'!D776)</f>
        <v/>
      </c>
      <c s="72" t="str">
        <f>IF('S.D.PASTE SHEET'!E776="","",UPPER('S.D.PASTE SHEET'!E776))</f>
        <v/>
      </c>
      <c s="72" t="str">
        <f>IF('S.D.PASTE SHEET'!F776="","",'S.D.PASTE SHEET'!F776)</f>
        <v/>
      </c>
      <c s="72" t="str">
        <f>IF('S.D.PASTE SHEET'!G776="","",UPPER('S.D.PASTE SHEET'!G776))</f>
        <v/>
      </c>
      <c s="72" t="str">
        <f>IF('S.D.PASTE SHEET'!H776="","",UPPER('S.D.PASTE SHEET'!H776))</f>
        <v/>
      </c>
      <c s="72" t="str">
        <f>IF('S.D.PASTE SHEET'!I776="","",'S.D.PASTE SHEET'!I776)</f>
        <v/>
      </c>
      <c s="73" t="str">
        <f>IF('S.D.PASTE SHEET'!J776="","",'S.D.PASTE SHEET'!J776)</f>
        <v/>
      </c>
      <c s="72" t="str">
        <f>IF('S.D.PASTE SHEET'!K776="","",'S.D.PASTE SHEET'!K776)</f>
        <v/>
      </c>
      <c s="72" t="str">
        <f>IF('S.D.PASTE SHEET'!L776="","",'S.D.PASTE SHEET'!L776)</f>
        <v/>
      </c>
      <c s="72" t="str">
        <f>IF('S.D.PASTE SHEET'!M776="","",'S.D.PASTE SHEET'!M776)</f>
        <v/>
      </c>
      <c s="72" t="str">
        <f>IF('S.D.PASTE SHEET'!N776="","",'S.D.PASTE SHEET'!N776)</f>
        <v/>
      </c>
      <c s="72" t="str">
        <f>IF('S.D.PASTE SHEET'!O776="","",'S.D.PASTE SHEET'!O776)</f>
        <v/>
      </c>
      <c s="72" t="str">
        <f>IF('S.D.PASTE SHEET'!P776="","",'S.D.PASTE SHEET'!P776)</f>
        <v/>
      </c>
      <c s="72" t="str">
        <f>IF('S.D.PASTE SHEET'!Q776="","",'S.D.PASTE SHEET'!Q776)</f>
        <v/>
      </c>
      <c s="72" t="str">
        <f>IF('S.D.PASTE SHEET'!R776="","",'S.D.PASTE SHEET'!R776)</f>
        <v/>
      </c>
      <c s="72" t="str">
        <f>IF('S.D.PASTE SHEET'!S776="","",'S.D.PASTE SHEET'!S776)</f>
        <v/>
      </c>
      <c s="72" t="str">
        <f>IF('S.D.PASTE SHEET'!T776="","",'S.D.PASTE SHEET'!T776)</f>
        <v/>
      </c>
      <c s="72" t="str">
        <f>IF('S.D.PASTE SHEET'!U776="","",'S.D.PASTE SHEET'!U776)</f>
        <v/>
      </c>
      <c s="72" t="str">
        <f>IF('S.D.PASTE SHEET'!V776="","",'S.D.PASTE SHEET'!V776)</f>
        <v/>
      </c>
      <c s="72" t="str">
        <f>IF('S.D.PASTE SHEET'!W776="","",'S.D.PASTE SHEET'!W776)</f>
        <v/>
      </c>
      <c s="72" t="str">
        <f>IF('S.D.PASTE SHEET'!X776="","",'S.D.PASTE SHEET'!X776)</f>
        <v/>
      </c>
      <c s="72" t="str">
        <f>IF('S.D.PASTE SHEET'!Y776="","",'S.D.PASTE SHEET'!Y776)</f>
        <v/>
      </c>
      <c s="72" t="str">
        <f>IF('S.D.PASTE SHEET'!Z776="","",'S.D.PASTE SHEET'!Z776)</f>
        <v/>
      </c>
      <c s="72" t="str">
        <f>IF('S.D.PASTE SHEET'!AA776="","",'S.D.PASTE SHEET'!AA776)</f>
        <v/>
      </c>
      <c s="72" t="str">
        <f>IF('S.D.PASTE SHEET'!AB776="","",'S.D.PASTE SHEET'!AB776)</f>
        <v/>
      </c>
      <c s="72" t="str">
        <f>IF('S.D.PASTE SHEET'!AC776="","",'S.D.PASTE SHEET'!AC776)</f>
        <v/>
      </c>
      <c s="72" t="str">
        <f>IF('S.D.PASTE SHEET'!AD776="","",'S.D.PASTE SHEET'!AD776)</f>
        <v/>
      </c>
      <c s="74"/>
      <c s="70" t="str">
        <f>IF(AK776="","",IF(AK776&gt;0,COUNT($AG$2:AG776),""))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IF(BC776="","",IF(BC776&gt;0,COUNT($AY$2:AY776),""))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7" spans="1:157" ht="15.75" customHeight="1">
      <c r="A777" s="72" t="str">
        <f>IF('S.D.PASTE SHEET'!A777="","",'S.D.PASTE SHEET'!A777)</f>
        <v/>
      </c>
      <c s="72" t="str">
        <f>IF('S.D.PASTE SHEET'!B777="","",'S.D.PASTE SHEET'!B777)</f>
        <v/>
      </c>
      <c s="72" t="str">
        <f>IF('S.D.PASTE SHEET'!C777="","",'S.D.PASTE SHEET'!C777)</f>
        <v/>
      </c>
      <c s="73" t="str">
        <f>IF('S.D.PASTE SHEET'!D777="","",'S.D.PASTE SHEET'!D777)</f>
        <v/>
      </c>
      <c s="72" t="str">
        <f>IF('S.D.PASTE SHEET'!E777="","",UPPER('S.D.PASTE SHEET'!E777))</f>
        <v/>
      </c>
      <c s="72" t="str">
        <f>IF('S.D.PASTE SHEET'!F777="","",'S.D.PASTE SHEET'!F777)</f>
        <v/>
      </c>
      <c s="72" t="str">
        <f>IF('S.D.PASTE SHEET'!G777="","",UPPER('S.D.PASTE SHEET'!G777))</f>
        <v/>
      </c>
      <c s="72" t="str">
        <f>IF('S.D.PASTE SHEET'!H777="","",UPPER('S.D.PASTE SHEET'!H777))</f>
        <v/>
      </c>
      <c s="72" t="str">
        <f>IF('S.D.PASTE SHEET'!I777="","",'S.D.PASTE SHEET'!I777)</f>
        <v/>
      </c>
      <c s="73" t="str">
        <f>IF('S.D.PASTE SHEET'!J777="","",'S.D.PASTE SHEET'!J777)</f>
        <v/>
      </c>
      <c s="72" t="str">
        <f>IF('S.D.PASTE SHEET'!K777="","",'S.D.PASTE SHEET'!K777)</f>
        <v/>
      </c>
      <c s="72" t="str">
        <f>IF('S.D.PASTE SHEET'!L777="","",'S.D.PASTE SHEET'!L777)</f>
        <v/>
      </c>
      <c s="72" t="str">
        <f>IF('S.D.PASTE SHEET'!M777="","",'S.D.PASTE SHEET'!M777)</f>
        <v/>
      </c>
      <c s="72" t="str">
        <f>IF('S.D.PASTE SHEET'!N777="","",'S.D.PASTE SHEET'!N777)</f>
        <v/>
      </c>
      <c s="72" t="str">
        <f>IF('S.D.PASTE SHEET'!O777="","",'S.D.PASTE SHEET'!O777)</f>
        <v/>
      </c>
      <c s="72" t="str">
        <f>IF('S.D.PASTE SHEET'!P777="","",'S.D.PASTE SHEET'!P777)</f>
        <v/>
      </c>
      <c s="72" t="str">
        <f>IF('S.D.PASTE SHEET'!Q777="","",'S.D.PASTE SHEET'!Q777)</f>
        <v/>
      </c>
      <c s="72" t="str">
        <f>IF('S.D.PASTE SHEET'!R777="","",'S.D.PASTE SHEET'!R777)</f>
        <v/>
      </c>
      <c s="72" t="str">
        <f>IF('S.D.PASTE SHEET'!S777="","",'S.D.PASTE SHEET'!S777)</f>
        <v/>
      </c>
      <c s="72" t="str">
        <f>IF('S.D.PASTE SHEET'!T777="","",'S.D.PASTE SHEET'!T777)</f>
        <v/>
      </c>
      <c s="72" t="str">
        <f>IF('S.D.PASTE SHEET'!U777="","",'S.D.PASTE SHEET'!U777)</f>
        <v/>
      </c>
      <c s="72" t="str">
        <f>IF('S.D.PASTE SHEET'!V777="","",'S.D.PASTE SHEET'!V777)</f>
        <v/>
      </c>
      <c s="72" t="str">
        <f>IF('S.D.PASTE SHEET'!W777="","",'S.D.PASTE SHEET'!W777)</f>
        <v/>
      </c>
      <c s="72" t="str">
        <f>IF('S.D.PASTE SHEET'!X777="","",'S.D.PASTE SHEET'!X777)</f>
        <v/>
      </c>
      <c s="72" t="str">
        <f>IF('S.D.PASTE SHEET'!Y777="","",'S.D.PASTE SHEET'!Y777)</f>
        <v/>
      </c>
      <c s="72" t="str">
        <f>IF('S.D.PASTE SHEET'!Z777="","",'S.D.PASTE SHEET'!Z777)</f>
        <v/>
      </c>
      <c s="72" t="str">
        <f>IF('S.D.PASTE SHEET'!AA777="","",'S.D.PASTE SHEET'!AA777)</f>
        <v/>
      </c>
      <c s="72" t="str">
        <f>IF('S.D.PASTE SHEET'!AB777="","",'S.D.PASTE SHEET'!AB777)</f>
        <v/>
      </c>
      <c s="72" t="str">
        <f>IF('S.D.PASTE SHEET'!AC777="","",'S.D.PASTE SHEET'!AC777)</f>
        <v/>
      </c>
      <c s="72" t="str">
        <f>IF('S.D.PASTE SHEET'!AD777="","",'S.D.PASTE SHEET'!AD777)</f>
        <v/>
      </c>
      <c s="74"/>
      <c s="70" t="str">
        <f>IF(AK777="","",IF(AK777&gt;0,COUNT($AG$2:AG777),""))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IF(BC777="","",IF(BC777&gt;0,COUNT($AY$2:AY777),""))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8" spans="1:157" ht="15.75" customHeight="1">
      <c r="A778" s="72" t="str">
        <f>IF('S.D.PASTE SHEET'!A778="","",'S.D.PASTE SHEET'!A778)</f>
        <v/>
      </c>
      <c s="72" t="str">
        <f>IF('S.D.PASTE SHEET'!B778="","",'S.D.PASTE SHEET'!B778)</f>
        <v/>
      </c>
      <c s="72" t="str">
        <f>IF('S.D.PASTE SHEET'!C778="","",'S.D.PASTE SHEET'!C778)</f>
        <v/>
      </c>
      <c s="73" t="str">
        <f>IF('S.D.PASTE SHEET'!D778="","",'S.D.PASTE SHEET'!D778)</f>
        <v/>
      </c>
      <c s="72" t="str">
        <f>IF('S.D.PASTE SHEET'!E778="","",UPPER('S.D.PASTE SHEET'!E778))</f>
        <v/>
      </c>
      <c s="72" t="str">
        <f>IF('S.D.PASTE SHEET'!F778="","",'S.D.PASTE SHEET'!F778)</f>
        <v/>
      </c>
      <c s="72" t="str">
        <f>IF('S.D.PASTE SHEET'!G778="","",UPPER('S.D.PASTE SHEET'!G778))</f>
        <v/>
      </c>
      <c s="72" t="str">
        <f>IF('S.D.PASTE SHEET'!H778="","",UPPER('S.D.PASTE SHEET'!H778))</f>
        <v/>
      </c>
      <c s="72" t="str">
        <f>IF('S.D.PASTE SHEET'!I778="","",'S.D.PASTE SHEET'!I778)</f>
        <v/>
      </c>
      <c s="73" t="str">
        <f>IF('S.D.PASTE SHEET'!J778="","",'S.D.PASTE SHEET'!J778)</f>
        <v/>
      </c>
      <c s="72" t="str">
        <f>IF('S.D.PASTE SHEET'!K778="","",'S.D.PASTE SHEET'!K778)</f>
        <v/>
      </c>
      <c s="72" t="str">
        <f>IF('S.D.PASTE SHEET'!L778="","",'S.D.PASTE SHEET'!L778)</f>
        <v/>
      </c>
      <c s="72" t="str">
        <f>IF('S.D.PASTE SHEET'!M778="","",'S.D.PASTE SHEET'!M778)</f>
        <v/>
      </c>
      <c s="72" t="str">
        <f>IF('S.D.PASTE SHEET'!N778="","",'S.D.PASTE SHEET'!N778)</f>
        <v/>
      </c>
      <c s="72" t="str">
        <f>IF('S.D.PASTE SHEET'!O778="","",'S.D.PASTE SHEET'!O778)</f>
        <v/>
      </c>
      <c s="72" t="str">
        <f>IF('S.D.PASTE SHEET'!P778="","",'S.D.PASTE SHEET'!P778)</f>
        <v/>
      </c>
      <c s="72" t="str">
        <f>IF('S.D.PASTE SHEET'!Q778="","",'S.D.PASTE SHEET'!Q778)</f>
        <v/>
      </c>
      <c s="72" t="str">
        <f>IF('S.D.PASTE SHEET'!R778="","",'S.D.PASTE SHEET'!R778)</f>
        <v/>
      </c>
      <c s="72" t="str">
        <f>IF('S.D.PASTE SHEET'!S778="","",'S.D.PASTE SHEET'!S778)</f>
        <v/>
      </c>
      <c s="72" t="str">
        <f>IF('S.D.PASTE SHEET'!T778="","",'S.D.PASTE SHEET'!T778)</f>
        <v/>
      </c>
      <c s="72" t="str">
        <f>IF('S.D.PASTE SHEET'!U778="","",'S.D.PASTE SHEET'!U778)</f>
        <v/>
      </c>
      <c s="72" t="str">
        <f>IF('S.D.PASTE SHEET'!V778="","",'S.D.PASTE SHEET'!V778)</f>
        <v/>
      </c>
      <c s="72" t="str">
        <f>IF('S.D.PASTE SHEET'!W778="","",'S.D.PASTE SHEET'!W778)</f>
        <v/>
      </c>
      <c s="72" t="str">
        <f>IF('S.D.PASTE SHEET'!X778="","",'S.D.PASTE SHEET'!X778)</f>
        <v/>
      </c>
      <c s="72" t="str">
        <f>IF('S.D.PASTE SHEET'!Y778="","",'S.D.PASTE SHEET'!Y778)</f>
        <v/>
      </c>
      <c s="72" t="str">
        <f>IF('S.D.PASTE SHEET'!Z778="","",'S.D.PASTE SHEET'!Z778)</f>
        <v/>
      </c>
      <c s="72" t="str">
        <f>IF('S.D.PASTE SHEET'!AA778="","",'S.D.PASTE SHEET'!AA778)</f>
        <v/>
      </c>
      <c s="72" t="str">
        <f>IF('S.D.PASTE SHEET'!AB778="","",'S.D.PASTE SHEET'!AB778)</f>
        <v/>
      </c>
      <c s="72" t="str">
        <f>IF('S.D.PASTE SHEET'!AC778="","",'S.D.PASTE SHEET'!AC778)</f>
        <v/>
      </c>
      <c s="72" t="str">
        <f>IF('S.D.PASTE SHEET'!AD778="","",'S.D.PASTE SHEET'!AD778)</f>
        <v/>
      </c>
      <c s="74"/>
      <c s="70" t="str">
        <f>IF(AK778="","",IF(AK778&gt;0,COUNT($AG$2:AG778),""))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IF(BC778="","",IF(BC778&gt;0,COUNT($AY$2:AY778),""))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79" spans="1:157" ht="15.75" customHeight="1">
      <c r="A779" s="72" t="str">
        <f>IF('S.D.PASTE SHEET'!A779="","",'S.D.PASTE SHEET'!A779)</f>
        <v/>
      </c>
      <c s="72" t="str">
        <f>IF('S.D.PASTE SHEET'!B779="","",'S.D.PASTE SHEET'!B779)</f>
        <v/>
      </c>
      <c s="72" t="str">
        <f>IF('S.D.PASTE SHEET'!C779="","",'S.D.PASTE SHEET'!C779)</f>
        <v/>
      </c>
      <c s="73" t="str">
        <f>IF('S.D.PASTE SHEET'!D779="","",'S.D.PASTE SHEET'!D779)</f>
        <v/>
      </c>
      <c s="72" t="str">
        <f>IF('S.D.PASTE SHEET'!E779="","",UPPER('S.D.PASTE SHEET'!E779))</f>
        <v/>
      </c>
      <c s="72" t="str">
        <f>IF('S.D.PASTE SHEET'!F779="","",'S.D.PASTE SHEET'!F779)</f>
        <v/>
      </c>
      <c s="72" t="str">
        <f>IF('S.D.PASTE SHEET'!G779="","",UPPER('S.D.PASTE SHEET'!G779))</f>
        <v/>
      </c>
      <c s="72" t="str">
        <f>IF('S.D.PASTE SHEET'!H779="","",UPPER('S.D.PASTE SHEET'!H779))</f>
        <v/>
      </c>
      <c s="72" t="str">
        <f>IF('S.D.PASTE SHEET'!I779="","",'S.D.PASTE SHEET'!I779)</f>
        <v/>
      </c>
      <c s="73" t="str">
        <f>IF('S.D.PASTE SHEET'!J779="","",'S.D.PASTE SHEET'!J779)</f>
        <v/>
      </c>
      <c s="72" t="str">
        <f>IF('S.D.PASTE SHEET'!K779="","",'S.D.PASTE SHEET'!K779)</f>
        <v/>
      </c>
      <c s="72" t="str">
        <f>IF('S.D.PASTE SHEET'!L779="","",'S.D.PASTE SHEET'!L779)</f>
        <v/>
      </c>
      <c s="72" t="str">
        <f>IF('S.D.PASTE SHEET'!M779="","",'S.D.PASTE SHEET'!M779)</f>
        <v/>
      </c>
      <c s="72" t="str">
        <f>IF('S.D.PASTE SHEET'!N779="","",'S.D.PASTE SHEET'!N779)</f>
        <v/>
      </c>
      <c s="72" t="str">
        <f>IF('S.D.PASTE SHEET'!O779="","",'S.D.PASTE SHEET'!O779)</f>
        <v/>
      </c>
      <c s="72" t="str">
        <f>IF('S.D.PASTE SHEET'!P779="","",'S.D.PASTE SHEET'!P779)</f>
        <v/>
      </c>
      <c s="72" t="str">
        <f>IF('S.D.PASTE SHEET'!Q779="","",'S.D.PASTE SHEET'!Q779)</f>
        <v/>
      </c>
      <c s="72" t="str">
        <f>IF('S.D.PASTE SHEET'!R779="","",'S.D.PASTE SHEET'!R779)</f>
        <v/>
      </c>
      <c s="72" t="str">
        <f>IF('S.D.PASTE SHEET'!S779="","",'S.D.PASTE SHEET'!S779)</f>
        <v/>
      </c>
      <c s="72" t="str">
        <f>IF('S.D.PASTE SHEET'!T779="","",'S.D.PASTE SHEET'!T779)</f>
        <v/>
      </c>
      <c s="72" t="str">
        <f>IF('S.D.PASTE SHEET'!U779="","",'S.D.PASTE SHEET'!U779)</f>
        <v/>
      </c>
      <c s="72" t="str">
        <f>IF('S.D.PASTE SHEET'!V779="","",'S.D.PASTE SHEET'!V779)</f>
        <v/>
      </c>
      <c s="72" t="str">
        <f>IF('S.D.PASTE SHEET'!W779="","",'S.D.PASTE SHEET'!W779)</f>
        <v/>
      </c>
      <c s="72" t="str">
        <f>IF('S.D.PASTE SHEET'!X779="","",'S.D.PASTE SHEET'!X779)</f>
        <v/>
      </c>
      <c s="72" t="str">
        <f>IF('S.D.PASTE SHEET'!Y779="","",'S.D.PASTE SHEET'!Y779)</f>
        <v/>
      </c>
      <c s="72" t="str">
        <f>IF('S.D.PASTE SHEET'!Z779="","",'S.D.PASTE SHEET'!Z779)</f>
        <v/>
      </c>
      <c s="72" t="str">
        <f>IF('S.D.PASTE SHEET'!AA779="","",'S.D.PASTE SHEET'!AA779)</f>
        <v/>
      </c>
      <c s="72" t="str">
        <f>IF('S.D.PASTE SHEET'!AB779="","",'S.D.PASTE SHEET'!AB779)</f>
        <v/>
      </c>
      <c s="72" t="str">
        <f>IF('S.D.PASTE SHEET'!AC779="","",'S.D.PASTE SHEET'!AC779)</f>
        <v/>
      </c>
      <c s="72" t="str">
        <f>IF('S.D.PASTE SHEET'!AD779="","",'S.D.PASTE SHEET'!AD779)</f>
        <v/>
      </c>
      <c s="74"/>
      <c s="70" t="str">
        <f>IF(AK779="","",IF(AK779&gt;0,COUNT($AG$2:AG779),""))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IF(BC779="","",IF(BC779&gt;0,COUNT($AY$2:AY779),""))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0" spans="1:157" ht="15.75" customHeight="1">
      <c r="A780" s="72" t="str">
        <f>IF('S.D.PASTE SHEET'!A780="","",'S.D.PASTE SHEET'!A780)</f>
        <v/>
      </c>
      <c s="72" t="str">
        <f>IF('S.D.PASTE SHEET'!B780="","",'S.D.PASTE SHEET'!B780)</f>
        <v/>
      </c>
      <c s="72" t="str">
        <f>IF('S.D.PASTE SHEET'!C780="","",'S.D.PASTE SHEET'!C780)</f>
        <v/>
      </c>
      <c s="73" t="str">
        <f>IF('S.D.PASTE SHEET'!D780="","",'S.D.PASTE SHEET'!D780)</f>
        <v/>
      </c>
      <c s="72" t="str">
        <f>IF('S.D.PASTE SHEET'!E780="","",UPPER('S.D.PASTE SHEET'!E780))</f>
        <v/>
      </c>
      <c s="72" t="str">
        <f>IF('S.D.PASTE SHEET'!F780="","",'S.D.PASTE SHEET'!F780)</f>
        <v/>
      </c>
      <c s="72" t="str">
        <f>IF('S.D.PASTE SHEET'!G780="","",UPPER('S.D.PASTE SHEET'!G780))</f>
        <v/>
      </c>
      <c s="72" t="str">
        <f>IF('S.D.PASTE SHEET'!H780="","",UPPER('S.D.PASTE SHEET'!H780))</f>
        <v/>
      </c>
      <c s="72" t="str">
        <f>IF('S.D.PASTE SHEET'!I780="","",'S.D.PASTE SHEET'!I780)</f>
        <v/>
      </c>
      <c s="73" t="str">
        <f>IF('S.D.PASTE SHEET'!J780="","",'S.D.PASTE SHEET'!J780)</f>
        <v/>
      </c>
      <c s="72" t="str">
        <f>IF('S.D.PASTE SHEET'!K780="","",'S.D.PASTE SHEET'!K780)</f>
        <v/>
      </c>
      <c s="72" t="str">
        <f>IF('S.D.PASTE SHEET'!L780="","",'S.D.PASTE SHEET'!L780)</f>
        <v/>
      </c>
      <c s="72" t="str">
        <f>IF('S.D.PASTE SHEET'!M780="","",'S.D.PASTE SHEET'!M780)</f>
        <v/>
      </c>
      <c s="72" t="str">
        <f>IF('S.D.PASTE SHEET'!N780="","",'S.D.PASTE SHEET'!N780)</f>
        <v/>
      </c>
      <c s="72" t="str">
        <f>IF('S.D.PASTE SHEET'!O780="","",'S.D.PASTE SHEET'!O780)</f>
        <v/>
      </c>
      <c s="72" t="str">
        <f>IF('S.D.PASTE SHEET'!P780="","",'S.D.PASTE SHEET'!P780)</f>
        <v/>
      </c>
      <c s="72" t="str">
        <f>IF('S.D.PASTE SHEET'!Q780="","",'S.D.PASTE SHEET'!Q780)</f>
        <v/>
      </c>
      <c s="72" t="str">
        <f>IF('S.D.PASTE SHEET'!R780="","",'S.D.PASTE SHEET'!R780)</f>
        <v/>
      </c>
      <c s="72" t="str">
        <f>IF('S.D.PASTE SHEET'!S780="","",'S.D.PASTE SHEET'!S780)</f>
        <v/>
      </c>
      <c s="72" t="str">
        <f>IF('S.D.PASTE SHEET'!T780="","",'S.D.PASTE SHEET'!T780)</f>
        <v/>
      </c>
      <c s="72" t="str">
        <f>IF('S.D.PASTE SHEET'!U780="","",'S.D.PASTE SHEET'!U780)</f>
        <v/>
      </c>
      <c s="72" t="str">
        <f>IF('S.D.PASTE SHEET'!V780="","",'S.D.PASTE SHEET'!V780)</f>
        <v/>
      </c>
      <c s="72" t="str">
        <f>IF('S.D.PASTE SHEET'!W780="","",'S.D.PASTE SHEET'!W780)</f>
        <v/>
      </c>
      <c s="72" t="str">
        <f>IF('S.D.PASTE SHEET'!X780="","",'S.D.PASTE SHEET'!X780)</f>
        <v/>
      </c>
      <c s="72" t="str">
        <f>IF('S.D.PASTE SHEET'!Y780="","",'S.D.PASTE SHEET'!Y780)</f>
        <v/>
      </c>
      <c s="72" t="str">
        <f>IF('S.D.PASTE SHEET'!Z780="","",'S.D.PASTE SHEET'!Z780)</f>
        <v/>
      </c>
      <c s="72" t="str">
        <f>IF('S.D.PASTE SHEET'!AA780="","",'S.D.PASTE SHEET'!AA780)</f>
        <v/>
      </c>
      <c s="72" t="str">
        <f>IF('S.D.PASTE SHEET'!AB780="","",'S.D.PASTE SHEET'!AB780)</f>
        <v/>
      </c>
      <c s="72" t="str">
        <f>IF('S.D.PASTE SHEET'!AC780="","",'S.D.PASTE SHEET'!AC780)</f>
        <v/>
      </c>
      <c s="72" t="str">
        <f>IF('S.D.PASTE SHEET'!AD780="","",'S.D.PASTE SHEET'!AD780)</f>
        <v/>
      </c>
      <c s="74"/>
      <c s="70" t="str">
        <f>IF(AK780="","",IF(AK780&gt;0,COUNT($AG$2:AG780),""))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IF(BC780="","",IF(BC780&gt;0,COUNT($AY$2:AY780),""))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1" spans="1:157" ht="15.75" customHeight="1">
      <c r="A781" s="72" t="str">
        <f>IF('S.D.PASTE SHEET'!A781="","",'S.D.PASTE SHEET'!A781)</f>
        <v/>
      </c>
      <c s="72" t="str">
        <f>IF('S.D.PASTE SHEET'!B781="","",'S.D.PASTE SHEET'!B781)</f>
        <v/>
      </c>
      <c s="72" t="str">
        <f>IF('S.D.PASTE SHEET'!C781="","",'S.D.PASTE SHEET'!C781)</f>
        <v/>
      </c>
      <c s="73" t="str">
        <f>IF('S.D.PASTE SHEET'!D781="","",'S.D.PASTE SHEET'!D781)</f>
        <v/>
      </c>
      <c s="72" t="str">
        <f>IF('S.D.PASTE SHEET'!E781="","",UPPER('S.D.PASTE SHEET'!E781))</f>
        <v/>
      </c>
      <c s="72" t="str">
        <f>IF('S.D.PASTE SHEET'!F781="","",'S.D.PASTE SHEET'!F781)</f>
        <v/>
      </c>
      <c s="72" t="str">
        <f>IF('S.D.PASTE SHEET'!G781="","",UPPER('S.D.PASTE SHEET'!G781))</f>
        <v/>
      </c>
      <c s="72" t="str">
        <f>IF('S.D.PASTE SHEET'!H781="","",UPPER('S.D.PASTE SHEET'!H781))</f>
        <v/>
      </c>
      <c s="72" t="str">
        <f>IF('S.D.PASTE SHEET'!I781="","",'S.D.PASTE SHEET'!I781)</f>
        <v/>
      </c>
      <c s="73" t="str">
        <f>IF('S.D.PASTE SHEET'!J781="","",'S.D.PASTE SHEET'!J781)</f>
        <v/>
      </c>
      <c s="72" t="str">
        <f>IF('S.D.PASTE SHEET'!K781="","",'S.D.PASTE SHEET'!K781)</f>
        <v/>
      </c>
      <c s="72" t="str">
        <f>IF('S.D.PASTE SHEET'!L781="","",'S.D.PASTE SHEET'!L781)</f>
        <v/>
      </c>
      <c s="72" t="str">
        <f>IF('S.D.PASTE SHEET'!M781="","",'S.D.PASTE SHEET'!M781)</f>
        <v/>
      </c>
      <c s="72" t="str">
        <f>IF('S.D.PASTE SHEET'!N781="","",'S.D.PASTE SHEET'!N781)</f>
        <v/>
      </c>
      <c s="72" t="str">
        <f>IF('S.D.PASTE SHEET'!O781="","",'S.D.PASTE SHEET'!O781)</f>
        <v/>
      </c>
      <c s="72" t="str">
        <f>IF('S.D.PASTE SHEET'!P781="","",'S.D.PASTE SHEET'!P781)</f>
        <v/>
      </c>
      <c s="72" t="str">
        <f>IF('S.D.PASTE SHEET'!Q781="","",'S.D.PASTE SHEET'!Q781)</f>
        <v/>
      </c>
      <c s="72" t="str">
        <f>IF('S.D.PASTE SHEET'!R781="","",'S.D.PASTE SHEET'!R781)</f>
        <v/>
      </c>
      <c s="72" t="str">
        <f>IF('S.D.PASTE SHEET'!S781="","",'S.D.PASTE SHEET'!S781)</f>
        <v/>
      </c>
      <c s="72" t="str">
        <f>IF('S.D.PASTE SHEET'!T781="","",'S.D.PASTE SHEET'!T781)</f>
        <v/>
      </c>
      <c s="72" t="str">
        <f>IF('S.D.PASTE SHEET'!U781="","",'S.D.PASTE SHEET'!U781)</f>
        <v/>
      </c>
      <c s="72" t="str">
        <f>IF('S.D.PASTE SHEET'!V781="","",'S.D.PASTE SHEET'!V781)</f>
        <v/>
      </c>
      <c s="72" t="str">
        <f>IF('S.D.PASTE SHEET'!W781="","",'S.D.PASTE SHEET'!W781)</f>
        <v/>
      </c>
      <c s="72" t="str">
        <f>IF('S.D.PASTE SHEET'!X781="","",'S.D.PASTE SHEET'!X781)</f>
        <v/>
      </c>
      <c s="72" t="str">
        <f>IF('S.D.PASTE SHEET'!Y781="","",'S.D.PASTE SHEET'!Y781)</f>
        <v/>
      </c>
      <c s="72" t="str">
        <f>IF('S.D.PASTE SHEET'!Z781="","",'S.D.PASTE SHEET'!Z781)</f>
        <v/>
      </c>
      <c s="72" t="str">
        <f>IF('S.D.PASTE SHEET'!AA781="","",'S.D.PASTE SHEET'!AA781)</f>
        <v/>
      </c>
      <c s="72" t="str">
        <f>IF('S.D.PASTE SHEET'!AB781="","",'S.D.PASTE SHEET'!AB781)</f>
        <v/>
      </c>
      <c s="72" t="str">
        <f>IF('S.D.PASTE SHEET'!AC781="","",'S.D.PASTE SHEET'!AC781)</f>
        <v/>
      </c>
      <c s="72" t="str">
        <f>IF('S.D.PASTE SHEET'!AD781="","",'S.D.PASTE SHEET'!AD781)</f>
        <v/>
      </c>
      <c s="74"/>
      <c s="70" t="str">
        <f>IF(AK781="","",IF(AK781&gt;0,COUNT($AG$2:AG781),""))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IF(BC781="","",IF(BC781&gt;0,COUNT($AY$2:AY781),""))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2" spans="1:157" ht="15.75" customHeight="1">
      <c r="A782" s="72" t="str">
        <f>IF('S.D.PASTE SHEET'!A782="","",'S.D.PASTE SHEET'!A782)</f>
        <v/>
      </c>
      <c s="72" t="str">
        <f>IF('S.D.PASTE SHEET'!B782="","",'S.D.PASTE SHEET'!B782)</f>
        <v/>
      </c>
      <c s="72" t="str">
        <f>IF('S.D.PASTE SHEET'!C782="","",'S.D.PASTE SHEET'!C782)</f>
        <v/>
      </c>
      <c s="73" t="str">
        <f>IF('S.D.PASTE SHEET'!D782="","",'S.D.PASTE SHEET'!D782)</f>
        <v/>
      </c>
      <c s="72" t="str">
        <f>IF('S.D.PASTE SHEET'!E782="","",UPPER('S.D.PASTE SHEET'!E782))</f>
        <v/>
      </c>
      <c s="72" t="str">
        <f>IF('S.D.PASTE SHEET'!F782="","",'S.D.PASTE SHEET'!F782)</f>
        <v/>
      </c>
      <c s="72" t="str">
        <f>IF('S.D.PASTE SHEET'!G782="","",UPPER('S.D.PASTE SHEET'!G782))</f>
        <v/>
      </c>
      <c s="72" t="str">
        <f>IF('S.D.PASTE SHEET'!H782="","",UPPER('S.D.PASTE SHEET'!H782))</f>
        <v/>
      </c>
      <c s="72" t="str">
        <f>IF('S.D.PASTE SHEET'!I782="","",'S.D.PASTE SHEET'!I782)</f>
        <v/>
      </c>
      <c s="73" t="str">
        <f>IF('S.D.PASTE SHEET'!J782="","",'S.D.PASTE SHEET'!J782)</f>
        <v/>
      </c>
      <c s="72" t="str">
        <f>IF('S.D.PASTE SHEET'!K782="","",'S.D.PASTE SHEET'!K782)</f>
        <v/>
      </c>
      <c s="72" t="str">
        <f>IF('S.D.PASTE SHEET'!L782="","",'S.D.PASTE SHEET'!L782)</f>
        <v/>
      </c>
      <c s="72" t="str">
        <f>IF('S.D.PASTE SHEET'!M782="","",'S.D.PASTE SHEET'!M782)</f>
        <v/>
      </c>
      <c s="72" t="str">
        <f>IF('S.D.PASTE SHEET'!N782="","",'S.D.PASTE SHEET'!N782)</f>
        <v/>
      </c>
      <c s="72" t="str">
        <f>IF('S.D.PASTE SHEET'!O782="","",'S.D.PASTE SHEET'!O782)</f>
        <v/>
      </c>
      <c s="72" t="str">
        <f>IF('S.D.PASTE SHEET'!P782="","",'S.D.PASTE SHEET'!P782)</f>
        <v/>
      </c>
      <c s="72" t="str">
        <f>IF('S.D.PASTE SHEET'!Q782="","",'S.D.PASTE SHEET'!Q782)</f>
        <v/>
      </c>
      <c s="72" t="str">
        <f>IF('S.D.PASTE SHEET'!R782="","",'S.D.PASTE SHEET'!R782)</f>
        <v/>
      </c>
      <c s="72" t="str">
        <f>IF('S.D.PASTE SHEET'!S782="","",'S.D.PASTE SHEET'!S782)</f>
        <v/>
      </c>
      <c s="72" t="str">
        <f>IF('S.D.PASTE SHEET'!T782="","",'S.D.PASTE SHEET'!T782)</f>
        <v/>
      </c>
      <c s="72" t="str">
        <f>IF('S.D.PASTE SHEET'!U782="","",'S.D.PASTE SHEET'!U782)</f>
        <v/>
      </c>
      <c s="72" t="str">
        <f>IF('S.D.PASTE SHEET'!V782="","",'S.D.PASTE SHEET'!V782)</f>
        <v/>
      </c>
      <c s="72" t="str">
        <f>IF('S.D.PASTE SHEET'!W782="","",'S.D.PASTE SHEET'!W782)</f>
        <v/>
      </c>
      <c s="72" t="str">
        <f>IF('S.D.PASTE SHEET'!X782="","",'S.D.PASTE SHEET'!X782)</f>
        <v/>
      </c>
      <c s="72" t="str">
        <f>IF('S.D.PASTE SHEET'!Y782="","",'S.D.PASTE SHEET'!Y782)</f>
        <v/>
      </c>
      <c s="72" t="str">
        <f>IF('S.D.PASTE SHEET'!Z782="","",'S.D.PASTE SHEET'!Z782)</f>
        <v/>
      </c>
      <c s="72" t="str">
        <f>IF('S.D.PASTE SHEET'!AA782="","",'S.D.PASTE SHEET'!AA782)</f>
        <v/>
      </c>
      <c s="72" t="str">
        <f>IF('S.D.PASTE SHEET'!AB782="","",'S.D.PASTE SHEET'!AB782)</f>
        <v/>
      </c>
      <c s="72" t="str">
        <f>IF('S.D.PASTE SHEET'!AC782="","",'S.D.PASTE SHEET'!AC782)</f>
        <v/>
      </c>
      <c s="72" t="str">
        <f>IF('S.D.PASTE SHEET'!AD782="","",'S.D.PASTE SHEET'!AD782)</f>
        <v/>
      </c>
      <c s="74"/>
      <c s="70" t="str">
        <f>IF(AK782="","",IF(AK782&gt;0,COUNT($AG$2:AG782),""))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IF(BC782="","",IF(BC782&gt;0,COUNT($AY$2:AY782),""))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3" spans="1:157" ht="15.75" customHeight="1">
      <c r="A783" s="72" t="str">
        <f>IF('S.D.PASTE SHEET'!A783="","",'S.D.PASTE SHEET'!A783)</f>
        <v/>
      </c>
      <c s="72" t="str">
        <f>IF('S.D.PASTE SHEET'!B783="","",'S.D.PASTE SHEET'!B783)</f>
        <v/>
      </c>
      <c s="72" t="str">
        <f>IF('S.D.PASTE SHEET'!C783="","",'S.D.PASTE SHEET'!C783)</f>
        <v/>
      </c>
      <c s="73" t="str">
        <f>IF('S.D.PASTE SHEET'!D783="","",'S.D.PASTE SHEET'!D783)</f>
        <v/>
      </c>
      <c s="72" t="str">
        <f>IF('S.D.PASTE SHEET'!E783="","",UPPER('S.D.PASTE SHEET'!E783))</f>
        <v/>
      </c>
      <c s="72" t="str">
        <f>IF('S.D.PASTE SHEET'!F783="","",'S.D.PASTE SHEET'!F783)</f>
        <v/>
      </c>
      <c s="72" t="str">
        <f>IF('S.D.PASTE SHEET'!G783="","",UPPER('S.D.PASTE SHEET'!G783))</f>
        <v/>
      </c>
      <c s="72" t="str">
        <f>IF('S.D.PASTE SHEET'!H783="","",UPPER('S.D.PASTE SHEET'!H783))</f>
        <v/>
      </c>
      <c s="72" t="str">
        <f>IF('S.D.PASTE SHEET'!I783="","",'S.D.PASTE SHEET'!I783)</f>
        <v/>
      </c>
      <c s="73" t="str">
        <f>IF('S.D.PASTE SHEET'!J783="","",'S.D.PASTE SHEET'!J783)</f>
        <v/>
      </c>
      <c s="72" t="str">
        <f>IF('S.D.PASTE SHEET'!K783="","",'S.D.PASTE SHEET'!K783)</f>
        <v/>
      </c>
      <c s="72" t="str">
        <f>IF('S.D.PASTE SHEET'!L783="","",'S.D.PASTE SHEET'!L783)</f>
        <v/>
      </c>
      <c s="72" t="str">
        <f>IF('S.D.PASTE SHEET'!M783="","",'S.D.PASTE SHEET'!M783)</f>
        <v/>
      </c>
      <c s="72" t="str">
        <f>IF('S.D.PASTE SHEET'!N783="","",'S.D.PASTE SHEET'!N783)</f>
        <v/>
      </c>
      <c s="72" t="str">
        <f>IF('S.D.PASTE SHEET'!O783="","",'S.D.PASTE SHEET'!O783)</f>
        <v/>
      </c>
      <c s="72" t="str">
        <f>IF('S.D.PASTE SHEET'!P783="","",'S.D.PASTE SHEET'!P783)</f>
        <v/>
      </c>
      <c s="72" t="str">
        <f>IF('S.D.PASTE SHEET'!Q783="","",'S.D.PASTE SHEET'!Q783)</f>
        <v/>
      </c>
      <c s="72" t="str">
        <f>IF('S.D.PASTE SHEET'!R783="","",'S.D.PASTE SHEET'!R783)</f>
        <v/>
      </c>
      <c s="72" t="str">
        <f>IF('S.D.PASTE SHEET'!S783="","",'S.D.PASTE SHEET'!S783)</f>
        <v/>
      </c>
      <c s="72" t="str">
        <f>IF('S.D.PASTE SHEET'!T783="","",'S.D.PASTE SHEET'!T783)</f>
        <v/>
      </c>
      <c s="72" t="str">
        <f>IF('S.D.PASTE SHEET'!U783="","",'S.D.PASTE SHEET'!U783)</f>
        <v/>
      </c>
      <c s="72" t="str">
        <f>IF('S.D.PASTE SHEET'!V783="","",'S.D.PASTE SHEET'!V783)</f>
        <v/>
      </c>
      <c s="72" t="str">
        <f>IF('S.D.PASTE SHEET'!W783="","",'S.D.PASTE SHEET'!W783)</f>
        <v/>
      </c>
      <c s="72" t="str">
        <f>IF('S.D.PASTE SHEET'!X783="","",'S.D.PASTE SHEET'!X783)</f>
        <v/>
      </c>
      <c s="72" t="str">
        <f>IF('S.D.PASTE SHEET'!Y783="","",'S.D.PASTE SHEET'!Y783)</f>
        <v/>
      </c>
      <c s="72" t="str">
        <f>IF('S.D.PASTE SHEET'!Z783="","",'S.D.PASTE SHEET'!Z783)</f>
        <v/>
      </c>
      <c s="72" t="str">
        <f>IF('S.D.PASTE SHEET'!AA783="","",'S.D.PASTE SHEET'!AA783)</f>
        <v/>
      </c>
      <c s="72" t="str">
        <f>IF('S.D.PASTE SHEET'!AB783="","",'S.D.PASTE SHEET'!AB783)</f>
        <v/>
      </c>
      <c s="72" t="str">
        <f>IF('S.D.PASTE SHEET'!AC783="","",'S.D.PASTE SHEET'!AC783)</f>
        <v/>
      </c>
      <c s="72" t="str">
        <f>IF('S.D.PASTE SHEET'!AD783="","",'S.D.PASTE SHEET'!AD783)</f>
        <v/>
      </c>
      <c s="74"/>
      <c s="70" t="str">
        <f>IF(AK783="","",IF(AK783&gt;0,COUNT($AG$2:AG783),""))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IF(BC783="","",IF(BC783&gt;0,COUNT($AY$2:AY783),""))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4" spans="1:157" ht="15.75" customHeight="1">
      <c r="A784" s="72" t="str">
        <f>IF('S.D.PASTE SHEET'!A784="","",'S.D.PASTE SHEET'!A784)</f>
        <v/>
      </c>
      <c s="72" t="str">
        <f>IF('S.D.PASTE SHEET'!B784="","",'S.D.PASTE SHEET'!B784)</f>
        <v/>
      </c>
      <c s="72" t="str">
        <f>IF('S.D.PASTE SHEET'!C784="","",'S.D.PASTE SHEET'!C784)</f>
        <v/>
      </c>
      <c s="73" t="str">
        <f>IF('S.D.PASTE SHEET'!D784="","",'S.D.PASTE SHEET'!D784)</f>
        <v/>
      </c>
      <c s="72" t="str">
        <f>IF('S.D.PASTE SHEET'!E784="","",UPPER('S.D.PASTE SHEET'!E784))</f>
        <v/>
      </c>
      <c s="72" t="str">
        <f>IF('S.D.PASTE SHEET'!F784="","",'S.D.PASTE SHEET'!F784)</f>
        <v/>
      </c>
      <c s="72" t="str">
        <f>IF('S.D.PASTE SHEET'!G784="","",UPPER('S.D.PASTE SHEET'!G784))</f>
        <v/>
      </c>
      <c s="72" t="str">
        <f>IF('S.D.PASTE SHEET'!H784="","",UPPER('S.D.PASTE SHEET'!H784))</f>
        <v/>
      </c>
      <c s="72" t="str">
        <f>IF('S.D.PASTE SHEET'!I784="","",'S.D.PASTE SHEET'!I784)</f>
        <v/>
      </c>
      <c s="73" t="str">
        <f>IF('S.D.PASTE SHEET'!J784="","",'S.D.PASTE SHEET'!J784)</f>
        <v/>
      </c>
      <c s="72" t="str">
        <f>IF('S.D.PASTE SHEET'!K784="","",'S.D.PASTE SHEET'!K784)</f>
        <v/>
      </c>
      <c s="72" t="str">
        <f>IF('S.D.PASTE SHEET'!L784="","",'S.D.PASTE SHEET'!L784)</f>
        <v/>
      </c>
      <c s="72" t="str">
        <f>IF('S.D.PASTE SHEET'!M784="","",'S.D.PASTE SHEET'!M784)</f>
        <v/>
      </c>
      <c s="72" t="str">
        <f>IF('S.D.PASTE SHEET'!N784="","",'S.D.PASTE SHEET'!N784)</f>
        <v/>
      </c>
      <c s="72" t="str">
        <f>IF('S.D.PASTE SHEET'!O784="","",'S.D.PASTE SHEET'!O784)</f>
        <v/>
      </c>
      <c s="72" t="str">
        <f>IF('S.D.PASTE SHEET'!P784="","",'S.D.PASTE SHEET'!P784)</f>
        <v/>
      </c>
      <c s="72" t="str">
        <f>IF('S.D.PASTE SHEET'!Q784="","",'S.D.PASTE SHEET'!Q784)</f>
        <v/>
      </c>
      <c s="72" t="str">
        <f>IF('S.D.PASTE SHEET'!R784="","",'S.D.PASTE SHEET'!R784)</f>
        <v/>
      </c>
      <c s="72" t="str">
        <f>IF('S.D.PASTE SHEET'!S784="","",'S.D.PASTE SHEET'!S784)</f>
        <v/>
      </c>
      <c s="72" t="str">
        <f>IF('S.D.PASTE SHEET'!T784="","",'S.D.PASTE SHEET'!T784)</f>
        <v/>
      </c>
      <c s="72" t="str">
        <f>IF('S.D.PASTE SHEET'!U784="","",'S.D.PASTE SHEET'!U784)</f>
        <v/>
      </c>
      <c s="72" t="str">
        <f>IF('S.D.PASTE SHEET'!V784="","",'S.D.PASTE SHEET'!V784)</f>
        <v/>
      </c>
      <c s="72" t="str">
        <f>IF('S.D.PASTE SHEET'!W784="","",'S.D.PASTE SHEET'!W784)</f>
        <v/>
      </c>
      <c s="72" t="str">
        <f>IF('S.D.PASTE SHEET'!X784="","",'S.D.PASTE SHEET'!X784)</f>
        <v/>
      </c>
      <c s="72" t="str">
        <f>IF('S.D.PASTE SHEET'!Y784="","",'S.D.PASTE SHEET'!Y784)</f>
        <v/>
      </c>
      <c s="72" t="str">
        <f>IF('S.D.PASTE SHEET'!Z784="","",'S.D.PASTE SHEET'!Z784)</f>
        <v/>
      </c>
      <c s="72" t="str">
        <f>IF('S.D.PASTE SHEET'!AA784="","",'S.D.PASTE SHEET'!AA784)</f>
        <v/>
      </c>
      <c s="72" t="str">
        <f>IF('S.D.PASTE SHEET'!AB784="","",'S.D.PASTE SHEET'!AB784)</f>
        <v/>
      </c>
      <c s="72" t="str">
        <f>IF('S.D.PASTE SHEET'!AC784="","",'S.D.PASTE SHEET'!AC784)</f>
        <v/>
      </c>
      <c s="72" t="str">
        <f>IF('S.D.PASTE SHEET'!AD784="","",'S.D.PASTE SHEET'!AD784)</f>
        <v/>
      </c>
      <c s="74"/>
      <c s="70" t="str">
        <f>IF(AK784="","",IF(AK784&gt;0,COUNT($AG$2:AG784),""))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IF(BC784="","",IF(BC784&gt;0,COUNT($AY$2:AY784),""))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5" spans="1:157" ht="15.75" customHeight="1">
      <c r="A785" s="72" t="str">
        <f>IF('S.D.PASTE SHEET'!A785="","",'S.D.PASTE SHEET'!A785)</f>
        <v/>
      </c>
      <c s="72" t="str">
        <f>IF('S.D.PASTE SHEET'!B785="","",'S.D.PASTE SHEET'!B785)</f>
        <v/>
      </c>
      <c s="72" t="str">
        <f>IF('S.D.PASTE SHEET'!C785="","",'S.D.PASTE SHEET'!C785)</f>
        <v/>
      </c>
      <c s="73" t="str">
        <f>IF('S.D.PASTE SHEET'!D785="","",'S.D.PASTE SHEET'!D785)</f>
        <v/>
      </c>
      <c s="72" t="str">
        <f>IF('S.D.PASTE SHEET'!E785="","",UPPER('S.D.PASTE SHEET'!E785))</f>
        <v/>
      </c>
      <c s="72" t="str">
        <f>IF('S.D.PASTE SHEET'!F785="","",'S.D.PASTE SHEET'!F785)</f>
        <v/>
      </c>
      <c s="72" t="str">
        <f>IF('S.D.PASTE SHEET'!G785="","",UPPER('S.D.PASTE SHEET'!G785))</f>
        <v/>
      </c>
      <c s="72" t="str">
        <f>IF('S.D.PASTE SHEET'!H785="","",UPPER('S.D.PASTE SHEET'!H785))</f>
        <v/>
      </c>
      <c s="72" t="str">
        <f>IF('S.D.PASTE SHEET'!I785="","",'S.D.PASTE SHEET'!I785)</f>
        <v/>
      </c>
      <c s="73" t="str">
        <f>IF('S.D.PASTE SHEET'!J785="","",'S.D.PASTE SHEET'!J785)</f>
        <v/>
      </c>
      <c s="72" t="str">
        <f>IF('S.D.PASTE SHEET'!K785="","",'S.D.PASTE SHEET'!K785)</f>
        <v/>
      </c>
      <c s="72" t="str">
        <f>IF('S.D.PASTE SHEET'!L785="","",'S.D.PASTE SHEET'!L785)</f>
        <v/>
      </c>
      <c s="72" t="str">
        <f>IF('S.D.PASTE SHEET'!M785="","",'S.D.PASTE SHEET'!M785)</f>
        <v/>
      </c>
      <c s="72" t="str">
        <f>IF('S.D.PASTE SHEET'!N785="","",'S.D.PASTE SHEET'!N785)</f>
        <v/>
      </c>
      <c s="72" t="str">
        <f>IF('S.D.PASTE SHEET'!O785="","",'S.D.PASTE SHEET'!O785)</f>
        <v/>
      </c>
      <c s="72" t="str">
        <f>IF('S.D.PASTE SHEET'!P785="","",'S.D.PASTE SHEET'!P785)</f>
        <v/>
      </c>
      <c s="72" t="str">
        <f>IF('S.D.PASTE SHEET'!Q785="","",'S.D.PASTE SHEET'!Q785)</f>
        <v/>
      </c>
      <c s="72" t="str">
        <f>IF('S.D.PASTE SHEET'!R785="","",'S.D.PASTE SHEET'!R785)</f>
        <v/>
      </c>
      <c s="72" t="str">
        <f>IF('S.D.PASTE SHEET'!S785="","",'S.D.PASTE SHEET'!S785)</f>
        <v/>
      </c>
      <c s="72" t="str">
        <f>IF('S.D.PASTE SHEET'!T785="","",'S.D.PASTE SHEET'!T785)</f>
        <v/>
      </c>
      <c s="72" t="str">
        <f>IF('S.D.PASTE SHEET'!U785="","",'S.D.PASTE SHEET'!U785)</f>
        <v/>
      </c>
      <c s="72" t="str">
        <f>IF('S.D.PASTE SHEET'!V785="","",'S.D.PASTE SHEET'!V785)</f>
        <v/>
      </c>
      <c s="72" t="str">
        <f>IF('S.D.PASTE SHEET'!W785="","",'S.D.PASTE SHEET'!W785)</f>
        <v/>
      </c>
      <c s="72" t="str">
        <f>IF('S.D.PASTE SHEET'!X785="","",'S.D.PASTE SHEET'!X785)</f>
        <v/>
      </c>
      <c s="72" t="str">
        <f>IF('S.D.PASTE SHEET'!Y785="","",'S.D.PASTE SHEET'!Y785)</f>
        <v/>
      </c>
      <c s="72" t="str">
        <f>IF('S.D.PASTE SHEET'!Z785="","",'S.D.PASTE SHEET'!Z785)</f>
        <v/>
      </c>
      <c s="72" t="str">
        <f>IF('S.D.PASTE SHEET'!AA785="","",'S.D.PASTE SHEET'!AA785)</f>
        <v/>
      </c>
      <c s="72" t="str">
        <f>IF('S.D.PASTE SHEET'!AB785="","",'S.D.PASTE SHEET'!AB785)</f>
        <v/>
      </c>
      <c s="72" t="str">
        <f>IF('S.D.PASTE SHEET'!AC785="","",'S.D.PASTE SHEET'!AC785)</f>
        <v/>
      </c>
      <c s="72" t="str">
        <f>IF('S.D.PASTE SHEET'!AD785="","",'S.D.PASTE SHEET'!AD785)</f>
        <v/>
      </c>
      <c s="74"/>
      <c s="70" t="str">
        <f>IF(AK785="","",IF(AK785&gt;0,COUNT($AG$2:AG785),""))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IF(BC785="","",IF(BC785&gt;0,COUNT($AY$2:AY785),""))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6" spans="1:157" ht="15.75" customHeight="1">
      <c r="A786" s="72" t="str">
        <f>IF('S.D.PASTE SHEET'!A786="","",'S.D.PASTE SHEET'!A786)</f>
        <v/>
      </c>
      <c s="72" t="str">
        <f>IF('S.D.PASTE SHEET'!B786="","",'S.D.PASTE SHEET'!B786)</f>
        <v/>
      </c>
      <c s="72" t="str">
        <f>IF('S.D.PASTE SHEET'!C786="","",'S.D.PASTE SHEET'!C786)</f>
        <v/>
      </c>
      <c s="73" t="str">
        <f>IF('S.D.PASTE SHEET'!D786="","",'S.D.PASTE SHEET'!D786)</f>
        <v/>
      </c>
      <c s="72" t="str">
        <f>IF('S.D.PASTE SHEET'!E786="","",UPPER('S.D.PASTE SHEET'!E786))</f>
        <v/>
      </c>
      <c s="72" t="str">
        <f>IF('S.D.PASTE SHEET'!F786="","",'S.D.PASTE SHEET'!F786)</f>
        <v/>
      </c>
      <c s="72" t="str">
        <f>IF('S.D.PASTE SHEET'!G786="","",UPPER('S.D.PASTE SHEET'!G786))</f>
        <v/>
      </c>
      <c s="72" t="str">
        <f>IF('S.D.PASTE SHEET'!H786="","",UPPER('S.D.PASTE SHEET'!H786))</f>
        <v/>
      </c>
      <c s="72" t="str">
        <f>IF('S.D.PASTE SHEET'!I786="","",'S.D.PASTE SHEET'!I786)</f>
        <v/>
      </c>
      <c s="73" t="str">
        <f>IF('S.D.PASTE SHEET'!J786="","",'S.D.PASTE SHEET'!J786)</f>
        <v/>
      </c>
      <c s="72" t="str">
        <f>IF('S.D.PASTE SHEET'!K786="","",'S.D.PASTE SHEET'!K786)</f>
        <v/>
      </c>
      <c s="72" t="str">
        <f>IF('S.D.PASTE SHEET'!L786="","",'S.D.PASTE SHEET'!L786)</f>
        <v/>
      </c>
      <c s="72" t="str">
        <f>IF('S.D.PASTE SHEET'!M786="","",'S.D.PASTE SHEET'!M786)</f>
        <v/>
      </c>
      <c s="72" t="str">
        <f>IF('S.D.PASTE SHEET'!N786="","",'S.D.PASTE SHEET'!N786)</f>
        <v/>
      </c>
      <c s="72" t="str">
        <f>IF('S.D.PASTE SHEET'!O786="","",'S.D.PASTE SHEET'!O786)</f>
        <v/>
      </c>
      <c s="72" t="str">
        <f>IF('S.D.PASTE SHEET'!P786="","",'S.D.PASTE SHEET'!P786)</f>
        <v/>
      </c>
      <c s="72" t="str">
        <f>IF('S.D.PASTE SHEET'!Q786="","",'S.D.PASTE SHEET'!Q786)</f>
        <v/>
      </c>
      <c s="72" t="str">
        <f>IF('S.D.PASTE SHEET'!R786="","",'S.D.PASTE SHEET'!R786)</f>
        <v/>
      </c>
      <c s="72" t="str">
        <f>IF('S.D.PASTE SHEET'!S786="","",'S.D.PASTE SHEET'!S786)</f>
        <v/>
      </c>
      <c s="72" t="str">
        <f>IF('S.D.PASTE SHEET'!T786="","",'S.D.PASTE SHEET'!T786)</f>
        <v/>
      </c>
      <c s="72" t="str">
        <f>IF('S.D.PASTE SHEET'!U786="","",'S.D.PASTE SHEET'!U786)</f>
        <v/>
      </c>
      <c s="72" t="str">
        <f>IF('S.D.PASTE SHEET'!V786="","",'S.D.PASTE SHEET'!V786)</f>
        <v/>
      </c>
      <c s="72" t="str">
        <f>IF('S.D.PASTE SHEET'!W786="","",'S.D.PASTE SHEET'!W786)</f>
        <v/>
      </c>
      <c s="72" t="str">
        <f>IF('S.D.PASTE SHEET'!X786="","",'S.D.PASTE SHEET'!X786)</f>
        <v/>
      </c>
      <c s="72" t="str">
        <f>IF('S.D.PASTE SHEET'!Y786="","",'S.D.PASTE SHEET'!Y786)</f>
        <v/>
      </c>
      <c s="72" t="str">
        <f>IF('S.D.PASTE SHEET'!Z786="","",'S.D.PASTE SHEET'!Z786)</f>
        <v/>
      </c>
      <c s="72" t="str">
        <f>IF('S.D.PASTE SHEET'!AA786="","",'S.D.PASTE SHEET'!AA786)</f>
        <v/>
      </c>
      <c s="72" t="str">
        <f>IF('S.D.PASTE SHEET'!AB786="","",'S.D.PASTE SHEET'!AB786)</f>
        <v/>
      </c>
      <c s="72" t="str">
        <f>IF('S.D.PASTE SHEET'!AC786="","",'S.D.PASTE SHEET'!AC786)</f>
        <v/>
      </c>
      <c s="72" t="str">
        <f>IF('S.D.PASTE SHEET'!AD786="","",'S.D.PASTE SHEET'!AD786)</f>
        <v/>
      </c>
      <c s="74"/>
      <c s="70" t="str">
        <f>IF(AK786="","",IF(AK786&gt;0,COUNT($AG$2:AG786),""))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IF(BC786="","",IF(BC786&gt;0,COUNT($AY$2:AY786),""))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7" spans="1:157" ht="15.75" customHeight="1">
      <c r="A787" s="72" t="str">
        <f>IF('S.D.PASTE SHEET'!A787="","",'S.D.PASTE SHEET'!A787)</f>
        <v/>
      </c>
      <c s="72" t="str">
        <f>IF('S.D.PASTE SHEET'!B787="","",'S.D.PASTE SHEET'!B787)</f>
        <v/>
      </c>
      <c s="72" t="str">
        <f>IF('S.D.PASTE SHEET'!C787="","",'S.D.PASTE SHEET'!C787)</f>
        <v/>
      </c>
      <c s="73" t="str">
        <f>IF('S.D.PASTE SHEET'!D787="","",'S.D.PASTE SHEET'!D787)</f>
        <v/>
      </c>
      <c s="72" t="str">
        <f>IF('S.D.PASTE SHEET'!E787="","",UPPER('S.D.PASTE SHEET'!E787))</f>
        <v/>
      </c>
      <c s="72" t="str">
        <f>IF('S.D.PASTE SHEET'!F787="","",'S.D.PASTE SHEET'!F787)</f>
        <v/>
      </c>
      <c s="72" t="str">
        <f>IF('S.D.PASTE SHEET'!G787="","",UPPER('S.D.PASTE SHEET'!G787))</f>
        <v/>
      </c>
      <c s="72" t="str">
        <f>IF('S.D.PASTE SHEET'!H787="","",UPPER('S.D.PASTE SHEET'!H787))</f>
        <v/>
      </c>
      <c s="72" t="str">
        <f>IF('S.D.PASTE SHEET'!I787="","",'S.D.PASTE SHEET'!I787)</f>
        <v/>
      </c>
      <c s="73" t="str">
        <f>IF('S.D.PASTE SHEET'!J787="","",'S.D.PASTE SHEET'!J787)</f>
        <v/>
      </c>
      <c s="72" t="str">
        <f>IF('S.D.PASTE SHEET'!K787="","",'S.D.PASTE SHEET'!K787)</f>
        <v/>
      </c>
      <c s="72" t="str">
        <f>IF('S.D.PASTE SHEET'!L787="","",'S.D.PASTE SHEET'!L787)</f>
        <v/>
      </c>
      <c s="72" t="str">
        <f>IF('S.D.PASTE SHEET'!M787="","",'S.D.PASTE SHEET'!M787)</f>
        <v/>
      </c>
      <c s="72" t="str">
        <f>IF('S.D.PASTE SHEET'!N787="","",'S.D.PASTE SHEET'!N787)</f>
        <v/>
      </c>
      <c s="72" t="str">
        <f>IF('S.D.PASTE SHEET'!O787="","",'S.D.PASTE SHEET'!O787)</f>
        <v/>
      </c>
      <c s="72" t="str">
        <f>IF('S.D.PASTE SHEET'!P787="","",'S.D.PASTE SHEET'!P787)</f>
        <v/>
      </c>
      <c s="72" t="str">
        <f>IF('S.D.PASTE SHEET'!Q787="","",'S.D.PASTE SHEET'!Q787)</f>
        <v/>
      </c>
      <c s="72" t="str">
        <f>IF('S.D.PASTE SHEET'!R787="","",'S.D.PASTE SHEET'!R787)</f>
        <v/>
      </c>
      <c s="72" t="str">
        <f>IF('S.D.PASTE SHEET'!S787="","",'S.D.PASTE SHEET'!S787)</f>
        <v/>
      </c>
      <c s="72" t="str">
        <f>IF('S.D.PASTE SHEET'!T787="","",'S.D.PASTE SHEET'!T787)</f>
        <v/>
      </c>
      <c s="72" t="str">
        <f>IF('S.D.PASTE SHEET'!U787="","",'S.D.PASTE SHEET'!U787)</f>
        <v/>
      </c>
      <c s="72" t="str">
        <f>IF('S.D.PASTE SHEET'!V787="","",'S.D.PASTE SHEET'!V787)</f>
        <v/>
      </c>
      <c s="72" t="str">
        <f>IF('S.D.PASTE SHEET'!W787="","",'S.D.PASTE SHEET'!W787)</f>
        <v/>
      </c>
      <c s="72" t="str">
        <f>IF('S.D.PASTE SHEET'!X787="","",'S.D.PASTE SHEET'!X787)</f>
        <v/>
      </c>
      <c s="72" t="str">
        <f>IF('S.D.PASTE SHEET'!Y787="","",'S.D.PASTE SHEET'!Y787)</f>
        <v/>
      </c>
      <c s="72" t="str">
        <f>IF('S.D.PASTE SHEET'!Z787="","",'S.D.PASTE SHEET'!Z787)</f>
        <v/>
      </c>
      <c s="72" t="str">
        <f>IF('S.D.PASTE SHEET'!AA787="","",'S.D.PASTE SHEET'!AA787)</f>
        <v/>
      </c>
      <c s="72" t="str">
        <f>IF('S.D.PASTE SHEET'!AB787="","",'S.D.PASTE SHEET'!AB787)</f>
        <v/>
      </c>
      <c s="72" t="str">
        <f>IF('S.D.PASTE SHEET'!AC787="","",'S.D.PASTE SHEET'!AC787)</f>
        <v/>
      </c>
      <c s="72" t="str">
        <f>IF('S.D.PASTE SHEET'!AD787="","",'S.D.PASTE SHEET'!AD787)</f>
        <v/>
      </c>
      <c s="74"/>
      <c s="70" t="str">
        <f>IF(AK787="","",IF(AK787&gt;0,COUNT($AG$2:AG787),""))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IF(BC787="","",IF(BC787&gt;0,COUNT($AY$2:AY787),""))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8" spans="1:157" ht="15.75" customHeight="1">
      <c r="A788" s="72" t="str">
        <f>IF('S.D.PASTE SHEET'!A788="","",'S.D.PASTE SHEET'!A788)</f>
        <v/>
      </c>
      <c s="72" t="str">
        <f>IF('S.D.PASTE SHEET'!B788="","",'S.D.PASTE SHEET'!B788)</f>
        <v/>
      </c>
      <c s="72" t="str">
        <f>IF('S.D.PASTE SHEET'!C788="","",'S.D.PASTE SHEET'!C788)</f>
        <v/>
      </c>
      <c s="73" t="str">
        <f>IF('S.D.PASTE SHEET'!D788="","",'S.D.PASTE SHEET'!D788)</f>
        <v/>
      </c>
      <c s="72" t="str">
        <f>IF('S.D.PASTE SHEET'!E788="","",UPPER('S.D.PASTE SHEET'!E788))</f>
        <v/>
      </c>
      <c s="72" t="str">
        <f>IF('S.D.PASTE SHEET'!F788="","",'S.D.PASTE SHEET'!F788)</f>
        <v/>
      </c>
      <c s="72" t="str">
        <f>IF('S.D.PASTE SHEET'!G788="","",UPPER('S.D.PASTE SHEET'!G788))</f>
        <v/>
      </c>
      <c s="72" t="str">
        <f>IF('S.D.PASTE SHEET'!H788="","",UPPER('S.D.PASTE SHEET'!H788))</f>
        <v/>
      </c>
      <c s="72" t="str">
        <f>IF('S.D.PASTE SHEET'!I788="","",'S.D.PASTE SHEET'!I788)</f>
        <v/>
      </c>
      <c s="73" t="str">
        <f>IF('S.D.PASTE SHEET'!J788="","",'S.D.PASTE SHEET'!J788)</f>
        <v/>
      </c>
      <c s="72" t="str">
        <f>IF('S.D.PASTE SHEET'!K788="","",'S.D.PASTE SHEET'!K788)</f>
        <v/>
      </c>
      <c s="72" t="str">
        <f>IF('S.D.PASTE SHEET'!L788="","",'S.D.PASTE SHEET'!L788)</f>
        <v/>
      </c>
      <c s="72" t="str">
        <f>IF('S.D.PASTE SHEET'!M788="","",'S.D.PASTE SHEET'!M788)</f>
        <v/>
      </c>
      <c s="72" t="str">
        <f>IF('S.D.PASTE SHEET'!N788="","",'S.D.PASTE SHEET'!N788)</f>
        <v/>
      </c>
      <c s="72" t="str">
        <f>IF('S.D.PASTE SHEET'!O788="","",'S.D.PASTE SHEET'!O788)</f>
        <v/>
      </c>
      <c s="72" t="str">
        <f>IF('S.D.PASTE SHEET'!P788="","",'S.D.PASTE SHEET'!P788)</f>
        <v/>
      </c>
      <c s="72" t="str">
        <f>IF('S.D.PASTE SHEET'!Q788="","",'S.D.PASTE SHEET'!Q788)</f>
        <v/>
      </c>
      <c s="72" t="str">
        <f>IF('S.D.PASTE SHEET'!R788="","",'S.D.PASTE SHEET'!R788)</f>
        <v/>
      </c>
      <c s="72" t="str">
        <f>IF('S.D.PASTE SHEET'!S788="","",'S.D.PASTE SHEET'!S788)</f>
        <v/>
      </c>
      <c s="72" t="str">
        <f>IF('S.D.PASTE SHEET'!T788="","",'S.D.PASTE SHEET'!T788)</f>
        <v/>
      </c>
      <c s="72" t="str">
        <f>IF('S.D.PASTE SHEET'!U788="","",'S.D.PASTE SHEET'!U788)</f>
        <v/>
      </c>
      <c s="72" t="str">
        <f>IF('S.D.PASTE SHEET'!V788="","",'S.D.PASTE SHEET'!V788)</f>
        <v/>
      </c>
      <c s="72" t="str">
        <f>IF('S.D.PASTE SHEET'!W788="","",'S.D.PASTE SHEET'!W788)</f>
        <v/>
      </c>
      <c s="72" t="str">
        <f>IF('S.D.PASTE SHEET'!X788="","",'S.D.PASTE SHEET'!X788)</f>
        <v/>
      </c>
      <c s="72" t="str">
        <f>IF('S.D.PASTE SHEET'!Y788="","",'S.D.PASTE SHEET'!Y788)</f>
        <v/>
      </c>
      <c s="72" t="str">
        <f>IF('S.D.PASTE SHEET'!Z788="","",'S.D.PASTE SHEET'!Z788)</f>
        <v/>
      </c>
      <c s="72" t="str">
        <f>IF('S.D.PASTE SHEET'!AA788="","",'S.D.PASTE SHEET'!AA788)</f>
        <v/>
      </c>
      <c s="72" t="str">
        <f>IF('S.D.PASTE SHEET'!AB788="","",'S.D.PASTE SHEET'!AB788)</f>
        <v/>
      </c>
      <c s="72" t="str">
        <f>IF('S.D.PASTE SHEET'!AC788="","",'S.D.PASTE SHEET'!AC788)</f>
        <v/>
      </c>
      <c s="72" t="str">
        <f>IF('S.D.PASTE SHEET'!AD788="","",'S.D.PASTE SHEET'!AD788)</f>
        <v/>
      </c>
      <c s="74"/>
      <c s="70" t="str">
        <f>IF(AK788="","",IF(AK788&gt;0,COUNT($AG$2:AG788),""))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IF(BC788="","",IF(BC788&gt;0,COUNT($AY$2:AY788),""))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89" spans="1:157" ht="15.75" customHeight="1">
      <c r="A789" s="72" t="str">
        <f>IF('S.D.PASTE SHEET'!A789="","",'S.D.PASTE SHEET'!A789)</f>
        <v/>
      </c>
      <c s="72" t="str">
        <f>IF('S.D.PASTE SHEET'!B789="","",'S.D.PASTE SHEET'!B789)</f>
        <v/>
      </c>
      <c s="72" t="str">
        <f>IF('S.D.PASTE SHEET'!C789="","",'S.D.PASTE SHEET'!C789)</f>
        <v/>
      </c>
      <c s="73" t="str">
        <f>IF('S.D.PASTE SHEET'!D789="","",'S.D.PASTE SHEET'!D789)</f>
        <v/>
      </c>
      <c s="72" t="str">
        <f>IF('S.D.PASTE SHEET'!E789="","",UPPER('S.D.PASTE SHEET'!E789))</f>
        <v/>
      </c>
      <c s="72" t="str">
        <f>IF('S.D.PASTE SHEET'!F789="","",'S.D.PASTE SHEET'!F789)</f>
        <v/>
      </c>
      <c s="72" t="str">
        <f>IF('S.D.PASTE SHEET'!G789="","",UPPER('S.D.PASTE SHEET'!G789))</f>
        <v/>
      </c>
      <c s="72" t="str">
        <f>IF('S.D.PASTE SHEET'!H789="","",UPPER('S.D.PASTE SHEET'!H789))</f>
        <v/>
      </c>
      <c s="72" t="str">
        <f>IF('S.D.PASTE SHEET'!I789="","",'S.D.PASTE SHEET'!I789)</f>
        <v/>
      </c>
      <c s="73" t="str">
        <f>IF('S.D.PASTE SHEET'!J789="","",'S.D.PASTE SHEET'!J789)</f>
        <v/>
      </c>
      <c s="72" t="str">
        <f>IF('S.D.PASTE SHEET'!K789="","",'S.D.PASTE SHEET'!K789)</f>
        <v/>
      </c>
      <c s="72" t="str">
        <f>IF('S.D.PASTE SHEET'!L789="","",'S.D.PASTE SHEET'!L789)</f>
        <v/>
      </c>
      <c s="72" t="str">
        <f>IF('S.D.PASTE SHEET'!M789="","",'S.D.PASTE SHEET'!M789)</f>
        <v/>
      </c>
      <c s="72" t="str">
        <f>IF('S.D.PASTE SHEET'!N789="","",'S.D.PASTE SHEET'!N789)</f>
        <v/>
      </c>
      <c s="72" t="str">
        <f>IF('S.D.PASTE SHEET'!O789="","",'S.D.PASTE SHEET'!O789)</f>
        <v/>
      </c>
      <c s="72" t="str">
        <f>IF('S.D.PASTE SHEET'!P789="","",'S.D.PASTE SHEET'!P789)</f>
        <v/>
      </c>
      <c s="72" t="str">
        <f>IF('S.D.PASTE SHEET'!Q789="","",'S.D.PASTE SHEET'!Q789)</f>
        <v/>
      </c>
      <c s="72" t="str">
        <f>IF('S.D.PASTE SHEET'!R789="","",'S.D.PASTE SHEET'!R789)</f>
        <v/>
      </c>
      <c s="72" t="str">
        <f>IF('S.D.PASTE SHEET'!S789="","",'S.D.PASTE SHEET'!S789)</f>
        <v/>
      </c>
      <c s="72" t="str">
        <f>IF('S.D.PASTE SHEET'!T789="","",'S.D.PASTE SHEET'!T789)</f>
        <v/>
      </c>
      <c s="72" t="str">
        <f>IF('S.D.PASTE SHEET'!U789="","",'S.D.PASTE SHEET'!U789)</f>
        <v/>
      </c>
      <c s="72" t="str">
        <f>IF('S.D.PASTE SHEET'!V789="","",'S.D.PASTE SHEET'!V789)</f>
        <v/>
      </c>
      <c s="72" t="str">
        <f>IF('S.D.PASTE SHEET'!W789="","",'S.D.PASTE SHEET'!W789)</f>
        <v/>
      </c>
      <c s="72" t="str">
        <f>IF('S.D.PASTE SHEET'!X789="","",'S.D.PASTE SHEET'!X789)</f>
        <v/>
      </c>
      <c s="72" t="str">
        <f>IF('S.D.PASTE SHEET'!Y789="","",'S.D.PASTE SHEET'!Y789)</f>
        <v/>
      </c>
      <c s="72" t="str">
        <f>IF('S.D.PASTE SHEET'!Z789="","",'S.D.PASTE SHEET'!Z789)</f>
        <v/>
      </c>
      <c s="72" t="str">
        <f>IF('S.D.PASTE SHEET'!AA789="","",'S.D.PASTE SHEET'!AA789)</f>
        <v/>
      </c>
      <c s="72" t="str">
        <f>IF('S.D.PASTE SHEET'!AB789="","",'S.D.PASTE SHEET'!AB789)</f>
        <v/>
      </c>
      <c s="72" t="str">
        <f>IF('S.D.PASTE SHEET'!AC789="","",'S.D.PASTE SHEET'!AC789)</f>
        <v/>
      </c>
      <c s="72" t="str">
        <f>IF('S.D.PASTE SHEET'!AD789="","",'S.D.PASTE SHEET'!AD789)</f>
        <v/>
      </c>
      <c s="74"/>
      <c s="70" t="str">
        <f>IF(AK789="","",IF(AK789&gt;0,COUNT($AG$2:AG789),""))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IF(BC789="","",IF(BC789&gt;0,COUNT($AY$2:AY789),""))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0" spans="1:157" ht="15.75" customHeight="1">
      <c r="A790" s="72" t="str">
        <f>IF('S.D.PASTE SHEET'!A790="","",'S.D.PASTE SHEET'!A790)</f>
        <v/>
      </c>
      <c s="72" t="str">
        <f>IF('S.D.PASTE SHEET'!B790="","",'S.D.PASTE SHEET'!B790)</f>
        <v/>
      </c>
      <c s="72" t="str">
        <f>IF('S.D.PASTE SHEET'!C790="","",'S.D.PASTE SHEET'!C790)</f>
        <v/>
      </c>
      <c s="73" t="str">
        <f>IF('S.D.PASTE SHEET'!D790="","",'S.D.PASTE SHEET'!D790)</f>
        <v/>
      </c>
      <c s="72" t="str">
        <f>IF('S.D.PASTE SHEET'!E790="","",UPPER('S.D.PASTE SHEET'!E790))</f>
        <v/>
      </c>
      <c s="72" t="str">
        <f>IF('S.D.PASTE SHEET'!F790="","",'S.D.PASTE SHEET'!F790)</f>
        <v/>
      </c>
      <c s="72" t="str">
        <f>IF('S.D.PASTE SHEET'!G790="","",UPPER('S.D.PASTE SHEET'!G790))</f>
        <v/>
      </c>
      <c s="72" t="str">
        <f>IF('S.D.PASTE SHEET'!H790="","",UPPER('S.D.PASTE SHEET'!H790))</f>
        <v/>
      </c>
      <c s="72" t="str">
        <f>IF('S.D.PASTE SHEET'!I790="","",'S.D.PASTE SHEET'!I790)</f>
        <v/>
      </c>
      <c s="73" t="str">
        <f>IF('S.D.PASTE SHEET'!J790="","",'S.D.PASTE SHEET'!J790)</f>
        <v/>
      </c>
      <c s="72" t="str">
        <f>IF('S.D.PASTE SHEET'!K790="","",'S.D.PASTE SHEET'!K790)</f>
        <v/>
      </c>
      <c s="72" t="str">
        <f>IF('S.D.PASTE SHEET'!L790="","",'S.D.PASTE SHEET'!L790)</f>
        <v/>
      </c>
      <c s="72" t="str">
        <f>IF('S.D.PASTE SHEET'!M790="","",'S.D.PASTE SHEET'!M790)</f>
        <v/>
      </c>
      <c s="72" t="str">
        <f>IF('S.D.PASTE SHEET'!N790="","",'S.D.PASTE SHEET'!N790)</f>
        <v/>
      </c>
      <c s="72" t="str">
        <f>IF('S.D.PASTE SHEET'!O790="","",'S.D.PASTE SHEET'!O790)</f>
        <v/>
      </c>
      <c s="72" t="str">
        <f>IF('S.D.PASTE SHEET'!P790="","",'S.D.PASTE SHEET'!P790)</f>
        <v/>
      </c>
      <c s="72" t="str">
        <f>IF('S.D.PASTE SHEET'!Q790="","",'S.D.PASTE SHEET'!Q790)</f>
        <v/>
      </c>
      <c s="72" t="str">
        <f>IF('S.D.PASTE SHEET'!R790="","",'S.D.PASTE SHEET'!R790)</f>
        <v/>
      </c>
      <c s="72" t="str">
        <f>IF('S.D.PASTE SHEET'!S790="","",'S.D.PASTE SHEET'!S790)</f>
        <v/>
      </c>
      <c s="72" t="str">
        <f>IF('S.D.PASTE SHEET'!T790="","",'S.D.PASTE SHEET'!T790)</f>
        <v/>
      </c>
      <c s="72" t="str">
        <f>IF('S.D.PASTE SHEET'!U790="","",'S.D.PASTE SHEET'!U790)</f>
        <v/>
      </c>
      <c s="72" t="str">
        <f>IF('S.D.PASTE SHEET'!V790="","",'S.D.PASTE SHEET'!V790)</f>
        <v/>
      </c>
      <c s="72" t="str">
        <f>IF('S.D.PASTE SHEET'!W790="","",'S.D.PASTE SHEET'!W790)</f>
        <v/>
      </c>
      <c s="72" t="str">
        <f>IF('S.D.PASTE SHEET'!X790="","",'S.D.PASTE SHEET'!X790)</f>
        <v/>
      </c>
      <c s="72" t="str">
        <f>IF('S.D.PASTE SHEET'!Y790="","",'S.D.PASTE SHEET'!Y790)</f>
        <v/>
      </c>
      <c s="72" t="str">
        <f>IF('S.D.PASTE SHEET'!Z790="","",'S.D.PASTE SHEET'!Z790)</f>
        <v/>
      </c>
      <c s="72" t="str">
        <f>IF('S.D.PASTE SHEET'!AA790="","",'S.D.PASTE SHEET'!AA790)</f>
        <v/>
      </c>
      <c s="72" t="str">
        <f>IF('S.D.PASTE SHEET'!AB790="","",'S.D.PASTE SHEET'!AB790)</f>
        <v/>
      </c>
      <c s="72" t="str">
        <f>IF('S.D.PASTE SHEET'!AC790="","",'S.D.PASTE SHEET'!AC790)</f>
        <v/>
      </c>
      <c s="72" t="str">
        <f>IF('S.D.PASTE SHEET'!AD790="","",'S.D.PASTE SHEET'!AD790)</f>
        <v/>
      </c>
      <c s="74"/>
      <c s="70" t="str">
        <f>IF(AK790="","",IF(AK790&gt;0,COUNT($AG$2:AG790),""))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IF(BC790="","",IF(BC790&gt;0,COUNT($AY$2:AY790),""))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1" spans="1:157" ht="15.75" customHeight="1">
      <c r="A791" s="72" t="str">
        <f>IF('S.D.PASTE SHEET'!A791="","",'S.D.PASTE SHEET'!A791)</f>
        <v/>
      </c>
      <c s="72" t="str">
        <f>IF('S.D.PASTE SHEET'!B791="","",'S.D.PASTE SHEET'!B791)</f>
        <v/>
      </c>
      <c s="72" t="str">
        <f>IF('S.D.PASTE SHEET'!C791="","",'S.D.PASTE SHEET'!C791)</f>
        <v/>
      </c>
      <c s="73" t="str">
        <f>IF('S.D.PASTE SHEET'!D791="","",'S.D.PASTE SHEET'!D791)</f>
        <v/>
      </c>
      <c s="72" t="str">
        <f>IF('S.D.PASTE SHEET'!E791="","",UPPER('S.D.PASTE SHEET'!E791))</f>
        <v/>
      </c>
      <c s="72" t="str">
        <f>IF('S.D.PASTE SHEET'!F791="","",'S.D.PASTE SHEET'!F791)</f>
        <v/>
      </c>
      <c s="72" t="str">
        <f>IF('S.D.PASTE SHEET'!G791="","",UPPER('S.D.PASTE SHEET'!G791))</f>
        <v/>
      </c>
      <c s="72" t="str">
        <f>IF('S.D.PASTE SHEET'!H791="","",UPPER('S.D.PASTE SHEET'!H791))</f>
        <v/>
      </c>
      <c s="72" t="str">
        <f>IF('S.D.PASTE SHEET'!I791="","",'S.D.PASTE SHEET'!I791)</f>
        <v/>
      </c>
      <c s="73" t="str">
        <f>IF('S.D.PASTE SHEET'!J791="","",'S.D.PASTE SHEET'!J791)</f>
        <v/>
      </c>
      <c s="72" t="str">
        <f>IF('S.D.PASTE SHEET'!K791="","",'S.D.PASTE SHEET'!K791)</f>
        <v/>
      </c>
      <c s="72" t="str">
        <f>IF('S.D.PASTE SHEET'!L791="","",'S.D.PASTE SHEET'!L791)</f>
        <v/>
      </c>
      <c s="72" t="str">
        <f>IF('S.D.PASTE SHEET'!M791="","",'S.D.PASTE SHEET'!M791)</f>
        <v/>
      </c>
      <c s="72" t="str">
        <f>IF('S.D.PASTE SHEET'!N791="","",'S.D.PASTE SHEET'!N791)</f>
        <v/>
      </c>
      <c s="72" t="str">
        <f>IF('S.D.PASTE SHEET'!O791="","",'S.D.PASTE SHEET'!O791)</f>
        <v/>
      </c>
      <c s="72" t="str">
        <f>IF('S.D.PASTE SHEET'!P791="","",'S.D.PASTE SHEET'!P791)</f>
        <v/>
      </c>
      <c s="72" t="str">
        <f>IF('S.D.PASTE SHEET'!Q791="","",'S.D.PASTE SHEET'!Q791)</f>
        <v/>
      </c>
      <c s="72" t="str">
        <f>IF('S.D.PASTE SHEET'!R791="","",'S.D.PASTE SHEET'!R791)</f>
        <v/>
      </c>
      <c s="72" t="str">
        <f>IF('S.D.PASTE SHEET'!S791="","",'S.D.PASTE SHEET'!S791)</f>
        <v/>
      </c>
      <c s="72" t="str">
        <f>IF('S.D.PASTE SHEET'!T791="","",'S.D.PASTE SHEET'!T791)</f>
        <v/>
      </c>
      <c s="72" t="str">
        <f>IF('S.D.PASTE SHEET'!U791="","",'S.D.PASTE SHEET'!U791)</f>
        <v/>
      </c>
      <c s="72" t="str">
        <f>IF('S.D.PASTE SHEET'!V791="","",'S.D.PASTE SHEET'!V791)</f>
        <v/>
      </c>
      <c s="72" t="str">
        <f>IF('S.D.PASTE SHEET'!W791="","",'S.D.PASTE SHEET'!W791)</f>
        <v/>
      </c>
      <c s="72" t="str">
        <f>IF('S.D.PASTE SHEET'!X791="","",'S.D.PASTE SHEET'!X791)</f>
        <v/>
      </c>
      <c s="72" t="str">
        <f>IF('S.D.PASTE SHEET'!Y791="","",'S.D.PASTE SHEET'!Y791)</f>
        <v/>
      </c>
      <c s="72" t="str">
        <f>IF('S.D.PASTE SHEET'!Z791="","",'S.D.PASTE SHEET'!Z791)</f>
        <v/>
      </c>
      <c s="72" t="str">
        <f>IF('S.D.PASTE SHEET'!AA791="","",'S.D.PASTE SHEET'!AA791)</f>
        <v/>
      </c>
      <c s="72" t="str">
        <f>IF('S.D.PASTE SHEET'!AB791="","",'S.D.PASTE SHEET'!AB791)</f>
        <v/>
      </c>
      <c s="72" t="str">
        <f>IF('S.D.PASTE SHEET'!AC791="","",'S.D.PASTE SHEET'!AC791)</f>
        <v/>
      </c>
      <c s="72" t="str">
        <f>IF('S.D.PASTE SHEET'!AD791="","",'S.D.PASTE SHEET'!AD791)</f>
        <v/>
      </c>
      <c s="74"/>
      <c s="70" t="str">
        <f>IF(AK791="","",IF(AK791&gt;0,COUNT($AG$2:AG791),""))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IF(BC791="","",IF(BC791&gt;0,COUNT($AY$2:AY791),""))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2" spans="1:157" ht="15.75" customHeight="1">
      <c r="A792" s="72" t="str">
        <f>IF('S.D.PASTE SHEET'!A792="","",'S.D.PASTE SHEET'!A792)</f>
        <v/>
      </c>
      <c s="72" t="str">
        <f>IF('S.D.PASTE SHEET'!B792="","",'S.D.PASTE SHEET'!B792)</f>
        <v/>
      </c>
      <c s="72" t="str">
        <f>IF('S.D.PASTE SHEET'!C792="","",'S.D.PASTE SHEET'!C792)</f>
        <v/>
      </c>
      <c s="73" t="str">
        <f>IF('S.D.PASTE SHEET'!D792="","",'S.D.PASTE SHEET'!D792)</f>
        <v/>
      </c>
      <c s="72" t="str">
        <f>IF('S.D.PASTE SHEET'!E792="","",UPPER('S.D.PASTE SHEET'!E792))</f>
        <v/>
      </c>
      <c s="72" t="str">
        <f>IF('S.D.PASTE SHEET'!F792="","",'S.D.PASTE SHEET'!F792)</f>
        <v/>
      </c>
      <c s="72" t="str">
        <f>IF('S.D.PASTE SHEET'!G792="","",UPPER('S.D.PASTE SHEET'!G792))</f>
        <v/>
      </c>
      <c s="72" t="str">
        <f>IF('S.D.PASTE SHEET'!H792="","",UPPER('S.D.PASTE SHEET'!H792))</f>
        <v/>
      </c>
      <c s="72" t="str">
        <f>IF('S.D.PASTE SHEET'!I792="","",'S.D.PASTE SHEET'!I792)</f>
        <v/>
      </c>
      <c s="73" t="str">
        <f>IF('S.D.PASTE SHEET'!J792="","",'S.D.PASTE SHEET'!J792)</f>
        <v/>
      </c>
      <c s="72" t="str">
        <f>IF('S.D.PASTE SHEET'!K792="","",'S.D.PASTE SHEET'!K792)</f>
        <v/>
      </c>
      <c s="72" t="str">
        <f>IF('S.D.PASTE SHEET'!L792="","",'S.D.PASTE SHEET'!L792)</f>
        <v/>
      </c>
      <c s="72" t="str">
        <f>IF('S.D.PASTE SHEET'!M792="","",'S.D.PASTE SHEET'!M792)</f>
        <v/>
      </c>
      <c s="72" t="str">
        <f>IF('S.D.PASTE SHEET'!N792="","",'S.D.PASTE SHEET'!N792)</f>
        <v/>
      </c>
      <c s="72" t="str">
        <f>IF('S.D.PASTE SHEET'!O792="","",'S.D.PASTE SHEET'!O792)</f>
        <v/>
      </c>
      <c s="72" t="str">
        <f>IF('S.D.PASTE SHEET'!P792="","",'S.D.PASTE SHEET'!P792)</f>
        <v/>
      </c>
      <c s="72" t="str">
        <f>IF('S.D.PASTE SHEET'!Q792="","",'S.D.PASTE SHEET'!Q792)</f>
        <v/>
      </c>
      <c s="72" t="str">
        <f>IF('S.D.PASTE SHEET'!R792="","",'S.D.PASTE SHEET'!R792)</f>
        <v/>
      </c>
      <c s="72" t="str">
        <f>IF('S.D.PASTE SHEET'!S792="","",'S.D.PASTE SHEET'!S792)</f>
        <v/>
      </c>
      <c s="72" t="str">
        <f>IF('S.D.PASTE SHEET'!T792="","",'S.D.PASTE SHEET'!T792)</f>
        <v/>
      </c>
      <c s="72" t="str">
        <f>IF('S.D.PASTE SHEET'!U792="","",'S.D.PASTE SHEET'!U792)</f>
        <v/>
      </c>
      <c s="72" t="str">
        <f>IF('S.D.PASTE SHEET'!V792="","",'S.D.PASTE SHEET'!V792)</f>
        <v/>
      </c>
      <c s="72" t="str">
        <f>IF('S.D.PASTE SHEET'!W792="","",'S.D.PASTE SHEET'!W792)</f>
        <v/>
      </c>
      <c s="72" t="str">
        <f>IF('S.D.PASTE SHEET'!X792="","",'S.D.PASTE SHEET'!X792)</f>
        <v/>
      </c>
      <c s="72" t="str">
        <f>IF('S.D.PASTE SHEET'!Y792="","",'S.D.PASTE SHEET'!Y792)</f>
        <v/>
      </c>
      <c s="72" t="str">
        <f>IF('S.D.PASTE SHEET'!Z792="","",'S.D.PASTE SHEET'!Z792)</f>
        <v/>
      </c>
      <c s="72" t="str">
        <f>IF('S.D.PASTE SHEET'!AA792="","",'S.D.PASTE SHEET'!AA792)</f>
        <v/>
      </c>
      <c s="72" t="str">
        <f>IF('S.D.PASTE SHEET'!AB792="","",'S.D.PASTE SHEET'!AB792)</f>
        <v/>
      </c>
      <c s="72" t="str">
        <f>IF('S.D.PASTE SHEET'!AC792="","",'S.D.PASTE SHEET'!AC792)</f>
        <v/>
      </c>
      <c s="72" t="str">
        <f>IF('S.D.PASTE SHEET'!AD792="","",'S.D.PASTE SHEET'!AD792)</f>
        <v/>
      </c>
      <c s="74"/>
      <c s="70" t="str">
        <f>IF(AK792="","",IF(AK792&gt;0,COUNT($AG$2:AG792),""))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IF(BC792="","",IF(BC792&gt;0,COUNT($AY$2:AY792),""))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3" spans="1:157" ht="15.75" customHeight="1">
      <c r="A793" s="72" t="str">
        <f>IF('S.D.PASTE SHEET'!A793="","",'S.D.PASTE SHEET'!A793)</f>
        <v/>
      </c>
      <c s="72" t="str">
        <f>IF('S.D.PASTE SHEET'!B793="","",'S.D.PASTE SHEET'!B793)</f>
        <v/>
      </c>
      <c s="72" t="str">
        <f>IF('S.D.PASTE SHEET'!C793="","",'S.D.PASTE SHEET'!C793)</f>
        <v/>
      </c>
      <c s="73" t="str">
        <f>IF('S.D.PASTE SHEET'!D793="","",'S.D.PASTE SHEET'!D793)</f>
        <v/>
      </c>
      <c s="72" t="str">
        <f>IF('S.D.PASTE SHEET'!E793="","",UPPER('S.D.PASTE SHEET'!E793))</f>
        <v/>
      </c>
      <c s="72" t="str">
        <f>IF('S.D.PASTE SHEET'!F793="","",'S.D.PASTE SHEET'!F793)</f>
        <v/>
      </c>
      <c s="72" t="str">
        <f>IF('S.D.PASTE SHEET'!G793="","",UPPER('S.D.PASTE SHEET'!G793))</f>
        <v/>
      </c>
      <c s="72" t="str">
        <f>IF('S.D.PASTE SHEET'!H793="","",UPPER('S.D.PASTE SHEET'!H793))</f>
        <v/>
      </c>
      <c s="72" t="str">
        <f>IF('S.D.PASTE SHEET'!I793="","",'S.D.PASTE SHEET'!I793)</f>
        <v/>
      </c>
      <c s="73" t="str">
        <f>IF('S.D.PASTE SHEET'!J793="","",'S.D.PASTE SHEET'!J793)</f>
        <v/>
      </c>
      <c s="72" t="str">
        <f>IF('S.D.PASTE SHEET'!K793="","",'S.D.PASTE SHEET'!K793)</f>
        <v/>
      </c>
      <c s="72" t="str">
        <f>IF('S.D.PASTE SHEET'!L793="","",'S.D.PASTE SHEET'!L793)</f>
        <v/>
      </c>
      <c s="72" t="str">
        <f>IF('S.D.PASTE SHEET'!M793="","",'S.D.PASTE SHEET'!M793)</f>
        <v/>
      </c>
      <c s="72" t="str">
        <f>IF('S.D.PASTE SHEET'!N793="","",'S.D.PASTE SHEET'!N793)</f>
        <v/>
      </c>
      <c s="72" t="str">
        <f>IF('S.D.PASTE SHEET'!O793="","",'S.D.PASTE SHEET'!O793)</f>
        <v/>
      </c>
      <c s="72" t="str">
        <f>IF('S.D.PASTE SHEET'!P793="","",'S.D.PASTE SHEET'!P793)</f>
        <v/>
      </c>
      <c s="72" t="str">
        <f>IF('S.D.PASTE SHEET'!Q793="","",'S.D.PASTE SHEET'!Q793)</f>
        <v/>
      </c>
      <c s="72" t="str">
        <f>IF('S.D.PASTE SHEET'!R793="","",'S.D.PASTE SHEET'!R793)</f>
        <v/>
      </c>
      <c s="72" t="str">
        <f>IF('S.D.PASTE SHEET'!S793="","",'S.D.PASTE SHEET'!S793)</f>
        <v/>
      </c>
      <c s="72" t="str">
        <f>IF('S.D.PASTE SHEET'!T793="","",'S.D.PASTE SHEET'!T793)</f>
        <v/>
      </c>
      <c s="72" t="str">
        <f>IF('S.D.PASTE SHEET'!U793="","",'S.D.PASTE SHEET'!U793)</f>
        <v/>
      </c>
      <c s="72" t="str">
        <f>IF('S.D.PASTE SHEET'!V793="","",'S.D.PASTE SHEET'!V793)</f>
        <v/>
      </c>
      <c s="72" t="str">
        <f>IF('S.D.PASTE SHEET'!W793="","",'S.D.PASTE SHEET'!W793)</f>
        <v/>
      </c>
      <c s="72" t="str">
        <f>IF('S.D.PASTE SHEET'!X793="","",'S.D.PASTE SHEET'!X793)</f>
        <v/>
      </c>
      <c s="72" t="str">
        <f>IF('S.D.PASTE SHEET'!Y793="","",'S.D.PASTE SHEET'!Y793)</f>
        <v/>
      </c>
      <c s="72" t="str">
        <f>IF('S.D.PASTE SHEET'!Z793="","",'S.D.PASTE SHEET'!Z793)</f>
        <v/>
      </c>
      <c s="72" t="str">
        <f>IF('S.D.PASTE SHEET'!AA793="","",'S.D.PASTE SHEET'!AA793)</f>
        <v/>
      </c>
      <c s="72" t="str">
        <f>IF('S.D.PASTE SHEET'!AB793="","",'S.D.PASTE SHEET'!AB793)</f>
        <v/>
      </c>
      <c s="72" t="str">
        <f>IF('S.D.PASTE SHEET'!AC793="","",'S.D.PASTE SHEET'!AC793)</f>
        <v/>
      </c>
      <c s="72" t="str">
        <f>IF('S.D.PASTE SHEET'!AD793="","",'S.D.PASTE SHEET'!AD793)</f>
        <v/>
      </c>
      <c s="74"/>
      <c s="70" t="str">
        <f>IF(AK793="","",IF(AK793&gt;0,COUNT($AG$2:AG793),""))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IF(BC793="","",IF(BC793&gt;0,COUNT($AY$2:AY793),""))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4" spans="1:157" ht="15.75" customHeight="1">
      <c r="A794" s="72" t="str">
        <f>IF('S.D.PASTE SHEET'!A794="","",'S.D.PASTE SHEET'!A794)</f>
        <v/>
      </c>
      <c s="72" t="str">
        <f>IF('S.D.PASTE SHEET'!B794="","",'S.D.PASTE SHEET'!B794)</f>
        <v/>
      </c>
      <c s="72" t="str">
        <f>IF('S.D.PASTE SHEET'!C794="","",'S.D.PASTE SHEET'!C794)</f>
        <v/>
      </c>
      <c s="73" t="str">
        <f>IF('S.D.PASTE SHEET'!D794="","",'S.D.PASTE SHEET'!D794)</f>
        <v/>
      </c>
      <c s="72" t="str">
        <f>IF('S.D.PASTE SHEET'!E794="","",UPPER('S.D.PASTE SHEET'!E794))</f>
        <v/>
      </c>
      <c s="72" t="str">
        <f>IF('S.D.PASTE SHEET'!F794="","",'S.D.PASTE SHEET'!F794)</f>
        <v/>
      </c>
      <c s="72" t="str">
        <f>IF('S.D.PASTE SHEET'!G794="","",UPPER('S.D.PASTE SHEET'!G794))</f>
        <v/>
      </c>
      <c s="72" t="str">
        <f>IF('S.D.PASTE SHEET'!H794="","",UPPER('S.D.PASTE SHEET'!H794))</f>
        <v/>
      </c>
      <c s="72" t="str">
        <f>IF('S.D.PASTE SHEET'!I794="","",'S.D.PASTE SHEET'!I794)</f>
        <v/>
      </c>
      <c s="73" t="str">
        <f>IF('S.D.PASTE SHEET'!J794="","",'S.D.PASTE SHEET'!J794)</f>
        <v/>
      </c>
      <c s="72" t="str">
        <f>IF('S.D.PASTE SHEET'!K794="","",'S.D.PASTE SHEET'!K794)</f>
        <v/>
      </c>
      <c s="72" t="str">
        <f>IF('S.D.PASTE SHEET'!L794="","",'S.D.PASTE SHEET'!L794)</f>
        <v/>
      </c>
      <c s="72" t="str">
        <f>IF('S.D.PASTE SHEET'!M794="","",'S.D.PASTE SHEET'!M794)</f>
        <v/>
      </c>
      <c s="72" t="str">
        <f>IF('S.D.PASTE SHEET'!N794="","",'S.D.PASTE SHEET'!N794)</f>
        <v/>
      </c>
      <c s="72" t="str">
        <f>IF('S.D.PASTE SHEET'!O794="","",'S.D.PASTE SHEET'!O794)</f>
        <v/>
      </c>
      <c s="72" t="str">
        <f>IF('S.D.PASTE SHEET'!P794="","",'S.D.PASTE SHEET'!P794)</f>
        <v/>
      </c>
      <c s="72" t="str">
        <f>IF('S.D.PASTE SHEET'!Q794="","",'S.D.PASTE SHEET'!Q794)</f>
        <v/>
      </c>
      <c s="72" t="str">
        <f>IF('S.D.PASTE SHEET'!R794="","",'S.D.PASTE SHEET'!R794)</f>
        <v/>
      </c>
      <c s="72" t="str">
        <f>IF('S.D.PASTE SHEET'!S794="","",'S.D.PASTE SHEET'!S794)</f>
        <v/>
      </c>
      <c s="72" t="str">
        <f>IF('S.D.PASTE SHEET'!T794="","",'S.D.PASTE SHEET'!T794)</f>
        <v/>
      </c>
      <c s="72" t="str">
        <f>IF('S.D.PASTE SHEET'!U794="","",'S.D.PASTE SHEET'!U794)</f>
        <v/>
      </c>
      <c s="72" t="str">
        <f>IF('S.D.PASTE SHEET'!V794="","",'S.D.PASTE SHEET'!V794)</f>
        <v/>
      </c>
      <c s="72" t="str">
        <f>IF('S.D.PASTE SHEET'!W794="","",'S.D.PASTE SHEET'!W794)</f>
        <v/>
      </c>
      <c s="72" t="str">
        <f>IF('S.D.PASTE SHEET'!X794="","",'S.D.PASTE SHEET'!X794)</f>
        <v/>
      </c>
      <c s="72" t="str">
        <f>IF('S.D.PASTE SHEET'!Y794="","",'S.D.PASTE SHEET'!Y794)</f>
        <v/>
      </c>
      <c s="72" t="str">
        <f>IF('S.D.PASTE SHEET'!Z794="","",'S.D.PASTE SHEET'!Z794)</f>
        <v/>
      </c>
      <c s="72" t="str">
        <f>IF('S.D.PASTE SHEET'!AA794="","",'S.D.PASTE SHEET'!AA794)</f>
        <v/>
      </c>
      <c s="72" t="str">
        <f>IF('S.D.PASTE SHEET'!AB794="","",'S.D.PASTE SHEET'!AB794)</f>
        <v/>
      </c>
      <c s="72" t="str">
        <f>IF('S.D.PASTE SHEET'!AC794="","",'S.D.PASTE SHEET'!AC794)</f>
        <v/>
      </c>
      <c s="72" t="str">
        <f>IF('S.D.PASTE SHEET'!AD794="","",'S.D.PASTE SHEET'!AD794)</f>
        <v/>
      </c>
      <c s="74"/>
      <c s="70" t="str">
        <f>IF(AK794="","",IF(AK794&gt;0,COUNT($AG$2:AG794),""))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IF(BC794="","",IF(BC794&gt;0,COUNT($AY$2:AY794),""))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5" spans="1:157" ht="15.75" customHeight="1">
      <c r="A795" s="72" t="str">
        <f>IF('S.D.PASTE SHEET'!A795="","",'S.D.PASTE SHEET'!A795)</f>
        <v/>
      </c>
      <c s="72" t="str">
        <f>IF('S.D.PASTE SHEET'!B795="","",'S.D.PASTE SHEET'!B795)</f>
        <v/>
      </c>
      <c s="72" t="str">
        <f>IF('S.D.PASTE SHEET'!C795="","",'S.D.PASTE SHEET'!C795)</f>
        <v/>
      </c>
      <c s="73" t="str">
        <f>IF('S.D.PASTE SHEET'!D795="","",'S.D.PASTE SHEET'!D795)</f>
        <v/>
      </c>
      <c s="72" t="str">
        <f>IF('S.D.PASTE SHEET'!E795="","",UPPER('S.D.PASTE SHEET'!E795))</f>
        <v/>
      </c>
      <c s="72" t="str">
        <f>IF('S.D.PASTE SHEET'!F795="","",'S.D.PASTE SHEET'!F795)</f>
        <v/>
      </c>
      <c s="72" t="str">
        <f>IF('S.D.PASTE SHEET'!G795="","",UPPER('S.D.PASTE SHEET'!G795))</f>
        <v/>
      </c>
      <c s="72" t="str">
        <f>IF('S.D.PASTE SHEET'!H795="","",UPPER('S.D.PASTE SHEET'!H795))</f>
        <v/>
      </c>
      <c s="72" t="str">
        <f>IF('S.D.PASTE SHEET'!I795="","",'S.D.PASTE SHEET'!I795)</f>
        <v/>
      </c>
      <c s="73" t="str">
        <f>IF('S.D.PASTE SHEET'!J795="","",'S.D.PASTE SHEET'!J795)</f>
        <v/>
      </c>
      <c s="72" t="str">
        <f>IF('S.D.PASTE SHEET'!K795="","",'S.D.PASTE SHEET'!K795)</f>
        <v/>
      </c>
      <c s="72" t="str">
        <f>IF('S.D.PASTE SHEET'!L795="","",'S.D.PASTE SHEET'!L795)</f>
        <v/>
      </c>
      <c s="72" t="str">
        <f>IF('S.D.PASTE SHEET'!M795="","",'S.D.PASTE SHEET'!M795)</f>
        <v/>
      </c>
      <c s="72" t="str">
        <f>IF('S.D.PASTE SHEET'!N795="","",'S.D.PASTE SHEET'!N795)</f>
        <v/>
      </c>
      <c s="72" t="str">
        <f>IF('S.D.PASTE SHEET'!O795="","",'S.D.PASTE SHEET'!O795)</f>
        <v/>
      </c>
      <c s="72" t="str">
        <f>IF('S.D.PASTE SHEET'!P795="","",'S.D.PASTE SHEET'!P795)</f>
        <v/>
      </c>
      <c s="72" t="str">
        <f>IF('S.D.PASTE SHEET'!Q795="","",'S.D.PASTE SHEET'!Q795)</f>
        <v/>
      </c>
      <c s="72" t="str">
        <f>IF('S.D.PASTE SHEET'!R795="","",'S.D.PASTE SHEET'!R795)</f>
        <v/>
      </c>
      <c s="72" t="str">
        <f>IF('S.D.PASTE SHEET'!S795="","",'S.D.PASTE SHEET'!S795)</f>
        <v/>
      </c>
      <c s="72" t="str">
        <f>IF('S.D.PASTE SHEET'!T795="","",'S.D.PASTE SHEET'!T795)</f>
        <v/>
      </c>
      <c s="72" t="str">
        <f>IF('S.D.PASTE SHEET'!U795="","",'S.D.PASTE SHEET'!U795)</f>
        <v/>
      </c>
      <c s="72" t="str">
        <f>IF('S.D.PASTE SHEET'!V795="","",'S.D.PASTE SHEET'!V795)</f>
        <v/>
      </c>
      <c s="72" t="str">
        <f>IF('S.D.PASTE SHEET'!W795="","",'S.D.PASTE SHEET'!W795)</f>
        <v/>
      </c>
      <c s="72" t="str">
        <f>IF('S.D.PASTE SHEET'!X795="","",'S.D.PASTE SHEET'!X795)</f>
        <v/>
      </c>
      <c s="72" t="str">
        <f>IF('S.D.PASTE SHEET'!Y795="","",'S.D.PASTE SHEET'!Y795)</f>
        <v/>
      </c>
      <c s="72" t="str">
        <f>IF('S.D.PASTE SHEET'!Z795="","",'S.D.PASTE SHEET'!Z795)</f>
        <v/>
      </c>
      <c s="72" t="str">
        <f>IF('S.D.PASTE SHEET'!AA795="","",'S.D.PASTE SHEET'!AA795)</f>
        <v/>
      </c>
      <c s="72" t="str">
        <f>IF('S.D.PASTE SHEET'!AB795="","",'S.D.PASTE SHEET'!AB795)</f>
        <v/>
      </c>
      <c s="72" t="str">
        <f>IF('S.D.PASTE SHEET'!AC795="","",'S.D.PASTE SHEET'!AC795)</f>
        <v/>
      </c>
      <c s="72" t="str">
        <f>IF('S.D.PASTE SHEET'!AD795="","",'S.D.PASTE SHEET'!AD795)</f>
        <v/>
      </c>
      <c s="74"/>
      <c s="70" t="str">
        <f>IF(AK795="","",IF(AK795&gt;0,COUNT($AG$2:AG795),""))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IF(BC795="","",IF(BC795&gt;0,COUNT($AY$2:AY795),""))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6" spans="1:157" ht="15.75" customHeight="1">
      <c r="A796" s="72" t="str">
        <f>IF('S.D.PASTE SHEET'!A796="","",'S.D.PASTE SHEET'!A796)</f>
        <v/>
      </c>
      <c s="72" t="str">
        <f>IF('S.D.PASTE SHEET'!B796="","",'S.D.PASTE SHEET'!B796)</f>
        <v/>
      </c>
      <c s="72" t="str">
        <f>IF('S.D.PASTE SHEET'!C796="","",'S.D.PASTE SHEET'!C796)</f>
        <v/>
      </c>
      <c s="73" t="str">
        <f>IF('S.D.PASTE SHEET'!D796="","",'S.D.PASTE SHEET'!D796)</f>
        <v/>
      </c>
      <c s="72" t="str">
        <f>IF('S.D.PASTE SHEET'!E796="","",UPPER('S.D.PASTE SHEET'!E796))</f>
        <v/>
      </c>
      <c s="72" t="str">
        <f>IF('S.D.PASTE SHEET'!F796="","",'S.D.PASTE SHEET'!F796)</f>
        <v/>
      </c>
      <c s="72" t="str">
        <f>IF('S.D.PASTE SHEET'!G796="","",UPPER('S.D.PASTE SHEET'!G796))</f>
        <v/>
      </c>
      <c s="72" t="str">
        <f>IF('S.D.PASTE SHEET'!H796="","",UPPER('S.D.PASTE SHEET'!H796))</f>
        <v/>
      </c>
      <c s="72" t="str">
        <f>IF('S.D.PASTE SHEET'!I796="","",'S.D.PASTE SHEET'!I796)</f>
        <v/>
      </c>
      <c s="73" t="str">
        <f>IF('S.D.PASTE SHEET'!J796="","",'S.D.PASTE SHEET'!J796)</f>
        <v/>
      </c>
      <c s="72" t="str">
        <f>IF('S.D.PASTE SHEET'!K796="","",'S.D.PASTE SHEET'!K796)</f>
        <v/>
      </c>
      <c s="72" t="str">
        <f>IF('S.D.PASTE SHEET'!L796="","",'S.D.PASTE SHEET'!L796)</f>
        <v/>
      </c>
      <c s="72" t="str">
        <f>IF('S.D.PASTE SHEET'!M796="","",'S.D.PASTE SHEET'!M796)</f>
        <v/>
      </c>
      <c s="72" t="str">
        <f>IF('S.D.PASTE SHEET'!N796="","",'S.D.PASTE SHEET'!N796)</f>
        <v/>
      </c>
      <c s="72" t="str">
        <f>IF('S.D.PASTE SHEET'!O796="","",'S.D.PASTE SHEET'!O796)</f>
        <v/>
      </c>
      <c s="72" t="str">
        <f>IF('S.D.PASTE SHEET'!P796="","",'S.D.PASTE SHEET'!P796)</f>
        <v/>
      </c>
      <c s="72" t="str">
        <f>IF('S.D.PASTE SHEET'!Q796="","",'S.D.PASTE SHEET'!Q796)</f>
        <v/>
      </c>
      <c s="72" t="str">
        <f>IF('S.D.PASTE SHEET'!R796="","",'S.D.PASTE SHEET'!R796)</f>
        <v/>
      </c>
      <c s="72" t="str">
        <f>IF('S.D.PASTE SHEET'!S796="","",'S.D.PASTE SHEET'!S796)</f>
        <v/>
      </c>
      <c s="72" t="str">
        <f>IF('S.D.PASTE SHEET'!T796="","",'S.D.PASTE SHEET'!T796)</f>
        <v/>
      </c>
      <c s="72" t="str">
        <f>IF('S.D.PASTE SHEET'!U796="","",'S.D.PASTE SHEET'!U796)</f>
        <v/>
      </c>
      <c s="72" t="str">
        <f>IF('S.D.PASTE SHEET'!V796="","",'S.D.PASTE SHEET'!V796)</f>
        <v/>
      </c>
      <c s="72" t="str">
        <f>IF('S.D.PASTE SHEET'!W796="","",'S.D.PASTE SHEET'!W796)</f>
        <v/>
      </c>
      <c s="72" t="str">
        <f>IF('S.D.PASTE SHEET'!X796="","",'S.D.PASTE SHEET'!X796)</f>
        <v/>
      </c>
      <c s="72" t="str">
        <f>IF('S.D.PASTE SHEET'!Y796="","",'S.D.PASTE SHEET'!Y796)</f>
        <v/>
      </c>
      <c s="72" t="str">
        <f>IF('S.D.PASTE SHEET'!Z796="","",'S.D.PASTE SHEET'!Z796)</f>
        <v/>
      </c>
      <c s="72" t="str">
        <f>IF('S.D.PASTE SHEET'!AA796="","",'S.D.PASTE SHEET'!AA796)</f>
        <v/>
      </c>
      <c s="72" t="str">
        <f>IF('S.D.PASTE SHEET'!AB796="","",'S.D.PASTE SHEET'!AB796)</f>
        <v/>
      </c>
      <c s="72" t="str">
        <f>IF('S.D.PASTE SHEET'!AC796="","",'S.D.PASTE SHEET'!AC796)</f>
        <v/>
      </c>
      <c s="72" t="str">
        <f>IF('S.D.PASTE SHEET'!AD796="","",'S.D.PASTE SHEET'!AD796)</f>
        <v/>
      </c>
      <c s="74"/>
      <c s="70" t="str">
        <f>IF(AK796="","",IF(AK796&gt;0,COUNT($AG$2:AG796),""))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IF(BC796="","",IF(BC796&gt;0,COUNT($AY$2:AY796),""))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7" spans="1:157" ht="15.75" customHeight="1">
      <c r="A797" s="72" t="str">
        <f>IF('S.D.PASTE SHEET'!A797="","",'S.D.PASTE SHEET'!A797)</f>
        <v/>
      </c>
      <c s="72" t="str">
        <f>IF('S.D.PASTE SHEET'!B797="","",'S.D.PASTE SHEET'!B797)</f>
        <v/>
      </c>
      <c s="72" t="str">
        <f>IF('S.D.PASTE SHEET'!C797="","",'S.D.PASTE SHEET'!C797)</f>
        <v/>
      </c>
      <c s="73" t="str">
        <f>IF('S.D.PASTE SHEET'!D797="","",'S.D.PASTE SHEET'!D797)</f>
        <v/>
      </c>
      <c s="72" t="str">
        <f>IF('S.D.PASTE SHEET'!E797="","",UPPER('S.D.PASTE SHEET'!E797))</f>
        <v/>
      </c>
      <c s="72" t="str">
        <f>IF('S.D.PASTE SHEET'!F797="","",'S.D.PASTE SHEET'!F797)</f>
        <v/>
      </c>
      <c s="72" t="str">
        <f>IF('S.D.PASTE SHEET'!G797="","",UPPER('S.D.PASTE SHEET'!G797))</f>
        <v/>
      </c>
      <c s="72" t="str">
        <f>IF('S.D.PASTE SHEET'!H797="","",UPPER('S.D.PASTE SHEET'!H797))</f>
        <v/>
      </c>
      <c s="72" t="str">
        <f>IF('S.D.PASTE SHEET'!I797="","",'S.D.PASTE SHEET'!I797)</f>
        <v/>
      </c>
      <c s="73" t="str">
        <f>IF('S.D.PASTE SHEET'!J797="","",'S.D.PASTE SHEET'!J797)</f>
        <v/>
      </c>
      <c s="72" t="str">
        <f>IF('S.D.PASTE SHEET'!K797="","",'S.D.PASTE SHEET'!K797)</f>
        <v/>
      </c>
      <c s="72" t="str">
        <f>IF('S.D.PASTE SHEET'!L797="","",'S.D.PASTE SHEET'!L797)</f>
        <v/>
      </c>
      <c s="72" t="str">
        <f>IF('S.D.PASTE SHEET'!M797="","",'S.D.PASTE SHEET'!M797)</f>
        <v/>
      </c>
      <c s="72" t="str">
        <f>IF('S.D.PASTE SHEET'!N797="","",'S.D.PASTE SHEET'!N797)</f>
        <v/>
      </c>
      <c s="72" t="str">
        <f>IF('S.D.PASTE SHEET'!O797="","",'S.D.PASTE SHEET'!O797)</f>
        <v/>
      </c>
      <c s="72" t="str">
        <f>IF('S.D.PASTE SHEET'!P797="","",'S.D.PASTE SHEET'!P797)</f>
        <v/>
      </c>
      <c s="72" t="str">
        <f>IF('S.D.PASTE SHEET'!Q797="","",'S.D.PASTE SHEET'!Q797)</f>
        <v/>
      </c>
      <c s="72" t="str">
        <f>IF('S.D.PASTE SHEET'!R797="","",'S.D.PASTE SHEET'!R797)</f>
        <v/>
      </c>
      <c s="72" t="str">
        <f>IF('S.D.PASTE SHEET'!S797="","",'S.D.PASTE SHEET'!S797)</f>
        <v/>
      </c>
      <c s="72" t="str">
        <f>IF('S.D.PASTE SHEET'!T797="","",'S.D.PASTE SHEET'!T797)</f>
        <v/>
      </c>
      <c s="72" t="str">
        <f>IF('S.D.PASTE SHEET'!U797="","",'S.D.PASTE SHEET'!U797)</f>
        <v/>
      </c>
      <c s="72" t="str">
        <f>IF('S.D.PASTE SHEET'!V797="","",'S.D.PASTE SHEET'!V797)</f>
        <v/>
      </c>
      <c s="72" t="str">
        <f>IF('S.D.PASTE SHEET'!W797="","",'S.D.PASTE SHEET'!W797)</f>
        <v/>
      </c>
      <c s="72" t="str">
        <f>IF('S.D.PASTE SHEET'!X797="","",'S.D.PASTE SHEET'!X797)</f>
        <v/>
      </c>
      <c s="72" t="str">
        <f>IF('S.D.PASTE SHEET'!Y797="","",'S.D.PASTE SHEET'!Y797)</f>
        <v/>
      </c>
      <c s="72" t="str">
        <f>IF('S.D.PASTE SHEET'!Z797="","",'S.D.PASTE SHEET'!Z797)</f>
        <v/>
      </c>
      <c s="72" t="str">
        <f>IF('S.D.PASTE SHEET'!AA797="","",'S.D.PASTE SHEET'!AA797)</f>
        <v/>
      </c>
      <c s="72" t="str">
        <f>IF('S.D.PASTE SHEET'!AB797="","",'S.D.PASTE SHEET'!AB797)</f>
        <v/>
      </c>
      <c s="72" t="str">
        <f>IF('S.D.PASTE SHEET'!AC797="","",'S.D.PASTE SHEET'!AC797)</f>
        <v/>
      </c>
      <c s="72" t="str">
        <f>IF('S.D.PASTE SHEET'!AD797="","",'S.D.PASTE SHEET'!AD797)</f>
        <v/>
      </c>
      <c s="74"/>
      <c s="70" t="str">
        <f>IF(AK797="","",IF(AK797&gt;0,COUNT($AG$2:AG797),""))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IF(BC797="","",IF(BC797&gt;0,COUNT($AY$2:AY797),""))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8" spans="1:157" ht="15.75" customHeight="1">
      <c r="A798" s="72" t="str">
        <f>IF('S.D.PASTE SHEET'!A798="","",'S.D.PASTE SHEET'!A798)</f>
        <v/>
      </c>
      <c s="72" t="str">
        <f>IF('S.D.PASTE SHEET'!B798="","",'S.D.PASTE SHEET'!B798)</f>
        <v/>
      </c>
      <c s="72" t="str">
        <f>IF('S.D.PASTE SHEET'!C798="","",'S.D.PASTE SHEET'!C798)</f>
        <v/>
      </c>
      <c s="73" t="str">
        <f>IF('S.D.PASTE SHEET'!D798="","",'S.D.PASTE SHEET'!D798)</f>
        <v/>
      </c>
      <c s="72" t="str">
        <f>IF('S.D.PASTE SHEET'!E798="","",UPPER('S.D.PASTE SHEET'!E798))</f>
        <v/>
      </c>
      <c s="72" t="str">
        <f>IF('S.D.PASTE SHEET'!F798="","",'S.D.PASTE SHEET'!F798)</f>
        <v/>
      </c>
      <c s="72" t="str">
        <f>IF('S.D.PASTE SHEET'!G798="","",UPPER('S.D.PASTE SHEET'!G798))</f>
        <v/>
      </c>
      <c s="72" t="str">
        <f>IF('S.D.PASTE SHEET'!H798="","",UPPER('S.D.PASTE SHEET'!H798))</f>
        <v/>
      </c>
      <c s="72" t="str">
        <f>IF('S.D.PASTE SHEET'!I798="","",'S.D.PASTE SHEET'!I798)</f>
        <v/>
      </c>
      <c s="73" t="str">
        <f>IF('S.D.PASTE SHEET'!J798="","",'S.D.PASTE SHEET'!J798)</f>
        <v/>
      </c>
      <c s="72" t="str">
        <f>IF('S.D.PASTE SHEET'!K798="","",'S.D.PASTE SHEET'!K798)</f>
        <v/>
      </c>
      <c s="72" t="str">
        <f>IF('S.D.PASTE SHEET'!L798="","",'S.D.PASTE SHEET'!L798)</f>
        <v/>
      </c>
      <c s="72" t="str">
        <f>IF('S.D.PASTE SHEET'!M798="","",'S.D.PASTE SHEET'!M798)</f>
        <v/>
      </c>
      <c s="72" t="str">
        <f>IF('S.D.PASTE SHEET'!N798="","",'S.D.PASTE SHEET'!N798)</f>
        <v/>
      </c>
      <c s="72" t="str">
        <f>IF('S.D.PASTE SHEET'!O798="","",'S.D.PASTE SHEET'!O798)</f>
        <v/>
      </c>
      <c s="72" t="str">
        <f>IF('S.D.PASTE SHEET'!P798="","",'S.D.PASTE SHEET'!P798)</f>
        <v/>
      </c>
      <c s="72" t="str">
        <f>IF('S.D.PASTE SHEET'!Q798="","",'S.D.PASTE SHEET'!Q798)</f>
        <v/>
      </c>
      <c s="72" t="str">
        <f>IF('S.D.PASTE SHEET'!R798="","",'S.D.PASTE SHEET'!R798)</f>
        <v/>
      </c>
      <c s="72" t="str">
        <f>IF('S.D.PASTE SHEET'!S798="","",'S.D.PASTE SHEET'!S798)</f>
        <v/>
      </c>
      <c s="72" t="str">
        <f>IF('S.D.PASTE SHEET'!T798="","",'S.D.PASTE SHEET'!T798)</f>
        <v/>
      </c>
      <c s="72" t="str">
        <f>IF('S.D.PASTE SHEET'!U798="","",'S.D.PASTE SHEET'!U798)</f>
        <v/>
      </c>
      <c s="72" t="str">
        <f>IF('S.D.PASTE SHEET'!V798="","",'S.D.PASTE SHEET'!V798)</f>
        <v/>
      </c>
      <c s="72" t="str">
        <f>IF('S.D.PASTE SHEET'!W798="","",'S.D.PASTE SHEET'!W798)</f>
        <v/>
      </c>
      <c s="72" t="str">
        <f>IF('S.D.PASTE SHEET'!X798="","",'S.D.PASTE SHEET'!X798)</f>
        <v/>
      </c>
      <c s="72" t="str">
        <f>IF('S.D.PASTE SHEET'!Y798="","",'S.D.PASTE SHEET'!Y798)</f>
        <v/>
      </c>
      <c s="72" t="str">
        <f>IF('S.D.PASTE SHEET'!Z798="","",'S.D.PASTE SHEET'!Z798)</f>
        <v/>
      </c>
      <c s="72" t="str">
        <f>IF('S.D.PASTE SHEET'!AA798="","",'S.D.PASTE SHEET'!AA798)</f>
        <v/>
      </c>
      <c s="72" t="str">
        <f>IF('S.D.PASTE SHEET'!AB798="","",'S.D.PASTE SHEET'!AB798)</f>
        <v/>
      </c>
      <c s="72" t="str">
        <f>IF('S.D.PASTE SHEET'!AC798="","",'S.D.PASTE SHEET'!AC798)</f>
        <v/>
      </c>
      <c s="72" t="str">
        <f>IF('S.D.PASTE SHEET'!AD798="","",'S.D.PASTE SHEET'!AD798)</f>
        <v/>
      </c>
      <c s="74"/>
      <c s="70" t="str">
        <f>IF(AK798="","",IF(AK798&gt;0,COUNT($AG$2:AG798),""))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IF(BC798="","",IF(BC798&gt;0,COUNT($AY$2:AY798),""))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799" spans="1:157" ht="15.75" customHeight="1">
      <c r="A799" s="72" t="str">
        <f>IF('S.D.PASTE SHEET'!A799="","",'S.D.PASTE SHEET'!A799)</f>
        <v/>
      </c>
      <c s="72" t="str">
        <f>IF('S.D.PASTE SHEET'!B799="","",'S.D.PASTE SHEET'!B799)</f>
        <v/>
      </c>
      <c s="72" t="str">
        <f>IF('S.D.PASTE SHEET'!C799="","",'S.D.PASTE SHEET'!C799)</f>
        <v/>
      </c>
      <c s="73" t="str">
        <f>IF('S.D.PASTE SHEET'!D799="","",'S.D.PASTE SHEET'!D799)</f>
        <v/>
      </c>
      <c s="72" t="str">
        <f>IF('S.D.PASTE SHEET'!E799="","",UPPER('S.D.PASTE SHEET'!E799))</f>
        <v/>
      </c>
      <c s="72" t="str">
        <f>IF('S.D.PASTE SHEET'!F799="","",'S.D.PASTE SHEET'!F799)</f>
        <v/>
      </c>
      <c s="72" t="str">
        <f>IF('S.D.PASTE SHEET'!G799="","",UPPER('S.D.PASTE SHEET'!G799))</f>
        <v/>
      </c>
      <c s="72" t="str">
        <f>IF('S.D.PASTE SHEET'!H799="","",UPPER('S.D.PASTE SHEET'!H799))</f>
        <v/>
      </c>
      <c s="72" t="str">
        <f>IF('S.D.PASTE SHEET'!I799="","",'S.D.PASTE SHEET'!I799)</f>
        <v/>
      </c>
      <c s="73" t="str">
        <f>IF('S.D.PASTE SHEET'!J799="","",'S.D.PASTE SHEET'!J799)</f>
        <v/>
      </c>
      <c s="72" t="str">
        <f>IF('S.D.PASTE SHEET'!K799="","",'S.D.PASTE SHEET'!K799)</f>
        <v/>
      </c>
      <c s="72" t="str">
        <f>IF('S.D.PASTE SHEET'!L799="","",'S.D.PASTE SHEET'!L799)</f>
        <v/>
      </c>
      <c s="72" t="str">
        <f>IF('S.D.PASTE SHEET'!M799="","",'S.D.PASTE SHEET'!M799)</f>
        <v/>
      </c>
      <c s="72" t="str">
        <f>IF('S.D.PASTE SHEET'!N799="","",'S.D.PASTE SHEET'!N799)</f>
        <v/>
      </c>
      <c s="72" t="str">
        <f>IF('S.D.PASTE SHEET'!O799="","",'S.D.PASTE SHEET'!O799)</f>
        <v/>
      </c>
      <c s="72" t="str">
        <f>IF('S.D.PASTE SHEET'!P799="","",'S.D.PASTE SHEET'!P799)</f>
        <v/>
      </c>
      <c s="72" t="str">
        <f>IF('S.D.PASTE SHEET'!Q799="","",'S.D.PASTE SHEET'!Q799)</f>
        <v/>
      </c>
      <c s="72" t="str">
        <f>IF('S.D.PASTE SHEET'!R799="","",'S.D.PASTE SHEET'!R799)</f>
        <v/>
      </c>
      <c s="72" t="str">
        <f>IF('S.D.PASTE SHEET'!S799="","",'S.D.PASTE SHEET'!S799)</f>
        <v/>
      </c>
      <c s="72" t="str">
        <f>IF('S.D.PASTE SHEET'!T799="","",'S.D.PASTE SHEET'!T799)</f>
        <v/>
      </c>
      <c s="72" t="str">
        <f>IF('S.D.PASTE SHEET'!U799="","",'S.D.PASTE SHEET'!U799)</f>
        <v/>
      </c>
      <c s="72" t="str">
        <f>IF('S.D.PASTE SHEET'!V799="","",'S.D.PASTE SHEET'!V799)</f>
        <v/>
      </c>
      <c s="72" t="str">
        <f>IF('S.D.PASTE SHEET'!W799="","",'S.D.PASTE SHEET'!W799)</f>
        <v/>
      </c>
      <c s="72" t="str">
        <f>IF('S.D.PASTE SHEET'!X799="","",'S.D.PASTE SHEET'!X799)</f>
        <v/>
      </c>
      <c s="72" t="str">
        <f>IF('S.D.PASTE SHEET'!Y799="","",'S.D.PASTE SHEET'!Y799)</f>
        <v/>
      </c>
      <c s="72" t="str">
        <f>IF('S.D.PASTE SHEET'!Z799="","",'S.D.PASTE SHEET'!Z799)</f>
        <v/>
      </c>
      <c s="72" t="str">
        <f>IF('S.D.PASTE SHEET'!AA799="","",'S.D.PASTE SHEET'!AA799)</f>
        <v/>
      </c>
      <c s="72" t="str">
        <f>IF('S.D.PASTE SHEET'!AB799="","",'S.D.PASTE SHEET'!AB799)</f>
        <v/>
      </c>
      <c s="72" t="str">
        <f>IF('S.D.PASTE SHEET'!AC799="","",'S.D.PASTE SHEET'!AC799)</f>
        <v/>
      </c>
      <c s="72" t="str">
        <f>IF('S.D.PASTE SHEET'!AD799="","",'S.D.PASTE SHEET'!AD799)</f>
        <v/>
      </c>
      <c s="74"/>
      <c s="70" t="str">
        <f>IF(AK799="","",IF(AK799&gt;0,COUNT($AG$2:AG799),""))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IF(BC799="","",IF(BC799&gt;0,COUNT($AY$2:AY799),""))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0" spans="1:157" ht="15.75" customHeight="1">
      <c r="A800" s="72" t="str">
        <f>IF('S.D.PASTE SHEET'!A800="","",'S.D.PASTE SHEET'!A800)</f>
        <v/>
      </c>
      <c s="72" t="str">
        <f>IF('S.D.PASTE SHEET'!B800="","",'S.D.PASTE SHEET'!B800)</f>
        <v/>
      </c>
      <c s="72" t="str">
        <f>IF('S.D.PASTE SHEET'!C800="","",'S.D.PASTE SHEET'!C800)</f>
        <v/>
      </c>
      <c s="73" t="str">
        <f>IF('S.D.PASTE SHEET'!D800="","",'S.D.PASTE SHEET'!D800)</f>
        <v/>
      </c>
      <c s="72" t="str">
        <f>IF('S.D.PASTE SHEET'!E800="","",UPPER('S.D.PASTE SHEET'!E800))</f>
        <v/>
      </c>
      <c s="72" t="str">
        <f>IF('S.D.PASTE SHEET'!F800="","",'S.D.PASTE SHEET'!F800)</f>
        <v/>
      </c>
      <c s="72" t="str">
        <f>IF('S.D.PASTE SHEET'!G800="","",UPPER('S.D.PASTE SHEET'!G800))</f>
        <v/>
      </c>
      <c s="72" t="str">
        <f>IF('S.D.PASTE SHEET'!H800="","",UPPER('S.D.PASTE SHEET'!H800))</f>
        <v/>
      </c>
      <c s="72" t="str">
        <f>IF('S.D.PASTE SHEET'!I800="","",'S.D.PASTE SHEET'!I800)</f>
        <v/>
      </c>
      <c s="73" t="str">
        <f>IF('S.D.PASTE SHEET'!J800="","",'S.D.PASTE SHEET'!J800)</f>
        <v/>
      </c>
      <c s="72" t="str">
        <f>IF('S.D.PASTE SHEET'!K800="","",'S.D.PASTE SHEET'!K800)</f>
        <v/>
      </c>
      <c s="72" t="str">
        <f>IF('S.D.PASTE SHEET'!L800="","",'S.D.PASTE SHEET'!L800)</f>
        <v/>
      </c>
      <c s="72" t="str">
        <f>IF('S.D.PASTE SHEET'!M800="","",'S.D.PASTE SHEET'!M800)</f>
        <v/>
      </c>
      <c s="72" t="str">
        <f>IF('S.D.PASTE SHEET'!N800="","",'S.D.PASTE SHEET'!N800)</f>
        <v/>
      </c>
      <c s="72" t="str">
        <f>IF('S.D.PASTE SHEET'!O800="","",'S.D.PASTE SHEET'!O800)</f>
        <v/>
      </c>
      <c s="72" t="str">
        <f>IF('S.D.PASTE SHEET'!P800="","",'S.D.PASTE SHEET'!P800)</f>
        <v/>
      </c>
      <c s="72" t="str">
        <f>IF('S.D.PASTE SHEET'!Q800="","",'S.D.PASTE SHEET'!Q800)</f>
        <v/>
      </c>
      <c s="72" t="str">
        <f>IF('S.D.PASTE SHEET'!R800="","",'S.D.PASTE SHEET'!R800)</f>
        <v/>
      </c>
      <c s="72" t="str">
        <f>IF('S.D.PASTE SHEET'!S800="","",'S.D.PASTE SHEET'!S800)</f>
        <v/>
      </c>
      <c s="72" t="str">
        <f>IF('S.D.PASTE SHEET'!T800="","",'S.D.PASTE SHEET'!T800)</f>
        <v/>
      </c>
      <c s="72" t="str">
        <f>IF('S.D.PASTE SHEET'!U800="","",'S.D.PASTE SHEET'!U800)</f>
        <v/>
      </c>
      <c s="72" t="str">
        <f>IF('S.D.PASTE SHEET'!V800="","",'S.D.PASTE SHEET'!V800)</f>
        <v/>
      </c>
      <c s="72" t="str">
        <f>IF('S.D.PASTE SHEET'!W800="","",'S.D.PASTE SHEET'!W800)</f>
        <v/>
      </c>
      <c s="72" t="str">
        <f>IF('S.D.PASTE SHEET'!X800="","",'S.D.PASTE SHEET'!X800)</f>
        <v/>
      </c>
      <c s="72" t="str">
        <f>IF('S.D.PASTE SHEET'!Y800="","",'S.D.PASTE SHEET'!Y800)</f>
        <v/>
      </c>
      <c s="72" t="str">
        <f>IF('S.D.PASTE SHEET'!Z800="","",'S.D.PASTE SHEET'!Z800)</f>
        <v/>
      </c>
      <c s="72" t="str">
        <f>IF('S.D.PASTE SHEET'!AA800="","",'S.D.PASTE SHEET'!AA800)</f>
        <v/>
      </c>
      <c s="72" t="str">
        <f>IF('S.D.PASTE SHEET'!AB800="","",'S.D.PASTE SHEET'!AB800)</f>
        <v/>
      </c>
      <c s="72" t="str">
        <f>IF('S.D.PASTE SHEET'!AC800="","",'S.D.PASTE SHEET'!AC800)</f>
        <v/>
      </c>
      <c s="72" t="str">
        <f>IF('S.D.PASTE SHEET'!AD800="","",'S.D.PASTE SHEET'!AD800)</f>
        <v/>
      </c>
      <c s="74"/>
      <c s="70" t="str">
        <f>IF(AK800="","",IF(AK800&gt;0,COUNT($AG$2:AG800),""))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IF(BC800="","",IF(BC800&gt;0,COUNT($AY$2:AY800),""))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1" spans="1:157" ht="15.75" customHeight="1">
      <c r="A801" s="72" t="str">
        <f>IF('S.D.PASTE SHEET'!A801="","",'S.D.PASTE SHEET'!A801)</f>
        <v/>
      </c>
      <c s="72" t="str">
        <f>IF('S.D.PASTE SHEET'!B801="","",'S.D.PASTE SHEET'!B801)</f>
        <v/>
      </c>
      <c s="72" t="str">
        <f>IF('S.D.PASTE SHEET'!C801="","",'S.D.PASTE SHEET'!C801)</f>
        <v/>
      </c>
      <c s="73" t="str">
        <f>IF('S.D.PASTE SHEET'!D801="","",'S.D.PASTE SHEET'!D801)</f>
        <v/>
      </c>
      <c s="72" t="str">
        <f>IF('S.D.PASTE SHEET'!E801="","",UPPER('S.D.PASTE SHEET'!E801))</f>
        <v/>
      </c>
      <c s="72" t="str">
        <f>IF('S.D.PASTE SHEET'!F801="","",'S.D.PASTE SHEET'!F801)</f>
        <v/>
      </c>
      <c s="72" t="str">
        <f>IF('S.D.PASTE SHEET'!G801="","",UPPER('S.D.PASTE SHEET'!G801))</f>
        <v/>
      </c>
      <c s="72" t="str">
        <f>IF('S.D.PASTE SHEET'!H801="","",UPPER('S.D.PASTE SHEET'!H801))</f>
        <v/>
      </c>
      <c s="72" t="str">
        <f>IF('S.D.PASTE SHEET'!I801="","",'S.D.PASTE SHEET'!I801)</f>
        <v/>
      </c>
      <c s="73" t="str">
        <f>IF('S.D.PASTE SHEET'!J801="","",'S.D.PASTE SHEET'!J801)</f>
        <v/>
      </c>
      <c s="72" t="str">
        <f>IF('S.D.PASTE SHEET'!K801="","",'S.D.PASTE SHEET'!K801)</f>
        <v/>
      </c>
      <c s="72" t="str">
        <f>IF('S.D.PASTE SHEET'!L801="","",'S.D.PASTE SHEET'!L801)</f>
        <v/>
      </c>
      <c s="72" t="str">
        <f>IF('S.D.PASTE SHEET'!M801="","",'S.D.PASTE SHEET'!M801)</f>
        <v/>
      </c>
      <c s="72" t="str">
        <f>IF('S.D.PASTE SHEET'!N801="","",'S.D.PASTE SHEET'!N801)</f>
        <v/>
      </c>
      <c s="72" t="str">
        <f>IF('S.D.PASTE SHEET'!O801="","",'S.D.PASTE SHEET'!O801)</f>
        <v/>
      </c>
      <c s="72" t="str">
        <f>IF('S.D.PASTE SHEET'!P801="","",'S.D.PASTE SHEET'!P801)</f>
        <v/>
      </c>
      <c s="72" t="str">
        <f>IF('S.D.PASTE SHEET'!Q801="","",'S.D.PASTE SHEET'!Q801)</f>
        <v/>
      </c>
      <c s="72" t="str">
        <f>IF('S.D.PASTE SHEET'!R801="","",'S.D.PASTE SHEET'!R801)</f>
        <v/>
      </c>
      <c s="72" t="str">
        <f>IF('S.D.PASTE SHEET'!S801="","",'S.D.PASTE SHEET'!S801)</f>
        <v/>
      </c>
      <c s="72" t="str">
        <f>IF('S.D.PASTE SHEET'!T801="","",'S.D.PASTE SHEET'!T801)</f>
        <v/>
      </c>
      <c s="72" t="str">
        <f>IF('S.D.PASTE SHEET'!U801="","",'S.D.PASTE SHEET'!U801)</f>
        <v/>
      </c>
      <c s="72" t="str">
        <f>IF('S.D.PASTE SHEET'!V801="","",'S.D.PASTE SHEET'!V801)</f>
        <v/>
      </c>
      <c s="72" t="str">
        <f>IF('S.D.PASTE SHEET'!W801="","",'S.D.PASTE SHEET'!W801)</f>
        <v/>
      </c>
      <c s="72" t="str">
        <f>IF('S.D.PASTE SHEET'!X801="","",'S.D.PASTE SHEET'!X801)</f>
        <v/>
      </c>
      <c s="72" t="str">
        <f>IF('S.D.PASTE SHEET'!Y801="","",'S.D.PASTE SHEET'!Y801)</f>
        <v/>
      </c>
      <c s="72" t="str">
        <f>IF('S.D.PASTE SHEET'!Z801="","",'S.D.PASTE SHEET'!Z801)</f>
        <v/>
      </c>
      <c s="72" t="str">
        <f>IF('S.D.PASTE SHEET'!AA801="","",'S.D.PASTE SHEET'!AA801)</f>
        <v/>
      </c>
      <c s="72" t="str">
        <f>IF('S.D.PASTE SHEET'!AB801="","",'S.D.PASTE SHEET'!AB801)</f>
        <v/>
      </c>
      <c s="72" t="str">
        <f>IF('S.D.PASTE SHEET'!AC801="","",'S.D.PASTE SHEET'!AC801)</f>
        <v/>
      </c>
      <c s="72" t="str">
        <f>IF('S.D.PASTE SHEET'!AD801="","",'S.D.PASTE SHEET'!AD801)</f>
        <v/>
      </c>
      <c s="74"/>
      <c s="70" t="str">
        <f>IF(AK801="","",IF(AK801&gt;0,COUNT($AG$2:AG801),""))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IF(BC801="","",IF(BC801&gt;0,COUNT($AY$2:AY801),""))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2" spans="1:157" ht="15.75" customHeight="1">
      <c r="A802" s="72" t="str">
        <f>IF('S.D.PASTE SHEET'!A802="","",'S.D.PASTE SHEET'!A802)</f>
        <v/>
      </c>
      <c s="72" t="str">
        <f>IF('S.D.PASTE SHEET'!B802="","",'S.D.PASTE SHEET'!B802)</f>
        <v/>
      </c>
      <c s="72" t="str">
        <f>IF('S.D.PASTE SHEET'!C802="","",'S.D.PASTE SHEET'!C802)</f>
        <v/>
      </c>
      <c s="73" t="str">
        <f>IF('S.D.PASTE SHEET'!D802="","",'S.D.PASTE SHEET'!D802)</f>
        <v/>
      </c>
      <c s="72" t="str">
        <f>IF('S.D.PASTE SHEET'!E802="","",UPPER('S.D.PASTE SHEET'!E802))</f>
        <v/>
      </c>
      <c s="72" t="str">
        <f>IF('S.D.PASTE SHEET'!F802="","",'S.D.PASTE SHEET'!F802)</f>
        <v/>
      </c>
      <c s="72" t="str">
        <f>IF('S.D.PASTE SHEET'!G802="","",UPPER('S.D.PASTE SHEET'!G802))</f>
        <v/>
      </c>
      <c s="72" t="str">
        <f>IF('S.D.PASTE SHEET'!H802="","",UPPER('S.D.PASTE SHEET'!H802))</f>
        <v/>
      </c>
      <c s="72" t="str">
        <f>IF('S.D.PASTE SHEET'!I802="","",'S.D.PASTE SHEET'!I802)</f>
        <v/>
      </c>
      <c s="73" t="str">
        <f>IF('S.D.PASTE SHEET'!J802="","",'S.D.PASTE SHEET'!J802)</f>
        <v/>
      </c>
      <c s="72" t="str">
        <f>IF('S.D.PASTE SHEET'!K802="","",'S.D.PASTE SHEET'!K802)</f>
        <v/>
      </c>
      <c s="72" t="str">
        <f>IF('S.D.PASTE SHEET'!L802="","",'S.D.PASTE SHEET'!L802)</f>
        <v/>
      </c>
      <c s="72" t="str">
        <f>IF('S.D.PASTE SHEET'!M802="","",'S.D.PASTE SHEET'!M802)</f>
        <v/>
      </c>
      <c s="72" t="str">
        <f>IF('S.D.PASTE SHEET'!N802="","",'S.D.PASTE SHEET'!N802)</f>
        <v/>
      </c>
      <c s="72" t="str">
        <f>IF('S.D.PASTE SHEET'!O802="","",'S.D.PASTE SHEET'!O802)</f>
        <v/>
      </c>
      <c s="72" t="str">
        <f>IF('S.D.PASTE SHEET'!P802="","",'S.D.PASTE SHEET'!P802)</f>
        <v/>
      </c>
      <c s="72" t="str">
        <f>IF('S.D.PASTE SHEET'!Q802="","",'S.D.PASTE SHEET'!Q802)</f>
        <v/>
      </c>
      <c s="72" t="str">
        <f>IF('S.D.PASTE SHEET'!R802="","",'S.D.PASTE SHEET'!R802)</f>
        <v/>
      </c>
      <c s="72" t="str">
        <f>IF('S.D.PASTE SHEET'!S802="","",'S.D.PASTE SHEET'!S802)</f>
        <v/>
      </c>
      <c s="72" t="str">
        <f>IF('S.D.PASTE SHEET'!T802="","",'S.D.PASTE SHEET'!T802)</f>
        <v/>
      </c>
      <c s="72" t="str">
        <f>IF('S.D.PASTE SHEET'!U802="","",'S.D.PASTE SHEET'!U802)</f>
        <v/>
      </c>
      <c s="72" t="str">
        <f>IF('S.D.PASTE SHEET'!V802="","",'S.D.PASTE SHEET'!V802)</f>
        <v/>
      </c>
      <c s="72" t="str">
        <f>IF('S.D.PASTE SHEET'!W802="","",'S.D.PASTE SHEET'!W802)</f>
        <v/>
      </c>
      <c s="72" t="str">
        <f>IF('S.D.PASTE SHEET'!X802="","",'S.D.PASTE SHEET'!X802)</f>
        <v/>
      </c>
      <c s="72" t="str">
        <f>IF('S.D.PASTE SHEET'!Y802="","",'S.D.PASTE SHEET'!Y802)</f>
        <v/>
      </c>
      <c s="72" t="str">
        <f>IF('S.D.PASTE SHEET'!Z802="","",'S.D.PASTE SHEET'!Z802)</f>
        <v/>
      </c>
      <c s="72" t="str">
        <f>IF('S.D.PASTE SHEET'!AA802="","",'S.D.PASTE SHEET'!AA802)</f>
        <v/>
      </c>
      <c s="72" t="str">
        <f>IF('S.D.PASTE SHEET'!AB802="","",'S.D.PASTE SHEET'!AB802)</f>
        <v/>
      </c>
      <c s="72" t="str">
        <f>IF('S.D.PASTE SHEET'!AC802="","",'S.D.PASTE SHEET'!AC802)</f>
        <v/>
      </c>
      <c s="72" t="str">
        <f>IF('S.D.PASTE SHEET'!AD802="","",'S.D.PASTE SHEET'!AD802)</f>
        <v/>
      </c>
      <c s="74"/>
      <c s="70" t="str">
        <f>IF(AK802="","",IF(AK802&gt;0,COUNT($AG$2:AG802),""))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IF(BC802="","",IF(BC802&gt;0,COUNT($AY$2:AY802),""))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3" spans="1:157" ht="15.75" customHeight="1">
      <c r="A803" s="72" t="str">
        <f>IF('S.D.PASTE SHEET'!A803="","",'S.D.PASTE SHEET'!A803)</f>
        <v/>
      </c>
      <c s="72" t="str">
        <f>IF('S.D.PASTE SHEET'!B803="","",'S.D.PASTE SHEET'!B803)</f>
        <v/>
      </c>
      <c s="72" t="str">
        <f>IF('S.D.PASTE SHEET'!C803="","",'S.D.PASTE SHEET'!C803)</f>
        <v/>
      </c>
      <c s="73" t="str">
        <f>IF('S.D.PASTE SHEET'!D803="","",'S.D.PASTE SHEET'!D803)</f>
        <v/>
      </c>
      <c s="72" t="str">
        <f>IF('S.D.PASTE SHEET'!E803="","",UPPER('S.D.PASTE SHEET'!E803))</f>
        <v/>
      </c>
      <c s="72" t="str">
        <f>IF('S.D.PASTE SHEET'!F803="","",'S.D.PASTE SHEET'!F803)</f>
        <v/>
      </c>
      <c s="72" t="str">
        <f>IF('S.D.PASTE SHEET'!G803="","",UPPER('S.D.PASTE SHEET'!G803))</f>
        <v/>
      </c>
      <c s="72" t="str">
        <f>IF('S.D.PASTE SHEET'!H803="","",UPPER('S.D.PASTE SHEET'!H803))</f>
        <v/>
      </c>
      <c s="72" t="str">
        <f>IF('S.D.PASTE SHEET'!I803="","",'S.D.PASTE SHEET'!I803)</f>
        <v/>
      </c>
      <c s="73" t="str">
        <f>IF('S.D.PASTE SHEET'!J803="","",'S.D.PASTE SHEET'!J803)</f>
        <v/>
      </c>
      <c s="72" t="str">
        <f>IF('S.D.PASTE SHEET'!K803="","",'S.D.PASTE SHEET'!K803)</f>
        <v/>
      </c>
      <c s="72" t="str">
        <f>IF('S.D.PASTE SHEET'!L803="","",'S.D.PASTE SHEET'!L803)</f>
        <v/>
      </c>
      <c s="72" t="str">
        <f>IF('S.D.PASTE SHEET'!M803="","",'S.D.PASTE SHEET'!M803)</f>
        <v/>
      </c>
      <c s="72" t="str">
        <f>IF('S.D.PASTE SHEET'!N803="","",'S.D.PASTE SHEET'!N803)</f>
        <v/>
      </c>
      <c s="72" t="str">
        <f>IF('S.D.PASTE SHEET'!O803="","",'S.D.PASTE SHEET'!O803)</f>
        <v/>
      </c>
      <c s="72" t="str">
        <f>IF('S.D.PASTE SHEET'!P803="","",'S.D.PASTE SHEET'!P803)</f>
        <v/>
      </c>
      <c s="72" t="str">
        <f>IF('S.D.PASTE SHEET'!Q803="","",'S.D.PASTE SHEET'!Q803)</f>
        <v/>
      </c>
      <c s="72" t="str">
        <f>IF('S.D.PASTE SHEET'!R803="","",'S.D.PASTE SHEET'!R803)</f>
        <v/>
      </c>
      <c s="72" t="str">
        <f>IF('S.D.PASTE SHEET'!S803="","",'S.D.PASTE SHEET'!S803)</f>
        <v/>
      </c>
      <c s="72" t="str">
        <f>IF('S.D.PASTE SHEET'!T803="","",'S.D.PASTE SHEET'!T803)</f>
        <v/>
      </c>
      <c s="72" t="str">
        <f>IF('S.D.PASTE SHEET'!U803="","",'S.D.PASTE SHEET'!U803)</f>
        <v/>
      </c>
      <c s="72" t="str">
        <f>IF('S.D.PASTE SHEET'!V803="","",'S.D.PASTE SHEET'!V803)</f>
        <v/>
      </c>
      <c s="72" t="str">
        <f>IF('S.D.PASTE SHEET'!W803="","",'S.D.PASTE SHEET'!W803)</f>
        <v/>
      </c>
      <c s="72" t="str">
        <f>IF('S.D.PASTE SHEET'!X803="","",'S.D.PASTE SHEET'!X803)</f>
        <v/>
      </c>
      <c s="72" t="str">
        <f>IF('S.D.PASTE SHEET'!Y803="","",'S.D.PASTE SHEET'!Y803)</f>
        <v/>
      </c>
      <c s="72" t="str">
        <f>IF('S.D.PASTE SHEET'!Z803="","",'S.D.PASTE SHEET'!Z803)</f>
        <v/>
      </c>
      <c s="72" t="str">
        <f>IF('S.D.PASTE SHEET'!AA803="","",'S.D.PASTE SHEET'!AA803)</f>
        <v/>
      </c>
      <c s="72" t="str">
        <f>IF('S.D.PASTE SHEET'!AB803="","",'S.D.PASTE SHEET'!AB803)</f>
        <v/>
      </c>
      <c s="72" t="str">
        <f>IF('S.D.PASTE SHEET'!AC803="","",'S.D.PASTE SHEET'!AC803)</f>
        <v/>
      </c>
      <c s="72" t="str">
        <f>IF('S.D.PASTE SHEET'!AD803="","",'S.D.PASTE SHEET'!AD803)</f>
        <v/>
      </c>
      <c s="74"/>
      <c s="70" t="str">
        <f>IF(AK803="","",IF(AK803&gt;0,COUNT($AG$2:AG803),""))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IF(BC803="","",IF(BC803&gt;0,COUNT($AY$2:AY803),""))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4" spans="1:157" ht="15.75" customHeight="1">
      <c r="A804" s="72" t="str">
        <f>IF('S.D.PASTE SHEET'!A804="","",'S.D.PASTE SHEET'!A804)</f>
        <v/>
      </c>
      <c s="72" t="str">
        <f>IF('S.D.PASTE SHEET'!B804="","",'S.D.PASTE SHEET'!B804)</f>
        <v/>
      </c>
      <c s="72" t="str">
        <f>IF('S.D.PASTE SHEET'!C804="","",'S.D.PASTE SHEET'!C804)</f>
        <v/>
      </c>
      <c s="73" t="str">
        <f>IF('S.D.PASTE SHEET'!D804="","",'S.D.PASTE SHEET'!D804)</f>
        <v/>
      </c>
      <c s="72" t="str">
        <f>IF('S.D.PASTE SHEET'!E804="","",UPPER('S.D.PASTE SHEET'!E804))</f>
        <v/>
      </c>
      <c s="72" t="str">
        <f>IF('S.D.PASTE SHEET'!F804="","",'S.D.PASTE SHEET'!F804)</f>
        <v/>
      </c>
      <c s="72" t="str">
        <f>IF('S.D.PASTE SHEET'!G804="","",UPPER('S.D.PASTE SHEET'!G804))</f>
        <v/>
      </c>
      <c s="72" t="str">
        <f>IF('S.D.PASTE SHEET'!H804="","",UPPER('S.D.PASTE SHEET'!H804))</f>
        <v/>
      </c>
      <c s="72" t="str">
        <f>IF('S.D.PASTE SHEET'!I804="","",'S.D.PASTE SHEET'!I804)</f>
        <v/>
      </c>
      <c s="73" t="str">
        <f>IF('S.D.PASTE SHEET'!J804="","",'S.D.PASTE SHEET'!J804)</f>
        <v/>
      </c>
      <c s="72" t="str">
        <f>IF('S.D.PASTE SHEET'!K804="","",'S.D.PASTE SHEET'!K804)</f>
        <v/>
      </c>
      <c s="72" t="str">
        <f>IF('S.D.PASTE SHEET'!L804="","",'S.D.PASTE SHEET'!L804)</f>
        <v/>
      </c>
      <c s="72" t="str">
        <f>IF('S.D.PASTE SHEET'!M804="","",'S.D.PASTE SHEET'!M804)</f>
        <v/>
      </c>
      <c s="72" t="str">
        <f>IF('S.D.PASTE SHEET'!N804="","",'S.D.PASTE SHEET'!N804)</f>
        <v/>
      </c>
      <c s="72" t="str">
        <f>IF('S.D.PASTE SHEET'!O804="","",'S.D.PASTE SHEET'!O804)</f>
        <v/>
      </c>
      <c s="72" t="str">
        <f>IF('S.D.PASTE SHEET'!P804="","",'S.D.PASTE SHEET'!P804)</f>
        <v/>
      </c>
      <c s="72" t="str">
        <f>IF('S.D.PASTE SHEET'!Q804="","",'S.D.PASTE SHEET'!Q804)</f>
        <v/>
      </c>
      <c s="72" t="str">
        <f>IF('S.D.PASTE SHEET'!R804="","",'S.D.PASTE SHEET'!R804)</f>
        <v/>
      </c>
      <c s="72" t="str">
        <f>IF('S.D.PASTE SHEET'!S804="","",'S.D.PASTE SHEET'!S804)</f>
        <v/>
      </c>
      <c s="72" t="str">
        <f>IF('S.D.PASTE SHEET'!T804="","",'S.D.PASTE SHEET'!T804)</f>
        <v/>
      </c>
      <c s="72" t="str">
        <f>IF('S.D.PASTE SHEET'!U804="","",'S.D.PASTE SHEET'!U804)</f>
        <v/>
      </c>
      <c s="72" t="str">
        <f>IF('S.D.PASTE SHEET'!V804="","",'S.D.PASTE SHEET'!V804)</f>
        <v/>
      </c>
      <c s="72" t="str">
        <f>IF('S.D.PASTE SHEET'!W804="","",'S.D.PASTE SHEET'!W804)</f>
        <v/>
      </c>
      <c s="72" t="str">
        <f>IF('S.D.PASTE SHEET'!X804="","",'S.D.PASTE SHEET'!X804)</f>
        <v/>
      </c>
      <c s="72" t="str">
        <f>IF('S.D.PASTE SHEET'!Y804="","",'S.D.PASTE SHEET'!Y804)</f>
        <v/>
      </c>
      <c s="72" t="str">
        <f>IF('S.D.PASTE SHEET'!Z804="","",'S.D.PASTE SHEET'!Z804)</f>
        <v/>
      </c>
      <c s="72" t="str">
        <f>IF('S.D.PASTE SHEET'!AA804="","",'S.D.PASTE SHEET'!AA804)</f>
        <v/>
      </c>
      <c s="72" t="str">
        <f>IF('S.D.PASTE SHEET'!AB804="","",'S.D.PASTE SHEET'!AB804)</f>
        <v/>
      </c>
      <c s="72" t="str">
        <f>IF('S.D.PASTE SHEET'!AC804="","",'S.D.PASTE SHEET'!AC804)</f>
        <v/>
      </c>
      <c s="72" t="str">
        <f>IF('S.D.PASTE SHEET'!AD804="","",'S.D.PASTE SHEET'!AD804)</f>
        <v/>
      </c>
      <c s="74"/>
      <c s="70" t="str">
        <f>IF(AK804="","",IF(AK804&gt;0,COUNT($AG$2:AG804),""))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IF(BC804="","",IF(BC804&gt;0,COUNT($AY$2:AY804),""))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5" spans="1:157" ht="15.75" customHeight="1">
      <c r="A805" s="72" t="str">
        <f>IF('S.D.PASTE SHEET'!A805="","",'S.D.PASTE SHEET'!A805)</f>
        <v/>
      </c>
      <c s="72" t="str">
        <f>IF('S.D.PASTE SHEET'!B805="","",'S.D.PASTE SHEET'!B805)</f>
        <v/>
      </c>
      <c s="72" t="str">
        <f>IF('S.D.PASTE SHEET'!C805="","",'S.D.PASTE SHEET'!C805)</f>
        <v/>
      </c>
      <c s="73" t="str">
        <f>IF('S.D.PASTE SHEET'!D805="","",'S.D.PASTE SHEET'!D805)</f>
        <v/>
      </c>
      <c s="72" t="str">
        <f>IF('S.D.PASTE SHEET'!E805="","",UPPER('S.D.PASTE SHEET'!E805))</f>
        <v/>
      </c>
      <c s="72" t="str">
        <f>IF('S.D.PASTE SHEET'!F805="","",'S.D.PASTE SHEET'!F805)</f>
        <v/>
      </c>
      <c s="72" t="str">
        <f>IF('S.D.PASTE SHEET'!G805="","",UPPER('S.D.PASTE SHEET'!G805))</f>
        <v/>
      </c>
      <c s="72" t="str">
        <f>IF('S.D.PASTE SHEET'!H805="","",UPPER('S.D.PASTE SHEET'!H805))</f>
        <v/>
      </c>
      <c s="72" t="str">
        <f>IF('S.D.PASTE SHEET'!I805="","",'S.D.PASTE SHEET'!I805)</f>
        <v/>
      </c>
      <c s="73" t="str">
        <f>IF('S.D.PASTE SHEET'!J805="","",'S.D.PASTE SHEET'!J805)</f>
        <v/>
      </c>
      <c s="72" t="str">
        <f>IF('S.D.PASTE SHEET'!K805="","",'S.D.PASTE SHEET'!K805)</f>
        <v/>
      </c>
      <c s="72" t="str">
        <f>IF('S.D.PASTE SHEET'!L805="","",'S.D.PASTE SHEET'!L805)</f>
        <v/>
      </c>
      <c s="72" t="str">
        <f>IF('S.D.PASTE SHEET'!M805="","",'S.D.PASTE SHEET'!M805)</f>
        <v/>
      </c>
      <c s="72" t="str">
        <f>IF('S.D.PASTE SHEET'!N805="","",'S.D.PASTE SHEET'!N805)</f>
        <v/>
      </c>
      <c s="72" t="str">
        <f>IF('S.D.PASTE SHEET'!O805="","",'S.D.PASTE SHEET'!O805)</f>
        <v/>
      </c>
      <c s="72" t="str">
        <f>IF('S.D.PASTE SHEET'!P805="","",'S.D.PASTE SHEET'!P805)</f>
        <v/>
      </c>
      <c s="72" t="str">
        <f>IF('S.D.PASTE SHEET'!Q805="","",'S.D.PASTE SHEET'!Q805)</f>
        <v/>
      </c>
      <c s="72" t="str">
        <f>IF('S.D.PASTE SHEET'!R805="","",'S.D.PASTE SHEET'!R805)</f>
        <v/>
      </c>
      <c s="72" t="str">
        <f>IF('S.D.PASTE SHEET'!S805="","",'S.D.PASTE SHEET'!S805)</f>
        <v/>
      </c>
      <c s="72" t="str">
        <f>IF('S.D.PASTE SHEET'!T805="","",'S.D.PASTE SHEET'!T805)</f>
        <v/>
      </c>
      <c s="72" t="str">
        <f>IF('S.D.PASTE SHEET'!U805="","",'S.D.PASTE SHEET'!U805)</f>
        <v/>
      </c>
      <c s="72" t="str">
        <f>IF('S.D.PASTE SHEET'!V805="","",'S.D.PASTE SHEET'!V805)</f>
        <v/>
      </c>
      <c s="72" t="str">
        <f>IF('S.D.PASTE SHEET'!W805="","",'S.D.PASTE SHEET'!W805)</f>
        <v/>
      </c>
      <c s="72" t="str">
        <f>IF('S.D.PASTE SHEET'!X805="","",'S.D.PASTE SHEET'!X805)</f>
        <v/>
      </c>
      <c s="72" t="str">
        <f>IF('S.D.PASTE SHEET'!Y805="","",'S.D.PASTE SHEET'!Y805)</f>
        <v/>
      </c>
      <c s="72" t="str">
        <f>IF('S.D.PASTE SHEET'!Z805="","",'S.D.PASTE SHEET'!Z805)</f>
        <v/>
      </c>
      <c s="72" t="str">
        <f>IF('S.D.PASTE SHEET'!AA805="","",'S.D.PASTE SHEET'!AA805)</f>
        <v/>
      </c>
      <c s="72" t="str">
        <f>IF('S.D.PASTE SHEET'!AB805="","",'S.D.PASTE SHEET'!AB805)</f>
        <v/>
      </c>
      <c s="72" t="str">
        <f>IF('S.D.PASTE SHEET'!AC805="","",'S.D.PASTE SHEET'!AC805)</f>
        <v/>
      </c>
      <c s="72" t="str">
        <f>IF('S.D.PASTE SHEET'!AD805="","",'S.D.PASTE SHEET'!AD805)</f>
        <v/>
      </c>
      <c s="74"/>
      <c s="70" t="str">
        <f>IF(AK805="","",IF(AK805&gt;0,COUNT($AG$2:AG805),""))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IF(BC805="","",IF(BC805&gt;0,COUNT($AY$2:AY805),""))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6" spans="1:157" ht="15.75" customHeight="1">
      <c r="A806" s="72" t="str">
        <f>IF('S.D.PASTE SHEET'!A806="","",'S.D.PASTE SHEET'!A806)</f>
        <v/>
      </c>
      <c s="72" t="str">
        <f>IF('S.D.PASTE SHEET'!B806="","",'S.D.PASTE SHEET'!B806)</f>
        <v/>
      </c>
      <c s="72" t="str">
        <f>IF('S.D.PASTE SHEET'!C806="","",'S.D.PASTE SHEET'!C806)</f>
        <v/>
      </c>
      <c s="73" t="str">
        <f>IF('S.D.PASTE SHEET'!D806="","",'S.D.PASTE SHEET'!D806)</f>
        <v/>
      </c>
      <c s="72" t="str">
        <f>IF('S.D.PASTE SHEET'!E806="","",UPPER('S.D.PASTE SHEET'!E806))</f>
        <v/>
      </c>
      <c s="72" t="str">
        <f>IF('S.D.PASTE SHEET'!F806="","",'S.D.PASTE SHEET'!F806)</f>
        <v/>
      </c>
      <c s="72" t="str">
        <f>IF('S.D.PASTE SHEET'!G806="","",UPPER('S.D.PASTE SHEET'!G806))</f>
        <v/>
      </c>
      <c s="72" t="str">
        <f>IF('S.D.PASTE SHEET'!H806="","",UPPER('S.D.PASTE SHEET'!H806))</f>
        <v/>
      </c>
      <c s="72" t="str">
        <f>IF('S.D.PASTE SHEET'!I806="","",'S.D.PASTE SHEET'!I806)</f>
        <v/>
      </c>
      <c s="73" t="str">
        <f>IF('S.D.PASTE SHEET'!J806="","",'S.D.PASTE SHEET'!J806)</f>
        <v/>
      </c>
      <c s="72" t="str">
        <f>IF('S.D.PASTE SHEET'!K806="","",'S.D.PASTE SHEET'!K806)</f>
        <v/>
      </c>
      <c s="72" t="str">
        <f>IF('S.D.PASTE SHEET'!L806="","",'S.D.PASTE SHEET'!L806)</f>
        <v/>
      </c>
      <c s="72" t="str">
        <f>IF('S.D.PASTE SHEET'!M806="","",'S.D.PASTE SHEET'!M806)</f>
        <v/>
      </c>
      <c s="72" t="str">
        <f>IF('S.D.PASTE SHEET'!N806="","",'S.D.PASTE SHEET'!N806)</f>
        <v/>
      </c>
      <c s="72" t="str">
        <f>IF('S.D.PASTE SHEET'!O806="","",'S.D.PASTE SHEET'!O806)</f>
        <v/>
      </c>
      <c s="72" t="str">
        <f>IF('S.D.PASTE SHEET'!P806="","",'S.D.PASTE SHEET'!P806)</f>
        <v/>
      </c>
      <c s="72" t="str">
        <f>IF('S.D.PASTE SHEET'!Q806="","",'S.D.PASTE SHEET'!Q806)</f>
        <v/>
      </c>
      <c s="72" t="str">
        <f>IF('S.D.PASTE SHEET'!R806="","",'S.D.PASTE SHEET'!R806)</f>
        <v/>
      </c>
      <c s="72" t="str">
        <f>IF('S.D.PASTE SHEET'!S806="","",'S.D.PASTE SHEET'!S806)</f>
        <v/>
      </c>
      <c s="72" t="str">
        <f>IF('S.D.PASTE SHEET'!T806="","",'S.D.PASTE SHEET'!T806)</f>
        <v/>
      </c>
      <c s="72" t="str">
        <f>IF('S.D.PASTE SHEET'!U806="","",'S.D.PASTE SHEET'!U806)</f>
        <v/>
      </c>
      <c s="72" t="str">
        <f>IF('S.D.PASTE SHEET'!V806="","",'S.D.PASTE SHEET'!V806)</f>
        <v/>
      </c>
      <c s="72" t="str">
        <f>IF('S.D.PASTE SHEET'!W806="","",'S.D.PASTE SHEET'!W806)</f>
        <v/>
      </c>
      <c s="72" t="str">
        <f>IF('S.D.PASTE SHEET'!X806="","",'S.D.PASTE SHEET'!X806)</f>
        <v/>
      </c>
      <c s="72" t="str">
        <f>IF('S.D.PASTE SHEET'!Y806="","",'S.D.PASTE SHEET'!Y806)</f>
        <v/>
      </c>
      <c s="72" t="str">
        <f>IF('S.D.PASTE SHEET'!Z806="","",'S.D.PASTE SHEET'!Z806)</f>
        <v/>
      </c>
      <c s="72" t="str">
        <f>IF('S.D.PASTE SHEET'!AA806="","",'S.D.PASTE SHEET'!AA806)</f>
        <v/>
      </c>
      <c s="72" t="str">
        <f>IF('S.D.PASTE SHEET'!AB806="","",'S.D.PASTE SHEET'!AB806)</f>
        <v/>
      </c>
      <c s="72" t="str">
        <f>IF('S.D.PASTE SHEET'!AC806="","",'S.D.PASTE SHEET'!AC806)</f>
        <v/>
      </c>
      <c s="72" t="str">
        <f>IF('S.D.PASTE SHEET'!AD806="","",'S.D.PASTE SHEET'!AD806)</f>
        <v/>
      </c>
      <c s="74"/>
      <c s="70" t="str">
        <f>IF(AK806="","",IF(AK806&gt;0,COUNT($AG$2:AG806),""))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IF(BC806="","",IF(BC806&gt;0,COUNT($AY$2:AY806),""))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7" spans="1:157" ht="15.75" customHeight="1">
      <c r="A807" s="72" t="str">
        <f>IF('S.D.PASTE SHEET'!A807="","",'S.D.PASTE SHEET'!A807)</f>
        <v/>
      </c>
      <c s="72" t="str">
        <f>IF('S.D.PASTE SHEET'!B807="","",'S.D.PASTE SHEET'!B807)</f>
        <v/>
      </c>
      <c s="72" t="str">
        <f>IF('S.D.PASTE SHEET'!C807="","",'S.D.PASTE SHEET'!C807)</f>
        <v/>
      </c>
      <c s="73" t="str">
        <f>IF('S.D.PASTE SHEET'!D807="","",'S.D.PASTE SHEET'!D807)</f>
        <v/>
      </c>
      <c s="72" t="str">
        <f>IF('S.D.PASTE SHEET'!E807="","",UPPER('S.D.PASTE SHEET'!E807))</f>
        <v/>
      </c>
      <c s="72" t="str">
        <f>IF('S.D.PASTE SHEET'!F807="","",'S.D.PASTE SHEET'!F807)</f>
        <v/>
      </c>
      <c s="72" t="str">
        <f>IF('S.D.PASTE SHEET'!G807="","",UPPER('S.D.PASTE SHEET'!G807))</f>
        <v/>
      </c>
      <c s="72" t="str">
        <f>IF('S.D.PASTE SHEET'!H807="","",UPPER('S.D.PASTE SHEET'!H807))</f>
        <v/>
      </c>
      <c s="72" t="str">
        <f>IF('S.D.PASTE SHEET'!I807="","",'S.D.PASTE SHEET'!I807)</f>
        <v/>
      </c>
      <c s="73" t="str">
        <f>IF('S.D.PASTE SHEET'!J807="","",'S.D.PASTE SHEET'!J807)</f>
        <v/>
      </c>
      <c s="72" t="str">
        <f>IF('S.D.PASTE SHEET'!K807="","",'S.D.PASTE SHEET'!K807)</f>
        <v/>
      </c>
      <c s="72" t="str">
        <f>IF('S.D.PASTE SHEET'!L807="","",'S.D.PASTE SHEET'!L807)</f>
        <v/>
      </c>
      <c s="72" t="str">
        <f>IF('S.D.PASTE SHEET'!M807="","",'S.D.PASTE SHEET'!M807)</f>
        <v/>
      </c>
      <c s="72" t="str">
        <f>IF('S.D.PASTE SHEET'!N807="","",'S.D.PASTE SHEET'!N807)</f>
        <v/>
      </c>
      <c s="72" t="str">
        <f>IF('S.D.PASTE SHEET'!O807="","",'S.D.PASTE SHEET'!O807)</f>
        <v/>
      </c>
      <c s="72" t="str">
        <f>IF('S.D.PASTE SHEET'!P807="","",'S.D.PASTE SHEET'!P807)</f>
        <v/>
      </c>
      <c s="72" t="str">
        <f>IF('S.D.PASTE SHEET'!Q807="","",'S.D.PASTE SHEET'!Q807)</f>
        <v/>
      </c>
      <c s="72" t="str">
        <f>IF('S.D.PASTE SHEET'!R807="","",'S.D.PASTE SHEET'!R807)</f>
        <v/>
      </c>
      <c s="72" t="str">
        <f>IF('S.D.PASTE SHEET'!S807="","",'S.D.PASTE SHEET'!S807)</f>
        <v/>
      </c>
      <c s="72" t="str">
        <f>IF('S.D.PASTE SHEET'!T807="","",'S.D.PASTE SHEET'!T807)</f>
        <v/>
      </c>
      <c s="72" t="str">
        <f>IF('S.D.PASTE SHEET'!U807="","",'S.D.PASTE SHEET'!U807)</f>
        <v/>
      </c>
      <c s="72" t="str">
        <f>IF('S.D.PASTE SHEET'!V807="","",'S.D.PASTE SHEET'!V807)</f>
        <v/>
      </c>
      <c s="72" t="str">
        <f>IF('S.D.PASTE SHEET'!W807="","",'S.D.PASTE SHEET'!W807)</f>
        <v/>
      </c>
      <c s="72" t="str">
        <f>IF('S.D.PASTE SHEET'!X807="","",'S.D.PASTE SHEET'!X807)</f>
        <v/>
      </c>
      <c s="72" t="str">
        <f>IF('S.D.PASTE SHEET'!Y807="","",'S.D.PASTE SHEET'!Y807)</f>
        <v/>
      </c>
      <c s="72" t="str">
        <f>IF('S.D.PASTE SHEET'!Z807="","",'S.D.PASTE SHEET'!Z807)</f>
        <v/>
      </c>
      <c s="72" t="str">
        <f>IF('S.D.PASTE SHEET'!AA807="","",'S.D.PASTE SHEET'!AA807)</f>
        <v/>
      </c>
      <c s="72" t="str">
        <f>IF('S.D.PASTE SHEET'!AB807="","",'S.D.PASTE SHEET'!AB807)</f>
        <v/>
      </c>
      <c s="72" t="str">
        <f>IF('S.D.PASTE SHEET'!AC807="","",'S.D.PASTE SHEET'!AC807)</f>
        <v/>
      </c>
      <c s="72" t="str">
        <f>IF('S.D.PASTE SHEET'!AD807="","",'S.D.PASTE SHEET'!AD807)</f>
        <v/>
      </c>
      <c s="74"/>
      <c s="70" t="str">
        <f>IF(AK807="","",IF(AK807&gt;0,COUNT($AG$2:AG807),""))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IF(BC807="","",IF(BC807&gt;0,COUNT($AY$2:AY807),""))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8" spans="1:157" ht="15.75" customHeight="1">
      <c r="A808" s="72" t="str">
        <f>IF('S.D.PASTE SHEET'!A808="","",'S.D.PASTE SHEET'!A808)</f>
        <v/>
      </c>
      <c s="72" t="str">
        <f>IF('S.D.PASTE SHEET'!B808="","",'S.D.PASTE SHEET'!B808)</f>
        <v/>
      </c>
      <c s="72" t="str">
        <f>IF('S.D.PASTE SHEET'!C808="","",'S.D.PASTE SHEET'!C808)</f>
        <v/>
      </c>
      <c s="73" t="str">
        <f>IF('S.D.PASTE SHEET'!D808="","",'S.D.PASTE SHEET'!D808)</f>
        <v/>
      </c>
      <c s="72" t="str">
        <f>IF('S.D.PASTE SHEET'!E808="","",UPPER('S.D.PASTE SHEET'!E808))</f>
        <v/>
      </c>
      <c s="72" t="str">
        <f>IF('S.D.PASTE SHEET'!F808="","",'S.D.PASTE SHEET'!F808)</f>
        <v/>
      </c>
      <c s="72" t="str">
        <f>IF('S.D.PASTE SHEET'!G808="","",UPPER('S.D.PASTE SHEET'!G808))</f>
        <v/>
      </c>
      <c s="72" t="str">
        <f>IF('S.D.PASTE SHEET'!H808="","",UPPER('S.D.PASTE SHEET'!H808))</f>
        <v/>
      </c>
      <c s="72" t="str">
        <f>IF('S.D.PASTE SHEET'!I808="","",'S.D.PASTE SHEET'!I808)</f>
        <v/>
      </c>
      <c s="73" t="str">
        <f>IF('S.D.PASTE SHEET'!J808="","",'S.D.PASTE SHEET'!J808)</f>
        <v/>
      </c>
      <c s="72" t="str">
        <f>IF('S.D.PASTE SHEET'!K808="","",'S.D.PASTE SHEET'!K808)</f>
        <v/>
      </c>
      <c s="72" t="str">
        <f>IF('S.D.PASTE SHEET'!L808="","",'S.D.PASTE SHEET'!L808)</f>
        <v/>
      </c>
      <c s="72" t="str">
        <f>IF('S.D.PASTE SHEET'!M808="","",'S.D.PASTE SHEET'!M808)</f>
        <v/>
      </c>
      <c s="72" t="str">
        <f>IF('S.D.PASTE SHEET'!N808="","",'S.D.PASTE SHEET'!N808)</f>
        <v/>
      </c>
      <c s="72" t="str">
        <f>IF('S.D.PASTE SHEET'!O808="","",'S.D.PASTE SHEET'!O808)</f>
        <v/>
      </c>
      <c s="72" t="str">
        <f>IF('S.D.PASTE SHEET'!P808="","",'S.D.PASTE SHEET'!P808)</f>
        <v/>
      </c>
      <c s="72" t="str">
        <f>IF('S.D.PASTE SHEET'!Q808="","",'S.D.PASTE SHEET'!Q808)</f>
        <v/>
      </c>
      <c s="72" t="str">
        <f>IF('S.D.PASTE SHEET'!R808="","",'S.D.PASTE SHEET'!R808)</f>
        <v/>
      </c>
      <c s="72" t="str">
        <f>IF('S.D.PASTE SHEET'!S808="","",'S.D.PASTE SHEET'!S808)</f>
        <v/>
      </c>
      <c s="72" t="str">
        <f>IF('S.D.PASTE SHEET'!T808="","",'S.D.PASTE SHEET'!T808)</f>
        <v/>
      </c>
      <c s="72" t="str">
        <f>IF('S.D.PASTE SHEET'!U808="","",'S.D.PASTE SHEET'!U808)</f>
        <v/>
      </c>
      <c s="72" t="str">
        <f>IF('S.D.PASTE SHEET'!V808="","",'S.D.PASTE SHEET'!V808)</f>
        <v/>
      </c>
      <c s="72" t="str">
        <f>IF('S.D.PASTE SHEET'!W808="","",'S.D.PASTE SHEET'!W808)</f>
        <v/>
      </c>
      <c s="72" t="str">
        <f>IF('S.D.PASTE SHEET'!X808="","",'S.D.PASTE SHEET'!X808)</f>
        <v/>
      </c>
      <c s="72" t="str">
        <f>IF('S.D.PASTE SHEET'!Y808="","",'S.D.PASTE SHEET'!Y808)</f>
        <v/>
      </c>
      <c s="72" t="str">
        <f>IF('S.D.PASTE SHEET'!Z808="","",'S.D.PASTE SHEET'!Z808)</f>
        <v/>
      </c>
      <c s="72" t="str">
        <f>IF('S.D.PASTE SHEET'!AA808="","",'S.D.PASTE SHEET'!AA808)</f>
        <v/>
      </c>
      <c s="72" t="str">
        <f>IF('S.D.PASTE SHEET'!AB808="","",'S.D.PASTE SHEET'!AB808)</f>
        <v/>
      </c>
      <c s="72" t="str">
        <f>IF('S.D.PASTE SHEET'!AC808="","",'S.D.PASTE SHEET'!AC808)</f>
        <v/>
      </c>
      <c s="72" t="str">
        <f>IF('S.D.PASTE SHEET'!AD808="","",'S.D.PASTE SHEET'!AD808)</f>
        <v/>
      </c>
      <c s="74"/>
      <c s="70" t="str">
        <f>IF(AK808="","",IF(AK808&gt;0,COUNT($AG$2:AG808),""))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IF(BC808="","",IF(BC808&gt;0,COUNT($AY$2:AY808),""))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09" spans="1:157" ht="15.75" customHeight="1">
      <c r="A809" s="72" t="str">
        <f>IF('S.D.PASTE SHEET'!A809="","",'S.D.PASTE SHEET'!A809)</f>
        <v/>
      </c>
      <c s="72" t="str">
        <f>IF('S.D.PASTE SHEET'!B809="","",'S.D.PASTE SHEET'!B809)</f>
        <v/>
      </c>
      <c s="72" t="str">
        <f>IF('S.D.PASTE SHEET'!C809="","",'S.D.PASTE SHEET'!C809)</f>
        <v/>
      </c>
      <c s="73" t="str">
        <f>IF('S.D.PASTE SHEET'!D809="","",'S.D.PASTE SHEET'!D809)</f>
        <v/>
      </c>
      <c s="72" t="str">
        <f>IF('S.D.PASTE SHEET'!E809="","",UPPER('S.D.PASTE SHEET'!E809))</f>
        <v/>
      </c>
      <c s="72" t="str">
        <f>IF('S.D.PASTE SHEET'!F809="","",'S.D.PASTE SHEET'!F809)</f>
        <v/>
      </c>
      <c s="72" t="str">
        <f>IF('S.D.PASTE SHEET'!G809="","",UPPER('S.D.PASTE SHEET'!G809))</f>
        <v/>
      </c>
      <c s="72" t="str">
        <f>IF('S.D.PASTE SHEET'!H809="","",UPPER('S.D.PASTE SHEET'!H809))</f>
        <v/>
      </c>
      <c s="72" t="str">
        <f>IF('S.D.PASTE SHEET'!I809="","",'S.D.PASTE SHEET'!I809)</f>
        <v/>
      </c>
      <c s="73" t="str">
        <f>IF('S.D.PASTE SHEET'!J809="","",'S.D.PASTE SHEET'!J809)</f>
        <v/>
      </c>
      <c s="72" t="str">
        <f>IF('S.D.PASTE SHEET'!K809="","",'S.D.PASTE SHEET'!K809)</f>
        <v/>
      </c>
      <c s="72" t="str">
        <f>IF('S.D.PASTE SHEET'!L809="","",'S.D.PASTE SHEET'!L809)</f>
        <v/>
      </c>
      <c s="72" t="str">
        <f>IF('S.D.PASTE SHEET'!M809="","",'S.D.PASTE SHEET'!M809)</f>
        <v/>
      </c>
      <c s="72" t="str">
        <f>IF('S.D.PASTE SHEET'!N809="","",'S.D.PASTE SHEET'!N809)</f>
        <v/>
      </c>
      <c s="72" t="str">
        <f>IF('S.D.PASTE SHEET'!O809="","",'S.D.PASTE SHEET'!O809)</f>
        <v/>
      </c>
      <c s="72" t="str">
        <f>IF('S.D.PASTE SHEET'!P809="","",'S.D.PASTE SHEET'!P809)</f>
        <v/>
      </c>
      <c s="72" t="str">
        <f>IF('S.D.PASTE SHEET'!Q809="","",'S.D.PASTE SHEET'!Q809)</f>
        <v/>
      </c>
      <c s="72" t="str">
        <f>IF('S.D.PASTE SHEET'!R809="","",'S.D.PASTE SHEET'!R809)</f>
        <v/>
      </c>
      <c s="72" t="str">
        <f>IF('S.D.PASTE SHEET'!S809="","",'S.D.PASTE SHEET'!S809)</f>
        <v/>
      </c>
      <c s="72" t="str">
        <f>IF('S.D.PASTE SHEET'!T809="","",'S.D.PASTE SHEET'!T809)</f>
        <v/>
      </c>
      <c s="72" t="str">
        <f>IF('S.D.PASTE SHEET'!U809="","",'S.D.PASTE SHEET'!U809)</f>
        <v/>
      </c>
      <c s="72" t="str">
        <f>IF('S.D.PASTE SHEET'!V809="","",'S.D.PASTE SHEET'!V809)</f>
        <v/>
      </c>
      <c s="72" t="str">
        <f>IF('S.D.PASTE SHEET'!W809="","",'S.D.PASTE SHEET'!W809)</f>
        <v/>
      </c>
      <c s="72" t="str">
        <f>IF('S.D.PASTE SHEET'!X809="","",'S.D.PASTE SHEET'!X809)</f>
        <v/>
      </c>
      <c s="72" t="str">
        <f>IF('S.D.PASTE SHEET'!Y809="","",'S.D.PASTE SHEET'!Y809)</f>
        <v/>
      </c>
      <c s="72" t="str">
        <f>IF('S.D.PASTE SHEET'!Z809="","",'S.D.PASTE SHEET'!Z809)</f>
        <v/>
      </c>
      <c s="72" t="str">
        <f>IF('S.D.PASTE SHEET'!AA809="","",'S.D.PASTE SHEET'!AA809)</f>
        <v/>
      </c>
      <c s="72" t="str">
        <f>IF('S.D.PASTE SHEET'!AB809="","",'S.D.PASTE SHEET'!AB809)</f>
        <v/>
      </c>
      <c s="72" t="str">
        <f>IF('S.D.PASTE SHEET'!AC809="","",'S.D.PASTE SHEET'!AC809)</f>
        <v/>
      </c>
      <c s="72" t="str">
        <f>IF('S.D.PASTE SHEET'!AD809="","",'S.D.PASTE SHEET'!AD809)</f>
        <v/>
      </c>
      <c s="74"/>
      <c s="70" t="str">
        <f>IF(AK809="","",IF(AK809&gt;0,COUNT($AG$2:AG809),""))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IF(BC809="","",IF(BC809&gt;0,COUNT($AY$2:AY809),""))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0" spans="1:157" ht="15.75" customHeight="1">
      <c r="A810" s="72" t="str">
        <f>IF('S.D.PASTE SHEET'!A810="","",'S.D.PASTE SHEET'!A810)</f>
        <v/>
      </c>
      <c s="72" t="str">
        <f>IF('S.D.PASTE SHEET'!B810="","",'S.D.PASTE SHEET'!B810)</f>
        <v/>
      </c>
      <c s="72" t="str">
        <f>IF('S.D.PASTE SHEET'!C810="","",'S.D.PASTE SHEET'!C810)</f>
        <v/>
      </c>
      <c s="73" t="str">
        <f>IF('S.D.PASTE SHEET'!D810="","",'S.D.PASTE SHEET'!D810)</f>
        <v/>
      </c>
      <c s="72" t="str">
        <f>IF('S.D.PASTE SHEET'!E810="","",UPPER('S.D.PASTE SHEET'!E810))</f>
        <v/>
      </c>
      <c s="72" t="str">
        <f>IF('S.D.PASTE SHEET'!F810="","",'S.D.PASTE SHEET'!F810)</f>
        <v/>
      </c>
      <c s="72" t="str">
        <f>IF('S.D.PASTE SHEET'!G810="","",UPPER('S.D.PASTE SHEET'!G810))</f>
        <v/>
      </c>
      <c s="72" t="str">
        <f>IF('S.D.PASTE SHEET'!H810="","",UPPER('S.D.PASTE SHEET'!H810))</f>
        <v/>
      </c>
      <c s="72" t="str">
        <f>IF('S.D.PASTE SHEET'!I810="","",'S.D.PASTE SHEET'!I810)</f>
        <v/>
      </c>
      <c s="73" t="str">
        <f>IF('S.D.PASTE SHEET'!J810="","",'S.D.PASTE SHEET'!J810)</f>
        <v/>
      </c>
      <c s="72" t="str">
        <f>IF('S.D.PASTE SHEET'!K810="","",'S.D.PASTE SHEET'!K810)</f>
        <v/>
      </c>
      <c s="72" t="str">
        <f>IF('S.D.PASTE SHEET'!L810="","",'S.D.PASTE SHEET'!L810)</f>
        <v/>
      </c>
      <c s="72" t="str">
        <f>IF('S.D.PASTE SHEET'!M810="","",'S.D.PASTE SHEET'!M810)</f>
        <v/>
      </c>
      <c s="72" t="str">
        <f>IF('S.D.PASTE SHEET'!N810="","",'S.D.PASTE SHEET'!N810)</f>
        <v/>
      </c>
      <c s="72" t="str">
        <f>IF('S.D.PASTE SHEET'!O810="","",'S.D.PASTE SHEET'!O810)</f>
        <v/>
      </c>
      <c s="72" t="str">
        <f>IF('S.D.PASTE SHEET'!P810="","",'S.D.PASTE SHEET'!P810)</f>
        <v/>
      </c>
      <c s="72" t="str">
        <f>IF('S.D.PASTE SHEET'!Q810="","",'S.D.PASTE SHEET'!Q810)</f>
        <v/>
      </c>
      <c s="72" t="str">
        <f>IF('S.D.PASTE SHEET'!R810="","",'S.D.PASTE SHEET'!R810)</f>
        <v/>
      </c>
      <c s="72" t="str">
        <f>IF('S.D.PASTE SHEET'!S810="","",'S.D.PASTE SHEET'!S810)</f>
        <v/>
      </c>
      <c s="72" t="str">
        <f>IF('S.D.PASTE SHEET'!T810="","",'S.D.PASTE SHEET'!T810)</f>
        <v/>
      </c>
      <c s="72" t="str">
        <f>IF('S.D.PASTE SHEET'!U810="","",'S.D.PASTE SHEET'!U810)</f>
        <v/>
      </c>
      <c s="72" t="str">
        <f>IF('S.D.PASTE SHEET'!V810="","",'S.D.PASTE SHEET'!V810)</f>
        <v/>
      </c>
      <c s="72" t="str">
        <f>IF('S.D.PASTE SHEET'!W810="","",'S.D.PASTE SHEET'!W810)</f>
        <v/>
      </c>
      <c s="72" t="str">
        <f>IF('S.D.PASTE SHEET'!X810="","",'S.D.PASTE SHEET'!X810)</f>
        <v/>
      </c>
      <c s="72" t="str">
        <f>IF('S.D.PASTE SHEET'!Y810="","",'S.D.PASTE SHEET'!Y810)</f>
        <v/>
      </c>
      <c s="72" t="str">
        <f>IF('S.D.PASTE SHEET'!Z810="","",'S.D.PASTE SHEET'!Z810)</f>
        <v/>
      </c>
      <c s="72" t="str">
        <f>IF('S.D.PASTE SHEET'!AA810="","",'S.D.PASTE SHEET'!AA810)</f>
        <v/>
      </c>
      <c s="72" t="str">
        <f>IF('S.D.PASTE SHEET'!AB810="","",'S.D.PASTE SHEET'!AB810)</f>
        <v/>
      </c>
      <c s="72" t="str">
        <f>IF('S.D.PASTE SHEET'!AC810="","",'S.D.PASTE SHEET'!AC810)</f>
        <v/>
      </c>
      <c s="72" t="str">
        <f>IF('S.D.PASTE SHEET'!AD810="","",'S.D.PASTE SHEET'!AD810)</f>
        <v/>
      </c>
      <c s="74"/>
      <c s="70" t="str">
        <f>IF(AK810="","",IF(AK810&gt;0,COUNT($AG$2:AG810),""))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IF(BC810="","",IF(BC810&gt;0,COUNT($AY$2:AY810),""))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1" spans="1:157" ht="15.75" customHeight="1">
      <c r="A811" s="72" t="str">
        <f>IF('S.D.PASTE SHEET'!A811="","",'S.D.PASTE SHEET'!A811)</f>
        <v/>
      </c>
      <c s="72" t="str">
        <f>IF('S.D.PASTE SHEET'!B811="","",'S.D.PASTE SHEET'!B811)</f>
        <v/>
      </c>
      <c s="72" t="str">
        <f>IF('S.D.PASTE SHEET'!C811="","",'S.D.PASTE SHEET'!C811)</f>
        <v/>
      </c>
      <c s="73" t="str">
        <f>IF('S.D.PASTE SHEET'!D811="","",'S.D.PASTE SHEET'!D811)</f>
        <v/>
      </c>
      <c s="72" t="str">
        <f>IF('S.D.PASTE SHEET'!E811="","",UPPER('S.D.PASTE SHEET'!E811))</f>
        <v/>
      </c>
      <c s="72" t="str">
        <f>IF('S.D.PASTE SHEET'!F811="","",'S.D.PASTE SHEET'!F811)</f>
        <v/>
      </c>
      <c s="72" t="str">
        <f>IF('S.D.PASTE SHEET'!G811="","",UPPER('S.D.PASTE SHEET'!G811))</f>
        <v/>
      </c>
      <c s="72" t="str">
        <f>IF('S.D.PASTE SHEET'!H811="","",UPPER('S.D.PASTE SHEET'!H811))</f>
        <v/>
      </c>
      <c s="72" t="str">
        <f>IF('S.D.PASTE SHEET'!I811="","",'S.D.PASTE SHEET'!I811)</f>
        <v/>
      </c>
      <c s="73" t="str">
        <f>IF('S.D.PASTE SHEET'!J811="","",'S.D.PASTE SHEET'!J811)</f>
        <v/>
      </c>
      <c s="72" t="str">
        <f>IF('S.D.PASTE SHEET'!K811="","",'S.D.PASTE SHEET'!K811)</f>
        <v/>
      </c>
      <c s="72" t="str">
        <f>IF('S.D.PASTE SHEET'!L811="","",'S.D.PASTE SHEET'!L811)</f>
        <v/>
      </c>
      <c s="72" t="str">
        <f>IF('S.D.PASTE SHEET'!M811="","",'S.D.PASTE SHEET'!M811)</f>
        <v/>
      </c>
      <c s="72" t="str">
        <f>IF('S.D.PASTE SHEET'!N811="","",'S.D.PASTE SHEET'!N811)</f>
        <v/>
      </c>
      <c s="72" t="str">
        <f>IF('S.D.PASTE SHEET'!O811="","",'S.D.PASTE SHEET'!O811)</f>
        <v/>
      </c>
      <c s="72" t="str">
        <f>IF('S.D.PASTE SHEET'!P811="","",'S.D.PASTE SHEET'!P811)</f>
        <v/>
      </c>
      <c s="72" t="str">
        <f>IF('S.D.PASTE SHEET'!Q811="","",'S.D.PASTE SHEET'!Q811)</f>
        <v/>
      </c>
      <c s="72" t="str">
        <f>IF('S.D.PASTE SHEET'!R811="","",'S.D.PASTE SHEET'!R811)</f>
        <v/>
      </c>
      <c s="72" t="str">
        <f>IF('S.D.PASTE SHEET'!S811="","",'S.D.PASTE SHEET'!S811)</f>
        <v/>
      </c>
      <c s="72" t="str">
        <f>IF('S.D.PASTE SHEET'!T811="","",'S.D.PASTE SHEET'!T811)</f>
        <v/>
      </c>
      <c s="72" t="str">
        <f>IF('S.D.PASTE SHEET'!U811="","",'S.D.PASTE SHEET'!U811)</f>
        <v/>
      </c>
      <c s="72" t="str">
        <f>IF('S.D.PASTE SHEET'!V811="","",'S.D.PASTE SHEET'!V811)</f>
        <v/>
      </c>
      <c s="72" t="str">
        <f>IF('S.D.PASTE SHEET'!W811="","",'S.D.PASTE SHEET'!W811)</f>
        <v/>
      </c>
      <c s="72" t="str">
        <f>IF('S.D.PASTE SHEET'!X811="","",'S.D.PASTE SHEET'!X811)</f>
        <v/>
      </c>
      <c s="72" t="str">
        <f>IF('S.D.PASTE SHEET'!Y811="","",'S.D.PASTE SHEET'!Y811)</f>
        <v/>
      </c>
      <c s="72" t="str">
        <f>IF('S.D.PASTE SHEET'!Z811="","",'S.D.PASTE SHEET'!Z811)</f>
        <v/>
      </c>
      <c s="72" t="str">
        <f>IF('S.D.PASTE SHEET'!AA811="","",'S.D.PASTE SHEET'!AA811)</f>
        <v/>
      </c>
      <c s="72" t="str">
        <f>IF('S.D.PASTE SHEET'!AB811="","",'S.D.PASTE SHEET'!AB811)</f>
        <v/>
      </c>
      <c s="72" t="str">
        <f>IF('S.D.PASTE SHEET'!AC811="","",'S.D.PASTE SHEET'!AC811)</f>
        <v/>
      </c>
      <c s="72" t="str">
        <f>IF('S.D.PASTE SHEET'!AD811="","",'S.D.PASTE SHEET'!AD811)</f>
        <v/>
      </c>
      <c s="74"/>
      <c s="70" t="str">
        <f>IF(AK811="","",IF(AK811&gt;0,COUNT($AG$2:AG811),""))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IF(BC811="","",IF(BC811&gt;0,COUNT($AY$2:AY811),""))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2" spans="1:157" ht="15.75" customHeight="1">
      <c r="A812" s="72" t="str">
        <f>IF('S.D.PASTE SHEET'!A812="","",'S.D.PASTE SHEET'!A812)</f>
        <v/>
      </c>
      <c s="72" t="str">
        <f>IF('S.D.PASTE SHEET'!B812="","",'S.D.PASTE SHEET'!B812)</f>
        <v/>
      </c>
      <c s="72" t="str">
        <f>IF('S.D.PASTE SHEET'!C812="","",'S.D.PASTE SHEET'!C812)</f>
        <v/>
      </c>
      <c s="73" t="str">
        <f>IF('S.D.PASTE SHEET'!D812="","",'S.D.PASTE SHEET'!D812)</f>
        <v/>
      </c>
      <c s="72" t="str">
        <f>IF('S.D.PASTE SHEET'!E812="","",UPPER('S.D.PASTE SHEET'!E812))</f>
        <v/>
      </c>
      <c s="72" t="str">
        <f>IF('S.D.PASTE SHEET'!F812="","",'S.D.PASTE SHEET'!F812)</f>
        <v/>
      </c>
      <c s="72" t="str">
        <f>IF('S.D.PASTE SHEET'!G812="","",UPPER('S.D.PASTE SHEET'!G812))</f>
        <v/>
      </c>
      <c s="72" t="str">
        <f>IF('S.D.PASTE SHEET'!H812="","",UPPER('S.D.PASTE SHEET'!H812))</f>
        <v/>
      </c>
      <c s="72" t="str">
        <f>IF('S.D.PASTE SHEET'!I812="","",'S.D.PASTE SHEET'!I812)</f>
        <v/>
      </c>
      <c s="73" t="str">
        <f>IF('S.D.PASTE SHEET'!J812="","",'S.D.PASTE SHEET'!J812)</f>
        <v/>
      </c>
      <c s="72" t="str">
        <f>IF('S.D.PASTE SHEET'!K812="","",'S.D.PASTE SHEET'!K812)</f>
        <v/>
      </c>
      <c s="72" t="str">
        <f>IF('S.D.PASTE SHEET'!L812="","",'S.D.PASTE SHEET'!L812)</f>
        <v/>
      </c>
      <c s="72" t="str">
        <f>IF('S.D.PASTE SHEET'!M812="","",'S.D.PASTE SHEET'!M812)</f>
        <v/>
      </c>
      <c s="72" t="str">
        <f>IF('S.D.PASTE SHEET'!N812="","",'S.D.PASTE SHEET'!N812)</f>
        <v/>
      </c>
      <c s="72" t="str">
        <f>IF('S.D.PASTE SHEET'!O812="","",'S.D.PASTE SHEET'!O812)</f>
        <v/>
      </c>
      <c s="72" t="str">
        <f>IF('S.D.PASTE SHEET'!P812="","",'S.D.PASTE SHEET'!P812)</f>
        <v/>
      </c>
      <c s="72" t="str">
        <f>IF('S.D.PASTE SHEET'!Q812="","",'S.D.PASTE SHEET'!Q812)</f>
        <v/>
      </c>
      <c s="72" t="str">
        <f>IF('S.D.PASTE SHEET'!R812="","",'S.D.PASTE SHEET'!R812)</f>
        <v/>
      </c>
      <c s="72" t="str">
        <f>IF('S.D.PASTE SHEET'!S812="","",'S.D.PASTE SHEET'!S812)</f>
        <v/>
      </c>
      <c s="72" t="str">
        <f>IF('S.D.PASTE SHEET'!T812="","",'S.D.PASTE SHEET'!T812)</f>
        <v/>
      </c>
      <c s="72" t="str">
        <f>IF('S.D.PASTE SHEET'!U812="","",'S.D.PASTE SHEET'!U812)</f>
        <v/>
      </c>
      <c s="72" t="str">
        <f>IF('S.D.PASTE SHEET'!V812="","",'S.D.PASTE SHEET'!V812)</f>
        <v/>
      </c>
      <c s="72" t="str">
        <f>IF('S.D.PASTE SHEET'!W812="","",'S.D.PASTE SHEET'!W812)</f>
        <v/>
      </c>
      <c s="72" t="str">
        <f>IF('S.D.PASTE SHEET'!X812="","",'S.D.PASTE SHEET'!X812)</f>
        <v/>
      </c>
      <c s="72" t="str">
        <f>IF('S.D.PASTE SHEET'!Y812="","",'S.D.PASTE SHEET'!Y812)</f>
        <v/>
      </c>
      <c s="72" t="str">
        <f>IF('S.D.PASTE SHEET'!Z812="","",'S.D.PASTE SHEET'!Z812)</f>
        <v/>
      </c>
      <c s="72" t="str">
        <f>IF('S.D.PASTE SHEET'!AA812="","",'S.D.PASTE SHEET'!AA812)</f>
        <v/>
      </c>
      <c s="72" t="str">
        <f>IF('S.D.PASTE SHEET'!AB812="","",'S.D.PASTE SHEET'!AB812)</f>
        <v/>
      </c>
      <c s="72" t="str">
        <f>IF('S.D.PASTE SHEET'!AC812="","",'S.D.PASTE SHEET'!AC812)</f>
        <v/>
      </c>
      <c s="72" t="str">
        <f>IF('S.D.PASTE SHEET'!AD812="","",'S.D.PASTE SHEET'!AD812)</f>
        <v/>
      </c>
      <c s="74"/>
      <c s="70" t="str">
        <f>IF(AK812="","",IF(AK812&gt;0,COUNT($AG$2:AG812),""))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IF(BC812="","",IF(BC812&gt;0,COUNT($AY$2:AY812),""))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3" spans="1:157" ht="15.75" customHeight="1">
      <c r="A813" s="72" t="str">
        <f>IF('S.D.PASTE SHEET'!A813="","",'S.D.PASTE SHEET'!A813)</f>
        <v/>
      </c>
      <c s="72" t="str">
        <f>IF('S.D.PASTE SHEET'!B813="","",'S.D.PASTE SHEET'!B813)</f>
        <v/>
      </c>
      <c s="72" t="str">
        <f>IF('S.D.PASTE SHEET'!C813="","",'S.D.PASTE SHEET'!C813)</f>
        <v/>
      </c>
      <c s="73" t="str">
        <f>IF('S.D.PASTE SHEET'!D813="","",'S.D.PASTE SHEET'!D813)</f>
        <v/>
      </c>
      <c s="72" t="str">
        <f>IF('S.D.PASTE SHEET'!E813="","",UPPER('S.D.PASTE SHEET'!E813))</f>
        <v/>
      </c>
      <c s="72" t="str">
        <f>IF('S.D.PASTE SHEET'!F813="","",'S.D.PASTE SHEET'!F813)</f>
        <v/>
      </c>
      <c s="72" t="str">
        <f>IF('S.D.PASTE SHEET'!G813="","",UPPER('S.D.PASTE SHEET'!G813))</f>
        <v/>
      </c>
      <c s="72" t="str">
        <f>IF('S.D.PASTE SHEET'!H813="","",UPPER('S.D.PASTE SHEET'!H813))</f>
        <v/>
      </c>
      <c s="72" t="str">
        <f>IF('S.D.PASTE SHEET'!I813="","",'S.D.PASTE SHEET'!I813)</f>
        <v/>
      </c>
      <c s="73" t="str">
        <f>IF('S.D.PASTE SHEET'!J813="","",'S.D.PASTE SHEET'!J813)</f>
        <v/>
      </c>
      <c s="72" t="str">
        <f>IF('S.D.PASTE SHEET'!K813="","",'S.D.PASTE SHEET'!K813)</f>
        <v/>
      </c>
      <c s="72" t="str">
        <f>IF('S.D.PASTE SHEET'!L813="","",'S.D.PASTE SHEET'!L813)</f>
        <v/>
      </c>
      <c s="72" t="str">
        <f>IF('S.D.PASTE SHEET'!M813="","",'S.D.PASTE SHEET'!M813)</f>
        <v/>
      </c>
      <c s="72" t="str">
        <f>IF('S.D.PASTE SHEET'!N813="","",'S.D.PASTE SHEET'!N813)</f>
        <v/>
      </c>
      <c s="72" t="str">
        <f>IF('S.D.PASTE SHEET'!O813="","",'S.D.PASTE SHEET'!O813)</f>
        <v/>
      </c>
      <c s="72" t="str">
        <f>IF('S.D.PASTE SHEET'!P813="","",'S.D.PASTE SHEET'!P813)</f>
        <v/>
      </c>
      <c s="72" t="str">
        <f>IF('S.D.PASTE SHEET'!Q813="","",'S.D.PASTE SHEET'!Q813)</f>
        <v/>
      </c>
      <c s="72" t="str">
        <f>IF('S.D.PASTE SHEET'!R813="","",'S.D.PASTE SHEET'!R813)</f>
        <v/>
      </c>
      <c s="72" t="str">
        <f>IF('S.D.PASTE SHEET'!S813="","",'S.D.PASTE SHEET'!S813)</f>
        <v/>
      </c>
      <c s="72" t="str">
        <f>IF('S.D.PASTE SHEET'!T813="","",'S.D.PASTE SHEET'!T813)</f>
        <v/>
      </c>
      <c s="72" t="str">
        <f>IF('S.D.PASTE SHEET'!U813="","",'S.D.PASTE SHEET'!U813)</f>
        <v/>
      </c>
      <c s="72" t="str">
        <f>IF('S.D.PASTE SHEET'!V813="","",'S.D.PASTE SHEET'!V813)</f>
        <v/>
      </c>
      <c s="72" t="str">
        <f>IF('S.D.PASTE SHEET'!W813="","",'S.D.PASTE SHEET'!W813)</f>
        <v/>
      </c>
      <c s="72" t="str">
        <f>IF('S.D.PASTE SHEET'!X813="","",'S.D.PASTE SHEET'!X813)</f>
        <v/>
      </c>
      <c s="72" t="str">
        <f>IF('S.D.PASTE SHEET'!Y813="","",'S.D.PASTE SHEET'!Y813)</f>
        <v/>
      </c>
      <c s="72" t="str">
        <f>IF('S.D.PASTE SHEET'!Z813="","",'S.D.PASTE SHEET'!Z813)</f>
        <v/>
      </c>
      <c s="72" t="str">
        <f>IF('S.D.PASTE SHEET'!AA813="","",'S.D.PASTE SHEET'!AA813)</f>
        <v/>
      </c>
      <c s="72" t="str">
        <f>IF('S.D.PASTE SHEET'!AB813="","",'S.D.PASTE SHEET'!AB813)</f>
        <v/>
      </c>
      <c s="72" t="str">
        <f>IF('S.D.PASTE SHEET'!AC813="","",'S.D.PASTE SHEET'!AC813)</f>
        <v/>
      </c>
      <c s="72" t="str">
        <f>IF('S.D.PASTE SHEET'!AD813="","",'S.D.PASTE SHEET'!AD813)</f>
        <v/>
      </c>
      <c s="74"/>
      <c s="70" t="str">
        <f>IF(AK813="","",IF(AK813&gt;0,COUNT($AG$2:AG813),""))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IF(BC813="","",IF(BC813&gt;0,COUNT($AY$2:AY813),""))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4" spans="1:157" ht="15.75" customHeight="1">
      <c r="A814" s="72" t="str">
        <f>IF('S.D.PASTE SHEET'!A814="","",'S.D.PASTE SHEET'!A814)</f>
        <v/>
      </c>
      <c s="72" t="str">
        <f>IF('S.D.PASTE SHEET'!B814="","",'S.D.PASTE SHEET'!B814)</f>
        <v/>
      </c>
      <c s="72" t="str">
        <f>IF('S.D.PASTE SHEET'!C814="","",'S.D.PASTE SHEET'!C814)</f>
        <v/>
      </c>
      <c s="73" t="str">
        <f>IF('S.D.PASTE SHEET'!D814="","",'S.D.PASTE SHEET'!D814)</f>
        <v/>
      </c>
      <c s="72" t="str">
        <f>IF('S.D.PASTE SHEET'!E814="","",UPPER('S.D.PASTE SHEET'!E814))</f>
        <v/>
      </c>
      <c s="72" t="str">
        <f>IF('S.D.PASTE SHEET'!F814="","",'S.D.PASTE SHEET'!F814)</f>
        <v/>
      </c>
      <c s="72" t="str">
        <f>IF('S.D.PASTE SHEET'!G814="","",UPPER('S.D.PASTE SHEET'!G814))</f>
        <v/>
      </c>
      <c s="72" t="str">
        <f>IF('S.D.PASTE SHEET'!H814="","",UPPER('S.D.PASTE SHEET'!H814))</f>
        <v/>
      </c>
      <c s="72" t="str">
        <f>IF('S.D.PASTE SHEET'!I814="","",'S.D.PASTE SHEET'!I814)</f>
        <v/>
      </c>
      <c s="73" t="str">
        <f>IF('S.D.PASTE SHEET'!J814="","",'S.D.PASTE SHEET'!J814)</f>
        <v/>
      </c>
      <c s="72" t="str">
        <f>IF('S.D.PASTE SHEET'!K814="","",'S.D.PASTE SHEET'!K814)</f>
        <v/>
      </c>
      <c s="72" t="str">
        <f>IF('S.D.PASTE SHEET'!L814="","",'S.D.PASTE SHEET'!L814)</f>
        <v/>
      </c>
      <c s="72" t="str">
        <f>IF('S.D.PASTE SHEET'!M814="","",'S.D.PASTE SHEET'!M814)</f>
        <v/>
      </c>
      <c s="72" t="str">
        <f>IF('S.D.PASTE SHEET'!N814="","",'S.D.PASTE SHEET'!N814)</f>
        <v/>
      </c>
      <c s="72" t="str">
        <f>IF('S.D.PASTE SHEET'!O814="","",'S.D.PASTE SHEET'!O814)</f>
        <v/>
      </c>
      <c s="72" t="str">
        <f>IF('S.D.PASTE SHEET'!P814="","",'S.D.PASTE SHEET'!P814)</f>
        <v/>
      </c>
      <c s="72" t="str">
        <f>IF('S.D.PASTE SHEET'!Q814="","",'S.D.PASTE SHEET'!Q814)</f>
        <v/>
      </c>
      <c s="72" t="str">
        <f>IF('S.D.PASTE SHEET'!R814="","",'S.D.PASTE SHEET'!R814)</f>
        <v/>
      </c>
      <c s="72" t="str">
        <f>IF('S.D.PASTE SHEET'!S814="","",'S.D.PASTE SHEET'!S814)</f>
        <v/>
      </c>
      <c s="72" t="str">
        <f>IF('S.D.PASTE SHEET'!T814="","",'S.D.PASTE SHEET'!T814)</f>
        <v/>
      </c>
      <c s="72" t="str">
        <f>IF('S.D.PASTE SHEET'!U814="","",'S.D.PASTE SHEET'!U814)</f>
        <v/>
      </c>
      <c s="72" t="str">
        <f>IF('S.D.PASTE SHEET'!V814="","",'S.D.PASTE SHEET'!V814)</f>
        <v/>
      </c>
      <c s="72" t="str">
        <f>IF('S.D.PASTE SHEET'!W814="","",'S.D.PASTE SHEET'!W814)</f>
        <v/>
      </c>
      <c s="72" t="str">
        <f>IF('S.D.PASTE SHEET'!X814="","",'S.D.PASTE SHEET'!X814)</f>
        <v/>
      </c>
      <c s="72" t="str">
        <f>IF('S.D.PASTE SHEET'!Y814="","",'S.D.PASTE SHEET'!Y814)</f>
        <v/>
      </c>
      <c s="72" t="str">
        <f>IF('S.D.PASTE SHEET'!Z814="","",'S.D.PASTE SHEET'!Z814)</f>
        <v/>
      </c>
      <c s="72" t="str">
        <f>IF('S.D.PASTE SHEET'!AA814="","",'S.D.PASTE SHEET'!AA814)</f>
        <v/>
      </c>
      <c s="72" t="str">
        <f>IF('S.D.PASTE SHEET'!AB814="","",'S.D.PASTE SHEET'!AB814)</f>
        <v/>
      </c>
      <c s="72" t="str">
        <f>IF('S.D.PASTE SHEET'!AC814="","",'S.D.PASTE SHEET'!AC814)</f>
        <v/>
      </c>
      <c s="72" t="str">
        <f>IF('S.D.PASTE SHEET'!AD814="","",'S.D.PASTE SHEET'!AD814)</f>
        <v/>
      </c>
      <c s="74"/>
      <c s="70" t="str">
        <f>IF(AK814="","",IF(AK814&gt;0,COUNT($AG$2:AG814),""))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IF(BC814="","",IF(BC814&gt;0,COUNT($AY$2:AY814),""))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5" spans="1:157" ht="15.75" customHeight="1">
      <c r="A815" s="72" t="str">
        <f>IF('S.D.PASTE SHEET'!A815="","",'S.D.PASTE SHEET'!A815)</f>
        <v/>
      </c>
      <c s="72" t="str">
        <f>IF('S.D.PASTE SHEET'!B815="","",'S.D.PASTE SHEET'!B815)</f>
        <v/>
      </c>
      <c s="72" t="str">
        <f>IF('S.D.PASTE SHEET'!C815="","",'S.D.PASTE SHEET'!C815)</f>
        <v/>
      </c>
      <c s="73" t="str">
        <f>IF('S.D.PASTE SHEET'!D815="","",'S.D.PASTE SHEET'!D815)</f>
        <v/>
      </c>
      <c s="72" t="str">
        <f>IF('S.D.PASTE SHEET'!E815="","",UPPER('S.D.PASTE SHEET'!E815))</f>
        <v/>
      </c>
      <c s="72" t="str">
        <f>IF('S.D.PASTE SHEET'!F815="","",'S.D.PASTE SHEET'!F815)</f>
        <v/>
      </c>
      <c s="72" t="str">
        <f>IF('S.D.PASTE SHEET'!G815="","",UPPER('S.D.PASTE SHEET'!G815))</f>
        <v/>
      </c>
      <c s="72" t="str">
        <f>IF('S.D.PASTE SHEET'!H815="","",UPPER('S.D.PASTE SHEET'!H815))</f>
        <v/>
      </c>
      <c s="72" t="str">
        <f>IF('S.D.PASTE SHEET'!I815="","",'S.D.PASTE SHEET'!I815)</f>
        <v/>
      </c>
      <c s="73" t="str">
        <f>IF('S.D.PASTE SHEET'!J815="","",'S.D.PASTE SHEET'!J815)</f>
        <v/>
      </c>
      <c s="72" t="str">
        <f>IF('S.D.PASTE SHEET'!K815="","",'S.D.PASTE SHEET'!K815)</f>
        <v/>
      </c>
      <c s="72" t="str">
        <f>IF('S.D.PASTE SHEET'!L815="","",'S.D.PASTE SHEET'!L815)</f>
        <v/>
      </c>
      <c s="72" t="str">
        <f>IF('S.D.PASTE SHEET'!M815="","",'S.D.PASTE SHEET'!M815)</f>
        <v/>
      </c>
      <c s="72" t="str">
        <f>IF('S.D.PASTE SHEET'!N815="","",'S.D.PASTE SHEET'!N815)</f>
        <v/>
      </c>
      <c s="72" t="str">
        <f>IF('S.D.PASTE SHEET'!O815="","",'S.D.PASTE SHEET'!O815)</f>
        <v/>
      </c>
      <c s="72" t="str">
        <f>IF('S.D.PASTE SHEET'!P815="","",'S.D.PASTE SHEET'!P815)</f>
        <v/>
      </c>
      <c s="72" t="str">
        <f>IF('S.D.PASTE SHEET'!Q815="","",'S.D.PASTE SHEET'!Q815)</f>
        <v/>
      </c>
      <c s="72" t="str">
        <f>IF('S.D.PASTE SHEET'!R815="","",'S.D.PASTE SHEET'!R815)</f>
        <v/>
      </c>
      <c s="72" t="str">
        <f>IF('S.D.PASTE SHEET'!S815="","",'S.D.PASTE SHEET'!S815)</f>
        <v/>
      </c>
      <c s="72" t="str">
        <f>IF('S.D.PASTE SHEET'!T815="","",'S.D.PASTE SHEET'!T815)</f>
        <v/>
      </c>
      <c s="72" t="str">
        <f>IF('S.D.PASTE SHEET'!U815="","",'S.D.PASTE SHEET'!U815)</f>
        <v/>
      </c>
      <c s="72" t="str">
        <f>IF('S.D.PASTE SHEET'!V815="","",'S.D.PASTE SHEET'!V815)</f>
        <v/>
      </c>
      <c s="72" t="str">
        <f>IF('S.D.PASTE SHEET'!W815="","",'S.D.PASTE SHEET'!W815)</f>
        <v/>
      </c>
      <c s="72" t="str">
        <f>IF('S.D.PASTE SHEET'!X815="","",'S.D.PASTE SHEET'!X815)</f>
        <v/>
      </c>
      <c s="72" t="str">
        <f>IF('S.D.PASTE SHEET'!Y815="","",'S.D.PASTE SHEET'!Y815)</f>
        <v/>
      </c>
      <c s="72" t="str">
        <f>IF('S.D.PASTE SHEET'!Z815="","",'S.D.PASTE SHEET'!Z815)</f>
        <v/>
      </c>
      <c s="72" t="str">
        <f>IF('S.D.PASTE SHEET'!AA815="","",'S.D.PASTE SHEET'!AA815)</f>
        <v/>
      </c>
      <c s="72" t="str">
        <f>IF('S.D.PASTE SHEET'!AB815="","",'S.D.PASTE SHEET'!AB815)</f>
        <v/>
      </c>
      <c s="72" t="str">
        <f>IF('S.D.PASTE SHEET'!AC815="","",'S.D.PASTE SHEET'!AC815)</f>
        <v/>
      </c>
      <c s="72" t="str">
        <f>IF('S.D.PASTE SHEET'!AD815="","",'S.D.PASTE SHEET'!AD815)</f>
        <v/>
      </c>
      <c s="74"/>
      <c s="70" t="str">
        <f>IF(AK815="","",IF(AK815&gt;0,COUNT($AG$2:AG815),""))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IF(BC815="","",IF(BC815&gt;0,COUNT($AY$2:AY815),""))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6" spans="1:157" ht="15.75" customHeight="1">
      <c r="A816" s="72" t="str">
        <f>IF('S.D.PASTE SHEET'!A816="","",'S.D.PASTE SHEET'!A816)</f>
        <v/>
      </c>
      <c s="72" t="str">
        <f>IF('S.D.PASTE SHEET'!B816="","",'S.D.PASTE SHEET'!B816)</f>
        <v/>
      </c>
      <c s="72" t="str">
        <f>IF('S.D.PASTE SHEET'!C816="","",'S.D.PASTE SHEET'!C816)</f>
        <v/>
      </c>
      <c s="73" t="str">
        <f>IF('S.D.PASTE SHEET'!D816="","",'S.D.PASTE SHEET'!D816)</f>
        <v/>
      </c>
      <c s="72" t="str">
        <f>IF('S.D.PASTE SHEET'!E816="","",UPPER('S.D.PASTE SHEET'!E816))</f>
        <v/>
      </c>
      <c s="72" t="str">
        <f>IF('S.D.PASTE SHEET'!F816="","",'S.D.PASTE SHEET'!F816)</f>
        <v/>
      </c>
      <c s="72" t="str">
        <f>IF('S.D.PASTE SHEET'!G816="","",UPPER('S.D.PASTE SHEET'!G816))</f>
        <v/>
      </c>
      <c s="72" t="str">
        <f>IF('S.D.PASTE SHEET'!H816="","",UPPER('S.D.PASTE SHEET'!H816))</f>
        <v/>
      </c>
      <c s="72" t="str">
        <f>IF('S.D.PASTE SHEET'!I816="","",'S.D.PASTE SHEET'!I816)</f>
        <v/>
      </c>
      <c s="73" t="str">
        <f>IF('S.D.PASTE SHEET'!J816="","",'S.D.PASTE SHEET'!J816)</f>
        <v/>
      </c>
      <c s="72" t="str">
        <f>IF('S.D.PASTE SHEET'!K816="","",'S.D.PASTE SHEET'!K816)</f>
        <v/>
      </c>
      <c s="72" t="str">
        <f>IF('S.D.PASTE SHEET'!L816="","",'S.D.PASTE SHEET'!L816)</f>
        <v/>
      </c>
      <c s="72" t="str">
        <f>IF('S.D.PASTE SHEET'!M816="","",'S.D.PASTE SHEET'!M816)</f>
        <v/>
      </c>
      <c s="72" t="str">
        <f>IF('S.D.PASTE SHEET'!N816="","",'S.D.PASTE SHEET'!N816)</f>
        <v/>
      </c>
      <c s="72" t="str">
        <f>IF('S.D.PASTE SHEET'!O816="","",'S.D.PASTE SHEET'!O816)</f>
        <v/>
      </c>
      <c s="72" t="str">
        <f>IF('S.D.PASTE SHEET'!P816="","",'S.D.PASTE SHEET'!P816)</f>
        <v/>
      </c>
      <c s="72" t="str">
        <f>IF('S.D.PASTE SHEET'!Q816="","",'S.D.PASTE SHEET'!Q816)</f>
        <v/>
      </c>
      <c s="72" t="str">
        <f>IF('S.D.PASTE SHEET'!R816="","",'S.D.PASTE SHEET'!R816)</f>
        <v/>
      </c>
      <c s="72" t="str">
        <f>IF('S.D.PASTE SHEET'!S816="","",'S.D.PASTE SHEET'!S816)</f>
        <v/>
      </c>
      <c s="72" t="str">
        <f>IF('S.D.PASTE SHEET'!T816="","",'S.D.PASTE SHEET'!T816)</f>
        <v/>
      </c>
      <c s="72" t="str">
        <f>IF('S.D.PASTE SHEET'!U816="","",'S.D.PASTE SHEET'!U816)</f>
        <v/>
      </c>
      <c s="72" t="str">
        <f>IF('S.D.PASTE SHEET'!V816="","",'S.D.PASTE SHEET'!V816)</f>
        <v/>
      </c>
      <c s="72" t="str">
        <f>IF('S.D.PASTE SHEET'!W816="","",'S.D.PASTE SHEET'!W816)</f>
        <v/>
      </c>
      <c s="72" t="str">
        <f>IF('S.D.PASTE SHEET'!X816="","",'S.D.PASTE SHEET'!X816)</f>
        <v/>
      </c>
      <c s="72" t="str">
        <f>IF('S.D.PASTE SHEET'!Y816="","",'S.D.PASTE SHEET'!Y816)</f>
        <v/>
      </c>
      <c s="72" t="str">
        <f>IF('S.D.PASTE SHEET'!Z816="","",'S.D.PASTE SHEET'!Z816)</f>
        <v/>
      </c>
      <c s="72" t="str">
        <f>IF('S.D.PASTE SHEET'!AA816="","",'S.D.PASTE SHEET'!AA816)</f>
        <v/>
      </c>
      <c s="72" t="str">
        <f>IF('S.D.PASTE SHEET'!AB816="","",'S.D.PASTE SHEET'!AB816)</f>
        <v/>
      </c>
      <c s="72" t="str">
        <f>IF('S.D.PASTE SHEET'!AC816="","",'S.D.PASTE SHEET'!AC816)</f>
        <v/>
      </c>
      <c s="72" t="str">
        <f>IF('S.D.PASTE SHEET'!AD816="","",'S.D.PASTE SHEET'!AD816)</f>
        <v/>
      </c>
      <c s="74"/>
      <c s="70" t="str">
        <f>IF(AK816="","",IF(AK816&gt;0,COUNT($AG$2:AG816),""))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IF(BC816="","",IF(BC816&gt;0,COUNT($AY$2:AY816),""))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7" spans="1:157" ht="15.75" customHeight="1">
      <c r="A817" s="72" t="str">
        <f>IF('S.D.PASTE SHEET'!A817="","",'S.D.PASTE SHEET'!A817)</f>
        <v/>
      </c>
      <c s="72" t="str">
        <f>IF('S.D.PASTE SHEET'!B817="","",'S.D.PASTE SHEET'!B817)</f>
        <v/>
      </c>
      <c s="72" t="str">
        <f>IF('S.D.PASTE SHEET'!C817="","",'S.D.PASTE SHEET'!C817)</f>
        <v/>
      </c>
      <c s="73" t="str">
        <f>IF('S.D.PASTE SHEET'!D817="","",'S.D.PASTE SHEET'!D817)</f>
        <v/>
      </c>
      <c s="72" t="str">
        <f>IF('S.D.PASTE SHEET'!E817="","",UPPER('S.D.PASTE SHEET'!E817))</f>
        <v/>
      </c>
      <c s="72" t="str">
        <f>IF('S.D.PASTE SHEET'!F817="","",'S.D.PASTE SHEET'!F817)</f>
        <v/>
      </c>
      <c s="72" t="str">
        <f>IF('S.D.PASTE SHEET'!G817="","",UPPER('S.D.PASTE SHEET'!G817))</f>
        <v/>
      </c>
      <c s="72" t="str">
        <f>IF('S.D.PASTE SHEET'!H817="","",UPPER('S.D.PASTE SHEET'!H817))</f>
        <v/>
      </c>
      <c s="72" t="str">
        <f>IF('S.D.PASTE SHEET'!I817="","",'S.D.PASTE SHEET'!I817)</f>
        <v/>
      </c>
      <c s="73" t="str">
        <f>IF('S.D.PASTE SHEET'!J817="","",'S.D.PASTE SHEET'!J817)</f>
        <v/>
      </c>
      <c s="72" t="str">
        <f>IF('S.D.PASTE SHEET'!K817="","",'S.D.PASTE SHEET'!K817)</f>
        <v/>
      </c>
      <c s="72" t="str">
        <f>IF('S.D.PASTE SHEET'!L817="","",'S.D.PASTE SHEET'!L817)</f>
        <v/>
      </c>
      <c s="72" t="str">
        <f>IF('S.D.PASTE SHEET'!M817="","",'S.D.PASTE SHEET'!M817)</f>
        <v/>
      </c>
      <c s="72" t="str">
        <f>IF('S.D.PASTE SHEET'!N817="","",'S.D.PASTE SHEET'!N817)</f>
        <v/>
      </c>
      <c s="72" t="str">
        <f>IF('S.D.PASTE SHEET'!O817="","",'S.D.PASTE SHEET'!O817)</f>
        <v/>
      </c>
      <c s="72" t="str">
        <f>IF('S.D.PASTE SHEET'!P817="","",'S.D.PASTE SHEET'!P817)</f>
        <v/>
      </c>
      <c s="72" t="str">
        <f>IF('S.D.PASTE SHEET'!Q817="","",'S.D.PASTE SHEET'!Q817)</f>
        <v/>
      </c>
      <c s="72" t="str">
        <f>IF('S.D.PASTE SHEET'!R817="","",'S.D.PASTE SHEET'!R817)</f>
        <v/>
      </c>
      <c s="72" t="str">
        <f>IF('S.D.PASTE SHEET'!S817="","",'S.D.PASTE SHEET'!S817)</f>
        <v/>
      </c>
      <c s="72" t="str">
        <f>IF('S.D.PASTE SHEET'!T817="","",'S.D.PASTE SHEET'!T817)</f>
        <v/>
      </c>
      <c s="72" t="str">
        <f>IF('S.D.PASTE SHEET'!U817="","",'S.D.PASTE SHEET'!U817)</f>
        <v/>
      </c>
      <c s="72" t="str">
        <f>IF('S.D.PASTE SHEET'!V817="","",'S.D.PASTE SHEET'!V817)</f>
        <v/>
      </c>
      <c s="72" t="str">
        <f>IF('S.D.PASTE SHEET'!W817="","",'S.D.PASTE SHEET'!W817)</f>
        <v/>
      </c>
      <c s="72" t="str">
        <f>IF('S.D.PASTE SHEET'!X817="","",'S.D.PASTE SHEET'!X817)</f>
        <v/>
      </c>
      <c s="72" t="str">
        <f>IF('S.D.PASTE SHEET'!Y817="","",'S.D.PASTE SHEET'!Y817)</f>
        <v/>
      </c>
      <c s="72" t="str">
        <f>IF('S.D.PASTE SHEET'!Z817="","",'S.D.PASTE SHEET'!Z817)</f>
        <v/>
      </c>
      <c s="72" t="str">
        <f>IF('S.D.PASTE SHEET'!AA817="","",'S.D.PASTE SHEET'!AA817)</f>
        <v/>
      </c>
      <c s="72" t="str">
        <f>IF('S.D.PASTE SHEET'!AB817="","",'S.D.PASTE SHEET'!AB817)</f>
        <v/>
      </c>
      <c s="72" t="str">
        <f>IF('S.D.PASTE SHEET'!AC817="","",'S.D.PASTE SHEET'!AC817)</f>
        <v/>
      </c>
      <c s="72" t="str">
        <f>IF('S.D.PASTE SHEET'!AD817="","",'S.D.PASTE SHEET'!AD817)</f>
        <v/>
      </c>
      <c s="74"/>
      <c s="70" t="str">
        <f>IF(AK817="","",IF(AK817&gt;0,COUNT($AG$2:AG817),""))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IF(BC817="","",IF(BC817&gt;0,COUNT($AY$2:AY817),""))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8" spans="1:157" ht="15.75" customHeight="1">
      <c r="A818" s="72" t="str">
        <f>IF('S.D.PASTE SHEET'!A818="","",'S.D.PASTE SHEET'!A818)</f>
        <v/>
      </c>
      <c s="72" t="str">
        <f>IF('S.D.PASTE SHEET'!B818="","",'S.D.PASTE SHEET'!B818)</f>
        <v/>
      </c>
      <c s="72" t="str">
        <f>IF('S.D.PASTE SHEET'!C818="","",'S.D.PASTE SHEET'!C818)</f>
        <v/>
      </c>
      <c s="73" t="str">
        <f>IF('S.D.PASTE SHEET'!D818="","",'S.D.PASTE SHEET'!D818)</f>
        <v/>
      </c>
      <c s="72" t="str">
        <f>IF('S.D.PASTE SHEET'!E818="","",UPPER('S.D.PASTE SHEET'!E818))</f>
        <v/>
      </c>
      <c s="72" t="str">
        <f>IF('S.D.PASTE SHEET'!F818="","",'S.D.PASTE SHEET'!F818)</f>
        <v/>
      </c>
      <c s="72" t="str">
        <f>IF('S.D.PASTE SHEET'!G818="","",UPPER('S.D.PASTE SHEET'!G818))</f>
        <v/>
      </c>
      <c s="72" t="str">
        <f>IF('S.D.PASTE SHEET'!H818="","",UPPER('S.D.PASTE SHEET'!H818))</f>
        <v/>
      </c>
      <c s="72" t="str">
        <f>IF('S.D.PASTE SHEET'!I818="","",'S.D.PASTE SHEET'!I818)</f>
        <v/>
      </c>
      <c s="73" t="str">
        <f>IF('S.D.PASTE SHEET'!J818="","",'S.D.PASTE SHEET'!J818)</f>
        <v/>
      </c>
      <c s="72" t="str">
        <f>IF('S.D.PASTE SHEET'!K818="","",'S.D.PASTE SHEET'!K818)</f>
        <v/>
      </c>
      <c s="72" t="str">
        <f>IF('S.D.PASTE SHEET'!L818="","",'S.D.PASTE SHEET'!L818)</f>
        <v/>
      </c>
      <c s="72" t="str">
        <f>IF('S.D.PASTE SHEET'!M818="","",'S.D.PASTE SHEET'!M818)</f>
        <v/>
      </c>
      <c s="72" t="str">
        <f>IF('S.D.PASTE SHEET'!N818="","",'S.D.PASTE SHEET'!N818)</f>
        <v/>
      </c>
      <c s="72" t="str">
        <f>IF('S.D.PASTE SHEET'!O818="","",'S.D.PASTE SHEET'!O818)</f>
        <v/>
      </c>
      <c s="72" t="str">
        <f>IF('S.D.PASTE SHEET'!P818="","",'S.D.PASTE SHEET'!P818)</f>
        <v/>
      </c>
      <c s="72" t="str">
        <f>IF('S.D.PASTE SHEET'!Q818="","",'S.D.PASTE SHEET'!Q818)</f>
        <v/>
      </c>
      <c s="72" t="str">
        <f>IF('S.D.PASTE SHEET'!R818="","",'S.D.PASTE SHEET'!R818)</f>
        <v/>
      </c>
      <c s="72" t="str">
        <f>IF('S.D.PASTE SHEET'!S818="","",'S.D.PASTE SHEET'!S818)</f>
        <v/>
      </c>
      <c s="72" t="str">
        <f>IF('S.D.PASTE SHEET'!T818="","",'S.D.PASTE SHEET'!T818)</f>
        <v/>
      </c>
      <c s="72" t="str">
        <f>IF('S.D.PASTE SHEET'!U818="","",'S.D.PASTE SHEET'!U818)</f>
        <v/>
      </c>
      <c s="72" t="str">
        <f>IF('S.D.PASTE SHEET'!V818="","",'S.D.PASTE SHEET'!V818)</f>
        <v/>
      </c>
      <c s="72" t="str">
        <f>IF('S.D.PASTE SHEET'!W818="","",'S.D.PASTE SHEET'!W818)</f>
        <v/>
      </c>
      <c s="72" t="str">
        <f>IF('S.D.PASTE SHEET'!X818="","",'S.D.PASTE SHEET'!X818)</f>
        <v/>
      </c>
      <c s="72" t="str">
        <f>IF('S.D.PASTE SHEET'!Y818="","",'S.D.PASTE SHEET'!Y818)</f>
        <v/>
      </c>
      <c s="72" t="str">
        <f>IF('S.D.PASTE SHEET'!Z818="","",'S.D.PASTE SHEET'!Z818)</f>
        <v/>
      </c>
      <c s="72" t="str">
        <f>IF('S.D.PASTE SHEET'!AA818="","",'S.D.PASTE SHEET'!AA818)</f>
        <v/>
      </c>
      <c s="72" t="str">
        <f>IF('S.D.PASTE SHEET'!AB818="","",'S.D.PASTE SHEET'!AB818)</f>
        <v/>
      </c>
      <c s="72" t="str">
        <f>IF('S.D.PASTE SHEET'!AC818="","",'S.D.PASTE SHEET'!AC818)</f>
        <v/>
      </c>
      <c s="72" t="str">
        <f>IF('S.D.PASTE SHEET'!AD818="","",'S.D.PASTE SHEET'!AD818)</f>
        <v/>
      </c>
      <c s="74"/>
      <c s="70" t="str">
        <f>IF(AK818="","",IF(AK818&gt;0,COUNT($AG$2:AG818),""))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IF(BC818="","",IF(BC818&gt;0,COUNT($AY$2:AY818),""))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19" spans="1:157" ht="15.75" customHeight="1">
      <c r="A819" s="72" t="str">
        <f>IF('S.D.PASTE SHEET'!A819="","",'S.D.PASTE SHEET'!A819)</f>
        <v/>
      </c>
      <c s="72" t="str">
        <f>IF('S.D.PASTE SHEET'!B819="","",'S.D.PASTE SHEET'!B819)</f>
        <v/>
      </c>
      <c s="72" t="str">
        <f>IF('S.D.PASTE SHEET'!C819="","",'S.D.PASTE SHEET'!C819)</f>
        <v/>
      </c>
      <c s="73" t="str">
        <f>IF('S.D.PASTE SHEET'!D819="","",'S.D.PASTE SHEET'!D819)</f>
        <v/>
      </c>
      <c s="72" t="str">
        <f>IF('S.D.PASTE SHEET'!E819="","",UPPER('S.D.PASTE SHEET'!E819))</f>
        <v/>
      </c>
      <c s="72" t="str">
        <f>IF('S.D.PASTE SHEET'!F819="","",'S.D.PASTE SHEET'!F819)</f>
        <v/>
      </c>
      <c s="72" t="str">
        <f>IF('S.D.PASTE SHEET'!G819="","",UPPER('S.D.PASTE SHEET'!G819))</f>
        <v/>
      </c>
      <c s="72" t="str">
        <f>IF('S.D.PASTE SHEET'!H819="","",UPPER('S.D.PASTE SHEET'!H819))</f>
        <v/>
      </c>
      <c s="72" t="str">
        <f>IF('S.D.PASTE SHEET'!I819="","",'S.D.PASTE SHEET'!I819)</f>
        <v/>
      </c>
      <c s="73" t="str">
        <f>IF('S.D.PASTE SHEET'!J819="","",'S.D.PASTE SHEET'!J819)</f>
        <v/>
      </c>
      <c s="72" t="str">
        <f>IF('S.D.PASTE SHEET'!K819="","",'S.D.PASTE SHEET'!K819)</f>
        <v/>
      </c>
      <c s="72" t="str">
        <f>IF('S.D.PASTE SHEET'!L819="","",'S.D.PASTE SHEET'!L819)</f>
        <v/>
      </c>
      <c s="72" t="str">
        <f>IF('S.D.PASTE SHEET'!M819="","",'S.D.PASTE SHEET'!M819)</f>
        <v/>
      </c>
      <c s="72" t="str">
        <f>IF('S.D.PASTE SHEET'!N819="","",'S.D.PASTE SHEET'!N819)</f>
        <v/>
      </c>
      <c s="72" t="str">
        <f>IF('S.D.PASTE SHEET'!O819="","",'S.D.PASTE SHEET'!O819)</f>
        <v/>
      </c>
      <c s="72" t="str">
        <f>IF('S.D.PASTE SHEET'!P819="","",'S.D.PASTE SHEET'!P819)</f>
        <v/>
      </c>
      <c s="72" t="str">
        <f>IF('S.D.PASTE SHEET'!Q819="","",'S.D.PASTE SHEET'!Q819)</f>
        <v/>
      </c>
      <c s="72" t="str">
        <f>IF('S.D.PASTE SHEET'!R819="","",'S.D.PASTE SHEET'!R819)</f>
        <v/>
      </c>
      <c s="72" t="str">
        <f>IF('S.D.PASTE SHEET'!S819="","",'S.D.PASTE SHEET'!S819)</f>
        <v/>
      </c>
      <c s="72" t="str">
        <f>IF('S.D.PASTE SHEET'!T819="","",'S.D.PASTE SHEET'!T819)</f>
        <v/>
      </c>
      <c s="72" t="str">
        <f>IF('S.D.PASTE SHEET'!U819="","",'S.D.PASTE SHEET'!U819)</f>
        <v/>
      </c>
      <c s="72" t="str">
        <f>IF('S.D.PASTE SHEET'!V819="","",'S.D.PASTE SHEET'!V819)</f>
        <v/>
      </c>
      <c s="72" t="str">
        <f>IF('S.D.PASTE SHEET'!W819="","",'S.D.PASTE SHEET'!W819)</f>
        <v/>
      </c>
      <c s="72" t="str">
        <f>IF('S.D.PASTE SHEET'!X819="","",'S.D.PASTE SHEET'!X819)</f>
        <v/>
      </c>
      <c s="72" t="str">
        <f>IF('S.D.PASTE SHEET'!Y819="","",'S.D.PASTE SHEET'!Y819)</f>
        <v/>
      </c>
      <c s="72" t="str">
        <f>IF('S.D.PASTE SHEET'!Z819="","",'S.D.PASTE SHEET'!Z819)</f>
        <v/>
      </c>
      <c s="72" t="str">
        <f>IF('S.D.PASTE SHEET'!AA819="","",'S.D.PASTE SHEET'!AA819)</f>
        <v/>
      </c>
      <c s="72" t="str">
        <f>IF('S.D.PASTE SHEET'!AB819="","",'S.D.PASTE SHEET'!AB819)</f>
        <v/>
      </c>
      <c s="72" t="str">
        <f>IF('S.D.PASTE SHEET'!AC819="","",'S.D.PASTE SHEET'!AC819)</f>
        <v/>
      </c>
      <c s="72" t="str">
        <f>IF('S.D.PASTE SHEET'!AD819="","",'S.D.PASTE SHEET'!AD819)</f>
        <v/>
      </c>
      <c s="74"/>
      <c s="70" t="str">
        <f>IF(AK819="","",IF(AK819&gt;0,COUNT($AG$2:AG819),""))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IF(BC819="","",IF(BC819&gt;0,COUNT($AY$2:AY819),""))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0" spans="1:157" ht="15.75" customHeight="1">
      <c r="A820" s="72" t="str">
        <f>IF('S.D.PASTE SHEET'!A820="","",'S.D.PASTE SHEET'!A820)</f>
        <v/>
      </c>
      <c s="72" t="str">
        <f>IF('S.D.PASTE SHEET'!B820="","",'S.D.PASTE SHEET'!B820)</f>
        <v/>
      </c>
      <c s="72" t="str">
        <f>IF('S.D.PASTE SHEET'!C820="","",'S.D.PASTE SHEET'!C820)</f>
        <v/>
      </c>
      <c s="73" t="str">
        <f>IF('S.D.PASTE SHEET'!D820="","",'S.D.PASTE SHEET'!D820)</f>
        <v/>
      </c>
      <c s="72" t="str">
        <f>IF('S.D.PASTE SHEET'!E820="","",UPPER('S.D.PASTE SHEET'!E820))</f>
        <v/>
      </c>
      <c s="72" t="str">
        <f>IF('S.D.PASTE SHEET'!F820="","",'S.D.PASTE SHEET'!F820)</f>
        <v/>
      </c>
      <c s="72" t="str">
        <f>IF('S.D.PASTE SHEET'!G820="","",UPPER('S.D.PASTE SHEET'!G820))</f>
        <v/>
      </c>
      <c s="72" t="str">
        <f>IF('S.D.PASTE SHEET'!H820="","",UPPER('S.D.PASTE SHEET'!H820))</f>
        <v/>
      </c>
      <c s="72" t="str">
        <f>IF('S.D.PASTE SHEET'!I820="","",'S.D.PASTE SHEET'!I820)</f>
        <v/>
      </c>
      <c s="73" t="str">
        <f>IF('S.D.PASTE SHEET'!J820="","",'S.D.PASTE SHEET'!J820)</f>
        <v/>
      </c>
      <c s="72" t="str">
        <f>IF('S.D.PASTE SHEET'!K820="","",'S.D.PASTE SHEET'!K820)</f>
        <v/>
      </c>
      <c s="72" t="str">
        <f>IF('S.D.PASTE SHEET'!L820="","",'S.D.PASTE SHEET'!L820)</f>
        <v/>
      </c>
      <c s="72" t="str">
        <f>IF('S.D.PASTE SHEET'!M820="","",'S.D.PASTE SHEET'!M820)</f>
        <v/>
      </c>
      <c s="72" t="str">
        <f>IF('S.D.PASTE SHEET'!N820="","",'S.D.PASTE SHEET'!N820)</f>
        <v/>
      </c>
      <c s="72" t="str">
        <f>IF('S.D.PASTE SHEET'!O820="","",'S.D.PASTE SHEET'!O820)</f>
        <v/>
      </c>
      <c s="72" t="str">
        <f>IF('S.D.PASTE SHEET'!P820="","",'S.D.PASTE SHEET'!P820)</f>
        <v/>
      </c>
      <c s="72" t="str">
        <f>IF('S.D.PASTE SHEET'!Q820="","",'S.D.PASTE SHEET'!Q820)</f>
        <v/>
      </c>
      <c s="72" t="str">
        <f>IF('S.D.PASTE SHEET'!R820="","",'S.D.PASTE SHEET'!R820)</f>
        <v/>
      </c>
      <c s="72" t="str">
        <f>IF('S.D.PASTE SHEET'!S820="","",'S.D.PASTE SHEET'!S820)</f>
        <v/>
      </c>
      <c s="72" t="str">
        <f>IF('S.D.PASTE SHEET'!T820="","",'S.D.PASTE SHEET'!T820)</f>
        <v/>
      </c>
      <c s="72" t="str">
        <f>IF('S.D.PASTE SHEET'!U820="","",'S.D.PASTE SHEET'!U820)</f>
        <v/>
      </c>
      <c s="72" t="str">
        <f>IF('S.D.PASTE SHEET'!V820="","",'S.D.PASTE SHEET'!V820)</f>
        <v/>
      </c>
      <c s="72" t="str">
        <f>IF('S.D.PASTE SHEET'!W820="","",'S.D.PASTE SHEET'!W820)</f>
        <v/>
      </c>
      <c s="72" t="str">
        <f>IF('S.D.PASTE SHEET'!X820="","",'S.D.PASTE SHEET'!X820)</f>
        <v/>
      </c>
      <c s="72" t="str">
        <f>IF('S.D.PASTE SHEET'!Y820="","",'S.D.PASTE SHEET'!Y820)</f>
        <v/>
      </c>
      <c s="72" t="str">
        <f>IF('S.D.PASTE SHEET'!Z820="","",'S.D.PASTE SHEET'!Z820)</f>
        <v/>
      </c>
      <c s="72" t="str">
        <f>IF('S.D.PASTE SHEET'!AA820="","",'S.D.PASTE SHEET'!AA820)</f>
        <v/>
      </c>
      <c s="72" t="str">
        <f>IF('S.D.PASTE SHEET'!AB820="","",'S.D.PASTE SHEET'!AB820)</f>
        <v/>
      </c>
      <c s="72" t="str">
        <f>IF('S.D.PASTE SHEET'!AC820="","",'S.D.PASTE SHEET'!AC820)</f>
        <v/>
      </c>
      <c s="72" t="str">
        <f>IF('S.D.PASTE SHEET'!AD820="","",'S.D.PASTE SHEET'!AD820)</f>
        <v/>
      </c>
      <c s="74"/>
      <c s="70" t="str">
        <f>IF(AK820="","",IF(AK820&gt;0,COUNT($AG$2:AG820),""))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IF(BC820="","",IF(BC820&gt;0,COUNT($AY$2:AY820),""))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1" spans="1:157" ht="15.75" customHeight="1">
      <c r="A821" s="72" t="str">
        <f>IF('S.D.PASTE SHEET'!A821="","",'S.D.PASTE SHEET'!A821)</f>
        <v/>
      </c>
      <c s="72" t="str">
        <f>IF('S.D.PASTE SHEET'!B821="","",'S.D.PASTE SHEET'!B821)</f>
        <v/>
      </c>
      <c s="72" t="str">
        <f>IF('S.D.PASTE SHEET'!C821="","",'S.D.PASTE SHEET'!C821)</f>
        <v/>
      </c>
      <c s="73" t="str">
        <f>IF('S.D.PASTE SHEET'!D821="","",'S.D.PASTE SHEET'!D821)</f>
        <v/>
      </c>
      <c s="72" t="str">
        <f>IF('S.D.PASTE SHEET'!E821="","",UPPER('S.D.PASTE SHEET'!E821))</f>
        <v/>
      </c>
      <c s="72" t="str">
        <f>IF('S.D.PASTE SHEET'!F821="","",'S.D.PASTE SHEET'!F821)</f>
        <v/>
      </c>
      <c s="72" t="str">
        <f>IF('S.D.PASTE SHEET'!G821="","",UPPER('S.D.PASTE SHEET'!G821))</f>
        <v/>
      </c>
      <c s="72" t="str">
        <f>IF('S.D.PASTE SHEET'!H821="","",UPPER('S.D.PASTE SHEET'!H821))</f>
        <v/>
      </c>
      <c s="72" t="str">
        <f>IF('S.D.PASTE SHEET'!I821="","",'S.D.PASTE SHEET'!I821)</f>
        <v/>
      </c>
      <c s="73" t="str">
        <f>IF('S.D.PASTE SHEET'!J821="","",'S.D.PASTE SHEET'!J821)</f>
        <v/>
      </c>
      <c s="72" t="str">
        <f>IF('S.D.PASTE SHEET'!K821="","",'S.D.PASTE SHEET'!K821)</f>
        <v/>
      </c>
      <c s="72" t="str">
        <f>IF('S.D.PASTE SHEET'!L821="","",'S.D.PASTE SHEET'!L821)</f>
        <v/>
      </c>
      <c s="72" t="str">
        <f>IF('S.D.PASTE SHEET'!M821="","",'S.D.PASTE SHEET'!M821)</f>
        <v/>
      </c>
      <c s="72" t="str">
        <f>IF('S.D.PASTE SHEET'!N821="","",'S.D.PASTE SHEET'!N821)</f>
        <v/>
      </c>
      <c s="72" t="str">
        <f>IF('S.D.PASTE SHEET'!O821="","",'S.D.PASTE SHEET'!O821)</f>
        <v/>
      </c>
      <c s="72" t="str">
        <f>IF('S.D.PASTE SHEET'!P821="","",'S.D.PASTE SHEET'!P821)</f>
        <v/>
      </c>
      <c s="72" t="str">
        <f>IF('S.D.PASTE SHEET'!Q821="","",'S.D.PASTE SHEET'!Q821)</f>
        <v/>
      </c>
      <c s="72" t="str">
        <f>IF('S.D.PASTE SHEET'!R821="","",'S.D.PASTE SHEET'!R821)</f>
        <v/>
      </c>
      <c s="72" t="str">
        <f>IF('S.D.PASTE SHEET'!S821="","",'S.D.PASTE SHEET'!S821)</f>
        <v/>
      </c>
      <c s="72" t="str">
        <f>IF('S.D.PASTE SHEET'!T821="","",'S.D.PASTE SHEET'!T821)</f>
        <v/>
      </c>
      <c s="72" t="str">
        <f>IF('S.D.PASTE SHEET'!U821="","",'S.D.PASTE SHEET'!U821)</f>
        <v/>
      </c>
      <c s="72" t="str">
        <f>IF('S.D.PASTE SHEET'!V821="","",'S.D.PASTE SHEET'!V821)</f>
        <v/>
      </c>
      <c s="72" t="str">
        <f>IF('S.D.PASTE SHEET'!W821="","",'S.D.PASTE SHEET'!W821)</f>
        <v/>
      </c>
      <c s="72" t="str">
        <f>IF('S.D.PASTE SHEET'!X821="","",'S.D.PASTE SHEET'!X821)</f>
        <v/>
      </c>
      <c s="72" t="str">
        <f>IF('S.D.PASTE SHEET'!Y821="","",'S.D.PASTE SHEET'!Y821)</f>
        <v/>
      </c>
      <c s="72" t="str">
        <f>IF('S.D.PASTE SHEET'!Z821="","",'S.D.PASTE SHEET'!Z821)</f>
        <v/>
      </c>
      <c s="72" t="str">
        <f>IF('S.D.PASTE SHEET'!AA821="","",'S.D.PASTE SHEET'!AA821)</f>
        <v/>
      </c>
      <c s="72" t="str">
        <f>IF('S.D.PASTE SHEET'!AB821="","",'S.D.PASTE SHEET'!AB821)</f>
        <v/>
      </c>
      <c s="72" t="str">
        <f>IF('S.D.PASTE SHEET'!AC821="","",'S.D.PASTE SHEET'!AC821)</f>
        <v/>
      </c>
      <c s="72" t="str">
        <f>IF('S.D.PASTE SHEET'!AD821="","",'S.D.PASTE SHEET'!AD821)</f>
        <v/>
      </c>
      <c s="74"/>
      <c s="70" t="str">
        <f>IF(AK821="","",IF(AK821&gt;0,COUNT($AG$2:AG821),""))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IF(BC821="","",IF(BC821&gt;0,COUNT($AY$2:AY821),""))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2" spans="1:157" ht="15.75" customHeight="1">
      <c r="A822" s="72" t="str">
        <f>IF('S.D.PASTE SHEET'!A822="","",'S.D.PASTE SHEET'!A822)</f>
        <v/>
      </c>
      <c s="72" t="str">
        <f>IF('S.D.PASTE SHEET'!B822="","",'S.D.PASTE SHEET'!B822)</f>
        <v/>
      </c>
      <c s="72" t="str">
        <f>IF('S.D.PASTE SHEET'!C822="","",'S.D.PASTE SHEET'!C822)</f>
        <v/>
      </c>
      <c s="73" t="str">
        <f>IF('S.D.PASTE SHEET'!D822="","",'S.D.PASTE SHEET'!D822)</f>
        <v/>
      </c>
      <c s="72" t="str">
        <f>IF('S.D.PASTE SHEET'!E822="","",UPPER('S.D.PASTE SHEET'!E822))</f>
        <v/>
      </c>
      <c s="72" t="str">
        <f>IF('S.D.PASTE SHEET'!F822="","",'S.D.PASTE SHEET'!F822)</f>
        <v/>
      </c>
      <c s="72" t="str">
        <f>IF('S.D.PASTE SHEET'!G822="","",UPPER('S.D.PASTE SHEET'!G822))</f>
        <v/>
      </c>
      <c s="72" t="str">
        <f>IF('S.D.PASTE SHEET'!H822="","",UPPER('S.D.PASTE SHEET'!H822))</f>
        <v/>
      </c>
      <c s="72" t="str">
        <f>IF('S.D.PASTE SHEET'!I822="","",'S.D.PASTE SHEET'!I822)</f>
        <v/>
      </c>
      <c s="73" t="str">
        <f>IF('S.D.PASTE SHEET'!J822="","",'S.D.PASTE SHEET'!J822)</f>
        <v/>
      </c>
      <c s="72" t="str">
        <f>IF('S.D.PASTE SHEET'!K822="","",'S.D.PASTE SHEET'!K822)</f>
        <v/>
      </c>
      <c s="72" t="str">
        <f>IF('S.D.PASTE SHEET'!L822="","",'S.D.PASTE SHEET'!L822)</f>
        <v/>
      </c>
      <c s="72" t="str">
        <f>IF('S.D.PASTE SHEET'!M822="","",'S.D.PASTE SHEET'!M822)</f>
        <v/>
      </c>
      <c s="72" t="str">
        <f>IF('S.D.PASTE SHEET'!N822="","",'S.D.PASTE SHEET'!N822)</f>
        <v/>
      </c>
      <c s="72" t="str">
        <f>IF('S.D.PASTE SHEET'!O822="","",'S.D.PASTE SHEET'!O822)</f>
        <v/>
      </c>
      <c s="72" t="str">
        <f>IF('S.D.PASTE SHEET'!P822="","",'S.D.PASTE SHEET'!P822)</f>
        <v/>
      </c>
      <c s="72" t="str">
        <f>IF('S.D.PASTE SHEET'!Q822="","",'S.D.PASTE SHEET'!Q822)</f>
        <v/>
      </c>
      <c s="72" t="str">
        <f>IF('S.D.PASTE SHEET'!R822="","",'S.D.PASTE SHEET'!R822)</f>
        <v/>
      </c>
      <c s="72" t="str">
        <f>IF('S.D.PASTE SHEET'!S822="","",'S.D.PASTE SHEET'!S822)</f>
        <v/>
      </c>
      <c s="72" t="str">
        <f>IF('S.D.PASTE SHEET'!T822="","",'S.D.PASTE SHEET'!T822)</f>
        <v/>
      </c>
      <c s="72" t="str">
        <f>IF('S.D.PASTE SHEET'!U822="","",'S.D.PASTE SHEET'!U822)</f>
        <v/>
      </c>
      <c s="72" t="str">
        <f>IF('S.D.PASTE SHEET'!V822="","",'S.D.PASTE SHEET'!V822)</f>
        <v/>
      </c>
      <c s="72" t="str">
        <f>IF('S.D.PASTE SHEET'!W822="","",'S.D.PASTE SHEET'!W822)</f>
        <v/>
      </c>
      <c s="72" t="str">
        <f>IF('S.D.PASTE SHEET'!X822="","",'S.D.PASTE SHEET'!X822)</f>
        <v/>
      </c>
      <c s="72" t="str">
        <f>IF('S.D.PASTE SHEET'!Y822="","",'S.D.PASTE SHEET'!Y822)</f>
        <v/>
      </c>
      <c s="72" t="str">
        <f>IF('S.D.PASTE SHEET'!Z822="","",'S.D.PASTE SHEET'!Z822)</f>
        <v/>
      </c>
      <c s="72" t="str">
        <f>IF('S.D.PASTE SHEET'!AA822="","",'S.D.PASTE SHEET'!AA822)</f>
        <v/>
      </c>
      <c s="72" t="str">
        <f>IF('S.D.PASTE SHEET'!AB822="","",'S.D.PASTE SHEET'!AB822)</f>
        <v/>
      </c>
      <c s="72" t="str">
        <f>IF('S.D.PASTE SHEET'!AC822="","",'S.D.PASTE SHEET'!AC822)</f>
        <v/>
      </c>
      <c s="72" t="str">
        <f>IF('S.D.PASTE SHEET'!AD822="","",'S.D.PASTE SHEET'!AD822)</f>
        <v/>
      </c>
      <c s="74"/>
      <c s="70" t="str">
        <f>IF(AK822="","",IF(AK822&gt;0,COUNT($AG$2:AG822),""))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IF(BC822="","",IF(BC822&gt;0,COUNT($AY$2:AY822),""))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3" spans="1:157" ht="15.75" customHeight="1">
      <c r="A823" s="72" t="str">
        <f>IF('S.D.PASTE SHEET'!A823="","",'S.D.PASTE SHEET'!A823)</f>
        <v/>
      </c>
      <c s="72" t="str">
        <f>IF('S.D.PASTE SHEET'!B823="","",'S.D.PASTE SHEET'!B823)</f>
        <v/>
      </c>
      <c s="72" t="str">
        <f>IF('S.D.PASTE SHEET'!C823="","",'S.D.PASTE SHEET'!C823)</f>
        <v/>
      </c>
      <c s="73" t="str">
        <f>IF('S.D.PASTE SHEET'!D823="","",'S.D.PASTE SHEET'!D823)</f>
        <v/>
      </c>
      <c s="72" t="str">
        <f>IF('S.D.PASTE SHEET'!E823="","",UPPER('S.D.PASTE SHEET'!E823))</f>
        <v/>
      </c>
      <c s="72" t="str">
        <f>IF('S.D.PASTE SHEET'!F823="","",'S.D.PASTE SHEET'!F823)</f>
        <v/>
      </c>
      <c s="72" t="str">
        <f>IF('S.D.PASTE SHEET'!G823="","",UPPER('S.D.PASTE SHEET'!G823))</f>
        <v/>
      </c>
      <c s="72" t="str">
        <f>IF('S.D.PASTE SHEET'!H823="","",UPPER('S.D.PASTE SHEET'!H823))</f>
        <v/>
      </c>
      <c s="72" t="str">
        <f>IF('S.D.PASTE SHEET'!I823="","",'S.D.PASTE SHEET'!I823)</f>
        <v/>
      </c>
      <c s="73" t="str">
        <f>IF('S.D.PASTE SHEET'!J823="","",'S.D.PASTE SHEET'!J823)</f>
        <v/>
      </c>
      <c s="72" t="str">
        <f>IF('S.D.PASTE SHEET'!K823="","",'S.D.PASTE SHEET'!K823)</f>
        <v/>
      </c>
      <c s="72" t="str">
        <f>IF('S.D.PASTE SHEET'!L823="","",'S.D.PASTE SHEET'!L823)</f>
        <v/>
      </c>
      <c s="72" t="str">
        <f>IF('S.D.PASTE SHEET'!M823="","",'S.D.PASTE SHEET'!M823)</f>
        <v/>
      </c>
      <c s="72" t="str">
        <f>IF('S.D.PASTE SHEET'!N823="","",'S.D.PASTE SHEET'!N823)</f>
        <v/>
      </c>
      <c s="72" t="str">
        <f>IF('S.D.PASTE SHEET'!O823="","",'S.D.PASTE SHEET'!O823)</f>
        <v/>
      </c>
      <c s="72" t="str">
        <f>IF('S.D.PASTE SHEET'!P823="","",'S.D.PASTE SHEET'!P823)</f>
        <v/>
      </c>
      <c s="72" t="str">
        <f>IF('S.D.PASTE SHEET'!Q823="","",'S.D.PASTE SHEET'!Q823)</f>
        <v/>
      </c>
      <c s="72" t="str">
        <f>IF('S.D.PASTE SHEET'!R823="","",'S.D.PASTE SHEET'!R823)</f>
        <v/>
      </c>
      <c s="72" t="str">
        <f>IF('S.D.PASTE SHEET'!S823="","",'S.D.PASTE SHEET'!S823)</f>
        <v/>
      </c>
      <c s="72" t="str">
        <f>IF('S.D.PASTE SHEET'!T823="","",'S.D.PASTE SHEET'!T823)</f>
        <v/>
      </c>
      <c s="72" t="str">
        <f>IF('S.D.PASTE SHEET'!U823="","",'S.D.PASTE SHEET'!U823)</f>
        <v/>
      </c>
      <c s="72" t="str">
        <f>IF('S.D.PASTE SHEET'!V823="","",'S.D.PASTE SHEET'!V823)</f>
        <v/>
      </c>
      <c s="72" t="str">
        <f>IF('S.D.PASTE SHEET'!W823="","",'S.D.PASTE SHEET'!W823)</f>
        <v/>
      </c>
      <c s="72" t="str">
        <f>IF('S.D.PASTE SHEET'!X823="","",'S.D.PASTE SHEET'!X823)</f>
        <v/>
      </c>
      <c s="72" t="str">
        <f>IF('S.D.PASTE SHEET'!Y823="","",'S.D.PASTE SHEET'!Y823)</f>
        <v/>
      </c>
      <c s="72" t="str">
        <f>IF('S.D.PASTE SHEET'!Z823="","",'S.D.PASTE SHEET'!Z823)</f>
        <v/>
      </c>
      <c s="72" t="str">
        <f>IF('S.D.PASTE SHEET'!AA823="","",'S.D.PASTE SHEET'!AA823)</f>
        <v/>
      </c>
      <c s="72" t="str">
        <f>IF('S.D.PASTE SHEET'!AB823="","",'S.D.PASTE SHEET'!AB823)</f>
        <v/>
      </c>
      <c s="72" t="str">
        <f>IF('S.D.PASTE SHEET'!AC823="","",'S.D.PASTE SHEET'!AC823)</f>
        <v/>
      </c>
      <c s="72" t="str">
        <f>IF('S.D.PASTE SHEET'!AD823="","",'S.D.PASTE SHEET'!AD823)</f>
        <v/>
      </c>
      <c s="74"/>
      <c s="70" t="str">
        <f>IF(AK823="","",IF(AK823&gt;0,COUNT($AG$2:AG823),""))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IF(BC823="","",IF(BC823&gt;0,COUNT($AY$2:AY823),""))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4" spans="1:157" ht="15.75" customHeight="1">
      <c r="A824" s="72" t="str">
        <f>IF('S.D.PASTE SHEET'!A824="","",'S.D.PASTE SHEET'!A824)</f>
        <v/>
      </c>
      <c s="72" t="str">
        <f>IF('S.D.PASTE SHEET'!B824="","",'S.D.PASTE SHEET'!B824)</f>
        <v/>
      </c>
      <c s="72" t="str">
        <f>IF('S.D.PASTE SHEET'!C824="","",'S.D.PASTE SHEET'!C824)</f>
        <v/>
      </c>
      <c s="73" t="str">
        <f>IF('S.D.PASTE SHEET'!D824="","",'S.D.PASTE SHEET'!D824)</f>
        <v/>
      </c>
      <c s="72" t="str">
        <f>IF('S.D.PASTE SHEET'!E824="","",UPPER('S.D.PASTE SHEET'!E824))</f>
        <v/>
      </c>
      <c s="72" t="str">
        <f>IF('S.D.PASTE SHEET'!F824="","",'S.D.PASTE SHEET'!F824)</f>
        <v/>
      </c>
      <c s="72" t="str">
        <f>IF('S.D.PASTE SHEET'!G824="","",UPPER('S.D.PASTE SHEET'!G824))</f>
        <v/>
      </c>
      <c s="72" t="str">
        <f>IF('S.D.PASTE SHEET'!H824="","",UPPER('S.D.PASTE SHEET'!H824))</f>
        <v/>
      </c>
      <c s="72" t="str">
        <f>IF('S.D.PASTE SHEET'!I824="","",'S.D.PASTE SHEET'!I824)</f>
        <v/>
      </c>
      <c s="73" t="str">
        <f>IF('S.D.PASTE SHEET'!J824="","",'S.D.PASTE SHEET'!J824)</f>
        <v/>
      </c>
      <c s="72" t="str">
        <f>IF('S.D.PASTE SHEET'!K824="","",'S.D.PASTE SHEET'!K824)</f>
        <v/>
      </c>
      <c s="72" t="str">
        <f>IF('S.D.PASTE SHEET'!L824="","",'S.D.PASTE SHEET'!L824)</f>
        <v/>
      </c>
      <c s="72" t="str">
        <f>IF('S.D.PASTE SHEET'!M824="","",'S.D.PASTE SHEET'!M824)</f>
        <v/>
      </c>
      <c s="72" t="str">
        <f>IF('S.D.PASTE SHEET'!N824="","",'S.D.PASTE SHEET'!N824)</f>
        <v/>
      </c>
      <c s="72" t="str">
        <f>IF('S.D.PASTE SHEET'!O824="","",'S.D.PASTE SHEET'!O824)</f>
        <v/>
      </c>
      <c s="72" t="str">
        <f>IF('S.D.PASTE SHEET'!P824="","",'S.D.PASTE SHEET'!P824)</f>
        <v/>
      </c>
      <c s="72" t="str">
        <f>IF('S.D.PASTE SHEET'!Q824="","",'S.D.PASTE SHEET'!Q824)</f>
        <v/>
      </c>
      <c s="72" t="str">
        <f>IF('S.D.PASTE SHEET'!R824="","",'S.D.PASTE SHEET'!R824)</f>
        <v/>
      </c>
      <c s="72" t="str">
        <f>IF('S.D.PASTE SHEET'!S824="","",'S.D.PASTE SHEET'!S824)</f>
        <v/>
      </c>
      <c s="72" t="str">
        <f>IF('S.D.PASTE SHEET'!T824="","",'S.D.PASTE SHEET'!T824)</f>
        <v/>
      </c>
      <c s="72" t="str">
        <f>IF('S.D.PASTE SHEET'!U824="","",'S.D.PASTE SHEET'!U824)</f>
        <v/>
      </c>
      <c s="72" t="str">
        <f>IF('S.D.PASTE SHEET'!V824="","",'S.D.PASTE SHEET'!V824)</f>
        <v/>
      </c>
      <c s="72" t="str">
        <f>IF('S.D.PASTE SHEET'!W824="","",'S.D.PASTE SHEET'!W824)</f>
        <v/>
      </c>
      <c s="72" t="str">
        <f>IF('S.D.PASTE SHEET'!X824="","",'S.D.PASTE SHEET'!X824)</f>
        <v/>
      </c>
      <c s="72" t="str">
        <f>IF('S.D.PASTE SHEET'!Y824="","",'S.D.PASTE SHEET'!Y824)</f>
        <v/>
      </c>
      <c s="72" t="str">
        <f>IF('S.D.PASTE SHEET'!Z824="","",'S.D.PASTE SHEET'!Z824)</f>
        <v/>
      </c>
      <c s="72" t="str">
        <f>IF('S.D.PASTE SHEET'!AA824="","",'S.D.PASTE SHEET'!AA824)</f>
        <v/>
      </c>
      <c s="72" t="str">
        <f>IF('S.D.PASTE SHEET'!AB824="","",'S.D.PASTE SHEET'!AB824)</f>
        <v/>
      </c>
      <c s="72" t="str">
        <f>IF('S.D.PASTE SHEET'!AC824="","",'S.D.PASTE SHEET'!AC824)</f>
        <v/>
      </c>
      <c s="72" t="str">
        <f>IF('S.D.PASTE SHEET'!AD824="","",'S.D.PASTE SHEET'!AD824)</f>
        <v/>
      </c>
      <c s="74"/>
      <c s="70" t="str">
        <f>IF(AK824="","",IF(AK824&gt;0,COUNT($AG$2:AG824),""))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IF(BC824="","",IF(BC824&gt;0,COUNT($AY$2:AY824),""))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5" spans="1:157" ht="15.75" customHeight="1">
      <c r="A825" s="72" t="str">
        <f>IF('S.D.PASTE SHEET'!A825="","",'S.D.PASTE SHEET'!A825)</f>
        <v/>
      </c>
      <c s="72" t="str">
        <f>IF('S.D.PASTE SHEET'!B825="","",'S.D.PASTE SHEET'!B825)</f>
        <v/>
      </c>
      <c s="72" t="str">
        <f>IF('S.D.PASTE SHEET'!C825="","",'S.D.PASTE SHEET'!C825)</f>
        <v/>
      </c>
      <c s="73" t="str">
        <f>IF('S.D.PASTE SHEET'!D825="","",'S.D.PASTE SHEET'!D825)</f>
        <v/>
      </c>
      <c s="72" t="str">
        <f>IF('S.D.PASTE SHEET'!E825="","",UPPER('S.D.PASTE SHEET'!E825))</f>
        <v/>
      </c>
      <c s="72" t="str">
        <f>IF('S.D.PASTE SHEET'!F825="","",'S.D.PASTE SHEET'!F825)</f>
        <v/>
      </c>
      <c s="72" t="str">
        <f>IF('S.D.PASTE SHEET'!G825="","",UPPER('S.D.PASTE SHEET'!G825))</f>
        <v/>
      </c>
      <c s="72" t="str">
        <f>IF('S.D.PASTE SHEET'!H825="","",UPPER('S.D.PASTE SHEET'!H825))</f>
        <v/>
      </c>
      <c s="72" t="str">
        <f>IF('S.D.PASTE SHEET'!I825="","",'S.D.PASTE SHEET'!I825)</f>
        <v/>
      </c>
      <c s="73" t="str">
        <f>IF('S.D.PASTE SHEET'!J825="","",'S.D.PASTE SHEET'!J825)</f>
        <v/>
      </c>
      <c s="72" t="str">
        <f>IF('S.D.PASTE SHEET'!K825="","",'S.D.PASTE SHEET'!K825)</f>
        <v/>
      </c>
      <c s="72" t="str">
        <f>IF('S.D.PASTE SHEET'!L825="","",'S.D.PASTE SHEET'!L825)</f>
        <v/>
      </c>
      <c s="72" t="str">
        <f>IF('S.D.PASTE SHEET'!M825="","",'S.D.PASTE SHEET'!M825)</f>
        <v/>
      </c>
      <c s="72" t="str">
        <f>IF('S.D.PASTE SHEET'!N825="","",'S.D.PASTE SHEET'!N825)</f>
        <v/>
      </c>
      <c s="72" t="str">
        <f>IF('S.D.PASTE SHEET'!O825="","",'S.D.PASTE SHEET'!O825)</f>
        <v/>
      </c>
      <c s="72" t="str">
        <f>IF('S.D.PASTE SHEET'!P825="","",'S.D.PASTE SHEET'!P825)</f>
        <v/>
      </c>
      <c s="72" t="str">
        <f>IF('S.D.PASTE SHEET'!Q825="","",'S.D.PASTE SHEET'!Q825)</f>
        <v/>
      </c>
      <c s="72" t="str">
        <f>IF('S.D.PASTE SHEET'!R825="","",'S.D.PASTE SHEET'!R825)</f>
        <v/>
      </c>
      <c s="72" t="str">
        <f>IF('S.D.PASTE SHEET'!S825="","",'S.D.PASTE SHEET'!S825)</f>
        <v/>
      </c>
      <c s="72" t="str">
        <f>IF('S.D.PASTE SHEET'!T825="","",'S.D.PASTE SHEET'!T825)</f>
        <v/>
      </c>
      <c s="72" t="str">
        <f>IF('S.D.PASTE SHEET'!U825="","",'S.D.PASTE SHEET'!U825)</f>
        <v/>
      </c>
      <c s="72" t="str">
        <f>IF('S.D.PASTE SHEET'!V825="","",'S.D.PASTE SHEET'!V825)</f>
        <v/>
      </c>
      <c s="72" t="str">
        <f>IF('S.D.PASTE SHEET'!W825="","",'S.D.PASTE SHEET'!W825)</f>
        <v/>
      </c>
      <c s="72" t="str">
        <f>IF('S.D.PASTE SHEET'!X825="","",'S.D.PASTE SHEET'!X825)</f>
        <v/>
      </c>
      <c s="72" t="str">
        <f>IF('S.D.PASTE SHEET'!Y825="","",'S.D.PASTE SHEET'!Y825)</f>
        <v/>
      </c>
      <c s="72" t="str">
        <f>IF('S.D.PASTE SHEET'!Z825="","",'S.D.PASTE SHEET'!Z825)</f>
        <v/>
      </c>
      <c s="72" t="str">
        <f>IF('S.D.PASTE SHEET'!AA825="","",'S.D.PASTE SHEET'!AA825)</f>
        <v/>
      </c>
      <c s="72" t="str">
        <f>IF('S.D.PASTE SHEET'!AB825="","",'S.D.PASTE SHEET'!AB825)</f>
        <v/>
      </c>
      <c s="72" t="str">
        <f>IF('S.D.PASTE SHEET'!AC825="","",'S.D.PASTE SHEET'!AC825)</f>
        <v/>
      </c>
      <c s="72" t="str">
        <f>IF('S.D.PASTE SHEET'!AD825="","",'S.D.PASTE SHEET'!AD825)</f>
        <v/>
      </c>
      <c s="74"/>
      <c s="70" t="str">
        <f>IF(AK825="","",IF(AK825&gt;0,COUNT($AG$2:AG825),""))</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IF(BC825="","",IF(BC825&gt;0,COUNT($AY$2:AY825),""))</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6" spans="1:157" ht="15.75" customHeight="1">
      <c r="A826" s="72" t="str">
        <f>IF('S.D.PASTE SHEET'!A826="","",'S.D.PASTE SHEET'!A826)</f>
        <v/>
      </c>
      <c s="72" t="str">
        <f>IF('S.D.PASTE SHEET'!B826="","",'S.D.PASTE SHEET'!B826)</f>
        <v/>
      </c>
      <c s="72" t="str">
        <f>IF('S.D.PASTE SHEET'!C826="","",'S.D.PASTE SHEET'!C826)</f>
        <v/>
      </c>
      <c s="73" t="str">
        <f>IF('S.D.PASTE SHEET'!D826="","",'S.D.PASTE SHEET'!D826)</f>
        <v/>
      </c>
      <c s="72" t="str">
        <f>IF('S.D.PASTE SHEET'!E826="","",UPPER('S.D.PASTE SHEET'!E826))</f>
        <v/>
      </c>
      <c s="72" t="str">
        <f>IF('S.D.PASTE SHEET'!F826="","",'S.D.PASTE SHEET'!F826)</f>
        <v/>
      </c>
      <c s="72" t="str">
        <f>IF('S.D.PASTE SHEET'!G826="","",UPPER('S.D.PASTE SHEET'!G826))</f>
        <v/>
      </c>
      <c s="72" t="str">
        <f>IF('S.D.PASTE SHEET'!H826="","",UPPER('S.D.PASTE SHEET'!H826))</f>
        <v/>
      </c>
      <c s="72" t="str">
        <f>IF('S.D.PASTE SHEET'!I826="","",'S.D.PASTE SHEET'!I826)</f>
        <v/>
      </c>
      <c s="73" t="str">
        <f>IF('S.D.PASTE SHEET'!J826="","",'S.D.PASTE SHEET'!J826)</f>
        <v/>
      </c>
      <c s="72" t="str">
        <f>IF('S.D.PASTE SHEET'!K826="","",'S.D.PASTE SHEET'!K826)</f>
        <v/>
      </c>
      <c s="72" t="str">
        <f>IF('S.D.PASTE SHEET'!L826="","",'S.D.PASTE SHEET'!L826)</f>
        <v/>
      </c>
      <c s="72" t="str">
        <f>IF('S.D.PASTE SHEET'!M826="","",'S.D.PASTE SHEET'!M826)</f>
        <v/>
      </c>
      <c s="72" t="str">
        <f>IF('S.D.PASTE SHEET'!N826="","",'S.D.PASTE SHEET'!N826)</f>
        <v/>
      </c>
      <c s="72" t="str">
        <f>IF('S.D.PASTE SHEET'!O826="","",'S.D.PASTE SHEET'!O826)</f>
        <v/>
      </c>
      <c s="72" t="str">
        <f>IF('S.D.PASTE SHEET'!P826="","",'S.D.PASTE SHEET'!P826)</f>
        <v/>
      </c>
      <c s="72" t="str">
        <f>IF('S.D.PASTE SHEET'!Q826="","",'S.D.PASTE SHEET'!Q826)</f>
        <v/>
      </c>
      <c s="72" t="str">
        <f>IF('S.D.PASTE SHEET'!R826="","",'S.D.PASTE SHEET'!R826)</f>
        <v/>
      </c>
      <c s="72" t="str">
        <f>IF('S.D.PASTE SHEET'!S826="","",'S.D.PASTE SHEET'!S826)</f>
        <v/>
      </c>
      <c s="72" t="str">
        <f>IF('S.D.PASTE SHEET'!T826="","",'S.D.PASTE SHEET'!T826)</f>
        <v/>
      </c>
      <c s="72" t="str">
        <f>IF('S.D.PASTE SHEET'!U826="","",'S.D.PASTE SHEET'!U826)</f>
        <v/>
      </c>
      <c s="72" t="str">
        <f>IF('S.D.PASTE SHEET'!V826="","",'S.D.PASTE SHEET'!V826)</f>
        <v/>
      </c>
      <c s="72" t="str">
        <f>IF('S.D.PASTE SHEET'!W826="","",'S.D.PASTE SHEET'!W826)</f>
        <v/>
      </c>
      <c s="72" t="str">
        <f>IF('S.D.PASTE SHEET'!X826="","",'S.D.PASTE SHEET'!X826)</f>
        <v/>
      </c>
      <c s="72" t="str">
        <f>IF('S.D.PASTE SHEET'!Y826="","",'S.D.PASTE SHEET'!Y826)</f>
        <v/>
      </c>
      <c s="72" t="str">
        <f>IF('S.D.PASTE SHEET'!Z826="","",'S.D.PASTE SHEET'!Z826)</f>
        <v/>
      </c>
      <c s="72" t="str">
        <f>IF('S.D.PASTE SHEET'!AA826="","",'S.D.PASTE SHEET'!AA826)</f>
        <v/>
      </c>
      <c s="72" t="str">
        <f>IF('S.D.PASTE SHEET'!AB826="","",'S.D.PASTE SHEET'!AB826)</f>
        <v/>
      </c>
      <c s="72" t="str">
        <f>IF('S.D.PASTE SHEET'!AC826="","",'S.D.PASTE SHEET'!AC826)</f>
        <v/>
      </c>
      <c s="72" t="str">
        <f>IF('S.D.PASTE SHEET'!AD826="","",'S.D.PASTE SHEET'!AD826)</f>
        <v/>
      </c>
      <c s="74"/>
      <c s="70" t="str">
        <f>IF(AK826="","",IF(AK826&gt;0,COUNT($AG$2:AG826),""))</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IF(BC826="","",IF(BC826&gt;0,COUNT($AY$2:AY826),""))</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7" spans="1:157" ht="15.75" customHeight="1">
      <c r="A827" s="72" t="str">
        <f>IF('S.D.PASTE SHEET'!A827="","",'S.D.PASTE SHEET'!A827)</f>
        <v/>
      </c>
      <c s="72" t="str">
        <f>IF('S.D.PASTE SHEET'!B827="","",'S.D.PASTE SHEET'!B827)</f>
        <v/>
      </c>
      <c s="72" t="str">
        <f>IF('S.D.PASTE SHEET'!C827="","",'S.D.PASTE SHEET'!C827)</f>
        <v/>
      </c>
      <c s="73" t="str">
        <f>IF('S.D.PASTE SHEET'!D827="","",'S.D.PASTE SHEET'!D827)</f>
        <v/>
      </c>
      <c s="72" t="str">
        <f>IF('S.D.PASTE SHEET'!E827="","",UPPER('S.D.PASTE SHEET'!E827))</f>
        <v/>
      </c>
      <c s="72" t="str">
        <f>IF('S.D.PASTE SHEET'!F827="","",'S.D.PASTE SHEET'!F827)</f>
        <v/>
      </c>
      <c s="72" t="str">
        <f>IF('S.D.PASTE SHEET'!G827="","",UPPER('S.D.PASTE SHEET'!G827))</f>
        <v/>
      </c>
      <c s="72" t="str">
        <f>IF('S.D.PASTE SHEET'!H827="","",UPPER('S.D.PASTE SHEET'!H827))</f>
        <v/>
      </c>
      <c s="72" t="str">
        <f>IF('S.D.PASTE SHEET'!I827="","",'S.D.PASTE SHEET'!I827)</f>
        <v/>
      </c>
      <c s="73" t="str">
        <f>IF('S.D.PASTE SHEET'!J827="","",'S.D.PASTE SHEET'!J827)</f>
        <v/>
      </c>
      <c s="72" t="str">
        <f>IF('S.D.PASTE SHEET'!K827="","",'S.D.PASTE SHEET'!K827)</f>
        <v/>
      </c>
      <c s="72" t="str">
        <f>IF('S.D.PASTE SHEET'!L827="","",'S.D.PASTE SHEET'!L827)</f>
        <v/>
      </c>
      <c s="72" t="str">
        <f>IF('S.D.PASTE SHEET'!M827="","",'S.D.PASTE SHEET'!M827)</f>
        <v/>
      </c>
      <c s="72" t="str">
        <f>IF('S.D.PASTE SHEET'!N827="","",'S.D.PASTE SHEET'!N827)</f>
        <v/>
      </c>
      <c s="72" t="str">
        <f>IF('S.D.PASTE SHEET'!O827="","",'S.D.PASTE SHEET'!O827)</f>
        <v/>
      </c>
      <c s="72" t="str">
        <f>IF('S.D.PASTE SHEET'!P827="","",'S.D.PASTE SHEET'!P827)</f>
        <v/>
      </c>
      <c s="72" t="str">
        <f>IF('S.D.PASTE SHEET'!Q827="","",'S.D.PASTE SHEET'!Q827)</f>
        <v/>
      </c>
      <c s="72" t="str">
        <f>IF('S.D.PASTE SHEET'!R827="","",'S.D.PASTE SHEET'!R827)</f>
        <v/>
      </c>
      <c s="72" t="str">
        <f>IF('S.D.PASTE SHEET'!S827="","",'S.D.PASTE SHEET'!S827)</f>
        <v/>
      </c>
      <c s="72" t="str">
        <f>IF('S.D.PASTE SHEET'!T827="","",'S.D.PASTE SHEET'!T827)</f>
        <v/>
      </c>
      <c s="72" t="str">
        <f>IF('S.D.PASTE SHEET'!U827="","",'S.D.PASTE SHEET'!U827)</f>
        <v/>
      </c>
      <c s="72" t="str">
        <f>IF('S.D.PASTE SHEET'!V827="","",'S.D.PASTE SHEET'!V827)</f>
        <v/>
      </c>
      <c s="72" t="str">
        <f>IF('S.D.PASTE SHEET'!W827="","",'S.D.PASTE SHEET'!W827)</f>
        <v/>
      </c>
      <c s="72" t="str">
        <f>IF('S.D.PASTE SHEET'!X827="","",'S.D.PASTE SHEET'!X827)</f>
        <v/>
      </c>
      <c s="72" t="str">
        <f>IF('S.D.PASTE SHEET'!Y827="","",'S.D.PASTE SHEET'!Y827)</f>
        <v/>
      </c>
      <c s="72" t="str">
        <f>IF('S.D.PASTE SHEET'!Z827="","",'S.D.PASTE SHEET'!Z827)</f>
        <v/>
      </c>
      <c s="72" t="str">
        <f>IF('S.D.PASTE SHEET'!AA827="","",'S.D.PASTE SHEET'!AA827)</f>
        <v/>
      </c>
      <c s="72" t="str">
        <f>IF('S.D.PASTE SHEET'!AB827="","",'S.D.PASTE SHEET'!AB827)</f>
        <v/>
      </c>
      <c s="72" t="str">
        <f>IF('S.D.PASTE SHEET'!AC827="","",'S.D.PASTE SHEET'!AC827)</f>
        <v/>
      </c>
      <c s="72" t="str">
        <f>IF('S.D.PASTE SHEET'!AD827="","",'S.D.PASTE SHEET'!AD827)</f>
        <v/>
      </c>
      <c s="74"/>
      <c s="70" t="str">
        <f>IF(AK827="","",IF(AK827&gt;0,COUNT($AG$2:AG827),""))</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IF(BC827="","",IF(BC827&gt;0,COUNT($AY$2:AY827),""))</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8" spans="1:157" ht="15.75" customHeight="1">
      <c r="A828" s="72" t="str">
        <f>IF('S.D.PASTE SHEET'!A828="","",'S.D.PASTE SHEET'!A828)</f>
        <v/>
      </c>
      <c s="72" t="str">
        <f>IF('S.D.PASTE SHEET'!B828="","",'S.D.PASTE SHEET'!B828)</f>
        <v/>
      </c>
      <c s="72" t="str">
        <f>IF('S.D.PASTE SHEET'!C828="","",'S.D.PASTE SHEET'!C828)</f>
        <v/>
      </c>
      <c s="73" t="str">
        <f>IF('S.D.PASTE SHEET'!D828="","",'S.D.PASTE SHEET'!D828)</f>
        <v/>
      </c>
      <c s="72" t="str">
        <f>IF('S.D.PASTE SHEET'!E828="","",UPPER('S.D.PASTE SHEET'!E828))</f>
        <v/>
      </c>
      <c s="72" t="str">
        <f>IF('S.D.PASTE SHEET'!F828="","",'S.D.PASTE SHEET'!F828)</f>
        <v/>
      </c>
      <c s="72" t="str">
        <f>IF('S.D.PASTE SHEET'!G828="","",UPPER('S.D.PASTE SHEET'!G828))</f>
        <v/>
      </c>
      <c s="72" t="str">
        <f>IF('S.D.PASTE SHEET'!H828="","",UPPER('S.D.PASTE SHEET'!H828))</f>
        <v/>
      </c>
      <c s="72" t="str">
        <f>IF('S.D.PASTE SHEET'!I828="","",'S.D.PASTE SHEET'!I828)</f>
        <v/>
      </c>
      <c s="73" t="str">
        <f>IF('S.D.PASTE SHEET'!J828="","",'S.D.PASTE SHEET'!J828)</f>
        <v/>
      </c>
      <c s="72" t="str">
        <f>IF('S.D.PASTE SHEET'!K828="","",'S.D.PASTE SHEET'!K828)</f>
        <v/>
      </c>
      <c s="72" t="str">
        <f>IF('S.D.PASTE SHEET'!L828="","",'S.D.PASTE SHEET'!L828)</f>
        <v/>
      </c>
      <c s="72" t="str">
        <f>IF('S.D.PASTE SHEET'!M828="","",'S.D.PASTE SHEET'!M828)</f>
        <v/>
      </c>
      <c s="72" t="str">
        <f>IF('S.D.PASTE SHEET'!N828="","",'S.D.PASTE SHEET'!N828)</f>
        <v/>
      </c>
      <c s="72" t="str">
        <f>IF('S.D.PASTE SHEET'!O828="","",'S.D.PASTE SHEET'!O828)</f>
        <v/>
      </c>
      <c s="72" t="str">
        <f>IF('S.D.PASTE SHEET'!P828="","",'S.D.PASTE SHEET'!P828)</f>
        <v/>
      </c>
      <c s="72" t="str">
        <f>IF('S.D.PASTE SHEET'!Q828="","",'S.D.PASTE SHEET'!Q828)</f>
        <v/>
      </c>
      <c s="72" t="str">
        <f>IF('S.D.PASTE SHEET'!R828="","",'S.D.PASTE SHEET'!R828)</f>
        <v/>
      </c>
      <c s="72" t="str">
        <f>IF('S.D.PASTE SHEET'!S828="","",'S.D.PASTE SHEET'!S828)</f>
        <v/>
      </c>
      <c s="72" t="str">
        <f>IF('S.D.PASTE SHEET'!T828="","",'S.D.PASTE SHEET'!T828)</f>
        <v/>
      </c>
      <c s="72" t="str">
        <f>IF('S.D.PASTE SHEET'!U828="","",'S.D.PASTE SHEET'!U828)</f>
        <v/>
      </c>
      <c s="72" t="str">
        <f>IF('S.D.PASTE SHEET'!V828="","",'S.D.PASTE SHEET'!V828)</f>
        <v/>
      </c>
      <c s="72" t="str">
        <f>IF('S.D.PASTE SHEET'!W828="","",'S.D.PASTE SHEET'!W828)</f>
        <v/>
      </c>
      <c s="72" t="str">
        <f>IF('S.D.PASTE SHEET'!X828="","",'S.D.PASTE SHEET'!X828)</f>
        <v/>
      </c>
      <c s="72" t="str">
        <f>IF('S.D.PASTE SHEET'!Y828="","",'S.D.PASTE SHEET'!Y828)</f>
        <v/>
      </c>
      <c s="72" t="str">
        <f>IF('S.D.PASTE SHEET'!Z828="","",'S.D.PASTE SHEET'!Z828)</f>
        <v/>
      </c>
      <c s="72" t="str">
        <f>IF('S.D.PASTE SHEET'!AA828="","",'S.D.PASTE SHEET'!AA828)</f>
        <v/>
      </c>
      <c s="72" t="str">
        <f>IF('S.D.PASTE SHEET'!AB828="","",'S.D.PASTE SHEET'!AB828)</f>
        <v/>
      </c>
      <c s="72" t="str">
        <f>IF('S.D.PASTE SHEET'!AC828="","",'S.D.PASTE SHEET'!AC828)</f>
        <v/>
      </c>
      <c s="72" t="str">
        <f>IF('S.D.PASTE SHEET'!AD828="","",'S.D.PASTE SHEET'!AD828)</f>
        <v/>
      </c>
      <c s="74"/>
      <c s="70" t="str">
        <f>IF(AK828="","",IF(AK828&gt;0,COUNT($AG$2:AG828),""))</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IF(BC828="","",IF(BC828&gt;0,COUNT($AY$2:AY828),""))</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29" spans="1:157" ht="15.75" customHeight="1">
      <c r="A829" s="72" t="str">
        <f>IF('S.D.PASTE SHEET'!A829="","",'S.D.PASTE SHEET'!A829)</f>
        <v/>
      </c>
      <c s="72" t="str">
        <f>IF('S.D.PASTE SHEET'!B829="","",'S.D.PASTE SHEET'!B829)</f>
        <v/>
      </c>
      <c s="72" t="str">
        <f>IF('S.D.PASTE SHEET'!C829="","",'S.D.PASTE SHEET'!C829)</f>
        <v/>
      </c>
      <c s="73" t="str">
        <f>IF('S.D.PASTE SHEET'!D829="","",'S.D.PASTE SHEET'!D829)</f>
        <v/>
      </c>
      <c s="72" t="str">
        <f>IF('S.D.PASTE SHEET'!E829="","",UPPER('S.D.PASTE SHEET'!E829))</f>
        <v/>
      </c>
      <c s="72" t="str">
        <f>IF('S.D.PASTE SHEET'!F829="","",'S.D.PASTE SHEET'!F829)</f>
        <v/>
      </c>
      <c s="72" t="str">
        <f>IF('S.D.PASTE SHEET'!G829="","",UPPER('S.D.PASTE SHEET'!G829))</f>
        <v/>
      </c>
      <c s="72" t="str">
        <f>IF('S.D.PASTE SHEET'!H829="","",UPPER('S.D.PASTE SHEET'!H829))</f>
        <v/>
      </c>
      <c s="72" t="str">
        <f>IF('S.D.PASTE SHEET'!I829="","",'S.D.PASTE SHEET'!I829)</f>
        <v/>
      </c>
      <c s="73" t="str">
        <f>IF('S.D.PASTE SHEET'!J829="","",'S.D.PASTE SHEET'!J829)</f>
        <v/>
      </c>
      <c s="72" t="str">
        <f>IF('S.D.PASTE SHEET'!K829="","",'S.D.PASTE SHEET'!K829)</f>
        <v/>
      </c>
      <c s="72" t="str">
        <f>IF('S.D.PASTE SHEET'!L829="","",'S.D.PASTE SHEET'!L829)</f>
        <v/>
      </c>
      <c s="72" t="str">
        <f>IF('S.D.PASTE SHEET'!M829="","",'S.D.PASTE SHEET'!M829)</f>
        <v/>
      </c>
      <c s="72" t="str">
        <f>IF('S.D.PASTE SHEET'!N829="","",'S.D.PASTE SHEET'!N829)</f>
        <v/>
      </c>
      <c s="72" t="str">
        <f>IF('S.D.PASTE SHEET'!O829="","",'S.D.PASTE SHEET'!O829)</f>
        <v/>
      </c>
      <c s="72" t="str">
        <f>IF('S.D.PASTE SHEET'!P829="","",'S.D.PASTE SHEET'!P829)</f>
        <v/>
      </c>
      <c s="72" t="str">
        <f>IF('S.D.PASTE SHEET'!Q829="","",'S.D.PASTE SHEET'!Q829)</f>
        <v/>
      </c>
      <c s="72" t="str">
        <f>IF('S.D.PASTE SHEET'!R829="","",'S.D.PASTE SHEET'!R829)</f>
        <v/>
      </c>
      <c s="72" t="str">
        <f>IF('S.D.PASTE SHEET'!S829="","",'S.D.PASTE SHEET'!S829)</f>
        <v/>
      </c>
      <c s="72" t="str">
        <f>IF('S.D.PASTE SHEET'!T829="","",'S.D.PASTE SHEET'!T829)</f>
        <v/>
      </c>
      <c s="72" t="str">
        <f>IF('S.D.PASTE SHEET'!U829="","",'S.D.PASTE SHEET'!U829)</f>
        <v/>
      </c>
      <c s="72" t="str">
        <f>IF('S.D.PASTE SHEET'!V829="","",'S.D.PASTE SHEET'!V829)</f>
        <v/>
      </c>
      <c s="72" t="str">
        <f>IF('S.D.PASTE SHEET'!W829="","",'S.D.PASTE SHEET'!W829)</f>
        <v/>
      </c>
      <c s="72" t="str">
        <f>IF('S.D.PASTE SHEET'!X829="","",'S.D.PASTE SHEET'!X829)</f>
        <v/>
      </c>
      <c s="72" t="str">
        <f>IF('S.D.PASTE SHEET'!Y829="","",'S.D.PASTE SHEET'!Y829)</f>
        <v/>
      </c>
      <c s="72" t="str">
        <f>IF('S.D.PASTE SHEET'!Z829="","",'S.D.PASTE SHEET'!Z829)</f>
        <v/>
      </c>
      <c s="72" t="str">
        <f>IF('S.D.PASTE SHEET'!AA829="","",'S.D.PASTE SHEET'!AA829)</f>
        <v/>
      </c>
      <c s="72" t="str">
        <f>IF('S.D.PASTE SHEET'!AB829="","",'S.D.PASTE SHEET'!AB829)</f>
        <v/>
      </c>
      <c s="72" t="str">
        <f>IF('S.D.PASTE SHEET'!AC829="","",'S.D.PASTE SHEET'!AC829)</f>
        <v/>
      </c>
      <c s="72" t="str">
        <f>IF('S.D.PASTE SHEET'!AD829="","",'S.D.PASTE SHEET'!AD829)</f>
        <v/>
      </c>
      <c s="74"/>
      <c s="70" t="str">
        <f>IF(AK829="","",IF(AK829&gt;0,COUNT($AG$2:AG829),""))</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IF(BC829="","",IF(BC829&gt;0,COUNT($AY$2:AY829),""))</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0" spans="1:157" ht="15.75" customHeight="1">
      <c r="A830" s="72" t="str">
        <f>IF('S.D.PASTE SHEET'!A830="","",'S.D.PASTE SHEET'!A830)</f>
        <v/>
      </c>
      <c s="72" t="str">
        <f>IF('S.D.PASTE SHEET'!B830="","",'S.D.PASTE SHEET'!B830)</f>
        <v/>
      </c>
      <c s="72" t="str">
        <f>IF('S.D.PASTE SHEET'!C830="","",'S.D.PASTE SHEET'!C830)</f>
        <v/>
      </c>
      <c s="73" t="str">
        <f>IF('S.D.PASTE SHEET'!D830="","",'S.D.PASTE SHEET'!D830)</f>
        <v/>
      </c>
      <c s="72" t="str">
        <f>IF('S.D.PASTE SHEET'!E830="","",UPPER('S.D.PASTE SHEET'!E830))</f>
        <v/>
      </c>
      <c s="72" t="str">
        <f>IF('S.D.PASTE SHEET'!F830="","",'S.D.PASTE SHEET'!F830)</f>
        <v/>
      </c>
      <c s="72" t="str">
        <f>IF('S.D.PASTE SHEET'!G830="","",UPPER('S.D.PASTE SHEET'!G830))</f>
        <v/>
      </c>
      <c s="72" t="str">
        <f>IF('S.D.PASTE SHEET'!H830="","",UPPER('S.D.PASTE SHEET'!H830))</f>
        <v/>
      </c>
      <c s="72" t="str">
        <f>IF('S.D.PASTE SHEET'!I830="","",'S.D.PASTE SHEET'!I830)</f>
        <v/>
      </c>
      <c s="73" t="str">
        <f>IF('S.D.PASTE SHEET'!J830="","",'S.D.PASTE SHEET'!J830)</f>
        <v/>
      </c>
      <c s="72" t="str">
        <f>IF('S.D.PASTE SHEET'!K830="","",'S.D.PASTE SHEET'!K830)</f>
        <v/>
      </c>
      <c s="72" t="str">
        <f>IF('S.D.PASTE SHEET'!L830="","",'S.D.PASTE SHEET'!L830)</f>
        <v/>
      </c>
      <c s="72" t="str">
        <f>IF('S.D.PASTE SHEET'!M830="","",'S.D.PASTE SHEET'!M830)</f>
        <v/>
      </c>
      <c s="72" t="str">
        <f>IF('S.D.PASTE SHEET'!N830="","",'S.D.PASTE SHEET'!N830)</f>
        <v/>
      </c>
      <c s="72" t="str">
        <f>IF('S.D.PASTE SHEET'!O830="","",'S.D.PASTE SHEET'!O830)</f>
        <v/>
      </c>
      <c s="72" t="str">
        <f>IF('S.D.PASTE SHEET'!P830="","",'S.D.PASTE SHEET'!P830)</f>
        <v/>
      </c>
      <c s="72" t="str">
        <f>IF('S.D.PASTE SHEET'!Q830="","",'S.D.PASTE SHEET'!Q830)</f>
        <v/>
      </c>
      <c s="72" t="str">
        <f>IF('S.D.PASTE SHEET'!R830="","",'S.D.PASTE SHEET'!R830)</f>
        <v/>
      </c>
      <c s="72" t="str">
        <f>IF('S.D.PASTE SHEET'!S830="","",'S.D.PASTE SHEET'!S830)</f>
        <v/>
      </c>
      <c s="72" t="str">
        <f>IF('S.D.PASTE SHEET'!T830="","",'S.D.PASTE SHEET'!T830)</f>
        <v/>
      </c>
      <c s="72" t="str">
        <f>IF('S.D.PASTE SHEET'!U830="","",'S.D.PASTE SHEET'!U830)</f>
        <v/>
      </c>
      <c s="72" t="str">
        <f>IF('S.D.PASTE SHEET'!V830="","",'S.D.PASTE SHEET'!V830)</f>
        <v/>
      </c>
      <c s="72" t="str">
        <f>IF('S.D.PASTE SHEET'!W830="","",'S.D.PASTE SHEET'!W830)</f>
        <v/>
      </c>
      <c s="72" t="str">
        <f>IF('S.D.PASTE SHEET'!X830="","",'S.D.PASTE SHEET'!X830)</f>
        <v/>
      </c>
      <c s="72" t="str">
        <f>IF('S.D.PASTE SHEET'!Y830="","",'S.D.PASTE SHEET'!Y830)</f>
        <v/>
      </c>
      <c s="72" t="str">
        <f>IF('S.D.PASTE SHEET'!Z830="","",'S.D.PASTE SHEET'!Z830)</f>
        <v/>
      </c>
      <c s="72" t="str">
        <f>IF('S.D.PASTE SHEET'!AA830="","",'S.D.PASTE SHEET'!AA830)</f>
        <v/>
      </c>
      <c s="72" t="str">
        <f>IF('S.D.PASTE SHEET'!AB830="","",'S.D.PASTE SHEET'!AB830)</f>
        <v/>
      </c>
      <c s="72" t="str">
        <f>IF('S.D.PASTE SHEET'!AC830="","",'S.D.PASTE SHEET'!AC830)</f>
        <v/>
      </c>
      <c s="72" t="str">
        <f>IF('S.D.PASTE SHEET'!AD830="","",'S.D.PASTE SHEET'!AD830)</f>
        <v/>
      </c>
      <c s="74"/>
      <c s="70" t="str">
        <f>IF(AK830="","",IF(AK830&gt;0,COUNT($AG$2:AG830),""))</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IF(BC830="","",IF(BC830&gt;0,COUNT($AY$2:AY830),""))</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1" spans="1:157" ht="15.75" customHeight="1">
      <c r="A831" s="72" t="str">
        <f>IF('S.D.PASTE SHEET'!A831="","",'S.D.PASTE SHEET'!A831)</f>
        <v/>
      </c>
      <c s="72" t="str">
        <f>IF('S.D.PASTE SHEET'!B831="","",'S.D.PASTE SHEET'!B831)</f>
        <v/>
      </c>
      <c s="72" t="str">
        <f>IF('S.D.PASTE SHEET'!C831="","",'S.D.PASTE SHEET'!C831)</f>
        <v/>
      </c>
      <c s="73" t="str">
        <f>IF('S.D.PASTE SHEET'!D831="","",'S.D.PASTE SHEET'!D831)</f>
        <v/>
      </c>
      <c s="72" t="str">
        <f>IF('S.D.PASTE SHEET'!E831="","",UPPER('S.D.PASTE SHEET'!E831))</f>
        <v/>
      </c>
      <c s="72" t="str">
        <f>IF('S.D.PASTE SHEET'!F831="","",'S.D.PASTE SHEET'!F831)</f>
        <v/>
      </c>
      <c s="72" t="str">
        <f>IF('S.D.PASTE SHEET'!G831="","",UPPER('S.D.PASTE SHEET'!G831))</f>
        <v/>
      </c>
      <c s="72" t="str">
        <f>IF('S.D.PASTE SHEET'!H831="","",UPPER('S.D.PASTE SHEET'!H831))</f>
        <v/>
      </c>
      <c s="72" t="str">
        <f>IF('S.D.PASTE SHEET'!I831="","",'S.D.PASTE SHEET'!I831)</f>
        <v/>
      </c>
      <c s="73" t="str">
        <f>IF('S.D.PASTE SHEET'!J831="","",'S.D.PASTE SHEET'!J831)</f>
        <v/>
      </c>
      <c s="72" t="str">
        <f>IF('S.D.PASTE SHEET'!K831="","",'S.D.PASTE SHEET'!K831)</f>
        <v/>
      </c>
      <c s="72" t="str">
        <f>IF('S.D.PASTE SHEET'!L831="","",'S.D.PASTE SHEET'!L831)</f>
        <v/>
      </c>
      <c s="72" t="str">
        <f>IF('S.D.PASTE SHEET'!M831="","",'S.D.PASTE SHEET'!M831)</f>
        <v/>
      </c>
      <c s="72" t="str">
        <f>IF('S.D.PASTE SHEET'!N831="","",'S.D.PASTE SHEET'!N831)</f>
        <v/>
      </c>
      <c s="72" t="str">
        <f>IF('S.D.PASTE SHEET'!O831="","",'S.D.PASTE SHEET'!O831)</f>
        <v/>
      </c>
      <c s="72" t="str">
        <f>IF('S.D.PASTE SHEET'!P831="","",'S.D.PASTE SHEET'!P831)</f>
        <v/>
      </c>
      <c s="72" t="str">
        <f>IF('S.D.PASTE SHEET'!Q831="","",'S.D.PASTE SHEET'!Q831)</f>
        <v/>
      </c>
      <c s="72" t="str">
        <f>IF('S.D.PASTE SHEET'!R831="","",'S.D.PASTE SHEET'!R831)</f>
        <v/>
      </c>
      <c s="72" t="str">
        <f>IF('S.D.PASTE SHEET'!S831="","",'S.D.PASTE SHEET'!S831)</f>
        <v/>
      </c>
      <c s="72" t="str">
        <f>IF('S.D.PASTE SHEET'!T831="","",'S.D.PASTE SHEET'!T831)</f>
        <v/>
      </c>
      <c s="72" t="str">
        <f>IF('S.D.PASTE SHEET'!U831="","",'S.D.PASTE SHEET'!U831)</f>
        <v/>
      </c>
      <c s="72" t="str">
        <f>IF('S.D.PASTE SHEET'!V831="","",'S.D.PASTE SHEET'!V831)</f>
        <v/>
      </c>
      <c s="72" t="str">
        <f>IF('S.D.PASTE SHEET'!W831="","",'S.D.PASTE SHEET'!W831)</f>
        <v/>
      </c>
      <c s="72" t="str">
        <f>IF('S.D.PASTE SHEET'!X831="","",'S.D.PASTE SHEET'!X831)</f>
        <v/>
      </c>
      <c s="72" t="str">
        <f>IF('S.D.PASTE SHEET'!Y831="","",'S.D.PASTE SHEET'!Y831)</f>
        <v/>
      </c>
      <c s="72" t="str">
        <f>IF('S.D.PASTE SHEET'!Z831="","",'S.D.PASTE SHEET'!Z831)</f>
        <v/>
      </c>
      <c s="72" t="str">
        <f>IF('S.D.PASTE SHEET'!AA831="","",'S.D.PASTE SHEET'!AA831)</f>
        <v/>
      </c>
      <c s="72" t="str">
        <f>IF('S.D.PASTE SHEET'!AB831="","",'S.D.PASTE SHEET'!AB831)</f>
        <v/>
      </c>
      <c s="72" t="str">
        <f>IF('S.D.PASTE SHEET'!AC831="","",'S.D.PASTE SHEET'!AC831)</f>
        <v/>
      </c>
      <c s="72" t="str">
        <f>IF('S.D.PASTE SHEET'!AD831="","",'S.D.PASTE SHEET'!AD831)</f>
        <v/>
      </c>
      <c s="74"/>
      <c s="70" t="str">
        <f>IF(AK831="","",IF(AK831&gt;0,COUNT($AG$2:AG831),""))</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IF(BC831="","",IF(BC831&gt;0,COUNT($AY$2:AY831),""))</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2" spans="1:157" ht="15.75" customHeight="1">
      <c r="A832" s="72" t="str">
        <f>IF('S.D.PASTE SHEET'!A832="","",'S.D.PASTE SHEET'!A832)</f>
        <v/>
      </c>
      <c s="72" t="str">
        <f>IF('S.D.PASTE SHEET'!B832="","",'S.D.PASTE SHEET'!B832)</f>
        <v/>
      </c>
      <c s="72" t="str">
        <f>IF('S.D.PASTE SHEET'!C832="","",'S.D.PASTE SHEET'!C832)</f>
        <v/>
      </c>
      <c s="73" t="str">
        <f>IF('S.D.PASTE SHEET'!D832="","",'S.D.PASTE SHEET'!D832)</f>
        <v/>
      </c>
      <c s="72" t="str">
        <f>IF('S.D.PASTE SHEET'!E832="","",UPPER('S.D.PASTE SHEET'!E832))</f>
        <v/>
      </c>
      <c s="72" t="str">
        <f>IF('S.D.PASTE SHEET'!F832="","",'S.D.PASTE SHEET'!F832)</f>
        <v/>
      </c>
      <c s="72" t="str">
        <f>IF('S.D.PASTE SHEET'!G832="","",UPPER('S.D.PASTE SHEET'!G832))</f>
        <v/>
      </c>
      <c s="72" t="str">
        <f>IF('S.D.PASTE SHEET'!H832="","",UPPER('S.D.PASTE SHEET'!H832))</f>
        <v/>
      </c>
      <c s="72" t="str">
        <f>IF('S.D.PASTE SHEET'!I832="","",'S.D.PASTE SHEET'!I832)</f>
        <v/>
      </c>
      <c s="73" t="str">
        <f>IF('S.D.PASTE SHEET'!J832="","",'S.D.PASTE SHEET'!J832)</f>
        <v/>
      </c>
      <c s="72" t="str">
        <f>IF('S.D.PASTE SHEET'!K832="","",'S.D.PASTE SHEET'!K832)</f>
        <v/>
      </c>
      <c s="72" t="str">
        <f>IF('S.D.PASTE SHEET'!L832="","",'S.D.PASTE SHEET'!L832)</f>
        <v/>
      </c>
      <c s="72" t="str">
        <f>IF('S.D.PASTE SHEET'!M832="","",'S.D.PASTE SHEET'!M832)</f>
        <v/>
      </c>
      <c s="72" t="str">
        <f>IF('S.D.PASTE SHEET'!N832="","",'S.D.PASTE SHEET'!N832)</f>
        <v/>
      </c>
      <c s="72" t="str">
        <f>IF('S.D.PASTE SHEET'!O832="","",'S.D.PASTE SHEET'!O832)</f>
        <v/>
      </c>
      <c s="72" t="str">
        <f>IF('S.D.PASTE SHEET'!P832="","",'S.D.PASTE SHEET'!P832)</f>
        <v/>
      </c>
      <c s="72" t="str">
        <f>IF('S.D.PASTE SHEET'!Q832="","",'S.D.PASTE SHEET'!Q832)</f>
        <v/>
      </c>
      <c s="72" t="str">
        <f>IF('S.D.PASTE SHEET'!R832="","",'S.D.PASTE SHEET'!R832)</f>
        <v/>
      </c>
      <c s="72" t="str">
        <f>IF('S.D.PASTE SHEET'!S832="","",'S.D.PASTE SHEET'!S832)</f>
        <v/>
      </c>
      <c s="72" t="str">
        <f>IF('S.D.PASTE SHEET'!T832="","",'S.D.PASTE SHEET'!T832)</f>
        <v/>
      </c>
      <c s="72" t="str">
        <f>IF('S.D.PASTE SHEET'!U832="","",'S.D.PASTE SHEET'!U832)</f>
        <v/>
      </c>
      <c s="72" t="str">
        <f>IF('S.D.PASTE SHEET'!V832="","",'S.D.PASTE SHEET'!V832)</f>
        <v/>
      </c>
      <c s="72" t="str">
        <f>IF('S.D.PASTE SHEET'!W832="","",'S.D.PASTE SHEET'!W832)</f>
        <v/>
      </c>
      <c s="72" t="str">
        <f>IF('S.D.PASTE SHEET'!X832="","",'S.D.PASTE SHEET'!X832)</f>
        <v/>
      </c>
      <c s="72" t="str">
        <f>IF('S.D.PASTE SHEET'!Y832="","",'S.D.PASTE SHEET'!Y832)</f>
        <v/>
      </c>
      <c s="72" t="str">
        <f>IF('S.D.PASTE SHEET'!Z832="","",'S.D.PASTE SHEET'!Z832)</f>
        <v/>
      </c>
      <c s="72" t="str">
        <f>IF('S.D.PASTE SHEET'!AA832="","",'S.D.PASTE SHEET'!AA832)</f>
        <v/>
      </c>
      <c s="72" t="str">
        <f>IF('S.D.PASTE SHEET'!AB832="","",'S.D.PASTE SHEET'!AB832)</f>
        <v/>
      </c>
      <c s="72" t="str">
        <f>IF('S.D.PASTE SHEET'!AC832="","",'S.D.PASTE SHEET'!AC832)</f>
        <v/>
      </c>
      <c s="72" t="str">
        <f>IF('S.D.PASTE SHEET'!AD832="","",'S.D.PASTE SHEET'!AD832)</f>
        <v/>
      </c>
      <c s="74"/>
      <c s="70" t="str">
        <f>IF(AK832="","",IF(AK832&gt;0,COUNT($AG$2:AG832),""))</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IF(BC832="","",IF(BC832&gt;0,COUNT($AY$2:AY832),""))</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3" spans="1:157" ht="15.75" customHeight="1">
      <c r="A833" s="72" t="str">
        <f>IF('S.D.PASTE SHEET'!A833="","",'S.D.PASTE SHEET'!A833)</f>
        <v/>
      </c>
      <c s="72" t="str">
        <f>IF('S.D.PASTE SHEET'!B833="","",'S.D.PASTE SHEET'!B833)</f>
        <v/>
      </c>
      <c s="72" t="str">
        <f>IF('S.D.PASTE SHEET'!C833="","",'S.D.PASTE SHEET'!C833)</f>
        <v/>
      </c>
      <c s="73" t="str">
        <f>IF('S.D.PASTE SHEET'!D833="","",'S.D.PASTE SHEET'!D833)</f>
        <v/>
      </c>
      <c s="72" t="str">
        <f>IF('S.D.PASTE SHEET'!E833="","",UPPER('S.D.PASTE SHEET'!E833))</f>
        <v/>
      </c>
      <c s="72" t="str">
        <f>IF('S.D.PASTE SHEET'!F833="","",'S.D.PASTE SHEET'!F833)</f>
        <v/>
      </c>
      <c s="72" t="str">
        <f>IF('S.D.PASTE SHEET'!G833="","",UPPER('S.D.PASTE SHEET'!G833))</f>
        <v/>
      </c>
      <c s="72" t="str">
        <f>IF('S.D.PASTE SHEET'!H833="","",UPPER('S.D.PASTE SHEET'!H833))</f>
        <v/>
      </c>
      <c s="72" t="str">
        <f>IF('S.D.PASTE SHEET'!I833="","",'S.D.PASTE SHEET'!I833)</f>
        <v/>
      </c>
      <c s="73" t="str">
        <f>IF('S.D.PASTE SHEET'!J833="","",'S.D.PASTE SHEET'!J833)</f>
        <v/>
      </c>
      <c s="72" t="str">
        <f>IF('S.D.PASTE SHEET'!K833="","",'S.D.PASTE SHEET'!K833)</f>
        <v/>
      </c>
      <c s="72" t="str">
        <f>IF('S.D.PASTE SHEET'!L833="","",'S.D.PASTE SHEET'!L833)</f>
        <v/>
      </c>
      <c s="72" t="str">
        <f>IF('S.D.PASTE SHEET'!M833="","",'S.D.PASTE SHEET'!M833)</f>
        <v/>
      </c>
      <c s="72" t="str">
        <f>IF('S.D.PASTE SHEET'!N833="","",'S.D.PASTE SHEET'!N833)</f>
        <v/>
      </c>
      <c s="72" t="str">
        <f>IF('S.D.PASTE SHEET'!O833="","",'S.D.PASTE SHEET'!O833)</f>
        <v/>
      </c>
      <c s="72" t="str">
        <f>IF('S.D.PASTE SHEET'!P833="","",'S.D.PASTE SHEET'!P833)</f>
        <v/>
      </c>
      <c s="72" t="str">
        <f>IF('S.D.PASTE SHEET'!Q833="","",'S.D.PASTE SHEET'!Q833)</f>
        <v/>
      </c>
      <c s="72" t="str">
        <f>IF('S.D.PASTE SHEET'!R833="","",'S.D.PASTE SHEET'!R833)</f>
        <v/>
      </c>
      <c s="72" t="str">
        <f>IF('S.D.PASTE SHEET'!S833="","",'S.D.PASTE SHEET'!S833)</f>
        <v/>
      </c>
      <c s="72" t="str">
        <f>IF('S.D.PASTE SHEET'!T833="","",'S.D.PASTE SHEET'!T833)</f>
        <v/>
      </c>
      <c s="72" t="str">
        <f>IF('S.D.PASTE SHEET'!U833="","",'S.D.PASTE SHEET'!U833)</f>
        <v/>
      </c>
      <c s="72" t="str">
        <f>IF('S.D.PASTE SHEET'!V833="","",'S.D.PASTE SHEET'!V833)</f>
        <v/>
      </c>
      <c s="72" t="str">
        <f>IF('S.D.PASTE SHEET'!W833="","",'S.D.PASTE SHEET'!W833)</f>
        <v/>
      </c>
      <c s="72" t="str">
        <f>IF('S.D.PASTE SHEET'!X833="","",'S.D.PASTE SHEET'!X833)</f>
        <v/>
      </c>
      <c s="72" t="str">
        <f>IF('S.D.PASTE SHEET'!Y833="","",'S.D.PASTE SHEET'!Y833)</f>
        <v/>
      </c>
      <c s="72" t="str">
        <f>IF('S.D.PASTE SHEET'!Z833="","",'S.D.PASTE SHEET'!Z833)</f>
        <v/>
      </c>
      <c s="72" t="str">
        <f>IF('S.D.PASTE SHEET'!AA833="","",'S.D.PASTE SHEET'!AA833)</f>
        <v/>
      </c>
      <c s="72" t="str">
        <f>IF('S.D.PASTE SHEET'!AB833="","",'S.D.PASTE SHEET'!AB833)</f>
        <v/>
      </c>
      <c s="72" t="str">
        <f>IF('S.D.PASTE SHEET'!AC833="","",'S.D.PASTE SHEET'!AC833)</f>
        <v/>
      </c>
      <c s="72" t="str">
        <f>IF('S.D.PASTE SHEET'!AD833="","",'S.D.PASTE SHEET'!AD833)</f>
        <v/>
      </c>
      <c s="74"/>
      <c s="70" t="str">
        <f>IF(AK833="","",IF(AK833&gt;0,COUNT($AG$2:AG833),""))</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IF(BC833="","",IF(BC833&gt;0,COUNT($AY$2:AY833),""))</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4" spans="1:157" ht="15.75" customHeight="1">
      <c r="A834" s="72" t="str">
        <f>IF('S.D.PASTE SHEET'!A834="","",'S.D.PASTE SHEET'!A834)</f>
        <v/>
      </c>
      <c s="72" t="str">
        <f>IF('S.D.PASTE SHEET'!B834="","",'S.D.PASTE SHEET'!B834)</f>
        <v/>
      </c>
      <c s="72" t="str">
        <f>IF('S.D.PASTE SHEET'!C834="","",'S.D.PASTE SHEET'!C834)</f>
        <v/>
      </c>
      <c s="73" t="str">
        <f>IF('S.D.PASTE SHEET'!D834="","",'S.D.PASTE SHEET'!D834)</f>
        <v/>
      </c>
      <c s="72" t="str">
        <f>IF('S.D.PASTE SHEET'!E834="","",UPPER('S.D.PASTE SHEET'!E834))</f>
        <v/>
      </c>
      <c s="72" t="str">
        <f>IF('S.D.PASTE SHEET'!F834="","",'S.D.PASTE SHEET'!F834)</f>
        <v/>
      </c>
      <c s="72" t="str">
        <f>IF('S.D.PASTE SHEET'!G834="","",UPPER('S.D.PASTE SHEET'!G834))</f>
        <v/>
      </c>
      <c s="72" t="str">
        <f>IF('S.D.PASTE SHEET'!H834="","",UPPER('S.D.PASTE SHEET'!H834))</f>
        <v/>
      </c>
      <c s="72" t="str">
        <f>IF('S.D.PASTE SHEET'!I834="","",'S.D.PASTE SHEET'!I834)</f>
        <v/>
      </c>
      <c s="73" t="str">
        <f>IF('S.D.PASTE SHEET'!J834="","",'S.D.PASTE SHEET'!J834)</f>
        <v/>
      </c>
      <c s="72" t="str">
        <f>IF('S.D.PASTE SHEET'!K834="","",'S.D.PASTE SHEET'!K834)</f>
        <v/>
      </c>
      <c s="72" t="str">
        <f>IF('S.D.PASTE SHEET'!L834="","",'S.D.PASTE SHEET'!L834)</f>
        <v/>
      </c>
      <c s="72" t="str">
        <f>IF('S.D.PASTE SHEET'!M834="","",'S.D.PASTE SHEET'!M834)</f>
        <v/>
      </c>
      <c s="72" t="str">
        <f>IF('S.D.PASTE SHEET'!N834="","",'S.D.PASTE SHEET'!N834)</f>
        <v/>
      </c>
      <c s="72" t="str">
        <f>IF('S.D.PASTE SHEET'!O834="","",'S.D.PASTE SHEET'!O834)</f>
        <v/>
      </c>
      <c s="72" t="str">
        <f>IF('S.D.PASTE SHEET'!P834="","",'S.D.PASTE SHEET'!P834)</f>
        <v/>
      </c>
      <c s="72" t="str">
        <f>IF('S.D.PASTE SHEET'!Q834="","",'S.D.PASTE SHEET'!Q834)</f>
        <v/>
      </c>
      <c s="72" t="str">
        <f>IF('S.D.PASTE SHEET'!R834="","",'S.D.PASTE SHEET'!R834)</f>
        <v/>
      </c>
      <c s="72" t="str">
        <f>IF('S.D.PASTE SHEET'!S834="","",'S.D.PASTE SHEET'!S834)</f>
        <v/>
      </c>
      <c s="72" t="str">
        <f>IF('S.D.PASTE SHEET'!T834="","",'S.D.PASTE SHEET'!T834)</f>
        <v/>
      </c>
      <c s="72" t="str">
        <f>IF('S.D.PASTE SHEET'!U834="","",'S.D.PASTE SHEET'!U834)</f>
        <v/>
      </c>
      <c s="72" t="str">
        <f>IF('S.D.PASTE SHEET'!V834="","",'S.D.PASTE SHEET'!V834)</f>
        <v/>
      </c>
      <c s="72" t="str">
        <f>IF('S.D.PASTE SHEET'!W834="","",'S.D.PASTE SHEET'!W834)</f>
        <v/>
      </c>
      <c s="72" t="str">
        <f>IF('S.D.PASTE SHEET'!X834="","",'S.D.PASTE SHEET'!X834)</f>
        <v/>
      </c>
      <c s="72" t="str">
        <f>IF('S.D.PASTE SHEET'!Y834="","",'S.D.PASTE SHEET'!Y834)</f>
        <v/>
      </c>
      <c s="72" t="str">
        <f>IF('S.D.PASTE SHEET'!Z834="","",'S.D.PASTE SHEET'!Z834)</f>
        <v/>
      </c>
      <c s="72" t="str">
        <f>IF('S.D.PASTE SHEET'!AA834="","",'S.D.PASTE SHEET'!AA834)</f>
        <v/>
      </c>
      <c s="72" t="str">
        <f>IF('S.D.PASTE SHEET'!AB834="","",'S.D.PASTE SHEET'!AB834)</f>
        <v/>
      </c>
      <c s="72" t="str">
        <f>IF('S.D.PASTE SHEET'!AC834="","",'S.D.PASTE SHEET'!AC834)</f>
        <v/>
      </c>
      <c s="72" t="str">
        <f>IF('S.D.PASTE SHEET'!AD834="","",'S.D.PASTE SHEET'!AD834)</f>
        <v/>
      </c>
      <c s="74"/>
      <c s="70" t="str">
        <f>IF(AK834="","",IF(AK834&gt;0,COUNT($AG$2:AG834),""))</f>
        <v/>
      </c>
      <c s="75" t="str">
        <f t="shared" si="385"/>
        <v/>
      </c>
      <c s="75" t="str">
        <f t="shared" si="386"/>
        <v/>
      </c>
      <c s="75" t="str">
        <f t="shared" si="387"/>
        <v/>
      </c>
      <c s="73" t="str">
        <f t="shared" si="388"/>
        <v/>
      </c>
      <c s="75" t="str">
        <f t="shared" si="389"/>
        <v/>
      </c>
      <c s="75" t="str">
        <f t="shared" si="390"/>
        <v/>
      </c>
      <c s="75" t="str">
        <f t="shared" si="391"/>
        <v/>
      </c>
      <c s="75" t="str">
        <f t="shared" si="392"/>
        <v/>
      </c>
      <c s="75" t="str">
        <f t="shared" si="393"/>
        <v/>
      </c>
      <c s="73" t="str">
        <f t="shared" si="394"/>
        <v/>
      </c>
      <c s="75" t="str">
        <f t="shared" si="395"/>
        <v/>
      </c>
      <c s="75" t="str">
        <f t="shared" si="396"/>
        <v/>
      </c>
      <c s="75" t="str">
        <f t="shared" si="397"/>
        <v/>
      </c>
      <c s="75" t="str">
        <f t="shared" si="398"/>
        <v/>
      </c>
      <c s="75" t="str">
        <f t="shared" si="399"/>
        <v/>
      </c>
      <c s="75" t="str">
        <f t="shared" si="400"/>
        <v/>
      </c>
      <c s="70"/>
      <c s="70" t="str">
        <f>IF(BC834="","",IF(BC834&gt;0,COUNT($AY$2:AY834),""))</f>
        <v/>
      </c>
      <c s="76" t="str">
        <f t="shared" si="401"/>
        <v/>
      </c>
      <c s="76" t="str">
        <f t="shared" si="402"/>
        <v/>
      </c>
      <c s="76" t="str">
        <f t="shared" si="403"/>
        <v/>
      </c>
      <c s="73" t="str">
        <f t="shared" si="404"/>
        <v/>
      </c>
      <c s="76" t="str">
        <f t="shared" si="405"/>
        <v/>
      </c>
      <c s="76" t="str">
        <f t="shared" si="406"/>
        <v/>
      </c>
      <c s="76" t="str">
        <f t="shared" si="407"/>
        <v/>
      </c>
      <c s="76" t="str">
        <f t="shared" si="408"/>
        <v/>
      </c>
      <c s="76" t="str">
        <f t="shared" si="409"/>
        <v/>
      </c>
      <c s="73" t="str">
        <f t="shared" si="410"/>
        <v/>
      </c>
      <c s="76" t="str">
        <f t="shared" si="411"/>
        <v/>
      </c>
      <c s="76" t="str">
        <f t="shared" si="412"/>
        <v/>
      </c>
      <c s="76" t="str">
        <f t="shared" si="413"/>
        <v/>
      </c>
      <c s="76" t="str">
        <f t="shared" si="414"/>
        <v/>
      </c>
      <c s="76" t="str">
        <f t="shared" si="415"/>
        <v/>
      </c>
      <c s="76" t="str">
        <f t="shared" si="4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5" spans="1:157" ht="15.75" customHeight="1">
      <c r="A835" s="72" t="str">
        <f>IF('S.D.PASTE SHEET'!A835="","",'S.D.PASTE SHEET'!A835)</f>
        <v/>
      </c>
      <c s="72" t="str">
        <f>IF('S.D.PASTE SHEET'!B835="","",'S.D.PASTE SHEET'!B835)</f>
        <v/>
      </c>
      <c s="72" t="str">
        <f>IF('S.D.PASTE SHEET'!C835="","",'S.D.PASTE SHEET'!C835)</f>
        <v/>
      </c>
      <c s="73" t="str">
        <f>IF('S.D.PASTE SHEET'!D835="","",'S.D.PASTE SHEET'!D835)</f>
        <v/>
      </c>
      <c s="72" t="str">
        <f>IF('S.D.PASTE SHEET'!E835="","",UPPER('S.D.PASTE SHEET'!E835))</f>
        <v/>
      </c>
      <c s="72" t="str">
        <f>IF('S.D.PASTE SHEET'!F835="","",'S.D.PASTE SHEET'!F835)</f>
        <v/>
      </c>
      <c s="72" t="str">
        <f>IF('S.D.PASTE SHEET'!G835="","",UPPER('S.D.PASTE SHEET'!G835))</f>
        <v/>
      </c>
      <c s="72" t="str">
        <f>IF('S.D.PASTE SHEET'!H835="","",UPPER('S.D.PASTE SHEET'!H835))</f>
        <v/>
      </c>
      <c s="72" t="str">
        <f>IF('S.D.PASTE SHEET'!I835="","",'S.D.PASTE SHEET'!I835)</f>
        <v/>
      </c>
      <c s="73" t="str">
        <f>IF('S.D.PASTE SHEET'!J835="","",'S.D.PASTE SHEET'!J835)</f>
        <v/>
      </c>
      <c s="72" t="str">
        <f>IF('S.D.PASTE SHEET'!K835="","",'S.D.PASTE SHEET'!K835)</f>
        <v/>
      </c>
      <c s="72" t="str">
        <f>IF('S.D.PASTE SHEET'!L835="","",'S.D.PASTE SHEET'!L835)</f>
        <v/>
      </c>
      <c s="72" t="str">
        <f>IF('S.D.PASTE SHEET'!M835="","",'S.D.PASTE SHEET'!M835)</f>
        <v/>
      </c>
      <c s="72" t="str">
        <f>IF('S.D.PASTE SHEET'!N835="","",'S.D.PASTE SHEET'!N835)</f>
        <v/>
      </c>
      <c s="72" t="str">
        <f>IF('S.D.PASTE SHEET'!O835="","",'S.D.PASTE SHEET'!O835)</f>
        <v/>
      </c>
      <c s="72" t="str">
        <f>IF('S.D.PASTE SHEET'!P835="","",'S.D.PASTE SHEET'!P835)</f>
        <v/>
      </c>
      <c s="72" t="str">
        <f>IF('S.D.PASTE SHEET'!Q835="","",'S.D.PASTE SHEET'!Q835)</f>
        <v/>
      </c>
      <c s="72" t="str">
        <f>IF('S.D.PASTE SHEET'!R835="","",'S.D.PASTE SHEET'!R835)</f>
        <v/>
      </c>
      <c s="72" t="str">
        <f>IF('S.D.PASTE SHEET'!S835="","",'S.D.PASTE SHEET'!S835)</f>
        <v/>
      </c>
      <c s="72" t="str">
        <f>IF('S.D.PASTE SHEET'!T835="","",'S.D.PASTE SHEET'!T835)</f>
        <v/>
      </c>
      <c s="72" t="str">
        <f>IF('S.D.PASTE SHEET'!U835="","",'S.D.PASTE SHEET'!U835)</f>
        <v/>
      </c>
      <c s="72" t="str">
        <f>IF('S.D.PASTE SHEET'!V835="","",'S.D.PASTE SHEET'!V835)</f>
        <v/>
      </c>
      <c s="72" t="str">
        <f>IF('S.D.PASTE SHEET'!W835="","",'S.D.PASTE SHEET'!W835)</f>
        <v/>
      </c>
      <c s="72" t="str">
        <f>IF('S.D.PASTE SHEET'!X835="","",'S.D.PASTE SHEET'!X835)</f>
        <v/>
      </c>
      <c s="72" t="str">
        <f>IF('S.D.PASTE SHEET'!Y835="","",'S.D.PASTE SHEET'!Y835)</f>
        <v/>
      </c>
      <c s="72" t="str">
        <f>IF('S.D.PASTE SHEET'!Z835="","",'S.D.PASTE SHEET'!Z835)</f>
        <v/>
      </c>
      <c s="72" t="str">
        <f>IF('S.D.PASTE SHEET'!AA835="","",'S.D.PASTE SHEET'!AA835)</f>
        <v/>
      </c>
      <c s="72" t="str">
        <f>IF('S.D.PASTE SHEET'!AB835="","",'S.D.PASTE SHEET'!AB835)</f>
        <v/>
      </c>
      <c s="72" t="str">
        <f>IF('S.D.PASTE SHEET'!AC835="","",'S.D.PASTE SHEET'!AC835)</f>
        <v/>
      </c>
      <c s="72" t="str">
        <f>IF('S.D.PASTE SHEET'!AD835="","",'S.D.PASTE SHEET'!AD835)</f>
        <v/>
      </c>
      <c s="74"/>
      <c s="70" t="str">
        <f>IF(AK835="","",IF(AK835&gt;0,COUNT($AG$2:AG835),""))</f>
        <v/>
      </c>
      <c s="75" t="str">
        <f t="shared" si="417" ref="AG835:AG898">IF(AND($AJ$1=12,$A835=12),$A835,"")</f>
        <v/>
      </c>
      <c s="75" t="str">
        <f t="shared" si="418" ref="AH835:AH898">IF(AND($AJ$1=12,$A835=12),$B835,"")</f>
        <v/>
      </c>
      <c s="75" t="str">
        <f t="shared" si="419" ref="AI835:AI898">IF(AND($AJ$1=12,$A835=12),C835,"")</f>
        <v/>
      </c>
      <c s="73" t="str">
        <f t="shared" si="420" ref="AJ835:AJ898">IF(AND($AJ$1=12,$A835=12),$D835,"")</f>
        <v/>
      </c>
      <c s="75" t="str">
        <f t="shared" si="421" ref="AK835:AK898">IF(AND($AJ$1=12,$A835=12),$E835,"")</f>
        <v/>
      </c>
      <c s="75" t="str">
        <f t="shared" si="422" ref="AL835:AL898">IF(AND($AJ$1=12,$A835=12),$F835,"")</f>
        <v/>
      </c>
      <c s="75" t="str">
        <f t="shared" si="423" ref="AM835:AM898">IF(AND($AJ$1=12,$A835=12),$G835,"")</f>
        <v/>
      </c>
      <c s="75" t="str">
        <f t="shared" si="424" ref="AN835:AN898">IF(AND($AJ$1=12,$A835=12),$H835,"")</f>
        <v/>
      </c>
      <c s="75" t="str">
        <f t="shared" si="425" ref="AO835:AO898">IF(AND($AJ$1=12,$A835=12),$I835,"")</f>
        <v/>
      </c>
      <c s="73" t="str">
        <f t="shared" si="426" ref="AP835:AP898">IF(AND($AJ$1=12,$A835=12),$J835,"")</f>
        <v/>
      </c>
      <c s="75" t="str">
        <f t="shared" si="427" ref="AQ835:AQ898">IF(AND($AJ$1=12,$A835=12),$K835,"")</f>
        <v/>
      </c>
      <c s="75" t="str">
        <f t="shared" si="428" ref="AR835:AR898">IF(AND($AJ$1=12,$A835=12),$L835,"")</f>
        <v/>
      </c>
      <c s="75" t="str">
        <f t="shared" si="429" ref="AS835:AS898">IF(AND($AJ$1=12,$A835=12),$M835,"")</f>
        <v/>
      </c>
      <c s="75" t="str">
        <f t="shared" si="430" ref="AT835:AT898">IF(AND($AJ$1=12,$A835=12),$N835,"")</f>
        <v/>
      </c>
      <c s="75" t="str">
        <f t="shared" si="431" ref="AU835:AU898">IF(AND($AJ$1=12,$A835=12),$O835,"")</f>
        <v/>
      </c>
      <c s="75" t="str">
        <f t="shared" si="432" ref="AV835:AV898">IF(AND($AJ$1=12,$A835=12),$P835,"")</f>
        <v/>
      </c>
      <c s="70"/>
      <c s="70" t="str">
        <f>IF(BC835="","",IF(BC835&gt;0,COUNT($AY$2:AY835),""))</f>
        <v/>
      </c>
      <c s="76" t="str">
        <f t="shared" si="433" ref="AY835:AY898">IF(AND($BB$1=12,$A835=12,$BC$1=$B835),$A835,"")</f>
        <v/>
      </c>
      <c s="76" t="str">
        <f t="shared" si="434" ref="AZ835:AZ898">IF(AND($BB$1=12,$A835=12,$BC$1=$B835),$B835,"")</f>
        <v/>
      </c>
      <c s="76" t="str">
        <f t="shared" si="435" ref="BA835:BA898">IF(AND($BB$1=12,$A835=12,$BC$1=$B835),$C835,"")</f>
        <v/>
      </c>
      <c s="73" t="str">
        <f t="shared" si="436" ref="BB835:BB898">IF(AND($BB$1=12,$A835=12,$BC$1=$B835),$D835,"")</f>
        <v/>
      </c>
      <c s="76" t="str">
        <f t="shared" si="437" ref="BC835:BC898">IF(AND($BB$1=12,$A835=12,$BC$1=$B835),$E835,"")</f>
        <v/>
      </c>
      <c s="76" t="str">
        <f t="shared" si="438" ref="BD835:BD898">IF(AND($BB$1=12,$A835=12,$BC$1=$B835),$F835,"")</f>
        <v/>
      </c>
      <c s="76" t="str">
        <f t="shared" si="439" ref="BE835:BE898">IF(AND($BB$1=12,$A835=12,$BC$1=$B835),$G835,"")</f>
        <v/>
      </c>
      <c s="76" t="str">
        <f t="shared" si="440" ref="BF835:BF898">IF(AND($BB$1=12,$A835=12,$BC$1=$B835),$H835,"")</f>
        <v/>
      </c>
      <c s="76" t="str">
        <f t="shared" si="441" ref="BG835:BG898">IF(AND($BB$1=12,$A835=12,$BC$1=$B835),$I835,"")</f>
        <v/>
      </c>
      <c s="73" t="str">
        <f t="shared" si="442" ref="BH835:BH898">IF(AND($BB$1=12,$A835=12,$BC$1=$B835),$J835,"")</f>
        <v/>
      </c>
      <c s="76" t="str">
        <f t="shared" si="443" ref="BI835:BI898">IF(AND($BB$1=12,$A835=12,$BC$1=$B835),$K835,"")</f>
        <v/>
      </c>
      <c s="76" t="str">
        <f t="shared" si="444" ref="BJ835:BJ898">IF(AND($BB$1=12,$A835=12,$BC$1=$B835),$L835,"")</f>
        <v/>
      </c>
      <c s="76" t="str">
        <f t="shared" si="445" ref="BK835:BK898">IF(AND($BB$1=12,$A835=12,$BC$1=$B835),$M835,"")</f>
        <v/>
      </c>
      <c s="76" t="str">
        <f t="shared" si="446" ref="BL835:BL898">IF(AND($BB$1=12,$A835=12,$BC$1=$B835),$N835,"")</f>
        <v/>
      </c>
      <c s="76" t="str">
        <f t="shared" si="447" ref="BM835:BM898">IF(AND($BB$1=12,$A835=12,$BC$1=$B835),$O835,"")</f>
        <v/>
      </c>
      <c s="76" t="str">
        <f t="shared" si="448" ref="BN835:BN898">IF(AND($BB$1=12,$A835=12,$BC$1=$B835),$P835,"")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6" spans="1:157" ht="15.75" customHeight="1">
      <c r="A836" s="72" t="str">
        <f>IF('S.D.PASTE SHEET'!A836="","",'S.D.PASTE SHEET'!A836)</f>
        <v/>
      </c>
      <c s="72" t="str">
        <f>IF('S.D.PASTE SHEET'!B836="","",'S.D.PASTE SHEET'!B836)</f>
        <v/>
      </c>
      <c s="72" t="str">
        <f>IF('S.D.PASTE SHEET'!C836="","",'S.D.PASTE SHEET'!C836)</f>
        <v/>
      </c>
      <c s="73" t="str">
        <f>IF('S.D.PASTE SHEET'!D836="","",'S.D.PASTE SHEET'!D836)</f>
        <v/>
      </c>
      <c s="72" t="str">
        <f>IF('S.D.PASTE SHEET'!E836="","",UPPER('S.D.PASTE SHEET'!E836))</f>
        <v/>
      </c>
      <c s="72" t="str">
        <f>IF('S.D.PASTE SHEET'!F836="","",'S.D.PASTE SHEET'!F836)</f>
        <v/>
      </c>
      <c s="72" t="str">
        <f>IF('S.D.PASTE SHEET'!G836="","",UPPER('S.D.PASTE SHEET'!G836))</f>
        <v/>
      </c>
      <c s="72" t="str">
        <f>IF('S.D.PASTE SHEET'!H836="","",UPPER('S.D.PASTE SHEET'!H836))</f>
        <v/>
      </c>
      <c s="72" t="str">
        <f>IF('S.D.PASTE SHEET'!I836="","",'S.D.PASTE SHEET'!I836)</f>
        <v/>
      </c>
      <c s="73" t="str">
        <f>IF('S.D.PASTE SHEET'!J836="","",'S.D.PASTE SHEET'!J836)</f>
        <v/>
      </c>
      <c s="72" t="str">
        <f>IF('S.D.PASTE SHEET'!K836="","",'S.D.PASTE SHEET'!K836)</f>
        <v/>
      </c>
      <c s="72" t="str">
        <f>IF('S.D.PASTE SHEET'!L836="","",'S.D.PASTE SHEET'!L836)</f>
        <v/>
      </c>
      <c s="72" t="str">
        <f>IF('S.D.PASTE SHEET'!M836="","",'S.D.PASTE SHEET'!M836)</f>
        <v/>
      </c>
      <c s="72" t="str">
        <f>IF('S.D.PASTE SHEET'!N836="","",'S.D.PASTE SHEET'!N836)</f>
        <v/>
      </c>
      <c s="72" t="str">
        <f>IF('S.D.PASTE SHEET'!O836="","",'S.D.PASTE SHEET'!O836)</f>
        <v/>
      </c>
      <c s="72" t="str">
        <f>IF('S.D.PASTE SHEET'!P836="","",'S.D.PASTE SHEET'!P836)</f>
        <v/>
      </c>
      <c s="72" t="str">
        <f>IF('S.D.PASTE SHEET'!Q836="","",'S.D.PASTE SHEET'!Q836)</f>
        <v/>
      </c>
      <c s="72" t="str">
        <f>IF('S.D.PASTE SHEET'!R836="","",'S.D.PASTE SHEET'!R836)</f>
        <v/>
      </c>
      <c s="72" t="str">
        <f>IF('S.D.PASTE SHEET'!S836="","",'S.D.PASTE SHEET'!S836)</f>
        <v/>
      </c>
      <c s="72" t="str">
        <f>IF('S.D.PASTE SHEET'!T836="","",'S.D.PASTE SHEET'!T836)</f>
        <v/>
      </c>
      <c s="72" t="str">
        <f>IF('S.D.PASTE SHEET'!U836="","",'S.D.PASTE SHEET'!U836)</f>
        <v/>
      </c>
      <c s="72" t="str">
        <f>IF('S.D.PASTE SHEET'!V836="","",'S.D.PASTE SHEET'!V836)</f>
        <v/>
      </c>
      <c s="72" t="str">
        <f>IF('S.D.PASTE SHEET'!W836="","",'S.D.PASTE SHEET'!W836)</f>
        <v/>
      </c>
      <c s="72" t="str">
        <f>IF('S.D.PASTE SHEET'!X836="","",'S.D.PASTE SHEET'!X836)</f>
        <v/>
      </c>
      <c s="72" t="str">
        <f>IF('S.D.PASTE SHEET'!Y836="","",'S.D.PASTE SHEET'!Y836)</f>
        <v/>
      </c>
      <c s="72" t="str">
        <f>IF('S.D.PASTE SHEET'!Z836="","",'S.D.PASTE SHEET'!Z836)</f>
        <v/>
      </c>
      <c s="72" t="str">
        <f>IF('S.D.PASTE SHEET'!AA836="","",'S.D.PASTE SHEET'!AA836)</f>
        <v/>
      </c>
      <c s="72" t="str">
        <f>IF('S.D.PASTE SHEET'!AB836="","",'S.D.PASTE SHEET'!AB836)</f>
        <v/>
      </c>
      <c s="72" t="str">
        <f>IF('S.D.PASTE SHEET'!AC836="","",'S.D.PASTE SHEET'!AC836)</f>
        <v/>
      </c>
      <c s="72" t="str">
        <f>IF('S.D.PASTE SHEET'!AD836="","",'S.D.PASTE SHEET'!AD836)</f>
        <v/>
      </c>
      <c s="74"/>
      <c s="70" t="str">
        <f>IF(AK836="","",IF(AK836&gt;0,COUNT($AG$2:AG836),""))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IF(BC836="","",IF(BC836&gt;0,COUNT($AY$2:AY836),""))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7" spans="1:157" ht="15.75" customHeight="1">
      <c r="A837" s="72" t="str">
        <f>IF('S.D.PASTE SHEET'!A837="","",'S.D.PASTE SHEET'!A837)</f>
        <v/>
      </c>
      <c s="72" t="str">
        <f>IF('S.D.PASTE SHEET'!B837="","",'S.D.PASTE SHEET'!B837)</f>
        <v/>
      </c>
      <c s="72" t="str">
        <f>IF('S.D.PASTE SHEET'!C837="","",'S.D.PASTE SHEET'!C837)</f>
        <v/>
      </c>
      <c s="73" t="str">
        <f>IF('S.D.PASTE SHEET'!D837="","",'S.D.PASTE SHEET'!D837)</f>
        <v/>
      </c>
      <c s="72" t="str">
        <f>IF('S.D.PASTE SHEET'!E837="","",UPPER('S.D.PASTE SHEET'!E837))</f>
        <v/>
      </c>
      <c s="72" t="str">
        <f>IF('S.D.PASTE SHEET'!F837="","",'S.D.PASTE SHEET'!F837)</f>
        <v/>
      </c>
      <c s="72" t="str">
        <f>IF('S.D.PASTE SHEET'!G837="","",UPPER('S.D.PASTE SHEET'!G837))</f>
        <v/>
      </c>
      <c s="72" t="str">
        <f>IF('S.D.PASTE SHEET'!H837="","",UPPER('S.D.PASTE SHEET'!H837))</f>
        <v/>
      </c>
      <c s="72" t="str">
        <f>IF('S.D.PASTE SHEET'!I837="","",'S.D.PASTE SHEET'!I837)</f>
        <v/>
      </c>
      <c s="73" t="str">
        <f>IF('S.D.PASTE SHEET'!J837="","",'S.D.PASTE SHEET'!J837)</f>
        <v/>
      </c>
      <c s="72" t="str">
        <f>IF('S.D.PASTE SHEET'!K837="","",'S.D.PASTE SHEET'!K837)</f>
        <v/>
      </c>
      <c s="72" t="str">
        <f>IF('S.D.PASTE SHEET'!L837="","",'S.D.PASTE SHEET'!L837)</f>
        <v/>
      </c>
      <c s="72" t="str">
        <f>IF('S.D.PASTE SHEET'!M837="","",'S.D.PASTE SHEET'!M837)</f>
        <v/>
      </c>
      <c s="72" t="str">
        <f>IF('S.D.PASTE SHEET'!N837="","",'S.D.PASTE SHEET'!N837)</f>
        <v/>
      </c>
      <c s="72" t="str">
        <f>IF('S.D.PASTE SHEET'!O837="","",'S.D.PASTE SHEET'!O837)</f>
        <v/>
      </c>
      <c s="72" t="str">
        <f>IF('S.D.PASTE SHEET'!P837="","",'S.D.PASTE SHEET'!P837)</f>
        <v/>
      </c>
      <c s="72" t="str">
        <f>IF('S.D.PASTE SHEET'!Q837="","",'S.D.PASTE SHEET'!Q837)</f>
        <v/>
      </c>
      <c s="72" t="str">
        <f>IF('S.D.PASTE SHEET'!R837="","",'S.D.PASTE SHEET'!R837)</f>
        <v/>
      </c>
      <c s="72" t="str">
        <f>IF('S.D.PASTE SHEET'!S837="","",'S.D.PASTE SHEET'!S837)</f>
        <v/>
      </c>
      <c s="72" t="str">
        <f>IF('S.D.PASTE SHEET'!T837="","",'S.D.PASTE SHEET'!T837)</f>
        <v/>
      </c>
      <c s="72" t="str">
        <f>IF('S.D.PASTE SHEET'!U837="","",'S.D.PASTE SHEET'!U837)</f>
        <v/>
      </c>
      <c s="72" t="str">
        <f>IF('S.D.PASTE SHEET'!V837="","",'S.D.PASTE SHEET'!V837)</f>
        <v/>
      </c>
      <c s="72" t="str">
        <f>IF('S.D.PASTE SHEET'!W837="","",'S.D.PASTE SHEET'!W837)</f>
        <v/>
      </c>
      <c s="72" t="str">
        <f>IF('S.D.PASTE SHEET'!X837="","",'S.D.PASTE SHEET'!X837)</f>
        <v/>
      </c>
      <c s="72" t="str">
        <f>IF('S.D.PASTE SHEET'!Y837="","",'S.D.PASTE SHEET'!Y837)</f>
        <v/>
      </c>
      <c s="72" t="str">
        <f>IF('S.D.PASTE SHEET'!Z837="","",'S.D.PASTE SHEET'!Z837)</f>
        <v/>
      </c>
      <c s="72" t="str">
        <f>IF('S.D.PASTE SHEET'!AA837="","",'S.D.PASTE SHEET'!AA837)</f>
        <v/>
      </c>
      <c s="72" t="str">
        <f>IF('S.D.PASTE SHEET'!AB837="","",'S.D.PASTE SHEET'!AB837)</f>
        <v/>
      </c>
      <c s="72" t="str">
        <f>IF('S.D.PASTE SHEET'!AC837="","",'S.D.PASTE SHEET'!AC837)</f>
        <v/>
      </c>
      <c s="72" t="str">
        <f>IF('S.D.PASTE SHEET'!AD837="","",'S.D.PASTE SHEET'!AD837)</f>
        <v/>
      </c>
      <c s="74"/>
      <c s="70" t="str">
        <f>IF(AK837="","",IF(AK837&gt;0,COUNT($AG$2:AG837),""))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IF(BC837="","",IF(BC837&gt;0,COUNT($AY$2:AY837),""))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8" spans="1:157" ht="15.75" customHeight="1">
      <c r="A838" s="72" t="str">
        <f>IF('S.D.PASTE SHEET'!A838="","",'S.D.PASTE SHEET'!A838)</f>
        <v/>
      </c>
      <c s="72" t="str">
        <f>IF('S.D.PASTE SHEET'!B838="","",'S.D.PASTE SHEET'!B838)</f>
        <v/>
      </c>
      <c s="72" t="str">
        <f>IF('S.D.PASTE SHEET'!C838="","",'S.D.PASTE SHEET'!C838)</f>
        <v/>
      </c>
      <c s="73" t="str">
        <f>IF('S.D.PASTE SHEET'!D838="","",'S.D.PASTE SHEET'!D838)</f>
        <v/>
      </c>
      <c s="72" t="str">
        <f>IF('S.D.PASTE SHEET'!E838="","",UPPER('S.D.PASTE SHEET'!E838))</f>
        <v/>
      </c>
      <c s="72" t="str">
        <f>IF('S.D.PASTE SHEET'!F838="","",'S.D.PASTE SHEET'!F838)</f>
        <v/>
      </c>
      <c s="72" t="str">
        <f>IF('S.D.PASTE SHEET'!G838="","",UPPER('S.D.PASTE SHEET'!G838))</f>
        <v/>
      </c>
      <c s="72" t="str">
        <f>IF('S.D.PASTE SHEET'!H838="","",UPPER('S.D.PASTE SHEET'!H838))</f>
        <v/>
      </c>
      <c s="72" t="str">
        <f>IF('S.D.PASTE SHEET'!I838="","",'S.D.PASTE SHEET'!I838)</f>
        <v/>
      </c>
      <c s="73" t="str">
        <f>IF('S.D.PASTE SHEET'!J838="","",'S.D.PASTE SHEET'!J838)</f>
        <v/>
      </c>
      <c s="72" t="str">
        <f>IF('S.D.PASTE SHEET'!K838="","",'S.D.PASTE SHEET'!K838)</f>
        <v/>
      </c>
      <c s="72" t="str">
        <f>IF('S.D.PASTE SHEET'!L838="","",'S.D.PASTE SHEET'!L838)</f>
        <v/>
      </c>
      <c s="72" t="str">
        <f>IF('S.D.PASTE SHEET'!M838="","",'S.D.PASTE SHEET'!M838)</f>
        <v/>
      </c>
      <c s="72" t="str">
        <f>IF('S.D.PASTE SHEET'!N838="","",'S.D.PASTE SHEET'!N838)</f>
        <v/>
      </c>
      <c s="72" t="str">
        <f>IF('S.D.PASTE SHEET'!O838="","",'S.D.PASTE SHEET'!O838)</f>
        <v/>
      </c>
      <c s="72" t="str">
        <f>IF('S.D.PASTE SHEET'!P838="","",'S.D.PASTE SHEET'!P838)</f>
        <v/>
      </c>
      <c s="72" t="str">
        <f>IF('S.D.PASTE SHEET'!Q838="","",'S.D.PASTE SHEET'!Q838)</f>
        <v/>
      </c>
      <c s="72" t="str">
        <f>IF('S.D.PASTE SHEET'!R838="","",'S.D.PASTE SHEET'!R838)</f>
        <v/>
      </c>
      <c s="72" t="str">
        <f>IF('S.D.PASTE SHEET'!S838="","",'S.D.PASTE SHEET'!S838)</f>
        <v/>
      </c>
      <c s="72" t="str">
        <f>IF('S.D.PASTE SHEET'!T838="","",'S.D.PASTE SHEET'!T838)</f>
        <v/>
      </c>
      <c s="72" t="str">
        <f>IF('S.D.PASTE SHEET'!U838="","",'S.D.PASTE SHEET'!U838)</f>
        <v/>
      </c>
      <c s="72" t="str">
        <f>IF('S.D.PASTE SHEET'!V838="","",'S.D.PASTE SHEET'!V838)</f>
        <v/>
      </c>
      <c s="72" t="str">
        <f>IF('S.D.PASTE SHEET'!W838="","",'S.D.PASTE SHEET'!W838)</f>
        <v/>
      </c>
      <c s="72" t="str">
        <f>IF('S.D.PASTE SHEET'!X838="","",'S.D.PASTE SHEET'!X838)</f>
        <v/>
      </c>
      <c s="72" t="str">
        <f>IF('S.D.PASTE SHEET'!Y838="","",'S.D.PASTE SHEET'!Y838)</f>
        <v/>
      </c>
      <c s="72" t="str">
        <f>IF('S.D.PASTE SHEET'!Z838="","",'S.D.PASTE SHEET'!Z838)</f>
        <v/>
      </c>
      <c s="72" t="str">
        <f>IF('S.D.PASTE SHEET'!AA838="","",'S.D.PASTE SHEET'!AA838)</f>
        <v/>
      </c>
      <c s="72" t="str">
        <f>IF('S.D.PASTE SHEET'!AB838="","",'S.D.PASTE SHEET'!AB838)</f>
        <v/>
      </c>
      <c s="72" t="str">
        <f>IF('S.D.PASTE SHEET'!AC838="","",'S.D.PASTE SHEET'!AC838)</f>
        <v/>
      </c>
      <c s="72" t="str">
        <f>IF('S.D.PASTE SHEET'!AD838="","",'S.D.PASTE SHEET'!AD838)</f>
        <v/>
      </c>
      <c s="74"/>
      <c s="70" t="str">
        <f>IF(AK838="","",IF(AK838&gt;0,COUNT($AG$2:AG838),""))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IF(BC838="","",IF(BC838&gt;0,COUNT($AY$2:AY838),""))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39" spans="1:157" ht="15.75" customHeight="1">
      <c r="A839" s="72" t="str">
        <f>IF('S.D.PASTE SHEET'!A839="","",'S.D.PASTE SHEET'!A839)</f>
        <v/>
      </c>
      <c s="72" t="str">
        <f>IF('S.D.PASTE SHEET'!B839="","",'S.D.PASTE SHEET'!B839)</f>
        <v/>
      </c>
      <c s="72" t="str">
        <f>IF('S.D.PASTE SHEET'!C839="","",'S.D.PASTE SHEET'!C839)</f>
        <v/>
      </c>
      <c s="73" t="str">
        <f>IF('S.D.PASTE SHEET'!D839="","",'S.D.PASTE SHEET'!D839)</f>
        <v/>
      </c>
      <c s="72" t="str">
        <f>IF('S.D.PASTE SHEET'!E839="","",UPPER('S.D.PASTE SHEET'!E839))</f>
        <v/>
      </c>
      <c s="72" t="str">
        <f>IF('S.D.PASTE SHEET'!F839="","",'S.D.PASTE SHEET'!F839)</f>
        <v/>
      </c>
      <c s="72" t="str">
        <f>IF('S.D.PASTE SHEET'!G839="","",UPPER('S.D.PASTE SHEET'!G839))</f>
        <v/>
      </c>
      <c s="72" t="str">
        <f>IF('S.D.PASTE SHEET'!H839="","",UPPER('S.D.PASTE SHEET'!H839))</f>
        <v/>
      </c>
      <c s="72" t="str">
        <f>IF('S.D.PASTE SHEET'!I839="","",'S.D.PASTE SHEET'!I839)</f>
        <v/>
      </c>
      <c s="73" t="str">
        <f>IF('S.D.PASTE SHEET'!J839="","",'S.D.PASTE SHEET'!J839)</f>
        <v/>
      </c>
      <c s="72" t="str">
        <f>IF('S.D.PASTE SHEET'!K839="","",'S.D.PASTE SHEET'!K839)</f>
        <v/>
      </c>
      <c s="72" t="str">
        <f>IF('S.D.PASTE SHEET'!L839="","",'S.D.PASTE SHEET'!L839)</f>
        <v/>
      </c>
      <c s="72" t="str">
        <f>IF('S.D.PASTE SHEET'!M839="","",'S.D.PASTE SHEET'!M839)</f>
        <v/>
      </c>
      <c s="72" t="str">
        <f>IF('S.D.PASTE SHEET'!N839="","",'S.D.PASTE SHEET'!N839)</f>
        <v/>
      </c>
      <c s="72" t="str">
        <f>IF('S.D.PASTE SHEET'!O839="","",'S.D.PASTE SHEET'!O839)</f>
        <v/>
      </c>
      <c s="72" t="str">
        <f>IF('S.D.PASTE SHEET'!P839="","",'S.D.PASTE SHEET'!P839)</f>
        <v/>
      </c>
      <c s="72" t="str">
        <f>IF('S.D.PASTE SHEET'!Q839="","",'S.D.PASTE SHEET'!Q839)</f>
        <v/>
      </c>
      <c s="72" t="str">
        <f>IF('S.D.PASTE SHEET'!R839="","",'S.D.PASTE SHEET'!R839)</f>
        <v/>
      </c>
      <c s="72" t="str">
        <f>IF('S.D.PASTE SHEET'!S839="","",'S.D.PASTE SHEET'!S839)</f>
        <v/>
      </c>
      <c s="72" t="str">
        <f>IF('S.D.PASTE SHEET'!T839="","",'S.D.PASTE SHEET'!T839)</f>
        <v/>
      </c>
      <c s="72" t="str">
        <f>IF('S.D.PASTE SHEET'!U839="","",'S.D.PASTE SHEET'!U839)</f>
        <v/>
      </c>
      <c s="72" t="str">
        <f>IF('S.D.PASTE SHEET'!V839="","",'S.D.PASTE SHEET'!V839)</f>
        <v/>
      </c>
      <c s="72" t="str">
        <f>IF('S.D.PASTE SHEET'!W839="","",'S.D.PASTE SHEET'!W839)</f>
        <v/>
      </c>
      <c s="72" t="str">
        <f>IF('S.D.PASTE SHEET'!X839="","",'S.D.PASTE SHEET'!X839)</f>
        <v/>
      </c>
      <c s="72" t="str">
        <f>IF('S.D.PASTE SHEET'!Y839="","",'S.D.PASTE SHEET'!Y839)</f>
        <v/>
      </c>
      <c s="72" t="str">
        <f>IF('S.D.PASTE SHEET'!Z839="","",'S.D.PASTE SHEET'!Z839)</f>
        <v/>
      </c>
      <c s="72" t="str">
        <f>IF('S.D.PASTE SHEET'!AA839="","",'S.D.PASTE SHEET'!AA839)</f>
        <v/>
      </c>
      <c s="72" t="str">
        <f>IF('S.D.PASTE SHEET'!AB839="","",'S.D.PASTE SHEET'!AB839)</f>
        <v/>
      </c>
      <c s="72" t="str">
        <f>IF('S.D.PASTE SHEET'!AC839="","",'S.D.PASTE SHEET'!AC839)</f>
        <v/>
      </c>
      <c s="72" t="str">
        <f>IF('S.D.PASTE SHEET'!AD839="","",'S.D.PASTE SHEET'!AD839)</f>
        <v/>
      </c>
      <c s="74"/>
      <c s="70" t="str">
        <f>IF(AK839="","",IF(AK839&gt;0,COUNT($AG$2:AG839),""))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IF(BC839="","",IF(BC839&gt;0,COUNT($AY$2:AY839),""))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0" spans="1:157" ht="15.75" customHeight="1">
      <c r="A840" s="72" t="str">
        <f>IF('S.D.PASTE SHEET'!A840="","",'S.D.PASTE SHEET'!A840)</f>
        <v/>
      </c>
      <c s="72" t="str">
        <f>IF('S.D.PASTE SHEET'!B840="","",'S.D.PASTE SHEET'!B840)</f>
        <v/>
      </c>
      <c s="72" t="str">
        <f>IF('S.D.PASTE SHEET'!C840="","",'S.D.PASTE SHEET'!C840)</f>
        <v/>
      </c>
      <c s="73" t="str">
        <f>IF('S.D.PASTE SHEET'!D840="","",'S.D.PASTE SHEET'!D840)</f>
        <v/>
      </c>
      <c s="72" t="str">
        <f>IF('S.D.PASTE SHEET'!E840="","",UPPER('S.D.PASTE SHEET'!E840))</f>
        <v/>
      </c>
      <c s="72" t="str">
        <f>IF('S.D.PASTE SHEET'!F840="","",'S.D.PASTE SHEET'!F840)</f>
        <v/>
      </c>
      <c s="72" t="str">
        <f>IF('S.D.PASTE SHEET'!G840="","",UPPER('S.D.PASTE SHEET'!G840))</f>
        <v/>
      </c>
      <c s="72" t="str">
        <f>IF('S.D.PASTE SHEET'!H840="","",UPPER('S.D.PASTE SHEET'!H840))</f>
        <v/>
      </c>
      <c s="72" t="str">
        <f>IF('S.D.PASTE SHEET'!I840="","",'S.D.PASTE SHEET'!I840)</f>
        <v/>
      </c>
      <c s="73" t="str">
        <f>IF('S.D.PASTE SHEET'!J840="","",'S.D.PASTE SHEET'!J840)</f>
        <v/>
      </c>
      <c s="72" t="str">
        <f>IF('S.D.PASTE SHEET'!K840="","",'S.D.PASTE SHEET'!K840)</f>
        <v/>
      </c>
      <c s="72" t="str">
        <f>IF('S.D.PASTE SHEET'!L840="","",'S.D.PASTE SHEET'!L840)</f>
        <v/>
      </c>
      <c s="72" t="str">
        <f>IF('S.D.PASTE SHEET'!M840="","",'S.D.PASTE SHEET'!M840)</f>
        <v/>
      </c>
      <c s="72" t="str">
        <f>IF('S.D.PASTE SHEET'!N840="","",'S.D.PASTE SHEET'!N840)</f>
        <v/>
      </c>
      <c s="72" t="str">
        <f>IF('S.D.PASTE SHEET'!O840="","",'S.D.PASTE SHEET'!O840)</f>
        <v/>
      </c>
      <c s="72" t="str">
        <f>IF('S.D.PASTE SHEET'!P840="","",'S.D.PASTE SHEET'!P840)</f>
        <v/>
      </c>
      <c s="72" t="str">
        <f>IF('S.D.PASTE SHEET'!Q840="","",'S.D.PASTE SHEET'!Q840)</f>
        <v/>
      </c>
      <c s="72" t="str">
        <f>IF('S.D.PASTE SHEET'!R840="","",'S.D.PASTE SHEET'!R840)</f>
        <v/>
      </c>
      <c s="72" t="str">
        <f>IF('S.D.PASTE SHEET'!S840="","",'S.D.PASTE SHEET'!S840)</f>
        <v/>
      </c>
      <c s="72" t="str">
        <f>IF('S.D.PASTE SHEET'!T840="","",'S.D.PASTE SHEET'!T840)</f>
        <v/>
      </c>
      <c s="72" t="str">
        <f>IF('S.D.PASTE SHEET'!U840="","",'S.D.PASTE SHEET'!U840)</f>
        <v/>
      </c>
      <c s="72" t="str">
        <f>IF('S.D.PASTE SHEET'!V840="","",'S.D.PASTE SHEET'!V840)</f>
        <v/>
      </c>
      <c s="72" t="str">
        <f>IF('S.D.PASTE SHEET'!W840="","",'S.D.PASTE SHEET'!W840)</f>
        <v/>
      </c>
      <c s="72" t="str">
        <f>IF('S.D.PASTE SHEET'!X840="","",'S.D.PASTE SHEET'!X840)</f>
        <v/>
      </c>
      <c s="72" t="str">
        <f>IF('S.D.PASTE SHEET'!Y840="","",'S.D.PASTE SHEET'!Y840)</f>
        <v/>
      </c>
      <c s="72" t="str">
        <f>IF('S.D.PASTE SHEET'!Z840="","",'S.D.PASTE SHEET'!Z840)</f>
        <v/>
      </c>
      <c s="72" t="str">
        <f>IF('S.D.PASTE SHEET'!AA840="","",'S.D.PASTE SHEET'!AA840)</f>
        <v/>
      </c>
      <c s="72" t="str">
        <f>IF('S.D.PASTE SHEET'!AB840="","",'S.D.PASTE SHEET'!AB840)</f>
        <v/>
      </c>
      <c s="72" t="str">
        <f>IF('S.D.PASTE SHEET'!AC840="","",'S.D.PASTE SHEET'!AC840)</f>
        <v/>
      </c>
      <c s="72" t="str">
        <f>IF('S.D.PASTE SHEET'!AD840="","",'S.D.PASTE SHEET'!AD840)</f>
        <v/>
      </c>
      <c s="74"/>
      <c s="70" t="str">
        <f>IF(AK840="","",IF(AK840&gt;0,COUNT($AG$2:AG840),""))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IF(BC840="","",IF(BC840&gt;0,COUNT($AY$2:AY840),""))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1" spans="1:157" ht="15.75" customHeight="1">
      <c r="A841" s="72" t="str">
        <f>IF('S.D.PASTE SHEET'!A841="","",'S.D.PASTE SHEET'!A841)</f>
        <v/>
      </c>
      <c s="72" t="str">
        <f>IF('S.D.PASTE SHEET'!B841="","",'S.D.PASTE SHEET'!B841)</f>
        <v/>
      </c>
      <c s="72" t="str">
        <f>IF('S.D.PASTE SHEET'!C841="","",'S.D.PASTE SHEET'!C841)</f>
        <v/>
      </c>
      <c s="73" t="str">
        <f>IF('S.D.PASTE SHEET'!D841="","",'S.D.PASTE SHEET'!D841)</f>
        <v/>
      </c>
      <c s="72" t="str">
        <f>IF('S.D.PASTE SHEET'!E841="","",UPPER('S.D.PASTE SHEET'!E841))</f>
        <v/>
      </c>
      <c s="72" t="str">
        <f>IF('S.D.PASTE SHEET'!F841="","",'S.D.PASTE SHEET'!F841)</f>
        <v/>
      </c>
      <c s="72" t="str">
        <f>IF('S.D.PASTE SHEET'!G841="","",UPPER('S.D.PASTE SHEET'!G841))</f>
        <v/>
      </c>
      <c s="72" t="str">
        <f>IF('S.D.PASTE SHEET'!H841="","",UPPER('S.D.PASTE SHEET'!H841))</f>
        <v/>
      </c>
      <c s="72" t="str">
        <f>IF('S.D.PASTE SHEET'!I841="","",'S.D.PASTE SHEET'!I841)</f>
        <v/>
      </c>
      <c s="73" t="str">
        <f>IF('S.D.PASTE SHEET'!J841="","",'S.D.PASTE SHEET'!J841)</f>
        <v/>
      </c>
      <c s="72" t="str">
        <f>IF('S.D.PASTE SHEET'!K841="","",'S.D.PASTE SHEET'!K841)</f>
        <v/>
      </c>
      <c s="72" t="str">
        <f>IF('S.D.PASTE SHEET'!L841="","",'S.D.PASTE SHEET'!L841)</f>
        <v/>
      </c>
      <c s="72" t="str">
        <f>IF('S.D.PASTE SHEET'!M841="","",'S.D.PASTE SHEET'!M841)</f>
        <v/>
      </c>
      <c s="72" t="str">
        <f>IF('S.D.PASTE SHEET'!N841="","",'S.D.PASTE SHEET'!N841)</f>
        <v/>
      </c>
      <c s="72" t="str">
        <f>IF('S.D.PASTE SHEET'!O841="","",'S.D.PASTE SHEET'!O841)</f>
        <v/>
      </c>
      <c s="72" t="str">
        <f>IF('S.D.PASTE SHEET'!P841="","",'S.D.PASTE SHEET'!P841)</f>
        <v/>
      </c>
      <c s="72" t="str">
        <f>IF('S.D.PASTE SHEET'!Q841="","",'S.D.PASTE SHEET'!Q841)</f>
        <v/>
      </c>
      <c s="72" t="str">
        <f>IF('S.D.PASTE SHEET'!R841="","",'S.D.PASTE SHEET'!R841)</f>
        <v/>
      </c>
      <c s="72" t="str">
        <f>IF('S.D.PASTE SHEET'!S841="","",'S.D.PASTE SHEET'!S841)</f>
        <v/>
      </c>
      <c s="72" t="str">
        <f>IF('S.D.PASTE SHEET'!T841="","",'S.D.PASTE SHEET'!T841)</f>
        <v/>
      </c>
      <c s="72" t="str">
        <f>IF('S.D.PASTE SHEET'!U841="","",'S.D.PASTE SHEET'!U841)</f>
        <v/>
      </c>
      <c s="72" t="str">
        <f>IF('S.D.PASTE SHEET'!V841="","",'S.D.PASTE SHEET'!V841)</f>
        <v/>
      </c>
      <c s="72" t="str">
        <f>IF('S.D.PASTE SHEET'!W841="","",'S.D.PASTE SHEET'!W841)</f>
        <v/>
      </c>
      <c s="72" t="str">
        <f>IF('S.D.PASTE SHEET'!X841="","",'S.D.PASTE SHEET'!X841)</f>
        <v/>
      </c>
      <c s="72" t="str">
        <f>IF('S.D.PASTE SHEET'!Y841="","",'S.D.PASTE SHEET'!Y841)</f>
        <v/>
      </c>
      <c s="72" t="str">
        <f>IF('S.D.PASTE SHEET'!Z841="","",'S.D.PASTE SHEET'!Z841)</f>
        <v/>
      </c>
      <c s="72" t="str">
        <f>IF('S.D.PASTE SHEET'!AA841="","",'S.D.PASTE SHEET'!AA841)</f>
        <v/>
      </c>
      <c s="72" t="str">
        <f>IF('S.D.PASTE SHEET'!AB841="","",'S.D.PASTE SHEET'!AB841)</f>
        <v/>
      </c>
      <c s="72" t="str">
        <f>IF('S.D.PASTE SHEET'!AC841="","",'S.D.PASTE SHEET'!AC841)</f>
        <v/>
      </c>
      <c s="72" t="str">
        <f>IF('S.D.PASTE SHEET'!AD841="","",'S.D.PASTE SHEET'!AD841)</f>
        <v/>
      </c>
      <c s="74"/>
      <c s="70" t="str">
        <f>IF(AK841="","",IF(AK841&gt;0,COUNT($AG$2:AG841),""))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IF(BC841="","",IF(BC841&gt;0,COUNT($AY$2:AY841),""))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2" spans="1:157" ht="15.75" customHeight="1">
      <c r="A842" s="72" t="str">
        <f>IF('S.D.PASTE SHEET'!A842="","",'S.D.PASTE SHEET'!A842)</f>
        <v/>
      </c>
      <c s="72" t="str">
        <f>IF('S.D.PASTE SHEET'!B842="","",'S.D.PASTE SHEET'!B842)</f>
        <v/>
      </c>
      <c s="72" t="str">
        <f>IF('S.D.PASTE SHEET'!C842="","",'S.D.PASTE SHEET'!C842)</f>
        <v/>
      </c>
      <c s="73" t="str">
        <f>IF('S.D.PASTE SHEET'!D842="","",'S.D.PASTE SHEET'!D842)</f>
        <v/>
      </c>
      <c s="72" t="str">
        <f>IF('S.D.PASTE SHEET'!E842="","",UPPER('S.D.PASTE SHEET'!E842))</f>
        <v/>
      </c>
      <c s="72" t="str">
        <f>IF('S.D.PASTE SHEET'!F842="","",'S.D.PASTE SHEET'!F842)</f>
        <v/>
      </c>
      <c s="72" t="str">
        <f>IF('S.D.PASTE SHEET'!G842="","",UPPER('S.D.PASTE SHEET'!G842))</f>
        <v/>
      </c>
      <c s="72" t="str">
        <f>IF('S.D.PASTE SHEET'!H842="","",UPPER('S.D.PASTE SHEET'!H842))</f>
        <v/>
      </c>
      <c s="72" t="str">
        <f>IF('S.D.PASTE SHEET'!I842="","",'S.D.PASTE SHEET'!I842)</f>
        <v/>
      </c>
      <c s="73" t="str">
        <f>IF('S.D.PASTE SHEET'!J842="","",'S.D.PASTE SHEET'!J842)</f>
        <v/>
      </c>
      <c s="72" t="str">
        <f>IF('S.D.PASTE SHEET'!K842="","",'S.D.PASTE SHEET'!K842)</f>
        <v/>
      </c>
      <c s="72" t="str">
        <f>IF('S.D.PASTE SHEET'!L842="","",'S.D.PASTE SHEET'!L842)</f>
        <v/>
      </c>
      <c s="72" t="str">
        <f>IF('S.D.PASTE SHEET'!M842="","",'S.D.PASTE SHEET'!M842)</f>
        <v/>
      </c>
      <c s="72" t="str">
        <f>IF('S.D.PASTE SHEET'!N842="","",'S.D.PASTE SHEET'!N842)</f>
        <v/>
      </c>
      <c s="72" t="str">
        <f>IF('S.D.PASTE SHEET'!O842="","",'S.D.PASTE SHEET'!O842)</f>
        <v/>
      </c>
      <c s="72" t="str">
        <f>IF('S.D.PASTE SHEET'!P842="","",'S.D.PASTE SHEET'!P842)</f>
        <v/>
      </c>
      <c s="72" t="str">
        <f>IF('S.D.PASTE SHEET'!Q842="","",'S.D.PASTE SHEET'!Q842)</f>
        <v/>
      </c>
      <c s="72" t="str">
        <f>IF('S.D.PASTE SHEET'!R842="","",'S.D.PASTE SHEET'!R842)</f>
        <v/>
      </c>
      <c s="72" t="str">
        <f>IF('S.D.PASTE SHEET'!S842="","",'S.D.PASTE SHEET'!S842)</f>
        <v/>
      </c>
      <c s="72" t="str">
        <f>IF('S.D.PASTE SHEET'!T842="","",'S.D.PASTE SHEET'!T842)</f>
        <v/>
      </c>
      <c s="72" t="str">
        <f>IF('S.D.PASTE SHEET'!U842="","",'S.D.PASTE SHEET'!U842)</f>
        <v/>
      </c>
      <c s="72" t="str">
        <f>IF('S.D.PASTE SHEET'!V842="","",'S.D.PASTE SHEET'!V842)</f>
        <v/>
      </c>
      <c s="72" t="str">
        <f>IF('S.D.PASTE SHEET'!W842="","",'S.D.PASTE SHEET'!W842)</f>
        <v/>
      </c>
      <c s="72" t="str">
        <f>IF('S.D.PASTE SHEET'!X842="","",'S.D.PASTE SHEET'!X842)</f>
        <v/>
      </c>
      <c s="72" t="str">
        <f>IF('S.D.PASTE SHEET'!Y842="","",'S.D.PASTE SHEET'!Y842)</f>
        <v/>
      </c>
      <c s="72" t="str">
        <f>IF('S.D.PASTE SHEET'!Z842="","",'S.D.PASTE SHEET'!Z842)</f>
        <v/>
      </c>
      <c s="72" t="str">
        <f>IF('S.D.PASTE SHEET'!AA842="","",'S.D.PASTE SHEET'!AA842)</f>
        <v/>
      </c>
      <c s="72" t="str">
        <f>IF('S.D.PASTE SHEET'!AB842="","",'S.D.PASTE SHEET'!AB842)</f>
        <v/>
      </c>
      <c s="72" t="str">
        <f>IF('S.D.PASTE SHEET'!AC842="","",'S.D.PASTE SHEET'!AC842)</f>
        <v/>
      </c>
      <c s="72" t="str">
        <f>IF('S.D.PASTE SHEET'!AD842="","",'S.D.PASTE SHEET'!AD842)</f>
        <v/>
      </c>
      <c s="74"/>
      <c s="70" t="str">
        <f>IF(AK842="","",IF(AK842&gt;0,COUNT($AG$2:AG842),""))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IF(BC842="","",IF(BC842&gt;0,COUNT($AY$2:AY842),""))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3" spans="1:157" ht="15.75" customHeight="1">
      <c r="A843" s="72" t="str">
        <f>IF('S.D.PASTE SHEET'!A843="","",'S.D.PASTE SHEET'!A843)</f>
        <v/>
      </c>
      <c s="72" t="str">
        <f>IF('S.D.PASTE SHEET'!B843="","",'S.D.PASTE SHEET'!B843)</f>
        <v/>
      </c>
      <c s="72" t="str">
        <f>IF('S.D.PASTE SHEET'!C843="","",'S.D.PASTE SHEET'!C843)</f>
        <v/>
      </c>
      <c s="73" t="str">
        <f>IF('S.D.PASTE SHEET'!D843="","",'S.D.PASTE SHEET'!D843)</f>
        <v/>
      </c>
      <c s="72" t="str">
        <f>IF('S.D.PASTE SHEET'!E843="","",UPPER('S.D.PASTE SHEET'!E843))</f>
        <v/>
      </c>
      <c s="72" t="str">
        <f>IF('S.D.PASTE SHEET'!F843="","",'S.D.PASTE SHEET'!F843)</f>
        <v/>
      </c>
      <c s="72" t="str">
        <f>IF('S.D.PASTE SHEET'!G843="","",UPPER('S.D.PASTE SHEET'!G843))</f>
        <v/>
      </c>
      <c s="72" t="str">
        <f>IF('S.D.PASTE SHEET'!H843="","",UPPER('S.D.PASTE SHEET'!H843))</f>
        <v/>
      </c>
      <c s="72" t="str">
        <f>IF('S.D.PASTE SHEET'!I843="","",'S.D.PASTE SHEET'!I843)</f>
        <v/>
      </c>
      <c s="73" t="str">
        <f>IF('S.D.PASTE SHEET'!J843="","",'S.D.PASTE SHEET'!J843)</f>
        <v/>
      </c>
      <c s="72" t="str">
        <f>IF('S.D.PASTE SHEET'!K843="","",'S.D.PASTE SHEET'!K843)</f>
        <v/>
      </c>
      <c s="72" t="str">
        <f>IF('S.D.PASTE SHEET'!L843="","",'S.D.PASTE SHEET'!L843)</f>
        <v/>
      </c>
      <c s="72" t="str">
        <f>IF('S.D.PASTE SHEET'!M843="","",'S.D.PASTE SHEET'!M843)</f>
        <v/>
      </c>
      <c s="72" t="str">
        <f>IF('S.D.PASTE SHEET'!N843="","",'S.D.PASTE SHEET'!N843)</f>
        <v/>
      </c>
      <c s="72" t="str">
        <f>IF('S.D.PASTE SHEET'!O843="","",'S.D.PASTE SHEET'!O843)</f>
        <v/>
      </c>
      <c s="72" t="str">
        <f>IF('S.D.PASTE SHEET'!P843="","",'S.D.PASTE SHEET'!P843)</f>
        <v/>
      </c>
      <c s="72" t="str">
        <f>IF('S.D.PASTE SHEET'!Q843="","",'S.D.PASTE SHEET'!Q843)</f>
        <v/>
      </c>
      <c s="72" t="str">
        <f>IF('S.D.PASTE SHEET'!R843="","",'S.D.PASTE SHEET'!R843)</f>
        <v/>
      </c>
      <c s="72" t="str">
        <f>IF('S.D.PASTE SHEET'!S843="","",'S.D.PASTE SHEET'!S843)</f>
        <v/>
      </c>
      <c s="72" t="str">
        <f>IF('S.D.PASTE SHEET'!T843="","",'S.D.PASTE SHEET'!T843)</f>
        <v/>
      </c>
      <c s="72" t="str">
        <f>IF('S.D.PASTE SHEET'!U843="","",'S.D.PASTE SHEET'!U843)</f>
        <v/>
      </c>
      <c s="72" t="str">
        <f>IF('S.D.PASTE SHEET'!V843="","",'S.D.PASTE SHEET'!V843)</f>
        <v/>
      </c>
      <c s="72" t="str">
        <f>IF('S.D.PASTE SHEET'!W843="","",'S.D.PASTE SHEET'!W843)</f>
        <v/>
      </c>
      <c s="72" t="str">
        <f>IF('S.D.PASTE SHEET'!X843="","",'S.D.PASTE SHEET'!X843)</f>
        <v/>
      </c>
      <c s="72" t="str">
        <f>IF('S.D.PASTE SHEET'!Y843="","",'S.D.PASTE SHEET'!Y843)</f>
        <v/>
      </c>
      <c s="72" t="str">
        <f>IF('S.D.PASTE SHEET'!Z843="","",'S.D.PASTE SHEET'!Z843)</f>
        <v/>
      </c>
      <c s="72" t="str">
        <f>IF('S.D.PASTE SHEET'!AA843="","",'S.D.PASTE SHEET'!AA843)</f>
        <v/>
      </c>
      <c s="72" t="str">
        <f>IF('S.D.PASTE SHEET'!AB843="","",'S.D.PASTE SHEET'!AB843)</f>
        <v/>
      </c>
      <c s="72" t="str">
        <f>IF('S.D.PASTE SHEET'!AC843="","",'S.D.PASTE SHEET'!AC843)</f>
        <v/>
      </c>
      <c s="72" t="str">
        <f>IF('S.D.PASTE SHEET'!AD843="","",'S.D.PASTE SHEET'!AD843)</f>
        <v/>
      </c>
      <c s="74"/>
      <c s="70" t="str">
        <f>IF(AK843="","",IF(AK843&gt;0,COUNT($AG$2:AG843),""))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IF(BC843="","",IF(BC843&gt;0,COUNT($AY$2:AY843),""))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4" spans="1:157" ht="15.75" customHeight="1">
      <c r="A844" s="72" t="str">
        <f>IF('S.D.PASTE SHEET'!A844="","",'S.D.PASTE SHEET'!A844)</f>
        <v/>
      </c>
      <c s="72" t="str">
        <f>IF('S.D.PASTE SHEET'!B844="","",'S.D.PASTE SHEET'!B844)</f>
        <v/>
      </c>
      <c s="72" t="str">
        <f>IF('S.D.PASTE SHEET'!C844="","",'S.D.PASTE SHEET'!C844)</f>
        <v/>
      </c>
      <c s="73" t="str">
        <f>IF('S.D.PASTE SHEET'!D844="","",'S.D.PASTE SHEET'!D844)</f>
        <v/>
      </c>
      <c s="72" t="str">
        <f>IF('S.D.PASTE SHEET'!E844="","",UPPER('S.D.PASTE SHEET'!E844))</f>
        <v/>
      </c>
      <c s="72" t="str">
        <f>IF('S.D.PASTE SHEET'!F844="","",'S.D.PASTE SHEET'!F844)</f>
        <v/>
      </c>
      <c s="72" t="str">
        <f>IF('S.D.PASTE SHEET'!G844="","",UPPER('S.D.PASTE SHEET'!G844))</f>
        <v/>
      </c>
      <c s="72" t="str">
        <f>IF('S.D.PASTE SHEET'!H844="","",UPPER('S.D.PASTE SHEET'!H844))</f>
        <v/>
      </c>
      <c s="72" t="str">
        <f>IF('S.D.PASTE SHEET'!I844="","",'S.D.PASTE SHEET'!I844)</f>
        <v/>
      </c>
      <c s="73" t="str">
        <f>IF('S.D.PASTE SHEET'!J844="","",'S.D.PASTE SHEET'!J844)</f>
        <v/>
      </c>
      <c s="72" t="str">
        <f>IF('S.D.PASTE SHEET'!K844="","",'S.D.PASTE SHEET'!K844)</f>
        <v/>
      </c>
      <c s="72" t="str">
        <f>IF('S.D.PASTE SHEET'!L844="","",'S.D.PASTE SHEET'!L844)</f>
        <v/>
      </c>
      <c s="72" t="str">
        <f>IF('S.D.PASTE SHEET'!M844="","",'S.D.PASTE SHEET'!M844)</f>
        <v/>
      </c>
      <c s="72" t="str">
        <f>IF('S.D.PASTE SHEET'!N844="","",'S.D.PASTE SHEET'!N844)</f>
        <v/>
      </c>
      <c s="72" t="str">
        <f>IF('S.D.PASTE SHEET'!O844="","",'S.D.PASTE SHEET'!O844)</f>
        <v/>
      </c>
      <c s="72" t="str">
        <f>IF('S.D.PASTE SHEET'!P844="","",'S.D.PASTE SHEET'!P844)</f>
        <v/>
      </c>
      <c s="72" t="str">
        <f>IF('S.D.PASTE SHEET'!Q844="","",'S.D.PASTE SHEET'!Q844)</f>
        <v/>
      </c>
      <c s="72" t="str">
        <f>IF('S.D.PASTE SHEET'!R844="","",'S.D.PASTE SHEET'!R844)</f>
        <v/>
      </c>
      <c s="72" t="str">
        <f>IF('S.D.PASTE SHEET'!S844="","",'S.D.PASTE SHEET'!S844)</f>
        <v/>
      </c>
      <c s="72" t="str">
        <f>IF('S.D.PASTE SHEET'!T844="","",'S.D.PASTE SHEET'!T844)</f>
        <v/>
      </c>
      <c s="72" t="str">
        <f>IF('S.D.PASTE SHEET'!U844="","",'S.D.PASTE SHEET'!U844)</f>
        <v/>
      </c>
      <c s="72" t="str">
        <f>IF('S.D.PASTE SHEET'!V844="","",'S.D.PASTE SHEET'!V844)</f>
        <v/>
      </c>
      <c s="72" t="str">
        <f>IF('S.D.PASTE SHEET'!W844="","",'S.D.PASTE SHEET'!W844)</f>
        <v/>
      </c>
      <c s="72" t="str">
        <f>IF('S.D.PASTE SHEET'!X844="","",'S.D.PASTE SHEET'!X844)</f>
        <v/>
      </c>
      <c s="72" t="str">
        <f>IF('S.D.PASTE SHEET'!Y844="","",'S.D.PASTE SHEET'!Y844)</f>
        <v/>
      </c>
      <c s="72" t="str">
        <f>IF('S.D.PASTE SHEET'!Z844="","",'S.D.PASTE SHEET'!Z844)</f>
        <v/>
      </c>
      <c s="72" t="str">
        <f>IF('S.D.PASTE SHEET'!AA844="","",'S.D.PASTE SHEET'!AA844)</f>
        <v/>
      </c>
      <c s="72" t="str">
        <f>IF('S.D.PASTE SHEET'!AB844="","",'S.D.PASTE SHEET'!AB844)</f>
        <v/>
      </c>
      <c s="72" t="str">
        <f>IF('S.D.PASTE SHEET'!AC844="","",'S.D.PASTE SHEET'!AC844)</f>
        <v/>
      </c>
      <c s="72" t="str">
        <f>IF('S.D.PASTE SHEET'!AD844="","",'S.D.PASTE SHEET'!AD844)</f>
        <v/>
      </c>
      <c s="74"/>
      <c s="70" t="str">
        <f>IF(AK844="","",IF(AK844&gt;0,COUNT($AG$2:AG844),""))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IF(BC844="","",IF(BC844&gt;0,COUNT($AY$2:AY844),""))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5" spans="1:157" ht="15.75" customHeight="1">
      <c r="A845" s="72" t="str">
        <f>IF('S.D.PASTE SHEET'!A845="","",'S.D.PASTE SHEET'!A845)</f>
        <v/>
      </c>
      <c s="72" t="str">
        <f>IF('S.D.PASTE SHEET'!B845="","",'S.D.PASTE SHEET'!B845)</f>
        <v/>
      </c>
      <c s="72" t="str">
        <f>IF('S.D.PASTE SHEET'!C845="","",'S.D.PASTE SHEET'!C845)</f>
        <v/>
      </c>
      <c s="73" t="str">
        <f>IF('S.D.PASTE SHEET'!D845="","",'S.D.PASTE SHEET'!D845)</f>
        <v/>
      </c>
      <c s="72" t="str">
        <f>IF('S.D.PASTE SHEET'!E845="","",UPPER('S.D.PASTE SHEET'!E845))</f>
        <v/>
      </c>
      <c s="72" t="str">
        <f>IF('S.D.PASTE SHEET'!F845="","",'S.D.PASTE SHEET'!F845)</f>
        <v/>
      </c>
      <c s="72" t="str">
        <f>IF('S.D.PASTE SHEET'!G845="","",UPPER('S.D.PASTE SHEET'!G845))</f>
        <v/>
      </c>
      <c s="72" t="str">
        <f>IF('S.D.PASTE SHEET'!H845="","",UPPER('S.D.PASTE SHEET'!H845))</f>
        <v/>
      </c>
      <c s="72" t="str">
        <f>IF('S.D.PASTE SHEET'!I845="","",'S.D.PASTE SHEET'!I845)</f>
        <v/>
      </c>
      <c s="73" t="str">
        <f>IF('S.D.PASTE SHEET'!J845="","",'S.D.PASTE SHEET'!J845)</f>
        <v/>
      </c>
      <c s="72" t="str">
        <f>IF('S.D.PASTE SHEET'!K845="","",'S.D.PASTE SHEET'!K845)</f>
        <v/>
      </c>
      <c s="72" t="str">
        <f>IF('S.D.PASTE SHEET'!L845="","",'S.D.PASTE SHEET'!L845)</f>
        <v/>
      </c>
      <c s="72" t="str">
        <f>IF('S.D.PASTE SHEET'!M845="","",'S.D.PASTE SHEET'!M845)</f>
        <v/>
      </c>
      <c s="72" t="str">
        <f>IF('S.D.PASTE SHEET'!N845="","",'S.D.PASTE SHEET'!N845)</f>
        <v/>
      </c>
      <c s="72" t="str">
        <f>IF('S.D.PASTE SHEET'!O845="","",'S.D.PASTE SHEET'!O845)</f>
        <v/>
      </c>
      <c s="72" t="str">
        <f>IF('S.D.PASTE SHEET'!P845="","",'S.D.PASTE SHEET'!P845)</f>
        <v/>
      </c>
      <c s="72" t="str">
        <f>IF('S.D.PASTE SHEET'!Q845="","",'S.D.PASTE SHEET'!Q845)</f>
        <v/>
      </c>
      <c s="72" t="str">
        <f>IF('S.D.PASTE SHEET'!R845="","",'S.D.PASTE SHEET'!R845)</f>
        <v/>
      </c>
      <c s="72" t="str">
        <f>IF('S.D.PASTE SHEET'!S845="","",'S.D.PASTE SHEET'!S845)</f>
        <v/>
      </c>
      <c s="72" t="str">
        <f>IF('S.D.PASTE SHEET'!T845="","",'S.D.PASTE SHEET'!T845)</f>
        <v/>
      </c>
      <c s="72" t="str">
        <f>IF('S.D.PASTE SHEET'!U845="","",'S.D.PASTE SHEET'!U845)</f>
        <v/>
      </c>
      <c s="72" t="str">
        <f>IF('S.D.PASTE SHEET'!V845="","",'S.D.PASTE SHEET'!V845)</f>
        <v/>
      </c>
      <c s="72" t="str">
        <f>IF('S.D.PASTE SHEET'!W845="","",'S.D.PASTE SHEET'!W845)</f>
        <v/>
      </c>
      <c s="72" t="str">
        <f>IF('S.D.PASTE SHEET'!X845="","",'S.D.PASTE SHEET'!X845)</f>
        <v/>
      </c>
      <c s="72" t="str">
        <f>IF('S.D.PASTE SHEET'!Y845="","",'S.D.PASTE SHEET'!Y845)</f>
        <v/>
      </c>
      <c s="72" t="str">
        <f>IF('S.D.PASTE SHEET'!Z845="","",'S.D.PASTE SHEET'!Z845)</f>
        <v/>
      </c>
      <c s="72" t="str">
        <f>IF('S.D.PASTE SHEET'!AA845="","",'S.D.PASTE SHEET'!AA845)</f>
        <v/>
      </c>
      <c s="72" t="str">
        <f>IF('S.D.PASTE SHEET'!AB845="","",'S.D.PASTE SHEET'!AB845)</f>
        <v/>
      </c>
      <c s="72" t="str">
        <f>IF('S.D.PASTE SHEET'!AC845="","",'S.D.PASTE SHEET'!AC845)</f>
        <v/>
      </c>
      <c s="72" t="str">
        <f>IF('S.D.PASTE SHEET'!AD845="","",'S.D.PASTE SHEET'!AD845)</f>
        <v/>
      </c>
      <c s="74"/>
      <c s="70" t="str">
        <f>IF(AK845="","",IF(AK845&gt;0,COUNT($AG$2:AG845),""))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IF(BC845="","",IF(BC845&gt;0,COUNT($AY$2:AY845),""))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6" spans="1:157" ht="15.75" customHeight="1">
      <c r="A846" s="72" t="str">
        <f>IF('S.D.PASTE SHEET'!A846="","",'S.D.PASTE SHEET'!A846)</f>
        <v/>
      </c>
      <c s="72" t="str">
        <f>IF('S.D.PASTE SHEET'!B846="","",'S.D.PASTE SHEET'!B846)</f>
        <v/>
      </c>
      <c s="72" t="str">
        <f>IF('S.D.PASTE SHEET'!C846="","",'S.D.PASTE SHEET'!C846)</f>
        <v/>
      </c>
      <c s="73" t="str">
        <f>IF('S.D.PASTE SHEET'!D846="","",'S.D.PASTE SHEET'!D846)</f>
        <v/>
      </c>
      <c s="72" t="str">
        <f>IF('S.D.PASTE SHEET'!E846="","",UPPER('S.D.PASTE SHEET'!E846))</f>
        <v/>
      </c>
      <c s="72" t="str">
        <f>IF('S.D.PASTE SHEET'!F846="","",'S.D.PASTE SHEET'!F846)</f>
        <v/>
      </c>
      <c s="72" t="str">
        <f>IF('S.D.PASTE SHEET'!G846="","",UPPER('S.D.PASTE SHEET'!G846))</f>
        <v/>
      </c>
      <c s="72" t="str">
        <f>IF('S.D.PASTE SHEET'!H846="","",UPPER('S.D.PASTE SHEET'!H846))</f>
        <v/>
      </c>
      <c s="72" t="str">
        <f>IF('S.D.PASTE SHEET'!I846="","",'S.D.PASTE SHEET'!I846)</f>
        <v/>
      </c>
      <c s="73" t="str">
        <f>IF('S.D.PASTE SHEET'!J846="","",'S.D.PASTE SHEET'!J846)</f>
        <v/>
      </c>
      <c s="72" t="str">
        <f>IF('S.D.PASTE SHEET'!K846="","",'S.D.PASTE SHEET'!K846)</f>
        <v/>
      </c>
      <c s="72" t="str">
        <f>IF('S.D.PASTE SHEET'!L846="","",'S.D.PASTE SHEET'!L846)</f>
        <v/>
      </c>
      <c s="72" t="str">
        <f>IF('S.D.PASTE SHEET'!M846="","",'S.D.PASTE SHEET'!M846)</f>
        <v/>
      </c>
      <c s="72" t="str">
        <f>IF('S.D.PASTE SHEET'!N846="","",'S.D.PASTE SHEET'!N846)</f>
        <v/>
      </c>
      <c s="72" t="str">
        <f>IF('S.D.PASTE SHEET'!O846="","",'S.D.PASTE SHEET'!O846)</f>
        <v/>
      </c>
      <c s="72" t="str">
        <f>IF('S.D.PASTE SHEET'!P846="","",'S.D.PASTE SHEET'!P846)</f>
        <v/>
      </c>
      <c s="72" t="str">
        <f>IF('S.D.PASTE SHEET'!Q846="","",'S.D.PASTE SHEET'!Q846)</f>
        <v/>
      </c>
      <c s="72" t="str">
        <f>IF('S.D.PASTE SHEET'!R846="","",'S.D.PASTE SHEET'!R846)</f>
        <v/>
      </c>
      <c s="72" t="str">
        <f>IF('S.D.PASTE SHEET'!S846="","",'S.D.PASTE SHEET'!S846)</f>
        <v/>
      </c>
      <c s="72" t="str">
        <f>IF('S.D.PASTE SHEET'!T846="","",'S.D.PASTE SHEET'!T846)</f>
        <v/>
      </c>
      <c s="72" t="str">
        <f>IF('S.D.PASTE SHEET'!U846="","",'S.D.PASTE SHEET'!U846)</f>
        <v/>
      </c>
      <c s="72" t="str">
        <f>IF('S.D.PASTE SHEET'!V846="","",'S.D.PASTE SHEET'!V846)</f>
        <v/>
      </c>
      <c s="72" t="str">
        <f>IF('S.D.PASTE SHEET'!W846="","",'S.D.PASTE SHEET'!W846)</f>
        <v/>
      </c>
      <c s="72" t="str">
        <f>IF('S.D.PASTE SHEET'!X846="","",'S.D.PASTE SHEET'!X846)</f>
        <v/>
      </c>
      <c s="72" t="str">
        <f>IF('S.D.PASTE SHEET'!Y846="","",'S.D.PASTE SHEET'!Y846)</f>
        <v/>
      </c>
      <c s="72" t="str">
        <f>IF('S.D.PASTE SHEET'!Z846="","",'S.D.PASTE SHEET'!Z846)</f>
        <v/>
      </c>
      <c s="72" t="str">
        <f>IF('S.D.PASTE SHEET'!AA846="","",'S.D.PASTE SHEET'!AA846)</f>
        <v/>
      </c>
      <c s="72" t="str">
        <f>IF('S.D.PASTE SHEET'!AB846="","",'S.D.PASTE SHEET'!AB846)</f>
        <v/>
      </c>
      <c s="72" t="str">
        <f>IF('S.D.PASTE SHEET'!AC846="","",'S.D.PASTE SHEET'!AC846)</f>
        <v/>
      </c>
      <c s="72" t="str">
        <f>IF('S.D.PASTE SHEET'!AD846="","",'S.D.PASTE SHEET'!AD846)</f>
        <v/>
      </c>
      <c s="74"/>
      <c s="70" t="str">
        <f>IF(AK846="","",IF(AK846&gt;0,COUNT($AG$2:AG846),""))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IF(BC846="","",IF(BC846&gt;0,COUNT($AY$2:AY846),""))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7" spans="1:157" ht="15.75" customHeight="1">
      <c r="A847" s="72" t="str">
        <f>IF('S.D.PASTE SHEET'!A847="","",'S.D.PASTE SHEET'!A847)</f>
        <v/>
      </c>
      <c s="72" t="str">
        <f>IF('S.D.PASTE SHEET'!B847="","",'S.D.PASTE SHEET'!B847)</f>
        <v/>
      </c>
      <c s="72" t="str">
        <f>IF('S.D.PASTE SHEET'!C847="","",'S.D.PASTE SHEET'!C847)</f>
        <v/>
      </c>
      <c s="73" t="str">
        <f>IF('S.D.PASTE SHEET'!D847="","",'S.D.PASTE SHEET'!D847)</f>
        <v/>
      </c>
      <c s="72" t="str">
        <f>IF('S.D.PASTE SHEET'!E847="","",UPPER('S.D.PASTE SHEET'!E847))</f>
        <v/>
      </c>
      <c s="72" t="str">
        <f>IF('S.D.PASTE SHEET'!F847="","",'S.D.PASTE SHEET'!F847)</f>
        <v/>
      </c>
      <c s="72" t="str">
        <f>IF('S.D.PASTE SHEET'!G847="","",UPPER('S.D.PASTE SHEET'!G847))</f>
        <v/>
      </c>
      <c s="72" t="str">
        <f>IF('S.D.PASTE SHEET'!H847="","",UPPER('S.D.PASTE SHEET'!H847))</f>
        <v/>
      </c>
      <c s="72" t="str">
        <f>IF('S.D.PASTE SHEET'!I847="","",'S.D.PASTE SHEET'!I847)</f>
        <v/>
      </c>
      <c s="73" t="str">
        <f>IF('S.D.PASTE SHEET'!J847="","",'S.D.PASTE SHEET'!J847)</f>
        <v/>
      </c>
      <c s="72" t="str">
        <f>IF('S.D.PASTE SHEET'!K847="","",'S.D.PASTE SHEET'!K847)</f>
        <v/>
      </c>
      <c s="72" t="str">
        <f>IF('S.D.PASTE SHEET'!L847="","",'S.D.PASTE SHEET'!L847)</f>
        <v/>
      </c>
      <c s="72" t="str">
        <f>IF('S.D.PASTE SHEET'!M847="","",'S.D.PASTE SHEET'!M847)</f>
        <v/>
      </c>
      <c s="72" t="str">
        <f>IF('S.D.PASTE SHEET'!N847="","",'S.D.PASTE SHEET'!N847)</f>
        <v/>
      </c>
      <c s="72" t="str">
        <f>IF('S.D.PASTE SHEET'!O847="","",'S.D.PASTE SHEET'!O847)</f>
        <v/>
      </c>
      <c s="72" t="str">
        <f>IF('S.D.PASTE SHEET'!P847="","",'S.D.PASTE SHEET'!P847)</f>
        <v/>
      </c>
      <c s="72" t="str">
        <f>IF('S.D.PASTE SHEET'!Q847="","",'S.D.PASTE SHEET'!Q847)</f>
        <v/>
      </c>
      <c s="72" t="str">
        <f>IF('S.D.PASTE SHEET'!R847="","",'S.D.PASTE SHEET'!R847)</f>
        <v/>
      </c>
      <c s="72" t="str">
        <f>IF('S.D.PASTE SHEET'!S847="","",'S.D.PASTE SHEET'!S847)</f>
        <v/>
      </c>
      <c s="72" t="str">
        <f>IF('S.D.PASTE SHEET'!T847="","",'S.D.PASTE SHEET'!T847)</f>
        <v/>
      </c>
      <c s="72" t="str">
        <f>IF('S.D.PASTE SHEET'!U847="","",'S.D.PASTE SHEET'!U847)</f>
        <v/>
      </c>
      <c s="72" t="str">
        <f>IF('S.D.PASTE SHEET'!V847="","",'S.D.PASTE SHEET'!V847)</f>
        <v/>
      </c>
      <c s="72" t="str">
        <f>IF('S.D.PASTE SHEET'!W847="","",'S.D.PASTE SHEET'!W847)</f>
        <v/>
      </c>
      <c s="72" t="str">
        <f>IF('S.D.PASTE SHEET'!X847="","",'S.D.PASTE SHEET'!X847)</f>
        <v/>
      </c>
      <c s="72" t="str">
        <f>IF('S.D.PASTE SHEET'!Y847="","",'S.D.PASTE SHEET'!Y847)</f>
        <v/>
      </c>
      <c s="72" t="str">
        <f>IF('S.D.PASTE SHEET'!Z847="","",'S.D.PASTE SHEET'!Z847)</f>
        <v/>
      </c>
      <c s="72" t="str">
        <f>IF('S.D.PASTE SHEET'!AA847="","",'S.D.PASTE SHEET'!AA847)</f>
        <v/>
      </c>
      <c s="72" t="str">
        <f>IF('S.D.PASTE SHEET'!AB847="","",'S.D.PASTE SHEET'!AB847)</f>
        <v/>
      </c>
      <c s="72" t="str">
        <f>IF('S.D.PASTE SHEET'!AC847="","",'S.D.PASTE SHEET'!AC847)</f>
        <v/>
      </c>
      <c s="72" t="str">
        <f>IF('S.D.PASTE SHEET'!AD847="","",'S.D.PASTE SHEET'!AD847)</f>
        <v/>
      </c>
      <c s="74"/>
      <c s="70" t="str">
        <f>IF(AK847="","",IF(AK847&gt;0,COUNT($AG$2:AG847),""))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IF(BC847="","",IF(BC847&gt;0,COUNT($AY$2:AY847),""))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8" spans="1:157" ht="15.75" customHeight="1">
      <c r="A848" s="72" t="str">
        <f>IF('S.D.PASTE SHEET'!A848="","",'S.D.PASTE SHEET'!A848)</f>
        <v/>
      </c>
      <c s="72" t="str">
        <f>IF('S.D.PASTE SHEET'!B848="","",'S.D.PASTE SHEET'!B848)</f>
        <v/>
      </c>
      <c s="72" t="str">
        <f>IF('S.D.PASTE SHEET'!C848="","",'S.D.PASTE SHEET'!C848)</f>
        <v/>
      </c>
      <c s="73" t="str">
        <f>IF('S.D.PASTE SHEET'!D848="","",'S.D.PASTE SHEET'!D848)</f>
        <v/>
      </c>
      <c s="72" t="str">
        <f>IF('S.D.PASTE SHEET'!E848="","",UPPER('S.D.PASTE SHEET'!E848))</f>
        <v/>
      </c>
      <c s="72" t="str">
        <f>IF('S.D.PASTE SHEET'!F848="","",'S.D.PASTE SHEET'!F848)</f>
        <v/>
      </c>
      <c s="72" t="str">
        <f>IF('S.D.PASTE SHEET'!G848="","",UPPER('S.D.PASTE SHEET'!G848))</f>
        <v/>
      </c>
      <c s="72" t="str">
        <f>IF('S.D.PASTE SHEET'!H848="","",UPPER('S.D.PASTE SHEET'!H848))</f>
        <v/>
      </c>
      <c s="72" t="str">
        <f>IF('S.D.PASTE SHEET'!I848="","",'S.D.PASTE SHEET'!I848)</f>
        <v/>
      </c>
      <c s="73" t="str">
        <f>IF('S.D.PASTE SHEET'!J848="","",'S.D.PASTE SHEET'!J848)</f>
        <v/>
      </c>
      <c s="72" t="str">
        <f>IF('S.D.PASTE SHEET'!K848="","",'S.D.PASTE SHEET'!K848)</f>
        <v/>
      </c>
      <c s="72" t="str">
        <f>IF('S.D.PASTE SHEET'!L848="","",'S.D.PASTE SHEET'!L848)</f>
        <v/>
      </c>
      <c s="72" t="str">
        <f>IF('S.D.PASTE SHEET'!M848="","",'S.D.PASTE SHEET'!M848)</f>
        <v/>
      </c>
      <c s="72" t="str">
        <f>IF('S.D.PASTE SHEET'!N848="","",'S.D.PASTE SHEET'!N848)</f>
        <v/>
      </c>
      <c s="72" t="str">
        <f>IF('S.D.PASTE SHEET'!O848="","",'S.D.PASTE SHEET'!O848)</f>
        <v/>
      </c>
      <c s="72" t="str">
        <f>IF('S.D.PASTE SHEET'!P848="","",'S.D.PASTE SHEET'!P848)</f>
        <v/>
      </c>
      <c s="72" t="str">
        <f>IF('S.D.PASTE SHEET'!Q848="","",'S.D.PASTE SHEET'!Q848)</f>
        <v/>
      </c>
      <c s="72" t="str">
        <f>IF('S.D.PASTE SHEET'!R848="","",'S.D.PASTE SHEET'!R848)</f>
        <v/>
      </c>
      <c s="72" t="str">
        <f>IF('S.D.PASTE SHEET'!S848="","",'S.D.PASTE SHEET'!S848)</f>
        <v/>
      </c>
      <c s="72" t="str">
        <f>IF('S.D.PASTE SHEET'!T848="","",'S.D.PASTE SHEET'!T848)</f>
        <v/>
      </c>
      <c s="72" t="str">
        <f>IF('S.D.PASTE SHEET'!U848="","",'S.D.PASTE SHEET'!U848)</f>
        <v/>
      </c>
      <c s="72" t="str">
        <f>IF('S.D.PASTE SHEET'!V848="","",'S.D.PASTE SHEET'!V848)</f>
        <v/>
      </c>
      <c s="72" t="str">
        <f>IF('S.D.PASTE SHEET'!W848="","",'S.D.PASTE SHEET'!W848)</f>
        <v/>
      </c>
      <c s="72" t="str">
        <f>IF('S.D.PASTE SHEET'!X848="","",'S.D.PASTE SHEET'!X848)</f>
        <v/>
      </c>
      <c s="72" t="str">
        <f>IF('S.D.PASTE SHEET'!Y848="","",'S.D.PASTE SHEET'!Y848)</f>
        <v/>
      </c>
      <c s="72" t="str">
        <f>IF('S.D.PASTE SHEET'!Z848="","",'S.D.PASTE SHEET'!Z848)</f>
        <v/>
      </c>
      <c s="72" t="str">
        <f>IF('S.D.PASTE SHEET'!AA848="","",'S.D.PASTE SHEET'!AA848)</f>
        <v/>
      </c>
      <c s="72" t="str">
        <f>IF('S.D.PASTE SHEET'!AB848="","",'S.D.PASTE SHEET'!AB848)</f>
        <v/>
      </c>
      <c s="72" t="str">
        <f>IF('S.D.PASTE SHEET'!AC848="","",'S.D.PASTE SHEET'!AC848)</f>
        <v/>
      </c>
      <c s="72" t="str">
        <f>IF('S.D.PASTE SHEET'!AD848="","",'S.D.PASTE SHEET'!AD848)</f>
        <v/>
      </c>
      <c s="74"/>
      <c s="70" t="str">
        <f>IF(AK848="","",IF(AK848&gt;0,COUNT($AG$2:AG848),""))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IF(BC848="","",IF(BC848&gt;0,COUNT($AY$2:AY848),""))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49" spans="1:157" ht="15.75" customHeight="1">
      <c r="A849" s="72" t="str">
        <f>IF('S.D.PASTE SHEET'!A849="","",'S.D.PASTE SHEET'!A849)</f>
        <v/>
      </c>
      <c s="72" t="str">
        <f>IF('S.D.PASTE SHEET'!B849="","",'S.D.PASTE SHEET'!B849)</f>
        <v/>
      </c>
      <c s="72" t="str">
        <f>IF('S.D.PASTE SHEET'!C849="","",'S.D.PASTE SHEET'!C849)</f>
        <v/>
      </c>
      <c s="73" t="str">
        <f>IF('S.D.PASTE SHEET'!D849="","",'S.D.PASTE SHEET'!D849)</f>
        <v/>
      </c>
      <c s="72" t="str">
        <f>IF('S.D.PASTE SHEET'!E849="","",UPPER('S.D.PASTE SHEET'!E849))</f>
        <v/>
      </c>
      <c s="72" t="str">
        <f>IF('S.D.PASTE SHEET'!F849="","",'S.D.PASTE SHEET'!F849)</f>
        <v/>
      </c>
      <c s="72" t="str">
        <f>IF('S.D.PASTE SHEET'!G849="","",UPPER('S.D.PASTE SHEET'!G849))</f>
        <v/>
      </c>
      <c s="72" t="str">
        <f>IF('S.D.PASTE SHEET'!H849="","",UPPER('S.D.PASTE SHEET'!H849))</f>
        <v/>
      </c>
      <c s="72" t="str">
        <f>IF('S.D.PASTE SHEET'!I849="","",'S.D.PASTE SHEET'!I849)</f>
        <v/>
      </c>
      <c s="73" t="str">
        <f>IF('S.D.PASTE SHEET'!J849="","",'S.D.PASTE SHEET'!J849)</f>
        <v/>
      </c>
      <c s="72" t="str">
        <f>IF('S.D.PASTE SHEET'!K849="","",'S.D.PASTE SHEET'!K849)</f>
        <v/>
      </c>
      <c s="72" t="str">
        <f>IF('S.D.PASTE SHEET'!L849="","",'S.D.PASTE SHEET'!L849)</f>
        <v/>
      </c>
      <c s="72" t="str">
        <f>IF('S.D.PASTE SHEET'!M849="","",'S.D.PASTE SHEET'!M849)</f>
        <v/>
      </c>
      <c s="72" t="str">
        <f>IF('S.D.PASTE SHEET'!N849="","",'S.D.PASTE SHEET'!N849)</f>
        <v/>
      </c>
      <c s="72" t="str">
        <f>IF('S.D.PASTE SHEET'!O849="","",'S.D.PASTE SHEET'!O849)</f>
        <v/>
      </c>
      <c s="72" t="str">
        <f>IF('S.D.PASTE SHEET'!P849="","",'S.D.PASTE SHEET'!P849)</f>
        <v/>
      </c>
      <c s="72" t="str">
        <f>IF('S.D.PASTE SHEET'!Q849="","",'S.D.PASTE SHEET'!Q849)</f>
        <v/>
      </c>
      <c s="72" t="str">
        <f>IF('S.D.PASTE SHEET'!R849="","",'S.D.PASTE SHEET'!R849)</f>
        <v/>
      </c>
      <c s="72" t="str">
        <f>IF('S.D.PASTE SHEET'!S849="","",'S.D.PASTE SHEET'!S849)</f>
        <v/>
      </c>
      <c s="72" t="str">
        <f>IF('S.D.PASTE SHEET'!T849="","",'S.D.PASTE SHEET'!T849)</f>
        <v/>
      </c>
      <c s="72" t="str">
        <f>IF('S.D.PASTE SHEET'!U849="","",'S.D.PASTE SHEET'!U849)</f>
        <v/>
      </c>
      <c s="72" t="str">
        <f>IF('S.D.PASTE SHEET'!V849="","",'S.D.PASTE SHEET'!V849)</f>
        <v/>
      </c>
      <c s="72" t="str">
        <f>IF('S.D.PASTE SHEET'!W849="","",'S.D.PASTE SHEET'!W849)</f>
        <v/>
      </c>
      <c s="72" t="str">
        <f>IF('S.D.PASTE SHEET'!X849="","",'S.D.PASTE SHEET'!X849)</f>
        <v/>
      </c>
      <c s="72" t="str">
        <f>IF('S.D.PASTE SHEET'!Y849="","",'S.D.PASTE SHEET'!Y849)</f>
        <v/>
      </c>
      <c s="72" t="str">
        <f>IF('S.D.PASTE SHEET'!Z849="","",'S.D.PASTE SHEET'!Z849)</f>
        <v/>
      </c>
      <c s="72" t="str">
        <f>IF('S.D.PASTE SHEET'!AA849="","",'S.D.PASTE SHEET'!AA849)</f>
        <v/>
      </c>
      <c s="72" t="str">
        <f>IF('S.D.PASTE SHEET'!AB849="","",'S.D.PASTE SHEET'!AB849)</f>
        <v/>
      </c>
      <c s="72" t="str">
        <f>IF('S.D.PASTE SHEET'!AC849="","",'S.D.PASTE SHEET'!AC849)</f>
        <v/>
      </c>
      <c s="72" t="str">
        <f>IF('S.D.PASTE SHEET'!AD849="","",'S.D.PASTE SHEET'!AD849)</f>
        <v/>
      </c>
      <c s="74"/>
      <c s="70" t="str">
        <f>IF(AK849="","",IF(AK849&gt;0,COUNT($AG$2:AG849),""))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IF(BC849="","",IF(BC849&gt;0,COUNT($AY$2:AY849),""))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0" spans="1:157" ht="15.75" customHeight="1">
      <c r="A850" s="72" t="str">
        <f>IF('S.D.PASTE SHEET'!A850="","",'S.D.PASTE SHEET'!A850)</f>
        <v/>
      </c>
      <c s="72" t="str">
        <f>IF('S.D.PASTE SHEET'!B850="","",'S.D.PASTE SHEET'!B850)</f>
        <v/>
      </c>
      <c s="72" t="str">
        <f>IF('S.D.PASTE SHEET'!C850="","",'S.D.PASTE SHEET'!C850)</f>
        <v/>
      </c>
      <c s="73" t="str">
        <f>IF('S.D.PASTE SHEET'!D850="","",'S.D.PASTE SHEET'!D850)</f>
        <v/>
      </c>
      <c s="72" t="str">
        <f>IF('S.D.PASTE SHEET'!E850="","",UPPER('S.D.PASTE SHEET'!E850))</f>
        <v/>
      </c>
      <c s="72" t="str">
        <f>IF('S.D.PASTE SHEET'!F850="","",'S.D.PASTE SHEET'!F850)</f>
        <v/>
      </c>
      <c s="72" t="str">
        <f>IF('S.D.PASTE SHEET'!G850="","",UPPER('S.D.PASTE SHEET'!G850))</f>
        <v/>
      </c>
      <c s="72" t="str">
        <f>IF('S.D.PASTE SHEET'!H850="","",UPPER('S.D.PASTE SHEET'!H850))</f>
        <v/>
      </c>
      <c s="72" t="str">
        <f>IF('S.D.PASTE SHEET'!I850="","",'S.D.PASTE SHEET'!I850)</f>
        <v/>
      </c>
      <c s="73" t="str">
        <f>IF('S.D.PASTE SHEET'!J850="","",'S.D.PASTE SHEET'!J850)</f>
        <v/>
      </c>
      <c s="72" t="str">
        <f>IF('S.D.PASTE SHEET'!K850="","",'S.D.PASTE SHEET'!K850)</f>
        <v/>
      </c>
      <c s="72" t="str">
        <f>IF('S.D.PASTE SHEET'!L850="","",'S.D.PASTE SHEET'!L850)</f>
        <v/>
      </c>
      <c s="72" t="str">
        <f>IF('S.D.PASTE SHEET'!M850="","",'S.D.PASTE SHEET'!M850)</f>
        <v/>
      </c>
      <c s="72" t="str">
        <f>IF('S.D.PASTE SHEET'!N850="","",'S.D.PASTE SHEET'!N850)</f>
        <v/>
      </c>
      <c s="72" t="str">
        <f>IF('S.D.PASTE SHEET'!O850="","",'S.D.PASTE SHEET'!O850)</f>
        <v/>
      </c>
      <c s="72" t="str">
        <f>IF('S.D.PASTE SHEET'!P850="","",'S.D.PASTE SHEET'!P850)</f>
        <v/>
      </c>
      <c s="72" t="str">
        <f>IF('S.D.PASTE SHEET'!Q850="","",'S.D.PASTE SHEET'!Q850)</f>
        <v/>
      </c>
      <c s="72" t="str">
        <f>IF('S.D.PASTE SHEET'!R850="","",'S.D.PASTE SHEET'!R850)</f>
        <v/>
      </c>
      <c s="72" t="str">
        <f>IF('S.D.PASTE SHEET'!S850="","",'S.D.PASTE SHEET'!S850)</f>
        <v/>
      </c>
      <c s="72" t="str">
        <f>IF('S.D.PASTE SHEET'!T850="","",'S.D.PASTE SHEET'!T850)</f>
        <v/>
      </c>
      <c s="72" t="str">
        <f>IF('S.D.PASTE SHEET'!U850="","",'S.D.PASTE SHEET'!U850)</f>
        <v/>
      </c>
      <c s="72" t="str">
        <f>IF('S.D.PASTE SHEET'!V850="","",'S.D.PASTE SHEET'!V850)</f>
        <v/>
      </c>
      <c s="72" t="str">
        <f>IF('S.D.PASTE SHEET'!W850="","",'S.D.PASTE SHEET'!W850)</f>
        <v/>
      </c>
      <c s="72" t="str">
        <f>IF('S.D.PASTE SHEET'!X850="","",'S.D.PASTE SHEET'!X850)</f>
        <v/>
      </c>
      <c s="72" t="str">
        <f>IF('S.D.PASTE SHEET'!Y850="","",'S.D.PASTE SHEET'!Y850)</f>
        <v/>
      </c>
      <c s="72" t="str">
        <f>IF('S.D.PASTE SHEET'!Z850="","",'S.D.PASTE SHEET'!Z850)</f>
        <v/>
      </c>
      <c s="72" t="str">
        <f>IF('S.D.PASTE SHEET'!AA850="","",'S.D.PASTE SHEET'!AA850)</f>
        <v/>
      </c>
      <c s="72" t="str">
        <f>IF('S.D.PASTE SHEET'!AB850="","",'S.D.PASTE SHEET'!AB850)</f>
        <v/>
      </c>
      <c s="72" t="str">
        <f>IF('S.D.PASTE SHEET'!AC850="","",'S.D.PASTE SHEET'!AC850)</f>
        <v/>
      </c>
      <c s="72" t="str">
        <f>IF('S.D.PASTE SHEET'!AD850="","",'S.D.PASTE SHEET'!AD850)</f>
        <v/>
      </c>
      <c s="74"/>
      <c s="70" t="str">
        <f>IF(AK850="","",IF(AK850&gt;0,COUNT($AG$2:AG850),""))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IF(BC850="","",IF(BC850&gt;0,COUNT($AY$2:AY850),""))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1" spans="1:157" ht="15.75" customHeight="1">
      <c r="A851" s="72" t="str">
        <f>IF('S.D.PASTE SHEET'!A851="","",'S.D.PASTE SHEET'!A851)</f>
        <v/>
      </c>
      <c s="72" t="str">
        <f>IF('S.D.PASTE SHEET'!B851="","",'S.D.PASTE SHEET'!B851)</f>
        <v/>
      </c>
      <c s="72" t="str">
        <f>IF('S.D.PASTE SHEET'!C851="","",'S.D.PASTE SHEET'!C851)</f>
        <v/>
      </c>
      <c s="73" t="str">
        <f>IF('S.D.PASTE SHEET'!D851="","",'S.D.PASTE SHEET'!D851)</f>
        <v/>
      </c>
      <c s="72" t="str">
        <f>IF('S.D.PASTE SHEET'!E851="","",UPPER('S.D.PASTE SHEET'!E851))</f>
        <v/>
      </c>
      <c s="72" t="str">
        <f>IF('S.D.PASTE SHEET'!F851="","",'S.D.PASTE SHEET'!F851)</f>
        <v/>
      </c>
      <c s="72" t="str">
        <f>IF('S.D.PASTE SHEET'!G851="","",UPPER('S.D.PASTE SHEET'!G851))</f>
        <v/>
      </c>
      <c s="72" t="str">
        <f>IF('S.D.PASTE SHEET'!H851="","",UPPER('S.D.PASTE SHEET'!H851))</f>
        <v/>
      </c>
      <c s="72" t="str">
        <f>IF('S.D.PASTE SHEET'!I851="","",'S.D.PASTE SHEET'!I851)</f>
        <v/>
      </c>
      <c s="73" t="str">
        <f>IF('S.D.PASTE SHEET'!J851="","",'S.D.PASTE SHEET'!J851)</f>
        <v/>
      </c>
      <c s="72" t="str">
        <f>IF('S.D.PASTE SHEET'!K851="","",'S.D.PASTE SHEET'!K851)</f>
        <v/>
      </c>
      <c s="72" t="str">
        <f>IF('S.D.PASTE SHEET'!L851="","",'S.D.PASTE SHEET'!L851)</f>
        <v/>
      </c>
      <c s="72" t="str">
        <f>IF('S.D.PASTE SHEET'!M851="","",'S.D.PASTE SHEET'!M851)</f>
        <v/>
      </c>
      <c s="72" t="str">
        <f>IF('S.D.PASTE SHEET'!N851="","",'S.D.PASTE SHEET'!N851)</f>
        <v/>
      </c>
      <c s="72" t="str">
        <f>IF('S.D.PASTE SHEET'!O851="","",'S.D.PASTE SHEET'!O851)</f>
        <v/>
      </c>
      <c s="72" t="str">
        <f>IF('S.D.PASTE SHEET'!P851="","",'S.D.PASTE SHEET'!P851)</f>
        <v/>
      </c>
      <c s="72" t="str">
        <f>IF('S.D.PASTE SHEET'!Q851="","",'S.D.PASTE SHEET'!Q851)</f>
        <v/>
      </c>
      <c s="72" t="str">
        <f>IF('S.D.PASTE SHEET'!R851="","",'S.D.PASTE SHEET'!R851)</f>
        <v/>
      </c>
      <c s="72" t="str">
        <f>IF('S.D.PASTE SHEET'!S851="","",'S.D.PASTE SHEET'!S851)</f>
        <v/>
      </c>
      <c s="72" t="str">
        <f>IF('S.D.PASTE SHEET'!T851="","",'S.D.PASTE SHEET'!T851)</f>
        <v/>
      </c>
      <c s="72" t="str">
        <f>IF('S.D.PASTE SHEET'!U851="","",'S.D.PASTE SHEET'!U851)</f>
        <v/>
      </c>
      <c s="72" t="str">
        <f>IF('S.D.PASTE SHEET'!V851="","",'S.D.PASTE SHEET'!V851)</f>
        <v/>
      </c>
      <c s="72" t="str">
        <f>IF('S.D.PASTE SHEET'!W851="","",'S.D.PASTE SHEET'!W851)</f>
        <v/>
      </c>
      <c s="72" t="str">
        <f>IF('S.D.PASTE SHEET'!X851="","",'S.D.PASTE SHEET'!X851)</f>
        <v/>
      </c>
      <c s="72" t="str">
        <f>IF('S.D.PASTE SHEET'!Y851="","",'S.D.PASTE SHEET'!Y851)</f>
        <v/>
      </c>
      <c s="72" t="str">
        <f>IF('S.D.PASTE SHEET'!Z851="","",'S.D.PASTE SHEET'!Z851)</f>
        <v/>
      </c>
      <c s="72" t="str">
        <f>IF('S.D.PASTE SHEET'!AA851="","",'S.D.PASTE SHEET'!AA851)</f>
        <v/>
      </c>
      <c s="72" t="str">
        <f>IF('S.D.PASTE SHEET'!AB851="","",'S.D.PASTE SHEET'!AB851)</f>
        <v/>
      </c>
      <c s="72" t="str">
        <f>IF('S.D.PASTE SHEET'!AC851="","",'S.D.PASTE SHEET'!AC851)</f>
        <v/>
      </c>
      <c s="72" t="str">
        <f>IF('S.D.PASTE SHEET'!AD851="","",'S.D.PASTE SHEET'!AD851)</f>
        <v/>
      </c>
      <c s="74"/>
      <c s="70" t="str">
        <f>IF(AK851="","",IF(AK851&gt;0,COUNT($AG$2:AG851),""))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IF(BC851="","",IF(BC851&gt;0,COUNT($AY$2:AY851),""))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2" spans="1:157" ht="15.75" customHeight="1">
      <c r="A852" s="72" t="str">
        <f>IF('S.D.PASTE SHEET'!A852="","",'S.D.PASTE SHEET'!A852)</f>
        <v/>
      </c>
      <c s="72" t="str">
        <f>IF('S.D.PASTE SHEET'!B852="","",'S.D.PASTE SHEET'!B852)</f>
        <v/>
      </c>
      <c s="72" t="str">
        <f>IF('S.D.PASTE SHEET'!C852="","",'S.D.PASTE SHEET'!C852)</f>
        <v/>
      </c>
      <c s="73" t="str">
        <f>IF('S.D.PASTE SHEET'!D852="","",'S.D.PASTE SHEET'!D852)</f>
        <v/>
      </c>
      <c s="72" t="str">
        <f>IF('S.D.PASTE SHEET'!E852="","",UPPER('S.D.PASTE SHEET'!E852))</f>
        <v/>
      </c>
      <c s="72" t="str">
        <f>IF('S.D.PASTE SHEET'!F852="","",'S.D.PASTE SHEET'!F852)</f>
        <v/>
      </c>
      <c s="72" t="str">
        <f>IF('S.D.PASTE SHEET'!G852="","",UPPER('S.D.PASTE SHEET'!G852))</f>
        <v/>
      </c>
      <c s="72" t="str">
        <f>IF('S.D.PASTE SHEET'!H852="","",UPPER('S.D.PASTE SHEET'!H852))</f>
        <v/>
      </c>
      <c s="72" t="str">
        <f>IF('S.D.PASTE SHEET'!I852="","",'S.D.PASTE SHEET'!I852)</f>
        <v/>
      </c>
      <c s="73" t="str">
        <f>IF('S.D.PASTE SHEET'!J852="","",'S.D.PASTE SHEET'!J852)</f>
        <v/>
      </c>
      <c s="72" t="str">
        <f>IF('S.D.PASTE SHEET'!K852="","",'S.D.PASTE SHEET'!K852)</f>
        <v/>
      </c>
      <c s="72" t="str">
        <f>IF('S.D.PASTE SHEET'!L852="","",'S.D.PASTE SHEET'!L852)</f>
        <v/>
      </c>
      <c s="72" t="str">
        <f>IF('S.D.PASTE SHEET'!M852="","",'S.D.PASTE SHEET'!M852)</f>
        <v/>
      </c>
      <c s="72" t="str">
        <f>IF('S.D.PASTE SHEET'!N852="","",'S.D.PASTE SHEET'!N852)</f>
        <v/>
      </c>
      <c s="72" t="str">
        <f>IF('S.D.PASTE SHEET'!O852="","",'S.D.PASTE SHEET'!O852)</f>
        <v/>
      </c>
      <c s="72" t="str">
        <f>IF('S.D.PASTE SHEET'!P852="","",'S.D.PASTE SHEET'!P852)</f>
        <v/>
      </c>
      <c s="72" t="str">
        <f>IF('S.D.PASTE SHEET'!Q852="","",'S.D.PASTE SHEET'!Q852)</f>
        <v/>
      </c>
      <c s="72" t="str">
        <f>IF('S.D.PASTE SHEET'!R852="","",'S.D.PASTE SHEET'!R852)</f>
        <v/>
      </c>
      <c s="72" t="str">
        <f>IF('S.D.PASTE SHEET'!S852="","",'S.D.PASTE SHEET'!S852)</f>
        <v/>
      </c>
      <c s="72" t="str">
        <f>IF('S.D.PASTE SHEET'!T852="","",'S.D.PASTE SHEET'!T852)</f>
        <v/>
      </c>
      <c s="72" t="str">
        <f>IF('S.D.PASTE SHEET'!U852="","",'S.D.PASTE SHEET'!U852)</f>
        <v/>
      </c>
      <c s="72" t="str">
        <f>IF('S.D.PASTE SHEET'!V852="","",'S.D.PASTE SHEET'!V852)</f>
        <v/>
      </c>
      <c s="72" t="str">
        <f>IF('S.D.PASTE SHEET'!W852="","",'S.D.PASTE SHEET'!W852)</f>
        <v/>
      </c>
      <c s="72" t="str">
        <f>IF('S.D.PASTE SHEET'!X852="","",'S.D.PASTE SHEET'!X852)</f>
        <v/>
      </c>
      <c s="72" t="str">
        <f>IF('S.D.PASTE SHEET'!Y852="","",'S.D.PASTE SHEET'!Y852)</f>
        <v/>
      </c>
      <c s="72" t="str">
        <f>IF('S.D.PASTE SHEET'!Z852="","",'S.D.PASTE SHEET'!Z852)</f>
        <v/>
      </c>
      <c s="72" t="str">
        <f>IF('S.D.PASTE SHEET'!AA852="","",'S.D.PASTE SHEET'!AA852)</f>
        <v/>
      </c>
      <c s="72" t="str">
        <f>IF('S.D.PASTE SHEET'!AB852="","",'S.D.PASTE SHEET'!AB852)</f>
        <v/>
      </c>
      <c s="72" t="str">
        <f>IF('S.D.PASTE SHEET'!AC852="","",'S.D.PASTE SHEET'!AC852)</f>
        <v/>
      </c>
      <c s="72" t="str">
        <f>IF('S.D.PASTE SHEET'!AD852="","",'S.D.PASTE SHEET'!AD852)</f>
        <v/>
      </c>
      <c s="74"/>
      <c s="70" t="str">
        <f>IF(AK852="","",IF(AK852&gt;0,COUNT($AG$2:AG852),""))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IF(BC852="","",IF(BC852&gt;0,COUNT($AY$2:AY852),""))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3" spans="1:157" ht="15.75" customHeight="1">
      <c r="A853" s="72" t="str">
        <f>IF('S.D.PASTE SHEET'!A853="","",'S.D.PASTE SHEET'!A853)</f>
        <v/>
      </c>
      <c s="72" t="str">
        <f>IF('S.D.PASTE SHEET'!B853="","",'S.D.PASTE SHEET'!B853)</f>
        <v/>
      </c>
      <c s="72" t="str">
        <f>IF('S.D.PASTE SHEET'!C853="","",'S.D.PASTE SHEET'!C853)</f>
        <v/>
      </c>
      <c s="73" t="str">
        <f>IF('S.D.PASTE SHEET'!D853="","",'S.D.PASTE SHEET'!D853)</f>
        <v/>
      </c>
      <c s="72" t="str">
        <f>IF('S.D.PASTE SHEET'!E853="","",UPPER('S.D.PASTE SHEET'!E853))</f>
        <v/>
      </c>
      <c s="72" t="str">
        <f>IF('S.D.PASTE SHEET'!F853="","",'S.D.PASTE SHEET'!F853)</f>
        <v/>
      </c>
      <c s="72" t="str">
        <f>IF('S.D.PASTE SHEET'!G853="","",UPPER('S.D.PASTE SHEET'!G853))</f>
        <v/>
      </c>
      <c s="72" t="str">
        <f>IF('S.D.PASTE SHEET'!H853="","",UPPER('S.D.PASTE SHEET'!H853))</f>
        <v/>
      </c>
      <c s="72" t="str">
        <f>IF('S.D.PASTE SHEET'!I853="","",'S.D.PASTE SHEET'!I853)</f>
        <v/>
      </c>
      <c s="73" t="str">
        <f>IF('S.D.PASTE SHEET'!J853="","",'S.D.PASTE SHEET'!J853)</f>
        <v/>
      </c>
      <c s="72" t="str">
        <f>IF('S.D.PASTE SHEET'!K853="","",'S.D.PASTE SHEET'!K853)</f>
        <v/>
      </c>
      <c s="72" t="str">
        <f>IF('S.D.PASTE SHEET'!L853="","",'S.D.PASTE SHEET'!L853)</f>
        <v/>
      </c>
      <c s="72" t="str">
        <f>IF('S.D.PASTE SHEET'!M853="","",'S.D.PASTE SHEET'!M853)</f>
        <v/>
      </c>
      <c s="72" t="str">
        <f>IF('S.D.PASTE SHEET'!N853="","",'S.D.PASTE SHEET'!N853)</f>
        <v/>
      </c>
      <c s="72" t="str">
        <f>IF('S.D.PASTE SHEET'!O853="","",'S.D.PASTE SHEET'!O853)</f>
        <v/>
      </c>
      <c s="72" t="str">
        <f>IF('S.D.PASTE SHEET'!P853="","",'S.D.PASTE SHEET'!P853)</f>
        <v/>
      </c>
      <c s="72" t="str">
        <f>IF('S.D.PASTE SHEET'!Q853="","",'S.D.PASTE SHEET'!Q853)</f>
        <v/>
      </c>
      <c s="72" t="str">
        <f>IF('S.D.PASTE SHEET'!R853="","",'S.D.PASTE SHEET'!R853)</f>
        <v/>
      </c>
      <c s="72" t="str">
        <f>IF('S.D.PASTE SHEET'!S853="","",'S.D.PASTE SHEET'!S853)</f>
        <v/>
      </c>
      <c s="72" t="str">
        <f>IF('S.D.PASTE SHEET'!T853="","",'S.D.PASTE SHEET'!T853)</f>
        <v/>
      </c>
      <c s="72" t="str">
        <f>IF('S.D.PASTE SHEET'!U853="","",'S.D.PASTE SHEET'!U853)</f>
        <v/>
      </c>
      <c s="72" t="str">
        <f>IF('S.D.PASTE SHEET'!V853="","",'S.D.PASTE SHEET'!V853)</f>
        <v/>
      </c>
      <c s="72" t="str">
        <f>IF('S.D.PASTE SHEET'!W853="","",'S.D.PASTE SHEET'!W853)</f>
        <v/>
      </c>
      <c s="72" t="str">
        <f>IF('S.D.PASTE SHEET'!X853="","",'S.D.PASTE SHEET'!X853)</f>
        <v/>
      </c>
      <c s="72" t="str">
        <f>IF('S.D.PASTE SHEET'!Y853="","",'S.D.PASTE SHEET'!Y853)</f>
        <v/>
      </c>
      <c s="72" t="str">
        <f>IF('S.D.PASTE SHEET'!Z853="","",'S.D.PASTE SHEET'!Z853)</f>
        <v/>
      </c>
      <c s="72" t="str">
        <f>IF('S.D.PASTE SHEET'!AA853="","",'S.D.PASTE SHEET'!AA853)</f>
        <v/>
      </c>
      <c s="72" t="str">
        <f>IF('S.D.PASTE SHEET'!AB853="","",'S.D.PASTE SHEET'!AB853)</f>
        <v/>
      </c>
      <c s="72" t="str">
        <f>IF('S.D.PASTE SHEET'!AC853="","",'S.D.PASTE SHEET'!AC853)</f>
        <v/>
      </c>
      <c s="72" t="str">
        <f>IF('S.D.PASTE SHEET'!AD853="","",'S.D.PASTE SHEET'!AD853)</f>
        <v/>
      </c>
      <c s="74"/>
      <c s="70" t="str">
        <f>IF(AK853="","",IF(AK853&gt;0,COUNT($AG$2:AG853),""))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IF(BC853="","",IF(BC853&gt;0,COUNT($AY$2:AY853),""))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4" spans="1:157" ht="15.75" customHeight="1">
      <c r="A854" s="72" t="str">
        <f>IF('S.D.PASTE SHEET'!A854="","",'S.D.PASTE SHEET'!A854)</f>
        <v/>
      </c>
      <c s="72" t="str">
        <f>IF('S.D.PASTE SHEET'!B854="","",'S.D.PASTE SHEET'!B854)</f>
        <v/>
      </c>
      <c s="72" t="str">
        <f>IF('S.D.PASTE SHEET'!C854="","",'S.D.PASTE SHEET'!C854)</f>
        <v/>
      </c>
      <c s="73" t="str">
        <f>IF('S.D.PASTE SHEET'!D854="","",'S.D.PASTE SHEET'!D854)</f>
        <v/>
      </c>
      <c s="72" t="str">
        <f>IF('S.D.PASTE SHEET'!E854="","",UPPER('S.D.PASTE SHEET'!E854))</f>
        <v/>
      </c>
      <c s="72" t="str">
        <f>IF('S.D.PASTE SHEET'!F854="","",'S.D.PASTE SHEET'!F854)</f>
        <v/>
      </c>
      <c s="72" t="str">
        <f>IF('S.D.PASTE SHEET'!G854="","",UPPER('S.D.PASTE SHEET'!G854))</f>
        <v/>
      </c>
      <c s="72" t="str">
        <f>IF('S.D.PASTE SHEET'!H854="","",UPPER('S.D.PASTE SHEET'!H854))</f>
        <v/>
      </c>
      <c s="72" t="str">
        <f>IF('S.D.PASTE SHEET'!I854="","",'S.D.PASTE SHEET'!I854)</f>
        <v/>
      </c>
      <c s="73" t="str">
        <f>IF('S.D.PASTE SHEET'!J854="","",'S.D.PASTE SHEET'!J854)</f>
        <v/>
      </c>
      <c s="72" t="str">
        <f>IF('S.D.PASTE SHEET'!K854="","",'S.D.PASTE SHEET'!K854)</f>
        <v/>
      </c>
      <c s="72" t="str">
        <f>IF('S.D.PASTE SHEET'!L854="","",'S.D.PASTE SHEET'!L854)</f>
        <v/>
      </c>
      <c s="72" t="str">
        <f>IF('S.D.PASTE SHEET'!M854="","",'S.D.PASTE SHEET'!M854)</f>
        <v/>
      </c>
      <c s="72" t="str">
        <f>IF('S.D.PASTE SHEET'!N854="","",'S.D.PASTE SHEET'!N854)</f>
        <v/>
      </c>
      <c s="72" t="str">
        <f>IF('S.D.PASTE SHEET'!O854="","",'S.D.PASTE SHEET'!O854)</f>
        <v/>
      </c>
      <c s="72" t="str">
        <f>IF('S.D.PASTE SHEET'!P854="","",'S.D.PASTE SHEET'!P854)</f>
        <v/>
      </c>
      <c s="72" t="str">
        <f>IF('S.D.PASTE SHEET'!Q854="","",'S.D.PASTE SHEET'!Q854)</f>
        <v/>
      </c>
      <c s="72" t="str">
        <f>IF('S.D.PASTE SHEET'!R854="","",'S.D.PASTE SHEET'!R854)</f>
        <v/>
      </c>
      <c s="72" t="str">
        <f>IF('S.D.PASTE SHEET'!S854="","",'S.D.PASTE SHEET'!S854)</f>
        <v/>
      </c>
      <c s="72" t="str">
        <f>IF('S.D.PASTE SHEET'!T854="","",'S.D.PASTE SHEET'!T854)</f>
        <v/>
      </c>
      <c s="72" t="str">
        <f>IF('S.D.PASTE SHEET'!U854="","",'S.D.PASTE SHEET'!U854)</f>
        <v/>
      </c>
      <c s="72" t="str">
        <f>IF('S.D.PASTE SHEET'!V854="","",'S.D.PASTE SHEET'!V854)</f>
        <v/>
      </c>
      <c s="72" t="str">
        <f>IF('S.D.PASTE SHEET'!W854="","",'S.D.PASTE SHEET'!W854)</f>
        <v/>
      </c>
      <c s="72" t="str">
        <f>IF('S.D.PASTE SHEET'!X854="","",'S.D.PASTE SHEET'!X854)</f>
        <v/>
      </c>
      <c s="72" t="str">
        <f>IF('S.D.PASTE SHEET'!Y854="","",'S.D.PASTE SHEET'!Y854)</f>
        <v/>
      </c>
      <c s="72" t="str">
        <f>IF('S.D.PASTE SHEET'!Z854="","",'S.D.PASTE SHEET'!Z854)</f>
        <v/>
      </c>
      <c s="72" t="str">
        <f>IF('S.D.PASTE SHEET'!AA854="","",'S.D.PASTE SHEET'!AA854)</f>
        <v/>
      </c>
      <c s="72" t="str">
        <f>IF('S.D.PASTE SHEET'!AB854="","",'S.D.PASTE SHEET'!AB854)</f>
        <v/>
      </c>
      <c s="72" t="str">
        <f>IF('S.D.PASTE SHEET'!AC854="","",'S.D.PASTE SHEET'!AC854)</f>
        <v/>
      </c>
      <c s="72" t="str">
        <f>IF('S.D.PASTE SHEET'!AD854="","",'S.D.PASTE SHEET'!AD854)</f>
        <v/>
      </c>
      <c s="74"/>
      <c s="70" t="str">
        <f>IF(AK854="","",IF(AK854&gt;0,COUNT($AG$2:AG854),""))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IF(BC854="","",IF(BC854&gt;0,COUNT($AY$2:AY854),""))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5" spans="1:157" ht="15.75" customHeight="1">
      <c r="A855" s="72" t="str">
        <f>IF('S.D.PASTE SHEET'!A855="","",'S.D.PASTE SHEET'!A855)</f>
        <v/>
      </c>
      <c s="72" t="str">
        <f>IF('S.D.PASTE SHEET'!B855="","",'S.D.PASTE SHEET'!B855)</f>
        <v/>
      </c>
      <c s="72" t="str">
        <f>IF('S.D.PASTE SHEET'!C855="","",'S.D.PASTE SHEET'!C855)</f>
        <v/>
      </c>
      <c s="73" t="str">
        <f>IF('S.D.PASTE SHEET'!D855="","",'S.D.PASTE SHEET'!D855)</f>
        <v/>
      </c>
      <c s="72" t="str">
        <f>IF('S.D.PASTE SHEET'!E855="","",UPPER('S.D.PASTE SHEET'!E855))</f>
        <v/>
      </c>
      <c s="72" t="str">
        <f>IF('S.D.PASTE SHEET'!F855="","",'S.D.PASTE SHEET'!F855)</f>
        <v/>
      </c>
      <c s="72" t="str">
        <f>IF('S.D.PASTE SHEET'!G855="","",UPPER('S.D.PASTE SHEET'!G855))</f>
        <v/>
      </c>
      <c s="72" t="str">
        <f>IF('S.D.PASTE SHEET'!H855="","",UPPER('S.D.PASTE SHEET'!H855))</f>
        <v/>
      </c>
      <c s="72" t="str">
        <f>IF('S.D.PASTE SHEET'!I855="","",'S.D.PASTE SHEET'!I855)</f>
        <v/>
      </c>
      <c s="73" t="str">
        <f>IF('S.D.PASTE SHEET'!J855="","",'S.D.PASTE SHEET'!J855)</f>
        <v/>
      </c>
      <c s="72" t="str">
        <f>IF('S.D.PASTE SHEET'!K855="","",'S.D.PASTE SHEET'!K855)</f>
        <v/>
      </c>
      <c s="72" t="str">
        <f>IF('S.D.PASTE SHEET'!L855="","",'S.D.PASTE SHEET'!L855)</f>
        <v/>
      </c>
      <c s="72" t="str">
        <f>IF('S.D.PASTE SHEET'!M855="","",'S.D.PASTE SHEET'!M855)</f>
        <v/>
      </c>
      <c s="72" t="str">
        <f>IF('S.D.PASTE SHEET'!N855="","",'S.D.PASTE SHEET'!N855)</f>
        <v/>
      </c>
      <c s="72" t="str">
        <f>IF('S.D.PASTE SHEET'!O855="","",'S.D.PASTE SHEET'!O855)</f>
        <v/>
      </c>
      <c s="72" t="str">
        <f>IF('S.D.PASTE SHEET'!P855="","",'S.D.PASTE SHEET'!P855)</f>
        <v/>
      </c>
      <c s="72" t="str">
        <f>IF('S.D.PASTE SHEET'!Q855="","",'S.D.PASTE SHEET'!Q855)</f>
        <v/>
      </c>
      <c s="72" t="str">
        <f>IF('S.D.PASTE SHEET'!R855="","",'S.D.PASTE SHEET'!R855)</f>
        <v/>
      </c>
      <c s="72" t="str">
        <f>IF('S.D.PASTE SHEET'!S855="","",'S.D.PASTE SHEET'!S855)</f>
        <v/>
      </c>
      <c s="72" t="str">
        <f>IF('S.D.PASTE SHEET'!T855="","",'S.D.PASTE SHEET'!T855)</f>
        <v/>
      </c>
      <c s="72" t="str">
        <f>IF('S.D.PASTE SHEET'!U855="","",'S.D.PASTE SHEET'!U855)</f>
        <v/>
      </c>
      <c s="72" t="str">
        <f>IF('S.D.PASTE SHEET'!V855="","",'S.D.PASTE SHEET'!V855)</f>
        <v/>
      </c>
      <c s="72" t="str">
        <f>IF('S.D.PASTE SHEET'!W855="","",'S.D.PASTE SHEET'!W855)</f>
        <v/>
      </c>
      <c s="72" t="str">
        <f>IF('S.D.PASTE SHEET'!X855="","",'S.D.PASTE SHEET'!X855)</f>
        <v/>
      </c>
      <c s="72" t="str">
        <f>IF('S.D.PASTE SHEET'!Y855="","",'S.D.PASTE SHEET'!Y855)</f>
        <v/>
      </c>
      <c s="72" t="str">
        <f>IF('S.D.PASTE SHEET'!Z855="","",'S.D.PASTE SHEET'!Z855)</f>
        <v/>
      </c>
      <c s="72" t="str">
        <f>IF('S.D.PASTE SHEET'!AA855="","",'S.D.PASTE SHEET'!AA855)</f>
        <v/>
      </c>
      <c s="72" t="str">
        <f>IF('S.D.PASTE SHEET'!AB855="","",'S.D.PASTE SHEET'!AB855)</f>
        <v/>
      </c>
      <c s="72" t="str">
        <f>IF('S.D.PASTE SHEET'!AC855="","",'S.D.PASTE SHEET'!AC855)</f>
        <v/>
      </c>
      <c s="72" t="str">
        <f>IF('S.D.PASTE SHEET'!AD855="","",'S.D.PASTE SHEET'!AD855)</f>
        <v/>
      </c>
      <c s="74"/>
      <c s="70" t="str">
        <f>IF(AK855="","",IF(AK855&gt;0,COUNT($AG$2:AG855),""))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IF(BC855="","",IF(BC855&gt;0,COUNT($AY$2:AY855),""))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6" spans="1:157" ht="15.75" customHeight="1">
      <c r="A856" s="72" t="str">
        <f>IF('S.D.PASTE SHEET'!A856="","",'S.D.PASTE SHEET'!A856)</f>
        <v/>
      </c>
      <c s="72" t="str">
        <f>IF('S.D.PASTE SHEET'!B856="","",'S.D.PASTE SHEET'!B856)</f>
        <v/>
      </c>
      <c s="72" t="str">
        <f>IF('S.D.PASTE SHEET'!C856="","",'S.D.PASTE SHEET'!C856)</f>
        <v/>
      </c>
      <c s="73" t="str">
        <f>IF('S.D.PASTE SHEET'!D856="","",'S.D.PASTE SHEET'!D856)</f>
        <v/>
      </c>
      <c s="72" t="str">
        <f>IF('S.D.PASTE SHEET'!E856="","",UPPER('S.D.PASTE SHEET'!E856))</f>
        <v/>
      </c>
      <c s="72" t="str">
        <f>IF('S.D.PASTE SHEET'!F856="","",'S.D.PASTE SHEET'!F856)</f>
        <v/>
      </c>
      <c s="72" t="str">
        <f>IF('S.D.PASTE SHEET'!G856="","",UPPER('S.D.PASTE SHEET'!G856))</f>
        <v/>
      </c>
      <c s="72" t="str">
        <f>IF('S.D.PASTE SHEET'!H856="","",UPPER('S.D.PASTE SHEET'!H856))</f>
        <v/>
      </c>
      <c s="72" t="str">
        <f>IF('S.D.PASTE SHEET'!I856="","",'S.D.PASTE SHEET'!I856)</f>
        <v/>
      </c>
      <c s="73" t="str">
        <f>IF('S.D.PASTE SHEET'!J856="","",'S.D.PASTE SHEET'!J856)</f>
        <v/>
      </c>
      <c s="72" t="str">
        <f>IF('S.D.PASTE SHEET'!K856="","",'S.D.PASTE SHEET'!K856)</f>
        <v/>
      </c>
      <c s="72" t="str">
        <f>IF('S.D.PASTE SHEET'!L856="","",'S.D.PASTE SHEET'!L856)</f>
        <v/>
      </c>
      <c s="72" t="str">
        <f>IF('S.D.PASTE SHEET'!M856="","",'S.D.PASTE SHEET'!M856)</f>
        <v/>
      </c>
      <c s="72" t="str">
        <f>IF('S.D.PASTE SHEET'!N856="","",'S.D.PASTE SHEET'!N856)</f>
        <v/>
      </c>
      <c s="72" t="str">
        <f>IF('S.D.PASTE SHEET'!O856="","",'S.D.PASTE SHEET'!O856)</f>
        <v/>
      </c>
      <c s="72" t="str">
        <f>IF('S.D.PASTE SHEET'!P856="","",'S.D.PASTE SHEET'!P856)</f>
        <v/>
      </c>
      <c s="72" t="str">
        <f>IF('S.D.PASTE SHEET'!Q856="","",'S.D.PASTE SHEET'!Q856)</f>
        <v/>
      </c>
      <c s="72" t="str">
        <f>IF('S.D.PASTE SHEET'!R856="","",'S.D.PASTE SHEET'!R856)</f>
        <v/>
      </c>
      <c s="72" t="str">
        <f>IF('S.D.PASTE SHEET'!S856="","",'S.D.PASTE SHEET'!S856)</f>
        <v/>
      </c>
      <c s="72" t="str">
        <f>IF('S.D.PASTE SHEET'!T856="","",'S.D.PASTE SHEET'!T856)</f>
        <v/>
      </c>
      <c s="72" t="str">
        <f>IF('S.D.PASTE SHEET'!U856="","",'S.D.PASTE SHEET'!U856)</f>
        <v/>
      </c>
      <c s="72" t="str">
        <f>IF('S.D.PASTE SHEET'!V856="","",'S.D.PASTE SHEET'!V856)</f>
        <v/>
      </c>
      <c s="72" t="str">
        <f>IF('S.D.PASTE SHEET'!W856="","",'S.D.PASTE SHEET'!W856)</f>
        <v/>
      </c>
      <c s="72" t="str">
        <f>IF('S.D.PASTE SHEET'!X856="","",'S.D.PASTE SHEET'!X856)</f>
        <v/>
      </c>
      <c s="72" t="str">
        <f>IF('S.D.PASTE SHEET'!Y856="","",'S.D.PASTE SHEET'!Y856)</f>
        <v/>
      </c>
      <c s="72" t="str">
        <f>IF('S.D.PASTE SHEET'!Z856="","",'S.D.PASTE SHEET'!Z856)</f>
        <v/>
      </c>
      <c s="72" t="str">
        <f>IF('S.D.PASTE SHEET'!AA856="","",'S.D.PASTE SHEET'!AA856)</f>
        <v/>
      </c>
      <c s="72" t="str">
        <f>IF('S.D.PASTE SHEET'!AB856="","",'S.D.PASTE SHEET'!AB856)</f>
        <v/>
      </c>
      <c s="72" t="str">
        <f>IF('S.D.PASTE SHEET'!AC856="","",'S.D.PASTE SHEET'!AC856)</f>
        <v/>
      </c>
      <c s="72" t="str">
        <f>IF('S.D.PASTE SHEET'!AD856="","",'S.D.PASTE SHEET'!AD856)</f>
        <v/>
      </c>
      <c s="74"/>
      <c s="70" t="str">
        <f>IF(AK856="","",IF(AK856&gt;0,COUNT($AG$2:AG856),""))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IF(BC856="","",IF(BC856&gt;0,COUNT($AY$2:AY856),""))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7" spans="1:157" ht="15.75" customHeight="1">
      <c r="A857" s="72" t="str">
        <f>IF('S.D.PASTE SHEET'!A857="","",'S.D.PASTE SHEET'!A857)</f>
        <v/>
      </c>
      <c s="72" t="str">
        <f>IF('S.D.PASTE SHEET'!B857="","",'S.D.PASTE SHEET'!B857)</f>
        <v/>
      </c>
      <c s="72" t="str">
        <f>IF('S.D.PASTE SHEET'!C857="","",'S.D.PASTE SHEET'!C857)</f>
        <v/>
      </c>
      <c s="73" t="str">
        <f>IF('S.D.PASTE SHEET'!D857="","",'S.D.PASTE SHEET'!D857)</f>
        <v/>
      </c>
      <c s="72" t="str">
        <f>IF('S.D.PASTE SHEET'!E857="","",UPPER('S.D.PASTE SHEET'!E857))</f>
        <v/>
      </c>
      <c s="72" t="str">
        <f>IF('S.D.PASTE SHEET'!F857="","",'S.D.PASTE SHEET'!F857)</f>
        <v/>
      </c>
      <c s="72" t="str">
        <f>IF('S.D.PASTE SHEET'!G857="","",UPPER('S.D.PASTE SHEET'!G857))</f>
        <v/>
      </c>
      <c s="72" t="str">
        <f>IF('S.D.PASTE SHEET'!H857="","",UPPER('S.D.PASTE SHEET'!H857))</f>
        <v/>
      </c>
      <c s="72" t="str">
        <f>IF('S.D.PASTE SHEET'!I857="","",'S.D.PASTE SHEET'!I857)</f>
        <v/>
      </c>
      <c s="73" t="str">
        <f>IF('S.D.PASTE SHEET'!J857="","",'S.D.PASTE SHEET'!J857)</f>
        <v/>
      </c>
      <c s="72" t="str">
        <f>IF('S.D.PASTE SHEET'!K857="","",'S.D.PASTE SHEET'!K857)</f>
        <v/>
      </c>
      <c s="72" t="str">
        <f>IF('S.D.PASTE SHEET'!L857="","",'S.D.PASTE SHEET'!L857)</f>
        <v/>
      </c>
      <c s="72" t="str">
        <f>IF('S.D.PASTE SHEET'!M857="","",'S.D.PASTE SHEET'!M857)</f>
        <v/>
      </c>
      <c s="72" t="str">
        <f>IF('S.D.PASTE SHEET'!N857="","",'S.D.PASTE SHEET'!N857)</f>
        <v/>
      </c>
      <c s="72" t="str">
        <f>IF('S.D.PASTE SHEET'!O857="","",'S.D.PASTE SHEET'!O857)</f>
        <v/>
      </c>
      <c s="72" t="str">
        <f>IF('S.D.PASTE SHEET'!P857="","",'S.D.PASTE SHEET'!P857)</f>
        <v/>
      </c>
      <c s="72" t="str">
        <f>IF('S.D.PASTE SHEET'!Q857="","",'S.D.PASTE SHEET'!Q857)</f>
        <v/>
      </c>
      <c s="72" t="str">
        <f>IF('S.D.PASTE SHEET'!R857="","",'S.D.PASTE SHEET'!R857)</f>
        <v/>
      </c>
      <c s="72" t="str">
        <f>IF('S.D.PASTE SHEET'!S857="","",'S.D.PASTE SHEET'!S857)</f>
        <v/>
      </c>
      <c s="72" t="str">
        <f>IF('S.D.PASTE SHEET'!T857="","",'S.D.PASTE SHEET'!T857)</f>
        <v/>
      </c>
      <c s="72" t="str">
        <f>IF('S.D.PASTE SHEET'!U857="","",'S.D.PASTE SHEET'!U857)</f>
        <v/>
      </c>
      <c s="72" t="str">
        <f>IF('S.D.PASTE SHEET'!V857="","",'S.D.PASTE SHEET'!V857)</f>
        <v/>
      </c>
      <c s="72" t="str">
        <f>IF('S.D.PASTE SHEET'!W857="","",'S.D.PASTE SHEET'!W857)</f>
        <v/>
      </c>
      <c s="72" t="str">
        <f>IF('S.D.PASTE SHEET'!X857="","",'S.D.PASTE SHEET'!X857)</f>
        <v/>
      </c>
      <c s="72" t="str">
        <f>IF('S.D.PASTE SHEET'!Y857="","",'S.D.PASTE SHEET'!Y857)</f>
        <v/>
      </c>
      <c s="72" t="str">
        <f>IF('S.D.PASTE SHEET'!Z857="","",'S.D.PASTE SHEET'!Z857)</f>
        <v/>
      </c>
      <c s="72" t="str">
        <f>IF('S.D.PASTE SHEET'!AA857="","",'S.D.PASTE SHEET'!AA857)</f>
        <v/>
      </c>
      <c s="72" t="str">
        <f>IF('S.D.PASTE SHEET'!AB857="","",'S.D.PASTE SHEET'!AB857)</f>
        <v/>
      </c>
      <c s="72" t="str">
        <f>IF('S.D.PASTE SHEET'!AC857="","",'S.D.PASTE SHEET'!AC857)</f>
        <v/>
      </c>
      <c s="72" t="str">
        <f>IF('S.D.PASTE SHEET'!AD857="","",'S.D.PASTE SHEET'!AD857)</f>
        <v/>
      </c>
      <c s="74"/>
      <c s="70" t="str">
        <f>IF(AK857="","",IF(AK857&gt;0,COUNT($AG$2:AG857),""))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IF(BC857="","",IF(BC857&gt;0,COUNT($AY$2:AY857),""))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8" spans="1:157" ht="15.75" customHeight="1">
      <c r="A858" s="72" t="str">
        <f>IF('S.D.PASTE SHEET'!A858="","",'S.D.PASTE SHEET'!A858)</f>
        <v/>
      </c>
      <c s="72" t="str">
        <f>IF('S.D.PASTE SHEET'!B858="","",'S.D.PASTE SHEET'!B858)</f>
        <v/>
      </c>
      <c s="72" t="str">
        <f>IF('S.D.PASTE SHEET'!C858="","",'S.D.PASTE SHEET'!C858)</f>
        <v/>
      </c>
      <c s="73" t="str">
        <f>IF('S.D.PASTE SHEET'!D858="","",'S.D.PASTE SHEET'!D858)</f>
        <v/>
      </c>
      <c s="72" t="str">
        <f>IF('S.D.PASTE SHEET'!E858="","",UPPER('S.D.PASTE SHEET'!E858))</f>
        <v/>
      </c>
      <c s="72" t="str">
        <f>IF('S.D.PASTE SHEET'!F858="","",'S.D.PASTE SHEET'!F858)</f>
        <v/>
      </c>
      <c s="72" t="str">
        <f>IF('S.D.PASTE SHEET'!G858="","",UPPER('S.D.PASTE SHEET'!G858))</f>
        <v/>
      </c>
      <c s="72" t="str">
        <f>IF('S.D.PASTE SHEET'!H858="","",UPPER('S.D.PASTE SHEET'!H858))</f>
        <v/>
      </c>
      <c s="72" t="str">
        <f>IF('S.D.PASTE SHEET'!I858="","",'S.D.PASTE SHEET'!I858)</f>
        <v/>
      </c>
      <c s="73" t="str">
        <f>IF('S.D.PASTE SHEET'!J858="","",'S.D.PASTE SHEET'!J858)</f>
        <v/>
      </c>
      <c s="72" t="str">
        <f>IF('S.D.PASTE SHEET'!K858="","",'S.D.PASTE SHEET'!K858)</f>
        <v/>
      </c>
      <c s="72" t="str">
        <f>IF('S.D.PASTE SHEET'!L858="","",'S.D.PASTE SHEET'!L858)</f>
        <v/>
      </c>
      <c s="72" t="str">
        <f>IF('S.D.PASTE SHEET'!M858="","",'S.D.PASTE SHEET'!M858)</f>
        <v/>
      </c>
      <c s="72" t="str">
        <f>IF('S.D.PASTE SHEET'!N858="","",'S.D.PASTE SHEET'!N858)</f>
        <v/>
      </c>
      <c s="72" t="str">
        <f>IF('S.D.PASTE SHEET'!O858="","",'S.D.PASTE SHEET'!O858)</f>
        <v/>
      </c>
      <c s="72" t="str">
        <f>IF('S.D.PASTE SHEET'!P858="","",'S.D.PASTE SHEET'!P858)</f>
        <v/>
      </c>
      <c s="72" t="str">
        <f>IF('S.D.PASTE SHEET'!Q858="","",'S.D.PASTE SHEET'!Q858)</f>
        <v/>
      </c>
      <c s="72" t="str">
        <f>IF('S.D.PASTE SHEET'!R858="","",'S.D.PASTE SHEET'!R858)</f>
        <v/>
      </c>
      <c s="72" t="str">
        <f>IF('S.D.PASTE SHEET'!S858="","",'S.D.PASTE SHEET'!S858)</f>
        <v/>
      </c>
      <c s="72" t="str">
        <f>IF('S.D.PASTE SHEET'!T858="","",'S.D.PASTE SHEET'!T858)</f>
        <v/>
      </c>
      <c s="72" t="str">
        <f>IF('S.D.PASTE SHEET'!U858="","",'S.D.PASTE SHEET'!U858)</f>
        <v/>
      </c>
      <c s="72" t="str">
        <f>IF('S.D.PASTE SHEET'!V858="","",'S.D.PASTE SHEET'!V858)</f>
        <v/>
      </c>
      <c s="72" t="str">
        <f>IF('S.D.PASTE SHEET'!W858="","",'S.D.PASTE SHEET'!W858)</f>
        <v/>
      </c>
      <c s="72" t="str">
        <f>IF('S.D.PASTE SHEET'!X858="","",'S.D.PASTE SHEET'!X858)</f>
        <v/>
      </c>
      <c s="72" t="str">
        <f>IF('S.D.PASTE SHEET'!Y858="","",'S.D.PASTE SHEET'!Y858)</f>
        <v/>
      </c>
      <c s="72" t="str">
        <f>IF('S.D.PASTE SHEET'!Z858="","",'S.D.PASTE SHEET'!Z858)</f>
        <v/>
      </c>
      <c s="72" t="str">
        <f>IF('S.D.PASTE SHEET'!AA858="","",'S.D.PASTE SHEET'!AA858)</f>
        <v/>
      </c>
      <c s="72" t="str">
        <f>IF('S.D.PASTE SHEET'!AB858="","",'S.D.PASTE SHEET'!AB858)</f>
        <v/>
      </c>
      <c s="72" t="str">
        <f>IF('S.D.PASTE SHEET'!AC858="","",'S.D.PASTE SHEET'!AC858)</f>
        <v/>
      </c>
      <c s="72" t="str">
        <f>IF('S.D.PASTE SHEET'!AD858="","",'S.D.PASTE SHEET'!AD858)</f>
        <v/>
      </c>
      <c s="74"/>
      <c s="70" t="str">
        <f>IF(AK858="","",IF(AK858&gt;0,COUNT($AG$2:AG858),""))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IF(BC858="","",IF(BC858&gt;0,COUNT($AY$2:AY858),""))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59" spans="1:157" ht="15.75" customHeight="1">
      <c r="A859" s="72" t="str">
        <f>IF('S.D.PASTE SHEET'!A859="","",'S.D.PASTE SHEET'!A859)</f>
        <v/>
      </c>
      <c s="72" t="str">
        <f>IF('S.D.PASTE SHEET'!B859="","",'S.D.PASTE SHEET'!B859)</f>
        <v/>
      </c>
      <c s="72" t="str">
        <f>IF('S.D.PASTE SHEET'!C859="","",'S.D.PASTE SHEET'!C859)</f>
        <v/>
      </c>
      <c s="73" t="str">
        <f>IF('S.D.PASTE SHEET'!D859="","",'S.D.PASTE SHEET'!D859)</f>
        <v/>
      </c>
      <c s="72" t="str">
        <f>IF('S.D.PASTE SHEET'!E859="","",UPPER('S.D.PASTE SHEET'!E859))</f>
        <v/>
      </c>
      <c s="72" t="str">
        <f>IF('S.D.PASTE SHEET'!F859="","",'S.D.PASTE SHEET'!F859)</f>
        <v/>
      </c>
      <c s="72" t="str">
        <f>IF('S.D.PASTE SHEET'!G859="","",UPPER('S.D.PASTE SHEET'!G859))</f>
        <v/>
      </c>
      <c s="72" t="str">
        <f>IF('S.D.PASTE SHEET'!H859="","",UPPER('S.D.PASTE SHEET'!H859))</f>
        <v/>
      </c>
      <c s="72" t="str">
        <f>IF('S.D.PASTE SHEET'!I859="","",'S.D.PASTE SHEET'!I859)</f>
        <v/>
      </c>
      <c s="73" t="str">
        <f>IF('S.D.PASTE SHEET'!J859="","",'S.D.PASTE SHEET'!J859)</f>
        <v/>
      </c>
      <c s="72" t="str">
        <f>IF('S.D.PASTE SHEET'!K859="","",'S.D.PASTE SHEET'!K859)</f>
        <v/>
      </c>
      <c s="72" t="str">
        <f>IF('S.D.PASTE SHEET'!L859="","",'S.D.PASTE SHEET'!L859)</f>
        <v/>
      </c>
      <c s="72" t="str">
        <f>IF('S.D.PASTE SHEET'!M859="","",'S.D.PASTE SHEET'!M859)</f>
        <v/>
      </c>
      <c s="72" t="str">
        <f>IF('S.D.PASTE SHEET'!N859="","",'S.D.PASTE SHEET'!N859)</f>
        <v/>
      </c>
      <c s="72" t="str">
        <f>IF('S.D.PASTE SHEET'!O859="","",'S.D.PASTE SHEET'!O859)</f>
        <v/>
      </c>
      <c s="72" t="str">
        <f>IF('S.D.PASTE SHEET'!P859="","",'S.D.PASTE SHEET'!P859)</f>
        <v/>
      </c>
      <c s="72" t="str">
        <f>IF('S.D.PASTE SHEET'!Q859="","",'S.D.PASTE SHEET'!Q859)</f>
        <v/>
      </c>
      <c s="72" t="str">
        <f>IF('S.D.PASTE SHEET'!R859="","",'S.D.PASTE SHEET'!R859)</f>
        <v/>
      </c>
      <c s="72" t="str">
        <f>IF('S.D.PASTE SHEET'!S859="","",'S.D.PASTE SHEET'!S859)</f>
        <v/>
      </c>
      <c s="72" t="str">
        <f>IF('S.D.PASTE SHEET'!T859="","",'S.D.PASTE SHEET'!T859)</f>
        <v/>
      </c>
      <c s="72" t="str">
        <f>IF('S.D.PASTE SHEET'!U859="","",'S.D.PASTE SHEET'!U859)</f>
        <v/>
      </c>
      <c s="72" t="str">
        <f>IF('S.D.PASTE SHEET'!V859="","",'S.D.PASTE SHEET'!V859)</f>
        <v/>
      </c>
      <c s="72" t="str">
        <f>IF('S.D.PASTE SHEET'!W859="","",'S.D.PASTE SHEET'!W859)</f>
        <v/>
      </c>
      <c s="72" t="str">
        <f>IF('S.D.PASTE SHEET'!X859="","",'S.D.PASTE SHEET'!X859)</f>
        <v/>
      </c>
      <c s="72" t="str">
        <f>IF('S.D.PASTE SHEET'!Y859="","",'S.D.PASTE SHEET'!Y859)</f>
        <v/>
      </c>
      <c s="72" t="str">
        <f>IF('S.D.PASTE SHEET'!Z859="","",'S.D.PASTE SHEET'!Z859)</f>
        <v/>
      </c>
      <c s="72" t="str">
        <f>IF('S.D.PASTE SHEET'!AA859="","",'S.D.PASTE SHEET'!AA859)</f>
        <v/>
      </c>
      <c s="72" t="str">
        <f>IF('S.D.PASTE SHEET'!AB859="","",'S.D.PASTE SHEET'!AB859)</f>
        <v/>
      </c>
      <c s="72" t="str">
        <f>IF('S.D.PASTE SHEET'!AC859="","",'S.D.PASTE SHEET'!AC859)</f>
        <v/>
      </c>
      <c s="72" t="str">
        <f>IF('S.D.PASTE SHEET'!AD859="","",'S.D.PASTE SHEET'!AD859)</f>
        <v/>
      </c>
      <c s="74"/>
      <c s="70" t="str">
        <f>IF(AK859="","",IF(AK859&gt;0,COUNT($AG$2:AG859),""))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IF(BC859="","",IF(BC859&gt;0,COUNT($AY$2:AY859),""))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0" spans="1:157" ht="15.75" customHeight="1">
      <c r="A860" s="72" t="str">
        <f>IF('S.D.PASTE SHEET'!A860="","",'S.D.PASTE SHEET'!A860)</f>
        <v/>
      </c>
      <c s="72" t="str">
        <f>IF('S.D.PASTE SHEET'!B860="","",'S.D.PASTE SHEET'!B860)</f>
        <v/>
      </c>
      <c s="72" t="str">
        <f>IF('S.D.PASTE SHEET'!C860="","",'S.D.PASTE SHEET'!C860)</f>
        <v/>
      </c>
      <c s="73" t="str">
        <f>IF('S.D.PASTE SHEET'!D860="","",'S.D.PASTE SHEET'!D860)</f>
        <v/>
      </c>
      <c s="72" t="str">
        <f>IF('S.D.PASTE SHEET'!E860="","",UPPER('S.D.PASTE SHEET'!E860))</f>
        <v/>
      </c>
      <c s="72" t="str">
        <f>IF('S.D.PASTE SHEET'!F860="","",'S.D.PASTE SHEET'!F860)</f>
        <v/>
      </c>
      <c s="72" t="str">
        <f>IF('S.D.PASTE SHEET'!G860="","",UPPER('S.D.PASTE SHEET'!G860))</f>
        <v/>
      </c>
      <c s="72" t="str">
        <f>IF('S.D.PASTE SHEET'!H860="","",UPPER('S.D.PASTE SHEET'!H860))</f>
        <v/>
      </c>
      <c s="72" t="str">
        <f>IF('S.D.PASTE SHEET'!I860="","",'S.D.PASTE SHEET'!I860)</f>
        <v/>
      </c>
      <c s="73" t="str">
        <f>IF('S.D.PASTE SHEET'!J860="","",'S.D.PASTE SHEET'!J860)</f>
        <v/>
      </c>
      <c s="72" t="str">
        <f>IF('S.D.PASTE SHEET'!K860="","",'S.D.PASTE SHEET'!K860)</f>
        <v/>
      </c>
      <c s="72" t="str">
        <f>IF('S.D.PASTE SHEET'!L860="","",'S.D.PASTE SHEET'!L860)</f>
        <v/>
      </c>
      <c s="72" t="str">
        <f>IF('S.D.PASTE SHEET'!M860="","",'S.D.PASTE SHEET'!M860)</f>
        <v/>
      </c>
      <c s="72" t="str">
        <f>IF('S.D.PASTE SHEET'!N860="","",'S.D.PASTE SHEET'!N860)</f>
        <v/>
      </c>
      <c s="72" t="str">
        <f>IF('S.D.PASTE SHEET'!O860="","",'S.D.PASTE SHEET'!O860)</f>
        <v/>
      </c>
      <c s="72" t="str">
        <f>IF('S.D.PASTE SHEET'!P860="","",'S.D.PASTE SHEET'!P860)</f>
        <v/>
      </c>
      <c s="72" t="str">
        <f>IF('S.D.PASTE SHEET'!Q860="","",'S.D.PASTE SHEET'!Q860)</f>
        <v/>
      </c>
      <c s="72" t="str">
        <f>IF('S.D.PASTE SHEET'!R860="","",'S.D.PASTE SHEET'!R860)</f>
        <v/>
      </c>
      <c s="72" t="str">
        <f>IF('S.D.PASTE SHEET'!S860="","",'S.D.PASTE SHEET'!S860)</f>
        <v/>
      </c>
      <c s="72" t="str">
        <f>IF('S.D.PASTE SHEET'!T860="","",'S.D.PASTE SHEET'!T860)</f>
        <v/>
      </c>
      <c s="72" t="str">
        <f>IF('S.D.PASTE SHEET'!U860="","",'S.D.PASTE SHEET'!U860)</f>
        <v/>
      </c>
      <c s="72" t="str">
        <f>IF('S.D.PASTE SHEET'!V860="","",'S.D.PASTE SHEET'!V860)</f>
        <v/>
      </c>
      <c s="72" t="str">
        <f>IF('S.D.PASTE SHEET'!W860="","",'S.D.PASTE SHEET'!W860)</f>
        <v/>
      </c>
      <c s="72" t="str">
        <f>IF('S.D.PASTE SHEET'!X860="","",'S.D.PASTE SHEET'!X860)</f>
        <v/>
      </c>
      <c s="72" t="str">
        <f>IF('S.D.PASTE SHEET'!Y860="","",'S.D.PASTE SHEET'!Y860)</f>
        <v/>
      </c>
      <c s="72" t="str">
        <f>IF('S.D.PASTE SHEET'!Z860="","",'S.D.PASTE SHEET'!Z860)</f>
        <v/>
      </c>
      <c s="72" t="str">
        <f>IF('S.D.PASTE SHEET'!AA860="","",'S.D.PASTE SHEET'!AA860)</f>
        <v/>
      </c>
      <c s="72" t="str">
        <f>IF('S.D.PASTE SHEET'!AB860="","",'S.D.PASTE SHEET'!AB860)</f>
        <v/>
      </c>
      <c s="72" t="str">
        <f>IF('S.D.PASTE SHEET'!AC860="","",'S.D.PASTE SHEET'!AC860)</f>
        <v/>
      </c>
      <c s="72" t="str">
        <f>IF('S.D.PASTE SHEET'!AD860="","",'S.D.PASTE SHEET'!AD860)</f>
        <v/>
      </c>
      <c s="74"/>
      <c s="70" t="str">
        <f>IF(AK860="","",IF(AK860&gt;0,COUNT($AG$2:AG860),""))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IF(BC860="","",IF(BC860&gt;0,COUNT($AY$2:AY860),""))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1" spans="1:157" ht="15.75" customHeight="1">
      <c r="A861" s="72" t="str">
        <f>IF('S.D.PASTE SHEET'!A861="","",'S.D.PASTE SHEET'!A861)</f>
        <v/>
      </c>
      <c s="72" t="str">
        <f>IF('S.D.PASTE SHEET'!B861="","",'S.D.PASTE SHEET'!B861)</f>
        <v/>
      </c>
      <c s="72" t="str">
        <f>IF('S.D.PASTE SHEET'!C861="","",'S.D.PASTE SHEET'!C861)</f>
        <v/>
      </c>
      <c s="73" t="str">
        <f>IF('S.D.PASTE SHEET'!D861="","",'S.D.PASTE SHEET'!D861)</f>
        <v/>
      </c>
      <c s="72" t="str">
        <f>IF('S.D.PASTE SHEET'!E861="","",UPPER('S.D.PASTE SHEET'!E861))</f>
        <v/>
      </c>
      <c s="72" t="str">
        <f>IF('S.D.PASTE SHEET'!F861="","",'S.D.PASTE SHEET'!F861)</f>
        <v/>
      </c>
      <c s="72" t="str">
        <f>IF('S.D.PASTE SHEET'!G861="","",UPPER('S.D.PASTE SHEET'!G861))</f>
        <v/>
      </c>
      <c s="72" t="str">
        <f>IF('S.D.PASTE SHEET'!H861="","",UPPER('S.D.PASTE SHEET'!H861))</f>
        <v/>
      </c>
      <c s="72" t="str">
        <f>IF('S.D.PASTE SHEET'!I861="","",'S.D.PASTE SHEET'!I861)</f>
        <v/>
      </c>
      <c s="73" t="str">
        <f>IF('S.D.PASTE SHEET'!J861="","",'S.D.PASTE SHEET'!J861)</f>
        <v/>
      </c>
      <c s="72" t="str">
        <f>IF('S.D.PASTE SHEET'!K861="","",'S.D.PASTE SHEET'!K861)</f>
        <v/>
      </c>
      <c s="72" t="str">
        <f>IF('S.D.PASTE SHEET'!L861="","",'S.D.PASTE SHEET'!L861)</f>
        <v/>
      </c>
      <c s="72" t="str">
        <f>IF('S.D.PASTE SHEET'!M861="","",'S.D.PASTE SHEET'!M861)</f>
        <v/>
      </c>
      <c s="72" t="str">
        <f>IF('S.D.PASTE SHEET'!N861="","",'S.D.PASTE SHEET'!N861)</f>
        <v/>
      </c>
      <c s="72" t="str">
        <f>IF('S.D.PASTE SHEET'!O861="","",'S.D.PASTE SHEET'!O861)</f>
        <v/>
      </c>
      <c s="72" t="str">
        <f>IF('S.D.PASTE SHEET'!P861="","",'S.D.PASTE SHEET'!P861)</f>
        <v/>
      </c>
      <c s="72" t="str">
        <f>IF('S.D.PASTE SHEET'!Q861="","",'S.D.PASTE SHEET'!Q861)</f>
        <v/>
      </c>
      <c s="72" t="str">
        <f>IF('S.D.PASTE SHEET'!R861="","",'S.D.PASTE SHEET'!R861)</f>
        <v/>
      </c>
      <c s="72" t="str">
        <f>IF('S.D.PASTE SHEET'!S861="","",'S.D.PASTE SHEET'!S861)</f>
        <v/>
      </c>
      <c s="72" t="str">
        <f>IF('S.D.PASTE SHEET'!T861="","",'S.D.PASTE SHEET'!T861)</f>
        <v/>
      </c>
      <c s="72" t="str">
        <f>IF('S.D.PASTE SHEET'!U861="","",'S.D.PASTE SHEET'!U861)</f>
        <v/>
      </c>
      <c s="72" t="str">
        <f>IF('S.D.PASTE SHEET'!V861="","",'S.D.PASTE SHEET'!V861)</f>
        <v/>
      </c>
      <c s="72" t="str">
        <f>IF('S.D.PASTE SHEET'!W861="","",'S.D.PASTE SHEET'!W861)</f>
        <v/>
      </c>
      <c s="72" t="str">
        <f>IF('S.D.PASTE SHEET'!X861="","",'S.D.PASTE SHEET'!X861)</f>
        <v/>
      </c>
      <c s="72" t="str">
        <f>IF('S.D.PASTE SHEET'!Y861="","",'S.D.PASTE SHEET'!Y861)</f>
        <v/>
      </c>
      <c s="72" t="str">
        <f>IF('S.D.PASTE SHEET'!Z861="","",'S.D.PASTE SHEET'!Z861)</f>
        <v/>
      </c>
      <c s="72" t="str">
        <f>IF('S.D.PASTE SHEET'!AA861="","",'S.D.PASTE SHEET'!AA861)</f>
        <v/>
      </c>
      <c s="72" t="str">
        <f>IF('S.D.PASTE SHEET'!AB861="","",'S.D.PASTE SHEET'!AB861)</f>
        <v/>
      </c>
      <c s="72" t="str">
        <f>IF('S.D.PASTE SHEET'!AC861="","",'S.D.PASTE SHEET'!AC861)</f>
        <v/>
      </c>
      <c s="72" t="str">
        <f>IF('S.D.PASTE SHEET'!AD861="","",'S.D.PASTE SHEET'!AD861)</f>
        <v/>
      </c>
      <c s="74"/>
      <c s="70" t="str">
        <f>IF(AK861="","",IF(AK861&gt;0,COUNT($AG$2:AG861),""))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IF(BC861="","",IF(BC861&gt;0,COUNT($AY$2:AY861),""))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2" spans="1:157" ht="15.75" customHeight="1">
      <c r="A862" s="72" t="str">
        <f>IF('S.D.PASTE SHEET'!A862="","",'S.D.PASTE SHEET'!A862)</f>
        <v/>
      </c>
      <c s="72" t="str">
        <f>IF('S.D.PASTE SHEET'!B862="","",'S.D.PASTE SHEET'!B862)</f>
        <v/>
      </c>
      <c s="72" t="str">
        <f>IF('S.D.PASTE SHEET'!C862="","",'S.D.PASTE SHEET'!C862)</f>
        <v/>
      </c>
      <c s="73" t="str">
        <f>IF('S.D.PASTE SHEET'!D862="","",'S.D.PASTE SHEET'!D862)</f>
        <v/>
      </c>
      <c s="72" t="str">
        <f>IF('S.D.PASTE SHEET'!E862="","",UPPER('S.D.PASTE SHEET'!E862))</f>
        <v/>
      </c>
      <c s="72" t="str">
        <f>IF('S.D.PASTE SHEET'!F862="","",'S.D.PASTE SHEET'!F862)</f>
        <v/>
      </c>
      <c s="72" t="str">
        <f>IF('S.D.PASTE SHEET'!G862="","",UPPER('S.D.PASTE SHEET'!G862))</f>
        <v/>
      </c>
      <c s="72" t="str">
        <f>IF('S.D.PASTE SHEET'!H862="","",UPPER('S.D.PASTE SHEET'!H862))</f>
        <v/>
      </c>
      <c s="72" t="str">
        <f>IF('S.D.PASTE SHEET'!I862="","",'S.D.PASTE SHEET'!I862)</f>
        <v/>
      </c>
      <c s="73" t="str">
        <f>IF('S.D.PASTE SHEET'!J862="","",'S.D.PASTE SHEET'!J862)</f>
        <v/>
      </c>
      <c s="72" t="str">
        <f>IF('S.D.PASTE SHEET'!K862="","",'S.D.PASTE SHEET'!K862)</f>
        <v/>
      </c>
      <c s="72" t="str">
        <f>IF('S.D.PASTE SHEET'!L862="","",'S.D.PASTE SHEET'!L862)</f>
        <v/>
      </c>
      <c s="72" t="str">
        <f>IF('S.D.PASTE SHEET'!M862="","",'S.D.PASTE SHEET'!M862)</f>
        <v/>
      </c>
      <c s="72" t="str">
        <f>IF('S.D.PASTE SHEET'!N862="","",'S.D.PASTE SHEET'!N862)</f>
        <v/>
      </c>
      <c s="72" t="str">
        <f>IF('S.D.PASTE SHEET'!O862="","",'S.D.PASTE SHEET'!O862)</f>
        <v/>
      </c>
      <c s="72" t="str">
        <f>IF('S.D.PASTE SHEET'!P862="","",'S.D.PASTE SHEET'!P862)</f>
        <v/>
      </c>
      <c s="72" t="str">
        <f>IF('S.D.PASTE SHEET'!Q862="","",'S.D.PASTE SHEET'!Q862)</f>
        <v/>
      </c>
      <c s="72" t="str">
        <f>IF('S.D.PASTE SHEET'!R862="","",'S.D.PASTE SHEET'!R862)</f>
        <v/>
      </c>
      <c s="72" t="str">
        <f>IF('S.D.PASTE SHEET'!S862="","",'S.D.PASTE SHEET'!S862)</f>
        <v/>
      </c>
      <c s="72" t="str">
        <f>IF('S.D.PASTE SHEET'!T862="","",'S.D.PASTE SHEET'!T862)</f>
        <v/>
      </c>
      <c s="72" t="str">
        <f>IF('S.D.PASTE SHEET'!U862="","",'S.D.PASTE SHEET'!U862)</f>
        <v/>
      </c>
      <c s="72" t="str">
        <f>IF('S.D.PASTE SHEET'!V862="","",'S.D.PASTE SHEET'!V862)</f>
        <v/>
      </c>
      <c s="72" t="str">
        <f>IF('S.D.PASTE SHEET'!W862="","",'S.D.PASTE SHEET'!W862)</f>
        <v/>
      </c>
      <c s="72" t="str">
        <f>IF('S.D.PASTE SHEET'!X862="","",'S.D.PASTE SHEET'!X862)</f>
        <v/>
      </c>
      <c s="72" t="str">
        <f>IF('S.D.PASTE SHEET'!Y862="","",'S.D.PASTE SHEET'!Y862)</f>
        <v/>
      </c>
      <c s="72" t="str">
        <f>IF('S.D.PASTE SHEET'!Z862="","",'S.D.PASTE SHEET'!Z862)</f>
        <v/>
      </c>
      <c s="72" t="str">
        <f>IF('S.D.PASTE SHEET'!AA862="","",'S.D.PASTE SHEET'!AA862)</f>
        <v/>
      </c>
      <c s="72" t="str">
        <f>IF('S.D.PASTE SHEET'!AB862="","",'S.D.PASTE SHEET'!AB862)</f>
        <v/>
      </c>
      <c s="72" t="str">
        <f>IF('S.D.PASTE SHEET'!AC862="","",'S.D.PASTE SHEET'!AC862)</f>
        <v/>
      </c>
      <c s="72" t="str">
        <f>IF('S.D.PASTE SHEET'!AD862="","",'S.D.PASTE SHEET'!AD862)</f>
        <v/>
      </c>
      <c s="74"/>
      <c s="70" t="str">
        <f>IF(AK862="","",IF(AK862&gt;0,COUNT($AG$2:AG862),""))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IF(BC862="","",IF(BC862&gt;0,COUNT($AY$2:AY862),""))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3" spans="1:157" ht="15.75" customHeight="1">
      <c r="A863" s="72" t="str">
        <f>IF('S.D.PASTE SHEET'!A863="","",'S.D.PASTE SHEET'!A863)</f>
        <v/>
      </c>
      <c s="72" t="str">
        <f>IF('S.D.PASTE SHEET'!B863="","",'S.D.PASTE SHEET'!B863)</f>
        <v/>
      </c>
      <c s="72" t="str">
        <f>IF('S.D.PASTE SHEET'!C863="","",'S.D.PASTE SHEET'!C863)</f>
        <v/>
      </c>
      <c s="73" t="str">
        <f>IF('S.D.PASTE SHEET'!D863="","",'S.D.PASTE SHEET'!D863)</f>
        <v/>
      </c>
      <c s="72" t="str">
        <f>IF('S.D.PASTE SHEET'!E863="","",UPPER('S.D.PASTE SHEET'!E863))</f>
        <v/>
      </c>
      <c s="72" t="str">
        <f>IF('S.D.PASTE SHEET'!F863="","",'S.D.PASTE SHEET'!F863)</f>
        <v/>
      </c>
      <c s="72" t="str">
        <f>IF('S.D.PASTE SHEET'!G863="","",UPPER('S.D.PASTE SHEET'!G863))</f>
        <v/>
      </c>
      <c s="72" t="str">
        <f>IF('S.D.PASTE SHEET'!H863="","",UPPER('S.D.PASTE SHEET'!H863))</f>
        <v/>
      </c>
      <c s="72" t="str">
        <f>IF('S.D.PASTE SHEET'!I863="","",'S.D.PASTE SHEET'!I863)</f>
        <v/>
      </c>
      <c s="73" t="str">
        <f>IF('S.D.PASTE SHEET'!J863="","",'S.D.PASTE SHEET'!J863)</f>
        <v/>
      </c>
      <c s="72" t="str">
        <f>IF('S.D.PASTE SHEET'!K863="","",'S.D.PASTE SHEET'!K863)</f>
        <v/>
      </c>
      <c s="72" t="str">
        <f>IF('S.D.PASTE SHEET'!L863="","",'S.D.PASTE SHEET'!L863)</f>
        <v/>
      </c>
      <c s="72" t="str">
        <f>IF('S.D.PASTE SHEET'!M863="","",'S.D.PASTE SHEET'!M863)</f>
        <v/>
      </c>
      <c s="72" t="str">
        <f>IF('S.D.PASTE SHEET'!N863="","",'S.D.PASTE SHEET'!N863)</f>
        <v/>
      </c>
      <c s="72" t="str">
        <f>IF('S.D.PASTE SHEET'!O863="","",'S.D.PASTE SHEET'!O863)</f>
        <v/>
      </c>
      <c s="72" t="str">
        <f>IF('S.D.PASTE SHEET'!P863="","",'S.D.PASTE SHEET'!P863)</f>
        <v/>
      </c>
      <c s="72" t="str">
        <f>IF('S.D.PASTE SHEET'!Q863="","",'S.D.PASTE SHEET'!Q863)</f>
        <v/>
      </c>
      <c s="72" t="str">
        <f>IF('S.D.PASTE SHEET'!R863="","",'S.D.PASTE SHEET'!R863)</f>
        <v/>
      </c>
      <c s="72" t="str">
        <f>IF('S.D.PASTE SHEET'!S863="","",'S.D.PASTE SHEET'!S863)</f>
        <v/>
      </c>
      <c s="72" t="str">
        <f>IF('S.D.PASTE SHEET'!T863="","",'S.D.PASTE SHEET'!T863)</f>
        <v/>
      </c>
      <c s="72" t="str">
        <f>IF('S.D.PASTE SHEET'!U863="","",'S.D.PASTE SHEET'!U863)</f>
        <v/>
      </c>
      <c s="72" t="str">
        <f>IF('S.D.PASTE SHEET'!V863="","",'S.D.PASTE SHEET'!V863)</f>
        <v/>
      </c>
      <c s="72" t="str">
        <f>IF('S.D.PASTE SHEET'!W863="","",'S.D.PASTE SHEET'!W863)</f>
        <v/>
      </c>
      <c s="72" t="str">
        <f>IF('S.D.PASTE SHEET'!X863="","",'S.D.PASTE SHEET'!X863)</f>
        <v/>
      </c>
      <c s="72" t="str">
        <f>IF('S.D.PASTE SHEET'!Y863="","",'S.D.PASTE SHEET'!Y863)</f>
        <v/>
      </c>
      <c s="72" t="str">
        <f>IF('S.D.PASTE SHEET'!Z863="","",'S.D.PASTE SHEET'!Z863)</f>
        <v/>
      </c>
      <c s="72" t="str">
        <f>IF('S.D.PASTE SHEET'!AA863="","",'S.D.PASTE SHEET'!AA863)</f>
        <v/>
      </c>
      <c s="72" t="str">
        <f>IF('S.D.PASTE SHEET'!AB863="","",'S.D.PASTE SHEET'!AB863)</f>
        <v/>
      </c>
      <c s="72" t="str">
        <f>IF('S.D.PASTE SHEET'!AC863="","",'S.D.PASTE SHEET'!AC863)</f>
        <v/>
      </c>
      <c s="72" t="str">
        <f>IF('S.D.PASTE SHEET'!AD863="","",'S.D.PASTE SHEET'!AD863)</f>
        <v/>
      </c>
      <c s="74"/>
      <c s="70" t="str">
        <f>IF(AK863="","",IF(AK863&gt;0,COUNT($AG$2:AG863),""))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IF(BC863="","",IF(BC863&gt;0,COUNT($AY$2:AY863),""))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4" spans="1:157" ht="15.75" customHeight="1">
      <c r="A864" s="72" t="str">
        <f>IF('S.D.PASTE SHEET'!A864="","",'S.D.PASTE SHEET'!A864)</f>
        <v/>
      </c>
      <c s="72" t="str">
        <f>IF('S.D.PASTE SHEET'!B864="","",'S.D.PASTE SHEET'!B864)</f>
        <v/>
      </c>
      <c s="72" t="str">
        <f>IF('S.D.PASTE SHEET'!C864="","",'S.D.PASTE SHEET'!C864)</f>
        <v/>
      </c>
      <c s="73" t="str">
        <f>IF('S.D.PASTE SHEET'!D864="","",'S.D.PASTE SHEET'!D864)</f>
        <v/>
      </c>
      <c s="72" t="str">
        <f>IF('S.D.PASTE SHEET'!E864="","",UPPER('S.D.PASTE SHEET'!E864))</f>
        <v/>
      </c>
      <c s="72" t="str">
        <f>IF('S.D.PASTE SHEET'!F864="","",'S.D.PASTE SHEET'!F864)</f>
        <v/>
      </c>
      <c s="72" t="str">
        <f>IF('S.D.PASTE SHEET'!G864="","",UPPER('S.D.PASTE SHEET'!G864))</f>
        <v/>
      </c>
      <c s="72" t="str">
        <f>IF('S.D.PASTE SHEET'!H864="","",UPPER('S.D.PASTE SHEET'!H864))</f>
        <v/>
      </c>
      <c s="72" t="str">
        <f>IF('S.D.PASTE SHEET'!I864="","",'S.D.PASTE SHEET'!I864)</f>
        <v/>
      </c>
      <c s="73" t="str">
        <f>IF('S.D.PASTE SHEET'!J864="","",'S.D.PASTE SHEET'!J864)</f>
        <v/>
      </c>
      <c s="72" t="str">
        <f>IF('S.D.PASTE SHEET'!K864="","",'S.D.PASTE SHEET'!K864)</f>
        <v/>
      </c>
      <c s="72" t="str">
        <f>IF('S.D.PASTE SHEET'!L864="","",'S.D.PASTE SHEET'!L864)</f>
        <v/>
      </c>
      <c s="72" t="str">
        <f>IF('S.D.PASTE SHEET'!M864="","",'S.D.PASTE SHEET'!M864)</f>
        <v/>
      </c>
      <c s="72" t="str">
        <f>IF('S.D.PASTE SHEET'!N864="","",'S.D.PASTE SHEET'!N864)</f>
        <v/>
      </c>
      <c s="72" t="str">
        <f>IF('S.D.PASTE SHEET'!O864="","",'S.D.PASTE SHEET'!O864)</f>
        <v/>
      </c>
      <c s="72" t="str">
        <f>IF('S.D.PASTE SHEET'!P864="","",'S.D.PASTE SHEET'!P864)</f>
        <v/>
      </c>
      <c s="72" t="str">
        <f>IF('S.D.PASTE SHEET'!Q864="","",'S.D.PASTE SHEET'!Q864)</f>
        <v/>
      </c>
      <c s="72" t="str">
        <f>IF('S.D.PASTE SHEET'!R864="","",'S.D.PASTE SHEET'!R864)</f>
        <v/>
      </c>
      <c s="72" t="str">
        <f>IF('S.D.PASTE SHEET'!S864="","",'S.D.PASTE SHEET'!S864)</f>
        <v/>
      </c>
      <c s="72" t="str">
        <f>IF('S.D.PASTE SHEET'!T864="","",'S.D.PASTE SHEET'!T864)</f>
        <v/>
      </c>
      <c s="72" t="str">
        <f>IF('S.D.PASTE SHEET'!U864="","",'S.D.PASTE SHEET'!U864)</f>
        <v/>
      </c>
      <c s="72" t="str">
        <f>IF('S.D.PASTE SHEET'!V864="","",'S.D.PASTE SHEET'!V864)</f>
        <v/>
      </c>
      <c s="72" t="str">
        <f>IF('S.D.PASTE SHEET'!W864="","",'S.D.PASTE SHEET'!W864)</f>
        <v/>
      </c>
      <c s="72" t="str">
        <f>IF('S.D.PASTE SHEET'!X864="","",'S.D.PASTE SHEET'!X864)</f>
        <v/>
      </c>
      <c s="72" t="str">
        <f>IF('S.D.PASTE SHEET'!Y864="","",'S.D.PASTE SHEET'!Y864)</f>
        <v/>
      </c>
      <c s="72" t="str">
        <f>IF('S.D.PASTE SHEET'!Z864="","",'S.D.PASTE SHEET'!Z864)</f>
        <v/>
      </c>
      <c s="72" t="str">
        <f>IF('S.D.PASTE SHEET'!AA864="","",'S.D.PASTE SHEET'!AA864)</f>
        <v/>
      </c>
      <c s="72" t="str">
        <f>IF('S.D.PASTE SHEET'!AB864="","",'S.D.PASTE SHEET'!AB864)</f>
        <v/>
      </c>
      <c s="72" t="str">
        <f>IF('S.D.PASTE SHEET'!AC864="","",'S.D.PASTE SHEET'!AC864)</f>
        <v/>
      </c>
      <c s="72" t="str">
        <f>IF('S.D.PASTE SHEET'!AD864="","",'S.D.PASTE SHEET'!AD864)</f>
        <v/>
      </c>
      <c s="74"/>
      <c s="70" t="str">
        <f>IF(AK864="","",IF(AK864&gt;0,COUNT($AG$2:AG864),""))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IF(BC864="","",IF(BC864&gt;0,COUNT($AY$2:AY864),""))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5" spans="1:157" ht="15.75" customHeight="1">
      <c r="A865" s="72" t="str">
        <f>IF('S.D.PASTE SHEET'!A865="","",'S.D.PASTE SHEET'!A865)</f>
        <v/>
      </c>
      <c s="72" t="str">
        <f>IF('S.D.PASTE SHEET'!B865="","",'S.D.PASTE SHEET'!B865)</f>
        <v/>
      </c>
      <c s="72" t="str">
        <f>IF('S.D.PASTE SHEET'!C865="","",'S.D.PASTE SHEET'!C865)</f>
        <v/>
      </c>
      <c s="73" t="str">
        <f>IF('S.D.PASTE SHEET'!D865="","",'S.D.PASTE SHEET'!D865)</f>
        <v/>
      </c>
      <c s="72" t="str">
        <f>IF('S.D.PASTE SHEET'!E865="","",UPPER('S.D.PASTE SHEET'!E865))</f>
        <v/>
      </c>
      <c s="72" t="str">
        <f>IF('S.D.PASTE SHEET'!F865="","",'S.D.PASTE SHEET'!F865)</f>
        <v/>
      </c>
      <c s="72" t="str">
        <f>IF('S.D.PASTE SHEET'!G865="","",UPPER('S.D.PASTE SHEET'!G865))</f>
        <v/>
      </c>
      <c s="72" t="str">
        <f>IF('S.D.PASTE SHEET'!H865="","",UPPER('S.D.PASTE SHEET'!H865))</f>
        <v/>
      </c>
      <c s="72" t="str">
        <f>IF('S.D.PASTE SHEET'!I865="","",'S.D.PASTE SHEET'!I865)</f>
        <v/>
      </c>
      <c s="73" t="str">
        <f>IF('S.D.PASTE SHEET'!J865="","",'S.D.PASTE SHEET'!J865)</f>
        <v/>
      </c>
      <c s="72" t="str">
        <f>IF('S.D.PASTE SHEET'!K865="","",'S.D.PASTE SHEET'!K865)</f>
        <v/>
      </c>
      <c s="72" t="str">
        <f>IF('S.D.PASTE SHEET'!L865="","",'S.D.PASTE SHEET'!L865)</f>
        <v/>
      </c>
      <c s="72" t="str">
        <f>IF('S.D.PASTE SHEET'!M865="","",'S.D.PASTE SHEET'!M865)</f>
        <v/>
      </c>
      <c s="72" t="str">
        <f>IF('S.D.PASTE SHEET'!N865="","",'S.D.PASTE SHEET'!N865)</f>
        <v/>
      </c>
      <c s="72" t="str">
        <f>IF('S.D.PASTE SHEET'!O865="","",'S.D.PASTE SHEET'!O865)</f>
        <v/>
      </c>
      <c s="72" t="str">
        <f>IF('S.D.PASTE SHEET'!P865="","",'S.D.PASTE SHEET'!P865)</f>
        <v/>
      </c>
      <c s="72" t="str">
        <f>IF('S.D.PASTE SHEET'!Q865="","",'S.D.PASTE SHEET'!Q865)</f>
        <v/>
      </c>
      <c s="72" t="str">
        <f>IF('S.D.PASTE SHEET'!R865="","",'S.D.PASTE SHEET'!R865)</f>
        <v/>
      </c>
      <c s="72" t="str">
        <f>IF('S.D.PASTE SHEET'!S865="","",'S.D.PASTE SHEET'!S865)</f>
        <v/>
      </c>
      <c s="72" t="str">
        <f>IF('S.D.PASTE SHEET'!T865="","",'S.D.PASTE SHEET'!T865)</f>
        <v/>
      </c>
      <c s="72" t="str">
        <f>IF('S.D.PASTE SHEET'!U865="","",'S.D.PASTE SHEET'!U865)</f>
        <v/>
      </c>
      <c s="72" t="str">
        <f>IF('S.D.PASTE SHEET'!V865="","",'S.D.PASTE SHEET'!V865)</f>
        <v/>
      </c>
      <c s="72" t="str">
        <f>IF('S.D.PASTE SHEET'!W865="","",'S.D.PASTE SHEET'!W865)</f>
        <v/>
      </c>
      <c s="72" t="str">
        <f>IF('S.D.PASTE SHEET'!X865="","",'S.D.PASTE SHEET'!X865)</f>
        <v/>
      </c>
      <c s="72" t="str">
        <f>IF('S.D.PASTE SHEET'!Y865="","",'S.D.PASTE SHEET'!Y865)</f>
        <v/>
      </c>
      <c s="72" t="str">
        <f>IF('S.D.PASTE SHEET'!Z865="","",'S.D.PASTE SHEET'!Z865)</f>
        <v/>
      </c>
      <c s="72" t="str">
        <f>IF('S.D.PASTE SHEET'!AA865="","",'S.D.PASTE SHEET'!AA865)</f>
        <v/>
      </c>
      <c s="72" t="str">
        <f>IF('S.D.PASTE SHEET'!AB865="","",'S.D.PASTE SHEET'!AB865)</f>
        <v/>
      </c>
      <c s="72" t="str">
        <f>IF('S.D.PASTE SHEET'!AC865="","",'S.D.PASTE SHEET'!AC865)</f>
        <v/>
      </c>
      <c s="72" t="str">
        <f>IF('S.D.PASTE SHEET'!AD865="","",'S.D.PASTE SHEET'!AD865)</f>
        <v/>
      </c>
      <c s="74"/>
      <c s="70" t="str">
        <f>IF(AK865="","",IF(AK865&gt;0,COUNT($AG$2:AG865),""))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IF(BC865="","",IF(BC865&gt;0,COUNT($AY$2:AY865),""))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6" spans="1:157" ht="15.75" customHeight="1">
      <c r="A866" s="72" t="str">
        <f>IF('S.D.PASTE SHEET'!A866="","",'S.D.PASTE SHEET'!A866)</f>
        <v/>
      </c>
      <c s="72" t="str">
        <f>IF('S.D.PASTE SHEET'!B866="","",'S.D.PASTE SHEET'!B866)</f>
        <v/>
      </c>
      <c s="72" t="str">
        <f>IF('S.D.PASTE SHEET'!C866="","",'S.D.PASTE SHEET'!C866)</f>
        <v/>
      </c>
      <c s="73" t="str">
        <f>IF('S.D.PASTE SHEET'!D866="","",'S.D.PASTE SHEET'!D866)</f>
        <v/>
      </c>
      <c s="72" t="str">
        <f>IF('S.D.PASTE SHEET'!E866="","",UPPER('S.D.PASTE SHEET'!E866))</f>
        <v/>
      </c>
      <c s="72" t="str">
        <f>IF('S.D.PASTE SHEET'!F866="","",'S.D.PASTE SHEET'!F866)</f>
        <v/>
      </c>
      <c s="72" t="str">
        <f>IF('S.D.PASTE SHEET'!G866="","",UPPER('S.D.PASTE SHEET'!G866))</f>
        <v/>
      </c>
      <c s="72" t="str">
        <f>IF('S.D.PASTE SHEET'!H866="","",UPPER('S.D.PASTE SHEET'!H866))</f>
        <v/>
      </c>
      <c s="72" t="str">
        <f>IF('S.D.PASTE SHEET'!I866="","",'S.D.PASTE SHEET'!I866)</f>
        <v/>
      </c>
      <c s="73" t="str">
        <f>IF('S.D.PASTE SHEET'!J866="","",'S.D.PASTE SHEET'!J866)</f>
        <v/>
      </c>
      <c s="72" t="str">
        <f>IF('S.D.PASTE SHEET'!K866="","",'S.D.PASTE SHEET'!K866)</f>
        <v/>
      </c>
      <c s="72" t="str">
        <f>IF('S.D.PASTE SHEET'!L866="","",'S.D.PASTE SHEET'!L866)</f>
        <v/>
      </c>
      <c s="72" t="str">
        <f>IF('S.D.PASTE SHEET'!M866="","",'S.D.PASTE SHEET'!M866)</f>
        <v/>
      </c>
      <c s="72" t="str">
        <f>IF('S.D.PASTE SHEET'!N866="","",'S.D.PASTE SHEET'!N866)</f>
        <v/>
      </c>
      <c s="72" t="str">
        <f>IF('S.D.PASTE SHEET'!O866="","",'S.D.PASTE SHEET'!O866)</f>
        <v/>
      </c>
      <c s="72" t="str">
        <f>IF('S.D.PASTE SHEET'!P866="","",'S.D.PASTE SHEET'!P866)</f>
        <v/>
      </c>
      <c s="72" t="str">
        <f>IF('S.D.PASTE SHEET'!Q866="","",'S.D.PASTE SHEET'!Q866)</f>
        <v/>
      </c>
      <c s="72" t="str">
        <f>IF('S.D.PASTE SHEET'!R866="","",'S.D.PASTE SHEET'!R866)</f>
        <v/>
      </c>
      <c s="72" t="str">
        <f>IF('S.D.PASTE SHEET'!S866="","",'S.D.PASTE SHEET'!S866)</f>
        <v/>
      </c>
      <c s="72" t="str">
        <f>IF('S.D.PASTE SHEET'!T866="","",'S.D.PASTE SHEET'!T866)</f>
        <v/>
      </c>
      <c s="72" t="str">
        <f>IF('S.D.PASTE SHEET'!U866="","",'S.D.PASTE SHEET'!U866)</f>
        <v/>
      </c>
      <c s="72" t="str">
        <f>IF('S.D.PASTE SHEET'!V866="","",'S.D.PASTE SHEET'!V866)</f>
        <v/>
      </c>
      <c s="72" t="str">
        <f>IF('S.D.PASTE SHEET'!W866="","",'S.D.PASTE SHEET'!W866)</f>
        <v/>
      </c>
      <c s="72" t="str">
        <f>IF('S.D.PASTE SHEET'!X866="","",'S.D.PASTE SHEET'!X866)</f>
        <v/>
      </c>
      <c s="72" t="str">
        <f>IF('S.D.PASTE SHEET'!Y866="","",'S.D.PASTE SHEET'!Y866)</f>
        <v/>
      </c>
      <c s="72" t="str">
        <f>IF('S.D.PASTE SHEET'!Z866="","",'S.D.PASTE SHEET'!Z866)</f>
        <v/>
      </c>
      <c s="72" t="str">
        <f>IF('S.D.PASTE SHEET'!AA866="","",'S.D.PASTE SHEET'!AA866)</f>
        <v/>
      </c>
      <c s="72" t="str">
        <f>IF('S.D.PASTE SHEET'!AB866="","",'S.D.PASTE SHEET'!AB866)</f>
        <v/>
      </c>
      <c s="72" t="str">
        <f>IF('S.D.PASTE SHEET'!AC866="","",'S.D.PASTE SHEET'!AC866)</f>
        <v/>
      </c>
      <c s="72" t="str">
        <f>IF('S.D.PASTE SHEET'!AD866="","",'S.D.PASTE SHEET'!AD866)</f>
        <v/>
      </c>
      <c s="74"/>
      <c s="70" t="str">
        <f>IF(AK866="","",IF(AK866&gt;0,COUNT($AG$2:AG866),""))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IF(BC866="","",IF(BC866&gt;0,COUNT($AY$2:AY866),""))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7" spans="1:157" ht="15.75" customHeight="1">
      <c r="A867" s="72" t="str">
        <f>IF('S.D.PASTE SHEET'!A867="","",'S.D.PASTE SHEET'!A867)</f>
        <v/>
      </c>
      <c s="72" t="str">
        <f>IF('S.D.PASTE SHEET'!B867="","",'S.D.PASTE SHEET'!B867)</f>
        <v/>
      </c>
      <c s="72" t="str">
        <f>IF('S.D.PASTE SHEET'!C867="","",'S.D.PASTE SHEET'!C867)</f>
        <v/>
      </c>
      <c s="73" t="str">
        <f>IF('S.D.PASTE SHEET'!D867="","",'S.D.PASTE SHEET'!D867)</f>
        <v/>
      </c>
      <c s="72" t="str">
        <f>IF('S.D.PASTE SHEET'!E867="","",UPPER('S.D.PASTE SHEET'!E867))</f>
        <v/>
      </c>
      <c s="72" t="str">
        <f>IF('S.D.PASTE SHEET'!F867="","",'S.D.PASTE SHEET'!F867)</f>
        <v/>
      </c>
      <c s="72" t="str">
        <f>IF('S.D.PASTE SHEET'!G867="","",UPPER('S.D.PASTE SHEET'!G867))</f>
        <v/>
      </c>
      <c s="72" t="str">
        <f>IF('S.D.PASTE SHEET'!H867="","",UPPER('S.D.PASTE SHEET'!H867))</f>
        <v/>
      </c>
      <c s="72" t="str">
        <f>IF('S.D.PASTE SHEET'!I867="","",'S.D.PASTE SHEET'!I867)</f>
        <v/>
      </c>
      <c s="73" t="str">
        <f>IF('S.D.PASTE SHEET'!J867="","",'S.D.PASTE SHEET'!J867)</f>
        <v/>
      </c>
      <c s="72" t="str">
        <f>IF('S.D.PASTE SHEET'!K867="","",'S.D.PASTE SHEET'!K867)</f>
        <v/>
      </c>
      <c s="72" t="str">
        <f>IF('S.D.PASTE SHEET'!L867="","",'S.D.PASTE SHEET'!L867)</f>
        <v/>
      </c>
      <c s="72" t="str">
        <f>IF('S.D.PASTE SHEET'!M867="","",'S.D.PASTE SHEET'!M867)</f>
        <v/>
      </c>
      <c s="72" t="str">
        <f>IF('S.D.PASTE SHEET'!N867="","",'S.D.PASTE SHEET'!N867)</f>
        <v/>
      </c>
      <c s="72" t="str">
        <f>IF('S.D.PASTE SHEET'!O867="","",'S.D.PASTE SHEET'!O867)</f>
        <v/>
      </c>
      <c s="72" t="str">
        <f>IF('S.D.PASTE SHEET'!P867="","",'S.D.PASTE SHEET'!P867)</f>
        <v/>
      </c>
      <c s="72" t="str">
        <f>IF('S.D.PASTE SHEET'!Q867="","",'S.D.PASTE SHEET'!Q867)</f>
        <v/>
      </c>
      <c s="72" t="str">
        <f>IF('S.D.PASTE SHEET'!R867="","",'S.D.PASTE SHEET'!R867)</f>
        <v/>
      </c>
      <c s="72" t="str">
        <f>IF('S.D.PASTE SHEET'!S867="","",'S.D.PASTE SHEET'!S867)</f>
        <v/>
      </c>
      <c s="72" t="str">
        <f>IF('S.D.PASTE SHEET'!T867="","",'S.D.PASTE SHEET'!T867)</f>
        <v/>
      </c>
      <c s="72" t="str">
        <f>IF('S.D.PASTE SHEET'!U867="","",'S.D.PASTE SHEET'!U867)</f>
        <v/>
      </c>
      <c s="72" t="str">
        <f>IF('S.D.PASTE SHEET'!V867="","",'S.D.PASTE SHEET'!V867)</f>
        <v/>
      </c>
      <c s="72" t="str">
        <f>IF('S.D.PASTE SHEET'!W867="","",'S.D.PASTE SHEET'!W867)</f>
        <v/>
      </c>
      <c s="72" t="str">
        <f>IF('S.D.PASTE SHEET'!X867="","",'S.D.PASTE SHEET'!X867)</f>
        <v/>
      </c>
      <c s="72" t="str">
        <f>IF('S.D.PASTE SHEET'!Y867="","",'S.D.PASTE SHEET'!Y867)</f>
        <v/>
      </c>
      <c s="72" t="str">
        <f>IF('S.D.PASTE SHEET'!Z867="","",'S.D.PASTE SHEET'!Z867)</f>
        <v/>
      </c>
      <c s="72" t="str">
        <f>IF('S.D.PASTE SHEET'!AA867="","",'S.D.PASTE SHEET'!AA867)</f>
        <v/>
      </c>
      <c s="72" t="str">
        <f>IF('S.D.PASTE SHEET'!AB867="","",'S.D.PASTE SHEET'!AB867)</f>
        <v/>
      </c>
      <c s="72" t="str">
        <f>IF('S.D.PASTE SHEET'!AC867="","",'S.D.PASTE SHEET'!AC867)</f>
        <v/>
      </c>
      <c s="72" t="str">
        <f>IF('S.D.PASTE SHEET'!AD867="","",'S.D.PASTE SHEET'!AD867)</f>
        <v/>
      </c>
      <c s="74"/>
      <c s="70" t="str">
        <f>IF(AK867="","",IF(AK867&gt;0,COUNT($AG$2:AG867),""))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IF(BC867="","",IF(BC867&gt;0,COUNT($AY$2:AY867),""))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8" spans="1:157" ht="15.75" customHeight="1">
      <c r="A868" s="72" t="str">
        <f>IF('S.D.PASTE SHEET'!A868="","",'S.D.PASTE SHEET'!A868)</f>
        <v/>
      </c>
      <c s="72" t="str">
        <f>IF('S.D.PASTE SHEET'!B868="","",'S.D.PASTE SHEET'!B868)</f>
        <v/>
      </c>
      <c s="72" t="str">
        <f>IF('S.D.PASTE SHEET'!C868="","",'S.D.PASTE SHEET'!C868)</f>
        <v/>
      </c>
      <c s="73" t="str">
        <f>IF('S.D.PASTE SHEET'!D868="","",'S.D.PASTE SHEET'!D868)</f>
        <v/>
      </c>
      <c s="72" t="str">
        <f>IF('S.D.PASTE SHEET'!E868="","",UPPER('S.D.PASTE SHEET'!E868))</f>
        <v/>
      </c>
      <c s="72" t="str">
        <f>IF('S.D.PASTE SHEET'!F868="","",'S.D.PASTE SHEET'!F868)</f>
        <v/>
      </c>
      <c s="72" t="str">
        <f>IF('S.D.PASTE SHEET'!G868="","",UPPER('S.D.PASTE SHEET'!G868))</f>
        <v/>
      </c>
      <c s="72" t="str">
        <f>IF('S.D.PASTE SHEET'!H868="","",UPPER('S.D.PASTE SHEET'!H868))</f>
        <v/>
      </c>
      <c s="72" t="str">
        <f>IF('S.D.PASTE SHEET'!I868="","",'S.D.PASTE SHEET'!I868)</f>
        <v/>
      </c>
      <c s="73" t="str">
        <f>IF('S.D.PASTE SHEET'!J868="","",'S.D.PASTE SHEET'!J868)</f>
        <v/>
      </c>
      <c s="72" t="str">
        <f>IF('S.D.PASTE SHEET'!K868="","",'S.D.PASTE SHEET'!K868)</f>
        <v/>
      </c>
      <c s="72" t="str">
        <f>IF('S.D.PASTE SHEET'!L868="","",'S.D.PASTE SHEET'!L868)</f>
        <v/>
      </c>
      <c s="72" t="str">
        <f>IF('S.D.PASTE SHEET'!M868="","",'S.D.PASTE SHEET'!M868)</f>
        <v/>
      </c>
      <c s="72" t="str">
        <f>IF('S.D.PASTE SHEET'!N868="","",'S.D.PASTE SHEET'!N868)</f>
        <v/>
      </c>
      <c s="72" t="str">
        <f>IF('S.D.PASTE SHEET'!O868="","",'S.D.PASTE SHEET'!O868)</f>
        <v/>
      </c>
      <c s="72" t="str">
        <f>IF('S.D.PASTE SHEET'!P868="","",'S.D.PASTE SHEET'!P868)</f>
        <v/>
      </c>
      <c s="72" t="str">
        <f>IF('S.D.PASTE SHEET'!Q868="","",'S.D.PASTE SHEET'!Q868)</f>
        <v/>
      </c>
      <c s="72" t="str">
        <f>IF('S.D.PASTE SHEET'!R868="","",'S.D.PASTE SHEET'!R868)</f>
        <v/>
      </c>
      <c s="72" t="str">
        <f>IF('S.D.PASTE SHEET'!S868="","",'S.D.PASTE SHEET'!S868)</f>
        <v/>
      </c>
      <c s="72" t="str">
        <f>IF('S.D.PASTE SHEET'!T868="","",'S.D.PASTE SHEET'!T868)</f>
        <v/>
      </c>
      <c s="72" t="str">
        <f>IF('S.D.PASTE SHEET'!U868="","",'S.D.PASTE SHEET'!U868)</f>
        <v/>
      </c>
      <c s="72" t="str">
        <f>IF('S.D.PASTE SHEET'!V868="","",'S.D.PASTE SHEET'!V868)</f>
        <v/>
      </c>
      <c s="72" t="str">
        <f>IF('S.D.PASTE SHEET'!W868="","",'S.D.PASTE SHEET'!W868)</f>
        <v/>
      </c>
      <c s="72" t="str">
        <f>IF('S.D.PASTE SHEET'!X868="","",'S.D.PASTE SHEET'!X868)</f>
        <v/>
      </c>
      <c s="72" t="str">
        <f>IF('S.D.PASTE SHEET'!Y868="","",'S.D.PASTE SHEET'!Y868)</f>
        <v/>
      </c>
      <c s="72" t="str">
        <f>IF('S.D.PASTE SHEET'!Z868="","",'S.D.PASTE SHEET'!Z868)</f>
        <v/>
      </c>
      <c s="72" t="str">
        <f>IF('S.D.PASTE SHEET'!AA868="","",'S.D.PASTE SHEET'!AA868)</f>
        <v/>
      </c>
      <c s="72" t="str">
        <f>IF('S.D.PASTE SHEET'!AB868="","",'S.D.PASTE SHEET'!AB868)</f>
        <v/>
      </c>
      <c s="72" t="str">
        <f>IF('S.D.PASTE SHEET'!AC868="","",'S.D.PASTE SHEET'!AC868)</f>
        <v/>
      </c>
      <c s="72" t="str">
        <f>IF('S.D.PASTE SHEET'!AD868="","",'S.D.PASTE SHEET'!AD868)</f>
        <v/>
      </c>
      <c s="74"/>
      <c s="70" t="str">
        <f>IF(AK868="","",IF(AK868&gt;0,COUNT($AG$2:AG868),""))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IF(BC868="","",IF(BC868&gt;0,COUNT($AY$2:AY868),""))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69" spans="1:157" ht="15.75" customHeight="1">
      <c r="A869" s="72" t="str">
        <f>IF('S.D.PASTE SHEET'!A869="","",'S.D.PASTE SHEET'!A869)</f>
        <v/>
      </c>
      <c s="72" t="str">
        <f>IF('S.D.PASTE SHEET'!B869="","",'S.D.PASTE SHEET'!B869)</f>
        <v/>
      </c>
      <c s="72" t="str">
        <f>IF('S.D.PASTE SHEET'!C869="","",'S.D.PASTE SHEET'!C869)</f>
        <v/>
      </c>
      <c s="73" t="str">
        <f>IF('S.D.PASTE SHEET'!D869="","",'S.D.PASTE SHEET'!D869)</f>
        <v/>
      </c>
      <c s="72" t="str">
        <f>IF('S.D.PASTE SHEET'!E869="","",UPPER('S.D.PASTE SHEET'!E869))</f>
        <v/>
      </c>
      <c s="72" t="str">
        <f>IF('S.D.PASTE SHEET'!F869="","",'S.D.PASTE SHEET'!F869)</f>
        <v/>
      </c>
      <c s="72" t="str">
        <f>IF('S.D.PASTE SHEET'!G869="","",UPPER('S.D.PASTE SHEET'!G869))</f>
        <v/>
      </c>
      <c s="72" t="str">
        <f>IF('S.D.PASTE SHEET'!H869="","",UPPER('S.D.PASTE SHEET'!H869))</f>
        <v/>
      </c>
      <c s="72" t="str">
        <f>IF('S.D.PASTE SHEET'!I869="","",'S.D.PASTE SHEET'!I869)</f>
        <v/>
      </c>
      <c s="73" t="str">
        <f>IF('S.D.PASTE SHEET'!J869="","",'S.D.PASTE SHEET'!J869)</f>
        <v/>
      </c>
      <c s="72" t="str">
        <f>IF('S.D.PASTE SHEET'!K869="","",'S.D.PASTE SHEET'!K869)</f>
        <v/>
      </c>
      <c s="72" t="str">
        <f>IF('S.D.PASTE SHEET'!L869="","",'S.D.PASTE SHEET'!L869)</f>
        <v/>
      </c>
      <c s="72" t="str">
        <f>IF('S.D.PASTE SHEET'!M869="","",'S.D.PASTE SHEET'!M869)</f>
        <v/>
      </c>
      <c s="72" t="str">
        <f>IF('S.D.PASTE SHEET'!N869="","",'S.D.PASTE SHEET'!N869)</f>
        <v/>
      </c>
      <c s="72" t="str">
        <f>IF('S.D.PASTE SHEET'!O869="","",'S.D.PASTE SHEET'!O869)</f>
        <v/>
      </c>
      <c s="72" t="str">
        <f>IF('S.D.PASTE SHEET'!P869="","",'S.D.PASTE SHEET'!P869)</f>
        <v/>
      </c>
      <c s="72" t="str">
        <f>IF('S.D.PASTE SHEET'!Q869="","",'S.D.PASTE SHEET'!Q869)</f>
        <v/>
      </c>
      <c s="72" t="str">
        <f>IF('S.D.PASTE SHEET'!R869="","",'S.D.PASTE SHEET'!R869)</f>
        <v/>
      </c>
      <c s="72" t="str">
        <f>IF('S.D.PASTE SHEET'!S869="","",'S.D.PASTE SHEET'!S869)</f>
        <v/>
      </c>
      <c s="72" t="str">
        <f>IF('S.D.PASTE SHEET'!T869="","",'S.D.PASTE SHEET'!T869)</f>
        <v/>
      </c>
      <c s="72" t="str">
        <f>IF('S.D.PASTE SHEET'!U869="","",'S.D.PASTE SHEET'!U869)</f>
        <v/>
      </c>
      <c s="72" t="str">
        <f>IF('S.D.PASTE SHEET'!V869="","",'S.D.PASTE SHEET'!V869)</f>
        <v/>
      </c>
      <c s="72" t="str">
        <f>IF('S.D.PASTE SHEET'!W869="","",'S.D.PASTE SHEET'!W869)</f>
        <v/>
      </c>
      <c s="72" t="str">
        <f>IF('S.D.PASTE SHEET'!X869="","",'S.D.PASTE SHEET'!X869)</f>
        <v/>
      </c>
      <c s="72" t="str">
        <f>IF('S.D.PASTE SHEET'!Y869="","",'S.D.PASTE SHEET'!Y869)</f>
        <v/>
      </c>
      <c s="72" t="str">
        <f>IF('S.D.PASTE SHEET'!Z869="","",'S.D.PASTE SHEET'!Z869)</f>
        <v/>
      </c>
      <c s="72" t="str">
        <f>IF('S.D.PASTE SHEET'!AA869="","",'S.D.PASTE SHEET'!AA869)</f>
        <v/>
      </c>
      <c s="72" t="str">
        <f>IF('S.D.PASTE SHEET'!AB869="","",'S.D.PASTE SHEET'!AB869)</f>
        <v/>
      </c>
      <c s="72" t="str">
        <f>IF('S.D.PASTE SHEET'!AC869="","",'S.D.PASTE SHEET'!AC869)</f>
        <v/>
      </c>
      <c s="72" t="str">
        <f>IF('S.D.PASTE SHEET'!AD869="","",'S.D.PASTE SHEET'!AD869)</f>
        <v/>
      </c>
      <c s="74"/>
      <c s="70" t="str">
        <f>IF(AK869="","",IF(AK869&gt;0,COUNT($AG$2:AG869),""))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IF(BC869="","",IF(BC869&gt;0,COUNT($AY$2:AY869),""))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0" spans="1:157" ht="15.75" customHeight="1">
      <c r="A870" s="72" t="str">
        <f>IF('S.D.PASTE SHEET'!A870="","",'S.D.PASTE SHEET'!A870)</f>
        <v/>
      </c>
      <c s="72" t="str">
        <f>IF('S.D.PASTE SHEET'!B870="","",'S.D.PASTE SHEET'!B870)</f>
        <v/>
      </c>
      <c s="72" t="str">
        <f>IF('S.D.PASTE SHEET'!C870="","",'S.D.PASTE SHEET'!C870)</f>
        <v/>
      </c>
      <c s="73" t="str">
        <f>IF('S.D.PASTE SHEET'!D870="","",'S.D.PASTE SHEET'!D870)</f>
        <v/>
      </c>
      <c s="72" t="str">
        <f>IF('S.D.PASTE SHEET'!E870="","",UPPER('S.D.PASTE SHEET'!E870))</f>
        <v/>
      </c>
      <c s="72" t="str">
        <f>IF('S.D.PASTE SHEET'!F870="","",'S.D.PASTE SHEET'!F870)</f>
        <v/>
      </c>
      <c s="72" t="str">
        <f>IF('S.D.PASTE SHEET'!G870="","",UPPER('S.D.PASTE SHEET'!G870))</f>
        <v/>
      </c>
      <c s="72" t="str">
        <f>IF('S.D.PASTE SHEET'!H870="","",UPPER('S.D.PASTE SHEET'!H870))</f>
        <v/>
      </c>
      <c s="72" t="str">
        <f>IF('S.D.PASTE SHEET'!I870="","",'S.D.PASTE SHEET'!I870)</f>
        <v/>
      </c>
      <c s="73" t="str">
        <f>IF('S.D.PASTE SHEET'!J870="","",'S.D.PASTE SHEET'!J870)</f>
        <v/>
      </c>
      <c s="72" t="str">
        <f>IF('S.D.PASTE SHEET'!K870="","",'S.D.PASTE SHEET'!K870)</f>
        <v/>
      </c>
      <c s="72" t="str">
        <f>IF('S.D.PASTE SHEET'!L870="","",'S.D.PASTE SHEET'!L870)</f>
        <v/>
      </c>
      <c s="72" t="str">
        <f>IF('S.D.PASTE SHEET'!M870="","",'S.D.PASTE SHEET'!M870)</f>
        <v/>
      </c>
      <c s="72" t="str">
        <f>IF('S.D.PASTE SHEET'!N870="","",'S.D.PASTE SHEET'!N870)</f>
        <v/>
      </c>
      <c s="72" t="str">
        <f>IF('S.D.PASTE SHEET'!O870="","",'S.D.PASTE SHEET'!O870)</f>
        <v/>
      </c>
      <c s="72" t="str">
        <f>IF('S.D.PASTE SHEET'!P870="","",'S.D.PASTE SHEET'!P870)</f>
        <v/>
      </c>
      <c s="72" t="str">
        <f>IF('S.D.PASTE SHEET'!Q870="","",'S.D.PASTE SHEET'!Q870)</f>
        <v/>
      </c>
      <c s="72" t="str">
        <f>IF('S.D.PASTE SHEET'!R870="","",'S.D.PASTE SHEET'!R870)</f>
        <v/>
      </c>
      <c s="72" t="str">
        <f>IF('S.D.PASTE SHEET'!S870="","",'S.D.PASTE SHEET'!S870)</f>
        <v/>
      </c>
      <c s="72" t="str">
        <f>IF('S.D.PASTE SHEET'!T870="","",'S.D.PASTE SHEET'!T870)</f>
        <v/>
      </c>
      <c s="72" t="str">
        <f>IF('S.D.PASTE SHEET'!U870="","",'S.D.PASTE SHEET'!U870)</f>
        <v/>
      </c>
      <c s="72" t="str">
        <f>IF('S.D.PASTE SHEET'!V870="","",'S.D.PASTE SHEET'!V870)</f>
        <v/>
      </c>
      <c s="72" t="str">
        <f>IF('S.D.PASTE SHEET'!W870="","",'S.D.PASTE SHEET'!W870)</f>
        <v/>
      </c>
      <c s="72" t="str">
        <f>IF('S.D.PASTE SHEET'!X870="","",'S.D.PASTE SHEET'!X870)</f>
        <v/>
      </c>
      <c s="72" t="str">
        <f>IF('S.D.PASTE SHEET'!Y870="","",'S.D.PASTE SHEET'!Y870)</f>
        <v/>
      </c>
      <c s="72" t="str">
        <f>IF('S.D.PASTE SHEET'!Z870="","",'S.D.PASTE SHEET'!Z870)</f>
        <v/>
      </c>
      <c s="72" t="str">
        <f>IF('S.D.PASTE SHEET'!AA870="","",'S.D.PASTE SHEET'!AA870)</f>
        <v/>
      </c>
      <c s="72" t="str">
        <f>IF('S.D.PASTE SHEET'!AB870="","",'S.D.PASTE SHEET'!AB870)</f>
        <v/>
      </c>
      <c s="72" t="str">
        <f>IF('S.D.PASTE SHEET'!AC870="","",'S.D.PASTE SHEET'!AC870)</f>
        <v/>
      </c>
      <c s="72" t="str">
        <f>IF('S.D.PASTE SHEET'!AD870="","",'S.D.PASTE SHEET'!AD870)</f>
        <v/>
      </c>
      <c s="74"/>
      <c s="70" t="str">
        <f>IF(AK870="","",IF(AK870&gt;0,COUNT($AG$2:AG870),""))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IF(BC870="","",IF(BC870&gt;0,COUNT($AY$2:AY870),""))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1" spans="1:157" ht="15.75" customHeight="1">
      <c r="A871" s="72" t="str">
        <f>IF('S.D.PASTE SHEET'!A871="","",'S.D.PASTE SHEET'!A871)</f>
        <v/>
      </c>
      <c s="72" t="str">
        <f>IF('S.D.PASTE SHEET'!B871="","",'S.D.PASTE SHEET'!B871)</f>
        <v/>
      </c>
      <c s="72" t="str">
        <f>IF('S.D.PASTE SHEET'!C871="","",'S.D.PASTE SHEET'!C871)</f>
        <v/>
      </c>
      <c s="73" t="str">
        <f>IF('S.D.PASTE SHEET'!D871="","",'S.D.PASTE SHEET'!D871)</f>
        <v/>
      </c>
      <c s="72" t="str">
        <f>IF('S.D.PASTE SHEET'!E871="","",UPPER('S.D.PASTE SHEET'!E871))</f>
        <v/>
      </c>
      <c s="72" t="str">
        <f>IF('S.D.PASTE SHEET'!F871="","",'S.D.PASTE SHEET'!F871)</f>
        <v/>
      </c>
      <c s="72" t="str">
        <f>IF('S.D.PASTE SHEET'!G871="","",UPPER('S.D.PASTE SHEET'!G871))</f>
        <v/>
      </c>
      <c s="72" t="str">
        <f>IF('S.D.PASTE SHEET'!H871="","",UPPER('S.D.PASTE SHEET'!H871))</f>
        <v/>
      </c>
      <c s="72" t="str">
        <f>IF('S.D.PASTE SHEET'!I871="","",'S.D.PASTE SHEET'!I871)</f>
        <v/>
      </c>
      <c s="73" t="str">
        <f>IF('S.D.PASTE SHEET'!J871="","",'S.D.PASTE SHEET'!J871)</f>
        <v/>
      </c>
      <c s="72" t="str">
        <f>IF('S.D.PASTE SHEET'!K871="","",'S.D.PASTE SHEET'!K871)</f>
        <v/>
      </c>
      <c s="72" t="str">
        <f>IF('S.D.PASTE SHEET'!L871="","",'S.D.PASTE SHEET'!L871)</f>
        <v/>
      </c>
      <c s="72" t="str">
        <f>IF('S.D.PASTE SHEET'!M871="","",'S.D.PASTE SHEET'!M871)</f>
        <v/>
      </c>
      <c s="72" t="str">
        <f>IF('S.D.PASTE SHEET'!N871="","",'S.D.PASTE SHEET'!N871)</f>
        <v/>
      </c>
      <c s="72" t="str">
        <f>IF('S.D.PASTE SHEET'!O871="","",'S.D.PASTE SHEET'!O871)</f>
        <v/>
      </c>
      <c s="72" t="str">
        <f>IF('S.D.PASTE SHEET'!P871="","",'S.D.PASTE SHEET'!P871)</f>
        <v/>
      </c>
      <c s="72" t="str">
        <f>IF('S.D.PASTE SHEET'!Q871="","",'S.D.PASTE SHEET'!Q871)</f>
        <v/>
      </c>
      <c s="72" t="str">
        <f>IF('S.D.PASTE SHEET'!R871="","",'S.D.PASTE SHEET'!R871)</f>
        <v/>
      </c>
      <c s="72" t="str">
        <f>IF('S.D.PASTE SHEET'!S871="","",'S.D.PASTE SHEET'!S871)</f>
        <v/>
      </c>
      <c s="72" t="str">
        <f>IF('S.D.PASTE SHEET'!T871="","",'S.D.PASTE SHEET'!T871)</f>
        <v/>
      </c>
      <c s="72" t="str">
        <f>IF('S.D.PASTE SHEET'!U871="","",'S.D.PASTE SHEET'!U871)</f>
        <v/>
      </c>
      <c s="72" t="str">
        <f>IF('S.D.PASTE SHEET'!V871="","",'S.D.PASTE SHEET'!V871)</f>
        <v/>
      </c>
      <c s="72" t="str">
        <f>IF('S.D.PASTE SHEET'!W871="","",'S.D.PASTE SHEET'!W871)</f>
        <v/>
      </c>
      <c s="72" t="str">
        <f>IF('S.D.PASTE SHEET'!X871="","",'S.D.PASTE SHEET'!X871)</f>
        <v/>
      </c>
      <c s="72" t="str">
        <f>IF('S.D.PASTE SHEET'!Y871="","",'S.D.PASTE SHEET'!Y871)</f>
        <v/>
      </c>
      <c s="72" t="str">
        <f>IF('S.D.PASTE SHEET'!Z871="","",'S.D.PASTE SHEET'!Z871)</f>
        <v/>
      </c>
      <c s="72" t="str">
        <f>IF('S.D.PASTE SHEET'!AA871="","",'S.D.PASTE SHEET'!AA871)</f>
        <v/>
      </c>
      <c s="72" t="str">
        <f>IF('S.D.PASTE SHEET'!AB871="","",'S.D.PASTE SHEET'!AB871)</f>
        <v/>
      </c>
      <c s="72" t="str">
        <f>IF('S.D.PASTE SHEET'!AC871="","",'S.D.PASTE SHEET'!AC871)</f>
        <v/>
      </c>
      <c s="72" t="str">
        <f>IF('S.D.PASTE SHEET'!AD871="","",'S.D.PASTE SHEET'!AD871)</f>
        <v/>
      </c>
      <c s="74"/>
      <c s="70" t="str">
        <f>IF(AK871="","",IF(AK871&gt;0,COUNT($AG$2:AG871),""))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IF(BC871="","",IF(BC871&gt;0,COUNT($AY$2:AY871),""))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2" spans="1:157" ht="15.75" customHeight="1">
      <c r="A872" s="72" t="str">
        <f>IF('S.D.PASTE SHEET'!A872="","",'S.D.PASTE SHEET'!A872)</f>
        <v/>
      </c>
      <c s="72" t="str">
        <f>IF('S.D.PASTE SHEET'!B872="","",'S.D.PASTE SHEET'!B872)</f>
        <v/>
      </c>
      <c s="72" t="str">
        <f>IF('S.D.PASTE SHEET'!C872="","",'S.D.PASTE SHEET'!C872)</f>
        <v/>
      </c>
      <c s="73" t="str">
        <f>IF('S.D.PASTE SHEET'!D872="","",'S.D.PASTE SHEET'!D872)</f>
        <v/>
      </c>
      <c s="72" t="str">
        <f>IF('S.D.PASTE SHEET'!E872="","",UPPER('S.D.PASTE SHEET'!E872))</f>
        <v/>
      </c>
      <c s="72" t="str">
        <f>IF('S.D.PASTE SHEET'!F872="","",'S.D.PASTE SHEET'!F872)</f>
        <v/>
      </c>
      <c s="72" t="str">
        <f>IF('S.D.PASTE SHEET'!G872="","",UPPER('S.D.PASTE SHEET'!G872))</f>
        <v/>
      </c>
      <c s="72" t="str">
        <f>IF('S.D.PASTE SHEET'!H872="","",UPPER('S.D.PASTE SHEET'!H872))</f>
        <v/>
      </c>
      <c s="72" t="str">
        <f>IF('S.D.PASTE SHEET'!I872="","",'S.D.PASTE SHEET'!I872)</f>
        <v/>
      </c>
      <c s="73" t="str">
        <f>IF('S.D.PASTE SHEET'!J872="","",'S.D.PASTE SHEET'!J872)</f>
        <v/>
      </c>
      <c s="72" t="str">
        <f>IF('S.D.PASTE SHEET'!K872="","",'S.D.PASTE SHEET'!K872)</f>
        <v/>
      </c>
      <c s="72" t="str">
        <f>IF('S.D.PASTE SHEET'!L872="","",'S.D.PASTE SHEET'!L872)</f>
        <v/>
      </c>
      <c s="72" t="str">
        <f>IF('S.D.PASTE SHEET'!M872="","",'S.D.PASTE SHEET'!M872)</f>
        <v/>
      </c>
      <c s="72" t="str">
        <f>IF('S.D.PASTE SHEET'!N872="","",'S.D.PASTE SHEET'!N872)</f>
        <v/>
      </c>
      <c s="72" t="str">
        <f>IF('S.D.PASTE SHEET'!O872="","",'S.D.PASTE SHEET'!O872)</f>
        <v/>
      </c>
      <c s="72" t="str">
        <f>IF('S.D.PASTE SHEET'!P872="","",'S.D.PASTE SHEET'!P872)</f>
        <v/>
      </c>
      <c s="72" t="str">
        <f>IF('S.D.PASTE SHEET'!Q872="","",'S.D.PASTE SHEET'!Q872)</f>
        <v/>
      </c>
      <c s="72" t="str">
        <f>IF('S.D.PASTE SHEET'!R872="","",'S.D.PASTE SHEET'!R872)</f>
        <v/>
      </c>
      <c s="72" t="str">
        <f>IF('S.D.PASTE SHEET'!S872="","",'S.D.PASTE SHEET'!S872)</f>
        <v/>
      </c>
      <c s="72" t="str">
        <f>IF('S.D.PASTE SHEET'!T872="","",'S.D.PASTE SHEET'!T872)</f>
        <v/>
      </c>
      <c s="72" t="str">
        <f>IF('S.D.PASTE SHEET'!U872="","",'S.D.PASTE SHEET'!U872)</f>
        <v/>
      </c>
      <c s="72" t="str">
        <f>IF('S.D.PASTE SHEET'!V872="","",'S.D.PASTE SHEET'!V872)</f>
        <v/>
      </c>
      <c s="72" t="str">
        <f>IF('S.D.PASTE SHEET'!W872="","",'S.D.PASTE SHEET'!W872)</f>
        <v/>
      </c>
      <c s="72" t="str">
        <f>IF('S.D.PASTE SHEET'!X872="","",'S.D.PASTE SHEET'!X872)</f>
        <v/>
      </c>
      <c s="72" t="str">
        <f>IF('S.D.PASTE SHEET'!Y872="","",'S.D.PASTE SHEET'!Y872)</f>
        <v/>
      </c>
      <c s="72" t="str">
        <f>IF('S.D.PASTE SHEET'!Z872="","",'S.D.PASTE SHEET'!Z872)</f>
        <v/>
      </c>
      <c s="72" t="str">
        <f>IF('S.D.PASTE SHEET'!AA872="","",'S.D.PASTE SHEET'!AA872)</f>
        <v/>
      </c>
      <c s="72" t="str">
        <f>IF('S.D.PASTE SHEET'!AB872="","",'S.D.PASTE SHEET'!AB872)</f>
        <v/>
      </c>
      <c s="72" t="str">
        <f>IF('S.D.PASTE SHEET'!AC872="","",'S.D.PASTE SHEET'!AC872)</f>
        <v/>
      </c>
      <c s="72" t="str">
        <f>IF('S.D.PASTE SHEET'!AD872="","",'S.D.PASTE SHEET'!AD872)</f>
        <v/>
      </c>
      <c s="74"/>
      <c s="70" t="str">
        <f>IF(AK872="","",IF(AK872&gt;0,COUNT($AG$2:AG872),""))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IF(BC872="","",IF(BC872&gt;0,COUNT($AY$2:AY872),""))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3" spans="1:157" ht="15.75" customHeight="1">
      <c r="A873" s="72" t="str">
        <f>IF('S.D.PASTE SHEET'!A873="","",'S.D.PASTE SHEET'!A873)</f>
        <v/>
      </c>
      <c s="72" t="str">
        <f>IF('S.D.PASTE SHEET'!B873="","",'S.D.PASTE SHEET'!B873)</f>
        <v/>
      </c>
      <c s="72" t="str">
        <f>IF('S.D.PASTE SHEET'!C873="","",'S.D.PASTE SHEET'!C873)</f>
        <v/>
      </c>
      <c s="73" t="str">
        <f>IF('S.D.PASTE SHEET'!D873="","",'S.D.PASTE SHEET'!D873)</f>
        <v/>
      </c>
      <c s="72" t="str">
        <f>IF('S.D.PASTE SHEET'!E873="","",UPPER('S.D.PASTE SHEET'!E873))</f>
        <v/>
      </c>
      <c s="72" t="str">
        <f>IF('S.D.PASTE SHEET'!F873="","",'S.D.PASTE SHEET'!F873)</f>
        <v/>
      </c>
      <c s="72" t="str">
        <f>IF('S.D.PASTE SHEET'!G873="","",UPPER('S.D.PASTE SHEET'!G873))</f>
        <v/>
      </c>
      <c s="72" t="str">
        <f>IF('S.D.PASTE SHEET'!H873="","",UPPER('S.D.PASTE SHEET'!H873))</f>
        <v/>
      </c>
      <c s="72" t="str">
        <f>IF('S.D.PASTE SHEET'!I873="","",'S.D.PASTE SHEET'!I873)</f>
        <v/>
      </c>
      <c s="73" t="str">
        <f>IF('S.D.PASTE SHEET'!J873="","",'S.D.PASTE SHEET'!J873)</f>
        <v/>
      </c>
      <c s="72" t="str">
        <f>IF('S.D.PASTE SHEET'!K873="","",'S.D.PASTE SHEET'!K873)</f>
        <v/>
      </c>
      <c s="72" t="str">
        <f>IF('S.D.PASTE SHEET'!L873="","",'S.D.PASTE SHEET'!L873)</f>
        <v/>
      </c>
      <c s="72" t="str">
        <f>IF('S.D.PASTE SHEET'!M873="","",'S.D.PASTE SHEET'!M873)</f>
        <v/>
      </c>
      <c s="72" t="str">
        <f>IF('S.D.PASTE SHEET'!N873="","",'S.D.PASTE SHEET'!N873)</f>
        <v/>
      </c>
      <c s="72" t="str">
        <f>IF('S.D.PASTE SHEET'!O873="","",'S.D.PASTE SHEET'!O873)</f>
        <v/>
      </c>
      <c s="72" t="str">
        <f>IF('S.D.PASTE SHEET'!P873="","",'S.D.PASTE SHEET'!P873)</f>
        <v/>
      </c>
      <c s="72" t="str">
        <f>IF('S.D.PASTE SHEET'!Q873="","",'S.D.PASTE SHEET'!Q873)</f>
        <v/>
      </c>
      <c s="72" t="str">
        <f>IF('S.D.PASTE SHEET'!R873="","",'S.D.PASTE SHEET'!R873)</f>
        <v/>
      </c>
      <c s="72" t="str">
        <f>IF('S.D.PASTE SHEET'!S873="","",'S.D.PASTE SHEET'!S873)</f>
        <v/>
      </c>
      <c s="72" t="str">
        <f>IF('S.D.PASTE SHEET'!T873="","",'S.D.PASTE SHEET'!T873)</f>
        <v/>
      </c>
      <c s="72" t="str">
        <f>IF('S.D.PASTE SHEET'!U873="","",'S.D.PASTE SHEET'!U873)</f>
        <v/>
      </c>
      <c s="72" t="str">
        <f>IF('S.D.PASTE SHEET'!V873="","",'S.D.PASTE SHEET'!V873)</f>
        <v/>
      </c>
      <c s="72" t="str">
        <f>IF('S.D.PASTE SHEET'!W873="","",'S.D.PASTE SHEET'!W873)</f>
        <v/>
      </c>
      <c s="72" t="str">
        <f>IF('S.D.PASTE SHEET'!X873="","",'S.D.PASTE SHEET'!X873)</f>
        <v/>
      </c>
      <c s="72" t="str">
        <f>IF('S.D.PASTE SHEET'!Y873="","",'S.D.PASTE SHEET'!Y873)</f>
        <v/>
      </c>
      <c s="72" t="str">
        <f>IF('S.D.PASTE SHEET'!Z873="","",'S.D.PASTE SHEET'!Z873)</f>
        <v/>
      </c>
      <c s="72" t="str">
        <f>IF('S.D.PASTE SHEET'!AA873="","",'S.D.PASTE SHEET'!AA873)</f>
        <v/>
      </c>
      <c s="72" t="str">
        <f>IF('S.D.PASTE SHEET'!AB873="","",'S.D.PASTE SHEET'!AB873)</f>
        <v/>
      </c>
      <c s="72" t="str">
        <f>IF('S.D.PASTE SHEET'!AC873="","",'S.D.PASTE SHEET'!AC873)</f>
        <v/>
      </c>
      <c s="72" t="str">
        <f>IF('S.D.PASTE SHEET'!AD873="","",'S.D.PASTE SHEET'!AD873)</f>
        <v/>
      </c>
      <c s="74"/>
      <c s="70" t="str">
        <f>IF(AK873="","",IF(AK873&gt;0,COUNT($AG$2:AG873),""))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IF(BC873="","",IF(BC873&gt;0,COUNT($AY$2:AY873),""))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4" spans="1:157" ht="15.75" customHeight="1">
      <c r="A874" s="72" t="str">
        <f>IF('S.D.PASTE SHEET'!A874="","",'S.D.PASTE SHEET'!A874)</f>
        <v/>
      </c>
      <c s="72" t="str">
        <f>IF('S.D.PASTE SHEET'!B874="","",'S.D.PASTE SHEET'!B874)</f>
        <v/>
      </c>
      <c s="72" t="str">
        <f>IF('S.D.PASTE SHEET'!C874="","",'S.D.PASTE SHEET'!C874)</f>
        <v/>
      </c>
      <c s="73" t="str">
        <f>IF('S.D.PASTE SHEET'!D874="","",'S.D.PASTE SHEET'!D874)</f>
        <v/>
      </c>
      <c s="72" t="str">
        <f>IF('S.D.PASTE SHEET'!E874="","",UPPER('S.D.PASTE SHEET'!E874))</f>
        <v/>
      </c>
      <c s="72" t="str">
        <f>IF('S.D.PASTE SHEET'!F874="","",'S.D.PASTE SHEET'!F874)</f>
        <v/>
      </c>
      <c s="72" t="str">
        <f>IF('S.D.PASTE SHEET'!G874="","",UPPER('S.D.PASTE SHEET'!G874))</f>
        <v/>
      </c>
      <c s="72" t="str">
        <f>IF('S.D.PASTE SHEET'!H874="","",UPPER('S.D.PASTE SHEET'!H874))</f>
        <v/>
      </c>
      <c s="72" t="str">
        <f>IF('S.D.PASTE SHEET'!I874="","",'S.D.PASTE SHEET'!I874)</f>
        <v/>
      </c>
      <c s="73" t="str">
        <f>IF('S.D.PASTE SHEET'!J874="","",'S.D.PASTE SHEET'!J874)</f>
        <v/>
      </c>
      <c s="72" t="str">
        <f>IF('S.D.PASTE SHEET'!K874="","",'S.D.PASTE SHEET'!K874)</f>
        <v/>
      </c>
      <c s="72" t="str">
        <f>IF('S.D.PASTE SHEET'!L874="","",'S.D.PASTE SHEET'!L874)</f>
        <v/>
      </c>
      <c s="72" t="str">
        <f>IF('S.D.PASTE SHEET'!M874="","",'S.D.PASTE SHEET'!M874)</f>
        <v/>
      </c>
      <c s="72" t="str">
        <f>IF('S.D.PASTE SHEET'!N874="","",'S.D.PASTE SHEET'!N874)</f>
        <v/>
      </c>
      <c s="72" t="str">
        <f>IF('S.D.PASTE SHEET'!O874="","",'S.D.PASTE SHEET'!O874)</f>
        <v/>
      </c>
      <c s="72" t="str">
        <f>IF('S.D.PASTE SHEET'!P874="","",'S.D.PASTE SHEET'!P874)</f>
        <v/>
      </c>
      <c s="72" t="str">
        <f>IF('S.D.PASTE SHEET'!Q874="","",'S.D.PASTE SHEET'!Q874)</f>
        <v/>
      </c>
      <c s="72" t="str">
        <f>IF('S.D.PASTE SHEET'!R874="","",'S.D.PASTE SHEET'!R874)</f>
        <v/>
      </c>
      <c s="72" t="str">
        <f>IF('S.D.PASTE SHEET'!S874="","",'S.D.PASTE SHEET'!S874)</f>
        <v/>
      </c>
      <c s="72" t="str">
        <f>IF('S.D.PASTE SHEET'!T874="","",'S.D.PASTE SHEET'!T874)</f>
        <v/>
      </c>
      <c s="72" t="str">
        <f>IF('S.D.PASTE SHEET'!U874="","",'S.D.PASTE SHEET'!U874)</f>
        <v/>
      </c>
      <c s="72" t="str">
        <f>IF('S.D.PASTE SHEET'!V874="","",'S.D.PASTE SHEET'!V874)</f>
        <v/>
      </c>
      <c s="72" t="str">
        <f>IF('S.D.PASTE SHEET'!W874="","",'S.D.PASTE SHEET'!W874)</f>
        <v/>
      </c>
      <c s="72" t="str">
        <f>IF('S.D.PASTE SHEET'!X874="","",'S.D.PASTE SHEET'!X874)</f>
        <v/>
      </c>
      <c s="72" t="str">
        <f>IF('S.D.PASTE SHEET'!Y874="","",'S.D.PASTE SHEET'!Y874)</f>
        <v/>
      </c>
      <c s="72" t="str">
        <f>IF('S.D.PASTE SHEET'!Z874="","",'S.D.PASTE SHEET'!Z874)</f>
        <v/>
      </c>
      <c s="72" t="str">
        <f>IF('S.D.PASTE SHEET'!AA874="","",'S.D.PASTE SHEET'!AA874)</f>
        <v/>
      </c>
      <c s="72" t="str">
        <f>IF('S.D.PASTE SHEET'!AB874="","",'S.D.PASTE SHEET'!AB874)</f>
        <v/>
      </c>
      <c s="72" t="str">
        <f>IF('S.D.PASTE SHEET'!AC874="","",'S.D.PASTE SHEET'!AC874)</f>
        <v/>
      </c>
      <c s="72" t="str">
        <f>IF('S.D.PASTE SHEET'!AD874="","",'S.D.PASTE SHEET'!AD874)</f>
        <v/>
      </c>
      <c s="74"/>
      <c s="70" t="str">
        <f>IF(AK874="","",IF(AK874&gt;0,COUNT($AG$2:AG874),""))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IF(BC874="","",IF(BC874&gt;0,COUNT($AY$2:AY874),""))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5" spans="1:157" ht="15.75" customHeight="1">
      <c r="A875" s="72" t="str">
        <f>IF('S.D.PASTE SHEET'!A875="","",'S.D.PASTE SHEET'!A875)</f>
        <v/>
      </c>
      <c s="72" t="str">
        <f>IF('S.D.PASTE SHEET'!B875="","",'S.D.PASTE SHEET'!B875)</f>
        <v/>
      </c>
      <c s="72" t="str">
        <f>IF('S.D.PASTE SHEET'!C875="","",'S.D.PASTE SHEET'!C875)</f>
        <v/>
      </c>
      <c s="73" t="str">
        <f>IF('S.D.PASTE SHEET'!D875="","",'S.D.PASTE SHEET'!D875)</f>
        <v/>
      </c>
      <c s="72" t="str">
        <f>IF('S.D.PASTE SHEET'!E875="","",UPPER('S.D.PASTE SHEET'!E875))</f>
        <v/>
      </c>
      <c s="72" t="str">
        <f>IF('S.D.PASTE SHEET'!F875="","",'S.D.PASTE SHEET'!F875)</f>
        <v/>
      </c>
      <c s="72" t="str">
        <f>IF('S.D.PASTE SHEET'!G875="","",UPPER('S.D.PASTE SHEET'!G875))</f>
        <v/>
      </c>
      <c s="72" t="str">
        <f>IF('S.D.PASTE SHEET'!H875="","",UPPER('S.D.PASTE SHEET'!H875))</f>
        <v/>
      </c>
      <c s="72" t="str">
        <f>IF('S.D.PASTE SHEET'!I875="","",'S.D.PASTE SHEET'!I875)</f>
        <v/>
      </c>
      <c s="73" t="str">
        <f>IF('S.D.PASTE SHEET'!J875="","",'S.D.PASTE SHEET'!J875)</f>
        <v/>
      </c>
      <c s="72" t="str">
        <f>IF('S.D.PASTE SHEET'!K875="","",'S.D.PASTE SHEET'!K875)</f>
        <v/>
      </c>
      <c s="72" t="str">
        <f>IF('S.D.PASTE SHEET'!L875="","",'S.D.PASTE SHEET'!L875)</f>
        <v/>
      </c>
      <c s="72" t="str">
        <f>IF('S.D.PASTE SHEET'!M875="","",'S.D.PASTE SHEET'!M875)</f>
        <v/>
      </c>
      <c s="72" t="str">
        <f>IF('S.D.PASTE SHEET'!N875="","",'S.D.PASTE SHEET'!N875)</f>
        <v/>
      </c>
      <c s="72" t="str">
        <f>IF('S.D.PASTE SHEET'!O875="","",'S.D.PASTE SHEET'!O875)</f>
        <v/>
      </c>
      <c s="72" t="str">
        <f>IF('S.D.PASTE SHEET'!P875="","",'S.D.PASTE SHEET'!P875)</f>
        <v/>
      </c>
      <c s="72" t="str">
        <f>IF('S.D.PASTE SHEET'!Q875="","",'S.D.PASTE SHEET'!Q875)</f>
        <v/>
      </c>
      <c s="72" t="str">
        <f>IF('S.D.PASTE SHEET'!R875="","",'S.D.PASTE SHEET'!R875)</f>
        <v/>
      </c>
      <c s="72" t="str">
        <f>IF('S.D.PASTE SHEET'!S875="","",'S.D.PASTE SHEET'!S875)</f>
        <v/>
      </c>
      <c s="72" t="str">
        <f>IF('S.D.PASTE SHEET'!T875="","",'S.D.PASTE SHEET'!T875)</f>
        <v/>
      </c>
      <c s="72" t="str">
        <f>IF('S.D.PASTE SHEET'!U875="","",'S.D.PASTE SHEET'!U875)</f>
        <v/>
      </c>
      <c s="72" t="str">
        <f>IF('S.D.PASTE SHEET'!V875="","",'S.D.PASTE SHEET'!V875)</f>
        <v/>
      </c>
      <c s="72" t="str">
        <f>IF('S.D.PASTE SHEET'!W875="","",'S.D.PASTE SHEET'!W875)</f>
        <v/>
      </c>
      <c s="72" t="str">
        <f>IF('S.D.PASTE SHEET'!X875="","",'S.D.PASTE SHEET'!X875)</f>
        <v/>
      </c>
      <c s="72" t="str">
        <f>IF('S.D.PASTE SHEET'!Y875="","",'S.D.PASTE SHEET'!Y875)</f>
        <v/>
      </c>
      <c s="72" t="str">
        <f>IF('S.D.PASTE SHEET'!Z875="","",'S.D.PASTE SHEET'!Z875)</f>
        <v/>
      </c>
      <c s="72" t="str">
        <f>IF('S.D.PASTE SHEET'!AA875="","",'S.D.PASTE SHEET'!AA875)</f>
        <v/>
      </c>
      <c s="72" t="str">
        <f>IF('S.D.PASTE SHEET'!AB875="","",'S.D.PASTE SHEET'!AB875)</f>
        <v/>
      </c>
      <c s="72" t="str">
        <f>IF('S.D.PASTE SHEET'!AC875="","",'S.D.PASTE SHEET'!AC875)</f>
        <v/>
      </c>
      <c s="72" t="str">
        <f>IF('S.D.PASTE SHEET'!AD875="","",'S.D.PASTE SHEET'!AD875)</f>
        <v/>
      </c>
      <c s="74"/>
      <c s="70" t="str">
        <f>IF(AK875="","",IF(AK875&gt;0,COUNT($AG$2:AG875),""))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IF(BC875="","",IF(BC875&gt;0,COUNT($AY$2:AY875),""))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6" spans="1:157" ht="15.75" customHeight="1">
      <c r="A876" s="72" t="str">
        <f>IF('S.D.PASTE SHEET'!A876="","",'S.D.PASTE SHEET'!A876)</f>
        <v/>
      </c>
      <c s="72" t="str">
        <f>IF('S.D.PASTE SHEET'!B876="","",'S.D.PASTE SHEET'!B876)</f>
        <v/>
      </c>
      <c s="72" t="str">
        <f>IF('S.D.PASTE SHEET'!C876="","",'S.D.PASTE SHEET'!C876)</f>
        <v/>
      </c>
      <c s="73" t="str">
        <f>IF('S.D.PASTE SHEET'!D876="","",'S.D.PASTE SHEET'!D876)</f>
        <v/>
      </c>
      <c s="72" t="str">
        <f>IF('S.D.PASTE SHEET'!E876="","",UPPER('S.D.PASTE SHEET'!E876))</f>
        <v/>
      </c>
      <c s="72" t="str">
        <f>IF('S.D.PASTE SHEET'!F876="","",'S.D.PASTE SHEET'!F876)</f>
        <v/>
      </c>
      <c s="72" t="str">
        <f>IF('S.D.PASTE SHEET'!G876="","",UPPER('S.D.PASTE SHEET'!G876))</f>
        <v/>
      </c>
      <c s="72" t="str">
        <f>IF('S.D.PASTE SHEET'!H876="","",UPPER('S.D.PASTE SHEET'!H876))</f>
        <v/>
      </c>
      <c s="72" t="str">
        <f>IF('S.D.PASTE SHEET'!I876="","",'S.D.PASTE SHEET'!I876)</f>
        <v/>
      </c>
      <c s="73" t="str">
        <f>IF('S.D.PASTE SHEET'!J876="","",'S.D.PASTE SHEET'!J876)</f>
        <v/>
      </c>
      <c s="72" t="str">
        <f>IF('S.D.PASTE SHEET'!K876="","",'S.D.PASTE SHEET'!K876)</f>
        <v/>
      </c>
      <c s="72" t="str">
        <f>IF('S.D.PASTE SHEET'!L876="","",'S.D.PASTE SHEET'!L876)</f>
        <v/>
      </c>
      <c s="72" t="str">
        <f>IF('S.D.PASTE SHEET'!M876="","",'S.D.PASTE SHEET'!M876)</f>
        <v/>
      </c>
      <c s="72" t="str">
        <f>IF('S.D.PASTE SHEET'!N876="","",'S.D.PASTE SHEET'!N876)</f>
        <v/>
      </c>
      <c s="72" t="str">
        <f>IF('S.D.PASTE SHEET'!O876="","",'S.D.PASTE SHEET'!O876)</f>
        <v/>
      </c>
      <c s="72" t="str">
        <f>IF('S.D.PASTE SHEET'!P876="","",'S.D.PASTE SHEET'!P876)</f>
        <v/>
      </c>
      <c s="72" t="str">
        <f>IF('S.D.PASTE SHEET'!Q876="","",'S.D.PASTE SHEET'!Q876)</f>
        <v/>
      </c>
      <c s="72" t="str">
        <f>IF('S.D.PASTE SHEET'!R876="","",'S.D.PASTE SHEET'!R876)</f>
        <v/>
      </c>
      <c s="72" t="str">
        <f>IF('S.D.PASTE SHEET'!S876="","",'S.D.PASTE SHEET'!S876)</f>
        <v/>
      </c>
      <c s="72" t="str">
        <f>IF('S.D.PASTE SHEET'!T876="","",'S.D.PASTE SHEET'!T876)</f>
        <v/>
      </c>
      <c s="72" t="str">
        <f>IF('S.D.PASTE SHEET'!U876="","",'S.D.PASTE SHEET'!U876)</f>
        <v/>
      </c>
      <c s="72" t="str">
        <f>IF('S.D.PASTE SHEET'!V876="","",'S.D.PASTE SHEET'!V876)</f>
        <v/>
      </c>
      <c s="72" t="str">
        <f>IF('S.D.PASTE SHEET'!W876="","",'S.D.PASTE SHEET'!W876)</f>
        <v/>
      </c>
      <c s="72" t="str">
        <f>IF('S.D.PASTE SHEET'!X876="","",'S.D.PASTE SHEET'!X876)</f>
        <v/>
      </c>
      <c s="72" t="str">
        <f>IF('S.D.PASTE SHEET'!Y876="","",'S.D.PASTE SHEET'!Y876)</f>
        <v/>
      </c>
      <c s="72" t="str">
        <f>IF('S.D.PASTE SHEET'!Z876="","",'S.D.PASTE SHEET'!Z876)</f>
        <v/>
      </c>
      <c s="72" t="str">
        <f>IF('S.D.PASTE SHEET'!AA876="","",'S.D.PASTE SHEET'!AA876)</f>
        <v/>
      </c>
      <c s="72" t="str">
        <f>IF('S.D.PASTE SHEET'!AB876="","",'S.D.PASTE SHEET'!AB876)</f>
        <v/>
      </c>
      <c s="72" t="str">
        <f>IF('S.D.PASTE SHEET'!AC876="","",'S.D.PASTE SHEET'!AC876)</f>
        <v/>
      </c>
      <c s="72" t="str">
        <f>IF('S.D.PASTE SHEET'!AD876="","",'S.D.PASTE SHEET'!AD876)</f>
        <v/>
      </c>
      <c s="74"/>
      <c s="70" t="str">
        <f>IF(AK876="","",IF(AK876&gt;0,COUNT($AG$2:AG876),""))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IF(BC876="","",IF(BC876&gt;0,COUNT($AY$2:AY876),""))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7" spans="1:157" ht="15.75" customHeight="1">
      <c r="A877" s="72" t="str">
        <f>IF('S.D.PASTE SHEET'!A877="","",'S.D.PASTE SHEET'!A877)</f>
        <v/>
      </c>
      <c s="72" t="str">
        <f>IF('S.D.PASTE SHEET'!B877="","",'S.D.PASTE SHEET'!B877)</f>
        <v/>
      </c>
      <c s="72" t="str">
        <f>IF('S.D.PASTE SHEET'!C877="","",'S.D.PASTE SHEET'!C877)</f>
        <v/>
      </c>
      <c s="73" t="str">
        <f>IF('S.D.PASTE SHEET'!D877="","",'S.D.PASTE SHEET'!D877)</f>
        <v/>
      </c>
      <c s="72" t="str">
        <f>IF('S.D.PASTE SHEET'!E877="","",UPPER('S.D.PASTE SHEET'!E877))</f>
        <v/>
      </c>
      <c s="72" t="str">
        <f>IF('S.D.PASTE SHEET'!F877="","",'S.D.PASTE SHEET'!F877)</f>
        <v/>
      </c>
      <c s="72" t="str">
        <f>IF('S.D.PASTE SHEET'!G877="","",UPPER('S.D.PASTE SHEET'!G877))</f>
        <v/>
      </c>
      <c s="72" t="str">
        <f>IF('S.D.PASTE SHEET'!H877="","",UPPER('S.D.PASTE SHEET'!H877))</f>
        <v/>
      </c>
      <c s="72" t="str">
        <f>IF('S.D.PASTE SHEET'!I877="","",'S.D.PASTE SHEET'!I877)</f>
        <v/>
      </c>
      <c s="73" t="str">
        <f>IF('S.D.PASTE SHEET'!J877="","",'S.D.PASTE SHEET'!J877)</f>
        <v/>
      </c>
      <c s="72" t="str">
        <f>IF('S.D.PASTE SHEET'!K877="","",'S.D.PASTE SHEET'!K877)</f>
        <v/>
      </c>
      <c s="72" t="str">
        <f>IF('S.D.PASTE SHEET'!L877="","",'S.D.PASTE SHEET'!L877)</f>
        <v/>
      </c>
      <c s="72" t="str">
        <f>IF('S.D.PASTE SHEET'!M877="","",'S.D.PASTE SHEET'!M877)</f>
        <v/>
      </c>
      <c s="72" t="str">
        <f>IF('S.D.PASTE SHEET'!N877="","",'S.D.PASTE SHEET'!N877)</f>
        <v/>
      </c>
      <c s="72" t="str">
        <f>IF('S.D.PASTE SHEET'!O877="","",'S.D.PASTE SHEET'!O877)</f>
        <v/>
      </c>
      <c s="72" t="str">
        <f>IF('S.D.PASTE SHEET'!P877="","",'S.D.PASTE SHEET'!P877)</f>
        <v/>
      </c>
      <c s="72" t="str">
        <f>IF('S.D.PASTE SHEET'!Q877="","",'S.D.PASTE SHEET'!Q877)</f>
        <v/>
      </c>
      <c s="72" t="str">
        <f>IF('S.D.PASTE SHEET'!R877="","",'S.D.PASTE SHEET'!R877)</f>
        <v/>
      </c>
      <c s="72" t="str">
        <f>IF('S.D.PASTE SHEET'!S877="","",'S.D.PASTE SHEET'!S877)</f>
        <v/>
      </c>
      <c s="72" t="str">
        <f>IF('S.D.PASTE SHEET'!T877="","",'S.D.PASTE SHEET'!T877)</f>
        <v/>
      </c>
      <c s="72" t="str">
        <f>IF('S.D.PASTE SHEET'!U877="","",'S.D.PASTE SHEET'!U877)</f>
        <v/>
      </c>
      <c s="72" t="str">
        <f>IF('S.D.PASTE SHEET'!V877="","",'S.D.PASTE SHEET'!V877)</f>
        <v/>
      </c>
      <c s="72" t="str">
        <f>IF('S.D.PASTE SHEET'!W877="","",'S.D.PASTE SHEET'!W877)</f>
        <v/>
      </c>
      <c s="72" t="str">
        <f>IF('S.D.PASTE SHEET'!X877="","",'S.D.PASTE SHEET'!X877)</f>
        <v/>
      </c>
      <c s="72" t="str">
        <f>IF('S.D.PASTE SHEET'!Y877="","",'S.D.PASTE SHEET'!Y877)</f>
        <v/>
      </c>
      <c s="72" t="str">
        <f>IF('S.D.PASTE SHEET'!Z877="","",'S.D.PASTE SHEET'!Z877)</f>
        <v/>
      </c>
      <c s="72" t="str">
        <f>IF('S.D.PASTE SHEET'!AA877="","",'S.D.PASTE SHEET'!AA877)</f>
        <v/>
      </c>
      <c s="72" t="str">
        <f>IF('S.D.PASTE SHEET'!AB877="","",'S.D.PASTE SHEET'!AB877)</f>
        <v/>
      </c>
      <c s="72" t="str">
        <f>IF('S.D.PASTE SHEET'!AC877="","",'S.D.PASTE SHEET'!AC877)</f>
        <v/>
      </c>
      <c s="72" t="str">
        <f>IF('S.D.PASTE SHEET'!AD877="","",'S.D.PASTE SHEET'!AD877)</f>
        <v/>
      </c>
      <c s="74"/>
      <c s="70" t="str">
        <f>IF(AK877="","",IF(AK877&gt;0,COUNT($AG$2:AG877),""))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IF(BC877="","",IF(BC877&gt;0,COUNT($AY$2:AY877),""))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8" spans="1:157" ht="15.75" customHeight="1">
      <c r="A878" s="72" t="str">
        <f>IF('S.D.PASTE SHEET'!A878="","",'S.D.PASTE SHEET'!A878)</f>
        <v/>
      </c>
      <c s="72" t="str">
        <f>IF('S.D.PASTE SHEET'!B878="","",'S.D.PASTE SHEET'!B878)</f>
        <v/>
      </c>
      <c s="72" t="str">
        <f>IF('S.D.PASTE SHEET'!C878="","",'S.D.PASTE SHEET'!C878)</f>
        <v/>
      </c>
      <c s="73" t="str">
        <f>IF('S.D.PASTE SHEET'!D878="","",'S.D.PASTE SHEET'!D878)</f>
        <v/>
      </c>
      <c s="72" t="str">
        <f>IF('S.D.PASTE SHEET'!E878="","",UPPER('S.D.PASTE SHEET'!E878))</f>
        <v/>
      </c>
      <c s="72" t="str">
        <f>IF('S.D.PASTE SHEET'!F878="","",'S.D.PASTE SHEET'!F878)</f>
        <v/>
      </c>
      <c s="72" t="str">
        <f>IF('S.D.PASTE SHEET'!G878="","",UPPER('S.D.PASTE SHEET'!G878))</f>
        <v/>
      </c>
      <c s="72" t="str">
        <f>IF('S.D.PASTE SHEET'!H878="","",UPPER('S.D.PASTE SHEET'!H878))</f>
        <v/>
      </c>
      <c s="72" t="str">
        <f>IF('S.D.PASTE SHEET'!I878="","",'S.D.PASTE SHEET'!I878)</f>
        <v/>
      </c>
      <c s="73" t="str">
        <f>IF('S.D.PASTE SHEET'!J878="","",'S.D.PASTE SHEET'!J878)</f>
        <v/>
      </c>
      <c s="72" t="str">
        <f>IF('S.D.PASTE SHEET'!K878="","",'S.D.PASTE SHEET'!K878)</f>
        <v/>
      </c>
      <c s="72" t="str">
        <f>IF('S.D.PASTE SHEET'!L878="","",'S.D.PASTE SHEET'!L878)</f>
        <v/>
      </c>
      <c s="72" t="str">
        <f>IF('S.D.PASTE SHEET'!M878="","",'S.D.PASTE SHEET'!M878)</f>
        <v/>
      </c>
      <c s="72" t="str">
        <f>IF('S.D.PASTE SHEET'!N878="","",'S.D.PASTE SHEET'!N878)</f>
        <v/>
      </c>
      <c s="72" t="str">
        <f>IF('S.D.PASTE SHEET'!O878="","",'S.D.PASTE SHEET'!O878)</f>
        <v/>
      </c>
      <c s="72" t="str">
        <f>IF('S.D.PASTE SHEET'!P878="","",'S.D.PASTE SHEET'!P878)</f>
        <v/>
      </c>
      <c s="72" t="str">
        <f>IF('S.D.PASTE SHEET'!Q878="","",'S.D.PASTE SHEET'!Q878)</f>
        <v/>
      </c>
      <c s="72" t="str">
        <f>IF('S.D.PASTE SHEET'!R878="","",'S.D.PASTE SHEET'!R878)</f>
        <v/>
      </c>
      <c s="72" t="str">
        <f>IF('S.D.PASTE SHEET'!S878="","",'S.D.PASTE SHEET'!S878)</f>
        <v/>
      </c>
      <c s="72" t="str">
        <f>IF('S.D.PASTE SHEET'!T878="","",'S.D.PASTE SHEET'!T878)</f>
        <v/>
      </c>
      <c s="72" t="str">
        <f>IF('S.D.PASTE SHEET'!U878="","",'S.D.PASTE SHEET'!U878)</f>
        <v/>
      </c>
      <c s="72" t="str">
        <f>IF('S.D.PASTE SHEET'!V878="","",'S.D.PASTE SHEET'!V878)</f>
        <v/>
      </c>
      <c s="72" t="str">
        <f>IF('S.D.PASTE SHEET'!W878="","",'S.D.PASTE SHEET'!W878)</f>
        <v/>
      </c>
      <c s="72" t="str">
        <f>IF('S.D.PASTE SHEET'!X878="","",'S.D.PASTE SHEET'!X878)</f>
        <v/>
      </c>
      <c s="72" t="str">
        <f>IF('S.D.PASTE SHEET'!Y878="","",'S.D.PASTE SHEET'!Y878)</f>
        <v/>
      </c>
      <c s="72" t="str">
        <f>IF('S.D.PASTE SHEET'!Z878="","",'S.D.PASTE SHEET'!Z878)</f>
        <v/>
      </c>
      <c s="72" t="str">
        <f>IF('S.D.PASTE SHEET'!AA878="","",'S.D.PASTE SHEET'!AA878)</f>
        <v/>
      </c>
      <c s="72" t="str">
        <f>IF('S.D.PASTE SHEET'!AB878="","",'S.D.PASTE SHEET'!AB878)</f>
        <v/>
      </c>
      <c s="72" t="str">
        <f>IF('S.D.PASTE SHEET'!AC878="","",'S.D.PASTE SHEET'!AC878)</f>
        <v/>
      </c>
      <c s="72" t="str">
        <f>IF('S.D.PASTE SHEET'!AD878="","",'S.D.PASTE SHEET'!AD878)</f>
        <v/>
      </c>
      <c s="74"/>
      <c s="70" t="str">
        <f>IF(AK878="","",IF(AK878&gt;0,COUNT($AG$2:AG878),""))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IF(BC878="","",IF(BC878&gt;0,COUNT($AY$2:AY878),""))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79" spans="1:157" ht="15.75" customHeight="1">
      <c r="A879" s="72" t="str">
        <f>IF('S.D.PASTE SHEET'!A879="","",'S.D.PASTE SHEET'!A879)</f>
        <v/>
      </c>
      <c s="72" t="str">
        <f>IF('S.D.PASTE SHEET'!B879="","",'S.D.PASTE SHEET'!B879)</f>
        <v/>
      </c>
      <c s="72" t="str">
        <f>IF('S.D.PASTE SHEET'!C879="","",'S.D.PASTE SHEET'!C879)</f>
        <v/>
      </c>
      <c s="73" t="str">
        <f>IF('S.D.PASTE SHEET'!D879="","",'S.D.PASTE SHEET'!D879)</f>
        <v/>
      </c>
      <c s="72" t="str">
        <f>IF('S.D.PASTE SHEET'!E879="","",UPPER('S.D.PASTE SHEET'!E879))</f>
        <v/>
      </c>
      <c s="72" t="str">
        <f>IF('S.D.PASTE SHEET'!F879="","",'S.D.PASTE SHEET'!F879)</f>
        <v/>
      </c>
      <c s="72" t="str">
        <f>IF('S.D.PASTE SHEET'!G879="","",UPPER('S.D.PASTE SHEET'!G879))</f>
        <v/>
      </c>
      <c s="72" t="str">
        <f>IF('S.D.PASTE SHEET'!H879="","",UPPER('S.D.PASTE SHEET'!H879))</f>
        <v/>
      </c>
      <c s="72" t="str">
        <f>IF('S.D.PASTE SHEET'!I879="","",'S.D.PASTE SHEET'!I879)</f>
        <v/>
      </c>
      <c s="73" t="str">
        <f>IF('S.D.PASTE SHEET'!J879="","",'S.D.PASTE SHEET'!J879)</f>
        <v/>
      </c>
      <c s="72" t="str">
        <f>IF('S.D.PASTE SHEET'!K879="","",'S.D.PASTE SHEET'!K879)</f>
        <v/>
      </c>
      <c s="72" t="str">
        <f>IF('S.D.PASTE SHEET'!L879="","",'S.D.PASTE SHEET'!L879)</f>
        <v/>
      </c>
      <c s="72" t="str">
        <f>IF('S.D.PASTE SHEET'!M879="","",'S.D.PASTE SHEET'!M879)</f>
        <v/>
      </c>
      <c s="72" t="str">
        <f>IF('S.D.PASTE SHEET'!N879="","",'S.D.PASTE SHEET'!N879)</f>
        <v/>
      </c>
      <c s="72" t="str">
        <f>IF('S.D.PASTE SHEET'!O879="","",'S.D.PASTE SHEET'!O879)</f>
        <v/>
      </c>
      <c s="72" t="str">
        <f>IF('S.D.PASTE SHEET'!P879="","",'S.D.PASTE SHEET'!P879)</f>
        <v/>
      </c>
      <c s="72" t="str">
        <f>IF('S.D.PASTE SHEET'!Q879="","",'S.D.PASTE SHEET'!Q879)</f>
        <v/>
      </c>
      <c s="72" t="str">
        <f>IF('S.D.PASTE SHEET'!R879="","",'S.D.PASTE SHEET'!R879)</f>
        <v/>
      </c>
      <c s="72" t="str">
        <f>IF('S.D.PASTE SHEET'!S879="","",'S.D.PASTE SHEET'!S879)</f>
        <v/>
      </c>
      <c s="72" t="str">
        <f>IF('S.D.PASTE SHEET'!T879="","",'S.D.PASTE SHEET'!T879)</f>
        <v/>
      </c>
      <c s="72" t="str">
        <f>IF('S.D.PASTE SHEET'!U879="","",'S.D.PASTE SHEET'!U879)</f>
        <v/>
      </c>
      <c s="72" t="str">
        <f>IF('S.D.PASTE SHEET'!V879="","",'S.D.PASTE SHEET'!V879)</f>
        <v/>
      </c>
      <c s="72" t="str">
        <f>IF('S.D.PASTE SHEET'!W879="","",'S.D.PASTE SHEET'!W879)</f>
        <v/>
      </c>
      <c s="72" t="str">
        <f>IF('S.D.PASTE SHEET'!X879="","",'S.D.PASTE SHEET'!X879)</f>
        <v/>
      </c>
      <c s="72" t="str">
        <f>IF('S.D.PASTE SHEET'!Y879="","",'S.D.PASTE SHEET'!Y879)</f>
        <v/>
      </c>
      <c s="72" t="str">
        <f>IF('S.D.PASTE SHEET'!Z879="","",'S.D.PASTE SHEET'!Z879)</f>
        <v/>
      </c>
      <c s="72" t="str">
        <f>IF('S.D.PASTE SHEET'!AA879="","",'S.D.PASTE SHEET'!AA879)</f>
        <v/>
      </c>
      <c s="72" t="str">
        <f>IF('S.D.PASTE SHEET'!AB879="","",'S.D.PASTE SHEET'!AB879)</f>
        <v/>
      </c>
      <c s="72" t="str">
        <f>IF('S.D.PASTE SHEET'!AC879="","",'S.D.PASTE SHEET'!AC879)</f>
        <v/>
      </c>
      <c s="72" t="str">
        <f>IF('S.D.PASTE SHEET'!AD879="","",'S.D.PASTE SHEET'!AD879)</f>
        <v/>
      </c>
      <c s="74"/>
      <c s="70" t="str">
        <f>IF(AK879="","",IF(AK879&gt;0,COUNT($AG$2:AG879),""))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IF(BC879="","",IF(BC879&gt;0,COUNT($AY$2:AY879),""))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0" spans="1:157" ht="15.75" customHeight="1">
      <c r="A880" s="72" t="str">
        <f>IF('S.D.PASTE SHEET'!A880="","",'S.D.PASTE SHEET'!A880)</f>
        <v/>
      </c>
      <c s="72" t="str">
        <f>IF('S.D.PASTE SHEET'!B880="","",'S.D.PASTE SHEET'!B880)</f>
        <v/>
      </c>
      <c s="72" t="str">
        <f>IF('S.D.PASTE SHEET'!C880="","",'S.D.PASTE SHEET'!C880)</f>
        <v/>
      </c>
      <c s="73" t="str">
        <f>IF('S.D.PASTE SHEET'!D880="","",'S.D.PASTE SHEET'!D880)</f>
        <v/>
      </c>
      <c s="72" t="str">
        <f>IF('S.D.PASTE SHEET'!E880="","",UPPER('S.D.PASTE SHEET'!E880))</f>
        <v/>
      </c>
      <c s="72" t="str">
        <f>IF('S.D.PASTE SHEET'!F880="","",'S.D.PASTE SHEET'!F880)</f>
        <v/>
      </c>
      <c s="72" t="str">
        <f>IF('S.D.PASTE SHEET'!G880="","",UPPER('S.D.PASTE SHEET'!G880))</f>
        <v/>
      </c>
      <c s="72" t="str">
        <f>IF('S.D.PASTE SHEET'!H880="","",UPPER('S.D.PASTE SHEET'!H880))</f>
        <v/>
      </c>
      <c s="72" t="str">
        <f>IF('S.D.PASTE SHEET'!I880="","",'S.D.PASTE SHEET'!I880)</f>
        <v/>
      </c>
      <c s="73" t="str">
        <f>IF('S.D.PASTE SHEET'!J880="","",'S.D.PASTE SHEET'!J880)</f>
        <v/>
      </c>
      <c s="72" t="str">
        <f>IF('S.D.PASTE SHEET'!K880="","",'S.D.PASTE SHEET'!K880)</f>
        <v/>
      </c>
      <c s="72" t="str">
        <f>IF('S.D.PASTE SHEET'!L880="","",'S.D.PASTE SHEET'!L880)</f>
        <v/>
      </c>
      <c s="72" t="str">
        <f>IF('S.D.PASTE SHEET'!M880="","",'S.D.PASTE SHEET'!M880)</f>
        <v/>
      </c>
      <c s="72" t="str">
        <f>IF('S.D.PASTE SHEET'!N880="","",'S.D.PASTE SHEET'!N880)</f>
        <v/>
      </c>
      <c s="72" t="str">
        <f>IF('S.D.PASTE SHEET'!O880="","",'S.D.PASTE SHEET'!O880)</f>
        <v/>
      </c>
      <c s="72" t="str">
        <f>IF('S.D.PASTE SHEET'!P880="","",'S.D.PASTE SHEET'!P880)</f>
        <v/>
      </c>
      <c s="72" t="str">
        <f>IF('S.D.PASTE SHEET'!Q880="","",'S.D.PASTE SHEET'!Q880)</f>
        <v/>
      </c>
      <c s="72" t="str">
        <f>IF('S.D.PASTE SHEET'!R880="","",'S.D.PASTE SHEET'!R880)</f>
        <v/>
      </c>
      <c s="72" t="str">
        <f>IF('S.D.PASTE SHEET'!S880="","",'S.D.PASTE SHEET'!S880)</f>
        <v/>
      </c>
      <c s="72" t="str">
        <f>IF('S.D.PASTE SHEET'!T880="","",'S.D.PASTE SHEET'!T880)</f>
        <v/>
      </c>
      <c s="72" t="str">
        <f>IF('S.D.PASTE SHEET'!U880="","",'S.D.PASTE SHEET'!U880)</f>
        <v/>
      </c>
      <c s="72" t="str">
        <f>IF('S.D.PASTE SHEET'!V880="","",'S.D.PASTE SHEET'!V880)</f>
        <v/>
      </c>
      <c s="72" t="str">
        <f>IF('S.D.PASTE SHEET'!W880="","",'S.D.PASTE SHEET'!W880)</f>
        <v/>
      </c>
      <c s="72" t="str">
        <f>IF('S.D.PASTE SHEET'!X880="","",'S.D.PASTE SHEET'!X880)</f>
        <v/>
      </c>
      <c s="72" t="str">
        <f>IF('S.D.PASTE SHEET'!Y880="","",'S.D.PASTE SHEET'!Y880)</f>
        <v/>
      </c>
      <c s="72" t="str">
        <f>IF('S.D.PASTE SHEET'!Z880="","",'S.D.PASTE SHEET'!Z880)</f>
        <v/>
      </c>
      <c s="72" t="str">
        <f>IF('S.D.PASTE SHEET'!AA880="","",'S.D.PASTE SHEET'!AA880)</f>
        <v/>
      </c>
      <c s="72" t="str">
        <f>IF('S.D.PASTE SHEET'!AB880="","",'S.D.PASTE SHEET'!AB880)</f>
        <v/>
      </c>
      <c s="72" t="str">
        <f>IF('S.D.PASTE SHEET'!AC880="","",'S.D.PASTE SHEET'!AC880)</f>
        <v/>
      </c>
      <c s="72" t="str">
        <f>IF('S.D.PASTE SHEET'!AD880="","",'S.D.PASTE SHEET'!AD880)</f>
        <v/>
      </c>
      <c s="74"/>
      <c s="70" t="str">
        <f>IF(AK880="","",IF(AK880&gt;0,COUNT($AG$2:AG880),""))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IF(BC880="","",IF(BC880&gt;0,COUNT($AY$2:AY880),""))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1" spans="1:157" ht="15.75" customHeight="1">
      <c r="A881" s="72" t="str">
        <f>IF('S.D.PASTE SHEET'!A881="","",'S.D.PASTE SHEET'!A881)</f>
        <v/>
      </c>
      <c s="72" t="str">
        <f>IF('S.D.PASTE SHEET'!B881="","",'S.D.PASTE SHEET'!B881)</f>
        <v/>
      </c>
      <c s="72" t="str">
        <f>IF('S.D.PASTE SHEET'!C881="","",'S.D.PASTE SHEET'!C881)</f>
        <v/>
      </c>
      <c s="73" t="str">
        <f>IF('S.D.PASTE SHEET'!D881="","",'S.D.PASTE SHEET'!D881)</f>
        <v/>
      </c>
      <c s="72" t="str">
        <f>IF('S.D.PASTE SHEET'!E881="","",UPPER('S.D.PASTE SHEET'!E881))</f>
        <v/>
      </c>
      <c s="72" t="str">
        <f>IF('S.D.PASTE SHEET'!F881="","",'S.D.PASTE SHEET'!F881)</f>
        <v/>
      </c>
      <c s="72" t="str">
        <f>IF('S.D.PASTE SHEET'!G881="","",UPPER('S.D.PASTE SHEET'!G881))</f>
        <v/>
      </c>
      <c s="72" t="str">
        <f>IF('S.D.PASTE SHEET'!H881="","",UPPER('S.D.PASTE SHEET'!H881))</f>
        <v/>
      </c>
      <c s="72" t="str">
        <f>IF('S.D.PASTE SHEET'!I881="","",'S.D.PASTE SHEET'!I881)</f>
        <v/>
      </c>
      <c s="73" t="str">
        <f>IF('S.D.PASTE SHEET'!J881="","",'S.D.PASTE SHEET'!J881)</f>
        <v/>
      </c>
      <c s="72" t="str">
        <f>IF('S.D.PASTE SHEET'!K881="","",'S.D.PASTE SHEET'!K881)</f>
        <v/>
      </c>
      <c s="72" t="str">
        <f>IF('S.D.PASTE SHEET'!L881="","",'S.D.PASTE SHEET'!L881)</f>
        <v/>
      </c>
      <c s="72" t="str">
        <f>IF('S.D.PASTE SHEET'!M881="","",'S.D.PASTE SHEET'!M881)</f>
        <v/>
      </c>
      <c s="72" t="str">
        <f>IF('S.D.PASTE SHEET'!N881="","",'S.D.PASTE SHEET'!N881)</f>
        <v/>
      </c>
      <c s="72" t="str">
        <f>IF('S.D.PASTE SHEET'!O881="","",'S.D.PASTE SHEET'!O881)</f>
        <v/>
      </c>
      <c s="72" t="str">
        <f>IF('S.D.PASTE SHEET'!P881="","",'S.D.PASTE SHEET'!P881)</f>
        <v/>
      </c>
      <c s="72" t="str">
        <f>IF('S.D.PASTE SHEET'!Q881="","",'S.D.PASTE SHEET'!Q881)</f>
        <v/>
      </c>
      <c s="72" t="str">
        <f>IF('S.D.PASTE SHEET'!R881="","",'S.D.PASTE SHEET'!R881)</f>
        <v/>
      </c>
      <c s="72" t="str">
        <f>IF('S.D.PASTE SHEET'!S881="","",'S.D.PASTE SHEET'!S881)</f>
        <v/>
      </c>
      <c s="72" t="str">
        <f>IF('S.D.PASTE SHEET'!T881="","",'S.D.PASTE SHEET'!T881)</f>
        <v/>
      </c>
      <c s="72" t="str">
        <f>IF('S.D.PASTE SHEET'!U881="","",'S.D.PASTE SHEET'!U881)</f>
        <v/>
      </c>
      <c s="72" t="str">
        <f>IF('S.D.PASTE SHEET'!V881="","",'S.D.PASTE SHEET'!V881)</f>
        <v/>
      </c>
      <c s="72" t="str">
        <f>IF('S.D.PASTE SHEET'!W881="","",'S.D.PASTE SHEET'!W881)</f>
        <v/>
      </c>
      <c s="72" t="str">
        <f>IF('S.D.PASTE SHEET'!X881="","",'S.D.PASTE SHEET'!X881)</f>
        <v/>
      </c>
      <c s="72" t="str">
        <f>IF('S.D.PASTE SHEET'!Y881="","",'S.D.PASTE SHEET'!Y881)</f>
        <v/>
      </c>
      <c s="72" t="str">
        <f>IF('S.D.PASTE SHEET'!Z881="","",'S.D.PASTE SHEET'!Z881)</f>
        <v/>
      </c>
      <c s="72" t="str">
        <f>IF('S.D.PASTE SHEET'!AA881="","",'S.D.PASTE SHEET'!AA881)</f>
        <v/>
      </c>
      <c s="72" t="str">
        <f>IF('S.D.PASTE SHEET'!AB881="","",'S.D.PASTE SHEET'!AB881)</f>
        <v/>
      </c>
      <c s="72" t="str">
        <f>IF('S.D.PASTE SHEET'!AC881="","",'S.D.PASTE SHEET'!AC881)</f>
        <v/>
      </c>
      <c s="72" t="str">
        <f>IF('S.D.PASTE SHEET'!AD881="","",'S.D.PASTE SHEET'!AD881)</f>
        <v/>
      </c>
      <c s="74"/>
      <c s="70" t="str">
        <f>IF(AK881="","",IF(AK881&gt;0,COUNT($AG$2:AG881),""))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IF(BC881="","",IF(BC881&gt;0,COUNT($AY$2:AY881),""))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2" spans="1:157" ht="15.75" customHeight="1">
      <c r="A882" s="72" t="str">
        <f>IF('S.D.PASTE SHEET'!A882="","",'S.D.PASTE SHEET'!A882)</f>
        <v/>
      </c>
      <c s="72" t="str">
        <f>IF('S.D.PASTE SHEET'!B882="","",'S.D.PASTE SHEET'!B882)</f>
        <v/>
      </c>
      <c s="72" t="str">
        <f>IF('S.D.PASTE SHEET'!C882="","",'S.D.PASTE SHEET'!C882)</f>
        <v/>
      </c>
      <c s="73" t="str">
        <f>IF('S.D.PASTE SHEET'!D882="","",'S.D.PASTE SHEET'!D882)</f>
        <v/>
      </c>
      <c s="72" t="str">
        <f>IF('S.D.PASTE SHEET'!E882="","",UPPER('S.D.PASTE SHEET'!E882))</f>
        <v/>
      </c>
      <c s="72" t="str">
        <f>IF('S.D.PASTE SHEET'!F882="","",'S.D.PASTE SHEET'!F882)</f>
        <v/>
      </c>
      <c s="72" t="str">
        <f>IF('S.D.PASTE SHEET'!G882="","",UPPER('S.D.PASTE SHEET'!G882))</f>
        <v/>
      </c>
      <c s="72" t="str">
        <f>IF('S.D.PASTE SHEET'!H882="","",UPPER('S.D.PASTE SHEET'!H882))</f>
        <v/>
      </c>
      <c s="72" t="str">
        <f>IF('S.D.PASTE SHEET'!I882="","",'S.D.PASTE SHEET'!I882)</f>
        <v/>
      </c>
      <c s="73" t="str">
        <f>IF('S.D.PASTE SHEET'!J882="","",'S.D.PASTE SHEET'!J882)</f>
        <v/>
      </c>
      <c s="72" t="str">
        <f>IF('S.D.PASTE SHEET'!K882="","",'S.D.PASTE SHEET'!K882)</f>
        <v/>
      </c>
      <c s="72" t="str">
        <f>IF('S.D.PASTE SHEET'!L882="","",'S.D.PASTE SHEET'!L882)</f>
        <v/>
      </c>
      <c s="72" t="str">
        <f>IF('S.D.PASTE SHEET'!M882="","",'S.D.PASTE SHEET'!M882)</f>
        <v/>
      </c>
      <c s="72" t="str">
        <f>IF('S.D.PASTE SHEET'!N882="","",'S.D.PASTE SHEET'!N882)</f>
        <v/>
      </c>
      <c s="72" t="str">
        <f>IF('S.D.PASTE SHEET'!O882="","",'S.D.PASTE SHEET'!O882)</f>
        <v/>
      </c>
      <c s="72" t="str">
        <f>IF('S.D.PASTE SHEET'!P882="","",'S.D.PASTE SHEET'!P882)</f>
        <v/>
      </c>
      <c s="72" t="str">
        <f>IF('S.D.PASTE SHEET'!Q882="","",'S.D.PASTE SHEET'!Q882)</f>
        <v/>
      </c>
      <c s="72" t="str">
        <f>IF('S.D.PASTE SHEET'!R882="","",'S.D.PASTE SHEET'!R882)</f>
        <v/>
      </c>
      <c s="72" t="str">
        <f>IF('S.D.PASTE SHEET'!S882="","",'S.D.PASTE SHEET'!S882)</f>
        <v/>
      </c>
      <c s="72" t="str">
        <f>IF('S.D.PASTE SHEET'!T882="","",'S.D.PASTE SHEET'!T882)</f>
        <v/>
      </c>
      <c s="72" t="str">
        <f>IF('S.D.PASTE SHEET'!U882="","",'S.D.PASTE SHEET'!U882)</f>
        <v/>
      </c>
      <c s="72" t="str">
        <f>IF('S.D.PASTE SHEET'!V882="","",'S.D.PASTE SHEET'!V882)</f>
        <v/>
      </c>
      <c s="72" t="str">
        <f>IF('S.D.PASTE SHEET'!W882="","",'S.D.PASTE SHEET'!W882)</f>
        <v/>
      </c>
      <c s="72" t="str">
        <f>IF('S.D.PASTE SHEET'!X882="","",'S.D.PASTE SHEET'!X882)</f>
        <v/>
      </c>
      <c s="72" t="str">
        <f>IF('S.D.PASTE SHEET'!Y882="","",'S.D.PASTE SHEET'!Y882)</f>
        <v/>
      </c>
      <c s="72" t="str">
        <f>IF('S.D.PASTE SHEET'!Z882="","",'S.D.PASTE SHEET'!Z882)</f>
        <v/>
      </c>
      <c s="72" t="str">
        <f>IF('S.D.PASTE SHEET'!AA882="","",'S.D.PASTE SHEET'!AA882)</f>
        <v/>
      </c>
      <c s="72" t="str">
        <f>IF('S.D.PASTE SHEET'!AB882="","",'S.D.PASTE SHEET'!AB882)</f>
        <v/>
      </c>
      <c s="72" t="str">
        <f>IF('S.D.PASTE SHEET'!AC882="","",'S.D.PASTE SHEET'!AC882)</f>
        <v/>
      </c>
      <c s="72" t="str">
        <f>IF('S.D.PASTE SHEET'!AD882="","",'S.D.PASTE SHEET'!AD882)</f>
        <v/>
      </c>
      <c s="74"/>
      <c s="70" t="str">
        <f>IF(AK882="","",IF(AK882&gt;0,COUNT($AG$2:AG882),""))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IF(BC882="","",IF(BC882&gt;0,COUNT($AY$2:AY882),""))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3" spans="1:157" ht="15.75" customHeight="1">
      <c r="A883" s="72" t="str">
        <f>IF('S.D.PASTE SHEET'!A883="","",'S.D.PASTE SHEET'!A883)</f>
        <v/>
      </c>
      <c s="72" t="str">
        <f>IF('S.D.PASTE SHEET'!B883="","",'S.D.PASTE SHEET'!B883)</f>
        <v/>
      </c>
      <c s="72" t="str">
        <f>IF('S.D.PASTE SHEET'!C883="","",'S.D.PASTE SHEET'!C883)</f>
        <v/>
      </c>
      <c s="73" t="str">
        <f>IF('S.D.PASTE SHEET'!D883="","",'S.D.PASTE SHEET'!D883)</f>
        <v/>
      </c>
      <c s="72" t="str">
        <f>IF('S.D.PASTE SHEET'!E883="","",UPPER('S.D.PASTE SHEET'!E883))</f>
        <v/>
      </c>
      <c s="72" t="str">
        <f>IF('S.D.PASTE SHEET'!F883="","",'S.D.PASTE SHEET'!F883)</f>
        <v/>
      </c>
      <c s="72" t="str">
        <f>IF('S.D.PASTE SHEET'!G883="","",UPPER('S.D.PASTE SHEET'!G883))</f>
        <v/>
      </c>
      <c s="72" t="str">
        <f>IF('S.D.PASTE SHEET'!H883="","",UPPER('S.D.PASTE SHEET'!H883))</f>
        <v/>
      </c>
      <c s="72" t="str">
        <f>IF('S.D.PASTE SHEET'!I883="","",'S.D.PASTE SHEET'!I883)</f>
        <v/>
      </c>
      <c s="73" t="str">
        <f>IF('S.D.PASTE SHEET'!J883="","",'S.D.PASTE SHEET'!J883)</f>
        <v/>
      </c>
      <c s="72" t="str">
        <f>IF('S.D.PASTE SHEET'!K883="","",'S.D.PASTE SHEET'!K883)</f>
        <v/>
      </c>
      <c s="72" t="str">
        <f>IF('S.D.PASTE SHEET'!L883="","",'S.D.PASTE SHEET'!L883)</f>
        <v/>
      </c>
      <c s="72" t="str">
        <f>IF('S.D.PASTE SHEET'!M883="","",'S.D.PASTE SHEET'!M883)</f>
        <v/>
      </c>
      <c s="72" t="str">
        <f>IF('S.D.PASTE SHEET'!N883="","",'S.D.PASTE SHEET'!N883)</f>
        <v/>
      </c>
      <c s="72" t="str">
        <f>IF('S.D.PASTE SHEET'!O883="","",'S.D.PASTE SHEET'!O883)</f>
        <v/>
      </c>
      <c s="72" t="str">
        <f>IF('S.D.PASTE SHEET'!P883="","",'S.D.PASTE SHEET'!P883)</f>
        <v/>
      </c>
      <c s="72" t="str">
        <f>IF('S.D.PASTE SHEET'!Q883="","",'S.D.PASTE SHEET'!Q883)</f>
        <v/>
      </c>
      <c s="72" t="str">
        <f>IF('S.D.PASTE SHEET'!R883="","",'S.D.PASTE SHEET'!R883)</f>
        <v/>
      </c>
      <c s="72" t="str">
        <f>IF('S.D.PASTE SHEET'!S883="","",'S.D.PASTE SHEET'!S883)</f>
        <v/>
      </c>
      <c s="72" t="str">
        <f>IF('S.D.PASTE SHEET'!T883="","",'S.D.PASTE SHEET'!T883)</f>
        <v/>
      </c>
      <c s="72" t="str">
        <f>IF('S.D.PASTE SHEET'!U883="","",'S.D.PASTE SHEET'!U883)</f>
        <v/>
      </c>
      <c s="72" t="str">
        <f>IF('S.D.PASTE SHEET'!V883="","",'S.D.PASTE SHEET'!V883)</f>
        <v/>
      </c>
      <c s="72" t="str">
        <f>IF('S.D.PASTE SHEET'!W883="","",'S.D.PASTE SHEET'!W883)</f>
        <v/>
      </c>
      <c s="72" t="str">
        <f>IF('S.D.PASTE SHEET'!X883="","",'S.D.PASTE SHEET'!X883)</f>
        <v/>
      </c>
      <c s="72" t="str">
        <f>IF('S.D.PASTE SHEET'!Y883="","",'S.D.PASTE SHEET'!Y883)</f>
        <v/>
      </c>
      <c s="72" t="str">
        <f>IF('S.D.PASTE SHEET'!Z883="","",'S.D.PASTE SHEET'!Z883)</f>
        <v/>
      </c>
      <c s="72" t="str">
        <f>IF('S.D.PASTE SHEET'!AA883="","",'S.D.PASTE SHEET'!AA883)</f>
        <v/>
      </c>
      <c s="72" t="str">
        <f>IF('S.D.PASTE SHEET'!AB883="","",'S.D.PASTE SHEET'!AB883)</f>
        <v/>
      </c>
      <c s="72" t="str">
        <f>IF('S.D.PASTE SHEET'!AC883="","",'S.D.PASTE SHEET'!AC883)</f>
        <v/>
      </c>
      <c s="72" t="str">
        <f>IF('S.D.PASTE SHEET'!AD883="","",'S.D.PASTE SHEET'!AD883)</f>
        <v/>
      </c>
      <c s="74"/>
      <c s="70" t="str">
        <f>IF(AK883="","",IF(AK883&gt;0,COUNT($AG$2:AG883),""))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IF(BC883="","",IF(BC883&gt;0,COUNT($AY$2:AY883),""))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4" spans="1:157" ht="15.75" customHeight="1">
      <c r="A884" s="72" t="str">
        <f>IF('S.D.PASTE SHEET'!A884="","",'S.D.PASTE SHEET'!A884)</f>
        <v/>
      </c>
      <c s="72" t="str">
        <f>IF('S.D.PASTE SHEET'!B884="","",'S.D.PASTE SHEET'!B884)</f>
        <v/>
      </c>
      <c s="72" t="str">
        <f>IF('S.D.PASTE SHEET'!C884="","",'S.D.PASTE SHEET'!C884)</f>
        <v/>
      </c>
      <c s="73" t="str">
        <f>IF('S.D.PASTE SHEET'!D884="","",'S.D.PASTE SHEET'!D884)</f>
        <v/>
      </c>
      <c s="72" t="str">
        <f>IF('S.D.PASTE SHEET'!E884="","",UPPER('S.D.PASTE SHEET'!E884))</f>
        <v/>
      </c>
      <c s="72" t="str">
        <f>IF('S.D.PASTE SHEET'!F884="","",'S.D.PASTE SHEET'!F884)</f>
        <v/>
      </c>
      <c s="72" t="str">
        <f>IF('S.D.PASTE SHEET'!G884="","",UPPER('S.D.PASTE SHEET'!G884))</f>
        <v/>
      </c>
      <c s="72" t="str">
        <f>IF('S.D.PASTE SHEET'!H884="","",UPPER('S.D.PASTE SHEET'!H884))</f>
        <v/>
      </c>
      <c s="72" t="str">
        <f>IF('S.D.PASTE SHEET'!I884="","",'S.D.PASTE SHEET'!I884)</f>
        <v/>
      </c>
      <c s="73" t="str">
        <f>IF('S.D.PASTE SHEET'!J884="","",'S.D.PASTE SHEET'!J884)</f>
        <v/>
      </c>
      <c s="72" t="str">
        <f>IF('S.D.PASTE SHEET'!K884="","",'S.D.PASTE SHEET'!K884)</f>
        <v/>
      </c>
      <c s="72" t="str">
        <f>IF('S.D.PASTE SHEET'!L884="","",'S.D.PASTE SHEET'!L884)</f>
        <v/>
      </c>
      <c s="72" t="str">
        <f>IF('S.D.PASTE SHEET'!M884="","",'S.D.PASTE SHEET'!M884)</f>
        <v/>
      </c>
      <c s="72" t="str">
        <f>IF('S.D.PASTE SHEET'!N884="","",'S.D.PASTE SHEET'!N884)</f>
        <v/>
      </c>
      <c s="72" t="str">
        <f>IF('S.D.PASTE SHEET'!O884="","",'S.D.PASTE SHEET'!O884)</f>
        <v/>
      </c>
      <c s="72" t="str">
        <f>IF('S.D.PASTE SHEET'!P884="","",'S.D.PASTE SHEET'!P884)</f>
        <v/>
      </c>
      <c s="72" t="str">
        <f>IF('S.D.PASTE SHEET'!Q884="","",'S.D.PASTE SHEET'!Q884)</f>
        <v/>
      </c>
      <c s="72" t="str">
        <f>IF('S.D.PASTE SHEET'!R884="","",'S.D.PASTE SHEET'!R884)</f>
        <v/>
      </c>
      <c s="72" t="str">
        <f>IF('S.D.PASTE SHEET'!S884="","",'S.D.PASTE SHEET'!S884)</f>
        <v/>
      </c>
      <c s="72" t="str">
        <f>IF('S.D.PASTE SHEET'!T884="","",'S.D.PASTE SHEET'!T884)</f>
        <v/>
      </c>
      <c s="72" t="str">
        <f>IF('S.D.PASTE SHEET'!U884="","",'S.D.PASTE SHEET'!U884)</f>
        <v/>
      </c>
      <c s="72" t="str">
        <f>IF('S.D.PASTE SHEET'!V884="","",'S.D.PASTE SHEET'!V884)</f>
        <v/>
      </c>
      <c s="72" t="str">
        <f>IF('S.D.PASTE SHEET'!W884="","",'S.D.PASTE SHEET'!W884)</f>
        <v/>
      </c>
      <c s="72" t="str">
        <f>IF('S.D.PASTE SHEET'!X884="","",'S.D.PASTE SHEET'!X884)</f>
        <v/>
      </c>
      <c s="72" t="str">
        <f>IF('S.D.PASTE SHEET'!Y884="","",'S.D.PASTE SHEET'!Y884)</f>
        <v/>
      </c>
      <c s="72" t="str">
        <f>IF('S.D.PASTE SHEET'!Z884="","",'S.D.PASTE SHEET'!Z884)</f>
        <v/>
      </c>
      <c s="72" t="str">
        <f>IF('S.D.PASTE SHEET'!AA884="","",'S.D.PASTE SHEET'!AA884)</f>
        <v/>
      </c>
      <c s="72" t="str">
        <f>IF('S.D.PASTE SHEET'!AB884="","",'S.D.PASTE SHEET'!AB884)</f>
        <v/>
      </c>
      <c s="72" t="str">
        <f>IF('S.D.PASTE SHEET'!AC884="","",'S.D.PASTE SHEET'!AC884)</f>
        <v/>
      </c>
      <c s="72" t="str">
        <f>IF('S.D.PASTE SHEET'!AD884="","",'S.D.PASTE SHEET'!AD884)</f>
        <v/>
      </c>
      <c s="74"/>
      <c s="70" t="str">
        <f>IF(AK884="","",IF(AK884&gt;0,COUNT($AG$2:AG884),""))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IF(BC884="","",IF(BC884&gt;0,COUNT($AY$2:AY884),""))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5" spans="1:157" ht="15.75" customHeight="1">
      <c r="A885" s="72" t="str">
        <f>IF('S.D.PASTE SHEET'!A885="","",'S.D.PASTE SHEET'!A885)</f>
        <v/>
      </c>
      <c s="72" t="str">
        <f>IF('S.D.PASTE SHEET'!B885="","",'S.D.PASTE SHEET'!B885)</f>
        <v/>
      </c>
      <c s="72" t="str">
        <f>IF('S.D.PASTE SHEET'!C885="","",'S.D.PASTE SHEET'!C885)</f>
        <v/>
      </c>
      <c s="73" t="str">
        <f>IF('S.D.PASTE SHEET'!D885="","",'S.D.PASTE SHEET'!D885)</f>
        <v/>
      </c>
      <c s="72" t="str">
        <f>IF('S.D.PASTE SHEET'!E885="","",UPPER('S.D.PASTE SHEET'!E885))</f>
        <v/>
      </c>
      <c s="72" t="str">
        <f>IF('S.D.PASTE SHEET'!F885="","",'S.D.PASTE SHEET'!F885)</f>
        <v/>
      </c>
      <c s="72" t="str">
        <f>IF('S.D.PASTE SHEET'!G885="","",UPPER('S.D.PASTE SHEET'!G885))</f>
        <v/>
      </c>
      <c s="72" t="str">
        <f>IF('S.D.PASTE SHEET'!H885="","",UPPER('S.D.PASTE SHEET'!H885))</f>
        <v/>
      </c>
      <c s="72" t="str">
        <f>IF('S.D.PASTE SHEET'!I885="","",'S.D.PASTE SHEET'!I885)</f>
        <v/>
      </c>
      <c s="73" t="str">
        <f>IF('S.D.PASTE SHEET'!J885="","",'S.D.PASTE SHEET'!J885)</f>
        <v/>
      </c>
      <c s="72" t="str">
        <f>IF('S.D.PASTE SHEET'!K885="","",'S.D.PASTE SHEET'!K885)</f>
        <v/>
      </c>
      <c s="72" t="str">
        <f>IF('S.D.PASTE SHEET'!L885="","",'S.D.PASTE SHEET'!L885)</f>
        <v/>
      </c>
      <c s="72" t="str">
        <f>IF('S.D.PASTE SHEET'!M885="","",'S.D.PASTE SHEET'!M885)</f>
        <v/>
      </c>
      <c s="72" t="str">
        <f>IF('S.D.PASTE SHEET'!N885="","",'S.D.PASTE SHEET'!N885)</f>
        <v/>
      </c>
      <c s="72" t="str">
        <f>IF('S.D.PASTE SHEET'!O885="","",'S.D.PASTE SHEET'!O885)</f>
        <v/>
      </c>
      <c s="72" t="str">
        <f>IF('S.D.PASTE SHEET'!P885="","",'S.D.PASTE SHEET'!P885)</f>
        <v/>
      </c>
      <c s="72" t="str">
        <f>IF('S.D.PASTE SHEET'!Q885="","",'S.D.PASTE SHEET'!Q885)</f>
        <v/>
      </c>
      <c s="72" t="str">
        <f>IF('S.D.PASTE SHEET'!R885="","",'S.D.PASTE SHEET'!R885)</f>
        <v/>
      </c>
      <c s="72" t="str">
        <f>IF('S.D.PASTE SHEET'!S885="","",'S.D.PASTE SHEET'!S885)</f>
        <v/>
      </c>
      <c s="72" t="str">
        <f>IF('S.D.PASTE SHEET'!T885="","",'S.D.PASTE SHEET'!T885)</f>
        <v/>
      </c>
      <c s="72" t="str">
        <f>IF('S.D.PASTE SHEET'!U885="","",'S.D.PASTE SHEET'!U885)</f>
        <v/>
      </c>
      <c s="72" t="str">
        <f>IF('S.D.PASTE SHEET'!V885="","",'S.D.PASTE SHEET'!V885)</f>
        <v/>
      </c>
      <c s="72" t="str">
        <f>IF('S.D.PASTE SHEET'!W885="","",'S.D.PASTE SHEET'!W885)</f>
        <v/>
      </c>
      <c s="72" t="str">
        <f>IF('S.D.PASTE SHEET'!X885="","",'S.D.PASTE SHEET'!X885)</f>
        <v/>
      </c>
      <c s="72" t="str">
        <f>IF('S.D.PASTE SHEET'!Y885="","",'S.D.PASTE SHEET'!Y885)</f>
        <v/>
      </c>
      <c s="72" t="str">
        <f>IF('S.D.PASTE SHEET'!Z885="","",'S.D.PASTE SHEET'!Z885)</f>
        <v/>
      </c>
      <c s="72" t="str">
        <f>IF('S.D.PASTE SHEET'!AA885="","",'S.D.PASTE SHEET'!AA885)</f>
        <v/>
      </c>
      <c s="72" t="str">
        <f>IF('S.D.PASTE SHEET'!AB885="","",'S.D.PASTE SHEET'!AB885)</f>
        <v/>
      </c>
      <c s="72" t="str">
        <f>IF('S.D.PASTE SHEET'!AC885="","",'S.D.PASTE SHEET'!AC885)</f>
        <v/>
      </c>
      <c s="72" t="str">
        <f>IF('S.D.PASTE SHEET'!AD885="","",'S.D.PASTE SHEET'!AD885)</f>
        <v/>
      </c>
      <c s="74"/>
      <c s="70" t="str">
        <f>IF(AK885="","",IF(AK885&gt;0,COUNT($AG$2:AG885),""))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IF(BC885="","",IF(BC885&gt;0,COUNT($AY$2:AY885),""))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6" spans="1:157" ht="15.75" customHeight="1">
      <c r="A886" s="72" t="str">
        <f>IF('S.D.PASTE SHEET'!A886="","",'S.D.PASTE SHEET'!A886)</f>
        <v/>
      </c>
      <c s="72" t="str">
        <f>IF('S.D.PASTE SHEET'!B886="","",'S.D.PASTE SHEET'!B886)</f>
        <v/>
      </c>
      <c s="72" t="str">
        <f>IF('S.D.PASTE SHEET'!C886="","",'S.D.PASTE SHEET'!C886)</f>
        <v/>
      </c>
      <c s="73" t="str">
        <f>IF('S.D.PASTE SHEET'!D886="","",'S.D.PASTE SHEET'!D886)</f>
        <v/>
      </c>
      <c s="72" t="str">
        <f>IF('S.D.PASTE SHEET'!E886="","",UPPER('S.D.PASTE SHEET'!E886))</f>
        <v/>
      </c>
      <c s="72" t="str">
        <f>IF('S.D.PASTE SHEET'!F886="","",'S.D.PASTE SHEET'!F886)</f>
        <v/>
      </c>
      <c s="72" t="str">
        <f>IF('S.D.PASTE SHEET'!G886="","",UPPER('S.D.PASTE SHEET'!G886))</f>
        <v/>
      </c>
      <c s="72" t="str">
        <f>IF('S.D.PASTE SHEET'!H886="","",UPPER('S.D.PASTE SHEET'!H886))</f>
        <v/>
      </c>
      <c s="72" t="str">
        <f>IF('S.D.PASTE SHEET'!I886="","",'S.D.PASTE SHEET'!I886)</f>
        <v/>
      </c>
      <c s="73" t="str">
        <f>IF('S.D.PASTE SHEET'!J886="","",'S.D.PASTE SHEET'!J886)</f>
        <v/>
      </c>
      <c s="72" t="str">
        <f>IF('S.D.PASTE SHEET'!K886="","",'S.D.PASTE SHEET'!K886)</f>
        <v/>
      </c>
      <c s="72" t="str">
        <f>IF('S.D.PASTE SHEET'!L886="","",'S.D.PASTE SHEET'!L886)</f>
        <v/>
      </c>
      <c s="72" t="str">
        <f>IF('S.D.PASTE SHEET'!M886="","",'S.D.PASTE SHEET'!M886)</f>
        <v/>
      </c>
      <c s="72" t="str">
        <f>IF('S.D.PASTE SHEET'!N886="","",'S.D.PASTE SHEET'!N886)</f>
        <v/>
      </c>
      <c s="72" t="str">
        <f>IF('S.D.PASTE SHEET'!O886="","",'S.D.PASTE SHEET'!O886)</f>
        <v/>
      </c>
      <c s="72" t="str">
        <f>IF('S.D.PASTE SHEET'!P886="","",'S.D.PASTE SHEET'!P886)</f>
        <v/>
      </c>
      <c s="72" t="str">
        <f>IF('S.D.PASTE SHEET'!Q886="","",'S.D.PASTE SHEET'!Q886)</f>
        <v/>
      </c>
      <c s="72" t="str">
        <f>IF('S.D.PASTE SHEET'!R886="","",'S.D.PASTE SHEET'!R886)</f>
        <v/>
      </c>
      <c s="72" t="str">
        <f>IF('S.D.PASTE SHEET'!S886="","",'S.D.PASTE SHEET'!S886)</f>
        <v/>
      </c>
      <c s="72" t="str">
        <f>IF('S.D.PASTE SHEET'!T886="","",'S.D.PASTE SHEET'!T886)</f>
        <v/>
      </c>
      <c s="72" t="str">
        <f>IF('S.D.PASTE SHEET'!U886="","",'S.D.PASTE SHEET'!U886)</f>
        <v/>
      </c>
      <c s="72" t="str">
        <f>IF('S.D.PASTE SHEET'!V886="","",'S.D.PASTE SHEET'!V886)</f>
        <v/>
      </c>
      <c s="72" t="str">
        <f>IF('S.D.PASTE SHEET'!W886="","",'S.D.PASTE SHEET'!W886)</f>
        <v/>
      </c>
      <c s="72" t="str">
        <f>IF('S.D.PASTE SHEET'!X886="","",'S.D.PASTE SHEET'!X886)</f>
        <v/>
      </c>
      <c s="72" t="str">
        <f>IF('S.D.PASTE SHEET'!Y886="","",'S.D.PASTE SHEET'!Y886)</f>
        <v/>
      </c>
      <c s="72" t="str">
        <f>IF('S.D.PASTE SHEET'!Z886="","",'S.D.PASTE SHEET'!Z886)</f>
        <v/>
      </c>
      <c s="72" t="str">
        <f>IF('S.D.PASTE SHEET'!AA886="","",'S.D.PASTE SHEET'!AA886)</f>
        <v/>
      </c>
      <c s="72" t="str">
        <f>IF('S.D.PASTE SHEET'!AB886="","",'S.D.PASTE SHEET'!AB886)</f>
        <v/>
      </c>
      <c s="72" t="str">
        <f>IF('S.D.PASTE SHEET'!AC886="","",'S.D.PASTE SHEET'!AC886)</f>
        <v/>
      </c>
      <c s="72" t="str">
        <f>IF('S.D.PASTE SHEET'!AD886="","",'S.D.PASTE SHEET'!AD886)</f>
        <v/>
      </c>
      <c s="74"/>
      <c s="70" t="str">
        <f>IF(AK886="","",IF(AK886&gt;0,COUNT($AG$2:AG886),""))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IF(BC886="","",IF(BC886&gt;0,COUNT($AY$2:AY886),""))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7" spans="1:157" ht="15.75" customHeight="1">
      <c r="A887" s="72" t="str">
        <f>IF('S.D.PASTE SHEET'!A887="","",'S.D.PASTE SHEET'!A887)</f>
        <v/>
      </c>
      <c s="72" t="str">
        <f>IF('S.D.PASTE SHEET'!B887="","",'S.D.PASTE SHEET'!B887)</f>
        <v/>
      </c>
      <c s="72" t="str">
        <f>IF('S.D.PASTE SHEET'!C887="","",'S.D.PASTE SHEET'!C887)</f>
        <v/>
      </c>
      <c s="73" t="str">
        <f>IF('S.D.PASTE SHEET'!D887="","",'S.D.PASTE SHEET'!D887)</f>
        <v/>
      </c>
      <c s="72" t="str">
        <f>IF('S.D.PASTE SHEET'!E887="","",UPPER('S.D.PASTE SHEET'!E887))</f>
        <v/>
      </c>
      <c s="72" t="str">
        <f>IF('S.D.PASTE SHEET'!F887="","",'S.D.PASTE SHEET'!F887)</f>
        <v/>
      </c>
      <c s="72" t="str">
        <f>IF('S.D.PASTE SHEET'!G887="","",UPPER('S.D.PASTE SHEET'!G887))</f>
        <v/>
      </c>
      <c s="72" t="str">
        <f>IF('S.D.PASTE SHEET'!H887="","",UPPER('S.D.PASTE SHEET'!H887))</f>
        <v/>
      </c>
      <c s="72" t="str">
        <f>IF('S.D.PASTE SHEET'!I887="","",'S.D.PASTE SHEET'!I887)</f>
        <v/>
      </c>
      <c s="73" t="str">
        <f>IF('S.D.PASTE SHEET'!J887="","",'S.D.PASTE SHEET'!J887)</f>
        <v/>
      </c>
      <c s="72" t="str">
        <f>IF('S.D.PASTE SHEET'!K887="","",'S.D.PASTE SHEET'!K887)</f>
        <v/>
      </c>
      <c s="72" t="str">
        <f>IF('S.D.PASTE SHEET'!L887="","",'S.D.PASTE SHEET'!L887)</f>
        <v/>
      </c>
      <c s="72" t="str">
        <f>IF('S.D.PASTE SHEET'!M887="","",'S.D.PASTE SHEET'!M887)</f>
        <v/>
      </c>
      <c s="72" t="str">
        <f>IF('S.D.PASTE SHEET'!N887="","",'S.D.PASTE SHEET'!N887)</f>
        <v/>
      </c>
      <c s="72" t="str">
        <f>IF('S.D.PASTE SHEET'!O887="","",'S.D.PASTE SHEET'!O887)</f>
        <v/>
      </c>
      <c s="72" t="str">
        <f>IF('S.D.PASTE SHEET'!P887="","",'S.D.PASTE SHEET'!P887)</f>
        <v/>
      </c>
      <c s="72" t="str">
        <f>IF('S.D.PASTE SHEET'!Q887="","",'S.D.PASTE SHEET'!Q887)</f>
        <v/>
      </c>
      <c s="72" t="str">
        <f>IF('S.D.PASTE SHEET'!R887="","",'S.D.PASTE SHEET'!R887)</f>
        <v/>
      </c>
      <c s="72" t="str">
        <f>IF('S.D.PASTE SHEET'!S887="","",'S.D.PASTE SHEET'!S887)</f>
        <v/>
      </c>
      <c s="72" t="str">
        <f>IF('S.D.PASTE SHEET'!T887="","",'S.D.PASTE SHEET'!T887)</f>
        <v/>
      </c>
      <c s="72" t="str">
        <f>IF('S.D.PASTE SHEET'!U887="","",'S.D.PASTE SHEET'!U887)</f>
        <v/>
      </c>
      <c s="72" t="str">
        <f>IF('S.D.PASTE SHEET'!V887="","",'S.D.PASTE SHEET'!V887)</f>
        <v/>
      </c>
      <c s="72" t="str">
        <f>IF('S.D.PASTE SHEET'!W887="","",'S.D.PASTE SHEET'!W887)</f>
        <v/>
      </c>
      <c s="72" t="str">
        <f>IF('S.D.PASTE SHEET'!X887="","",'S.D.PASTE SHEET'!X887)</f>
        <v/>
      </c>
      <c s="72" t="str">
        <f>IF('S.D.PASTE SHEET'!Y887="","",'S.D.PASTE SHEET'!Y887)</f>
        <v/>
      </c>
      <c s="72" t="str">
        <f>IF('S.D.PASTE SHEET'!Z887="","",'S.D.PASTE SHEET'!Z887)</f>
        <v/>
      </c>
      <c s="72" t="str">
        <f>IF('S.D.PASTE SHEET'!AA887="","",'S.D.PASTE SHEET'!AA887)</f>
        <v/>
      </c>
      <c s="72" t="str">
        <f>IF('S.D.PASTE SHEET'!AB887="","",'S.D.PASTE SHEET'!AB887)</f>
        <v/>
      </c>
      <c s="72" t="str">
        <f>IF('S.D.PASTE SHEET'!AC887="","",'S.D.PASTE SHEET'!AC887)</f>
        <v/>
      </c>
      <c s="72" t="str">
        <f>IF('S.D.PASTE SHEET'!AD887="","",'S.D.PASTE SHEET'!AD887)</f>
        <v/>
      </c>
      <c s="74"/>
      <c s="70" t="str">
        <f>IF(AK887="","",IF(AK887&gt;0,COUNT($AG$2:AG887),""))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IF(BC887="","",IF(BC887&gt;0,COUNT($AY$2:AY887),""))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8" spans="1:157" ht="15.75" customHeight="1">
      <c r="A888" s="72" t="str">
        <f>IF('S.D.PASTE SHEET'!A888="","",'S.D.PASTE SHEET'!A888)</f>
        <v/>
      </c>
      <c s="72" t="str">
        <f>IF('S.D.PASTE SHEET'!B888="","",'S.D.PASTE SHEET'!B888)</f>
        <v/>
      </c>
      <c s="72" t="str">
        <f>IF('S.D.PASTE SHEET'!C888="","",'S.D.PASTE SHEET'!C888)</f>
        <v/>
      </c>
      <c s="73" t="str">
        <f>IF('S.D.PASTE SHEET'!D888="","",'S.D.PASTE SHEET'!D888)</f>
        <v/>
      </c>
      <c s="72" t="str">
        <f>IF('S.D.PASTE SHEET'!E888="","",UPPER('S.D.PASTE SHEET'!E888))</f>
        <v/>
      </c>
      <c s="72" t="str">
        <f>IF('S.D.PASTE SHEET'!F888="","",'S.D.PASTE SHEET'!F888)</f>
        <v/>
      </c>
      <c s="72" t="str">
        <f>IF('S.D.PASTE SHEET'!G888="","",UPPER('S.D.PASTE SHEET'!G888))</f>
        <v/>
      </c>
      <c s="72" t="str">
        <f>IF('S.D.PASTE SHEET'!H888="","",UPPER('S.D.PASTE SHEET'!H888))</f>
        <v/>
      </c>
      <c s="72" t="str">
        <f>IF('S.D.PASTE SHEET'!I888="","",'S.D.PASTE SHEET'!I888)</f>
        <v/>
      </c>
      <c s="73" t="str">
        <f>IF('S.D.PASTE SHEET'!J888="","",'S.D.PASTE SHEET'!J888)</f>
        <v/>
      </c>
      <c s="72" t="str">
        <f>IF('S.D.PASTE SHEET'!K888="","",'S.D.PASTE SHEET'!K888)</f>
        <v/>
      </c>
      <c s="72" t="str">
        <f>IF('S.D.PASTE SHEET'!L888="","",'S.D.PASTE SHEET'!L888)</f>
        <v/>
      </c>
      <c s="72" t="str">
        <f>IF('S.D.PASTE SHEET'!M888="","",'S.D.PASTE SHEET'!M888)</f>
        <v/>
      </c>
      <c s="72" t="str">
        <f>IF('S.D.PASTE SHEET'!N888="","",'S.D.PASTE SHEET'!N888)</f>
        <v/>
      </c>
      <c s="72" t="str">
        <f>IF('S.D.PASTE SHEET'!O888="","",'S.D.PASTE SHEET'!O888)</f>
        <v/>
      </c>
      <c s="72" t="str">
        <f>IF('S.D.PASTE SHEET'!P888="","",'S.D.PASTE SHEET'!P888)</f>
        <v/>
      </c>
      <c s="72" t="str">
        <f>IF('S.D.PASTE SHEET'!Q888="","",'S.D.PASTE SHEET'!Q888)</f>
        <v/>
      </c>
      <c s="72" t="str">
        <f>IF('S.D.PASTE SHEET'!R888="","",'S.D.PASTE SHEET'!R888)</f>
        <v/>
      </c>
      <c s="72" t="str">
        <f>IF('S.D.PASTE SHEET'!S888="","",'S.D.PASTE SHEET'!S888)</f>
        <v/>
      </c>
      <c s="72" t="str">
        <f>IF('S.D.PASTE SHEET'!T888="","",'S.D.PASTE SHEET'!T888)</f>
        <v/>
      </c>
      <c s="72" t="str">
        <f>IF('S.D.PASTE SHEET'!U888="","",'S.D.PASTE SHEET'!U888)</f>
        <v/>
      </c>
      <c s="72" t="str">
        <f>IF('S.D.PASTE SHEET'!V888="","",'S.D.PASTE SHEET'!V888)</f>
        <v/>
      </c>
      <c s="72" t="str">
        <f>IF('S.D.PASTE SHEET'!W888="","",'S.D.PASTE SHEET'!W888)</f>
        <v/>
      </c>
      <c s="72" t="str">
        <f>IF('S.D.PASTE SHEET'!X888="","",'S.D.PASTE SHEET'!X888)</f>
        <v/>
      </c>
      <c s="72" t="str">
        <f>IF('S.D.PASTE SHEET'!Y888="","",'S.D.PASTE SHEET'!Y888)</f>
        <v/>
      </c>
      <c s="72" t="str">
        <f>IF('S.D.PASTE SHEET'!Z888="","",'S.D.PASTE SHEET'!Z888)</f>
        <v/>
      </c>
      <c s="72" t="str">
        <f>IF('S.D.PASTE SHEET'!AA888="","",'S.D.PASTE SHEET'!AA888)</f>
        <v/>
      </c>
      <c s="72" t="str">
        <f>IF('S.D.PASTE SHEET'!AB888="","",'S.D.PASTE SHEET'!AB888)</f>
        <v/>
      </c>
      <c s="72" t="str">
        <f>IF('S.D.PASTE SHEET'!AC888="","",'S.D.PASTE SHEET'!AC888)</f>
        <v/>
      </c>
      <c s="72" t="str">
        <f>IF('S.D.PASTE SHEET'!AD888="","",'S.D.PASTE SHEET'!AD888)</f>
        <v/>
      </c>
      <c s="74"/>
      <c s="70" t="str">
        <f>IF(AK888="","",IF(AK888&gt;0,COUNT($AG$2:AG888),""))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IF(BC888="","",IF(BC888&gt;0,COUNT($AY$2:AY888),""))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89" spans="1:157" ht="15.75" customHeight="1">
      <c r="A889" s="72" t="str">
        <f>IF('S.D.PASTE SHEET'!A889="","",'S.D.PASTE SHEET'!A889)</f>
        <v/>
      </c>
      <c s="72" t="str">
        <f>IF('S.D.PASTE SHEET'!B889="","",'S.D.PASTE SHEET'!B889)</f>
        <v/>
      </c>
      <c s="72" t="str">
        <f>IF('S.D.PASTE SHEET'!C889="","",'S.D.PASTE SHEET'!C889)</f>
        <v/>
      </c>
      <c s="73" t="str">
        <f>IF('S.D.PASTE SHEET'!D889="","",'S.D.PASTE SHEET'!D889)</f>
        <v/>
      </c>
      <c s="72" t="str">
        <f>IF('S.D.PASTE SHEET'!E889="","",UPPER('S.D.PASTE SHEET'!E889))</f>
        <v/>
      </c>
      <c s="72" t="str">
        <f>IF('S.D.PASTE SHEET'!F889="","",'S.D.PASTE SHEET'!F889)</f>
        <v/>
      </c>
      <c s="72" t="str">
        <f>IF('S.D.PASTE SHEET'!G889="","",UPPER('S.D.PASTE SHEET'!G889))</f>
        <v/>
      </c>
      <c s="72" t="str">
        <f>IF('S.D.PASTE SHEET'!H889="","",UPPER('S.D.PASTE SHEET'!H889))</f>
        <v/>
      </c>
      <c s="72" t="str">
        <f>IF('S.D.PASTE SHEET'!I889="","",'S.D.PASTE SHEET'!I889)</f>
        <v/>
      </c>
      <c s="73" t="str">
        <f>IF('S.D.PASTE SHEET'!J889="","",'S.D.PASTE SHEET'!J889)</f>
        <v/>
      </c>
      <c s="72" t="str">
        <f>IF('S.D.PASTE SHEET'!K889="","",'S.D.PASTE SHEET'!K889)</f>
        <v/>
      </c>
      <c s="72" t="str">
        <f>IF('S.D.PASTE SHEET'!L889="","",'S.D.PASTE SHEET'!L889)</f>
        <v/>
      </c>
      <c s="72" t="str">
        <f>IF('S.D.PASTE SHEET'!M889="","",'S.D.PASTE SHEET'!M889)</f>
        <v/>
      </c>
      <c s="72" t="str">
        <f>IF('S.D.PASTE SHEET'!N889="","",'S.D.PASTE SHEET'!N889)</f>
        <v/>
      </c>
      <c s="72" t="str">
        <f>IF('S.D.PASTE SHEET'!O889="","",'S.D.PASTE SHEET'!O889)</f>
        <v/>
      </c>
      <c s="72" t="str">
        <f>IF('S.D.PASTE SHEET'!P889="","",'S.D.PASTE SHEET'!P889)</f>
        <v/>
      </c>
      <c s="72" t="str">
        <f>IF('S.D.PASTE SHEET'!Q889="","",'S.D.PASTE SHEET'!Q889)</f>
        <v/>
      </c>
      <c s="72" t="str">
        <f>IF('S.D.PASTE SHEET'!R889="","",'S.D.PASTE SHEET'!R889)</f>
        <v/>
      </c>
      <c s="72" t="str">
        <f>IF('S.D.PASTE SHEET'!S889="","",'S.D.PASTE SHEET'!S889)</f>
        <v/>
      </c>
      <c s="72" t="str">
        <f>IF('S.D.PASTE SHEET'!T889="","",'S.D.PASTE SHEET'!T889)</f>
        <v/>
      </c>
      <c s="72" t="str">
        <f>IF('S.D.PASTE SHEET'!U889="","",'S.D.PASTE SHEET'!U889)</f>
        <v/>
      </c>
      <c s="72" t="str">
        <f>IF('S.D.PASTE SHEET'!V889="","",'S.D.PASTE SHEET'!V889)</f>
        <v/>
      </c>
      <c s="72" t="str">
        <f>IF('S.D.PASTE SHEET'!W889="","",'S.D.PASTE SHEET'!W889)</f>
        <v/>
      </c>
      <c s="72" t="str">
        <f>IF('S.D.PASTE SHEET'!X889="","",'S.D.PASTE SHEET'!X889)</f>
        <v/>
      </c>
      <c s="72" t="str">
        <f>IF('S.D.PASTE SHEET'!Y889="","",'S.D.PASTE SHEET'!Y889)</f>
        <v/>
      </c>
      <c s="72" t="str">
        <f>IF('S.D.PASTE SHEET'!Z889="","",'S.D.PASTE SHEET'!Z889)</f>
        <v/>
      </c>
      <c s="72" t="str">
        <f>IF('S.D.PASTE SHEET'!AA889="","",'S.D.PASTE SHEET'!AA889)</f>
        <v/>
      </c>
      <c s="72" t="str">
        <f>IF('S.D.PASTE SHEET'!AB889="","",'S.D.PASTE SHEET'!AB889)</f>
        <v/>
      </c>
      <c s="72" t="str">
        <f>IF('S.D.PASTE SHEET'!AC889="","",'S.D.PASTE SHEET'!AC889)</f>
        <v/>
      </c>
      <c s="72" t="str">
        <f>IF('S.D.PASTE SHEET'!AD889="","",'S.D.PASTE SHEET'!AD889)</f>
        <v/>
      </c>
      <c s="74"/>
      <c s="70" t="str">
        <f>IF(AK889="","",IF(AK889&gt;0,COUNT($AG$2:AG889),""))</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IF(BC889="","",IF(BC889&gt;0,COUNT($AY$2:AY889),""))</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0" spans="1:157" ht="15.75" customHeight="1">
      <c r="A890" s="72" t="str">
        <f>IF('S.D.PASTE SHEET'!A890="","",'S.D.PASTE SHEET'!A890)</f>
        <v/>
      </c>
      <c s="72" t="str">
        <f>IF('S.D.PASTE SHEET'!B890="","",'S.D.PASTE SHEET'!B890)</f>
        <v/>
      </c>
      <c s="72" t="str">
        <f>IF('S.D.PASTE SHEET'!C890="","",'S.D.PASTE SHEET'!C890)</f>
        <v/>
      </c>
      <c s="73" t="str">
        <f>IF('S.D.PASTE SHEET'!D890="","",'S.D.PASTE SHEET'!D890)</f>
        <v/>
      </c>
      <c s="72" t="str">
        <f>IF('S.D.PASTE SHEET'!E890="","",UPPER('S.D.PASTE SHEET'!E890))</f>
        <v/>
      </c>
      <c s="72" t="str">
        <f>IF('S.D.PASTE SHEET'!F890="","",'S.D.PASTE SHEET'!F890)</f>
        <v/>
      </c>
      <c s="72" t="str">
        <f>IF('S.D.PASTE SHEET'!G890="","",UPPER('S.D.PASTE SHEET'!G890))</f>
        <v/>
      </c>
      <c s="72" t="str">
        <f>IF('S.D.PASTE SHEET'!H890="","",UPPER('S.D.PASTE SHEET'!H890))</f>
        <v/>
      </c>
      <c s="72" t="str">
        <f>IF('S.D.PASTE SHEET'!I890="","",'S.D.PASTE SHEET'!I890)</f>
        <v/>
      </c>
      <c s="73" t="str">
        <f>IF('S.D.PASTE SHEET'!J890="","",'S.D.PASTE SHEET'!J890)</f>
        <v/>
      </c>
      <c s="72" t="str">
        <f>IF('S.D.PASTE SHEET'!K890="","",'S.D.PASTE SHEET'!K890)</f>
        <v/>
      </c>
      <c s="72" t="str">
        <f>IF('S.D.PASTE SHEET'!L890="","",'S.D.PASTE SHEET'!L890)</f>
        <v/>
      </c>
      <c s="72" t="str">
        <f>IF('S.D.PASTE SHEET'!M890="","",'S.D.PASTE SHEET'!M890)</f>
        <v/>
      </c>
      <c s="72" t="str">
        <f>IF('S.D.PASTE SHEET'!N890="","",'S.D.PASTE SHEET'!N890)</f>
        <v/>
      </c>
      <c s="72" t="str">
        <f>IF('S.D.PASTE SHEET'!O890="","",'S.D.PASTE SHEET'!O890)</f>
        <v/>
      </c>
      <c s="72" t="str">
        <f>IF('S.D.PASTE SHEET'!P890="","",'S.D.PASTE SHEET'!P890)</f>
        <v/>
      </c>
      <c s="72" t="str">
        <f>IF('S.D.PASTE SHEET'!Q890="","",'S.D.PASTE SHEET'!Q890)</f>
        <v/>
      </c>
      <c s="72" t="str">
        <f>IF('S.D.PASTE SHEET'!R890="","",'S.D.PASTE SHEET'!R890)</f>
        <v/>
      </c>
      <c s="72" t="str">
        <f>IF('S.D.PASTE SHEET'!S890="","",'S.D.PASTE SHEET'!S890)</f>
        <v/>
      </c>
      <c s="72" t="str">
        <f>IF('S.D.PASTE SHEET'!T890="","",'S.D.PASTE SHEET'!T890)</f>
        <v/>
      </c>
      <c s="72" t="str">
        <f>IF('S.D.PASTE SHEET'!U890="","",'S.D.PASTE SHEET'!U890)</f>
        <v/>
      </c>
      <c s="72" t="str">
        <f>IF('S.D.PASTE SHEET'!V890="","",'S.D.PASTE SHEET'!V890)</f>
        <v/>
      </c>
      <c s="72" t="str">
        <f>IF('S.D.PASTE SHEET'!W890="","",'S.D.PASTE SHEET'!W890)</f>
        <v/>
      </c>
      <c s="72" t="str">
        <f>IF('S.D.PASTE SHEET'!X890="","",'S.D.PASTE SHEET'!X890)</f>
        <v/>
      </c>
      <c s="72" t="str">
        <f>IF('S.D.PASTE SHEET'!Y890="","",'S.D.PASTE SHEET'!Y890)</f>
        <v/>
      </c>
      <c s="72" t="str">
        <f>IF('S.D.PASTE SHEET'!Z890="","",'S.D.PASTE SHEET'!Z890)</f>
        <v/>
      </c>
      <c s="72" t="str">
        <f>IF('S.D.PASTE SHEET'!AA890="","",'S.D.PASTE SHEET'!AA890)</f>
        <v/>
      </c>
      <c s="72" t="str">
        <f>IF('S.D.PASTE SHEET'!AB890="","",'S.D.PASTE SHEET'!AB890)</f>
        <v/>
      </c>
      <c s="72" t="str">
        <f>IF('S.D.PASTE SHEET'!AC890="","",'S.D.PASTE SHEET'!AC890)</f>
        <v/>
      </c>
      <c s="72" t="str">
        <f>IF('S.D.PASTE SHEET'!AD890="","",'S.D.PASTE SHEET'!AD890)</f>
        <v/>
      </c>
      <c s="74"/>
      <c s="70" t="str">
        <f>IF(AK890="","",IF(AK890&gt;0,COUNT($AG$2:AG890),""))</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IF(BC890="","",IF(BC890&gt;0,COUNT($AY$2:AY890),""))</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1" spans="1:157" ht="15.75" customHeight="1">
      <c r="A891" s="72" t="str">
        <f>IF('S.D.PASTE SHEET'!A891="","",'S.D.PASTE SHEET'!A891)</f>
        <v/>
      </c>
      <c s="72" t="str">
        <f>IF('S.D.PASTE SHEET'!B891="","",'S.D.PASTE SHEET'!B891)</f>
        <v/>
      </c>
      <c s="72" t="str">
        <f>IF('S.D.PASTE SHEET'!C891="","",'S.D.PASTE SHEET'!C891)</f>
        <v/>
      </c>
      <c s="73" t="str">
        <f>IF('S.D.PASTE SHEET'!D891="","",'S.D.PASTE SHEET'!D891)</f>
        <v/>
      </c>
      <c s="72" t="str">
        <f>IF('S.D.PASTE SHEET'!E891="","",UPPER('S.D.PASTE SHEET'!E891))</f>
        <v/>
      </c>
      <c s="72" t="str">
        <f>IF('S.D.PASTE SHEET'!F891="","",'S.D.PASTE SHEET'!F891)</f>
        <v/>
      </c>
      <c s="72" t="str">
        <f>IF('S.D.PASTE SHEET'!G891="","",UPPER('S.D.PASTE SHEET'!G891))</f>
        <v/>
      </c>
      <c s="72" t="str">
        <f>IF('S.D.PASTE SHEET'!H891="","",UPPER('S.D.PASTE SHEET'!H891))</f>
        <v/>
      </c>
      <c s="72" t="str">
        <f>IF('S.D.PASTE SHEET'!I891="","",'S.D.PASTE SHEET'!I891)</f>
        <v/>
      </c>
      <c s="73" t="str">
        <f>IF('S.D.PASTE SHEET'!J891="","",'S.D.PASTE SHEET'!J891)</f>
        <v/>
      </c>
      <c s="72" t="str">
        <f>IF('S.D.PASTE SHEET'!K891="","",'S.D.PASTE SHEET'!K891)</f>
        <v/>
      </c>
      <c s="72" t="str">
        <f>IF('S.D.PASTE SHEET'!L891="","",'S.D.PASTE SHEET'!L891)</f>
        <v/>
      </c>
      <c s="72" t="str">
        <f>IF('S.D.PASTE SHEET'!M891="","",'S.D.PASTE SHEET'!M891)</f>
        <v/>
      </c>
      <c s="72" t="str">
        <f>IF('S.D.PASTE SHEET'!N891="","",'S.D.PASTE SHEET'!N891)</f>
        <v/>
      </c>
      <c s="72" t="str">
        <f>IF('S.D.PASTE SHEET'!O891="","",'S.D.PASTE SHEET'!O891)</f>
        <v/>
      </c>
      <c s="72" t="str">
        <f>IF('S.D.PASTE SHEET'!P891="","",'S.D.PASTE SHEET'!P891)</f>
        <v/>
      </c>
      <c s="72" t="str">
        <f>IF('S.D.PASTE SHEET'!Q891="","",'S.D.PASTE SHEET'!Q891)</f>
        <v/>
      </c>
      <c s="72" t="str">
        <f>IF('S.D.PASTE SHEET'!R891="","",'S.D.PASTE SHEET'!R891)</f>
        <v/>
      </c>
      <c s="72" t="str">
        <f>IF('S.D.PASTE SHEET'!S891="","",'S.D.PASTE SHEET'!S891)</f>
        <v/>
      </c>
      <c s="72" t="str">
        <f>IF('S.D.PASTE SHEET'!T891="","",'S.D.PASTE SHEET'!T891)</f>
        <v/>
      </c>
      <c s="72" t="str">
        <f>IF('S.D.PASTE SHEET'!U891="","",'S.D.PASTE SHEET'!U891)</f>
        <v/>
      </c>
      <c s="72" t="str">
        <f>IF('S.D.PASTE SHEET'!V891="","",'S.D.PASTE SHEET'!V891)</f>
        <v/>
      </c>
      <c s="72" t="str">
        <f>IF('S.D.PASTE SHEET'!W891="","",'S.D.PASTE SHEET'!W891)</f>
        <v/>
      </c>
      <c s="72" t="str">
        <f>IF('S.D.PASTE SHEET'!X891="","",'S.D.PASTE SHEET'!X891)</f>
        <v/>
      </c>
      <c s="72" t="str">
        <f>IF('S.D.PASTE SHEET'!Y891="","",'S.D.PASTE SHEET'!Y891)</f>
        <v/>
      </c>
      <c s="72" t="str">
        <f>IF('S.D.PASTE SHEET'!Z891="","",'S.D.PASTE SHEET'!Z891)</f>
        <v/>
      </c>
      <c s="72" t="str">
        <f>IF('S.D.PASTE SHEET'!AA891="","",'S.D.PASTE SHEET'!AA891)</f>
        <v/>
      </c>
      <c s="72" t="str">
        <f>IF('S.D.PASTE SHEET'!AB891="","",'S.D.PASTE SHEET'!AB891)</f>
        <v/>
      </c>
      <c s="72" t="str">
        <f>IF('S.D.PASTE SHEET'!AC891="","",'S.D.PASTE SHEET'!AC891)</f>
        <v/>
      </c>
      <c s="72" t="str">
        <f>IF('S.D.PASTE SHEET'!AD891="","",'S.D.PASTE SHEET'!AD891)</f>
        <v/>
      </c>
      <c s="74"/>
      <c s="70" t="str">
        <f>IF(AK891="","",IF(AK891&gt;0,COUNT($AG$2:AG891),""))</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IF(BC891="","",IF(BC891&gt;0,COUNT($AY$2:AY891),""))</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2" spans="1:157" ht="15.75" customHeight="1">
      <c r="A892" s="72" t="str">
        <f>IF('S.D.PASTE SHEET'!A892="","",'S.D.PASTE SHEET'!A892)</f>
        <v/>
      </c>
      <c s="72" t="str">
        <f>IF('S.D.PASTE SHEET'!B892="","",'S.D.PASTE SHEET'!B892)</f>
        <v/>
      </c>
      <c s="72" t="str">
        <f>IF('S.D.PASTE SHEET'!C892="","",'S.D.PASTE SHEET'!C892)</f>
        <v/>
      </c>
      <c s="73" t="str">
        <f>IF('S.D.PASTE SHEET'!D892="","",'S.D.PASTE SHEET'!D892)</f>
        <v/>
      </c>
      <c s="72" t="str">
        <f>IF('S.D.PASTE SHEET'!E892="","",UPPER('S.D.PASTE SHEET'!E892))</f>
        <v/>
      </c>
      <c s="72" t="str">
        <f>IF('S.D.PASTE SHEET'!F892="","",'S.D.PASTE SHEET'!F892)</f>
        <v/>
      </c>
      <c s="72" t="str">
        <f>IF('S.D.PASTE SHEET'!G892="","",UPPER('S.D.PASTE SHEET'!G892))</f>
        <v/>
      </c>
      <c s="72" t="str">
        <f>IF('S.D.PASTE SHEET'!H892="","",UPPER('S.D.PASTE SHEET'!H892))</f>
        <v/>
      </c>
      <c s="72" t="str">
        <f>IF('S.D.PASTE SHEET'!I892="","",'S.D.PASTE SHEET'!I892)</f>
        <v/>
      </c>
      <c s="73" t="str">
        <f>IF('S.D.PASTE SHEET'!J892="","",'S.D.PASTE SHEET'!J892)</f>
        <v/>
      </c>
      <c s="72" t="str">
        <f>IF('S.D.PASTE SHEET'!K892="","",'S.D.PASTE SHEET'!K892)</f>
        <v/>
      </c>
      <c s="72" t="str">
        <f>IF('S.D.PASTE SHEET'!L892="","",'S.D.PASTE SHEET'!L892)</f>
        <v/>
      </c>
      <c s="72" t="str">
        <f>IF('S.D.PASTE SHEET'!M892="","",'S.D.PASTE SHEET'!M892)</f>
        <v/>
      </c>
      <c s="72" t="str">
        <f>IF('S.D.PASTE SHEET'!N892="","",'S.D.PASTE SHEET'!N892)</f>
        <v/>
      </c>
      <c s="72" t="str">
        <f>IF('S.D.PASTE SHEET'!O892="","",'S.D.PASTE SHEET'!O892)</f>
        <v/>
      </c>
      <c s="72" t="str">
        <f>IF('S.D.PASTE SHEET'!P892="","",'S.D.PASTE SHEET'!P892)</f>
        <v/>
      </c>
      <c s="72" t="str">
        <f>IF('S.D.PASTE SHEET'!Q892="","",'S.D.PASTE SHEET'!Q892)</f>
        <v/>
      </c>
      <c s="72" t="str">
        <f>IF('S.D.PASTE SHEET'!R892="","",'S.D.PASTE SHEET'!R892)</f>
        <v/>
      </c>
      <c s="72" t="str">
        <f>IF('S.D.PASTE SHEET'!S892="","",'S.D.PASTE SHEET'!S892)</f>
        <v/>
      </c>
      <c s="72" t="str">
        <f>IF('S.D.PASTE SHEET'!T892="","",'S.D.PASTE SHEET'!T892)</f>
        <v/>
      </c>
      <c s="72" t="str">
        <f>IF('S.D.PASTE SHEET'!U892="","",'S.D.PASTE SHEET'!U892)</f>
        <v/>
      </c>
      <c s="72" t="str">
        <f>IF('S.D.PASTE SHEET'!V892="","",'S.D.PASTE SHEET'!V892)</f>
        <v/>
      </c>
      <c s="72" t="str">
        <f>IF('S.D.PASTE SHEET'!W892="","",'S.D.PASTE SHEET'!W892)</f>
        <v/>
      </c>
      <c s="72" t="str">
        <f>IF('S.D.PASTE SHEET'!X892="","",'S.D.PASTE SHEET'!X892)</f>
        <v/>
      </c>
      <c s="72" t="str">
        <f>IF('S.D.PASTE SHEET'!Y892="","",'S.D.PASTE SHEET'!Y892)</f>
        <v/>
      </c>
      <c s="72" t="str">
        <f>IF('S.D.PASTE SHEET'!Z892="","",'S.D.PASTE SHEET'!Z892)</f>
        <v/>
      </c>
      <c s="72" t="str">
        <f>IF('S.D.PASTE SHEET'!AA892="","",'S.D.PASTE SHEET'!AA892)</f>
        <v/>
      </c>
      <c s="72" t="str">
        <f>IF('S.D.PASTE SHEET'!AB892="","",'S.D.PASTE SHEET'!AB892)</f>
        <v/>
      </c>
      <c s="72" t="str">
        <f>IF('S.D.PASTE SHEET'!AC892="","",'S.D.PASTE SHEET'!AC892)</f>
        <v/>
      </c>
      <c s="72" t="str">
        <f>IF('S.D.PASTE SHEET'!AD892="","",'S.D.PASTE SHEET'!AD892)</f>
        <v/>
      </c>
      <c s="74"/>
      <c s="70" t="str">
        <f>IF(AK892="","",IF(AK892&gt;0,COUNT($AG$2:AG892),""))</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IF(BC892="","",IF(BC892&gt;0,COUNT($AY$2:AY892),""))</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3" spans="1:157" ht="15.75" customHeight="1">
      <c r="A893" s="72" t="str">
        <f>IF('S.D.PASTE SHEET'!A893="","",'S.D.PASTE SHEET'!A893)</f>
        <v/>
      </c>
      <c s="72" t="str">
        <f>IF('S.D.PASTE SHEET'!B893="","",'S.D.PASTE SHEET'!B893)</f>
        <v/>
      </c>
      <c s="72" t="str">
        <f>IF('S.D.PASTE SHEET'!C893="","",'S.D.PASTE SHEET'!C893)</f>
        <v/>
      </c>
      <c s="73" t="str">
        <f>IF('S.D.PASTE SHEET'!D893="","",'S.D.PASTE SHEET'!D893)</f>
        <v/>
      </c>
      <c s="72" t="str">
        <f>IF('S.D.PASTE SHEET'!E893="","",UPPER('S.D.PASTE SHEET'!E893))</f>
        <v/>
      </c>
      <c s="72" t="str">
        <f>IF('S.D.PASTE SHEET'!F893="","",'S.D.PASTE SHEET'!F893)</f>
        <v/>
      </c>
      <c s="72" t="str">
        <f>IF('S.D.PASTE SHEET'!G893="","",UPPER('S.D.PASTE SHEET'!G893))</f>
        <v/>
      </c>
      <c s="72" t="str">
        <f>IF('S.D.PASTE SHEET'!H893="","",UPPER('S.D.PASTE SHEET'!H893))</f>
        <v/>
      </c>
      <c s="72" t="str">
        <f>IF('S.D.PASTE SHEET'!I893="","",'S.D.PASTE SHEET'!I893)</f>
        <v/>
      </c>
      <c s="73" t="str">
        <f>IF('S.D.PASTE SHEET'!J893="","",'S.D.PASTE SHEET'!J893)</f>
        <v/>
      </c>
      <c s="72" t="str">
        <f>IF('S.D.PASTE SHEET'!K893="","",'S.D.PASTE SHEET'!K893)</f>
        <v/>
      </c>
      <c s="72" t="str">
        <f>IF('S.D.PASTE SHEET'!L893="","",'S.D.PASTE SHEET'!L893)</f>
        <v/>
      </c>
      <c s="72" t="str">
        <f>IF('S.D.PASTE SHEET'!M893="","",'S.D.PASTE SHEET'!M893)</f>
        <v/>
      </c>
      <c s="72" t="str">
        <f>IF('S.D.PASTE SHEET'!N893="","",'S.D.PASTE SHEET'!N893)</f>
        <v/>
      </c>
      <c s="72" t="str">
        <f>IF('S.D.PASTE SHEET'!O893="","",'S.D.PASTE SHEET'!O893)</f>
        <v/>
      </c>
      <c s="72" t="str">
        <f>IF('S.D.PASTE SHEET'!P893="","",'S.D.PASTE SHEET'!P893)</f>
        <v/>
      </c>
      <c s="72" t="str">
        <f>IF('S.D.PASTE SHEET'!Q893="","",'S.D.PASTE SHEET'!Q893)</f>
        <v/>
      </c>
      <c s="72" t="str">
        <f>IF('S.D.PASTE SHEET'!R893="","",'S.D.PASTE SHEET'!R893)</f>
        <v/>
      </c>
      <c s="72" t="str">
        <f>IF('S.D.PASTE SHEET'!S893="","",'S.D.PASTE SHEET'!S893)</f>
        <v/>
      </c>
      <c s="72" t="str">
        <f>IF('S.D.PASTE SHEET'!T893="","",'S.D.PASTE SHEET'!T893)</f>
        <v/>
      </c>
      <c s="72" t="str">
        <f>IF('S.D.PASTE SHEET'!U893="","",'S.D.PASTE SHEET'!U893)</f>
        <v/>
      </c>
      <c s="72" t="str">
        <f>IF('S.D.PASTE SHEET'!V893="","",'S.D.PASTE SHEET'!V893)</f>
        <v/>
      </c>
      <c s="72" t="str">
        <f>IF('S.D.PASTE SHEET'!W893="","",'S.D.PASTE SHEET'!W893)</f>
        <v/>
      </c>
      <c s="72" t="str">
        <f>IF('S.D.PASTE SHEET'!X893="","",'S.D.PASTE SHEET'!X893)</f>
        <v/>
      </c>
      <c s="72" t="str">
        <f>IF('S.D.PASTE SHEET'!Y893="","",'S.D.PASTE SHEET'!Y893)</f>
        <v/>
      </c>
      <c s="72" t="str">
        <f>IF('S.D.PASTE SHEET'!Z893="","",'S.D.PASTE SHEET'!Z893)</f>
        <v/>
      </c>
      <c s="72" t="str">
        <f>IF('S.D.PASTE SHEET'!AA893="","",'S.D.PASTE SHEET'!AA893)</f>
        <v/>
      </c>
      <c s="72" t="str">
        <f>IF('S.D.PASTE SHEET'!AB893="","",'S.D.PASTE SHEET'!AB893)</f>
        <v/>
      </c>
      <c s="72" t="str">
        <f>IF('S.D.PASTE SHEET'!AC893="","",'S.D.PASTE SHEET'!AC893)</f>
        <v/>
      </c>
      <c s="72" t="str">
        <f>IF('S.D.PASTE SHEET'!AD893="","",'S.D.PASTE SHEET'!AD893)</f>
        <v/>
      </c>
      <c s="74"/>
      <c s="70" t="str">
        <f>IF(AK893="","",IF(AK893&gt;0,COUNT($AG$2:AG893),""))</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IF(BC893="","",IF(BC893&gt;0,COUNT($AY$2:AY893),""))</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4" spans="1:157" ht="15.75" customHeight="1">
      <c r="A894" s="72" t="str">
        <f>IF('S.D.PASTE SHEET'!A894="","",'S.D.PASTE SHEET'!A894)</f>
        <v/>
      </c>
      <c s="72" t="str">
        <f>IF('S.D.PASTE SHEET'!B894="","",'S.D.PASTE SHEET'!B894)</f>
        <v/>
      </c>
      <c s="72" t="str">
        <f>IF('S.D.PASTE SHEET'!C894="","",'S.D.PASTE SHEET'!C894)</f>
        <v/>
      </c>
      <c s="73" t="str">
        <f>IF('S.D.PASTE SHEET'!D894="","",'S.D.PASTE SHEET'!D894)</f>
        <v/>
      </c>
      <c s="72" t="str">
        <f>IF('S.D.PASTE SHEET'!E894="","",UPPER('S.D.PASTE SHEET'!E894))</f>
        <v/>
      </c>
      <c s="72" t="str">
        <f>IF('S.D.PASTE SHEET'!F894="","",'S.D.PASTE SHEET'!F894)</f>
        <v/>
      </c>
      <c s="72" t="str">
        <f>IF('S.D.PASTE SHEET'!G894="","",UPPER('S.D.PASTE SHEET'!G894))</f>
        <v/>
      </c>
      <c s="72" t="str">
        <f>IF('S.D.PASTE SHEET'!H894="","",UPPER('S.D.PASTE SHEET'!H894))</f>
        <v/>
      </c>
      <c s="72" t="str">
        <f>IF('S.D.PASTE SHEET'!I894="","",'S.D.PASTE SHEET'!I894)</f>
        <v/>
      </c>
      <c s="73" t="str">
        <f>IF('S.D.PASTE SHEET'!J894="","",'S.D.PASTE SHEET'!J894)</f>
        <v/>
      </c>
      <c s="72" t="str">
        <f>IF('S.D.PASTE SHEET'!K894="","",'S.D.PASTE SHEET'!K894)</f>
        <v/>
      </c>
      <c s="72" t="str">
        <f>IF('S.D.PASTE SHEET'!L894="","",'S.D.PASTE SHEET'!L894)</f>
        <v/>
      </c>
      <c s="72" t="str">
        <f>IF('S.D.PASTE SHEET'!M894="","",'S.D.PASTE SHEET'!M894)</f>
        <v/>
      </c>
      <c s="72" t="str">
        <f>IF('S.D.PASTE SHEET'!N894="","",'S.D.PASTE SHEET'!N894)</f>
        <v/>
      </c>
      <c s="72" t="str">
        <f>IF('S.D.PASTE SHEET'!O894="","",'S.D.PASTE SHEET'!O894)</f>
        <v/>
      </c>
      <c s="72" t="str">
        <f>IF('S.D.PASTE SHEET'!P894="","",'S.D.PASTE SHEET'!P894)</f>
        <v/>
      </c>
      <c s="72" t="str">
        <f>IF('S.D.PASTE SHEET'!Q894="","",'S.D.PASTE SHEET'!Q894)</f>
        <v/>
      </c>
      <c s="72" t="str">
        <f>IF('S.D.PASTE SHEET'!R894="","",'S.D.PASTE SHEET'!R894)</f>
        <v/>
      </c>
      <c s="72" t="str">
        <f>IF('S.D.PASTE SHEET'!S894="","",'S.D.PASTE SHEET'!S894)</f>
        <v/>
      </c>
      <c s="72" t="str">
        <f>IF('S.D.PASTE SHEET'!T894="","",'S.D.PASTE SHEET'!T894)</f>
        <v/>
      </c>
      <c s="72" t="str">
        <f>IF('S.D.PASTE SHEET'!U894="","",'S.D.PASTE SHEET'!U894)</f>
        <v/>
      </c>
      <c s="72" t="str">
        <f>IF('S.D.PASTE SHEET'!V894="","",'S.D.PASTE SHEET'!V894)</f>
        <v/>
      </c>
      <c s="72" t="str">
        <f>IF('S.D.PASTE SHEET'!W894="","",'S.D.PASTE SHEET'!W894)</f>
        <v/>
      </c>
      <c s="72" t="str">
        <f>IF('S.D.PASTE SHEET'!X894="","",'S.D.PASTE SHEET'!X894)</f>
        <v/>
      </c>
      <c s="72" t="str">
        <f>IF('S.D.PASTE SHEET'!Y894="","",'S.D.PASTE SHEET'!Y894)</f>
        <v/>
      </c>
      <c s="72" t="str">
        <f>IF('S.D.PASTE SHEET'!Z894="","",'S.D.PASTE SHEET'!Z894)</f>
        <v/>
      </c>
      <c s="72" t="str">
        <f>IF('S.D.PASTE SHEET'!AA894="","",'S.D.PASTE SHEET'!AA894)</f>
        <v/>
      </c>
      <c s="72" t="str">
        <f>IF('S.D.PASTE SHEET'!AB894="","",'S.D.PASTE SHEET'!AB894)</f>
        <v/>
      </c>
      <c s="72" t="str">
        <f>IF('S.D.PASTE SHEET'!AC894="","",'S.D.PASTE SHEET'!AC894)</f>
        <v/>
      </c>
      <c s="72" t="str">
        <f>IF('S.D.PASTE SHEET'!AD894="","",'S.D.PASTE SHEET'!AD894)</f>
        <v/>
      </c>
      <c s="74"/>
      <c s="70" t="str">
        <f>IF(AK894="","",IF(AK894&gt;0,COUNT($AG$2:AG894),""))</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IF(BC894="","",IF(BC894&gt;0,COUNT($AY$2:AY894),""))</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5" spans="1:157" ht="15.75" customHeight="1">
      <c r="A895" s="72" t="str">
        <f>IF('S.D.PASTE SHEET'!A895="","",'S.D.PASTE SHEET'!A895)</f>
        <v/>
      </c>
      <c s="72" t="str">
        <f>IF('S.D.PASTE SHEET'!B895="","",'S.D.PASTE SHEET'!B895)</f>
        <v/>
      </c>
      <c s="72" t="str">
        <f>IF('S.D.PASTE SHEET'!C895="","",'S.D.PASTE SHEET'!C895)</f>
        <v/>
      </c>
      <c s="73" t="str">
        <f>IF('S.D.PASTE SHEET'!D895="","",'S.D.PASTE SHEET'!D895)</f>
        <v/>
      </c>
      <c s="72" t="str">
        <f>IF('S.D.PASTE SHEET'!E895="","",UPPER('S.D.PASTE SHEET'!E895))</f>
        <v/>
      </c>
      <c s="72" t="str">
        <f>IF('S.D.PASTE SHEET'!F895="","",'S.D.PASTE SHEET'!F895)</f>
        <v/>
      </c>
      <c s="72" t="str">
        <f>IF('S.D.PASTE SHEET'!G895="","",UPPER('S.D.PASTE SHEET'!G895))</f>
        <v/>
      </c>
      <c s="72" t="str">
        <f>IF('S.D.PASTE SHEET'!H895="","",UPPER('S.D.PASTE SHEET'!H895))</f>
        <v/>
      </c>
      <c s="72" t="str">
        <f>IF('S.D.PASTE SHEET'!I895="","",'S.D.PASTE SHEET'!I895)</f>
        <v/>
      </c>
      <c s="73" t="str">
        <f>IF('S.D.PASTE SHEET'!J895="","",'S.D.PASTE SHEET'!J895)</f>
        <v/>
      </c>
      <c s="72" t="str">
        <f>IF('S.D.PASTE SHEET'!K895="","",'S.D.PASTE SHEET'!K895)</f>
        <v/>
      </c>
      <c s="72" t="str">
        <f>IF('S.D.PASTE SHEET'!L895="","",'S.D.PASTE SHEET'!L895)</f>
        <v/>
      </c>
      <c s="72" t="str">
        <f>IF('S.D.PASTE SHEET'!M895="","",'S.D.PASTE SHEET'!M895)</f>
        <v/>
      </c>
      <c s="72" t="str">
        <f>IF('S.D.PASTE SHEET'!N895="","",'S.D.PASTE SHEET'!N895)</f>
        <v/>
      </c>
      <c s="72" t="str">
        <f>IF('S.D.PASTE SHEET'!O895="","",'S.D.PASTE SHEET'!O895)</f>
        <v/>
      </c>
      <c s="72" t="str">
        <f>IF('S.D.PASTE SHEET'!P895="","",'S.D.PASTE SHEET'!P895)</f>
        <v/>
      </c>
      <c s="72" t="str">
        <f>IF('S.D.PASTE SHEET'!Q895="","",'S.D.PASTE SHEET'!Q895)</f>
        <v/>
      </c>
      <c s="72" t="str">
        <f>IF('S.D.PASTE SHEET'!R895="","",'S.D.PASTE SHEET'!R895)</f>
        <v/>
      </c>
      <c s="72" t="str">
        <f>IF('S.D.PASTE SHEET'!S895="","",'S.D.PASTE SHEET'!S895)</f>
        <v/>
      </c>
      <c s="72" t="str">
        <f>IF('S.D.PASTE SHEET'!T895="","",'S.D.PASTE SHEET'!T895)</f>
        <v/>
      </c>
      <c s="72" t="str">
        <f>IF('S.D.PASTE SHEET'!U895="","",'S.D.PASTE SHEET'!U895)</f>
        <v/>
      </c>
      <c s="72" t="str">
        <f>IF('S.D.PASTE SHEET'!V895="","",'S.D.PASTE SHEET'!V895)</f>
        <v/>
      </c>
      <c s="72" t="str">
        <f>IF('S.D.PASTE SHEET'!W895="","",'S.D.PASTE SHEET'!W895)</f>
        <v/>
      </c>
      <c s="72" t="str">
        <f>IF('S.D.PASTE SHEET'!X895="","",'S.D.PASTE SHEET'!X895)</f>
        <v/>
      </c>
      <c s="72" t="str">
        <f>IF('S.D.PASTE SHEET'!Y895="","",'S.D.PASTE SHEET'!Y895)</f>
        <v/>
      </c>
      <c s="72" t="str">
        <f>IF('S.D.PASTE SHEET'!Z895="","",'S.D.PASTE SHEET'!Z895)</f>
        <v/>
      </c>
      <c s="72" t="str">
        <f>IF('S.D.PASTE SHEET'!AA895="","",'S.D.PASTE SHEET'!AA895)</f>
        <v/>
      </c>
      <c s="72" t="str">
        <f>IF('S.D.PASTE SHEET'!AB895="","",'S.D.PASTE SHEET'!AB895)</f>
        <v/>
      </c>
      <c s="72" t="str">
        <f>IF('S.D.PASTE SHEET'!AC895="","",'S.D.PASTE SHEET'!AC895)</f>
        <v/>
      </c>
      <c s="72" t="str">
        <f>IF('S.D.PASTE SHEET'!AD895="","",'S.D.PASTE SHEET'!AD895)</f>
        <v/>
      </c>
      <c s="74"/>
      <c s="70" t="str">
        <f>IF(AK895="","",IF(AK895&gt;0,COUNT($AG$2:AG895),""))</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IF(BC895="","",IF(BC895&gt;0,COUNT($AY$2:AY895),""))</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6" spans="1:157" ht="15.75" customHeight="1">
      <c r="A896" s="72" t="str">
        <f>IF('S.D.PASTE SHEET'!A896="","",'S.D.PASTE SHEET'!A896)</f>
        <v/>
      </c>
      <c s="72" t="str">
        <f>IF('S.D.PASTE SHEET'!B896="","",'S.D.PASTE SHEET'!B896)</f>
        <v/>
      </c>
      <c s="72" t="str">
        <f>IF('S.D.PASTE SHEET'!C896="","",'S.D.PASTE SHEET'!C896)</f>
        <v/>
      </c>
      <c s="73" t="str">
        <f>IF('S.D.PASTE SHEET'!D896="","",'S.D.PASTE SHEET'!D896)</f>
        <v/>
      </c>
      <c s="72" t="str">
        <f>IF('S.D.PASTE SHEET'!E896="","",UPPER('S.D.PASTE SHEET'!E896))</f>
        <v/>
      </c>
      <c s="72" t="str">
        <f>IF('S.D.PASTE SHEET'!F896="","",'S.D.PASTE SHEET'!F896)</f>
        <v/>
      </c>
      <c s="72" t="str">
        <f>IF('S.D.PASTE SHEET'!G896="","",UPPER('S.D.PASTE SHEET'!G896))</f>
        <v/>
      </c>
      <c s="72" t="str">
        <f>IF('S.D.PASTE SHEET'!H896="","",UPPER('S.D.PASTE SHEET'!H896))</f>
        <v/>
      </c>
      <c s="72" t="str">
        <f>IF('S.D.PASTE SHEET'!I896="","",'S.D.PASTE SHEET'!I896)</f>
        <v/>
      </c>
      <c s="73" t="str">
        <f>IF('S.D.PASTE SHEET'!J896="","",'S.D.PASTE SHEET'!J896)</f>
        <v/>
      </c>
      <c s="72" t="str">
        <f>IF('S.D.PASTE SHEET'!K896="","",'S.D.PASTE SHEET'!K896)</f>
        <v/>
      </c>
      <c s="72" t="str">
        <f>IF('S.D.PASTE SHEET'!L896="","",'S.D.PASTE SHEET'!L896)</f>
        <v/>
      </c>
      <c s="72" t="str">
        <f>IF('S.D.PASTE SHEET'!M896="","",'S.D.PASTE SHEET'!M896)</f>
        <v/>
      </c>
      <c s="72" t="str">
        <f>IF('S.D.PASTE SHEET'!N896="","",'S.D.PASTE SHEET'!N896)</f>
        <v/>
      </c>
      <c s="72" t="str">
        <f>IF('S.D.PASTE SHEET'!O896="","",'S.D.PASTE SHEET'!O896)</f>
        <v/>
      </c>
      <c s="72" t="str">
        <f>IF('S.D.PASTE SHEET'!P896="","",'S.D.PASTE SHEET'!P896)</f>
        <v/>
      </c>
      <c s="72" t="str">
        <f>IF('S.D.PASTE SHEET'!Q896="","",'S.D.PASTE SHEET'!Q896)</f>
        <v/>
      </c>
      <c s="72" t="str">
        <f>IF('S.D.PASTE SHEET'!R896="","",'S.D.PASTE SHEET'!R896)</f>
        <v/>
      </c>
      <c s="72" t="str">
        <f>IF('S.D.PASTE SHEET'!S896="","",'S.D.PASTE SHEET'!S896)</f>
        <v/>
      </c>
      <c s="72" t="str">
        <f>IF('S.D.PASTE SHEET'!T896="","",'S.D.PASTE SHEET'!T896)</f>
        <v/>
      </c>
      <c s="72" t="str">
        <f>IF('S.D.PASTE SHEET'!U896="","",'S.D.PASTE SHEET'!U896)</f>
        <v/>
      </c>
      <c s="72" t="str">
        <f>IF('S.D.PASTE SHEET'!V896="","",'S.D.PASTE SHEET'!V896)</f>
        <v/>
      </c>
      <c s="72" t="str">
        <f>IF('S.D.PASTE SHEET'!W896="","",'S.D.PASTE SHEET'!W896)</f>
        <v/>
      </c>
      <c s="72" t="str">
        <f>IF('S.D.PASTE SHEET'!X896="","",'S.D.PASTE SHEET'!X896)</f>
        <v/>
      </c>
      <c s="72" t="str">
        <f>IF('S.D.PASTE SHEET'!Y896="","",'S.D.PASTE SHEET'!Y896)</f>
        <v/>
      </c>
      <c s="72" t="str">
        <f>IF('S.D.PASTE SHEET'!Z896="","",'S.D.PASTE SHEET'!Z896)</f>
        <v/>
      </c>
      <c s="72" t="str">
        <f>IF('S.D.PASTE SHEET'!AA896="","",'S.D.PASTE SHEET'!AA896)</f>
        <v/>
      </c>
      <c s="72" t="str">
        <f>IF('S.D.PASTE SHEET'!AB896="","",'S.D.PASTE SHEET'!AB896)</f>
        <v/>
      </c>
      <c s="72" t="str">
        <f>IF('S.D.PASTE SHEET'!AC896="","",'S.D.PASTE SHEET'!AC896)</f>
        <v/>
      </c>
      <c s="72" t="str">
        <f>IF('S.D.PASTE SHEET'!AD896="","",'S.D.PASTE SHEET'!AD896)</f>
        <v/>
      </c>
      <c s="74"/>
      <c s="70" t="str">
        <f>IF(AK896="","",IF(AK896&gt;0,COUNT($AG$2:AG896),""))</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IF(BC896="","",IF(BC896&gt;0,COUNT($AY$2:AY896),""))</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7" spans="1:157" ht="15.75" customHeight="1">
      <c r="A897" s="72" t="str">
        <f>IF('S.D.PASTE SHEET'!A897="","",'S.D.PASTE SHEET'!A897)</f>
        <v/>
      </c>
      <c s="72" t="str">
        <f>IF('S.D.PASTE SHEET'!B897="","",'S.D.PASTE SHEET'!B897)</f>
        <v/>
      </c>
      <c s="72" t="str">
        <f>IF('S.D.PASTE SHEET'!C897="","",'S.D.PASTE SHEET'!C897)</f>
        <v/>
      </c>
      <c s="73" t="str">
        <f>IF('S.D.PASTE SHEET'!D897="","",'S.D.PASTE SHEET'!D897)</f>
        <v/>
      </c>
      <c s="72" t="str">
        <f>IF('S.D.PASTE SHEET'!E897="","",UPPER('S.D.PASTE SHEET'!E897))</f>
        <v/>
      </c>
      <c s="72" t="str">
        <f>IF('S.D.PASTE SHEET'!F897="","",'S.D.PASTE SHEET'!F897)</f>
        <v/>
      </c>
      <c s="72" t="str">
        <f>IF('S.D.PASTE SHEET'!G897="","",UPPER('S.D.PASTE SHEET'!G897))</f>
        <v/>
      </c>
      <c s="72" t="str">
        <f>IF('S.D.PASTE SHEET'!H897="","",UPPER('S.D.PASTE SHEET'!H897))</f>
        <v/>
      </c>
      <c s="72" t="str">
        <f>IF('S.D.PASTE SHEET'!I897="","",'S.D.PASTE SHEET'!I897)</f>
        <v/>
      </c>
      <c s="73" t="str">
        <f>IF('S.D.PASTE SHEET'!J897="","",'S.D.PASTE SHEET'!J897)</f>
        <v/>
      </c>
      <c s="72" t="str">
        <f>IF('S.D.PASTE SHEET'!K897="","",'S.D.PASTE SHEET'!K897)</f>
        <v/>
      </c>
      <c s="72" t="str">
        <f>IF('S.D.PASTE SHEET'!L897="","",'S.D.PASTE SHEET'!L897)</f>
        <v/>
      </c>
      <c s="72" t="str">
        <f>IF('S.D.PASTE SHEET'!M897="","",'S.D.PASTE SHEET'!M897)</f>
        <v/>
      </c>
      <c s="72" t="str">
        <f>IF('S.D.PASTE SHEET'!N897="","",'S.D.PASTE SHEET'!N897)</f>
        <v/>
      </c>
      <c s="72" t="str">
        <f>IF('S.D.PASTE SHEET'!O897="","",'S.D.PASTE SHEET'!O897)</f>
        <v/>
      </c>
      <c s="72" t="str">
        <f>IF('S.D.PASTE SHEET'!P897="","",'S.D.PASTE SHEET'!P897)</f>
        <v/>
      </c>
      <c s="72" t="str">
        <f>IF('S.D.PASTE SHEET'!Q897="","",'S.D.PASTE SHEET'!Q897)</f>
        <v/>
      </c>
      <c s="72" t="str">
        <f>IF('S.D.PASTE SHEET'!R897="","",'S.D.PASTE SHEET'!R897)</f>
        <v/>
      </c>
      <c s="72" t="str">
        <f>IF('S.D.PASTE SHEET'!S897="","",'S.D.PASTE SHEET'!S897)</f>
        <v/>
      </c>
      <c s="72" t="str">
        <f>IF('S.D.PASTE SHEET'!T897="","",'S.D.PASTE SHEET'!T897)</f>
        <v/>
      </c>
      <c s="72" t="str">
        <f>IF('S.D.PASTE SHEET'!U897="","",'S.D.PASTE SHEET'!U897)</f>
        <v/>
      </c>
      <c s="72" t="str">
        <f>IF('S.D.PASTE SHEET'!V897="","",'S.D.PASTE SHEET'!V897)</f>
        <v/>
      </c>
      <c s="72" t="str">
        <f>IF('S.D.PASTE SHEET'!W897="","",'S.D.PASTE SHEET'!W897)</f>
        <v/>
      </c>
      <c s="72" t="str">
        <f>IF('S.D.PASTE SHEET'!X897="","",'S.D.PASTE SHEET'!X897)</f>
        <v/>
      </c>
      <c s="72" t="str">
        <f>IF('S.D.PASTE SHEET'!Y897="","",'S.D.PASTE SHEET'!Y897)</f>
        <v/>
      </c>
      <c s="72" t="str">
        <f>IF('S.D.PASTE SHEET'!Z897="","",'S.D.PASTE SHEET'!Z897)</f>
        <v/>
      </c>
      <c s="72" t="str">
        <f>IF('S.D.PASTE SHEET'!AA897="","",'S.D.PASTE SHEET'!AA897)</f>
        <v/>
      </c>
      <c s="72" t="str">
        <f>IF('S.D.PASTE SHEET'!AB897="","",'S.D.PASTE SHEET'!AB897)</f>
        <v/>
      </c>
      <c s="72" t="str">
        <f>IF('S.D.PASTE SHEET'!AC897="","",'S.D.PASTE SHEET'!AC897)</f>
        <v/>
      </c>
      <c s="72" t="str">
        <f>IF('S.D.PASTE SHEET'!AD897="","",'S.D.PASTE SHEET'!AD897)</f>
        <v/>
      </c>
      <c s="74"/>
      <c s="70" t="str">
        <f>IF(AK897="","",IF(AK897&gt;0,COUNT($AG$2:AG897),""))</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IF(BC897="","",IF(BC897&gt;0,COUNT($AY$2:AY897),""))</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8" spans="1:157" ht="15.75" customHeight="1">
      <c r="A898" s="72" t="str">
        <f>IF('S.D.PASTE SHEET'!A898="","",'S.D.PASTE SHEET'!A898)</f>
        <v/>
      </c>
      <c s="72" t="str">
        <f>IF('S.D.PASTE SHEET'!B898="","",'S.D.PASTE SHEET'!B898)</f>
        <v/>
      </c>
      <c s="72" t="str">
        <f>IF('S.D.PASTE SHEET'!C898="","",'S.D.PASTE SHEET'!C898)</f>
        <v/>
      </c>
      <c s="73" t="str">
        <f>IF('S.D.PASTE SHEET'!D898="","",'S.D.PASTE SHEET'!D898)</f>
        <v/>
      </c>
      <c s="72" t="str">
        <f>IF('S.D.PASTE SHEET'!E898="","",UPPER('S.D.PASTE SHEET'!E898))</f>
        <v/>
      </c>
      <c s="72" t="str">
        <f>IF('S.D.PASTE SHEET'!F898="","",'S.D.PASTE SHEET'!F898)</f>
        <v/>
      </c>
      <c s="72" t="str">
        <f>IF('S.D.PASTE SHEET'!G898="","",UPPER('S.D.PASTE SHEET'!G898))</f>
        <v/>
      </c>
      <c s="72" t="str">
        <f>IF('S.D.PASTE SHEET'!H898="","",UPPER('S.D.PASTE SHEET'!H898))</f>
        <v/>
      </c>
      <c s="72" t="str">
        <f>IF('S.D.PASTE SHEET'!I898="","",'S.D.PASTE SHEET'!I898)</f>
        <v/>
      </c>
      <c s="73" t="str">
        <f>IF('S.D.PASTE SHEET'!J898="","",'S.D.PASTE SHEET'!J898)</f>
        <v/>
      </c>
      <c s="72" t="str">
        <f>IF('S.D.PASTE SHEET'!K898="","",'S.D.PASTE SHEET'!K898)</f>
        <v/>
      </c>
      <c s="72" t="str">
        <f>IF('S.D.PASTE SHEET'!L898="","",'S.D.PASTE SHEET'!L898)</f>
        <v/>
      </c>
      <c s="72" t="str">
        <f>IF('S.D.PASTE SHEET'!M898="","",'S.D.PASTE SHEET'!M898)</f>
        <v/>
      </c>
      <c s="72" t="str">
        <f>IF('S.D.PASTE SHEET'!N898="","",'S.D.PASTE SHEET'!N898)</f>
        <v/>
      </c>
      <c s="72" t="str">
        <f>IF('S.D.PASTE SHEET'!O898="","",'S.D.PASTE SHEET'!O898)</f>
        <v/>
      </c>
      <c s="72" t="str">
        <f>IF('S.D.PASTE SHEET'!P898="","",'S.D.PASTE SHEET'!P898)</f>
        <v/>
      </c>
      <c s="72" t="str">
        <f>IF('S.D.PASTE SHEET'!Q898="","",'S.D.PASTE SHEET'!Q898)</f>
        <v/>
      </c>
      <c s="72" t="str">
        <f>IF('S.D.PASTE SHEET'!R898="","",'S.D.PASTE SHEET'!R898)</f>
        <v/>
      </c>
      <c s="72" t="str">
        <f>IF('S.D.PASTE SHEET'!S898="","",'S.D.PASTE SHEET'!S898)</f>
        <v/>
      </c>
      <c s="72" t="str">
        <f>IF('S.D.PASTE SHEET'!T898="","",'S.D.PASTE SHEET'!T898)</f>
        <v/>
      </c>
      <c s="72" t="str">
        <f>IF('S.D.PASTE SHEET'!U898="","",'S.D.PASTE SHEET'!U898)</f>
        <v/>
      </c>
      <c s="72" t="str">
        <f>IF('S.D.PASTE SHEET'!V898="","",'S.D.PASTE SHEET'!V898)</f>
        <v/>
      </c>
      <c s="72" t="str">
        <f>IF('S.D.PASTE SHEET'!W898="","",'S.D.PASTE SHEET'!W898)</f>
        <v/>
      </c>
      <c s="72" t="str">
        <f>IF('S.D.PASTE SHEET'!X898="","",'S.D.PASTE SHEET'!X898)</f>
        <v/>
      </c>
      <c s="72" t="str">
        <f>IF('S.D.PASTE SHEET'!Y898="","",'S.D.PASTE SHEET'!Y898)</f>
        <v/>
      </c>
      <c s="72" t="str">
        <f>IF('S.D.PASTE SHEET'!Z898="","",'S.D.PASTE SHEET'!Z898)</f>
        <v/>
      </c>
      <c s="72" t="str">
        <f>IF('S.D.PASTE SHEET'!AA898="","",'S.D.PASTE SHEET'!AA898)</f>
        <v/>
      </c>
      <c s="72" t="str">
        <f>IF('S.D.PASTE SHEET'!AB898="","",'S.D.PASTE SHEET'!AB898)</f>
        <v/>
      </c>
      <c s="72" t="str">
        <f>IF('S.D.PASTE SHEET'!AC898="","",'S.D.PASTE SHEET'!AC898)</f>
        <v/>
      </c>
      <c s="72" t="str">
        <f>IF('S.D.PASTE SHEET'!AD898="","",'S.D.PASTE SHEET'!AD898)</f>
        <v/>
      </c>
      <c s="74"/>
      <c s="70" t="str">
        <f>IF(AK898="","",IF(AK898&gt;0,COUNT($AG$2:AG898),""))</f>
        <v/>
      </c>
      <c s="75" t="str">
        <f t="shared" si="417"/>
        <v/>
      </c>
      <c s="75" t="str">
        <f t="shared" si="418"/>
        <v/>
      </c>
      <c s="75" t="str">
        <f t="shared" si="419"/>
        <v/>
      </c>
      <c s="73" t="str">
        <f t="shared" si="420"/>
        <v/>
      </c>
      <c s="75" t="str">
        <f t="shared" si="421"/>
        <v/>
      </c>
      <c s="75" t="str">
        <f t="shared" si="422"/>
        <v/>
      </c>
      <c s="75" t="str">
        <f t="shared" si="423"/>
        <v/>
      </c>
      <c s="75" t="str">
        <f t="shared" si="424"/>
        <v/>
      </c>
      <c s="75" t="str">
        <f t="shared" si="425"/>
        <v/>
      </c>
      <c s="73" t="str">
        <f t="shared" si="426"/>
        <v/>
      </c>
      <c s="75" t="str">
        <f t="shared" si="427"/>
        <v/>
      </c>
      <c s="75" t="str">
        <f t="shared" si="428"/>
        <v/>
      </c>
      <c s="75" t="str">
        <f t="shared" si="429"/>
        <v/>
      </c>
      <c s="75" t="str">
        <f t="shared" si="430"/>
        <v/>
      </c>
      <c s="75" t="str">
        <f t="shared" si="431"/>
        <v/>
      </c>
      <c s="75" t="str">
        <f t="shared" si="432"/>
        <v/>
      </c>
      <c s="70"/>
      <c s="70" t="str">
        <f>IF(BC898="","",IF(BC898&gt;0,COUNT($AY$2:AY898),""))</f>
        <v/>
      </c>
      <c s="76" t="str">
        <f t="shared" si="433"/>
        <v/>
      </c>
      <c s="76" t="str">
        <f t="shared" si="434"/>
        <v/>
      </c>
      <c s="76" t="str">
        <f t="shared" si="435"/>
        <v/>
      </c>
      <c s="73" t="str">
        <f t="shared" si="436"/>
        <v/>
      </c>
      <c s="76" t="str">
        <f t="shared" si="437"/>
        <v/>
      </c>
      <c s="76" t="str">
        <f t="shared" si="438"/>
        <v/>
      </c>
      <c s="76" t="str">
        <f t="shared" si="439"/>
        <v/>
      </c>
      <c s="76" t="str">
        <f t="shared" si="440"/>
        <v/>
      </c>
      <c s="76" t="str">
        <f t="shared" si="441"/>
        <v/>
      </c>
      <c s="73" t="str">
        <f t="shared" si="442"/>
        <v/>
      </c>
      <c s="76" t="str">
        <f t="shared" si="443"/>
        <v/>
      </c>
      <c s="76" t="str">
        <f t="shared" si="444"/>
        <v/>
      </c>
      <c s="76" t="str">
        <f t="shared" si="445"/>
        <v/>
      </c>
      <c s="76" t="str">
        <f t="shared" si="446"/>
        <v/>
      </c>
      <c s="76" t="str">
        <f t="shared" si="447"/>
        <v/>
      </c>
      <c s="76" t="str">
        <f t="shared" si="4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899" spans="1:157" ht="15.75" customHeight="1">
      <c r="A899" s="72" t="str">
        <f>IF('S.D.PASTE SHEET'!A899="","",'S.D.PASTE SHEET'!A899)</f>
        <v/>
      </c>
      <c s="72" t="str">
        <f>IF('S.D.PASTE SHEET'!B899="","",'S.D.PASTE SHEET'!B899)</f>
        <v/>
      </c>
      <c s="72" t="str">
        <f>IF('S.D.PASTE SHEET'!C899="","",'S.D.PASTE SHEET'!C899)</f>
        <v/>
      </c>
      <c s="73" t="str">
        <f>IF('S.D.PASTE SHEET'!D899="","",'S.D.PASTE SHEET'!D899)</f>
        <v/>
      </c>
      <c s="72" t="str">
        <f>IF('S.D.PASTE SHEET'!E899="","",UPPER('S.D.PASTE SHEET'!E899))</f>
        <v/>
      </c>
      <c s="72" t="str">
        <f>IF('S.D.PASTE SHEET'!F899="","",'S.D.PASTE SHEET'!F899)</f>
        <v/>
      </c>
      <c s="72" t="str">
        <f>IF('S.D.PASTE SHEET'!G899="","",UPPER('S.D.PASTE SHEET'!G899))</f>
        <v/>
      </c>
      <c s="72" t="str">
        <f>IF('S.D.PASTE SHEET'!H899="","",UPPER('S.D.PASTE SHEET'!H899))</f>
        <v/>
      </c>
      <c s="72" t="str">
        <f>IF('S.D.PASTE SHEET'!I899="","",'S.D.PASTE SHEET'!I899)</f>
        <v/>
      </c>
      <c s="73" t="str">
        <f>IF('S.D.PASTE SHEET'!J899="","",'S.D.PASTE SHEET'!J899)</f>
        <v/>
      </c>
      <c s="72" t="str">
        <f>IF('S.D.PASTE SHEET'!K899="","",'S.D.PASTE SHEET'!K899)</f>
        <v/>
      </c>
      <c s="72" t="str">
        <f>IF('S.D.PASTE SHEET'!L899="","",'S.D.PASTE SHEET'!L899)</f>
        <v/>
      </c>
      <c s="72" t="str">
        <f>IF('S.D.PASTE SHEET'!M899="","",'S.D.PASTE SHEET'!M899)</f>
        <v/>
      </c>
      <c s="72" t="str">
        <f>IF('S.D.PASTE SHEET'!N899="","",'S.D.PASTE SHEET'!N899)</f>
        <v/>
      </c>
      <c s="72" t="str">
        <f>IF('S.D.PASTE SHEET'!O899="","",'S.D.PASTE SHEET'!O899)</f>
        <v/>
      </c>
      <c s="72" t="str">
        <f>IF('S.D.PASTE SHEET'!P899="","",'S.D.PASTE SHEET'!P899)</f>
        <v/>
      </c>
      <c s="72" t="str">
        <f>IF('S.D.PASTE SHEET'!Q899="","",'S.D.PASTE SHEET'!Q899)</f>
        <v/>
      </c>
      <c s="72" t="str">
        <f>IF('S.D.PASTE SHEET'!R899="","",'S.D.PASTE SHEET'!R899)</f>
        <v/>
      </c>
      <c s="72" t="str">
        <f>IF('S.D.PASTE SHEET'!S899="","",'S.D.PASTE SHEET'!S899)</f>
        <v/>
      </c>
      <c s="72" t="str">
        <f>IF('S.D.PASTE SHEET'!T899="","",'S.D.PASTE SHEET'!T899)</f>
        <v/>
      </c>
      <c s="72" t="str">
        <f>IF('S.D.PASTE SHEET'!U899="","",'S.D.PASTE SHEET'!U899)</f>
        <v/>
      </c>
      <c s="72" t="str">
        <f>IF('S.D.PASTE SHEET'!V899="","",'S.D.PASTE SHEET'!V899)</f>
        <v/>
      </c>
      <c s="72" t="str">
        <f>IF('S.D.PASTE SHEET'!W899="","",'S.D.PASTE SHEET'!W899)</f>
        <v/>
      </c>
      <c s="72" t="str">
        <f>IF('S.D.PASTE SHEET'!X899="","",'S.D.PASTE SHEET'!X899)</f>
        <v/>
      </c>
      <c s="72" t="str">
        <f>IF('S.D.PASTE SHEET'!Y899="","",'S.D.PASTE SHEET'!Y899)</f>
        <v/>
      </c>
      <c s="72" t="str">
        <f>IF('S.D.PASTE SHEET'!Z899="","",'S.D.PASTE SHEET'!Z899)</f>
        <v/>
      </c>
      <c s="72" t="str">
        <f>IF('S.D.PASTE SHEET'!AA899="","",'S.D.PASTE SHEET'!AA899)</f>
        <v/>
      </c>
      <c s="72" t="str">
        <f>IF('S.D.PASTE SHEET'!AB899="","",'S.D.PASTE SHEET'!AB899)</f>
        <v/>
      </c>
      <c s="72" t="str">
        <f>IF('S.D.PASTE SHEET'!AC899="","",'S.D.PASTE SHEET'!AC899)</f>
        <v/>
      </c>
      <c s="72" t="str">
        <f>IF('S.D.PASTE SHEET'!AD899="","",'S.D.PASTE SHEET'!AD899)</f>
        <v/>
      </c>
      <c s="74"/>
      <c s="70" t="str">
        <f>IF(AK899="","",IF(AK899&gt;0,COUNT($AG$2:AG899),""))</f>
        <v/>
      </c>
      <c s="75" t="str">
        <f t="shared" si="449" ref="AG899:AG962">IF(AND($AJ$1=12,$A899=12),$A899,"")</f>
        <v/>
      </c>
      <c s="75" t="str">
        <f t="shared" si="450" ref="AH899:AH962">IF(AND($AJ$1=12,$A899=12),$B899,"")</f>
        <v/>
      </c>
      <c s="75" t="str">
        <f t="shared" si="451" ref="AI899:AI962">IF(AND($AJ$1=12,$A899=12),C899,"")</f>
        <v/>
      </c>
      <c s="73" t="str">
        <f t="shared" si="452" ref="AJ899:AJ962">IF(AND($AJ$1=12,$A899=12),$D899,"")</f>
        <v/>
      </c>
      <c s="75" t="str">
        <f t="shared" si="453" ref="AK899:AK962">IF(AND($AJ$1=12,$A899=12),$E899,"")</f>
        <v/>
      </c>
      <c s="75" t="str">
        <f t="shared" si="454" ref="AL899:AL962">IF(AND($AJ$1=12,$A899=12),$F899,"")</f>
        <v/>
      </c>
      <c s="75" t="str">
        <f t="shared" si="455" ref="AM899:AM962">IF(AND($AJ$1=12,$A899=12),$G899,"")</f>
        <v/>
      </c>
      <c s="75" t="str">
        <f t="shared" si="456" ref="AN899:AN962">IF(AND($AJ$1=12,$A899=12),$H899,"")</f>
        <v/>
      </c>
      <c s="75" t="str">
        <f t="shared" si="457" ref="AO899:AO962">IF(AND($AJ$1=12,$A899=12),$I899,"")</f>
        <v/>
      </c>
      <c s="73" t="str">
        <f t="shared" si="458" ref="AP899:AP962">IF(AND($AJ$1=12,$A899=12),$J899,"")</f>
        <v/>
      </c>
      <c s="75" t="str">
        <f t="shared" si="459" ref="AQ899:AQ962">IF(AND($AJ$1=12,$A899=12),$K899,"")</f>
        <v/>
      </c>
      <c s="75" t="str">
        <f t="shared" si="460" ref="AR899:AR962">IF(AND($AJ$1=12,$A899=12),$L899,"")</f>
        <v/>
      </c>
      <c s="75" t="str">
        <f t="shared" si="461" ref="AS899:AS962">IF(AND($AJ$1=12,$A899=12),$M899,"")</f>
        <v/>
      </c>
      <c s="75" t="str">
        <f t="shared" si="462" ref="AT899:AT962">IF(AND($AJ$1=12,$A899=12),$N899,"")</f>
        <v/>
      </c>
      <c s="75" t="str">
        <f t="shared" si="463" ref="AU899:AU962">IF(AND($AJ$1=12,$A899=12),$O899,"")</f>
        <v/>
      </c>
      <c s="75" t="str">
        <f t="shared" si="464" ref="AV899:AV962">IF(AND($AJ$1=12,$A899=12),$P899,"")</f>
        <v/>
      </c>
      <c s="70"/>
      <c s="70" t="str">
        <f>IF(BC899="","",IF(BC899&gt;0,COUNT($AY$2:AY899),""))</f>
        <v/>
      </c>
      <c s="76" t="str">
        <f t="shared" si="465" ref="AY899:AY962">IF(AND($BB$1=12,$A899=12,$BC$1=$B899),$A899,"")</f>
        <v/>
      </c>
      <c s="76" t="str">
        <f t="shared" si="466" ref="AZ899:AZ962">IF(AND($BB$1=12,$A899=12,$BC$1=$B899),$B899,"")</f>
        <v/>
      </c>
      <c s="76" t="str">
        <f t="shared" si="467" ref="BA899:BA962">IF(AND($BB$1=12,$A899=12,$BC$1=$B899),$C899,"")</f>
        <v/>
      </c>
      <c s="73" t="str">
        <f t="shared" si="468" ref="BB899:BB962">IF(AND($BB$1=12,$A899=12,$BC$1=$B899),$D899,"")</f>
        <v/>
      </c>
      <c s="76" t="str">
        <f t="shared" si="469" ref="BC899:BC962">IF(AND($BB$1=12,$A899=12,$BC$1=$B899),$E899,"")</f>
        <v/>
      </c>
      <c s="76" t="str">
        <f t="shared" si="470" ref="BD899:BD962">IF(AND($BB$1=12,$A899=12,$BC$1=$B899),$F899,"")</f>
        <v/>
      </c>
      <c s="76" t="str">
        <f t="shared" si="471" ref="BE899:BE962">IF(AND($BB$1=12,$A899=12,$BC$1=$B899),$G899,"")</f>
        <v/>
      </c>
      <c s="76" t="str">
        <f t="shared" si="472" ref="BF899:BF962">IF(AND($BB$1=12,$A899=12,$BC$1=$B899),$H899,"")</f>
        <v/>
      </c>
      <c s="76" t="str">
        <f t="shared" si="473" ref="BG899:BG962">IF(AND($BB$1=12,$A899=12,$BC$1=$B899),$I899,"")</f>
        <v/>
      </c>
      <c s="73" t="str">
        <f t="shared" si="474" ref="BH899:BH962">IF(AND($BB$1=12,$A899=12,$BC$1=$B899),$J899,"")</f>
        <v/>
      </c>
      <c s="76" t="str">
        <f t="shared" si="475" ref="BI899:BI962">IF(AND($BB$1=12,$A899=12,$BC$1=$B899),$K899,"")</f>
        <v/>
      </c>
      <c s="76" t="str">
        <f t="shared" si="476" ref="BJ899:BJ962">IF(AND($BB$1=12,$A899=12,$BC$1=$B899),$L899,"")</f>
        <v/>
      </c>
      <c s="76" t="str">
        <f t="shared" si="477" ref="BK899:BK962">IF(AND($BB$1=12,$A899=12,$BC$1=$B899),$M899,"")</f>
        <v/>
      </c>
      <c s="76" t="str">
        <f t="shared" si="478" ref="BL899:BL962">IF(AND($BB$1=12,$A899=12,$BC$1=$B899),$N899,"")</f>
        <v/>
      </c>
      <c s="76" t="str">
        <f t="shared" si="479" ref="BM899:BM962">IF(AND($BB$1=12,$A899=12,$BC$1=$B899),$O899,"")</f>
        <v/>
      </c>
      <c s="76" t="str">
        <f t="shared" si="480" ref="BN899:BN962">IF(AND($BB$1=12,$A899=12,$BC$1=$B899),$P899,"")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0" spans="1:157" ht="15.75" customHeight="1">
      <c r="A900" s="72" t="str">
        <f>IF('S.D.PASTE SHEET'!A900="","",'S.D.PASTE SHEET'!A900)</f>
        <v/>
      </c>
      <c s="72" t="str">
        <f>IF('S.D.PASTE SHEET'!B900="","",'S.D.PASTE SHEET'!B900)</f>
        <v/>
      </c>
      <c s="72" t="str">
        <f>IF('S.D.PASTE SHEET'!C900="","",'S.D.PASTE SHEET'!C900)</f>
        <v/>
      </c>
      <c s="73" t="str">
        <f>IF('S.D.PASTE SHEET'!D900="","",'S.D.PASTE SHEET'!D900)</f>
        <v/>
      </c>
      <c s="72" t="str">
        <f>IF('S.D.PASTE SHEET'!E900="","",UPPER('S.D.PASTE SHEET'!E900))</f>
        <v/>
      </c>
      <c s="72" t="str">
        <f>IF('S.D.PASTE SHEET'!F900="","",'S.D.PASTE SHEET'!F900)</f>
        <v/>
      </c>
      <c s="72" t="str">
        <f>IF('S.D.PASTE SHEET'!G900="","",UPPER('S.D.PASTE SHEET'!G900))</f>
        <v/>
      </c>
      <c s="72" t="str">
        <f>IF('S.D.PASTE SHEET'!H900="","",UPPER('S.D.PASTE SHEET'!H900))</f>
        <v/>
      </c>
      <c s="72" t="str">
        <f>IF('S.D.PASTE SHEET'!I900="","",'S.D.PASTE SHEET'!I900)</f>
        <v/>
      </c>
      <c s="73" t="str">
        <f>IF('S.D.PASTE SHEET'!J900="","",'S.D.PASTE SHEET'!J900)</f>
        <v/>
      </c>
      <c s="72" t="str">
        <f>IF('S.D.PASTE SHEET'!K900="","",'S.D.PASTE SHEET'!K900)</f>
        <v/>
      </c>
      <c s="72" t="str">
        <f>IF('S.D.PASTE SHEET'!L900="","",'S.D.PASTE SHEET'!L900)</f>
        <v/>
      </c>
      <c s="72" t="str">
        <f>IF('S.D.PASTE SHEET'!M900="","",'S.D.PASTE SHEET'!M900)</f>
        <v/>
      </c>
      <c s="72" t="str">
        <f>IF('S.D.PASTE SHEET'!N900="","",'S.D.PASTE SHEET'!N900)</f>
        <v/>
      </c>
      <c s="72" t="str">
        <f>IF('S.D.PASTE SHEET'!O900="","",'S.D.PASTE SHEET'!O900)</f>
        <v/>
      </c>
      <c s="72" t="str">
        <f>IF('S.D.PASTE SHEET'!P900="","",'S.D.PASTE SHEET'!P900)</f>
        <v/>
      </c>
      <c s="72" t="str">
        <f>IF('S.D.PASTE SHEET'!Q900="","",'S.D.PASTE SHEET'!Q900)</f>
        <v/>
      </c>
      <c s="72" t="str">
        <f>IF('S.D.PASTE SHEET'!R900="","",'S.D.PASTE SHEET'!R900)</f>
        <v/>
      </c>
      <c s="72" t="str">
        <f>IF('S.D.PASTE SHEET'!S900="","",'S.D.PASTE SHEET'!S900)</f>
        <v/>
      </c>
      <c s="72" t="str">
        <f>IF('S.D.PASTE SHEET'!T900="","",'S.D.PASTE SHEET'!T900)</f>
        <v/>
      </c>
      <c s="72" t="str">
        <f>IF('S.D.PASTE SHEET'!U900="","",'S.D.PASTE SHEET'!U900)</f>
        <v/>
      </c>
      <c s="72" t="str">
        <f>IF('S.D.PASTE SHEET'!V900="","",'S.D.PASTE SHEET'!V900)</f>
        <v/>
      </c>
      <c s="72" t="str">
        <f>IF('S.D.PASTE SHEET'!W900="","",'S.D.PASTE SHEET'!W900)</f>
        <v/>
      </c>
      <c s="72" t="str">
        <f>IF('S.D.PASTE SHEET'!X900="","",'S.D.PASTE SHEET'!X900)</f>
        <v/>
      </c>
      <c s="72" t="str">
        <f>IF('S.D.PASTE SHEET'!Y900="","",'S.D.PASTE SHEET'!Y900)</f>
        <v/>
      </c>
      <c s="72" t="str">
        <f>IF('S.D.PASTE SHEET'!Z900="","",'S.D.PASTE SHEET'!Z900)</f>
        <v/>
      </c>
      <c s="72" t="str">
        <f>IF('S.D.PASTE SHEET'!AA900="","",'S.D.PASTE SHEET'!AA900)</f>
        <v/>
      </c>
      <c s="72" t="str">
        <f>IF('S.D.PASTE SHEET'!AB900="","",'S.D.PASTE SHEET'!AB900)</f>
        <v/>
      </c>
      <c s="72" t="str">
        <f>IF('S.D.PASTE SHEET'!AC900="","",'S.D.PASTE SHEET'!AC900)</f>
        <v/>
      </c>
      <c s="72" t="str">
        <f>IF('S.D.PASTE SHEET'!AD900="","",'S.D.PASTE SHEET'!AD900)</f>
        <v/>
      </c>
      <c s="74"/>
      <c s="70" t="str">
        <f>IF(AK900="","",IF(AK900&gt;0,COUNT($AG$2:AG900),""))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IF(BC900="","",IF(BC900&gt;0,COUNT($AY$2:AY900),""))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1" spans="1:157" ht="15.75" customHeight="1">
      <c r="A901" s="72" t="str">
        <f>IF('S.D.PASTE SHEET'!A901="","",'S.D.PASTE SHEET'!A901)</f>
        <v/>
      </c>
      <c s="72" t="str">
        <f>IF('S.D.PASTE SHEET'!B901="","",'S.D.PASTE SHEET'!B901)</f>
        <v/>
      </c>
      <c s="72" t="str">
        <f>IF('S.D.PASTE SHEET'!C901="","",'S.D.PASTE SHEET'!C901)</f>
        <v/>
      </c>
      <c s="73" t="str">
        <f>IF('S.D.PASTE SHEET'!D901="","",'S.D.PASTE SHEET'!D901)</f>
        <v/>
      </c>
      <c s="72" t="str">
        <f>IF('S.D.PASTE SHEET'!E901="","",UPPER('S.D.PASTE SHEET'!E901))</f>
        <v/>
      </c>
      <c s="72" t="str">
        <f>IF('S.D.PASTE SHEET'!F901="","",'S.D.PASTE SHEET'!F901)</f>
        <v/>
      </c>
      <c s="72" t="str">
        <f>IF('S.D.PASTE SHEET'!G901="","",UPPER('S.D.PASTE SHEET'!G901))</f>
        <v/>
      </c>
      <c s="72" t="str">
        <f>IF('S.D.PASTE SHEET'!H901="","",UPPER('S.D.PASTE SHEET'!H901))</f>
        <v/>
      </c>
      <c s="72" t="str">
        <f>IF('S.D.PASTE SHEET'!I901="","",'S.D.PASTE SHEET'!I901)</f>
        <v/>
      </c>
      <c s="73" t="str">
        <f>IF('S.D.PASTE SHEET'!J901="","",'S.D.PASTE SHEET'!J901)</f>
        <v/>
      </c>
      <c s="72" t="str">
        <f>IF('S.D.PASTE SHEET'!K901="","",'S.D.PASTE SHEET'!K901)</f>
        <v/>
      </c>
      <c s="72" t="str">
        <f>IF('S.D.PASTE SHEET'!L901="","",'S.D.PASTE SHEET'!L901)</f>
        <v/>
      </c>
      <c s="72" t="str">
        <f>IF('S.D.PASTE SHEET'!M901="","",'S.D.PASTE SHEET'!M901)</f>
        <v/>
      </c>
      <c s="72" t="str">
        <f>IF('S.D.PASTE SHEET'!N901="","",'S.D.PASTE SHEET'!N901)</f>
        <v/>
      </c>
      <c s="72" t="str">
        <f>IF('S.D.PASTE SHEET'!O901="","",'S.D.PASTE SHEET'!O901)</f>
        <v/>
      </c>
      <c s="72" t="str">
        <f>IF('S.D.PASTE SHEET'!P901="","",'S.D.PASTE SHEET'!P901)</f>
        <v/>
      </c>
      <c s="72" t="str">
        <f>IF('S.D.PASTE SHEET'!Q901="","",'S.D.PASTE SHEET'!Q901)</f>
        <v/>
      </c>
      <c s="72" t="str">
        <f>IF('S.D.PASTE SHEET'!R901="","",'S.D.PASTE SHEET'!R901)</f>
        <v/>
      </c>
      <c s="72" t="str">
        <f>IF('S.D.PASTE SHEET'!S901="","",'S.D.PASTE SHEET'!S901)</f>
        <v/>
      </c>
      <c s="72" t="str">
        <f>IF('S.D.PASTE SHEET'!T901="","",'S.D.PASTE SHEET'!T901)</f>
        <v/>
      </c>
      <c s="72" t="str">
        <f>IF('S.D.PASTE SHEET'!U901="","",'S.D.PASTE SHEET'!U901)</f>
        <v/>
      </c>
      <c s="72" t="str">
        <f>IF('S.D.PASTE SHEET'!V901="","",'S.D.PASTE SHEET'!V901)</f>
        <v/>
      </c>
      <c s="72" t="str">
        <f>IF('S.D.PASTE SHEET'!W901="","",'S.D.PASTE SHEET'!W901)</f>
        <v/>
      </c>
      <c s="72" t="str">
        <f>IF('S.D.PASTE SHEET'!X901="","",'S.D.PASTE SHEET'!X901)</f>
        <v/>
      </c>
      <c s="72" t="str">
        <f>IF('S.D.PASTE SHEET'!Y901="","",'S.D.PASTE SHEET'!Y901)</f>
        <v/>
      </c>
      <c s="72" t="str">
        <f>IF('S.D.PASTE SHEET'!Z901="","",'S.D.PASTE SHEET'!Z901)</f>
        <v/>
      </c>
      <c s="72" t="str">
        <f>IF('S.D.PASTE SHEET'!AA901="","",'S.D.PASTE SHEET'!AA901)</f>
        <v/>
      </c>
      <c s="72" t="str">
        <f>IF('S.D.PASTE SHEET'!AB901="","",'S.D.PASTE SHEET'!AB901)</f>
        <v/>
      </c>
      <c s="72" t="str">
        <f>IF('S.D.PASTE SHEET'!AC901="","",'S.D.PASTE SHEET'!AC901)</f>
        <v/>
      </c>
      <c s="72" t="str">
        <f>IF('S.D.PASTE SHEET'!AD901="","",'S.D.PASTE SHEET'!AD901)</f>
        <v/>
      </c>
      <c s="74"/>
      <c s="70" t="str">
        <f>IF(AK901="","",IF(AK901&gt;0,COUNT($AG$2:AG901),""))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IF(BC901="","",IF(BC901&gt;0,COUNT($AY$2:AY901),""))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2" spans="1:157" ht="15.75" customHeight="1">
      <c r="A902" s="72" t="str">
        <f>IF('S.D.PASTE SHEET'!A902="","",'S.D.PASTE SHEET'!A902)</f>
        <v/>
      </c>
      <c s="72" t="str">
        <f>IF('S.D.PASTE SHEET'!B902="","",'S.D.PASTE SHEET'!B902)</f>
        <v/>
      </c>
      <c s="72" t="str">
        <f>IF('S.D.PASTE SHEET'!C902="","",'S.D.PASTE SHEET'!C902)</f>
        <v/>
      </c>
      <c s="73" t="str">
        <f>IF('S.D.PASTE SHEET'!D902="","",'S.D.PASTE SHEET'!D902)</f>
        <v/>
      </c>
      <c s="72" t="str">
        <f>IF('S.D.PASTE SHEET'!E902="","",UPPER('S.D.PASTE SHEET'!E902))</f>
        <v/>
      </c>
      <c s="72" t="str">
        <f>IF('S.D.PASTE SHEET'!F902="","",'S.D.PASTE SHEET'!F902)</f>
        <v/>
      </c>
      <c s="72" t="str">
        <f>IF('S.D.PASTE SHEET'!G902="","",UPPER('S.D.PASTE SHEET'!G902))</f>
        <v/>
      </c>
      <c s="72" t="str">
        <f>IF('S.D.PASTE SHEET'!H902="","",UPPER('S.D.PASTE SHEET'!H902))</f>
        <v/>
      </c>
      <c s="72" t="str">
        <f>IF('S.D.PASTE SHEET'!I902="","",'S.D.PASTE SHEET'!I902)</f>
        <v/>
      </c>
      <c s="73" t="str">
        <f>IF('S.D.PASTE SHEET'!J902="","",'S.D.PASTE SHEET'!J902)</f>
        <v/>
      </c>
      <c s="72" t="str">
        <f>IF('S.D.PASTE SHEET'!K902="","",'S.D.PASTE SHEET'!K902)</f>
        <v/>
      </c>
      <c s="72" t="str">
        <f>IF('S.D.PASTE SHEET'!L902="","",'S.D.PASTE SHEET'!L902)</f>
        <v/>
      </c>
      <c s="72" t="str">
        <f>IF('S.D.PASTE SHEET'!M902="","",'S.D.PASTE SHEET'!M902)</f>
        <v/>
      </c>
      <c s="72" t="str">
        <f>IF('S.D.PASTE SHEET'!N902="","",'S.D.PASTE SHEET'!N902)</f>
        <v/>
      </c>
      <c s="72" t="str">
        <f>IF('S.D.PASTE SHEET'!O902="","",'S.D.PASTE SHEET'!O902)</f>
        <v/>
      </c>
      <c s="72" t="str">
        <f>IF('S.D.PASTE SHEET'!P902="","",'S.D.PASTE SHEET'!P902)</f>
        <v/>
      </c>
      <c s="72" t="str">
        <f>IF('S.D.PASTE SHEET'!Q902="","",'S.D.PASTE SHEET'!Q902)</f>
        <v/>
      </c>
      <c s="72" t="str">
        <f>IF('S.D.PASTE SHEET'!R902="","",'S.D.PASTE SHEET'!R902)</f>
        <v/>
      </c>
      <c s="72" t="str">
        <f>IF('S.D.PASTE SHEET'!S902="","",'S.D.PASTE SHEET'!S902)</f>
        <v/>
      </c>
      <c s="72" t="str">
        <f>IF('S.D.PASTE SHEET'!T902="","",'S.D.PASTE SHEET'!T902)</f>
        <v/>
      </c>
      <c s="72" t="str">
        <f>IF('S.D.PASTE SHEET'!U902="","",'S.D.PASTE SHEET'!U902)</f>
        <v/>
      </c>
      <c s="72" t="str">
        <f>IF('S.D.PASTE SHEET'!V902="","",'S.D.PASTE SHEET'!V902)</f>
        <v/>
      </c>
      <c s="72" t="str">
        <f>IF('S.D.PASTE SHEET'!W902="","",'S.D.PASTE SHEET'!W902)</f>
        <v/>
      </c>
      <c s="72" t="str">
        <f>IF('S.D.PASTE SHEET'!X902="","",'S.D.PASTE SHEET'!X902)</f>
        <v/>
      </c>
      <c s="72" t="str">
        <f>IF('S.D.PASTE SHEET'!Y902="","",'S.D.PASTE SHEET'!Y902)</f>
        <v/>
      </c>
      <c s="72" t="str">
        <f>IF('S.D.PASTE SHEET'!Z902="","",'S.D.PASTE SHEET'!Z902)</f>
        <v/>
      </c>
      <c s="72" t="str">
        <f>IF('S.D.PASTE SHEET'!AA902="","",'S.D.PASTE SHEET'!AA902)</f>
        <v/>
      </c>
      <c s="72" t="str">
        <f>IF('S.D.PASTE SHEET'!AB902="","",'S.D.PASTE SHEET'!AB902)</f>
        <v/>
      </c>
      <c s="72" t="str">
        <f>IF('S.D.PASTE SHEET'!AC902="","",'S.D.PASTE SHEET'!AC902)</f>
        <v/>
      </c>
      <c s="72" t="str">
        <f>IF('S.D.PASTE SHEET'!AD902="","",'S.D.PASTE SHEET'!AD902)</f>
        <v/>
      </c>
      <c s="74"/>
      <c s="70" t="str">
        <f>IF(AK902="","",IF(AK902&gt;0,COUNT($AG$2:AG902),""))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IF(BC902="","",IF(BC902&gt;0,COUNT($AY$2:AY902),""))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3" spans="1:157" ht="15.75" customHeight="1">
      <c r="A903" s="72" t="str">
        <f>IF('S.D.PASTE SHEET'!A903="","",'S.D.PASTE SHEET'!A903)</f>
        <v/>
      </c>
      <c s="72" t="str">
        <f>IF('S.D.PASTE SHEET'!B903="","",'S.D.PASTE SHEET'!B903)</f>
        <v/>
      </c>
      <c s="72" t="str">
        <f>IF('S.D.PASTE SHEET'!C903="","",'S.D.PASTE SHEET'!C903)</f>
        <v/>
      </c>
      <c s="73" t="str">
        <f>IF('S.D.PASTE SHEET'!D903="","",'S.D.PASTE SHEET'!D903)</f>
        <v/>
      </c>
      <c s="72" t="str">
        <f>IF('S.D.PASTE SHEET'!E903="","",UPPER('S.D.PASTE SHEET'!E903))</f>
        <v/>
      </c>
      <c s="72" t="str">
        <f>IF('S.D.PASTE SHEET'!F903="","",'S.D.PASTE SHEET'!F903)</f>
        <v/>
      </c>
      <c s="72" t="str">
        <f>IF('S.D.PASTE SHEET'!G903="","",UPPER('S.D.PASTE SHEET'!G903))</f>
        <v/>
      </c>
      <c s="72" t="str">
        <f>IF('S.D.PASTE SHEET'!H903="","",UPPER('S.D.PASTE SHEET'!H903))</f>
        <v/>
      </c>
      <c s="72" t="str">
        <f>IF('S.D.PASTE SHEET'!I903="","",'S.D.PASTE SHEET'!I903)</f>
        <v/>
      </c>
      <c s="73" t="str">
        <f>IF('S.D.PASTE SHEET'!J903="","",'S.D.PASTE SHEET'!J903)</f>
        <v/>
      </c>
      <c s="72" t="str">
        <f>IF('S.D.PASTE SHEET'!K903="","",'S.D.PASTE SHEET'!K903)</f>
        <v/>
      </c>
      <c s="72" t="str">
        <f>IF('S.D.PASTE SHEET'!L903="","",'S.D.PASTE SHEET'!L903)</f>
        <v/>
      </c>
      <c s="72" t="str">
        <f>IF('S.D.PASTE SHEET'!M903="","",'S.D.PASTE SHEET'!M903)</f>
        <v/>
      </c>
      <c s="72" t="str">
        <f>IF('S.D.PASTE SHEET'!N903="","",'S.D.PASTE SHEET'!N903)</f>
        <v/>
      </c>
      <c s="72" t="str">
        <f>IF('S.D.PASTE SHEET'!O903="","",'S.D.PASTE SHEET'!O903)</f>
        <v/>
      </c>
      <c s="72" t="str">
        <f>IF('S.D.PASTE SHEET'!P903="","",'S.D.PASTE SHEET'!P903)</f>
        <v/>
      </c>
      <c s="72" t="str">
        <f>IF('S.D.PASTE SHEET'!Q903="","",'S.D.PASTE SHEET'!Q903)</f>
        <v/>
      </c>
      <c s="72" t="str">
        <f>IF('S.D.PASTE SHEET'!R903="","",'S.D.PASTE SHEET'!R903)</f>
        <v/>
      </c>
      <c s="72" t="str">
        <f>IF('S.D.PASTE SHEET'!S903="","",'S.D.PASTE SHEET'!S903)</f>
        <v/>
      </c>
      <c s="72" t="str">
        <f>IF('S.D.PASTE SHEET'!T903="","",'S.D.PASTE SHEET'!T903)</f>
        <v/>
      </c>
      <c s="72" t="str">
        <f>IF('S.D.PASTE SHEET'!U903="","",'S.D.PASTE SHEET'!U903)</f>
        <v/>
      </c>
      <c s="72" t="str">
        <f>IF('S.D.PASTE SHEET'!V903="","",'S.D.PASTE SHEET'!V903)</f>
        <v/>
      </c>
      <c s="72" t="str">
        <f>IF('S.D.PASTE SHEET'!W903="","",'S.D.PASTE SHEET'!W903)</f>
        <v/>
      </c>
      <c s="72" t="str">
        <f>IF('S.D.PASTE SHEET'!X903="","",'S.D.PASTE SHEET'!X903)</f>
        <v/>
      </c>
      <c s="72" t="str">
        <f>IF('S.D.PASTE SHEET'!Y903="","",'S.D.PASTE SHEET'!Y903)</f>
        <v/>
      </c>
      <c s="72" t="str">
        <f>IF('S.D.PASTE SHEET'!Z903="","",'S.D.PASTE SHEET'!Z903)</f>
        <v/>
      </c>
      <c s="72" t="str">
        <f>IF('S.D.PASTE SHEET'!AA903="","",'S.D.PASTE SHEET'!AA903)</f>
        <v/>
      </c>
      <c s="72" t="str">
        <f>IF('S.D.PASTE SHEET'!AB903="","",'S.D.PASTE SHEET'!AB903)</f>
        <v/>
      </c>
      <c s="72" t="str">
        <f>IF('S.D.PASTE SHEET'!AC903="","",'S.D.PASTE SHEET'!AC903)</f>
        <v/>
      </c>
      <c s="72" t="str">
        <f>IF('S.D.PASTE SHEET'!AD903="","",'S.D.PASTE SHEET'!AD903)</f>
        <v/>
      </c>
      <c s="74"/>
      <c s="70" t="str">
        <f>IF(AK903="","",IF(AK903&gt;0,COUNT($AG$2:AG903),""))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IF(BC903="","",IF(BC903&gt;0,COUNT($AY$2:AY903),""))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4" spans="1:157" ht="15.75" customHeight="1">
      <c r="A904" s="72" t="str">
        <f>IF('S.D.PASTE SHEET'!A904="","",'S.D.PASTE SHEET'!A904)</f>
        <v/>
      </c>
      <c s="72" t="str">
        <f>IF('S.D.PASTE SHEET'!B904="","",'S.D.PASTE SHEET'!B904)</f>
        <v/>
      </c>
      <c s="72" t="str">
        <f>IF('S.D.PASTE SHEET'!C904="","",'S.D.PASTE SHEET'!C904)</f>
        <v/>
      </c>
      <c s="73" t="str">
        <f>IF('S.D.PASTE SHEET'!D904="","",'S.D.PASTE SHEET'!D904)</f>
        <v/>
      </c>
      <c s="72" t="str">
        <f>IF('S.D.PASTE SHEET'!E904="","",UPPER('S.D.PASTE SHEET'!E904))</f>
        <v/>
      </c>
      <c s="72" t="str">
        <f>IF('S.D.PASTE SHEET'!F904="","",'S.D.PASTE SHEET'!F904)</f>
        <v/>
      </c>
      <c s="72" t="str">
        <f>IF('S.D.PASTE SHEET'!G904="","",UPPER('S.D.PASTE SHEET'!G904))</f>
        <v/>
      </c>
      <c s="72" t="str">
        <f>IF('S.D.PASTE SHEET'!H904="","",UPPER('S.D.PASTE SHEET'!H904))</f>
        <v/>
      </c>
      <c s="72" t="str">
        <f>IF('S.D.PASTE SHEET'!I904="","",'S.D.PASTE SHEET'!I904)</f>
        <v/>
      </c>
      <c s="73" t="str">
        <f>IF('S.D.PASTE SHEET'!J904="","",'S.D.PASTE SHEET'!J904)</f>
        <v/>
      </c>
      <c s="72" t="str">
        <f>IF('S.D.PASTE SHEET'!K904="","",'S.D.PASTE SHEET'!K904)</f>
        <v/>
      </c>
      <c s="72" t="str">
        <f>IF('S.D.PASTE SHEET'!L904="","",'S.D.PASTE SHEET'!L904)</f>
        <v/>
      </c>
      <c s="72" t="str">
        <f>IF('S.D.PASTE SHEET'!M904="","",'S.D.PASTE SHEET'!M904)</f>
        <v/>
      </c>
      <c s="72" t="str">
        <f>IF('S.D.PASTE SHEET'!N904="","",'S.D.PASTE SHEET'!N904)</f>
        <v/>
      </c>
      <c s="72" t="str">
        <f>IF('S.D.PASTE SHEET'!O904="","",'S.D.PASTE SHEET'!O904)</f>
        <v/>
      </c>
      <c s="72" t="str">
        <f>IF('S.D.PASTE SHEET'!P904="","",'S.D.PASTE SHEET'!P904)</f>
        <v/>
      </c>
      <c s="72" t="str">
        <f>IF('S.D.PASTE SHEET'!Q904="","",'S.D.PASTE SHEET'!Q904)</f>
        <v/>
      </c>
      <c s="72" t="str">
        <f>IF('S.D.PASTE SHEET'!R904="","",'S.D.PASTE SHEET'!R904)</f>
        <v/>
      </c>
      <c s="72" t="str">
        <f>IF('S.D.PASTE SHEET'!S904="","",'S.D.PASTE SHEET'!S904)</f>
        <v/>
      </c>
      <c s="72" t="str">
        <f>IF('S.D.PASTE SHEET'!T904="","",'S.D.PASTE SHEET'!T904)</f>
        <v/>
      </c>
      <c s="72" t="str">
        <f>IF('S.D.PASTE SHEET'!U904="","",'S.D.PASTE SHEET'!U904)</f>
        <v/>
      </c>
      <c s="72" t="str">
        <f>IF('S.D.PASTE SHEET'!V904="","",'S.D.PASTE SHEET'!V904)</f>
        <v/>
      </c>
      <c s="72" t="str">
        <f>IF('S.D.PASTE SHEET'!W904="","",'S.D.PASTE SHEET'!W904)</f>
        <v/>
      </c>
      <c s="72" t="str">
        <f>IF('S.D.PASTE SHEET'!X904="","",'S.D.PASTE SHEET'!X904)</f>
        <v/>
      </c>
      <c s="72" t="str">
        <f>IF('S.D.PASTE SHEET'!Y904="","",'S.D.PASTE SHEET'!Y904)</f>
        <v/>
      </c>
      <c s="72" t="str">
        <f>IF('S.D.PASTE SHEET'!Z904="","",'S.D.PASTE SHEET'!Z904)</f>
        <v/>
      </c>
      <c s="72" t="str">
        <f>IF('S.D.PASTE SHEET'!AA904="","",'S.D.PASTE SHEET'!AA904)</f>
        <v/>
      </c>
      <c s="72" t="str">
        <f>IF('S.D.PASTE SHEET'!AB904="","",'S.D.PASTE SHEET'!AB904)</f>
        <v/>
      </c>
      <c s="72" t="str">
        <f>IF('S.D.PASTE SHEET'!AC904="","",'S.D.PASTE SHEET'!AC904)</f>
        <v/>
      </c>
      <c s="72" t="str">
        <f>IF('S.D.PASTE SHEET'!AD904="","",'S.D.PASTE SHEET'!AD904)</f>
        <v/>
      </c>
      <c s="74"/>
      <c s="70" t="str">
        <f>IF(AK904="","",IF(AK904&gt;0,COUNT($AG$2:AG904),""))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IF(BC904="","",IF(BC904&gt;0,COUNT($AY$2:AY904),""))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5" spans="1:157" ht="15.75" customHeight="1">
      <c r="A905" s="72" t="str">
        <f>IF('S.D.PASTE SHEET'!A905="","",'S.D.PASTE SHEET'!A905)</f>
        <v/>
      </c>
      <c s="72" t="str">
        <f>IF('S.D.PASTE SHEET'!B905="","",'S.D.PASTE SHEET'!B905)</f>
        <v/>
      </c>
      <c s="72" t="str">
        <f>IF('S.D.PASTE SHEET'!C905="","",'S.D.PASTE SHEET'!C905)</f>
        <v/>
      </c>
      <c s="73" t="str">
        <f>IF('S.D.PASTE SHEET'!D905="","",'S.D.PASTE SHEET'!D905)</f>
        <v/>
      </c>
      <c s="72" t="str">
        <f>IF('S.D.PASTE SHEET'!E905="","",UPPER('S.D.PASTE SHEET'!E905))</f>
        <v/>
      </c>
      <c s="72" t="str">
        <f>IF('S.D.PASTE SHEET'!F905="","",'S.D.PASTE SHEET'!F905)</f>
        <v/>
      </c>
      <c s="72" t="str">
        <f>IF('S.D.PASTE SHEET'!G905="","",UPPER('S.D.PASTE SHEET'!G905))</f>
        <v/>
      </c>
      <c s="72" t="str">
        <f>IF('S.D.PASTE SHEET'!H905="","",UPPER('S.D.PASTE SHEET'!H905))</f>
        <v/>
      </c>
      <c s="72" t="str">
        <f>IF('S.D.PASTE SHEET'!I905="","",'S.D.PASTE SHEET'!I905)</f>
        <v/>
      </c>
      <c s="73" t="str">
        <f>IF('S.D.PASTE SHEET'!J905="","",'S.D.PASTE SHEET'!J905)</f>
        <v/>
      </c>
      <c s="72" t="str">
        <f>IF('S.D.PASTE SHEET'!K905="","",'S.D.PASTE SHEET'!K905)</f>
        <v/>
      </c>
      <c s="72" t="str">
        <f>IF('S.D.PASTE SHEET'!L905="","",'S.D.PASTE SHEET'!L905)</f>
        <v/>
      </c>
      <c s="72" t="str">
        <f>IF('S.D.PASTE SHEET'!M905="","",'S.D.PASTE SHEET'!M905)</f>
        <v/>
      </c>
      <c s="72" t="str">
        <f>IF('S.D.PASTE SHEET'!N905="","",'S.D.PASTE SHEET'!N905)</f>
        <v/>
      </c>
      <c s="72" t="str">
        <f>IF('S.D.PASTE SHEET'!O905="","",'S.D.PASTE SHEET'!O905)</f>
        <v/>
      </c>
      <c s="72" t="str">
        <f>IF('S.D.PASTE SHEET'!P905="","",'S.D.PASTE SHEET'!P905)</f>
        <v/>
      </c>
      <c s="72" t="str">
        <f>IF('S.D.PASTE SHEET'!Q905="","",'S.D.PASTE SHEET'!Q905)</f>
        <v/>
      </c>
      <c s="72" t="str">
        <f>IF('S.D.PASTE SHEET'!R905="","",'S.D.PASTE SHEET'!R905)</f>
        <v/>
      </c>
      <c s="72" t="str">
        <f>IF('S.D.PASTE SHEET'!S905="","",'S.D.PASTE SHEET'!S905)</f>
        <v/>
      </c>
      <c s="72" t="str">
        <f>IF('S.D.PASTE SHEET'!T905="","",'S.D.PASTE SHEET'!T905)</f>
        <v/>
      </c>
      <c s="72" t="str">
        <f>IF('S.D.PASTE SHEET'!U905="","",'S.D.PASTE SHEET'!U905)</f>
        <v/>
      </c>
      <c s="72" t="str">
        <f>IF('S.D.PASTE SHEET'!V905="","",'S.D.PASTE SHEET'!V905)</f>
        <v/>
      </c>
      <c s="72" t="str">
        <f>IF('S.D.PASTE SHEET'!W905="","",'S.D.PASTE SHEET'!W905)</f>
        <v/>
      </c>
      <c s="72" t="str">
        <f>IF('S.D.PASTE SHEET'!X905="","",'S.D.PASTE SHEET'!X905)</f>
        <v/>
      </c>
      <c s="72" t="str">
        <f>IF('S.D.PASTE SHEET'!Y905="","",'S.D.PASTE SHEET'!Y905)</f>
        <v/>
      </c>
      <c s="72" t="str">
        <f>IF('S.D.PASTE SHEET'!Z905="","",'S.D.PASTE SHEET'!Z905)</f>
        <v/>
      </c>
      <c s="72" t="str">
        <f>IF('S.D.PASTE SHEET'!AA905="","",'S.D.PASTE SHEET'!AA905)</f>
        <v/>
      </c>
      <c s="72" t="str">
        <f>IF('S.D.PASTE SHEET'!AB905="","",'S.D.PASTE SHEET'!AB905)</f>
        <v/>
      </c>
      <c s="72" t="str">
        <f>IF('S.D.PASTE SHEET'!AC905="","",'S.D.PASTE SHEET'!AC905)</f>
        <v/>
      </c>
      <c s="72" t="str">
        <f>IF('S.D.PASTE SHEET'!AD905="","",'S.D.PASTE SHEET'!AD905)</f>
        <v/>
      </c>
      <c s="74"/>
      <c s="70" t="str">
        <f>IF(AK905="","",IF(AK905&gt;0,COUNT($AG$2:AG905),""))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IF(BC905="","",IF(BC905&gt;0,COUNT($AY$2:AY905),""))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6" spans="1:157" ht="15.75" customHeight="1">
      <c r="A906" s="72" t="str">
        <f>IF('S.D.PASTE SHEET'!A906="","",'S.D.PASTE SHEET'!A906)</f>
        <v/>
      </c>
      <c s="72" t="str">
        <f>IF('S.D.PASTE SHEET'!B906="","",'S.D.PASTE SHEET'!B906)</f>
        <v/>
      </c>
      <c s="72" t="str">
        <f>IF('S.D.PASTE SHEET'!C906="","",'S.D.PASTE SHEET'!C906)</f>
        <v/>
      </c>
      <c s="73" t="str">
        <f>IF('S.D.PASTE SHEET'!D906="","",'S.D.PASTE SHEET'!D906)</f>
        <v/>
      </c>
      <c s="72" t="str">
        <f>IF('S.D.PASTE SHEET'!E906="","",UPPER('S.D.PASTE SHEET'!E906))</f>
        <v/>
      </c>
      <c s="72" t="str">
        <f>IF('S.D.PASTE SHEET'!F906="","",'S.D.PASTE SHEET'!F906)</f>
        <v/>
      </c>
      <c s="72" t="str">
        <f>IF('S.D.PASTE SHEET'!G906="","",UPPER('S.D.PASTE SHEET'!G906))</f>
        <v/>
      </c>
      <c s="72" t="str">
        <f>IF('S.D.PASTE SHEET'!H906="","",UPPER('S.D.PASTE SHEET'!H906))</f>
        <v/>
      </c>
      <c s="72" t="str">
        <f>IF('S.D.PASTE SHEET'!I906="","",'S.D.PASTE SHEET'!I906)</f>
        <v/>
      </c>
      <c s="73" t="str">
        <f>IF('S.D.PASTE SHEET'!J906="","",'S.D.PASTE SHEET'!J906)</f>
        <v/>
      </c>
      <c s="72" t="str">
        <f>IF('S.D.PASTE SHEET'!K906="","",'S.D.PASTE SHEET'!K906)</f>
        <v/>
      </c>
      <c s="72" t="str">
        <f>IF('S.D.PASTE SHEET'!L906="","",'S.D.PASTE SHEET'!L906)</f>
        <v/>
      </c>
      <c s="72" t="str">
        <f>IF('S.D.PASTE SHEET'!M906="","",'S.D.PASTE SHEET'!M906)</f>
        <v/>
      </c>
      <c s="72" t="str">
        <f>IF('S.D.PASTE SHEET'!N906="","",'S.D.PASTE SHEET'!N906)</f>
        <v/>
      </c>
      <c s="72" t="str">
        <f>IF('S.D.PASTE SHEET'!O906="","",'S.D.PASTE SHEET'!O906)</f>
        <v/>
      </c>
      <c s="72" t="str">
        <f>IF('S.D.PASTE SHEET'!P906="","",'S.D.PASTE SHEET'!P906)</f>
        <v/>
      </c>
      <c s="72" t="str">
        <f>IF('S.D.PASTE SHEET'!Q906="","",'S.D.PASTE SHEET'!Q906)</f>
        <v/>
      </c>
      <c s="72" t="str">
        <f>IF('S.D.PASTE SHEET'!R906="","",'S.D.PASTE SHEET'!R906)</f>
        <v/>
      </c>
      <c s="72" t="str">
        <f>IF('S.D.PASTE SHEET'!S906="","",'S.D.PASTE SHEET'!S906)</f>
        <v/>
      </c>
      <c s="72" t="str">
        <f>IF('S.D.PASTE SHEET'!T906="","",'S.D.PASTE SHEET'!T906)</f>
        <v/>
      </c>
      <c s="72" t="str">
        <f>IF('S.D.PASTE SHEET'!U906="","",'S.D.PASTE SHEET'!U906)</f>
        <v/>
      </c>
      <c s="72" t="str">
        <f>IF('S.D.PASTE SHEET'!V906="","",'S.D.PASTE SHEET'!V906)</f>
        <v/>
      </c>
      <c s="72" t="str">
        <f>IF('S.D.PASTE SHEET'!W906="","",'S.D.PASTE SHEET'!W906)</f>
        <v/>
      </c>
      <c s="72" t="str">
        <f>IF('S.D.PASTE SHEET'!X906="","",'S.D.PASTE SHEET'!X906)</f>
        <v/>
      </c>
      <c s="72" t="str">
        <f>IF('S.D.PASTE SHEET'!Y906="","",'S.D.PASTE SHEET'!Y906)</f>
        <v/>
      </c>
      <c s="72" t="str">
        <f>IF('S.D.PASTE SHEET'!Z906="","",'S.D.PASTE SHEET'!Z906)</f>
        <v/>
      </c>
      <c s="72" t="str">
        <f>IF('S.D.PASTE SHEET'!AA906="","",'S.D.PASTE SHEET'!AA906)</f>
        <v/>
      </c>
      <c s="72" t="str">
        <f>IF('S.D.PASTE SHEET'!AB906="","",'S.D.PASTE SHEET'!AB906)</f>
        <v/>
      </c>
      <c s="72" t="str">
        <f>IF('S.D.PASTE SHEET'!AC906="","",'S.D.PASTE SHEET'!AC906)</f>
        <v/>
      </c>
      <c s="72" t="str">
        <f>IF('S.D.PASTE SHEET'!AD906="","",'S.D.PASTE SHEET'!AD906)</f>
        <v/>
      </c>
      <c s="74"/>
      <c s="70" t="str">
        <f>IF(AK906="","",IF(AK906&gt;0,COUNT($AG$2:AG906),""))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IF(BC906="","",IF(BC906&gt;0,COUNT($AY$2:AY906),""))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7" spans="1:157" ht="15.75" customHeight="1">
      <c r="A907" s="72" t="str">
        <f>IF('S.D.PASTE SHEET'!A907="","",'S.D.PASTE SHEET'!A907)</f>
        <v/>
      </c>
      <c s="72" t="str">
        <f>IF('S.D.PASTE SHEET'!B907="","",'S.D.PASTE SHEET'!B907)</f>
        <v/>
      </c>
      <c s="72" t="str">
        <f>IF('S.D.PASTE SHEET'!C907="","",'S.D.PASTE SHEET'!C907)</f>
        <v/>
      </c>
      <c s="73" t="str">
        <f>IF('S.D.PASTE SHEET'!D907="","",'S.D.PASTE SHEET'!D907)</f>
        <v/>
      </c>
      <c s="72" t="str">
        <f>IF('S.D.PASTE SHEET'!E907="","",UPPER('S.D.PASTE SHEET'!E907))</f>
        <v/>
      </c>
      <c s="72" t="str">
        <f>IF('S.D.PASTE SHEET'!F907="","",'S.D.PASTE SHEET'!F907)</f>
        <v/>
      </c>
      <c s="72" t="str">
        <f>IF('S.D.PASTE SHEET'!G907="","",UPPER('S.D.PASTE SHEET'!G907))</f>
        <v/>
      </c>
      <c s="72" t="str">
        <f>IF('S.D.PASTE SHEET'!H907="","",UPPER('S.D.PASTE SHEET'!H907))</f>
        <v/>
      </c>
      <c s="72" t="str">
        <f>IF('S.D.PASTE SHEET'!I907="","",'S.D.PASTE SHEET'!I907)</f>
        <v/>
      </c>
      <c s="73" t="str">
        <f>IF('S.D.PASTE SHEET'!J907="","",'S.D.PASTE SHEET'!J907)</f>
        <v/>
      </c>
      <c s="72" t="str">
        <f>IF('S.D.PASTE SHEET'!K907="","",'S.D.PASTE SHEET'!K907)</f>
        <v/>
      </c>
      <c s="72" t="str">
        <f>IF('S.D.PASTE SHEET'!L907="","",'S.D.PASTE SHEET'!L907)</f>
        <v/>
      </c>
      <c s="72" t="str">
        <f>IF('S.D.PASTE SHEET'!M907="","",'S.D.PASTE SHEET'!M907)</f>
        <v/>
      </c>
      <c s="72" t="str">
        <f>IF('S.D.PASTE SHEET'!N907="","",'S.D.PASTE SHEET'!N907)</f>
        <v/>
      </c>
      <c s="72" t="str">
        <f>IF('S.D.PASTE SHEET'!O907="","",'S.D.PASTE SHEET'!O907)</f>
        <v/>
      </c>
      <c s="72" t="str">
        <f>IF('S.D.PASTE SHEET'!P907="","",'S.D.PASTE SHEET'!P907)</f>
        <v/>
      </c>
      <c s="72" t="str">
        <f>IF('S.D.PASTE SHEET'!Q907="","",'S.D.PASTE SHEET'!Q907)</f>
        <v/>
      </c>
      <c s="72" t="str">
        <f>IF('S.D.PASTE SHEET'!R907="","",'S.D.PASTE SHEET'!R907)</f>
        <v/>
      </c>
      <c s="72" t="str">
        <f>IF('S.D.PASTE SHEET'!S907="","",'S.D.PASTE SHEET'!S907)</f>
        <v/>
      </c>
      <c s="72" t="str">
        <f>IF('S.D.PASTE SHEET'!T907="","",'S.D.PASTE SHEET'!T907)</f>
        <v/>
      </c>
      <c s="72" t="str">
        <f>IF('S.D.PASTE SHEET'!U907="","",'S.D.PASTE SHEET'!U907)</f>
        <v/>
      </c>
      <c s="72" t="str">
        <f>IF('S.D.PASTE SHEET'!V907="","",'S.D.PASTE SHEET'!V907)</f>
        <v/>
      </c>
      <c s="72" t="str">
        <f>IF('S.D.PASTE SHEET'!W907="","",'S.D.PASTE SHEET'!W907)</f>
        <v/>
      </c>
      <c s="72" t="str">
        <f>IF('S.D.PASTE SHEET'!X907="","",'S.D.PASTE SHEET'!X907)</f>
        <v/>
      </c>
      <c s="72" t="str">
        <f>IF('S.D.PASTE SHEET'!Y907="","",'S.D.PASTE SHEET'!Y907)</f>
        <v/>
      </c>
      <c s="72" t="str">
        <f>IF('S.D.PASTE SHEET'!Z907="","",'S.D.PASTE SHEET'!Z907)</f>
        <v/>
      </c>
      <c s="72" t="str">
        <f>IF('S.D.PASTE SHEET'!AA907="","",'S.D.PASTE SHEET'!AA907)</f>
        <v/>
      </c>
      <c s="72" t="str">
        <f>IF('S.D.PASTE SHEET'!AB907="","",'S.D.PASTE SHEET'!AB907)</f>
        <v/>
      </c>
      <c s="72" t="str">
        <f>IF('S.D.PASTE SHEET'!AC907="","",'S.D.PASTE SHEET'!AC907)</f>
        <v/>
      </c>
      <c s="72" t="str">
        <f>IF('S.D.PASTE SHEET'!AD907="","",'S.D.PASTE SHEET'!AD907)</f>
        <v/>
      </c>
      <c s="74"/>
      <c s="70" t="str">
        <f>IF(AK907="","",IF(AK907&gt;0,COUNT($AG$2:AG907),""))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IF(BC907="","",IF(BC907&gt;0,COUNT($AY$2:AY907),""))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8" spans="1:157" ht="15.75" customHeight="1">
      <c r="A908" s="72" t="str">
        <f>IF('S.D.PASTE SHEET'!A908="","",'S.D.PASTE SHEET'!A908)</f>
        <v/>
      </c>
      <c s="72" t="str">
        <f>IF('S.D.PASTE SHEET'!B908="","",'S.D.PASTE SHEET'!B908)</f>
        <v/>
      </c>
      <c s="72" t="str">
        <f>IF('S.D.PASTE SHEET'!C908="","",'S.D.PASTE SHEET'!C908)</f>
        <v/>
      </c>
      <c s="73" t="str">
        <f>IF('S.D.PASTE SHEET'!D908="","",'S.D.PASTE SHEET'!D908)</f>
        <v/>
      </c>
      <c s="72" t="str">
        <f>IF('S.D.PASTE SHEET'!E908="","",UPPER('S.D.PASTE SHEET'!E908))</f>
        <v/>
      </c>
      <c s="72" t="str">
        <f>IF('S.D.PASTE SHEET'!F908="","",'S.D.PASTE SHEET'!F908)</f>
        <v/>
      </c>
      <c s="72" t="str">
        <f>IF('S.D.PASTE SHEET'!G908="","",UPPER('S.D.PASTE SHEET'!G908))</f>
        <v/>
      </c>
      <c s="72" t="str">
        <f>IF('S.D.PASTE SHEET'!H908="","",UPPER('S.D.PASTE SHEET'!H908))</f>
        <v/>
      </c>
      <c s="72" t="str">
        <f>IF('S.D.PASTE SHEET'!I908="","",'S.D.PASTE SHEET'!I908)</f>
        <v/>
      </c>
      <c s="73" t="str">
        <f>IF('S.D.PASTE SHEET'!J908="","",'S.D.PASTE SHEET'!J908)</f>
        <v/>
      </c>
      <c s="72" t="str">
        <f>IF('S.D.PASTE SHEET'!K908="","",'S.D.PASTE SHEET'!K908)</f>
        <v/>
      </c>
      <c s="72" t="str">
        <f>IF('S.D.PASTE SHEET'!L908="","",'S.D.PASTE SHEET'!L908)</f>
        <v/>
      </c>
      <c s="72" t="str">
        <f>IF('S.D.PASTE SHEET'!M908="","",'S.D.PASTE SHEET'!M908)</f>
        <v/>
      </c>
      <c s="72" t="str">
        <f>IF('S.D.PASTE SHEET'!N908="","",'S.D.PASTE SHEET'!N908)</f>
        <v/>
      </c>
      <c s="72" t="str">
        <f>IF('S.D.PASTE SHEET'!O908="","",'S.D.PASTE SHEET'!O908)</f>
        <v/>
      </c>
      <c s="72" t="str">
        <f>IF('S.D.PASTE SHEET'!P908="","",'S.D.PASTE SHEET'!P908)</f>
        <v/>
      </c>
      <c s="72" t="str">
        <f>IF('S.D.PASTE SHEET'!Q908="","",'S.D.PASTE SHEET'!Q908)</f>
        <v/>
      </c>
      <c s="72" t="str">
        <f>IF('S.D.PASTE SHEET'!R908="","",'S.D.PASTE SHEET'!R908)</f>
        <v/>
      </c>
      <c s="72" t="str">
        <f>IF('S.D.PASTE SHEET'!S908="","",'S.D.PASTE SHEET'!S908)</f>
        <v/>
      </c>
      <c s="72" t="str">
        <f>IF('S.D.PASTE SHEET'!T908="","",'S.D.PASTE SHEET'!T908)</f>
        <v/>
      </c>
      <c s="72" t="str">
        <f>IF('S.D.PASTE SHEET'!U908="","",'S.D.PASTE SHEET'!U908)</f>
        <v/>
      </c>
      <c s="72" t="str">
        <f>IF('S.D.PASTE SHEET'!V908="","",'S.D.PASTE SHEET'!V908)</f>
        <v/>
      </c>
      <c s="72" t="str">
        <f>IF('S.D.PASTE SHEET'!W908="","",'S.D.PASTE SHEET'!W908)</f>
        <v/>
      </c>
      <c s="72" t="str">
        <f>IF('S.D.PASTE SHEET'!X908="","",'S.D.PASTE SHEET'!X908)</f>
        <v/>
      </c>
      <c s="72" t="str">
        <f>IF('S.D.PASTE SHEET'!Y908="","",'S.D.PASTE SHEET'!Y908)</f>
        <v/>
      </c>
      <c s="72" t="str">
        <f>IF('S.D.PASTE SHEET'!Z908="","",'S.D.PASTE SHEET'!Z908)</f>
        <v/>
      </c>
      <c s="72" t="str">
        <f>IF('S.D.PASTE SHEET'!AA908="","",'S.D.PASTE SHEET'!AA908)</f>
        <v/>
      </c>
      <c s="72" t="str">
        <f>IF('S.D.PASTE SHEET'!AB908="","",'S.D.PASTE SHEET'!AB908)</f>
        <v/>
      </c>
      <c s="72" t="str">
        <f>IF('S.D.PASTE SHEET'!AC908="","",'S.D.PASTE SHEET'!AC908)</f>
        <v/>
      </c>
      <c s="72" t="str">
        <f>IF('S.D.PASTE SHEET'!AD908="","",'S.D.PASTE SHEET'!AD908)</f>
        <v/>
      </c>
      <c s="74"/>
      <c s="70" t="str">
        <f>IF(AK908="","",IF(AK908&gt;0,COUNT($AG$2:AG908),""))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IF(BC908="","",IF(BC908&gt;0,COUNT($AY$2:AY908),""))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09" spans="1:157" ht="15.75" customHeight="1">
      <c r="A909" s="72" t="str">
        <f>IF('S.D.PASTE SHEET'!A909="","",'S.D.PASTE SHEET'!A909)</f>
        <v/>
      </c>
      <c s="72" t="str">
        <f>IF('S.D.PASTE SHEET'!B909="","",'S.D.PASTE SHEET'!B909)</f>
        <v/>
      </c>
      <c s="72" t="str">
        <f>IF('S.D.PASTE SHEET'!C909="","",'S.D.PASTE SHEET'!C909)</f>
        <v/>
      </c>
      <c s="73" t="str">
        <f>IF('S.D.PASTE SHEET'!D909="","",'S.D.PASTE SHEET'!D909)</f>
        <v/>
      </c>
      <c s="72" t="str">
        <f>IF('S.D.PASTE SHEET'!E909="","",UPPER('S.D.PASTE SHEET'!E909))</f>
        <v/>
      </c>
      <c s="72" t="str">
        <f>IF('S.D.PASTE SHEET'!F909="","",'S.D.PASTE SHEET'!F909)</f>
        <v/>
      </c>
      <c s="72" t="str">
        <f>IF('S.D.PASTE SHEET'!G909="","",UPPER('S.D.PASTE SHEET'!G909))</f>
        <v/>
      </c>
      <c s="72" t="str">
        <f>IF('S.D.PASTE SHEET'!H909="","",UPPER('S.D.PASTE SHEET'!H909))</f>
        <v/>
      </c>
      <c s="72" t="str">
        <f>IF('S.D.PASTE SHEET'!I909="","",'S.D.PASTE SHEET'!I909)</f>
        <v/>
      </c>
      <c s="73" t="str">
        <f>IF('S.D.PASTE SHEET'!J909="","",'S.D.PASTE SHEET'!J909)</f>
        <v/>
      </c>
      <c s="72" t="str">
        <f>IF('S.D.PASTE SHEET'!K909="","",'S.D.PASTE SHEET'!K909)</f>
        <v/>
      </c>
      <c s="72" t="str">
        <f>IF('S.D.PASTE SHEET'!L909="","",'S.D.PASTE SHEET'!L909)</f>
        <v/>
      </c>
      <c s="72" t="str">
        <f>IF('S.D.PASTE SHEET'!M909="","",'S.D.PASTE SHEET'!M909)</f>
        <v/>
      </c>
      <c s="72" t="str">
        <f>IF('S.D.PASTE SHEET'!N909="","",'S.D.PASTE SHEET'!N909)</f>
        <v/>
      </c>
      <c s="72" t="str">
        <f>IF('S.D.PASTE SHEET'!O909="","",'S.D.PASTE SHEET'!O909)</f>
        <v/>
      </c>
      <c s="72" t="str">
        <f>IF('S.D.PASTE SHEET'!P909="","",'S.D.PASTE SHEET'!P909)</f>
        <v/>
      </c>
      <c s="72" t="str">
        <f>IF('S.D.PASTE SHEET'!Q909="","",'S.D.PASTE SHEET'!Q909)</f>
        <v/>
      </c>
      <c s="72" t="str">
        <f>IF('S.D.PASTE SHEET'!R909="","",'S.D.PASTE SHEET'!R909)</f>
        <v/>
      </c>
      <c s="72" t="str">
        <f>IF('S.D.PASTE SHEET'!S909="","",'S.D.PASTE SHEET'!S909)</f>
        <v/>
      </c>
      <c s="72" t="str">
        <f>IF('S.D.PASTE SHEET'!T909="","",'S.D.PASTE SHEET'!T909)</f>
        <v/>
      </c>
      <c s="72" t="str">
        <f>IF('S.D.PASTE SHEET'!U909="","",'S.D.PASTE SHEET'!U909)</f>
        <v/>
      </c>
      <c s="72" t="str">
        <f>IF('S.D.PASTE SHEET'!V909="","",'S.D.PASTE SHEET'!V909)</f>
        <v/>
      </c>
      <c s="72" t="str">
        <f>IF('S.D.PASTE SHEET'!W909="","",'S.D.PASTE SHEET'!W909)</f>
        <v/>
      </c>
      <c s="72" t="str">
        <f>IF('S.D.PASTE SHEET'!X909="","",'S.D.PASTE SHEET'!X909)</f>
        <v/>
      </c>
      <c s="72" t="str">
        <f>IF('S.D.PASTE SHEET'!Y909="","",'S.D.PASTE SHEET'!Y909)</f>
        <v/>
      </c>
      <c s="72" t="str">
        <f>IF('S.D.PASTE SHEET'!Z909="","",'S.D.PASTE SHEET'!Z909)</f>
        <v/>
      </c>
      <c s="72" t="str">
        <f>IF('S.D.PASTE SHEET'!AA909="","",'S.D.PASTE SHEET'!AA909)</f>
        <v/>
      </c>
      <c s="72" t="str">
        <f>IF('S.D.PASTE SHEET'!AB909="","",'S.D.PASTE SHEET'!AB909)</f>
        <v/>
      </c>
      <c s="72" t="str">
        <f>IF('S.D.PASTE SHEET'!AC909="","",'S.D.PASTE SHEET'!AC909)</f>
        <v/>
      </c>
      <c s="72" t="str">
        <f>IF('S.D.PASTE SHEET'!AD909="","",'S.D.PASTE SHEET'!AD909)</f>
        <v/>
      </c>
      <c s="74"/>
      <c s="70" t="str">
        <f>IF(AK909="","",IF(AK909&gt;0,COUNT($AG$2:AG909),""))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IF(BC909="","",IF(BC909&gt;0,COUNT($AY$2:AY909),""))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0" spans="1:157" ht="15.75" customHeight="1">
      <c r="A910" s="72" t="str">
        <f>IF('S.D.PASTE SHEET'!A910="","",'S.D.PASTE SHEET'!A910)</f>
        <v/>
      </c>
      <c s="72" t="str">
        <f>IF('S.D.PASTE SHEET'!B910="","",'S.D.PASTE SHEET'!B910)</f>
        <v/>
      </c>
      <c s="72" t="str">
        <f>IF('S.D.PASTE SHEET'!C910="","",'S.D.PASTE SHEET'!C910)</f>
        <v/>
      </c>
      <c s="73" t="str">
        <f>IF('S.D.PASTE SHEET'!D910="","",'S.D.PASTE SHEET'!D910)</f>
        <v/>
      </c>
      <c s="72" t="str">
        <f>IF('S.D.PASTE SHEET'!E910="","",UPPER('S.D.PASTE SHEET'!E910))</f>
        <v/>
      </c>
      <c s="72" t="str">
        <f>IF('S.D.PASTE SHEET'!F910="","",'S.D.PASTE SHEET'!F910)</f>
        <v/>
      </c>
      <c s="72" t="str">
        <f>IF('S.D.PASTE SHEET'!G910="","",UPPER('S.D.PASTE SHEET'!G910))</f>
        <v/>
      </c>
      <c s="72" t="str">
        <f>IF('S.D.PASTE SHEET'!H910="","",UPPER('S.D.PASTE SHEET'!H910))</f>
        <v/>
      </c>
      <c s="72" t="str">
        <f>IF('S.D.PASTE SHEET'!I910="","",'S.D.PASTE SHEET'!I910)</f>
        <v/>
      </c>
      <c s="73" t="str">
        <f>IF('S.D.PASTE SHEET'!J910="","",'S.D.PASTE SHEET'!J910)</f>
        <v/>
      </c>
      <c s="72" t="str">
        <f>IF('S.D.PASTE SHEET'!K910="","",'S.D.PASTE SHEET'!K910)</f>
        <v/>
      </c>
      <c s="72" t="str">
        <f>IF('S.D.PASTE SHEET'!L910="","",'S.D.PASTE SHEET'!L910)</f>
        <v/>
      </c>
      <c s="72" t="str">
        <f>IF('S.D.PASTE SHEET'!M910="","",'S.D.PASTE SHEET'!M910)</f>
        <v/>
      </c>
      <c s="72" t="str">
        <f>IF('S.D.PASTE SHEET'!N910="","",'S.D.PASTE SHEET'!N910)</f>
        <v/>
      </c>
      <c s="72" t="str">
        <f>IF('S.D.PASTE SHEET'!O910="","",'S.D.PASTE SHEET'!O910)</f>
        <v/>
      </c>
      <c s="72" t="str">
        <f>IF('S.D.PASTE SHEET'!P910="","",'S.D.PASTE SHEET'!P910)</f>
        <v/>
      </c>
      <c s="72" t="str">
        <f>IF('S.D.PASTE SHEET'!Q910="","",'S.D.PASTE SHEET'!Q910)</f>
        <v/>
      </c>
      <c s="72" t="str">
        <f>IF('S.D.PASTE SHEET'!R910="","",'S.D.PASTE SHEET'!R910)</f>
        <v/>
      </c>
      <c s="72" t="str">
        <f>IF('S.D.PASTE SHEET'!S910="","",'S.D.PASTE SHEET'!S910)</f>
        <v/>
      </c>
      <c s="72" t="str">
        <f>IF('S.D.PASTE SHEET'!T910="","",'S.D.PASTE SHEET'!T910)</f>
        <v/>
      </c>
      <c s="72" t="str">
        <f>IF('S.D.PASTE SHEET'!U910="","",'S.D.PASTE SHEET'!U910)</f>
        <v/>
      </c>
      <c s="72" t="str">
        <f>IF('S.D.PASTE SHEET'!V910="","",'S.D.PASTE SHEET'!V910)</f>
        <v/>
      </c>
      <c s="72" t="str">
        <f>IF('S.D.PASTE SHEET'!W910="","",'S.D.PASTE SHEET'!W910)</f>
        <v/>
      </c>
      <c s="72" t="str">
        <f>IF('S.D.PASTE SHEET'!X910="","",'S.D.PASTE SHEET'!X910)</f>
        <v/>
      </c>
      <c s="72" t="str">
        <f>IF('S.D.PASTE SHEET'!Y910="","",'S.D.PASTE SHEET'!Y910)</f>
        <v/>
      </c>
      <c s="72" t="str">
        <f>IF('S.D.PASTE SHEET'!Z910="","",'S.D.PASTE SHEET'!Z910)</f>
        <v/>
      </c>
      <c s="72" t="str">
        <f>IF('S.D.PASTE SHEET'!AA910="","",'S.D.PASTE SHEET'!AA910)</f>
        <v/>
      </c>
      <c s="72" t="str">
        <f>IF('S.D.PASTE SHEET'!AB910="","",'S.D.PASTE SHEET'!AB910)</f>
        <v/>
      </c>
      <c s="72" t="str">
        <f>IF('S.D.PASTE SHEET'!AC910="","",'S.D.PASTE SHEET'!AC910)</f>
        <v/>
      </c>
      <c s="72" t="str">
        <f>IF('S.D.PASTE SHEET'!AD910="","",'S.D.PASTE SHEET'!AD910)</f>
        <v/>
      </c>
      <c s="74"/>
      <c s="70" t="str">
        <f>IF(AK910="","",IF(AK910&gt;0,COUNT($AG$2:AG910),""))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IF(BC910="","",IF(BC910&gt;0,COUNT($AY$2:AY910),""))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1" spans="1:157" ht="15.75" customHeight="1">
      <c r="A911" s="72" t="str">
        <f>IF('S.D.PASTE SHEET'!A911="","",'S.D.PASTE SHEET'!A911)</f>
        <v/>
      </c>
      <c s="72" t="str">
        <f>IF('S.D.PASTE SHEET'!B911="","",'S.D.PASTE SHEET'!B911)</f>
        <v/>
      </c>
      <c s="72" t="str">
        <f>IF('S.D.PASTE SHEET'!C911="","",'S.D.PASTE SHEET'!C911)</f>
        <v/>
      </c>
      <c s="73" t="str">
        <f>IF('S.D.PASTE SHEET'!D911="","",'S.D.PASTE SHEET'!D911)</f>
        <v/>
      </c>
      <c s="72" t="str">
        <f>IF('S.D.PASTE SHEET'!E911="","",UPPER('S.D.PASTE SHEET'!E911))</f>
        <v/>
      </c>
      <c s="72" t="str">
        <f>IF('S.D.PASTE SHEET'!F911="","",'S.D.PASTE SHEET'!F911)</f>
        <v/>
      </c>
      <c s="72" t="str">
        <f>IF('S.D.PASTE SHEET'!G911="","",UPPER('S.D.PASTE SHEET'!G911))</f>
        <v/>
      </c>
      <c s="72" t="str">
        <f>IF('S.D.PASTE SHEET'!H911="","",UPPER('S.D.PASTE SHEET'!H911))</f>
        <v/>
      </c>
      <c s="72" t="str">
        <f>IF('S.D.PASTE SHEET'!I911="","",'S.D.PASTE SHEET'!I911)</f>
        <v/>
      </c>
      <c s="73" t="str">
        <f>IF('S.D.PASTE SHEET'!J911="","",'S.D.PASTE SHEET'!J911)</f>
        <v/>
      </c>
      <c s="72" t="str">
        <f>IF('S.D.PASTE SHEET'!K911="","",'S.D.PASTE SHEET'!K911)</f>
        <v/>
      </c>
      <c s="72" t="str">
        <f>IF('S.D.PASTE SHEET'!L911="","",'S.D.PASTE SHEET'!L911)</f>
        <v/>
      </c>
      <c s="72" t="str">
        <f>IF('S.D.PASTE SHEET'!M911="","",'S.D.PASTE SHEET'!M911)</f>
        <v/>
      </c>
      <c s="72" t="str">
        <f>IF('S.D.PASTE SHEET'!N911="","",'S.D.PASTE SHEET'!N911)</f>
        <v/>
      </c>
      <c s="72" t="str">
        <f>IF('S.D.PASTE SHEET'!O911="","",'S.D.PASTE SHEET'!O911)</f>
        <v/>
      </c>
      <c s="72" t="str">
        <f>IF('S.D.PASTE SHEET'!P911="","",'S.D.PASTE SHEET'!P911)</f>
        <v/>
      </c>
      <c s="72" t="str">
        <f>IF('S.D.PASTE SHEET'!Q911="","",'S.D.PASTE SHEET'!Q911)</f>
        <v/>
      </c>
      <c s="72" t="str">
        <f>IF('S.D.PASTE SHEET'!R911="","",'S.D.PASTE SHEET'!R911)</f>
        <v/>
      </c>
      <c s="72" t="str">
        <f>IF('S.D.PASTE SHEET'!S911="","",'S.D.PASTE SHEET'!S911)</f>
        <v/>
      </c>
      <c s="72" t="str">
        <f>IF('S.D.PASTE SHEET'!T911="","",'S.D.PASTE SHEET'!T911)</f>
        <v/>
      </c>
      <c s="72" t="str">
        <f>IF('S.D.PASTE SHEET'!U911="","",'S.D.PASTE SHEET'!U911)</f>
        <v/>
      </c>
      <c s="72" t="str">
        <f>IF('S.D.PASTE SHEET'!V911="","",'S.D.PASTE SHEET'!V911)</f>
        <v/>
      </c>
      <c s="72" t="str">
        <f>IF('S.D.PASTE SHEET'!W911="","",'S.D.PASTE SHEET'!W911)</f>
        <v/>
      </c>
      <c s="72" t="str">
        <f>IF('S.D.PASTE SHEET'!X911="","",'S.D.PASTE SHEET'!X911)</f>
        <v/>
      </c>
      <c s="72" t="str">
        <f>IF('S.D.PASTE SHEET'!Y911="","",'S.D.PASTE SHEET'!Y911)</f>
        <v/>
      </c>
      <c s="72" t="str">
        <f>IF('S.D.PASTE SHEET'!Z911="","",'S.D.PASTE SHEET'!Z911)</f>
        <v/>
      </c>
      <c s="72" t="str">
        <f>IF('S.D.PASTE SHEET'!AA911="","",'S.D.PASTE SHEET'!AA911)</f>
        <v/>
      </c>
      <c s="72" t="str">
        <f>IF('S.D.PASTE SHEET'!AB911="","",'S.D.PASTE SHEET'!AB911)</f>
        <v/>
      </c>
      <c s="72" t="str">
        <f>IF('S.D.PASTE SHEET'!AC911="","",'S.D.PASTE SHEET'!AC911)</f>
        <v/>
      </c>
      <c s="72" t="str">
        <f>IF('S.D.PASTE SHEET'!AD911="","",'S.D.PASTE SHEET'!AD911)</f>
        <v/>
      </c>
      <c s="74"/>
      <c s="70" t="str">
        <f>IF(AK911="","",IF(AK911&gt;0,COUNT($AG$2:AG911),""))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IF(BC911="","",IF(BC911&gt;0,COUNT($AY$2:AY911),""))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2" spans="1:157" ht="15.75" customHeight="1">
      <c r="A912" s="72" t="str">
        <f>IF('S.D.PASTE SHEET'!A912="","",'S.D.PASTE SHEET'!A912)</f>
        <v/>
      </c>
      <c s="72" t="str">
        <f>IF('S.D.PASTE SHEET'!B912="","",'S.D.PASTE SHEET'!B912)</f>
        <v/>
      </c>
      <c s="72" t="str">
        <f>IF('S.D.PASTE SHEET'!C912="","",'S.D.PASTE SHEET'!C912)</f>
        <v/>
      </c>
      <c s="73" t="str">
        <f>IF('S.D.PASTE SHEET'!D912="","",'S.D.PASTE SHEET'!D912)</f>
        <v/>
      </c>
      <c s="72" t="str">
        <f>IF('S.D.PASTE SHEET'!E912="","",UPPER('S.D.PASTE SHEET'!E912))</f>
        <v/>
      </c>
      <c s="72" t="str">
        <f>IF('S.D.PASTE SHEET'!F912="","",'S.D.PASTE SHEET'!F912)</f>
        <v/>
      </c>
      <c s="72" t="str">
        <f>IF('S.D.PASTE SHEET'!G912="","",UPPER('S.D.PASTE SHEET'!G912))</f>
        <v/>
      </c>
      <c s="72" t="str">
        <f>IF('S.D.PASTE SHEET'!H912="","",UPPER('S.D.PASTE SHEET'!H912))</f>
        <v/>
      </c>
      <c s="72" t="str">
        <f>IF('S.D.PASTE SHEET'!I912="","",'S.D.PASTE SHEET'!I912)</f>
        <v/>
      </c>
      <c s="73" t="str">
        <f>IF('S.D.PASTE SHEET'!J912="","",'S.D.PASTE SHEET'!J912)</f>
        <v/>
      </c>
      <c s="72" t="str">
        <f>IF('S.D.PASTE SHEET'!K912="","",'S.D.PASTE SHEET'!K912)</f>
        <v/>
      </c>
      <c s="72" t="str">
        <f>IF('S.D.PASTE SHEET'!L912="","",'S.D.PASTE SHEET'!L912)</f>
        <v/>
      </c>
      <c s="72" t="str">
        <f>IF('S.D.PASTE SHEET'!M912="","",'S.D.PASTE SHEET'!M912)</f>
        <v/>
      </c>
      <c s="72" t="str">
        <f>IF('S.D.PASTE SHEET'!N912="","",'S.D.PASTE SHEET'!N912)</f>
        <v/>
      </c>
      <c s="72" t="str">
        <f>IF('S.D.PASTE SHEET'!O912="","",'S.D.PASTE SHEET'!O912)</f>
        <v/>
      </c>
      <c s="72" t="str">
        <f>IF('S.D.PASTE SHEET'!P912="","",'S.D.PASTE SHEET'!P912)</f>
        <v/>
      </c>
      <c s="72" t="str">
        <f>IF('S.D.PASTE SHEET'!Q912="","",'S.D.PASTE SHEET'!Q912)</f>
        <v/>
      </c>
      <c s="72" t="str">
        <f>IF('S.D.PASTE SHEET'!R912="","",'S.D.PASTE SHEET'!R912)</f>
        <v/>
      </c>
      <c s="72" t="str">
        <f>IF('S.D.PASTE SHEET'!S912="","",'S.D.PASTE SHEET'!S912)</f>
        <v/>
      </c>
      <c s="72" t="str">
        <f>IF('S.D.PASTE SHEET'!T912="","",'S.D.PASTE SHEET'!T912)</f>
        <v/>
      </c>
      <c s="72" t="str">
        <f>IF('S.D.PASTE SHEET'!U912="","",'S.D.PASTE SHEET'!U912)</f>
        <v/>
      </c>
      <c s="72" t="str">
        <f>IF('S.D.PASTE SHEET'!V912="","",'S.D.PASTE SHEET'!V912)</f>
        <v/>
      </c>
      <c s="72" t="str">
        <f>IF('S.D.PASTE SHEET'!W912="","",'S.D.PASTE SHEET'!W912)</f>
        <v/>
      </c>
      <c s="72" t="str">
        <f>IF('S.D.PASTE SHEET'!X912="","",'S.D.PASTE SHEET'!X912)</f>
        <v/>
      </c>
      <c s="72" t="str">
        <f>IF('S.D.PASTE SHEET'!Y912="","",'S.D.PASTE SHEET'!Y912)</f>
        <v/>
      </c>
      <c s="72" t="str">
        <f>IF('S.D.PASTE SHEET'!Z912="","",'S.D.PASTE SHEET'!Z912)</f>
        <v/>
      </c>
      <c s="72" t="str">
        <f>IF('S.D.PASTE SHEET'!AA912="","",'S.D.PASTE SHEET'!AA912)</f>
        <v/>
      </c>
      <c s="72" t="str">
        <f>IF('S.D.PASTE SHEET'!AB912="","",'S.D.PASTE SHEET'!AB912)</f>
        <v/>
      </c>
      <c s="72" t="str">
        <f>IF('S.D.PASTE SHEET'!AC912="","",'S.D.PASTE SHEET'!AC912)</f>
        <v/>
      </c>
      <c s="72" t="str">
        <f>IF('S.D.PASTE SHEET'!AD912="","",'S.D.PASTE SHEET'!AD912)</f>
        <v/>
      </c>
      <c s="74"/>
      <c s="70" t="str">
        <f>IF(AK912="","",IF(AK912&gt;0,COUNT($AG$2:AG912),""))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IF(BC912="","",IF(BC912&gt;0,COUNT($AY$2:AY912),""))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3" spans="1:157" ht="15.75" customHeight="1">
      <c r="A913" s="72" t="str">
        <f>IF('S.D.PASTE SHEET'!A913="","",'S.D.PASTE SHEET'!A913)</f>
        <v/>
      </c>
      <c s="72" t="str">
        <f>IF('S.D.PASTE SHEET'!B913="","",'S.D.PASTE SHEET'!B913)</f>
        <v/>
      </c>
      <c s="72" t="str">
        <f>IF('S.D.PASTE SHEET'!C913="","",'S.D.PASTE SHEET'!C913)</f>
        <v/>
      </c>
      <c s="73" t="str">
        <f>IF('S.D.PASTE SHEET'!D913="","",'S.D.PASTE SHEET'!D913)</f>
        <v/>
      </c>
      <c s="72" t="str">
        <f>IF('S.D.PASTE SHEET'!E913="","",UPPER('S.D.PASTE SHEET'!E913))</f>
        <v/>
      </c>
      <c s="72" t="str">
        <f>IF('S.D.PASTE SHEET'!F913="","",'S.D.PASTE SHEET'!F913)</f>
        <v/>
      </c>
      <c s="72" t="str">
        <f>IF('S.D.PASTE SHEET'!G913="","",UPPER('S.D.PASTE SHEET'!G913))</f>
        <v/>
      </c>
      <c s="72" t="str">
        <f>IF('S.D.PASTE SHEET'!H913="","",UPPER('S.D.PASTE SHEET'!H913))</f>
        <v/>
      </c>
      <c s="72" t="str">
        <f>IF('S.D.PASTE SHEET'!I913="","",'S.D.PASTE SHEET'!I913)</f>
        <v/>
      </c>
      <c s="73" t="str">
        <f>IF('S.D.PASTE SHEET'!J913="","",'S.D.PASTE SHEET'!J913)</f>
        <v/>
      </c>
      <c s="72" t="str">
        <f>IF('S.D.PASTE SHEET'!K913="","",'S.D.PASTE SHEET'!K913)</f>
        <v/>
      </c>
      <c s="72" t="str">
        <f>IF('S.D.PASTE SHEET'!L913="","",'S.D.PASTE SHEET'!L913)</f>
        <v/>
      </c>
      <c s="72" t="str">
        <f>IF('S.D.PASTE SHEET'!M913="","",'S.D.PASTE SHEET'!M913)</f>
        <v/>
      </c>
      <c s="72" t="str">
        <f>IF('S.D.PASTE SHEET'!N913="","",'S.D.PASTE SHEET'!N913)</f>
        <v/>
      </c>
      <c s="72" t="str">
        <f>IF('S.D.PASTE SHEET'!O913="","",'S.D.PASTE SHEET'!O913)</f>
        <v/>
      </c>
      <c s="72" t="str">
        <f>IF('S.D.PASTE SHEET'!P913="","",'S.D.PASTE SHEET'!P913)</f>
        <v/>
      </c>
      <c s="72" t="str">
        <f>IF('S.D.PASTE SHEET'!Q913="","",'S.D.PASTE SHEET'!Q913)</f>
        <v/>
      </c>
      <c s="72" t="str">
        <f>IF('S.D.PASTE SHEET'!R913="","",'S.D.PASTE SHEET'!R913)</f>
        <v/>
      </c>
      <c s="72" t="str">
        <f>IF('S.D.PASTE SHEET'!S913="","",'S.D.PASTE SHEET'!S913)</f>
        <v/>
      </c>
      <c s="72" t="str">
        <f>IF('S.D.PASTE SHEET'!T913="","",'S.D.PASTE SHEET'!T913)</f>
        <v/>
      </c>
      <c s="72" t="str">
        <f>IF('S.D.PASTE SHEET'!U913="","",'S.D.PASTE SHEET'!U913)</f>
        <v/>
      </c>
      <c s="72" t="str">
        <f>IF('S.D.PASTE SHEET'!V913="","",'S.D.PASTE SHEET'!V913)</f>
        <v/>
      </c>
      <c s="72" t="str">
        <f>IF('S.D.PASTE SHEET'!W913="","",'S.D.PASTE SHEET'!W913)</f>
        <v/>
      </c>
      <c s="72" t="str">
        <f>IF('S.D.PASTE SHEET'!X913="","",'S.D.PASTE SHEET'!X913)</f>
        <v/>
      </c>
      <c s="72" t="str">
        <f>IF('S.D.PASTE SHEET'!Y913="","",'S.D.PASTE SHEET'!Y913)</f>
        <v/>
      </c>
      <c s="72" t="str">
        <f>IF('S.D.PASTE SHEET'!Z913="","",'S.D.PASTE SHEET'!Z913)</f>
        <v/>
      </c>
      <c s="72" t="str">
        <f>IF('S.D.PASTE SHEET'!AA913="","",'S.D.PASTE SHEET'!AA913)</f>
        <v/>
      </c>
      <c s="72" t="str">
        <f>IF('S.D.PASTE SHEET'!AB913="","",'S.D.PASTE SHEET'!AB913)</f>
        <v/>
      </c>
      <c s="72" t="str">
        <f>IF('S.D.PASTE SHEET'!AC913="","",'S.D.PASTE SHEET'!AC913)</f>
        <v/>
      </c>
      <c s="72" t="str">
        <f>IF('S.D.PASTE SHEET'!AD913="","",'S.D.PASTE SHEET'!AD913)</f>
        <v/>
      </c>
      <c s="74"/>
      <c s="70" t="str">
        <f>IF(AK913="","",IF(AK913&gt;0,COUNT($AG$2:AG913),""))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IF(BC913="","",IF(BC913&gt;0,COUNT($AY$2:AY913),""))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4" spans="1:157" ht="15.75" customHeight="1">
      <c r="A914" s="72" t="str">
        <f>IF('S.D.PASTE SHEET'!A914="","",'S.D.PASTE SHEET'!A914)</f>
        <v/>
      </c>
      <c s="72" t="str">
        <f>IF('S.D.PASTE SHEET'!B914="","",'S.D.PASTE SHEET'!B914)</f>
        <v/>
      </c>
      <c s="72" t="str">
        <f>IF('S.D.PASTE SHEET'!C914="","",'S.D.PASTE SHEET'!C914)</f>
        <v/>
      </c>
      <c s="73" t="str">
        <f>IF('S.D.PASTE SHEET'!D914="","",'S.D.PASTE SHEET'!D914)</f>
        <v/>
      </c>
      <c s="72" t="str">
        <f>IF('S.D.PASTE SHEET'!E914="","",UPPER('S.D.PASTE SHEET'!E914))</f>
        <v/>
      </c>
      <c s="72" t="str">
        <f>IF('S.D.PASTE SHEET'!F914="","",'S.D.PASTE SHEET'!F914)</f>
        <v/>
      </c>
      <c s="72" t="str">
        <f>IF('S.D.PASTE SHEET'!G914="","",UPPER('S.D.PASTE SHEET'!G914))</f>
        <v/>
      </c>
      <c s="72" t="str">
        <f>IF('S.D.PASTE SHEET'!H914="","",UPPER('S.D.PASTE SHEET'!H914))</f>
        <v/>
      </c>
      <c s="72" t="str">
        <f>IF('S.D.PASTE SHEET'!I914="","",'S.D.PASTE SHEET'!I914)</f>
        <v/>
      </c>
      <c s="73" t="str">
        <f>IF('S.D.PASTE SHEET'!J914="","",'S.D.PASTE SHEET'!J914)</f>
        <v/>
      </c>
      <c s="72" t="str">
        <f>IF('S.D.PASTE SHEET'!K914="","",'S.D.PASTE SHEET'!K914)</f>
        <v/>
      </c>
      <c s="72" t="str">
        <f>IF('S.D.PASTE SHEET'!L914="","",'S.D.PASTE SHEET'!L914)</f>
        <v/>
      </c>
      <c s="72" t="str">
        <f>IF('S.D.PASTE SHEET'!M914="","",'S.D.PASTE SHEET'!M914)</f>
        <v/>
      </c>
      <c s="72" t="str">
        <f>IF('S.D.PASTE SHEET'!N914="","",'S.D.PASTE SHEET'!N914)</f>
        <v/>
      </c>
      <c s="72" t="str">
        <f>IF('S.D.PASTE SHEET'!O914="","",'S.D.PASTE SHEET'!O914)</f>
        <v/>
      </c>
      <c s="72" t="str">
        <f>IF('S.D.PASTE SHEET'!P914="","",'S.D.PASTE SHEET'!P914)</f>
        <v/>
      </c>
      <c s="72" t="str">
        <f>IF('S.D.PASTE SHEET'!Q914="","",'S.D.PASTE SHEET'!Q914)</f>
        <v/>
      </c>
      <c s="72" t="str">
        <f>IF('S.D.PASTE SHEET'!R914="","",'S.D.PASTE SHEET'!R914)</f>
        <v/>
      </c>
      <c s="72" t="str">
        <f>IF('S.D.PASTE SHEET'!S914="","",'S.D.PASTE SHEET'!S914)</f>
        <v/>
      </c>
      <c s="72" t="str">
        <f>IF('S.D.PASTE SHEET'!T914="","",'S.D.PASTE SHEET'!T914)</f>
        <v/>
      </c>
      <c s="72" t="str">
        <f>IF('S.D.PASTE SHEET'!U914="","",'S.D.PASTE SHEET'!U914)</f>
        <v/>
      </c>
      <c s="72" t="str">
        <f>IF('S.D.PASTE SHEET'!V914="","",'S.D.PASTE SHEET'!V914)</f>
        <v/>
      </c>
      <c s="72" t="str">
        <f>IF('S.D.PASTE SHEET'!W914="","",'S.D.PASTE SHEET'!W914)</f>
        <v/>
      </c>
      <c s="72" t="str">
        <f>IF('S.D.PASTE SHEET'!X914="","",'S.D.PASTE SHEET'!X914)</f>
        <v/>
      </c>
      <c s="72" t="str">
        <f>IF('S.D.PASTE SHEET'!Y914="","",'S.D.PASTE SHEET'!Y914)</f>
        <v/>
      </c>
      <c s="72" t="str">
        <f>IF('S.D.PASTE SHEET'!Z914="","",'S.D.PASTE SHEET'!Z914)</f>
        <v/>
      </c>
      <c s="72" t="str">
        <f>IF('S.D.PASTE SHEET'!AA914="","",'S.D.PASTE SHEET'!AA914)</f>
        <v/>
      </c>
      <c s="72" t="str">
        <f>IF('S.D.PASTE SHEET'!AB914="","",'S.D.PASTE SHEET'!AB914)</f>
        <v/>
      </c>
      <c s="72" t="str">
        <f>IF('S.D.PASTE SHEET'!AC914="","",'S.D.PASTE SHEET'!AC914)</f>
        <v/>
      </c>
      <c s="72" t="str">
        <f>IF('S.D.PASTE SHEET'!AD914="","",'S.D.PASTE SHEET'!AD914)</f>
        <v/>
      </c>
      <c s="74"/>
      <c s="70" t="str">
        <f>IF(AK914="","",IF(AK914&gt;0,COUNT($AG$2:AG914),""))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IF(BC914="","",IF(BC914&gt;0,COUNT($AY$2:AY914),""))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5" spans="1:157" ht="15.75" customHeight="1">
      <c r="A915" s="72" t="str">
        <f>IF('S.D.PASTE SHEET'!A915="","",'S.D.PASTE SHEET'!A915)</f>
        <v/>
      </c>
      <c s="72" t="str">
        <f>IF('S.D.PASTE SHEET'!B915="","",'S.D.PASTE SHEET'!B915)</f>
        <v/>
      </c>
      <c s="72" t="str">
        <f>IF('S.D.PASTE SHEET'!C915="","",'S.D.PASTE SHEET'!C915)</f>
        <v/>
      </c>
      <c s="73" t="str">
        <f>IF('S.D.PASTE SHEET'!D915="","",'S.D.PASTE SHEET'!D915)</f>
        <v/>
      </c>
      <c s="72" t="str">
        <f>IF('S.D.PASTE SHEET'!E915="","",UPPER('S.D.PASTE SHEET'!E915))</f>
        <v/>
      </c>
      <c s="72" t="str">
        <f>IF('S.D.PASTE SHEET'!F915="","",'S.D.PASTE SHEET'!F915)</f>
        <v/>
      </c>
      <c s="72" t="str">
        <f>IF('S.D.PASTE SHEET'!G915="","",UPPER('S.D.PASTE SHEET'!G915))</f>
        <v/>
      </c>
      <c s="72" t="str">
        <f>IF('S.D.PASTE SHEET'!H915="","",UPPER('S.D.PASTE SHEET'!H915))</f>
        <v/>
      </c>
      <c s="72" t="str">
        <f>IF('S.D.PASTE SHEET'!I915="","",'S.D.PASTE SHEET'!I915)</f>
        <v/>
      </c>
      <c s="73" t="str">
        <f>IF('S.D.PASTE SHEET'!J915="","",'S.D.PASTE SHEET'!J915)</f>
        <v/>
      </c>
      <c s="72" t="str">
        <f>IF('S.D.PASTE SHEET'!K915="","",'S.D.PASTE SHEET'!K915)</f>
        <v/>
      </c>
      <c s="72" t="str">
        <f>IF('S.D.PASTE SHEET'!L915="","",'S.D.PASTE SHEET'!L915)</f>
        <v/>
      </c>
      <c s="72" t="str">
        <f>IF('S.D.PASTE SHEET'!M915="","",'S.D.PASTE SHEET'!M915)</f>
        <v/>
      </c>
      <c s="72" t="str">
        <f>IF('S.D.PASTE SHEET'!N915="","",'S.D.PASTE SHEET'!N915)</f>
        <v/>
      </c>
      <c s="72" t="str">
        <f>IF('S.D.PASTE SHEET'!O915="","",'S.D.PASTE SHEET'!O915)</f>
        <v/>
      </c>
      <c s="72" t="str">
        <f>IF('S.D.PASTE SHEET'!P915="","",'S.D.PASTE SHEET'!P915)</f>
        <v/>
      </c>
      <c s="72" t="str">
        <f>IF('S.D.PASTE SHEET'!Q915="","",'S.D.PASTE SHEET'!Q915)</f>
        <v/>
      </c>
      <c s="72" t="str">
        <f>IF('S.D.PASTE SHEET'!R915="","",'S.D.PASTE SHEET'!R915)</f>
        <v/>
      </c>
      <c s="72" t="str">
        <f>IF('S.D.PASTE SHEET'!S915="","",'S.D.PASTE SHEET'!S915)</f>
        <v/>
      </c>
      <c s="72" t="str">
        <f>IF('S.D.PASTE SHEET'!T915="","",'S.D.PASTE SHEET'!T915)</f>
        <v/>
      </c>
      <c s="72" t="str">
        <f>IF('S.D.PASTE SHEET'!U915="","",'S.D.PASTE SHEET'!U915)</f>
        <v/>
      </c>
      <c s="72" t="str">
        <f>IF('S.D.PASTE SHEET'!V915="","",'S.D.PASTE SHEET'!V915)</f>
        <v/>
      </c>
      <c s="72" t="str">
        <f>IF('S.D.PASTE SHEET'!W915="","",'S.D.PASTE SHEET'!W915)</f>
        <v/>
      </c>
      <c s="72" t="str">
        <f>IF('S.D.PASTE SHEET'!X915="","",'S.D.PASTE SHEET'!X915)</f>
        <v/>
      </c>
      <c s="72" t="str">
        <f>IF('S.D.PASTE SHEET'!Y915="","",'S.D.PASTE SHEET'!Y915)</f>
        <v/>
      </c>
      <c s="72" t="str">
        <f>IF('S.D.PASTE SHEET'!Z915="","",'S.D.PASTE SHEET'!Z915)</f>
        <v/>
      </c>
      <c s="72" t="str">
        <f>IF('S.D.PASTE SHEET'!AA915="","",'S.D.PASTE SHEET'!AA915)</f>
        <v/>
      </c>
      <c s="72" t="str">
        <f>IF('S.D.PASTE SHEET'!AB915="","",'S.D.PASTE SHEET'!AB915)</f>
        <v/>
      </c>
      <c s="72" t="str">
        <f>IF('S.D.PASTE SHEET'!AC915="","",'S.D.PASTE SHEET'!AC915)</f>
        <v/>
      </c>
      <c s="72" t="str">
        <f>IF('S.D.PASTE SHEET'!AD915="","",'S.D.PASTE SHEET'!AD915)</f>
        <v/>
      </c>
      <c s="74"/>
      <c s="70" t="str">
        <f>IF(AK915="","",IF(AK915&gt;0,COUNT($AG$2:AG915),""))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IF(BC915="","",IF(BC915&gt;0,COUNT($AY$2:AY915),""))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6" spans="1:157" ht="15.75" customHeight="1">
      <c r="A916" s="72" t="str">
        <f>IF('S.D.PASTE SHEET'!A916="","",'S.D.PASTE SHEET'!A916)</f>
        <v/>
      </c>
      <c s="72" t="str">
        <f>IF('S.D.PASTE SHEET'!B916="","",'S.D.PASTE SHEET'!B916)</f>
        <v/>
      </c>
      <c s="72" t="str">
        <f>IF('S.D.PASTE SHEET'!C916="","",'S.D.PASTE SHEET'!C916)</f>
        <v/>
      </c>
      <c s="73" t="str">
        <f>IF('S.D.PASTE SHEET'!D916="","",'S.D.PASTE SHEET'!D916)</f>
        <v/>
      </c>
      <c s="72" t="str">
        <f>IF('S.D.PASTE SHEET'!E916="","",UPPER('S.D.PASTE SHEET'!E916))</f>
        <v/>
      </c>
      <c s="72" t="str">
        <f>IF('S.D.PASTE SHEET'!F916="","",'S.D.PASTE SHEET'!F916)</f>
        <v/>
      </c>
      <c s="72" t="str">
        <f>IF('S.D.PASTE SHEET'!G916="","",UPPER('S.D.PASTE SHEET'!G916))</f>
        <v/>
      </c>
      <c s="72" t="str">
        <f>IF('S.D.PASTE SHEET'!H916="","",UPPER('S.D.PASTE SHEET'!H916))</f>
        <v/>
      </c>
      <c s="72" t="str">
        <f>IF('S.D.PASTE SHEET'!I916="","",'S.D.PASTE SHEET'!I916)</f>
        <v/>
      </c>
      <c s="73" t="str">
        <f>IF('S.D.PASTE SHEET'!J916="","",'S.D.PASTE SHEET'!J916)</f>
        <v/>
      </c>
      <c s="72" t="str">
        <f>IF('S.D.PASTE SHEET'!K916="","",'S.D.PASTE SHEET'!K916)</f>
        <v/>
      </c>
      <c s="72" t="str">
        <f>IF('S.D.PASTE SHEET'!L916="","",'S.D.PASTE SHEET'!L916)</f>
        <v/>
      </c>
      <c s="72" t="str">
        <f>IF('S.D.PASTE SHEET'!M916="","",'S.D.PASTE SHEET'!M916)</f>
        <v/>
      </c>
      <c s="72" t="str">
        <f>IF('S.D.PASTE SHEET'!N916="","",'S.D.PASTE SHEET'!N916)</f>
        <v/>
      </c>
      <c s="72" t="str">
        <f>IF('S.D.PASTE SHEET'!O916="","",'S.D.PASTE SHEET'!O916)</f>
        <v/>
      </c>
      <c s="72" t="str">
        <f>IF('S.D.PASTE SHEET'!P916="","",'S.D.PASTE SHEET'!P916)</f>
        <v/>
      </c>
      <c s="72" t="str">
        <f>IF('S.D.PASTE SHEET'!Q916="","",'S.D.PASTE SHEET'!Q916)</f>
        <v/>
      </c>
      <c s="72" t="str">
        <f>IF('S.D.PASTE SHEET'!R916="","",'S.D.PASTE SHEET'!R916)</f>
        <v/>
      </c>
      <c s="72" t="str">
        <f>IF('S.D.PASTE SHEET'!S916="","",'S.D.PASTE SHEET'!S916)</f>
        <v/>
      </c>
      <c s="72" t="str">
        <f>IF('S.D.PASTE SHEET'!T916="","",'S.D.PASTE SHEET'!T916)</f>
        <v/>
      </c>
      <c s="72" t="str">
        <f>IF('S.D.PASTE SHEET'!U916="","",'S.D.PASTE SHEET'!U916)</f>
        <v/>
      </c>
      <c s="72" t="str">
        <f>IF('S.D.PASTE SHEET'!V916="","",'S.D.PASTE SHEET'!V916)</f>
        <v/>
      </c>
      <c s="72" t="str">
        <f>IF('S.D.PASTE SHEET'!W916="","",'S.D.PASTE SHEET'!W916)</f>
        <v/>
      </c>
      <c s="72" t="str">
        <f>IF('S.D.PASTE SHEET'!X916="","",'S.D.PASTE SHEET'!X916)</f>
        <v/>
      </c>
      <c s="72" t="str">
        <f>IF('S.D.PASTE SHEET'!Y916="","",'S.D.PASTE SHEET'!Y916)</f>
        <v/>
      </c>
      <c s="72" t="str">
        <f>IF('S.D.PASTE SHEET'!Z916="","",'S.D.PASTE SHEET'!Z916)</f>
        <v/>
      </c>
      <c s="72" t="str">
        <f>IF('S.D.PASTE SHEET'!AA916="","",'S.D.PASTE SHEET'!AA916)</f>
        <v/>
      </c>
      <c s="72" t="str">
        <f>IF('S.D.PASTE SHEET'!AB916="","",'S.D.PASTE SHEET'!AB916)</f>
        <v/>
      </c>
      <c s="72" t="str">
        <f>IF('S.D.PASTE SHEET'!AC916="","",'S.D.PASTE SHEET'!AC916)</f>
        <v/>
      </c>
      <c s="72" t="str">
        <f>IF('S.D.PASTE SHEET'!AD916="","",'S.D.PASTE SHEET'!AD916)</f>
        <v/>
      </c>
      <c s="74"/>
      <c s="70" t="str">
        <f>IF(AK916="","",IF(AK916&gt;0,COUNT($AG$2:AG916),""))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IF(BC916="","",IF(BC916&gt;0,COUNT($AY$2:AY916),""))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7" spans="1:157" ht="15.75" customHeight="1">
      <c r="A917" s="72" t="str">
        <f>IF('S.D.PASTE SHEET'!A917="","",'S.D.PASTE SHEET'!A917)</f>
        <v/>
      </c>
      <c s="72" t="str">
        <f>IF('S.D.PASTE SHEET'!B917="","",'S.D.PASTE SHEET'!B917)</f>
        <v/>
      </c>
      <c s="72" t="str">
        <f>IF('S.D.PASTE SHEET'!C917="","",'S.D.PASTE SHEET'!C917)</f>
        <v/>
      </c>
      <c s="73" t="str">
        <f>IF('S.D.PASTE SHEET'!D917="","",'S.D.PASTE SHEET'!D917)</f>
        <v/>
      </c>
      <c s="72" t="str">
        <f>IF('S.D.PASTE SHEET'!E917="","",UPPER('S.D.PASTE SHEET'!E917))</f>
        <v/>
      </c>
      <c s="72" t="str">
        <f>IF('S.D.PASTE SHEET'!F917="","",'S.D.PASTE SHEET'!F917)</f>
        <v/>
      </c>
      <c s="72" t="str">
        <f>IF('S.D.PASTE SHEET'!G917="","",UPPER('S.D.PASTE SHEET'!G917))</f>
        <v/>
      </c>
      <c s="72" t="str">
        <f>IF('S.D.PASTE SHEET'!H917="","",UPPER('S.D.PASTE SHEET'!H917))</f>
        <v/>
      </c>
      <c s="72" t="str">
        <f>IF('S.D.PASTE SHEET'!I917="","",'S.D.PASTE SHEET'!I917)</f>
        <v/>
      </c>
      <c s="73" t="str">
        <f>IF('S.D.PASTE SHEET'!J917="","",'S.D.PASTE SHEET'!J917)</f>
        <v/>
      </c>
      <c s="72" t="str">
        <f>IF('S.D.PASTE SHEET'!K917="","",'S.D.PASTE SHEET'!K917)</f>
        <v/>
      </c>
      <c s="72" t="str">
        <f>IF('S.D.PASTE SHEET'!L917="","",'S.D.PASTE SHEET'!L917)</f>
        <v/>
      </c>
      <c s="72" t="str">
        <f>IF('S.D.PASTE SHEET'!M917="","",'S.D.PASTE SHEET'!M917)</f>
        <v/>
      </c>
      <c s="72" t="str">
        <f>IF('S.D.PASTE SHEET'!N917="","",'S.D.PASTE SHEET'!N917)</f>
        <v/>
      </c>
      <c s="72" t="str">
        <f>IF('S.D.PASTE SHEET'!O917="","",'S.D.PASTE SHEET'!O917)</f>
        <v/>
      </c>
      <c s="72" t="str">
        <f>IF('S.D.PASTE SHEET'!P917="","",'S.D.PASTE SHEET'!P917)</f>
        <v/>
      </c>
      <c s="72" t="str">
        <f>IF('S.D.PASTE SHEET'!Q917="","",'S.D.PASTE SHEET'!Q917)</f>
        <v/>
      </c>
      <c s="72" t="str">
        <f>IF('S.D.PASTE SHEET'!R917="","",'S.D.PASTE SHEET'!R917)</f>
        <v/>
      </c>
      <c s="72" t="str">
        <f>IF('S.D.PASTE SHEET'!S917="","",'S.D.PASTE SHEET'!S917)</f>
        <v/>
      </c>
      <c s="72" t="str">
        <f>IF('S.D.PASTE SHEET'!T917="","",'S.D.PASTE SHEET'!T917)</f>
        <v/>
      </c>
      <c s="72" t="str">
        <f>IF('S.D.PASTE SHEET'!U917="","",'S.D.PASTE SHEET'!U917)</f>
        <v/>
      </c>
      <c s="72" t="str">
        <f>IF('S.D.PASTE SHEET'!V917="","",'S.D.PASTE SHEET'!V917)</f>
        <v/>
      </c>
      <c s="72" t="str">
        <f>IF('S.D.PASTE SHEET'!W917="","",'S.D.PASTE SHEET'!W917)</f>
        <v/>
      </c>
      <c s="72" t="str">
        <f>IF('S.D.PASTE SHEET'!X917="","",'S.D.PASTE SHEET'!X917)</f>
        <v/>
      </c>
      <c s="72" t="str">
        <f>IF('S.D.PASTE SHEET'!Y917="","",'S.D.PASTE SHEET'!Y917)</f>
        <v/>
      </c>
      <c s="72" t="str">
        <f>IF('S.D.PASTE SHEET'!Z917="","",'S.D.PASTE SHEET'!Z917)</f>
        <v/>
      </c>
      <c s="72" t="str">
        <f>IF('S.D.PASTE SHEET'!AA917="","",'S.D.PASTE SHEET'!AA917)</f>
        <v/>
      </c>
      <c s="72" t="str">
        <f>IF('S.D.PASTE SHEET'!AB917="","",'S.D.PASTE SHEET'!AB917)</f>
        <v/>
      </c>
      <c s="72" t="str">
        <f>IF('S.D.PASTE SHEET'!AC917="","",'S.D.PASTE SHEET'!AC917)</f>
        <v/>
      </c>
      <c s="72" t="str">
        <f>IF('S.D.PASTE SHEET'!AD917="","",'S.D.PASTE SHEET'!AD917)</f>
        <v/>
      </c>
      <c s="74"/>
      <c s="70" t="str">
        <f>IF(AK917="","",IF(AK917&gt;0,COUNT($AG$2:AG917),""))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IF(BC917="","",IF(BC917&gt;0,COUNT($AY$2:AY917),""))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8" spans="1:157" ht="15.75" customHeight="1">
      <c r="A918" s="72" t="str">
        <f>IF('S.D.PASTE SHEET'!A918="","",'S.D.PASTE SHEET'!A918)</f>
        <v/>
      </c>
      <c s="72" t="str">
        <f>IF('S.D.PASTE SHEET'!B918="","",'S.D.PASTE SHEET'!B918)</f>
        <v/>
      </c>
      <c s="72" t="str">
        <f>IF('S.D.PASTE SHEET'!C918="","",'S.D.PASTE SHEET'!C918)</f>
        <v/>
      </c>
      <c s="73" t="str">
        <f>IF('S.D.PASTE SHEET'!D918="","",'S.D.PASTE SHEET'!D918)</f>
        <v/>
      </c>
      <c s="72" t="str">
        <f>IF('S.D.PASTE SHEET'!E918="","",UPPER('S.D.PASTE SHEET'!E918))</f>
        <v/>
      </c>
      <c s="72" t="str">
        <f>IF('S.D.PASTE SHEET'!F918="","",'S.D.PASTE SHEET'!F918)</f>
        <v/>
      </c>
      <c s="72" t="str">
        <f>IF('S.D.PASTE SHEET'!G918="","",UPPER('S.D.PASTE SHEET'!G918))</f>
        <v/>
      </c>
      <c s="72" t="str">
        <f>IF('S.D.PASTE SHEET'!H918="","",UPPER('S.D.PASTE SHEET'!H918))</f>
        <v/>
      </c>
      <c s="72" t="str">
        <f>IF('S.D.PASTE SHEET'!I918="","",'S.D.PASTE SHEET'!I918)</f>
        <v/>
      </c>
      <c s="73" t="str">
        <f>IF('S.D.PASTE SHEET'!J918="","",'S.D.PASTE SHEET'!J918)</f>
        <v/>
      </c>
      <c s="72" t="str">
        <f>IF('S.D.PASTE SHEET'!K918="","",'S.D.PASTE SHEET'!K918)</f>
        <v/>
      </c>
      <c s="72" t="str">
        <f>IF('S.D.PASTE SHEET'!L918="","",'S.D.PASTE SHEET'!L918)</f>
        <v/>
      </c>
      <c s="72" t="str">
        <f>IF('S.D.PASTE SHEET'!M918="","",'S.D.PASTE SHEET'!M918)</f>
        <v/>
      </c>
      <c s="72" t="str">
        <f>IF('S.D.PASTE SHEET'!N918="","",'S.D.PASTE SHEET'!N918)</f>
        <v/>
      </c>
      <c s="72" t="str">
        <f>IF('S.D.PASTE SHEET'!O918="","",'S.D.PASTE SHEET'!O918)</f>
        <v/>
      </c>
      <c s="72" t="str">
        <f>IF('S.D.PASTE SHEET'!P918="","",'S.D.PASTE SHEET'!P918)</f>
        <v/>
      </c>
      <c s="72" t="str">
        <f>IF('S.D.PASTE SHEET'!Q918="","",'S.D.PASTE SHEET'!Q918)</f>
        <v/>
      </c>
      <c s="72" t="str">
        <f>IF('S.D.PASTE SHEET'!R918="","",'S.D.PASTE SHEET'!R918)</f>
        <v/>
      </c>
      <c s="72" t="str">
        <f>IF('S.D.PASTE SHEET'!S918="","",'S.D.PASTE SHEET'!S918)</f>
        <v/>
      </c>
      <c s="72" t="str">
        <f>IF('S.D.PASTE SHEET'!T918="","",'S.D.PASTE SHEET'!T918)</f>
        <v/>
      </c>
      <c s="72" t="str">
        <f>IF('S.D.PASTE SHEET'!U918="","",'S.D.PASTE SHEET'!U918)</f>
        <v/>
      </c>
      <c s="72" t="str">
        <f>IF('S.D.PASTE SHEET'!V918="","",'S.D.PASTE SHEET'!V918)</f>
        <v/>
      </c>
      <c s="72" t="str">
        <f>IF('S.D.PASTE SHEET'!W918="","",'S.D.PASTE SHEET'!W918)</f>
        <v/>
      </c>
      <c s="72" t="str">
        <f>IF('S.D.PASTE SHEET'!X918="","",'S.D.PASTE SHEET'!X918)</f>
        <v/>
      </c>
      <c s="72" t="str">
        <f>IF('S.D.PASTE SHEET'!Y918="","",'S.D.PASTE SHEET'!Y918)</f>
        <v/>
      </c>
      <c s="72" t="str">
        <f>IF('S.D.PASTE SHEET'!Z918="","",'S.D.PASTE SHEET'!Z918)</f>
        <v/>
      </c>
      <c s="72" t="str">
        <f>IF('S.D.PASTE SHEET'!AA918="","",'S.D.PASTE SHEET'!AA918)</f>
        <v/>
      </c>
      <c s="72" t="str">
        <f>IF('S.D.PASTE SHEET'!AB918="","",'S.D.PASTE SHEET'!AB918)</f>
        <v/>
      </c>
      <c s="72" t="str">
        <f>IF('S.D.PASTE SHEET'!AC918="","",'S.D.PASTE SHEET'!AC918)</f>
        <v/>
      </c>
      <c s="72" t="str">
        <f>IF('S.D.PASTE SHEET'!AD918="","",'S.D.PASTE SHEET'!AD918)</f>
        <v/>
      </c>
      <c s="74"/>
      <c s="70" t="str">
        <f>IF(AK918="","",IF(AK918&gt;0,COUNT($AG$2:AG918),""))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IF(BC918="","",IF(BC918&gt;0,COUNT($AY$2:AY918),""))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19" spans="1:157" ht="15.75" customHeight="1">
      <c r="A919" s="72" t="str">
        <f>IF('S.D.PASTE SHEET'!A919="","",'S.D.PASTE SHEET'!A919)</f>
        <v/>
      </c>
      <c s="72" t="str">
        <f>IF('S.D.PASTE SHEET'!B919="","",'S.D.PASTE SHEET'!B919)</f>
        <v/>
      </c>
      <c s="72" t="str">
        <f>IF('S.D.PASTE SHEET'!C919="","",'S.D.PASTE SHEET'!C919)</f>
        <v/>
      </c>
      <c s="73" t="str">
        <f>IF('S.D.PASTE SHEET'!D919="","",'S.D.PASTE SHEET'!D919)</f>
        <v/>
      </c>
      <c s="72" t="str">
        <f>IF('S.D.PASTE SHEET'!E919="","",UPPER('S.D.PASTE SHEET'!E919))</f>
        <v/>
      </c>
      <c s="72" t="str">
        <f>IF('S.D.PASTE SHEET'!F919="","",'S.D.PASTE SHEET'!F919)</f>
        <v/>
      </c>
      <c s="72" t="str">
        <f>IF('S.D.PASTE SHEET'!G919="","",UPPER('S.D.PASTE SHEET'!G919))</f>
        <v/>
      </c>
      <c s="72" t="str">
        <f>IF('S.D.PASTE SHEET'!H919="","",UPPER('S.D.PASTE SHEET'!H919))</f>
        <v/>
      </c>
      <c s="72" t="str">
        <f>IF('S.D.PASTE SHEET'!I919="","",'S.D.PASTE SHEET'!I919)</f>
        <v/>
      </c>
      <c s="73" t="str">
        <f>IF('S.D.PASTE SHEET'!J919="","",'S.D.PASTE SHEET'!J919)</f>
        <v/>
      </c>
      <c s="72" t="str">
        <f>IF('S.D.PASTE SHEET'!K919="","",'S.D.PASTE SHEET'!K919)</f>
        <v/>
      </c>
      <c s="72" t="str">
        <f>IF('S.D.PASTE SHEET'!L919="","",'S.D.PASTE SHEET'!L919)</f>
        <v/>
      </c>
      <c s="72" t="str">
        <f>IF('S.D.PASTE SHEET'!M919="","",'S.D.PASTE SHEET'!M919)</f>
        <v/>
      </c>
      <c s="72" t="str">
        <f>IF('S.D.PASTE SHEET'!N919="","",'S.D.PASTE SHEET'!N919)</f>
        <v/>
      </c>
      <c s="72" t="str">
        <f>IF('S.D.PASTE SHEET'!O919="","",'S.D.PASTE SHEET'!O919)</f>
        <v/>
      </c>
      <c s="72" t="str">
        <f>IF('S.D.PASTE SHEET'!P919="","",'S.D.PASTE SHEET'!P919)</f>
        <v/>
      </c>
      <c s="72" t="str">
        <f>IF('S.D.PASTE SHEET'!Q919="","",'S.D.PASTE SHEET'!Q919)</f>
        <v/>
      </c>
      <c s="72" t="str">
        <f>IF('S.D.PASTE SHEET'!R919="","",'S.D.PASTE SHEET'!R919)</f>
        <v/>
      </c>
      <c s="72" t="str">
        <f>IF('S.D.PASTE SHEET'!S919="","",'S.D.PASTE SHEET'!S919)</f>
        <v/>
      </c>
      <c s="72" t="str">
        <f>IF('S.D.PASTE SHEET'!T919="","",'S.D.PASTE SHEET'!T919)</f>
        <v/>
      </c>
      <c s="72" t="str">
        <f>IF('S.D.PASTE SHEET'!U919="","",'S.D.PASTE SHEET'!U919)</f>
        <v/>
      </c>
      <c s="72" t="str">
        <f>IF('S.D.PASTE SHEET'!V919="","",'S.D.PASTE SHEET'!V919)</f>
        <v/>
      </c>
      <c s="72" t="str">
        <f>IF('S.D.PASTE SHEET'!W919="","",'S.D.PASTE SHEET'!W919)</f>
        <v/>
      </c>
      <c s="72" t="str">
        <f>IF('S.D.PASTE SHEET'!X919="","",'S.D.PASTE SHEET'!X919)</f>
        <v/>
      </c>
      <c s="72" t="str">
        <f>IF('S.D.PASTE SHEET'!Y919="","",'S.D.PASTE SHEET'!Y919)</f>
        <v/>
      </c>
      <c s="72" t="str">
        <f>IF('S.D.PASTE SHEET'!Z919="","",'S.D.PASTE SHEET'!Z919)</f>
        <v/>
      </c>
      <c s="72" t="str">
        <f>IF('S.D.PASTE SHEET'!AA919="","",'S.D.PASTE SHEET'!AA919)</f>
        <v/>
      </c>
      <c s="72" t="str">
        <f>IF('S.D.PASTE SHEET'!AB919="","",'S.D.PASTE SHEET'!AB919)</f>
        <v/>
      </c>
      <c s="72" t="str">
        <f>IF('S.D.PASTE SHEET'!AC919="","",'S.D.PASTE SHEET'!AC919)</f>
        <v/>
      </c>
      <c s="72" t="str">
        <f>IF('S.D.PASTE SHEET'!AD919="","",'S.D.PASTE SHEET'!AD919)</f>
        <v/>
      </c>
      <c s="74"/>
      <c s="70" t="str">
        <f>IF(AK919="","",IF(AK919&gt;0,COUNT($AG$2:AG919),""))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IF(BC919="","",IF(BC919&gt;0,COUNT($AY$2:AY919),""))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0" spans="1:157" ht="15.75" customHeight="1">
      <c r="A920" s="72" t="str">
        <f>IF('S.D.PASTE SHEET'!A920="","",'S.D.PASTE SHEET'!A920)</f>
        <v/>
      </c>
      <c s="72" t="str">
        <f>IF('S.D.PASTE SHEET'!B920="","",'S.D.PASTE SHEET'!B920)</f>
        <v/>
      </c>
      <c s="72" t="str">
        <f>IF('S.D.PASTE SHEET'!C920="","",'S.D.PASTE SHEET'!C920)</f>
        <v/>
      </c>
      <c s="73" t="str">
        <f>IF('S.D.PASTE SHEET'!D920="","",'S.D.PASTE SHEET'!D920)</f>
        <v/>
      </c>
      <c s="72" t="str">
        <f>IF('S.D.PASTE SHEET'!E920="","",UPPER('S.D.PASTE SHEET'!E920))</f>
        <v/>
      </c>
      <c s="72" t="str">
        <f>IF('S.D.PASTE SHEET'!F920="","",'S.D.PASTE SHEET'!F920)</f>
        <v/>
      </c>
      <c s="72" t="str">
        <f>IF('S.D.PASTE SHEET'!G920="","",UPPER('S.D.PASTE SHEET'!G920))</f>
        <v/>
      </c>
      <c s="72" t="str">
        <f>IF('S.D.PASTE SHEET'!H920="","",UPPER('S.D.PASTE SHEET'!H920))</f>
        <v/>
      </c>
      <c s="72" t="str">
        <f>IF('S.D.PASTE SHEET'!I920="","",'S.D.PASTE SHEET'!I920)</f>
        <v/>
      </c>
      <c s="73" t="str">
        <f>IF('S.D.PASTE SHEET'!J920="","",'S.D.PASTE SHEET'!J920)</f>
        <v/>
      </c>
      <c s="72" t="str">
        <f>IF('S.D.PASTE SHEET'!K920="","",'S.D.PASTE SHEET'!K920)</f>
        <v/>
      </c>
      <c s="72" t="str">
        <f>IF('S.D.PASTE SHEET'!L920="","",'S.D.PASTE SHEET'!L920)</f>
        <v/>
      </c>
      <c s="72" t="str">
        <f>IF('S.D.PASTE SHEET'!M920="","",'S.D.PASTE SHEET'!M920)</f>
        <v/>
      </c>
      <c s="72" t="str">
        <f>IF('S.D.PASTE SHEET'!N920="","",'S.D.PASTE SHEET'!N920)</f>
        <v/>
      </c>
      <c s="72" t="str">
        <f>IF('S.D.PASTE SHEET'!O920="","",'S.D.PASTE SHEET'!O920)</f>
        <v/>
      </c>
      <c s="72" t="str">
        <f>IF('S.D.PASTE SHEET'!P920="","",'S.D.PASTE SHEET'!P920)</f>
        <v/>
      </c>
      <c s="72" t="str">
        <f>IF('S.D.PASTE SHEET'!Q920="","",'S.D.PASTE SHEET'!Q920)</f>
        <v/>
      </c>
      <c s="72" t="str">
        <f>IF('S.D.PASTE SHEET'!R920="","",'S.D.PASTE SHEET'!R920)</f>
        <v/>
      </c>
      <c s="72" t="str">
        <f>IF('S.D.PASTE SHEET'!S920="","",'S.D.PASTE SHEET'!S920)</f>
        <v/>
      </c>
      <c s="72" t="str">
        <f>IF('S.D.PASTE SHEET'!T920="","",'S.D.PASTE SHEET'!T920)</f>
        <v/>
      </c>
      <c s="72" t="str">
        <f>IF('S.D.PASTE SHEET'!U920="","",'S.D.PASTE SHEET'!U920)</f>
        <v/>
      </c>
      <c s="72" t="str">
        <f>IF('S.D.PASTE SHEET'!V920="","",'S.D.PASTE SHEET'!V920)</f>
        <v/>
      </c>
      <c s="72" t="str">
        <f>IF('S.D.PASTE SHEET'!W920="","",'S.D.PASTE SHEET'!W920)</f>
        <v/>
      </c>
      <c s="72" t="str">
        <f>IF('S.D.PASTE SHEET'!X920="","",'S.D.PASTE SHEET'!X920)</f>
        <v/>
      </c>
      <c s="72" t="str">
        <f>IF('S.D.PASTE SHEET'!Y920="","",'S.D.PASTE SHEET'!Y920)</f>
        <v/>
      </c>
      <c s="72" t="str">
        <f>IF('S.D.PASTE SHEET'!Z920="","",'S.D.PASTE SHEET'!Z920)</f>
        <v/>
      </c>
      <c s="72" t="str">
        <f>IF('S.D.PASTE SHEET'!AA920="","",'S.D.PASTE SHEET'!AA920)</f>
        <v/>
      </c>
      <c s="72" t="str">
        <f>IF('S.D.PASTE SHEET'!AB920="","",'S.D.PASTE SHEET'!AB920)</f>
        <v/>
      </c>
      <c s="72" t="str">
        <f>IF('S.D.PASTE SHEET'!AC920="","",'S.D.PASTE SHEET'!AC920)</f>
        <v/>
      </c>
      <c s="72" t="str">
        <f>IF('S.D.PASTE SHEET'!AD920="","",'S.D.PASTE SHEET'!AD920)</f>
        <v/>
      </c>
      <c s="74"/>
      <c s="70" t="str">
        <f>IF(AK920="","",IF(AK920&gt;0,COUNT($AG$2:AG920),""))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IF(BC920="","",IF(BC920&gt;0,COUNT($AY$2:AY920),""))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1" spans="1:157" ht="15.75" customHeight="1">
      <c r="A921" s="72" t="str">
        <f>IF('S.D.PASTE SHEET'!A921="","",'S.D.PASTE SHEET'!A921)</f>
        <v/>
      </c>
      <c s="72" t="str">
        <f>IF('S.D.PASTE SHEET'!B921="","",'S.D.PASTE SHEET'!B921)</f>
        <v/>
      </c>
      <c s="72" t="str">
        <f>IF('S.D.PASTE SHEET'!C921="","",'S.D.PASTE SHEET'!C921)</f>
        <v/>
      </c>
      <c s="73" t="str">
        <f>IF('S.D.PASTE SHEET'!D921="","",'S.D.PASTE SHEET'!D921)</f>
        <v/>
      </c>
      <c s="72" t="str">
        <f>IF('S.D.PASTE SHEET'!E921="","",UPPER('S.D.PASTE SHEET'!E921))</f>
        <v/>
      </c>
      <c s="72" t="str">
        <f>IF('S.D.PASTE SHEET'!F921="","",'S.D.PASTE SHEET'!F921)</f>
        <v/>
      </c>
      <c s="72" t="str">
        <f>IF('S.D.PASTE SHEET'!G921="","",UPPER('S.D.PASTE SHEET'!G921))</f>
        <v/>
      </c>
      <c s="72" t="str">
        <f>IF('S.D.PASTE SHEET'!H921="","",UPPER('S.D.PASTE SHEET'!H921))</f>
        <v/>
      </c>
      <c s="72" t="str">
        <f>IF('S.D.PASTE SHEET'!I921="","",'S.D.PASTE SHEET'!I921)</f>
        <v/>
      </c>
      <c s="73" t="str">
        <f>IF('S.D.PASTE SHEET'!J921="","",'S.D.PASTE SHEET'!J921)</f>
        <v/>
      </c>
      <c s="72" t="str">
        <f>IF('S.D.PASTE SHEET'!K921="","",'S.D.PASTE SHEET'!K921)</f>
        <v/>
      </c>
      <c s="72" t="str">
        <f>IF('S.D.PASTE SHEET'!L921="","",'S.D.PASTE SHEET'!L921)</f>
        <v/>
      </c>
      <c s="72" t="str">
        <f>IF('S.D.PASTE SHEET'!M921="","",'S.D.PASTE SHEET'!M921)</f>
        <v/>
      </c>
      <c s="72" t="str">
        <f>IF('S.D.PASTE SHEET'!N921="","",'S.D.PASTE SHEET'!N921)</f>
        <v/>
      </c>
      <c s="72" t="str">
        <f>IF('S.D.PASTE SHEET'!O921="","",'S.D.PASTE SHEET'!O921)</f>
        <v/>
      </c>
      <c s="72" t="str">
        <f>IF('S.D.PASTE SHEET'!P921="","",'S.D.PASTE SHEET'!P921)</f>
        <v/>
      </c>
      <c s="72" t="str">
        <f>IF('S.D.PASTE SHEET'!Q921="","",'S.D.PASTE SHEET'!Q921)</f>
        <v/>
      </c>
      <c s="72" t="str">
        <f>IF('S.D.PASTE SHEET'!R921="","",'S.D.PASTE SHEET'!R921)</f>
        <v/>
      </c>
      <c s="72" t="str">
        <f>IF('S.D.PASTE SHEET'!S921="","",'S.D.PASTE SHEET'!S921)</f>
        <v/>
      </c>
      <c s="72" t="str">
        <f>IF('S.D.PASTE SHEET'!T921="","",'S.D.PASTE SHEET'!T921)</f>
        <v/>
      </c>
      <c s="72" t="str">
        <f>IF('S.D.PASTE SHEET'!U921="","",'S.D.PASTE SHEET'!U921)</f>
        <v/>
      </c>
      <c s="72" t="str">
        <f>IF('S.D.PASTE SHEET'!V921="","",'S.D.PASTE SHEET'!V921)</f>
        <v/>
      </c>
      <c s="72" t="str">
        <f>IF('S.D.PASTE SHEET'!W921="","",'S.D.PASTE SHEET'!W921)</f>
        <v/>
      </c>
      <c s="72" t="str">
        <f>IF('S.D.PASTE SHEET'!X921="","",'S.D.PASTE SHEET'!X921)</f>
        <v/>
      </c>
      <c s="72" t="str">
        <f>IF('S.D.PASTE SHEET'!Y921="","",'S.D.PASTE SHEET'!Y921)</f>
        <v/>
      </c>
      <c s="72" t="str">
        <f>IF('S.D.PASTE SHEET'!Z921="","",'S.D.PASTE SHEET'!Z921)</f>
        <v/>
      </c>
      <c s="72" t="str">
        <f>IF('S.D.PASTE SHEET'!AA921="","",'S.D.PASTE SHEET'!AA921)</f>
        <v/>
      </c>
      <c s="72" t="str">
        <f>IF('S.D.PASTE SHEET'!AB921="","",'S.D.PASTE SHEET'!AB921)</f>
        <v/>
      </c>
      <c s="72" t="str">
        <f>IF('S.D.PASTE SHEET'!AC921="","",'S.D.PASTE SHEET'!AC921)</f>
        <v/>
      </c>
      <c s="72" t="str">
        <f>IF('S.D.PASTE SHEET'!AD921="","",'S.D.PASTE SHEET'!AD921)</f>
        <v/>
      </c>
      <c s="74"/>
      <c s="70" t="str">
        <f>IF(AK921="","",IF(AK921&gt;0,COUNT($AG$2:AG921),""))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IF(BC921="","",IF(BC921&gt;0,COUNT($AY$2:AY921),""))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2" spans="1:157" ht="15.75" customHeight="1">
      <c r="A922" s="72" t="str">
        <f>IF('S.D.PASTE SHEET'!A922="","",'S.D.PASTE SHEET'!A922)</f>
        <v/>
      </c>
      <c s="72" t="str">
        <f>IF('S.D.PASTE SHEET'!B922="","",'S.D.PASTE SHEET'!B922)</f>
        <v/>
      </c>
      <c s="72" t="str">
        <f>IF('S.D.PASTE SHEET'!C922="","",'S.D.PASTE SHEET'!C922)</f>
        <v/>
      </c>
      <c s="73" t="str">
        <f>IF('S.D.PASTE SHEET'!D922="","",'S.D.PASTE SHEET'!D922)</f>
        <v/>
      </c>
      <c s="72" t="str">
        <f>IF('S.D.PASTE SHEET'!E922="","",UPPER('S.D.PASTE SHEET'!E922))</f>
        <v/>
      </c>
      <c s="72" t="str">
        <f>IF('S.D.PASTE SHEET'!F922="","",'S.D.PASTE SHEET'!F922)</f>
        <v/>
      </c>
      <c s="72" t="str">
        <f>IF('S.D.PASTE SHEET'!G922="","",UPPER('S.D.PASTE SHEET'!G922))</f>
        <v/>
      </c>
      <c s="72" t="str">
        <f>IF('S.D.PASTE SHEET'!H922="","",UPPER('S.D.PASTE SHEET'!H922))</f>
        <v/>
      </c>
      <c s="72" t="str">
        <f>IF('S.D.PASTE SHEET'!I922="","",'S.D.PASTE SHEET'!I922)</f>
        <v/>
      </c>
      <c s="73" t="str">
        <f>IF('S.D.PASTE SHEET'!J922="","",'S.D.PASTE SHEET'!J922)</f>
        <v/>
      </c>
      <c s="72" t="str">
        <f>IF('S.D.PASTE SHEET'!K922="","",'S.D.PASTE SHEET'!K922)</f>
        <v/>
      </c>
      <c s="72" t="str">
        <f>IF('S.D.PASTE SHEET'!L922="","",'S.D.PASTE SHEET'!L922)</f>
        <v/>
      </c>
      <c s="72" t="str">
        <f>IF('S.D.PASTE SHEET'!M922="","",'S.D.PASTE SHEET'!M922)</f>
        <v/>
      </c>
      <c s="72" t="str">
        <f>IF('S.D.PASTE SHEET'!N922="","",'S.D.PASTE SHEET'!N922)</f>
        <v/>
      </c>
      <c s="72" t="str">
        <f>IF('S.D.PASTE SHEET'!O922="","",'S.D.PASTE SHEET'!O922)</f>
        <v/>
      </c>
      <c s="72" t="str">
        <f>IF('S.D.PASTE SHEET'!P922="","",'S.D.PASTE SHEET'!P922)</f>
        <v/>
      </c>
      <c s="72" t="str">
        <f>IF('S.D.PASTE SHEET'!Q922="","",'S.D.PASTE SHEET'!Q922)</f>
        <v/>
      </c>
      <c s="72" t="str">
        <f>IF('S.D.PASTE SHEET'!R922="","",'S.D.PASTE SHEET'!R922)</f>
        <v/>
      </c>
      <c s="72" t="str">
        <f>IF('S.D.PASTE SHEET'!S922="","",'S.D.PASTE SHEET'!S922)</f>
        <v/>
      </c>
      <c s="72" t="str">
        <f>IF('S.D.PASTE SHEET'!T922="","",'S.D.PASTE SHEET'!T922)</f>
        <v/>
      </c>
      <c s="72" t="str">
        <f>IF('S.D.PASTE SHEET'!U922="","",'S.D.PASTE SHEET'!U922)</f>
        <v/>
      </c>
      <c s="72" t="str">
        <f>IF('S.D.PASTE SHEET'!V922="","",'S.D.PASTE SHEET'!V922)</f>
        <v/>
      </c>
      <c s="72" t="str">
        <f>IF('S.D.PASTE SHEET'!W922="","",'S.D.PASTE SHEET'!W922)</f>
        <v/>
      </c>
      <c s="72" t="str">
        <f>IF('S.D.PASTE SHEET'!X922="","",'S.D.PASTE SHEET'!X922)</f>
        <v/>
      </c>
      <c s="72" t="str">
        <f>IF('S.D.PASTE SHEET'!Y922="","",'S.D.PASTE SHEET'!Y922)</f>
        <v/>
      </c>
      <c s="72" t="str">
        <f>IF('S.D.PASTE SHEET'!Z922="","",'S.D.PASTE SHEET'!Z922)</f>
        <v/>
      </c>
      <c s="72" t="str">
        <f>IF('S.D.PASTE SHEET'!AA922="","",'S.D.PASTE SHEET'!AA922)</f>
        <v/>
      </c>
      <c s="72" t="str">
        <f>IF('S.D.PASTE SHEET'!AB922="","",'S.D.PASTE SHEET'!AB922)</f>
        <v/>
      </c>
      <c s="72" t="str">
        <f>IF('S.D.PASTE SHEET'!AC922="","",'S.D.PASTE SHEET'!AC922)</f>
        <v/>
      </c>
      <c s="72" t="str">
        <f>IF('S.D.PASTE SHEET'!AD922="","",'S.D.PASTE SHEET'!AD922)</f>
        <v/>
      </c>
      <c s="74"/>
      <c s="70" t="str">
        <f>IF(AK922="","",IF(AK922&gt;0,COUNT($AG$2:AG922),""))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IF(BC922="","",IF(BC922&gt;0,COUNT($AY$2:AY922),""))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3" spans="1:157" ht="15.75" customHeight="1">
      <c r="A923" s="72" t="str">
        <f>IF('S.D.PASTE SHEET'!A923="","",'S.D.PASTE SHEET'!A923)</f>
        <v/>
      </c>
      <c s="72" t="str">
        <f>IF('S.D.PASTE SHEET'!B923="","",'S.D.PASTE SHEET'!B923)</f>
        <v/>
      </c>
      <c s="72" t="str">
        <f>IF('S.D.PASTE SHEET'!C923="","",'S.D.PASTE SHEET'!C923)</f>
        <v/>
      </c>
      <c s="73" t="str">
        <f>IF('S.D.PASTE SHEET'!D923="","",'S.D.PASTE SHEET'!D923)</f>
        <v/>
      </c>
      <c s="72" t="str">
        <f>IF('S.D.PASTE SHEET'!E923="","",UPPER('S.D.PASTE SHEET'!E923))</f>
        <v/>
      </c>
      <c s="72" t="str">
        <f>IF('S.D.PASTE SHEET'!F923="","",'S.D.PASTE SHEET'!F923)</f>
        <v/>
      </c>
      <c s="72" t="str">
        <f>IF('S.D.PASTE SHEET'!G923="","",UPPER('S.D.PASTE SHEET'!G923))</f>
        <v/>
      </c>
      <c s="72" t="str">
        <f>IF('S.D.PASTE SHEET'!H923="","",UPPER('S.D.PASTE SHEET'!H923))</f>
        <v/>
      </c>
      <c s="72" t="str">
        <f>IF('S.D.PASTE SHEET'!I923="","",'S.D.PASTE SHEET'!I923)</f>
        <v/>
      </c>
      <c s="73" t="str">
        <f>IF('S.D.PASTE SHEET'!J923="","",'S.D.PASTE SHEET'!J923)</f>
        <v/>
      </c>
      <c s="72" t="str">
        <f>IF('S.D.PASTE SHEET'!K923="","",'S.D.PASTE SHEET'!K923)</f>
        <v/>
      </c>
      <c s="72" t="str">
        <f>IF('S.D.PASTE SHEET'!L923="","",'S.D.PASTE SHEET'!L923)</f>
        <v/>
      </c>
      <c s="72" t="str">
        <f>IF('S.D.PASTE SHEET'!M923="","",'S.D.PASTE SHEET'!M923)</f>
        <v/>
      </c>
      <c s="72" t="str">
        <f>IF('S.D.PASTE SHEET'!N923="","",'S.D.PASTE SHEET'!N923)</f>
        <v/>
      </c>
      <c s="72" t="str">
        <f>IF('S.D.PASTE SHEET'!O923="","",'S.D.PASTE SHEET'!O923)</f>
        <v/>
      </c>
      <c s="72" t="str">
        <f>IF('S.D.PASTE SHEET'!P923="","",'S.D.PASTE SHEET'!P923)</f>
        <v/>
      </c>
      <c s="72" t="str">
        <f>IF('S.D.PASTE SHEET'!Q923="","",'S.D.PASTE SHEET'!Q923)</f>
        <v/>
      </c>
      <c s="72" t="str">
        <f>IF('S.D.PASTE SHEET'!R923="","",'S.D.PASTE SHEET'!R923)</f>
        <v/>
      </c>
      <c s="72" t="str">
        <f>IF('S.D.PASTE SHEET'!S923="","",'S.D.PASTE SHEET'!S923)</f>
        <v/>
      </c>
      <c s="72" t="str">
        <f>IF('S.D.PASTE SHEET'!T923="","",'S.D.PASTE SHEET'!T923)</f>
        <v/>
      </c>
      <c s="72" t="str">
        <f>IF('S.D.PASTE SHEET'!U923="","",'S.D.PASTE SHEET'!U923)</f>
        <v/>
      </c>
      <c s="72" t="str">
        <f>IF('S.D.PASTE SHEET'!V923="","",'S.D.PASTE SHEET'!V923)</f>
        <v/>
      </c>
      <c s="72" t="str">
        <f>IF('S.D.PASTE SHEET'!W923="","",'S.D.PASTE SHEET'!W923)</f>
        <v/>
      </c>
      <c s="72" t="str">
        <f>IF('S.D.PASTE SHEET'!X923="","",'S.D.PASTE SHEET'!X923)</f>
        <v/>
      </c>
      <c s="72" t="str">
        <f>IF('S.D.PASTE SHEET'!Y923="","",'S.D.PASTE SHEET'!Y923)</f>
        <v/>
      </c>
      <c s="72" t="str">
        <f>IF('S.D.PASTE SHEET'!Z923="","",'S.D.PASTE SHEET'!Z923)</f>
        <v/>
      </c>
      <c s="72" t="str">
        <f>IF('S.D.PASTE SHEET'!AA923="","",'S.D.PASTE SHEET'!AA923)</f>
        <v/>
      </c>
      <c s="72" t="str">
        <f>IF('S.D.PASTE SHEET'!AB923="","",'S.D.PASTE SHEET'!AB923)</f>
        <v/>
      </c>
      <c s="72" t="str">
        <f>IF('S.D.PASTE SHEET'!AC923="","",'S.D.PASTE SHEET'!AC923)</f>
        <v/>
      </c>
      <c s="72" t="str">
        <f>IF('S.D.PASTE SHEET'!AD923="","",'S.D.PASTE SHEET'!AD923)</f>
        <v/>
      </c>
      <c s="74"/>
      <c s="70" t="str">
        <f>IF(AK923="","",IF(AK923&gt;0,COUNT($AG$2:AG923),""))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IF(BC923="","",IF(BC923&gt;0,COUNT($AY$2:AY923),""))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4" spans="1:157" ht="15.75" customHeight="1">
      <c r="A924" s="72" t="str">
        <f>IF('S.D.PASTE SHEET'!A924="","",'S.D.PASTE SHEET'!A924)</f>
        <v/>
      </c>
      <c s="72" t="str">
        <f>IF('S.D.PASTE SHEET'!B924="","",'S.D.PASTE SHEET'!B924)</f>
        <v/>
      </c>
      <c s="72" t="str">
        <f>IF('S.D.PASTE SHEET'!C924="","",'S.D.PASTE SHEET'!C924)</f>
        <v/>
      </c>
      <c s="73" t="str">
        <f>IF('S.D.PASTE SHEET'!D924="","",'S.D.PASTE SHEET'!D924)</f>
        <v/>
      </c>
      <c s="72" t="str">
        <f>IF('S.D.PASTE SHEET'!E924="","",UPPER('S.D.PASTE SHEET'!E924))</f>
        <v/>
      </c>
      <c s="72" t="str">
        <f>IF('S.D.PASTE SHEET'!F924="","",'S.D.PASTE SHEET'!F924)</f>
        <v/>
      </c>
      <c s="72" t="str">
        <f>IF('S.D.PASTE SHEET'!G924="","",UPPER('S.D.PASTE SHEET'!G924))</f>
        <v/>
      </c>
      <c s="72" t="str">
        <f>IF('S.D.PASTE SHEET'!H924="","",UPPER('S.D.PASTE SHEET'!H924))</f>
        <v/>
      </c>
      <c s="72" t="str">
        <f>IF('S.D.PASTE SHEET'!I924="","",'S.D.PASTE SHEET'!I924)</f>
        <v/>
      </c>
      <c s="73" t="str">
        <f>IF('S.D.PASTE SHEET'!J924="","",'S.D.PASTE SHEET'!J924)</f>
        <v/>
      </c>
      <c s="72" t="str">
        <f>IF('S.D.PASTE SHEET'!K924="","",'S.D.PASTE SHEET'!K924)</f>
        <v/>
      </c>
      <c s="72" t="str">
        <f>IF('S.D.PASTE SHEET'!L924="","",'S.D.PASTE SHEET'!L924)</f>
        <v/>
      </c>
      <c s="72" t="str">
        <f>IF('S.D.PASTE SHEET'!M924="","",'S.D.PASTE SHEET'!M924)</f>
        <v/>
      </c>
      <c s="72" t="str">
        <f>IF('S.D.PASTE SHEET'!N924="","",'S.D.PASTE SHEET'!N924)</f>
        <v/>
      </c>
      <c s="72" t="str">
        <f>IF('S.D.PASTE SHEET'!O924="","",'S.D.PASTE SHEET'!O924)</f>
        <v/>
      </c>
      <c s="72" t="str">
        <f>IF('S.D.PASTE SHEET'!P924="","",'S.D.PASTE SHEET'!P924)</f>
        <v/>
      </c>
      <c s="72" t="str">
        <f>IF('S.D.PASTE SHEET'!Q924="","",'S.D.PASTE SHEET'!Q924)</f>
        <v/>
      </c>
      <c s="72" t="str">
        <f>IF('S.D.PASTE SHEET'!R924="","",'S.D.PASTE SHEET'!R924)</f>
        <v/>
      </c>
      <c s="72" t="str">
        <f>IF('S.D.PASTE SHEET'!S924="","",'S.D.PASTE SHEET'!S924)</f>
        <v/>
      </c>
      <c s="72" t="str">
        <f>IF('S.D.PASTE SHEET'!T924="","",'S.D.PASTE SHEET'!T924)</f>
        <v/>
      </c>
      <c s="72" t="str">
        <f>IF('S.D.PASTE SHEET'!U924="","",'S.D.PASTE SHEET'!U924)</f>
        <v/>
      </c>
      <c s="72" t="str">
        <f>IF('S.D.PASTE SHEET'!V924="","",'S.D.PASTE SHEET'!V924)</f>
        <v/>
      </c>
      <c s="72" t="str">
        <f>IF('S.D.PASTE SHEET'!W924="","",'S.D.PASTE SHEET'!W924)</f>
        <v/>
      </c>
      <c s="72" t="str">
        <f>IF('S.D.PASTE SHEET'!X924="","",'S.D.PASTE SHEET'!X924)</f>
        <v/>
      </c>
      <c s="72" t="str">
        <f>IF('S.D.PASTE SHEET'!Y924="","",'S.D.PASTE SHEET'!Y924)</f>
        <v/>
      </c>
      <c s="72" t="str">
        <f>IF('S.D.PASTE SHEET'!Z924="","",'S.D.PASTE SHEET'!Z924)</f>
        <v/>
      </c>
      <c s="72" t="str">
        <f>IF('S.D.PASTE SHEET'!AA924="","",'S.D.PASTE SHEET'!AA924)</f>
        <v/>
      </c>
      <c s="72" t="str">
        <f>IF('S.D.PASTE SHEET'!AB924="","",'S.D.PASTE SHEET'!AB924)</f>
        <v/>
      </c>
      <c s="72" t="str">
        <f>IF('S.D.PASTE SHEET'!AC924="","",'S.D.PASTE SHEET'!AC924)</f>
        <v/>
      </c>
      <c s="72" t="str">
        <f>IF('S.D.PASTE SHEET'!AD924="","",'S.D.PASTE SHEET'!AD924)</f>
        <v/>
      </c>
      <c s="74"/>
      <c s="70" t="str">
        <f>IF(AK924="","",IF(AK924&gt;0,COUNT($AG$2:AG924),""))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IF(BC924="","",IF(BC924&gt;0,COUNT($AY$2:AY924),""))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5" spans="1:157" ht="15.75" customHeight="1">
      <c r="A925" s="72" t="str">
        <f>IF('S.D.PASTE SHEET'!A925="","",'S.D.PASTE SHEET'!A925)</f>
        <v/>
      </c>
      <c s="72" t="str">
        <f>IF('S.D.PASTE SHEET'!B925="","",'S.D.PASTE SHEET'!B925)</f>
        <v/>
      </c>
      <c s="72" t="str">
        <f>IF('S.D.PASTE SHEET'!C925="","",'S.D.PASTE SHEET'!C925)</f>
        <v/>
      </c>
      <c s="73" t="str">
        <f>IF('S.D.PASTE SHEET'!D925="","",'S.D.PASTE SHEET'!D925)</f>
        <v/>
      </c>
      <c s="72" t="str">
        <f>IF('S.D.PASTE SHEET'!E925="","",UPPER('S.D.PASTE SHEET'!E925))</f>
        <v/>
      </c>
      <c s="72" t="str">
        <f>IF('S.D.PASTE SHEET'!F925="","",'S.D.PASTE SHEET'!F925)</f>
        <v/>
      </c>
      <c s="72" t="str">
        <f>IF('S.D.PASTE SHEET'!G925="","",UPPER('S.D.PASTE SHEET'!G925))</f>
        <v/>
      </c>
      <c s="72" t="str">
        <f>IF('S.D.PASTE SHEET'!H925="","",UPPER('S.D.PASTE SHEET'!H925))</f>
        <v/>
      </c>
      <c s="72" t="str">
        <f>IF('S.D.PASTE SHEET'!I925="","",'S.D.PASTE SHEET'!I925)</f>
        <v/>
      </c>
      <c s="73" t="str">
        <f>IF('S.D.PASTE SHEET'!J925="","",'S.D.PASTE SHEET'!J925)</f>
        <v/>
      </c>
      <c s="72" t="str">
        <f>IF('S.D.PASTE SHEET'!K925="","",'S.D.PASTE SHEET'!K925)</f>
        <v/>
      </c>
      <c s="72" t="str">
        <f>IF('S.D.PASTE SHEET'!L925="","",'S.D.PASTE SHEET'!L925)</f>
        <v/>
      </c>
      <c s="72" t="str">
        <f>IF('S.D.PASTE SHEET'!M925="","",'S.D.PASTE SHEET'!M925)</f>
        <v/>
      </c>
      <c s="72" t="str">
        <f>IF('S.D.PASTE SHEET'!N925="","",'S.D.PASTE SHEET'!N925)</f>
        <v/>
      </c>
      <c s="72" t="str">
        <f>IF('S.D.PASTE SHEET'!O925="","",'S.D.PASTE SHEET'!O925)</f>
        <v/>
      </c>
      <c s="72" t="str">
        <f>IF('S.D.PASTE SHEET'!P925="","",'S.D.PASTE SHEET'!P925)</f>
        <v/>
      </c>
      <c s="72" t="str">
        <f>IF('S.D.PASTE SHEET'!Q925="","",'S.D.PASTE SHEET'!Q925)</f>
        <v/>
      </c>
      <c s="72" t="str">
        <f>IF('S.D.PASTE SHEET'!R925="","",'S.D.PASTE SHEET'!R925)</f>
        <v/>
      </c>
      <c s="72" t="str">
        <f>IF('S.D.PASTE SHEET'!S925="","",'S.D.PASTE SHEET'!S925)</f>
        <v/>
      </c>
      <c s="72" t="str">
        <f>IF('S.D.PASTE SHEET'!T925="","",'S.D.PASTE SHEET'!T925)</f>
        <v/>
      </c>
      <c s="72" t="str">
        <f>IF('S.D.PASTE SHEET'!U925="","",'S.D.PASTE SHEET'!U925)</f>
        <v/>
      </c>
      <c s="72" t="str">
        <f>IF('S.D.PASTE SHEET'!V925="","",'S.D.PASTE SHEET'!V925)</f>
        <v/>
      </c>
      <c s="72" t="str">
        <f>IF('S.D.PASTE SHEET'!W925="","",'S.D.PASTE SHEET'!W925)</f>
        <v/>
      </c>
      <c s="72" t="str">
        <f>IF('S.D.PASTE SHEET'!X925="","",'S.D.PASTE SHEET'!X925)</f>
        <v/>
      </c>
      <c s="72" t="str">
        <f>IF('S.D.PASTE SHEET'!Y925="","",'S.D.PASTE SHEET'!Y925)</f>
        <v/>
      </c>
      <c s="72" t="str">
        <f>IF('S.D.PASTE SHEET'!Z925="","",'S.D.PASTE SHEET'!Z925)</f>
        <v/>
      </c>
      <c s="72" t="str">
        <f>IF('S.D.PASTE SHEET'!AA925="","",'S.D.PASTE SHEET'!AA925)</f>
        <v/>
      </c>
      <c s="72" t="str">
        <f>IF('S.D.PASTE SHEET'!AB925="","",'S.D.PASTE SHEET'!AB925)</f>
        <v/>
      </c>
      <c s="72" t="str">
        <f>IF('S.D.PASTE SHEET'!AC925="","",'S.D.PASTE SHEET'!AC925)</f>
        <v/>
      </c>
      <c s="72" t="str">
        <f>IF('S.D.PASTE SHEET'!AD925="","",'S.D.PASTE SHEET'!AD925)</f>
        <v/>
      </c>
      <c s="74"/>
      <c s="70" t="str">
        <f>IF(AK925="","",IF(AK925&gt;0,COUNT($AG$2:AG925),""))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IF(BC925="","",IF(BC925&gt;0,COUNT($AY$2:AY925),""))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6" spans="1:157" ht="15.75" customHeight="1">
      <c r="A926" s="72" t="str">
        <f>IF('S.D.PASTE SHEET'!A926="","",'S.D.PASTE SHEET'!A926)</f>
        <v/>
      </c>
      <c s="72" t="str">
        <f>IF('S.D.PASTE SHEET'!B926="","",'S.D.PASTE SHEET'!B926)</f>
        <v/>
      </c>
      <c s="72" t="str">
        <f>IF('S.D.PASTE SHEET'!C926="","",'S.D.PASTE SHEET'!C926)</f>
        <v/>
      </c>
      <c s="73" t="str">
        <f>IF('S.D.PASTE SHEET'!D926="","",'S.D.PASTE SHEET'!D926)</f>
        <v/>
      </c>
      <c s="72" t="str">
        <f>IF('S.D.PASTE SHEET'!E926="","",UPPER('S.D.PASTE SHEET'!E926))</f>
        <v/>
      </c>
      <c s="72" t="str">
        <f>IF('S.D.PASTE SHEET'!F926="","",'S.D.PASTE SHEET'!F926)</f>
        <v/>
      </c>
      <c s="72" t="str">
        <f>IF('S.D.PASTE SHEET'!G926="","",UPPER('S.D.PASTE SHEET'!G926))</f>
        <v/>
      </c>
      <c s="72" t="str">
        <f>IF('S.D.PASTE SHEET'!H926="","",UPPER('S.D.PASTE SHEET'!H926))</f>
        <v/>
      </c>
      <c s="72" t="str">
        <f>IF('S.D.PASTE SHEET'!I926="","",'S.D.PASTE SHEET'!I926)</f>
        <v/>
      </c>
      <c s="73" t="str">
        <f>IF('S.D.PASTE SHEET'!J926="","",'S.D.PASTE SHEET'!J926)</f>
        <v/>
      </c>
      <c s="72" t="str">
        <f>IF('S.D.PASTE SHEET'!K926="","",'S.D.PASTE SHEET'!K926)</f>
        <v/>
      </c>
      <c s="72" t="str">
        <f>IF('S.D.PASTE SHEET'!L926="","",'S.D.PASTE SHEET'!L926)</f>
        <v/>
      </c>
      <c s="72" t="str">
        <f>IF('S.D.PASTE SHEET'!M926="","",'S.D.PASTE SHEET'!M926)</f>
        <v/>
      </c>
      <c s="72" t="str">
        <f>IF('S.D.PASTE SHEET'!N926="","",'S.D.PASTE SHEET'!N926)</f>
        <v/>
      </c>
      <c s="72" t="str">
        <f>IF('S.D.PASTE SHEET'!O926="","",'S.D.PASTE SHEET'!O926)</f>
        <v/>
      </c>
      <c s="72" t="str">
        <f>IF('S.D.PASTE SHEET'!P926="","",'S.D.PASTE SHEET'!P926)</f>
        <v/>
      </c>
      <c s="72" t="str">
        <f>IF('S.D.PASTE SHEET'!Q926="","",'S.D.PASTE SHEET'!Q926)</f>
        <v/>
      </c>
      <c s="72" t="str">
        <f>IF('S.D.PASTE SHEET'!R926="","",'S.D.PASTE SHEET'!R926)</f>
        <v/>
      </c>
      <c s="72" t="str">
        <f>IF('S.D.PASTE SHEET'!S926="","",'S.D.PASTE SHEET'!S926)</f>
        <v/>
      </c>
      <c s="72" t="str">
        <f>IF('S.D.PASTE SHEET'!T926="","",'S.D.PASTE SHEET'!T926)</f>
        <v/>
      </c>
      <c s="72" t="str">
        <f>IF('S.D.PASTE SHEET'!U926="","",'S.D.PASTE SHEET'!U926)</f>
        <v/>
      </c>
      <c s="72" t="str">
        <f>IF('S.D.PASTE SHEET'!V926="","",'S.D.PASTE SHEET'!V926)</f>
        <v/>
      </c>
      <c s="72" t="str">
        <f>IF('S.D.PASTE SHEET'!W926="","",'S.D.PASTE SHEET'!W926)</f>
        <v/>
      </c>
      <c s="72" t="str">
        <f>IF('S.D.PASTE SHEET'!X926="","",'S.D.PASTE SHEET'!X926)</f>
        <v/>
      </c>
      <c s="72" t="str">
        <f>IF('S.D.PASTE SHEET'!Y926="","",'S.D.PASTE SHEET'!Y926)</f>
        <v/>
      </c>
      <c s="72" t="str">
        <f>IF('S.D.PASTE SHEET'!Z926="","",'S.D.PASTE SHEET'!Z926)</f>
        <v/>
      </c>
      <c s="72" t="str">
        <f>IF('S.D.PASTE SHEET'!AA926="","",'S.D.PASTE SHEET'!AA926)</f>
        <v/>
      </c>
      <c s="72" t="str">
        <f>IF('S.D.PASTE SHEET'!AB926="","",'S.D.PASTE SHEET'!AB926)</f>
        <v/>
      </c>
      <c s="72" t="str">
        <f>IF('S.D.PASTE SHEET'!AC926="","",'S.D.PASTE SHEET'!AC926)</f>
        <v/>
      </c>
      <c s="72" t="str">
        <f>IF('S.D.PASTE SHEET'!AD926="","",'S.D.PASTE SHEET'!AD926)</f>
        <v/>
      </c>
      <c s="74"/>
      <c s="70" t="str">
        <f>IF(AK926="","",IF(AK926&gt;0,COUNT($AG$2:AG926),""))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IF(BC926="","",IF(BC926&gt;0,COUNT($AY$2:AY926),""))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7" spans="1:157" ht="15.75" customHeight="1">
      <c r="A927" s="72" t="str">
        <f>IF('S.D.PASTE SHEET'!A927="","",'S.D.PASTE SHEET'!A927)</f>
        <v/>
      </c>
      <c s="72" t="str">
        <f>IF('S.D.PASTE SHEET'!B927="","",'S.D.PASTE SHEET'!B927)</f>
        <v/>
      </c>
      <c s="72" t="str">
        <f>IF('S.D.PASTE SHEET'!C927="","",'S.D.PASTE SHEET'!C927)</f>
        <v/>
      </c>
      <c s="73" t="str">
        <f>IF('S.D.PASTE SHEET'!D927="","",'S.D.PASTE SHEET'!D927)</f>
        <v/>
      </c>
      <c s="72" t="str">
        <f>IF('S.D.PASTE SHEET'!E927="","",UPPER('S.D.PASTE SHEET'!E927))</f>
        <v/>
      </c>
      <c s="72" t="str">
        <f>IF('S.D.PASTE SHEET'!F927="","",'S.D.PASTE SHEET'!F927)</f>
        <v/>
      </c>
      <c s="72" t="str">
        <f>IF('S.D.PASTE SHEET'!G927="","",UPPER('S.D.PASTE SHEET'!G927))</f>
        <v/>
      </c>
      <c s="72" t="str">
        <f>IF('S.D.PASTE SHEET'!H927="","",UPPER('S.D.PASTE SHEET'!H927))</f>
        <v/>
      </c>
      <c s="72" t="str">
        <f>IF('S.D.PASTE SHEET'!I927="","",'S.D.PASTE SHEET'!I927)</f>
        <v/>
      </c>
      <c s="73" t="str">
        <f>IF('S.D.PASTE SHEET'!J927="","",'S.D.PASTE SHEET'!J927)</f>
        <v/>
      </c>
      <c s="72" t="str">
        <f>IF('S.D.PASTE SHEET'!K927="","",'S.D.PASTE SHEET'!K927)</f>
        <v/>
      </c>
      <c s="72" t="str">
        <f>IF('S.D.PASTE SHEET'!L927="","",'S.D.PASTE SHEET'!L927)</f>
        <v/>
      </c>
      <c s="72" t="str">
        <f>IF('S.D.PASTE SHEET'!M927="","",'S.D.PASTE SHEET'!M927)</f>
        <v/>
      </c>
      <c s="72" t="str">
        <f>IF('S.D.PASTE SHEET'!N927="","",'S.D.PASTE SHEET'!N927)</f>
        <v/>
      </c>
      <c s="72" t="str">
        <f>IF('S.D.PASTE SHEET'!O927="","",'S.D.PASTE SHEET'!O927)</f>
        <v/>
      </c>
      <c s="72" t="str">
        <f>IF('S.D.PASTE SHEET'!P927="","",'S.D.PASTE SHEET'!P927)</f>
        <v/>
      </c>
      <c s="72" t="str">
        <f>IF('S.D.PASTE SHEET'!Q927="","",'S.D.PASTE SHEET'!Q927)</f>
        <v/>
      </c>
      <c s="72" t="str">
        <f>IF('S.D.PASTE SHEET'!R927="","",'S.D.PASTE SHEET'!R927)</f>
        <v/>
      </c>
      <c s="72" t="str">
        <f>IF('S.D.PASTE SHEET'!S927="","",'S.D.PASTE SHEET'!S927)</f>
        <v/>
      </c>
      <c s="72" t="str">
        <f>IF('S.D.PASTE SHEET'!T927="","",'S.D.PASTE SHEET'!T927)</f>
        <v/>
      </c>
      <c s="72" t="str">
        <f>IF('S.D.PASTE SHEET'!U927="","",'S.D.PASTE SHEET'!U927)</f>
        <v/>
      </c>
      <c s="72" t="str">
        <f>IF('S.D.PASTE SHEET'!V927="","",'S.D.PASTE SHEET'!V927)</f>
        <v/>
      </c>
      <c s="72" t="str">
        <f>IF('S.D.PASTE SHEET'!W927="","",'S.D.PASTE SHEET'!W927)</f>
        <v/>
      </c>
      <c s="72" t="str">
        <f>IF('S.D.PASTE SHEET'!X927="","",'S.D.PASTE SHEET'!X927)</f>
        <v/>
      </c>
      <c s="72" t="str">
        <f>IF('S.D.PASTE SHEET'!Y927="","",'S.D.PASTE SHEET'!Y927)</f>
        <v/>
      </c>
      <c s="72" t="str">
        <f>IF('S.D.PASTE SHEET'!Z927="","",'S.D.PASTE SHEET'!Z927)</f>
        <v/>
      </c>
      <c s="72" t="str">
        <f>IF('S.D.PASTE SHEET'!AA927="","",'S.D.PASTE SHEET'!AA927)</f>
        <v/>
      </c>
      <c s="72" t="str">
        <f>IF('S.D.PASTE SHEET'!AB927="","",'S.D.PASTE SHEET'!AB927)</f>
        <v/>
      </c>
      <c s="72" t="str">
        <f>IF('S.D.PASTE SHEET'!AC927="","",'S.D.PASTE SHEET'!AC927)</f>
        <v/>
      </c>
      <c s="72" t="str">
        <f>IF('S.D.PASTE SHEET'!AD927="","",'S.D.PASTE SHEET'!AD927)</f>
        <v/>
      </c>
      <c s="74"/>
      <c s="70" t="str">
        <f>IF(AK927="","",IF(AK927&gt;0,COUNT($AG$2:AG927),""))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IF(BC927="","",IF(BC927&gt;0,COUNT($AY$2:AY927),""))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8" spans="1:157" ht="15.75" customHeight="1">
      <c r="A928" s="72" t="str">
        <f>IF('S.D.PASTE SHEET'!A928="","",'S.D.PASTE SHEET'!A928)</f>
        <v/>
      </c>
      <c s="72" t="str">
        <f>IF('S.D.PASTE SHEET'!B928="","",'S.D.PASTE SHEET'!B928)</f>
        <v/>
      </c>
      <c s="72" t="str">
        <f>IF('S.D.PASTE SHEET'!C928="","",'S.D.PASTE SHEET'!C928)</f>
        <v/>
      </c>
      <c s="73" t="str">
        <f>IF('S.D.PASTE SHEET'!D928="","",'S.D.PASTE SHEET'!D928)</f>
        <v/>
      </c>
      <c s="72" t="str">
        <f>IF('S.D.PASTE SHEET'!E928="","",UPPER('S.D.PASTE SHEET'!E928))</f>
        <v/>
      </c>
      <c s="72" t="str">
        <f>IF('S.D.PASTE SHEET'!F928="","",'S.D.PASTE SHEET'!F928)</f>
        <v/>
      </c>
      <c s="72" t="str">
        <f>IF('S.D.PASTE SHEET'!G928="","",UPPER('S.D.PASTE SHEET'!G928))</f>
        <v/>
      </c>
      <c s="72" t="str">
        <f>IF('S.D.PASTE SHEET'!H928="","",UPPER('S.D.PASTE SHEET'!H928))</f>
        <v/>
      </c>
      <c s="72" t="str">
        <f>IF('S.D.PASTE SHEET'!I928="","",'S.D.PASTE SHEET'!I928)</f>
        <v/>
      </c>
      <c s="73" t="str">
        <f>IF('S.D.PASTE SHEET'!J928="","",'S.D.PASTE SHEET'!J928)</f>
        <v/>
      </c>
      <c s="72" t="str">
        <f>IF('S.D.PASTE SHEET'!K928="","",'S.D.PASTE SHEET'!K928)</f>
        <v/>
      </c>
      <c s="72" t="str">
        <f>IF('S.D.PASTE SHEET'!L928="","",'S.D.PASTE SHEET'!L928)</f>
        <v/>
      </c>
      <c s="72" t="str">
        <f>IF('S.D.PASTE SHEET'!M928="","",'S.D.PASTE SHEET'!M928)</f>
        <v/>
      </c>
      <c s="72" t="str">
        <f>IF('S.D.PASTE SHEET'!N928="","",'S.D.PASTE SHEET'!N928)</f>
        <v/>
      </c>
      <c s="72" t="str">
        <f>IF('S.D.PASTE SHEET'!O928="","",'S.D.PASTE SHEET'!O928)</f>
        <v/>
      </c>
      <c s="72" t="str">
        <f>IF('S.D.PASTE SHEET'!P928="","",'S.D.PASTE SHEET'!P928)</f>
        <v/>
      </c>
      <c s="72" t="str">
        <f>IF('S.D.PASTE SHEET'!Q928="","",'S.D.PASTE SHEET'!Q928)</f>
        <v/>
      </c>
      <c s="72" t="str">
        <f>IF('S.D.PASTE SHEET'!R928="","",'S.D.PASTE SHEET'!R928)</f>
        <v/>
      </c>
      <c s="72" t="str">
        <f>IF('S.D.PASTE SHEET'!S928="","",'S.D.PASTE SHEET'!S928)</f>
        <v/>
      </c>
      <c s="72" t="str">
        <f>IF('S.D.PASTE SHEET'!T928="","",'S.D.PASTE SHEET'!T928)</f>
        <v/>
      </c>
      <c s="72" t="str">
        <f>IF('S.D.PASTE SHEET'!U928="","",'S.D.PASTE SHEET'!U928)</f>
        <v/>
      </c>
      <c s="72" t="str">
        <f>IF('S.D.PASTE SHEET'!V928="","",'S.D.PASTE SHEET'!V928)</f>
        <v/>
      </c>
      <c s="72" t="str">
        <f>IF('S.D.PASTE SHEET'!W928="","",'S.D.PASTE SHEET'!W928)</f>
        <v/>
      </c>
      <c s="72" t="str">
        <f>IF('S.D.PASTE SHEET'!X928="","",'S.D.PASTE SHEET'!X928)</f>
        <v/>
      </c>
      <c s="72" t="str">
        <f>IF('S.D.PASTE SHEET'!Y928="","",'S.D.PASTE SHEET'!Y928)</f>
        <v/>
      </c>
      <c s="72" t="str">
        <f>IF('S.D.PASTE SHEET'!Z928="","",'S.D.PASTE SHEET'!Z928)</f>
        <v/>
      </c>
      <c s="72" t="str">
        <f>IF('S.D.PASTE SHEET'!AA928="","",'S.D.PASTE SHEET'!AA928)</f>
        <v/>
      </c>
      <c s="72" t="str">
        <f>IF('S.D.PASTE SHEET'!AB928="","",'S.D.PASTE SHEET'!AB928)</f>
        <v/>
      </c>
      <c s="72" t="str">
        <f>IF('S.D.PASTE SHEET'!AC928="","",'S.D.PASTE SHEET'!AC928)</f>
        <v/>
      </c>
      <c s="72" t="str">
        <f>IF('S.D.PASTE SHEET'!AD928="","",'S.D.PASTE SHEET'!AD928)</f>
        <v/>
      </c>
      <c s="74"/>
      <c s="70" t="str">
        <f>IF(AK928="","",IF(AK928&gt;0,COUNT($AG$2:AG928),""))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IF(BC928="","",IF(BC928&gt;0,COUNT($AY$2:AY928),""))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29" spans="1:157" ht="15.75" customHeight="1">
      <c r="A929" s="72" t="str">
        <f>IF('S.D.PASTE SHEET'!A929="","",'S.D.PASTE SHEET'!A929)</f>
        <v/>
      </c>
      <c s="72" t="str">
        <f>IF('S.D.PASTE SHEET'!B929="","",'S.D.PASTE SHEET'!B929)</f>
        <v/>
      </c>
      <c s="72" t="str">
        <f>IF('S.D.PASTE SHEET'!C929="","",'S.D.PASTE SHEET'!C929)</f>
        <v/>
      </c>
      <c s="73" t="str">
        <f>IF('S.D.PASTE SHEET'!D929="","",'S.D.PASTE SHEET'!D929)</f>
        <v/>
      </c>
      <c s="72" t="str">
        <f>IF('S.D.PASTE SHEET'!E929="","",UPPER('S.D.PASTE SHEET'!E929))</f>
        <v/>
      </c>
      <c s="72" t="str">
        <f>IF('S.D.PASTE SHEET'!F929="","",'S.D.PASTE SHEET'!F929)</f>
        <v/>
      </c>
      <c s="72" t="str">
        <f>IF('S.D.PASTE SHEET'!G929="","",UPPER('S.D.PASTE SHEET'!G929))</f>
        <v/>
      </c>
      <c s="72" t="str">
        <f>IF('S.D.PASTE SHEET'!H929="","",UPPER('S.D.PASTE SHEET'!H929))</f>
        <v/>
      </c>
      <c s="72" t="str">
        <f>IF('S.D.PASTE SHEET'!I929="","",'S.D.PASTE SHEET'!I929)</f>
        <v/>
      </c>
      <c s="73" t="str">
        <f>IF('S.D.PASTE SHEET'!J929="","",'S.D.PASTE SHEET'!J929)</f>
        <v/>
      </c>
      <c s="72" t="str">
        <f>IF('S.D.PASTE SHEET'!K929="","",'S.D.PASTE SHEET'!K929)</f>
        <v/>
      </c>
      <c s="72" t="str">
        <f>IF('S.D.PASTE SHEET'!L929="","",'S.D.PASTE SHEET'!L929)</f>
        <v/>
      </c>
      <c s="72" t="str">
        <f>IF('S.D.PASTE SHEET'!M929="","",'S.D.PASTE SHEET'!M929)</f>
        <v/>
      </c>
      <c s="72" t="str">
        <f>IF('S.D.PASTE SHEET'!N929="","",'S.D.PASTE SHEET'!N929)</f>
        <v/>
      </c>
      <c s="72" t="str">
        <f>IF('S.D.PASTE SHEET'!O929="","",'S.D.PASTE SHEET'!O929)</f>
        <v/>
      </c>
      <c s="72" t="str">
        <f>IF('S.D.PASTE SHEET'!P929="","",'S.D.PASTE SHEET'!P929)</f>
        <v/>
      </c>
      <c s="72" t="str">
        <f>IF('S.D.PASTE SHEET'!Q929="","",'S.D.PASTE SHEET'!Q929)</f>
        <v/>
      </c>
      <c s="72" t="str">
        <f>IF('S.D.PASTE SHEET'!R929="","",'S.D.PASTE SHEET'!R929)</f>
        <v/>
      </c>
      <c s="72" t="str">
        <f>IF('S.D.PASTE SHEET'!S929="","",'S.D.PASTE SHEET'!S929)</f>
        <v/>
      </c>
      <c s="72" t="str">
        <f>IF('S.D.PASTE SHEET'!T929="","",'S.D.PASTE SHEET'!T929)</f>
        <v/>
      </c>
      <c s="72" t="str">
        <f>IF('S.D.PASTE SHEET'!U929="","",'S.D.PASTE SHEET'!U929)</f>
        <v/>
      </c>
      <c s="72" t="str">
        <f>IF('S.D.PASTE SHEET'!V929="","",'S.D.PASTE SHEET'!V929)</f>
        <v/>
      </c>
      <c s="72" t="str">
        <f>IF('S.D.PASTE SHEET'!W929="","",'S.D.PASTE SHEET'!W929)</f>
        <v/>
      </c>
      <c s="72" t="str">
        <f>IF('S.D.PASTE SHEET'!X929="","",'S.D.PASTE SHEET'!X929)</f>
        <v/>
      </c>
      <c s="72" t="str">
        <f>IF('S.D.PASTE SHEET'!Y929="","",'S.D.PASTE SHEET'!Y929)</f>
        <v/>
      </c>
      <c s="72" t="str">
        <f>IF('S.D.PASTE SHEET'!Z929="","",'S.D.PASTE SHEET'!Z929)</f>
        <v/>
      </c>
      <c s="72" t="str">
        <f>IF('S.D.PASTE SHEET'!AA929="","",'S.D.PASTE SHEET'!AA929)</f>
        <v/>
      </c>
      <c s="72" t="str">
        <f>IF('S.D.PASTE SHEET'!AB929="","",'S.D.PASTE SHEET'!AB929)</f>
        <v/>
      </c>
      <c s="72" t="str">
        <f>IF('S.D.PASTE SHEET'!AC929="","",'S.D.PASTE SHEET'!AC929)</f>
        <v/>
      </c>
      <c s="72" t="str">
        <f>IF('S.D.PASTE SHEET'!AD929="","",'S.D.PASTE SHEET'!AD929)</f>
        <v/>
      </c>
      <c s="74"/>
      <c s="70" t="str">
        <f>IF(AK929="","",IF(AK929&gt;0,COUNT($AG$2:AG929),""))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IF(BC929="","",IF(BC929&gt;0,COUNT($AY$2:AY929),""))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0" spans="1:157" ht="15.75" customHeight="1">
      <c r="A930" s="72" t="str">
        <f>IF('S.D.PASTE SHEET'!A930="","",'S.D.PASTE SHEET'!A930)</f>
        <v/>
      </c>
      <c s="72" t="str">
        <f>IF('S.D.PASTE SHEET'!B930="","",'S.D.PASTE SHEET'!B930)</f>
        <v/>
      </c>
      <c s="72" t="str">
        <f>IF('S.D.PASTE SHEET'!C930="","",'S.D.PASTE SHEET'!C930)</f>
        <v/>
      </c>
      <c s="73" t="str">
        <f>IF('S.D.PASTE SHEET'!D930="","",'S.D.PASTE SHEET'!D930)</f>
        <v/>
      </c>
      <c s="72" t="str">
        <f>IF('S.D.PASTE SHEET'!E930="","",UPPER('S.D.PASTE SHEET'!E930))</f>
        <v/>
      </c>
      <c s="72" t="str">
        <f>IF('S.D.PASTE SHEET'!F930="","",'S.D.PASTE SHEET'!F930)</f>
        <v/>
      </c>
      <c s="72" t="str">
        <f>IF('S.D.PASTE SHEET'!G930="","",UPPER('S.D.PASTE SHEET'!G930))</f>
        <v/>
      </c>
      <c s="72" t="str">
        <f>IF('S.D.PASTE SHEET'!H930="","",UPPER('S.D.PASTE SHEET'!H930))</f>
        <v/>
      </c>
      <c s="72" t="str">
        <f>IF('S.D.PASTE SHEET'!I930="","",'S.D.PASTE SHEET'!I930)</f>
        <v/>
      </c>
      <c s="73" t="str">
        <f>IF('S.D.PASTE SHEET'!J930="","",'S.D.PASTE SHEET'!J930)</f>
        <v/>
      </c>
      <c s="72" t="str">
        <f>IF('S.D.PASTE SHEET'!K930="","",'S.D.PASTE SHEET'!K930)</f>
        <v/>
      </c>
      <c s="72" t="str">
        <f>IF('S.D.PASTE SHEET'!L930="","",'S.D.PASTE SHEET'!L930)</f>
        <v/>
      </c>
      <c s="72" t="str">
        <f>IF('S.D.PASTE SHEET'!M930="","",'S.D.PASTE SHEET'!M930)</f>
        <v/>
      </c>
      <c s="72" t="str">
        <f>IF('S.D.PASTE SHEET'!N930="","",'S.D.PASTE SHEET'!N930)</f>
        <v/>
      </c>
      <c s="72" t="str">
        <f>IF('S.D.PASTE SHEET'!O930="","",'S.D.PASTE SHEET'!O930)</f>
        <v/>
      </c>
      <c s="72" t="str">
        <f>IF('S.D.PASTE SHEET'!P930="","",'S.D.PASTE SHEET'!P930)</f>
        <v/>
      </c>
      <c s="72" t="str">
        <f>IF('S.D.PASTE SHEET'!Q930="","",'S.D.PASTE SHEET'!Q930)</f>
        <v/>
      </c>
      <c s="72" t="str">
        <f>IF('S.D.PASTE SHEET'!R930="","",'S.D.PASTE SHEET'!R930)</f>
        <v/>
      </c>
      <c s="72" t="str">
        <f>IF('S.D.PASTE SHEET'!S930="","",'S.D.PASTE SHEET'!S930)</f>
        <v/>
      </c>
      <c s="72" t="str">
        <f>IF('S.D.PASTE SHEET'!T930="","",'S.D.PASTE SHEET'!T930)</f>
        <v/>
      </c>
      <c s="72" t="str">
        <f>IF('S.D.PASTE SHEET'!U930="","",'S.D.PASTE SHEET'!U930)</f>
        <v/>
      </c>
      <c s="72" t="str">
        <f>IF('S.D.PASTE SHEET'!V930="","",'S.D.PASTE SHEET'!V930)</f>
        <v/>
      </c>
      <c s="72" t="str">
        <f>IF('S.D.PASTE SHEET'!W930="","",'S.D.PASTE SHEET'!W930)</f>
        <v/>
      </c>
      <c s="72" t="str">
        <f>IF('S.D.PASTE SHEET'!X930="","",'S.D.PASTE SHEET'!X930)</f>
        <v/>
      </c>
      <c s="72" t="str">
        <f>IF('S.D.PASTE SHEET'!Y930="","",'S.D.PASTE SHEET'!Y930)</f>
        <v/>
      </c>
      <c s="72" t="str">
        <f>IF('S.D.PASTE SHEET'!Z930="","",'S.D.PASTE SHEET'!Z930)</f>
        <v/>
      </c>
      <c s="72" t="str">
        <f>IF('S.D.PASTE SHEET'!AA930="","",'S.D.PASTE SHEET'!AA930)</f>
        <v/>
      </c>
      <c s="72" t="str">
        <f>IF('S.D.PASTE SHEET'!AB930="","",'S.D.PASTE SHEET'!AB930)</f>
        <v/>
      </c>
      <c s="72" t="str">
        <f>IF('S.D.PASTE SHEET'!AC930="","",'S.D.PASTE SHEET'!AC930)</f>
        <v/>
      </c>
      <c s="72" t="str">
        <f>IF('S.D.PASTE SHEET'!AD930="","",'S.D.PASTE SHEET'!AD930)</f>
        <v/>
      </c>
      <c s="74"/>
      <c s="70" t="str">
        <f>IF(AK930="","",IF(AK930&gt;0,COUNT($AG$2:AG930),""))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IF(BC930="","",IF(BC930&gt;0,COUNT($AY$2:AY930),""))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1" spans="1:157" ht="15.75" customHeight="1">
      <c r="A931" s="72" t="str">
        <f>IF('S.D.PASTE SHEET'!A931="","",'S.D.PASTE SHEET'!A931)</f>
        <v/>
      </c>
      <c s="72" t="str">
        <f>IF('S.D.PASTE SHEET'!B931="","",'S.D.PASTE SHEET'!B931)</f>
        <v/>
      </c>
      <c s="72" t="str">
        <f>IF('S.D.PASTE SHEET'!C931="","",'S.D.PASTE SHEET'!C931)</f>
        <v/>
      </c>
      <c s="73" t="str">
        <f>IF('S.D.PASTE SHEET'!D931="","",'S.D.PASTE SHEET'!D931)</f>
        <v/>
      </c>
      <c s="72" t="str">
        <f>IF('S.D.PASTE SHEET'!E931="","",UPPER('S.D.PASTE SHEET'!E931))</f>
        <v/>
      </c>
      <c s="72" t="str">
        <f>IF('S.D.PASTE SHEET'!F931="","",'S.D.PASTE SHEET'!F931)</f>
        <v/>
      </c>
      <c s="72" t="str">
        <f>IF('S.D.PASTE SHEET'!G931="","",UPPER('S.D.PASTE SHEET'!G931))</f>
        <v/>
      </c>
      <c s="72" t="str">
        <f>IF('S.D.PASTE SHEET'!H931="","",UPPER('S.D.PASTE SHEET'!H931))</f>
        <v/>
      </c>
      <c s="72" t="str">
        <f>IF('S.D.PASTE SHEET'!I931="","",'S.D.PASTE SHEET'!I931)</f>
        <v/>
      </c>
      <c s="73" t="str">
        <f>IF('S.D.PASTE SHEET'!J931="","",'S.D.PASTE SHEET'!J931)</f>
        <v/>
      </c>
      <c s="72" t="str">
        <f>IF('S.D.PASTE SHEET'!K931="","",'S.D.PASTE SHEET'!K931)</f>
        <v/>
      </c>
      <c s="72" t="str">
        <f>IF('S.D.PASTE SHEET'!L931="","",'S.D.PASTE SHEET'!L931)</f>
        <v/>
      </c>
      <c s="72" t="str">
        <f>IF('S.D.PASTE SHEET'!M931="","",'S.D.PASTE SHEET'!M931)</f>
        <v/>
      </c>
      <c s="72" t="str">
        <f>IF('S.D.PASTE SHEET'!N931="","",'S.D.PASTE SHEET'!N931)</f>
        <v/>
      </c>
      <c s="72" t="str">
        <f>IF('S.D.PASTE SHEET'!O931="","",'S.D.PASTE SHEET'!O931)</f>
        <v/>
      </c>
      <c s="72" t="str">
        <f>IF('S.D.PASTE SHEET'!P931="","",'S.D.PASTE SHEET'!P931)</f>
        <v/>
      </c>
      <c s="72" t="str">
        <f>IF('S.D.PASTE SHEET'!Q931="","",'S.D.PASTE SHEET'!Q931)</f>
        <v/>
      </c>
      <c s="72" t="str">
        <f>IF('S.D.PASTE SHEET'!R931="","",'S.D.PASTE SHEET'!R931)</f>
        <v/>
      </c>
      <c s="72" t="str">
        <f>IF('S.D.PASTE SHEET'!S931="","",'S.D.PASTE SHEET'!S931)</f>
        <v/>
      </c>
      <c s="72" t="str">
        <f>IF('S.D.PASTE SHEET'!T931="","",'S.D.PASTE SHEET'!T931)</f>
        <v/>
      </c>
      <c s="72" t="str">
        <f>IF('S.D.PASTE SHEET'!U931="","",'S.D.PASTE SHEET'!U931)</f>
        <v/>
      </c>
      <c s="72" t="str">
        <f>IF('S.D.PASTE SHEET'!V931="","",'S.D.PASTE SHEET'!V931)</f>
        <v/>
      </c>
      <c s="72" t="str">
        <f>IF('S.D.PASTE SHEET'!W931="","",'S.D.PASTE SHEET'!W931)</f>
        <v/>
      </c>
      <c s="72" t="str">
        <f>IF('S.D.PASTE SHEET'!X931="","",'S.D.PASTE SHEET'!X931)</f>
        <v/>
      </c>
      <c s="72" t="str">
        <f>IF('S.D.PASTE SHEET'!Y931="","",'S.D.PASTE SHEET'!Y931)</f>
        <v/>
      </c>
      <c s="72" t="str">
        <f>IF('S.D.PASTE SHEET'!Z931="","",'S.D.PASTE SHEET'!Z931)</f>
        <v/>
      </c>
      <c s="72" t="str">
        <f>IF('S.D.PASTE SHEET'!AA931="","",'S.D.PASTE SHEET'!AA931)</f>
        <v/>
      </c>
      <c s="72" t="str">
        <f>IF('S.D.PASTE SHEET'!AB931="","",'S.D.PASTE SHEET'!AB931)</f>
        <v/>
      </c>
      <c s="72" t="str">
        <f>IF('S.D.PASTE SHEET'!AC931="","",'S.D.PASTE SHEET'!AC931)</f>
        <v/>
      </c>
      <c s="72" t="str">
        <f>IF('S.D.PASTE SHEET'!AD931="","",'S.D.PASTE SHEET'!AD931)</f>
        <v/>
      </c>
      <c s="74"/>
      <c s="70" t="str">
        <f>IF(AK931="","",IF(AK931&gt;0,COUNT($AG$2:AG931),""))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IF(BC931="","",IF(BC931&gt;0,COUNT($AY$2:AY931),""))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2" spans="1:157" ht="15.75" customHeight="1">
      <c r="A932" s="72" t="str">
        <f>IF('S.D.PASTE SHEET'!A932="","",'S.D.PASTE SHEET'!A932)</f>
        <v/>
      </c>
      <c s="72" t="str">
        <f>IF('S.D.PASTE SHEET'!B932="","",'S.D.PASTE SHEET'!B932)</f>
        <v/>
      </c>
      <c s="72" t="str">
        <f>IF('S.D.PASTE SHEET'!C932="","",'S.D.PASTE SHEET'!C932)</f>
        <v/>
      </c>
      <c s="73" t="str">
        <f>IF('S.D.PASTE SHEET'!D932="","",'S.D.PASTE SHEET'!D932)</f>
        <v/>
      </c>
      <c s="72" t="str">
        <f>IF('S.D.PASTE SHEET'!E932="","",UPPER('S.D.PASTE SHEET'!E932))</f>
        <v/>
      </c>
      <c s="72" t="str">
        <f>IF('S.D.PASTE SHEET'!F932="","",'S.D.PASTE SHEET'!F932)</f>
        <v/>
      </c>
      <c s="72" t="str">
        <f>IF('S.D.PASTE SHEET'!G932="","",UPPER('S.D.PASTE SHEET'!G932))</f>
        <v/>
      </c>
      <c s="72" t="str">
        <f>IF('S.D.PASTE SHEET'!H932="","",UPPER('S.D.PASTE SHEET'!H932))</f>
        <v/>
      </c>
      <c s="72" t="str">
        <f>IF('S.D.PASTE SHEET'!I932="","",'S.D.PASTE SHEET'!I932)</f>
        <v/>
      </c>
      <c s="73" t="str">
        <f>IF('S.D.PASTE SHEET'!J932="","",'S.D.PASTE SHEET'!J932)</f>
        <v/>
      </c>
      <c s="72" t="str">
        <f>IF('S.D.PASTE SHEET'!K932="","",'S.D.PASTE SHEET'!K932)</f>
        <v/>
      </c>
      <c s="72" t="str">
        <f>IF('S.D.PASTE SHEET'!L932="","",'S.D.PASTE SHEET'!L932)</f>
        <v/>
      </c>
      <c s="72" t="str">
        <f>IF('S.D.PASTE SHEET'!M932="","",'S.D.PASTE SHEET'!M932)</f>
        <v/>
      </c>
      <c s="72" t="str">
        <f>IF('S.D.PASTE SHEET'!N932="","",'S.D.PASTE SHEET'!N932)</f>
        <v/>
      </c>
      <c s="72" t="str">
        <f>IF('S.D.PASTE SHEET'!O932="","",'S.D.PASTE SHEET'!O932)</f>
        <v/>
      </c>
      <c s="72" t="str">
        <f>IF('S.D.PASTE SHEET'!P932="","",'S.D.PASTE SHEET'!P932)</f>
        <v/>
      </c>
      <c s="72" t="str">
        <f>IF('S.D.PASTE SHEET'!Q932="","",'S.D.PASTE SHEET'!Q932)</f>
        <v/>
      </c>
      <c s="72" t="str">
        <f>IF('S.D.PASTE SHEET'!R932="","",'S.D.PASTE SHEET'!R932)</f>
        <v/>
      </c>
      <c s="72" t="str">
        <f>IF('S.D.PASTE SHEET'!S932="","",'S.D.PASTE SHEET'!S932)</f>
        <v/>
      </c>
      <c s="72" t="str">
        <f>IF('S.D.PASTE SHEET'!T932="","",'S.D.PASTE SHEET'!T932)</f>
        <v/>
      </c>
      <c s="72" t="str">
        <f>IF('S.D.PASTE SHEET'!U932="","",'S.D.PASTE SHEET'!U932)</f>
        <v/>
      </c>
      <c s="72" t="str">
        <f>IF('S.D.PASTE SHEET'!V932="","",'S.D.PASTE SHEET'!V932)</f>
        <v/>
      </c>
      <c s="72" t="str">
        <f>IF('S.D.PASTE SHEET'!W932="","",'S.D.PASTE SHEET'!W932)</f>
        <v/>
      </c>
      <c s="72" t="str">
        <f>IF('S.D.PASTE SHEET'!X932="","",'S.D.PASTE SHEET'!X932)</f>
        <v/>
      </c>
      <c s="72" t="str">
        <f>IF('S.D.PASTE SHEET'!Y932="","",'S.D.PASTE SHEET'!Y932)</f>
        <v/>
      </c>
      <c s="72" t="str">
        <f>IF('S.D.PASTE SHEET'!Z932="","",'S.D.PASTE SHEET'!Z932)</f>
        <v/>
      </c>
      <c s="72" t="str">
        <f>IF('S.D.PASTE SHEET'!AA932="","",'S.D.PASTE SHEET'!AA932)</f>
        <v/>
      </c>
      <c s="72" t="str">
        <f>IF('S.D.PASTE SHEET'!AB932="","",'S.D.PASTE SHEET'!AB932)</f>
        <v/>
      </c>
      <c s="72" t="str">
        <f>IF('S.D.PASTE SHEET'!AC932="","",'S.D.PASTE SHEET'!AC932)</f>
        <v/>
      </c>
      <c s="72" t="str">
        <f>IF('S.D.PASTE SHEET'!AD932="","",'S.D.PASTE SHEET'!AD932)</f>
        <v/>
      </c>
      <c s="74"/>
      <c s="70" t="str">
        <f>IF(AK932="","",IF(AK932&gt;0,COUNT($AG$2:AG932),""))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IF(BC932="","",IF(BC932&gt;0,COUNT($AY$2:AY932),""))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3" spans="1:157" ht="15.75" customHeight="1">
      <c r="A933" s="72" t="str">
        <f>IF('S.D.PASTE SHEET'!A933="","",'S.D.PASTE SHEET'!A933)</f>
        <v/>
      </c>
      <c s="72" t="str">
        <f>IF('S.D.PASTE SHEET'!B933="","",'S.D.PASTE SHEET'!B933)</f>
        <v/>
      </c>
      <c s="72" t="str">
        <f>IF('S.D.PASTE SHEET'!C933="","",'S.D.PASTE SHEET'!C933)</f>
        <v/>
      </c>
      <c s="73" t="str">
        <f>IF('S.D.PASTE SHEET'!D933="","",'S.D.PASTE SHEET'!D933)</f>
        <v/>
      </c>
      <c s="72" t="str">
        <f>IF('S.D.PASTE SHEET'!E933="","",UPPER('S.D.PASTE SHEET'!E933))</f>
        <v/>
      </c>
      <c s="72" t="str">
        <f>IF('S.D.PASTE SHEET'!F933="","",'S.D.PASTE SHEET'!F933)</f>
        <v/>
      </c>
      <c s="72" t="str">
        <f>IF('S.D.PASTE SHEET'!G933="","",UPPER('S.D.PASTE SHEET'!G933))</f>
        <v/>
      </c>
      <c s="72" t="str">
        <f>IF('S.D.PASTE SHEET'!H933="","",UPPER('S.D.PASTE SHEET'!H933))</f>
        <v/>
      </c>
      <c s="72" t="str">
        <f>IF('S.D.PASTE SHEET'!I933="","",'S.D.PASTE SHEET'!I933)</f>
        <v/>
      </c>
      <c s="73" t="str">
        <f>IF('S.D.PASTE SHEET'!J933="","",'S.D.PASTE SHEET'!J933)</f>
        <v/>
      </c>
      <c s="72" t="str">
        <f>IF('S.D.PASTE SHEET'!K933="","",'S.D.PASTE SHEET'!K933)</f>
        <v/>
      </c>
      <c s="72" t="str">
        <f>IF('S.D.PASTE SHEET'!L933="","",'S.D.PASTE SHEET'!L933)</f>
        <v/>
      </c>
      <c s="72" t="str">
        <f>IF('S.D.PASTE SHEET'!M933="","",'S.D.PASTE SHEET'!M933)</f>
        <v/>
      </c>
      <c s="72" t="str">
        <f>IF('S.D.PASTE SHEET'!N933="","",'S.D.PASTE SHEET'!N933)</f>
        <v/>
      </c>
      <c s="72" t="str">
        <f>IF('S.D.PASTE SHEET'!O933="","",'S.D.PASTE SHEET'!O933)</f>
        <v/>
      </c>
      <c s="72" t="str">
        <f>IF('S.D.PASTE SHEET'!P933="","",'S.D.PASTE SHEET'!P933)</f>
        <v/>
      </c>
      <c s="72" t="str">
        <f>IF('S.D.PASTE SHEET'!Q933="","",'S.D.PASTE SHEET'!Q933)</f>
        <v/>
      </c>
      <c s="72" t="str">
        <f>IF('S.D.PASTE SHEET'!R933="","",'S.D.PASTE SHEET'!R933)</f>
        <v/>
      </c>
      <c s="72" t="str">
        <f>IF('S.D.PASTE SHEET'!S933="","",'S.D.PASTE SHEET'!S933)</f>
        <v/>
      </c>
      <c s="72" t="str">
        <f>IF('S.D.PASTE SHEET'!T933="","",'S.D.PASTE SHEET'!T933)</f>
        <v/>
      </c>
      <c s="72" t="str">
        <f>IF('S.D.PASTE SHEET'!U933="","",'S.D.PASTE SHEET'!U933)</f>
        <v/>
      </c>
      <c s="72" t="str">
        <f>IF('S.D.PASTE SHEET'!V933="","",'S.D.PASTE SHEET'!V933)</f>
        <v/>
      </c>
      <c s="72" t="str">
        <f>IF('S.D.PASTE SHEET'!W933="","",'S.D.PASTE SHEET'!W933)</f>
        <v/>
      </c>
      <c s="72" t="str">
        <f>IF('S.D.PASTE SHEET'!X933="","",'S.D.PASTE SHEET'!X933)</f>
        <v/>
      </c>
      <c s="72" t="str">
        <f>IF('S.D.PASTE SHEET'!Y933="","",'S.D.PASTE SHEET'!Y933)</f>
        <v/>
      </c>
      <c s="72" t="str">
        <f>IF('S.D.PASTE SHEET'!Z933="","",'S.D.PASTE SHEET'!Z933)</f>
        <v/>
      </c>
      <c s="72" t="str">
        <f>IF('S.D.PASTE SHEET'!AA933="","",'S.D.PASTE SHEET'!AA933)</f>
        <v/>
      </c>
      <c s="72" t="str">
        <f>IF('S.D.PASTE SHEET'!AB933="","",'S.D.PASTE SHEET'!AB933)</f>
        <v/>
      </c>
      <c s="72" t="str">
        <f>IF('S.D.PASTE SHEET'!AC933="","",'S.D.PASTE SHEET'!AC933)</f>
        <v/>
      </c>
      <c s="72" t="str">
        <f>IF('S.D.PASTE SHEET'!AD933="","",'S.D.PASTE SHEET'!AD933)</f>
        <v/>
      </c>
      <c s="74"/>
      <c s="70" t="str">
        <f>IF(AK933="","",IF(AK933&gt;0,COUNT($AG$2:AG933),""))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IF(BC933="","",IF(BC933&gt;0,COUNT($AY$2:AY933),""))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4" spans="1:157" ht="15.75" customHeight="1">
      <c r="A934" s="72" t="str">
        <f>IF('S.D.PASTE SHEET'!A934="","",'S.D.PASTE SHEET'!A934)</f>
        <v/>
      </c>
      <c s="72" t="str">
        <f>IF('S.D.PASTE SHEET'!B934="","",'S.D.PASTE SHEET'!B934)</f>
        <v/>
      </c>
      <c s="72" t="str">
        <f>IF('S.D.PASTE SHEET'!C934="","",'S.D.PASTE SHEET'!C934)</f>
        <v/>
      </c>
      <c s="73" t="str">
        <f>IF('S.D.PASTE SHEET'!D934="","",'S.D.PASTE SHEET'!D934)</f>
        <v/>
      </c>
      <c s="72" t="str">
        <f>IF('S.D.PASTE SHEET'!E934="","",UPPER('S.D.PASTE SHEET'!E934))</f>
        <v/>
      </c>
      <c s="72" t="str">
        <f>IF('S.D.PASTE SHEET'!F934="","",'S.D.PASTE SHEET'!F934)</f>
        <v/>
      </c>
      <c s="72" t="str">
        <f>IF('S.D.PASTE SHEET'!G934="","",UPPER('S.D.PASTE SHEET'!G934))</f>
        <v/>
      </c>
      <c s="72" t="str">
        <f>IF('S.D.PASTE SHEET'!H934="","",UPPER('S.D.PASTE SHEET'!H934))</f>
        <v/>
      </c>
      <c s="72" t="str">
        <f>IF('S.D.PASTE SHEET'!I934="","",'S.D.PASTE SHEET'!I934)</f>
        <v/>
      </c>
      <c s="73" t="str">
        <f>IF('S.D.PASTE SHEET'!J934="","",'S.D.PASTE SHEET'!J934)</f>
        <v/>
      </c>
      <c s="72" t="str">
        <f>IF('S.D.PASTE SHEET'!K934="","",'S.D.PASTE SHEET'!K934)</f>
        <v/>
      </c>
      <c s="72" t="str">
        <f>IF('S.D.PASTE SHEET'!L934="","",'S.D.PASTE SHEET'!L934)</f>
        <v/>
      </c>
      <c s="72" t="str">
        <f>IF('S.D.PASTE SHEET'!M934="","",'S.D.PASTE SHEET'!M934)</f>
        <v/>
      </c>
      <c s="72" t="str">
        <f>IF('S.D.PASTE SHEET'!N934="","",'S.D.PASTE SHEET'!N934)</f>
        <v/>
      </c>
      <c s="72" t="str">
        <f>IF('S.D.PASTE SHEET'!O934="","",'S.D.PASTE SHEET'!O934)</f>
        <v/>
      </c>
      <c s="72" t="str">
        <f>IF('S.D.PASTE SHEET'!P934="","",'S.D.PASTE SHEET'!P934)</f>
        <v/>
      </c>
      <c s="72" t="str">
        <f>IF('S.D.PASTE SHEET'!Q934="","",'S.D.PASTE SHEET'!Q934)</f>
        <v/>
      </c>
      <c s="72" t="str">
        <f>IF('S.D.PASTE SHEET'!R934="","",'S.D.PASTE SHEET'!R934)</f>
        <v/>
      </c>
      <c s="72" t="str">
        <f>IF('S.D.PASTE SHEET'!S934="","",'S.D.PASTE SHEET'!S934)</f>
        <v/>
      </c>
      <c s="72" t="str">
        <f>IF('S.D.PASTE SHEET'!T934="","",'S.D.PASTE SHEET'!T934)</f>
        <v/>
      </c>
      <c s="72" t="str">
        <f>IF('S.D.PASTE SHEET'!U934="","",'S.D.PASTE SHEET'!U934)</f>
        <v/>
      </c>
      <c s="72" t="str">
        <f>IF('S.D.PASTE SHEET'!V934="","",'S.D.PASTE SHEET'!V934)</f>
        <v/>
      </c>
      <c s="72" t="str">
        <f>IF('S.D.PASTE SHEET'!W934="","",'S.D.PASTE SHEET'!W934)</f>
        <v/>
      </c>
      <c s="72" t="str">
        <f>IF('S.D.PASTE SHEET'!X934="","",'S.D.PASTE SHEET'!X934)</f>
        <v/>
      </c>
      <c s="72" t="str">
        <f>IF('S.D.PASTE SHEET'!Y934="","",'S.D.PASTE SHEET'!Y934)</f>
        <v/>
      </c>
      <c s="72" t="str">
        <f>IF('S.D.PASTE SHEET'!Z934="","",'S.D.PASTE SHEET'!Z934)</f>
        <v/>
      </c>
      <c s="72" t="str">
        <f>IF('S.D.PASTE SHEET'!AA934="","",'S.D.PASTE SHEET'!AA934)</f>
        <v/>
      </c>
      <c s="72" t="str">
        <f>IF('S.D.PASTE SHEET'!AB934="","",'S.D.PASTE SHEET'!AB934)</f>
        <v/>
      </c>
      <c s="72" t="str">
        <f>IF('S.D.PASTE SHEET'!AC934="","",'S.D.PASTE SHEET'!AC934)</f>
        <v/>
      </c>
      <c s="72" t="str">
        <f>IF('S.D.PASTE SHEET'!AD934="","",'S.D.PASTE SHEET'!AD934)</f>
        <v/>
      </c>
      <c s="74"/>
      <c s="70" t="str">
        <f>IF(AK934="","",IF(AK934&gt;0,COUNT($AG$2:AG934),""))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IF(BC934="","",IF(BC934&gt;0,COUNT($AY$2:AY934),""))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5" spans="1:157" ht="15.75" customHeight="1">
      <c r="A935" s="72" t="str">
        <f>IF('S.D.PASTE SHEET'!A935="","",'S.D.PASTE SHEET'!A935)</f>
        <v/>
      </c>
      <c s="72" t="str">
        <f>IF('S.D.PASTE SHEET'!B935="","",'S.D.PASTE SHEET'!B935)</f>
        <v/>
      </c>
      <c s="72" t="str">
        <f>IF('S.D.PASTE SHEET'!C935="","",'S.D.PASTE SHEET'!C935)</f>
        <v/>
      </c>
      <c s="73" t="str">
        <f>IF('S.D.PASTE SHEET'!D935="","",'S.D.PASTE SHEET'!D935)</f>
        <v/>
      </c>
      <c s="72" t="str">
        <f>IF('S.D.PASTE SHEET'!E935="","",UPPER('S.D.PASTE SHEET'!E935))</f>
        <v/>
      </c>
      <c s="72" t="str">
        <f>IF('S.D.PASTE SHEET'!F935="","",'S.D.PASTE SHEET'!F935)</f>
        <v/>
      </c>
      <c s="72" t="str">
        <f>IF('S.D.PASTE SHEET'!G935="","",UPPER('S.D.PASTE SHEET'!G935))</f>
        <v/>
      </c>
      <c s="72" t="str">
        <f>IF('S.D.PASTE SHEET'!H935="","",UPPER('S.D.PASTE SHEET'!H935))</f>
        <v/>
      </c>
      <c s="72" t="str">
        <f>IF('S.D.PASTE SHEET'!I935="","",'S.D.PASTE SHEET'!I935)</f>
        <v/>
      </c>
      <c s="73" t="str">
        <f>IF('S.D.PASTE SHEET'!J935="","",'S.D.PASTE SHEET'!J935)</f>
        <v/>
      </c>
      <c s="72" t="str">
        <f>IF('S.D.PASTE SHEET'!K935="","",'S.D.PASTE SHEET'!K935)</f>
        <v/>
      </c>
      <c s="72" t="str">
        <f>IF('S.D.PASTE SHEET'!L935="","",'S.D.PASTE SHEET'!L935)</f>
        <v/>
      </c>
      <c s="72" t="str">
        <f>IF('S.D.PASTE SHEET'!M935="","",'S.D.PASTE SHEET'!M935)</f>
        <v/>
      </c>
      <c s="72" t="str">
        <f>IF('S.D.PASTE SHEET'!N935="","",'S.D.PASTE SHEET'!N935)</f>
        <v/>
      </c>
      <c s="72" t="str">
        <f>IF('S.D.PASTE SHEET'!O935="","",'S.D.PASTE SHEET'!O935)</f>
        <v/>
      </c>
      <c s="72" t="str">
        <f>IF('S.D.PASTE SHEET'!P935="","",'S.D.PASTE SHEET'!P935)</f>
        <v/>
      </c>
      <c s="72" t="str">
        <f>IF('S.D.PASTE SHEET'!Q935="","",'S.D.PASTE SHEET'!Q935)</f>
        <v/>
      </c>
      <c s="72" t="str">
        <f>IF('S.D.PASTE SHEET'!R935="","",'S.D.PASTE SHEET'!R935)</f>
        <v/>
      </c>
      <c s="72" t="str">
        <f>IF('S.D.PASTE SHEET'!S935="","",'S.D.PASTE SHEET'!S935)</f>
        <v/>
      </c>
      <c s="72" t="str">
        <f>IF('S.D.PASTE SHEET'!T935="","",'S.D.PASTE SHEET'!T935)</f>
        <v/>
      </c>
      <c s="72" t="str">
        <f>IF('S.D.PASTE SHEET'!U935="","",'S.D.PASTE SHEET'!U935)</f>
        <v/>
      </c>
      <c s="72" t="str">
        <f>IF('S.D.PASTE SHEET'!V935="","",'S.D.PASTE SHEET'!V935)</f>
        <v/>
      </c>
      <c s="72" t="str">
        <f>IF('S.D.PASTE SHEET'!W935="","",'S.D.PASTE SHEET'!W935)</f>
        <v/>
      </c>
      <c s="72" t="str">
        <f>IF('S.D.PASTE SHEET'!X935="","",'S.D.PASTE SHEET'!X935)</f>
        <v/>
      </c>
      <c s="72" t="str">
        <f>IF('S.D.PASTE SHEET'!Y935="","",'S.D.PASTE SHEET'!Y935)</f>
        <v/>
      </c>
      <c s="72" t="str">
        <f>IF('S.D.PASTE SHEET'!Z935="","",'S.D.PASTE SHEET'!Z935)</f>
        <v/>
      </c>
      <c s="72" t="str">
        <f>IF('S.D.PASTE SHEET'!AA935="","",'S.D.PASTE SHEET'!AA935)</f>
        <v/>
      </c>
      <c s="72" t="str">
        <f>IF('S.D.PASTE SHEET'!AB935="","",'S.D.PASTE SHEET'!AB935)</f>
        <v/>
      </c>
      <c s="72" t="str">
        <f>IF('S.D.PASTE SHEET'!AC935="","",'S.D.PASTE SHEET'!AC935)</f>
        <v/>
      </c>
      <c s="72" t="str">
        <f>IF('S.D.PASTE SHEET'!AD935="","",'S.D.PASTE SHEET'!AD935)</f>
        <v/>
      </c>
      <c s="74"/>
      <c s="70" t="str">
        <f>IF(AK935="","",IF(AK935&gt;0,COUNT($AG$2:AG935),""))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IF(BC935="","",IF(BC935&gt;0,COUNT($AY$2:AY935),""))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6" spans="1:157" ht="15.75" customHeight="1">
      <c r="A936" s="72" t="str">
        <f>IF('S.D.PASTE SHEET'!A936="","",'S.D.PASTE SHEET'!A936)</f>
        <v/>
      </c>
      <c s="72" t="str">
        <f>IF('S.D.PASTE SHEET'!B936="","",'S.D.PASTE SHEET'!B936)</f>
        <v/>
      </c>
      <c s="72" t="str">
        <f>IF('S.D.PASTE SHEET'!C936="","",'S.D.PASTE SHEET'!C936)</f>
        <v/>
      </c>
      <c s="73" t="str">
        <f>IF('S.D.PASTE SHEET'!D936="","",'S.D.PASTE SHEET'!D936)</f>
        <v/>
      </c>
      <c s="72" t="str">
        <f>IF('S.D.PASTE SHEET'!E936="","",UPPER('S.D.PASTE SHEET'!E936))</f>
        <v/>
      </c>
      <c s="72" t="str">
        <f>IF('S.D.PASTE SHEET'!F936="","",'S.D.PASTE SHEET'!F936)</f>
        <v/>
      </c>
      <c s="72" t="str">
        <f>IF('S.D.PASTE SHEET'!G936="","",UPPER('S.D.PASTE SHEET'!G936))</f>
        <v/>
      </c>
      <c s="72" t="str">
        <f>IF('S.D.PASTE SHEET'!H936="","",UPPER('S.D.PASTE SHEET'!H936))</f>
        <v/>
      </c>
      <c s="72" t="str">
        <f>IF('S.D.PASTE SHEET'!I936="","",'S.D.PASTE SHEET'!I936)</f>
        <v/>
      </c>
      <c s="73" t="str">
        <f>IF('S.D.PASTE SHEET'!J936="","",'S.D.PASTE SHEET'!J936)</f>
        <v/>
      </c>
      <c s="72" t="str">
        <f>IF('S.D.PASTE SHEET'!K936="","",'S.D.PASTE SHEET'!K936)</f>
        <v/>
      </c>
      <c s="72" t="str">
        <f>IF('S.D.PASTE SHEET'!L936="","",'S.D.PASTE SHEET'!L936)</f>
        <v/>
      </c>
      <c s="72" t="str">
        <f>IF('S.D.PASTE SHEET'!M936="","",'S.D.PASTE SHEET'!M936)</f>
        <v/>
      </c>
      <c s="72" t="str">
        <f>IF('S.D.PASTE SHEET'!N936="","",'S.D.PASTE SHEET'!N936)</f>
        <v/>
      </c>
      <c s="72" t="str">
        <f>IF('S.D.PASTE SHEET'!O936="","",'S.D.PASTE SHEET'!O936)</f>
        <v/>
      </c>
      <c s="72" t="str">
        <f>IF('S.D.PASTE SHEET'!P936="","",'S.D.PASTE SHEET'!P936)</f>
        <v/>
      </c>
      <c s="72" t="str">
        <f>IF('S.D.PASTE SHEET'!Q936="","",'S.D.PASTE SHEET'!Q936)</f>
        <v/>
      </c>
      <c s="72" t="str">
        <f>IF('S.D.PASTE SHEET'!R936="","",'S.D.PASTE SHEET'!R936)</f>
        <v/>
      </c>
      <c s="72" t="str">
        <f>IF('S.D.PASTE SHEET'!S936="","",'S.D.PASTE SHEET'!S936)</f>
        <v/>
      </c>
      <c s="72" t="str">
        <f>IF('S.D.PASTE SHEET'!T936="","",'S.D.PASTE SHEET'!T936)</f>
        <v/>
      </c>
      <c s="72" t="str">
        <f>IF('S.D.PASTE SHEET'!U936="","",'S.D.PASTE SHEET'!U936)</f>
        <v/>
      </c>
      <c s="72" t="str">
        <f>IF('S.D.PASTE SHEET'!V936="","",'S.D.PASTE SHEET'!V936)</f>
        <v/>
      </c>
      <c s="72" t="str">
        <f>IF('S.D.PASTE SHEET'!W936="","",'S.D.PASTE SHEET'!W936)</f>
        <v/>
      </c>
      <c s="72" t="str">
        <f>IF('S.D.PASTE SHEET'!X936="","",'S.D.PASTE SHEET'!X936)</f>
        <v/>
      </c>
      <c s="72" t="str">
        <f>IF('S.D.PASTE SHEET'!Y936="","",'S.D.PASTE SHEET'!Y936)</f>
        <v/>
      </c>
      <c s="72" t="str">
        <f>IF('S.D.PASTE SHEET'!Z936="","",'S.D.PASTE SHEET'!Z936)</f>
        <v/>
      </c>
      <c s="72" t="str">
        <f>IF('S.D.PASTE SHEET'!AA936="","",'S.D.PASTE SHEET'!AA936)</f>
        <v/>
      </c>
      <c s="72" t="str">
        <f>IF('S.D.PASTE SHEET'!AB936="","",'S.D.PASTE SHEET'!AB936)</f>
        <v/>
      </c>
      <c s="72" t="str">
        <f>IF('S.D.PASTE SHEET'!AC936="","",'S.D.PASTE SHEET'!AC936)</f>
        <v/>
      </c>
      <c s="72" t="str">
        <f>IF('S.D.PASTE SHEET'!AD936="","",'S.D.PASTE SHEET'!AD936)</f>
        <v/>
      </c>
      <c s="74"/>
      <c s="70" t="str">
        <f>IF(AK936="","",IF(AK936&gt;0,COUNT($AG$2:AG936),""))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IF(BC936="","",IF(BC936&gt;0,COUNT($AY$2:AY936),""))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7" spans="1:157" ht="15.75" customHeight="1">
      <c r="A937" s="72" t="str">
        <f>IF('S.D.PASTE SHEET'!A937="","",'S.D.PASTE SHEET'!A937)</f>
        <v/>
      </c>
      <c s="72" t="str">
        <f>IF('S.D.PASTE SHEET'!B937="","",'S.D.PASTE SHEET'!B937)</f>
        <v/>
      </c>
      <c s="72" t="str">
        <f>IF('S.D.PASTE SHEET'!C937="","",'S.D.PASTE SHEET'!C937)</f>
        <v/>
      </c>
      <c s="73" t="str">
        <f>IF('S.D.PASTE SHEET'!D937="","",'S.D.PASTE SHEET'!D937)</f>
        <v/>
      </c>
      <c s="72" t="str">
        <f>IF('S.D.PASTE SHEET'!E937="","",UPPER('S.D.PASTE SHEET'!E937))</f>
        <v/>
      </c>
      <c s="72" t="str">
        <f>IF('S.D.PASTE SHEET'!F937="","",'S.D.PASTE SHEET'!F937)</f>
        <v/>
      </c>
      <c s="72" t="str">
        <f>IF('S.D.PASTE SHEET'!G937="","",UPPER('S.D.PASTE SHEET'!G937))</f>
        <v/>
      </c>
      <c s="72" t="str">
        <f>IF('S.D.PASTE SHEET'!H937="","",UPPER('S.D.PASTE SHEET'!H937))</f>
        <v/>
      </c>
      <c s="72" t="str">
        <f>IF('S.D.PASTE SHEET'!I937="","",'S.D.PASTE SHEET'!I937)</f>
        <v/>
      </c>
      <c s="73" t="str">
        <f>IF('S.D.PASTE SHEET'!J937="","",'S.D.PASTE SHEET'!J937)</f>
        <v/>
      </c>
      <c s="72" t="str">
        <f>IF('S.D.PASTE SHEET'!K937="","",'S.D.PASTE SHEET'!K937)</f>
        <v/>
      </c>
      <c s="72" t="str">
        <f>IF('S.D.PASTE SHEET'!L937="","",'S.D.PASTE SHEET'!L937)</f>
        <v/>
      </c>
      <c s="72" t="str">
        <f>IF('S.D.PASTE SHEET'!M937="","",'S.D.PASTE SHEET'!M937)</f>
        <v/>
      </c>
      <c s="72" t="str">
        <f>IF('S.D.PASTE SHEET'!N937="","",'S.D.PASTE SHEET'!N937)</f>
        <v/>
      </c>
      <c s="72" t="str">
        <f>IF('S.D.PASTE SHEET'!O937="","",'S.D.PASTE SHEET'!O937)</f>
        <v/>
      </c>
      <c s="72" t="str">
        <f>IF('S.D.PASTE SHEET'!P937="","",'S.D.PASTE SHEET'!P937)</f>
        <v/>
      </c>
      <c s="72" t="str">
        <f>IF('S.D.PASTE SHEET'!Q937="","",'S.D.PASTE SHEET'!Q937)</f>
        <v/>
      </c>
      <c s="72" t="str">
        <f>IF('S.D.PASTE SHEET'!R937="","",'S.D.PASTE SHEET'!R937)</f>
        <v/>
      </c>
      <c s="72" t="str">
        <f>IF('S.D.PASTE SHEET'!S937="","",'S.D.PASTE SHEET'!S937)</f>
        <v/>
      </c>
      <c s="72" t="str">
        <f>IF('S.D.PASTE SHEET'!T937="","",'S.D.PASTE SHEET'!T937)</f>
        <v/>
      </c>
      <c s="72" t="str">
        <f>IF('S.D.PASTE SHEET'!U937="","",'S.D.PASTE SHEET'!U937)</f>
        <v/>
      </c>
      <c s="72" t="str">
        <f>IF('S.D.PASTE SHEET'!V937="","",'S.D.PASTE SHEET'!V937)</f>
        <v/>
      </c>
      <c s="72" t="str">
        <f>IF('S.D.PASTE SHEET'!W937="","",'S.D.PASTE SHEET'!W937)</f>
        <v/>
      </c>
      <c s="72" t="str">
        <f>IF('S.D.PASTE SHEET'!X937="","",'S.D.PASTE SHEET'!X937)</f>
        <v/>
      </c>
      <c s="72" t="str">
        <f>IF('S.D.PASTE SHEET'!Y937="","",'S.D.PASTE SHEET'!Y937)</f>
        <v/>
      </c>
      <c s="72" t="str">
        <f>IF('S.D.PASTE SHEET'!Z937="","",'S.D.PASTE SHEET'!Z937)</f>
        <v/>
      </c>
      <c s="72" t="str">
        <f>IF('S.D.PASTE SHEET'!AA937="","",'S.D.PASTE SHEET'!AA937)</f>
        <v/>
      </c>
      <c s="72" t="str">
        <f>IF('S.D.PASTE SHEET'!AB937="","",'S.D.PASTE SHEET'!AB937)</f>
        <v/>
      </c>
      <c s="72" t="str">
        <f>IF('S.D.PASTE SHEET'!AC937="","",'S.D.PASTE SHEET'!AC937)</f>
        <v/>
      </c>
      <c s="72" t="str">
        <f>IF('S.D.PASTE SHEET'!AD937="","",'S.D.PASTE SHEET'!AD937)</f>
        <v/>
      </c>
      <c s="74"/>
      <c s="70" t="str">
        <f>IF(AK937="","",IF(AK937&gt;0,COUNT($AG$2:AG937),""))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IF(BC937="","",IF(BC937&gt;0,COUNT($AY$2:AY937),""))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8" spans="1:157" ht="15.75" customHeight="1">
      <c r="A938" s="72" t="str">
        <f>IF('S.D.PASTE SHEET'!A938="","",'S.D.PASTE SHEET'!A938)</f>
        <v/>
      </c>
      <c s="72" t="str">
        <f>IF('S.D.PASTE SHEET'!B938="","",'S.D.PASTE SHEET'!B938)</f>
        <v/>
      </c>
      <c s="72" t="str">
        <f>IF('S.D.PASTE SHEET'!C938="","",'S.D.PASTE SHEET'!C938)</f>
        <v/>
      </c>
      <c s="73" t="str">
        <f>IF('S.D.PASTE SHEET'!D938="","",'S.D.PASTE SHEET'!D938)</f>
        <v/>
      </c>
      <c s="72" t="str">
        <f>IF('S.D.PASTE SHEET'!E938="","",UPPER('S.D.PASTE SHEET'!E938))</f>
        <v/>
      </c>
      <c s="72" t="str">
        <f>IF('S.D.PASTE SHEET'!F938="","",'S.D.PASTE SHEET'!F938)</f>
        <v/>
      </c>
      <c s="72" t="str">
        <f>IF('S.D.PASTE SHEET'!G938="","",UPPER('S.D.PASTE SHEET'!G938))</f>
        <v/>
      </c>
      <c s="72" t="str">
        <f>IF('S.D.PASTE SHEET'!H938="","",UPPER('S.D.PASTE SHEET'!H938))</f>
        <v/>
      </c>
      <c s="72" t="str">
        <f>IF('S.D.PASTE SHEET'!I938="","",'S.D.PASTE SHEET'!I938)</f>
        <v/>
      </c>
      <c s="73" t="str">
        <f>IF('S.D.PASTE SHEET'!J938="","",'S.D.PASTE SHEET'!J938)</f>
        <v/>
      </c>
      <c s="72" t="str">
        <f>IF('S.D.PASTE SHEET'!K938="","",'S.D.PASTE SHEET'!K938)</f>
        <v/>
      </c>
      <c s="72" t="str">
        <f>IF('S.D.PASTE SHEET'!L938="","",'S.D.PASTE SHEET'!L938)</f>
        <v/>
      </c>
      <c s="72" t="str">
        <f>IF('S.D.PASTE SHEET'!M938="","",'S.D.PASTE SHEET'!M938)</f>
        <v/>
      </c>
      <c s="72" t="str">
        <f>IF('S.D.PASTE SHEET'!N938="","",'S.D.PASTE SHEET'!N938)</f>
        <v/>
      </c>
      <c s="72" t="str">
        <f>IF('S.D.PASTE SHEET'!O938="","",'S.D.PASTE SHEET'!O938)</f>
        <v/>
      </c>
      <c s="72" t="str">
        <f>IF('S.D.PASTE SHEET'!P938="","",'S.D.PASTE SHEET'!P938)</f>
        <v/>
      </c>
      <c s="72" t="str">
        <f>IF('S.D.PASTE SHEET'!Q938="","",'S.D.PASTE SHEET'!Q938)</f>
        <v/>
      </c>
      <c s="72" t="str">
        <f>IF('S.D.PASTE SHEET'!R938="","",'S.D.PASTE SHEET'!R938)</f>
        <v/>
      </c>
      <c s="72" t="str">
        <f>IF('S.D.PASTE SHEET'!S938="","",'S.D.PASTE SHEET'!S938)</f>
        <v/>
      </c>
      <c s="72" t="str">
        <f>IF('S.D.PASTE SHEET'!T938="","",'S.D.PASTE SHEET'!T938)</f>
        <v/>
      </c>
      <c s="72" t="str">
        <f>IF('S.D.PASTE SHEET'!U938="","",'S.D.PASTE SHEET'!U938)</f>
        <v/>
      </c>
      <c s="72" t="str">
        <f>IF('S.D.PASTE SHEET'!V938="","",'S.D.PASTE SHEET'!V938)</f>
        <v/>
      </c>
      <c s="72" t="str">
        <f>IF('S.D.PASTE SHEET'!W938="","",'S.D.PASTE SHEET'!W938)</f>
        <v/>
      </c>
      <c s="72" t="str">
        <f>IF('S.D.PASTE SHEET'!X938="","",'S.D.PASTE SHEET'!X938)</f>
        <v/>
      </c>
      <c s="72" t="str">
        <f>IF('S.D.PASTE SHEET'!Y938="","",'S.D.PASTE SHEET'!Y938)</f>
        <v/>
      </c>
      <c s="72" t="str">
        <f>IF('S.D.PASTE SHEET'!Z938="","",'S.D.PASTE SHEET'!Z938)</f>
        <v/>
      </c>
      <c s="72" t="str">
        <f>IF('S.D.PASTE SHEET'!AA938="","",'S.D.PASTE SHEET'!AA938)</f>
        <v/>
      </c>
      <c s="72" t="str">
        <f>IF('S.D.PASTE SHEET'!AB938="","",'S.D.PASTE SHEET'!AB938)</f>
        <v/>
      </c>
      <c s="72" t="str">
        <f>IF('S.D.PASTE SHEET'!AC938="","",'S.D.PASTE SHEET'!AC938)</f>
        <v/>
      </c>
      <c s="72" t="str">
        <f>IF('S.D.PASTE SHEET'!AD938="","",'S.D.PASTE SHEET'!AD938)</f>
        <v/>
      </c>
      <c s="74"/>
      <c s="70" t="str">
        <f>IF(AK938="","",IF(AK938&gt;0,COUNT($AG$2:AG938),""))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IF(BC938="","",IF(BC938&gt;0,COUNT($AY$2:AY938),""))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39" spans="1:157" ht="15.75" customHeight="1">
      <c r="A939" s="72" t="str">
        <f>IF('S.D.PASTE SHEET'!A939="","",'S.D.PASTE SHEET'!A939)</f>
        <v/>
      </c>
      <c s="72" t="str">
        <f>IF('S.D.PASTE SHEET'!B939="","",'S.D.PASTE SHEET'!B939)</f>
        <v/>
      </c>
      <c s="72" t="str">
        <f>IF('S.D.PASTE SHEET'!C939="","",'S.D.PASTE SHEET'!C939)</f>
        <v/>
      </c>
      <c s="73" t="str">
        <f>IF('S.D.PASTE SHEET'!D939="","",'S.D.PASTE SHEET'!D939)</f>
        <v/>
      </c>
      <c s="72" t="str">
        <f>IF('S.D.PASTE SHEET'!E939="","",UPPER('S.D.PASTE SHEET'!E939))</f>
        <v/>
      </c>
      <c s="72" t="str">
        <f>IF('S.D.PASTE SHEET'!F939="","",'S.D.PASTE SHEET'!F939)</f>
        <v/>
      </c>
      <c s="72" t="str">
        <f>IF('S.D.PASTE SHEET'!G939="","",UPPER('S.D.PASTE SHEET'!G939))</f>
        <v/>
      </c>
      <c s="72" t="str">
        <f>IF('S.D.PASTE SHEET'!H939="","",UPPER('S.D.PASTE SHEET'!H939))</f>
        <v/>
      </c>
      <c s="72" t="str">
        <f>IF('S.D.PASTE SHEET'!I939="","",'S.D.PASTE SHEET'!I939)</f>
        <v/>
      </c>
      <c s="73" t="str">
        <f>IF('S.D.PASTE SHEET'!J939="","",'S.D.PASTE SHEET'!J939)</f>
        <v/>
      </c>
      <c s="72" t="str">
        <f>IF('S.D.PASTE SHEET'!K939="","",'S.D.PASTE SHEET'!K939)</f>
        <v/>
      </c>
      <c s="72" t="str">
        <f>IF('S.D.PASTE SHEET'!L939="","",'S.D.PASTE SHEET'!L939)</f>
        <v/>
      </c>
      <c s="72" t="str">
        <f>IF('S.D.PASTE SHEET'!M939="","",'S.D.PASTE SHEET'!M939)</f>
        <v/>
      </c>
      <c s="72" t="str">
        <f>IF('S.D.PASTE SHEET'!N939="","",'S.D.PASTE SHEET'!N939)</f>
        <v/>
      </c>
      <c s="72" t="str">
        <f>IF('S.D.PASTE SHEET'!O939="","",'S.D.PASTE SHEET'!O939)</f>
        <v/>
      </c>
      <c s="72" t="str">
        <f>IF('S.D.PASTE SHEET'!P939="","",'S.D.PASTE SHEET'!P939)</f>
        <v/>
      </c>
      <c s="72" t="str">
        <f>IF('S.D.PASTE SHEET'!Q939="","",'S.D.PASTE SHEET'!Q939)</f>
        <v/>
      </c>
      <c s="72" t="str">
        <f>IF('S.D.PASTE SHEET'!R939="","",'S.D.PASTE SHEET'!R939)</f>
        <v/>
      </c>
      <c s="72" t="str">
        <f>IF('S.D.PASTE SHEET'!S939="","",'S.D.PASTE SHEET'!S939)</f>
        <v/>
      </c>
      <c s="72" t="str">
        <f>IF('S.D.PASTE SHEET'!T939="","",'S.D.PASTE SHEET'!T939)</f>
        <v/>
      </c>
      <c s="72" t="str">
        <f>IF('S.D.PASTE SHEET'!U939="","",'S.D.PASTE SHEET'!U939)</f>
        <v/>
      </c>
      <c s="72" t="str">
        <f>IF('S.D.PASTE SHEET'!V939="","",'S.D.PASTE SHEET'!V939)</f>
        <v/>
      </c>
      <c s="72" t="str">
        <f>IF('S.D.PASTE SHEET'!W939="","",'S.D.PASTE SHEET'!W939)</f>
        <v/>
      </c>
      <c s="72" t="str">
        <f>IF('S.D.PASTE SHEET'!X939="","",'S.D.PASTE SHEET'!X939)</f>
        <v/>
      </c>
      <c s="72" t="str">
        <f>IF('S.D.PASTE SHEET'!Y939="","",'S.D.PASTE SHEET'!Y939)</f>
        <v/>
      </c>
      <c s="72" t="str">
        <f>IF('S.D.PASTE SHEET'!Z939="","",'S.D.PASTE SHEET'!Z939)</f>
        <v/>
      </c>
      <c s="72" t="str">
        <f>IF('S.D.PASTE SHEET'!AA939="","",'S.D.PASTE SHEET'!AA939)</f>
        <v/>
      </c>
      <c s="72" t="str">
        <f>IF('S.D.PASTE SHEET'!AB939="","",'S.D.PASTE SHEET'!AB939)</f>
        <v/>
      </c>
      <c s="72" t="str">
        <f>IF('S.D.PASTE SHEET'!AC939="","",'S.D.PASTE SHEET'!AC939)</f>
        <v/>
      </c>
      <c s="72" t="str">
        <f>IF('S.D.PASTE SHEET'!AD939="","",'S.D.PASTE SHEET'!AD939)</f>
        <v/>
      </c>
      <c s="74"/>
      <c s="70" t="str">
        <f>IF(AK939="","",IF(AK939&gt;0,COUNT($AG$2:AG939),""))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IF(BC939="","",IF(BC939&gt;0,COUNT($AY$2:AY939),""))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0" spans="1:157" ht="15.75" customHeight="1">
      <c r="A940" s="72" t="str">
        <f>IF('S.D.PASTE SHEET'!A940="","",'S.D.PASTE SHEET'!A940)</f>
        <v/>
      </c>
      <c s="72" t="str">
        <f>IF('S.D.PASTE SHEET'!B940="","",'S.D.PASTE SHEET'!B940)</f>
        <v/>
      </c>
      <c s="72" t="str">
        <f>IF('S.D.PASTE SHEET'!C940="","",'S.D.PASTE SHEET'!C940)</f>
        <v/>
      </c>
      <c s="73" t="str">
        <f>IF('S.D.PASTE SHEET'!D940="","",'S.D.PASTE SHEET'!D940)</f>
        <v/>
      </c>
      <c s="72" t="str">
        <f>IF('S.D.PASTE SHEET'!E940="","",UPPER('S.D.PASTE SHEET'!E940))</f>
        <v/>
      </c>
      <c s="72" t="str">
        <f>IF('S.D.PASTE SHEET'!F940="","",'S.D.PASTE SHEET'!F940)</f>
        <v/>
      </c>
      <c s="72" t="str">
        <f>IF('S.D.PASTE SHEET'!G940="","",UPPER('S.D.PASTE SHEET'!G940))</f>
        <v/>
      </c>
      <c s="72" t="str">
        <f>IF('S.D.PASTE SHEET'!H940="","",UPPER('S.D.PASTE SHEET'!H940))</f>
        <v/>
      </c>
      <c s="72" t="str">
        <f>IF('S.D.PASTE SHEET'!I940="","",'S.D.PASTE SHEET'!I940)</f>
        <v/>
      </c>
      <c s="73" t="str">
        <f>IF('S.D.PASTE SHEET'!J940="","",'S.D.PASTE SHEET'!J940)</f>
        <v/>
      </c>
      <c s="72" t="str">
        <f>IF('S.D.PASTE SHEET'!K940="","",'S.D.PASTE SHEET'!K940)</f>
        <v/>
      </c>
      <c s="72" t="str">
        <f>IF('S.D.PASTE SHEET'!L940="","",'S.D.PASTE SHEET'!L940)</f>
        <v/>
      </c>
      <c s="72" t="str">
        <f>IF('S.D.PASTE SHEET'!M940="","",'S.D.PASTE SHEET'!M940)</f>
        <v/>
      </c>
      <c s="72" t="str">
        <f>IF('S.D.PASTE SHEET'!N940="","",'S.D.PASTE SHEET'!N940)</f>
        <v/>
      </c>
      <c s="72" t="str">
        <f>IF('S.D.PASTE SHEET'!O940="","",'S.D.PASTE SHEET'!O940)</f>
        <v/>
      </c>
      <c s="72" t="str">
        <f>IF('S.D.PASTE SHEET'!P940="","",'S.D.PASTE SHEET'!P940)</f>
        <v/>
      </c>
      <c s="72" t="str">
        <f>IF('S.D.PASTE SHEET'!Q940="","",'S.D.PASTE SHEET'!Q940)</f>
        <v/>
      </c>
      <c s="72" t="str">
        <f>IF('S.D.PASTE SHEET'!R940="","",'S.D.PASTE SHEET'!R940)</f>
        <v/>
      </c>
      <c s="72" t="str">
        <f>IF('S.D.PASTE SHEET'!S940="","",'S.D.PASTE SHEET'!S940)</f>
        <v/>
      </c>
      <c s="72" t="str">
        <f>IF('S.D.PASTE SHEET'!T940="","",'S.D.PASTE SHEET'!T940)</f>
        <v/>
      </c>
      <c s="72" t="str">
        <f>IF('S.D.PASTE SHEET'!U940="","",'S.D.PASTE SHEET'!U940)</f>
        <v/>
      </c>
      <c s="72" t="str">
        <f>IF('S.D.PASTE SHEET'!V940="","",'S.D.PASTE SHEET'!V940)</f>
        <v/>
      </c>
      <c s="72" t="str">
        <f>IF('S.D.PASTE SHEET'!W940="","",'S.D.PASTE SHEET'!W940)</f>
        <v/>
      </c>
      <c s="72" t="str">
        <f>IF('S.D.PASTE SHEET'!X940="","",'S.D.PASTE SHEET'!X940)</f>
        <v/>
      </c>
      <c s="72" t="str">
        <f>IF('S.D.PASTE SHEET'!Y940="","",'S.D.PASTE SHEET'!Y940)</f>
        <v/>
      </c>
      <c s="72" t="str">
        <f>IF('S.D.PASTE SHEET'!Z940="","",'S.D.PASTE SHEET'!Z940)</f>
        <v/>
      </c>
      <c s="72" t="str">
        <f>IF('S.D.PASTE SHEET'!AA940="","",'S.D.PASTE SHEET'!AA940)</f>
        <v/>
      </c>
      <c s="72" t="str">
        <f>IF('S.D.PASTE SHEET'!AB940="","",'S.D.PASTE SHEET'!AB940)</f>
        <v/>
      </c>
      <c s="72" t="str">
        <f>IF('S.D.PASTE SHEET'!AC940="","",'S.D.PASTE SHEET'!AC940)</f>
        <v/>
      </c>
      <c s="72" t="str">
        <f>IF('S.D.PASTE SHEET'!AD940="","",'S.D.PASTE SHEET'!AD940)</f>
        <v/>
      </c>
      <c s="74"/>
      <c s="70" t="str">
        <f>IF(AK940="","",IF(AK940&gt;0,COUNT($AG$2:AG940),""))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IF(BC940="","",IF(BC940&gt;0,COUNT($AY$2:AY940),""))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1" spans="1:157" ht="15.75" customHeight="1">
      <c r="A941" s="72" t="str">
        <f>IF('S.D.PASTE SHEET'!A941="","",'S.D.PASTE SHEET'!A941)</f>
        <v/>
      </c>
      <c s="72" t="str">
        <f>IF('S.D.PASTE SHEET'!B941="","",'S.D.PASTE SHEET'!B941)</f>
        <v/>
      </c>
      <c s="72" t="str">
        <f>IF('S.D.PASTE SHEET'!C941="","",'S.D.PASTE SHEET'!C941)</f>
        <v/>
      </c>
      <c s="73" t="str">
        <f>IF('S.D.PASTE SHEET'!D941="","",'S.D.PASTE SHEET'!D941)</f>
        <v/>
      </c>
      <c s="72" t="str">
        <f>IF('S.D.PASTE SHEET'!E941="","",UPPER('S.D.PASTE SHEET'!E941))</f>
        <v/>
      </c>
      <c s="72" t="str">
        <f>IF('S.D.PASTE SHEET'!F941="","",'S.D.PASTE SHEET'!F941)</f>
        <v/>
      </c>
      <c s="72" t="str">
        <f>IF('S.D.PASTE SHEET'!G941="","",UPPER('S.D.PASTE SHEET'!G941))</f>
        <v/>
      </c>
      <c s="72" t="str">
        <f>IF('S.D.PASTE SHEET'!H941="","",UPPER('S.D.PASTE SHEET'!H941))</f>
        <v/>
      </c>
      <c s="72" t="str">
        <f>IF('S.D.PASTE SHEET'!I941="","",'S.D.PASTE SHEET'!I941)</f>
        <v/>
      </c>
      <c s="73" t="str">
        <f>IF('S.D.PASTE SHEET'!J941="","",'S.D.PASTE SHEET'!J941)</f>
        <v/>
      </c>
      <c s="72" t="str">
        <f>IF('S.D.PASTE SHEET'!K941="","",'S.D.PASTE SHEET'!K941)</f>
        <v/>
      </c>
      <c s="72" t="str">
        <f>IF('S.D.PASTE SHEET'!L941="","",'S.D.PASTE SHEET'!L941)</f>
        <v/>
      </c>
      <c s="72" t="str">
        <f>IF('S.D.PASTE SHEET'!M941="","",'S.D.PASTE SHEET'!M941)</f>
        <v/>
      </c>
      <c s="72" t="str">
        <f>IF('S.D.PASTE SHEET'!N941="","",'S.D.PASTE SHEET'!N941)</f>
        <v/>
      </c>
      <c s="72" t="str">
        <f>IF('S.D.PASTE SHEET'!O941="","",'S.D.PASTE SHEET'!O941)</f>
        <v/>
      </c>
      <c s="72" t="str">
        <f>IF('S.D.PASTE SHEET'!P941="","",'S.D.PASTE SHEET'!P941)</f>
        <v/>
      </c>
      <c s="72" t="str">
        <f>IF('S.D.PASTE SHEET'!Q941="","",'S.D.PASTE SHEET'!Q941)</f>
        <v/>
      </c>
      <c s="72" t="str">
        <f>IF('S.D.PASTE SHEET'!R941="","",'S.D.PASTE SHEET'!R941)</f>
        <v/>
      </c>
      <c s="72" t="str">
        <f>IF('S.D.PASTE SHEET'!S941="","",'S.D.PASTE SHEET'!S941)</f>
        <v/>
      </c>
      <c s="72" t="str">
        <f>IF('S.D.PASTE SHEET'!T941="","",'S.D.PASTE SHEET'!T941)</f>
        <v/>
      </c>
      <c s="72" t="str">
        <f>IF('S.D.PASTE SHEET'!U941="","",'S.D.PASTE SHEET'!U941)</f>
        <v/>
      </c>
      <c s="72" t="str">
        <f>IF('S.D.PASTE SHEET'!V941="","",'S.D.PASTE SHEET'!V941)</f>
        <v/>
      </c>
      <c s="72" t="str">
        <f>IF('S.D.PASTE SHEET'!W941="","",'S.D.PASTE SHEET'!W941)</f>
        <v/>
      </c>
      <c s="72" t="str">
        <f>IF('S.D.PASTE SHEET'!X941="","",'S.D.PASTE SHEET'!X941)</f>
        <v/>
      </c>
      <c s="72" t="str">
        <f>IF('S.D.PASTE SHEET'!Y941="","",'S.D.PASTE SHEET'!Y941)</f>
        <v/>
      </c>
      <c s="72" t="str">
        <f>IF('S.D.PASTE SHEET'!Z941="","",'S.D.PASTE SHEET'!Z941)</f>
        <v/>
      </c>
      <c s="72" t="str">
        <f>IF('S.D.PASTE SHEET'!AA941="","",'S.D.PASTE SHEET'!AA941)</f>
        <v/>
      </c>
      <c s="72" t="str">
        <f>IF('S.D.PASTE SHEET'!AB941="","",'S.D.PASTE SHEET'!AB941)</f>
        <v/>
      </c>
      <c s="72" t="str">
        <f>IF('S.D.PASTE SHEET'!AC941="","",'S.D.PASTE SHEET'!AC941)</f>
        <v/>
      </c>
      <c s="72" t="str">
        <f>IF('S.D.PASTE SHEET'!AD941="","",'S.D.PASTE SHEET'!AD941)</f>
        <v/>
      </c>
      <c s="74"/>
      <c s="70" t="str">
        <f>IF(AK941="","",IF(AK941&gt;0,COUNT($AG$2:AG941),""))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IF(BC941="","",IF(BC941&gt;0,COUNT($AY$2:AY941),""))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2" spans="1:157" ht="15.75" customHeight="1">
      <c r="A942" s="72" t="str">
        <f>IF('S.D.PASTE SHEET'!A942="","",'S.D.PASTE SHEET'!A942)</f>
        <v/>
      </c>
      <c s="72" t="str">
        <f>IF('S.D.PASTE SHEET'!B942="","",'S.D.PASTE SHEET'!B942)</f>
        <v/>
      </c>
      <c s="72" t="str">
        <f>IF('S.D.PASTE SHEET'!C942="","",'S.D.PASTE SHEET'!C942)</f>
        <v/>
      </c>
      <c s="73" t="str">
        <f>IF('S.D.PASTE SHEET'!D942="","",'S.D.PASTE SHEET'!D942)</f>
        <v/>
      </c>
      <c s="72" t="str">
        <f>IF('S.D.PASTE SHEET'!E942="","",UPPER('S.D.PASTE SHEET'!E942))</f>
        <v/>
      </c>
      <c s="72" t="str">
        <f>IF('S.D.PASTE SHEET'!F942="","",'S.D.PASTE SHEET'!F942)</f>
        <v/>
      </c>
      <c s="72" t="str">
        <f>IF('S.D.PASTE SHEET'!G942="","",UPPER('S.D.PASTE SHEET'!G942))</f>
        <v/>
      </c>
      <c s="72" t="str">
        <f>IF('S.D.PASTE SHEET'!H942="","",UPPER('S.D.PASTE SHEET'!H942))</f>
        <v/>
      </c>
      <c s="72" t="str">
        <f>IF('S.D.PASTE SHEET'!I942="","",'S.D.PASTE SHEET'!I942)</f>
        <v/>
      </c>
      <c s="73" t="str">
        <f>IF('S.D.PASTE SHEET'!J942="","",'S.D.PASTE SHEET'!J942)</f>
        <v/>
      </c>
      <c s="72" t="str">
        <f>IF('S.D.PASTE SHEET'!K942="","",'S.D.PASTE SHEET'!K942)</f>
        <v/>
      </c>
      <c s="72" t="str">
        <f>IF('S.D.PASTE SHEET'!L942="","",'S.D.PASTE SHEET'!L942)</f>
        <v/>
      </c>
      <c s="72" t="str">
        <f>IF('S.D.PASTE SHEET'!M942="","",'S.D.PASTE SHEET'!M942)</f>
        <v/>
      </c>
      <c s="72" t="str">
        <f>IF('S.D.PASTE SHEET'!N942="","",'S.D.PASTE SHEET'!N942)</f>
        <v/>
      </c>
      <c s="72" t="str">
        <f>IF('S.D.PASTE SHEET'!O942="","",'S.D.PASTE SHEET'!O942)</f>
        <v/>
      </c>
      <c s="72" t="str">
        <f>IF('S.D.PASTE SHEET'!P942="","",'S.D.PASTE SHEET'!P942)</f>
        <v/>
      </c>
      <c s="72" t="str">
        <f>IF('S.D.PASTE SHEET'!Q942="","",'S.D.PASTE SHEET'!Q942)</f>
        <v/>
      </c>
      <c s="72" t="str">
        <f>IF('S.D.PASTE SHEET'!R942="","",'S.D.PASTE SHEET'!R942)</f>
        <v/>
      </c>
      <c s="72" t="str">
        <f>IF('S.D.PASTE SHEET'!S942="","",'S.D.PASTE SHEET'!S942)</f>
        <v/>
      </c>
      <c s="72" t="str">
        <f>IF('S.D.PASTE SHEET'!T942="","",'S.D.PASTE SHEET'!T942)</f>
        <v/>
      </c>
      <c s="72" t="str">
        <f>IF('S.D.PASTE SHEET'!U942="","",'S.D.PASTE SHEET'!U942)</f>
        <v/>
      </c>
      <c s="72" t="str">
        <f>IF('S.D.PASTE SHEET'!V942="","",'S.D.PASTE SHEET'!V942)</f>
        <v/>
      </c>
      <c s="72" t="str">
        <f>IF('S.D.PASTE SHEET'!W942="","",'S.D.PASTE SHEET'!W942)</f>
        <v/>
      </c>
      <c s="72" t="str">
        <f>IF('S.D.PASTE SHEET'!X942="","",'S.D.PASTE SHEET'!X942)</f>
        <v/>
      </c>
      <c s="72" t="str">
        <f>IF('S.D.PASTE SHEET'!Y942="","",'S.D.PASTE SHEET'!Y942)</f>
        <v/>
      </c>
      <c s="72" t="str">
        <f>IF('S.D.PASTE SHEET'!Z942="","",'S.D.PASTE SHEET'!Z942)</f>
        <v/>
      </c>
      <c s="72" t="str">
        <f>IF('S.D.PASTE SHEET'!AA942="","",'S.D.PASTE SHEET'!AA942)</f>
        <v/>
      </c>
      <c s="72" t="str">
        <f>IF('S.D.PASTE SHEET'!AB942="","",'S.D.PASTE SHEET'!AB942)</f>
        <v/>
      </c>
      <c s="72" t="str">
        <f>IF('S.D.PASTE SHEET'!AC942="","",'S.D.PASTE SHEET'!AC942)</f>
        <v/>
      </c>
      <c s="72" t="str">
        <f>IF('S.D.PASTE SHEET'!AD942="","",'S.D.PASTE SHEET'!AD942)</f>
        <v/>
      </c>
      <c s="74"/>
      <c s="70" t="str">
        <f>IF(AK942="","",IF(AK942&gt;0,COUNT($AG$2:AG942),""))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IF(BC942="","",IF(BC942&gt;0,COUNT($AY$2:AY942),""))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3" spans="1:157" ht="15.75" customHeight="1">
      <c r="A943" s="72" t="str">
        <f>IF('S.D.PASTE SHEET'!A943="","",'S.D.PASTE SHEET'!A943)</f>
        <v/>
      </c>
      <c s="72" t="str">
        <f>IF('S.D.PASTE SHEET'!B943="","",'S.D.PASTE SHEET'!B943)</f>
        <v/>
      </c>
      <c s="72" t="str">
        <f>IF('S.D.PASTE SHEET'!C943="","",'S.D.PASTE SHEET'!C943)</f>
        <v/>
      </c>
      <c s="73" t="str">
        <f>IF('S.D.PASTE SHEET'!D943="","",'S.D.PASTE SHEET'!D943)</f>
        <v/>
      </c>
      <c s="72" t="str">
        <f>IF('S.D.PASTE SHEET'!E943="","",UPPER('S.D.PASTE SHEET'!E943))</f>
        <v/>
      </c>
      <c s="72" t="str">
        <f>IF('S.D.PASTE SHEET'!F943="","",'S.D.PASTE SHEET'!F943)</f>
        <v/>
      </c>
      <c s="72" t="str">
        <f>IF('S.D.PASTE SHEET'!G943="","",UPPER('S.D.PASTE SHEET'!G943))</f>
        <v/>
      </c>
      <c s="72" t="str">
        <f>IF('S.D.PASTE SHEET'!H943="","",UPPER('S.D.PASTE SHEET'!H943))</f>
        <v/>
      </c>
      <c s="72" t="str">
        <f>IF('S.D.PASTE SHEET'!I943="","",'S.D.PASTE SHEET'!I943)</f>
        <v/>
      </c>
      <c s="73" t="str">
        <f>IF('S.D.PASTE SHEET'!J943="","",'S.D.PASTE SHEET'!J943)</f>
        <v/>
      </c>
      <c s="72" t="str">
        <f>IF('S.D.PASTE SHEET'!K943="","",'S.D.PASTE SHEET'!K943)</f>
        <v/>
      </c>
      <c s="72" t="str">
        <f>IF('S.D.PASTE SHEET'!L943="","",'S.D.PASTE SHEET'!L943)</f>
        <v/>
      </c>
      <c s="72" t="str">
        <f>IF('S.D.PASTE SHEET'!M943="","",'S.D.PASTE SHEET'!M943)</f>
        <v/>
      </c>
      <c s="72" t="str">
        <f>IF('S.D.PASTE SHEET'!N943="","",'S.D.PASTE SHEET'!N943)</f>
        <v/>
      </c>
      <c s="72" t="str">
        <f>IF('S.D.PASTE SHEET'!O943="","",'S.D.PASTE SHEET'!O943)</f>
        <v/>
      </c>
      <c s="72" t="str">
        <f>IF('S.D.PASTE SHEET'!P943="","",'S.D.PASTE SHEET'!P943)</f>
        <v/>
      </c>
      <c s="72" t="str">
        <f>IF('S.D.PASTE SHEET'!Q943="","",'S.D.PASTE SHEET'!Q943)</f>
        <v/>
      </c>
      <c s="72" t="str">
        <f>IF('S.D.PASTE SHEET'!R943="","",'S.D.PASTE SHEET'!R943)</f>
        <v/>
      </c>
      <c s="72" t="str">
        <f>IF('S.D.PASTE SHEET'!S943="","",'S.D.PASTE SHEET'!S943)</f>
        <v/>
      </c>
      <c s="72" t="str">
        <f>IF('S.D.PASTE SHEET'!T943="","",'S.D.PASTE SHEET'!T943)</f>
        <v/>
      </c>
      <c s="72" t="str">
        <f>IF('S.D.PASTE SHEET'!U943="","",'S.D.PASTE SHEET'!U943)</f>
        <v/>
      </c>
      <c s="72" t="str">
        <f>IF('S.D.PASTE SHEET'!V943="","",'S.D.PASTE SHEET'!V943)</f>
        <v/>
      </c>
      <c s="72" t="str">
        <f>IF('S.D.PASTE SHEET'!W943="","",'S.D.PASTE SHEET'!W943)</f>
        <v/>
      </c>
      <c s="72" t="str">
        <f>IF('S.D.PASTE SHEET'!X943="","",'S.D.PASTE SHEET'!X943)</f>
        <v/>
      </c>
      <c s="72" t="str">
        <f>IF('S.D.PASTE SHEET'!Y943="","",'S.D.PASTE SHEET'!Y943)</f>
        <v/>
      </c>
      <c s="72" t="str">
        <f>IF('S.D.PASTE SHEET'!Z943="","",'S.D.PASTE SHEET'!Z943)</f>
        <v/>
      </c>
      <c s="72" t="str">
        <f>IF('S.D.PASTE SHEET'!AA943="","",'S.D.PASTE SHEET'!AA943)</f>
        <v/>
      </c>
      <c s="72" t="str">
        <f>IF('S.D.PASTE SHEET'!AB943="","",'S.D.PASTE SHEET'!AB943)</f>
        <v/>
      </c>
      <c s="72" t="str">
        <f>IF('S.D.PASTE SHEET'!AC943="","",'S.D.PASTE SHEET'!AC943)</f>
        <v/>
      </c>
      <c s="72" t="str">
        <f>IF('S.D.PASTE SHEET'!AD943="","",'S.D.PASTE SHEET'!AD943)</f>
        <v/>
      </c>
      <c s="74"/>
      <c s="70" t="str">
        <f>IF(AK943="","",IF(AK943&gt;0,COUNT($AG$2:AG943),""))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IF(BC943="","",IF(BC943&gt;0,COUNT($AY$2:AY943),""))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4" spans="1:157" ht="15.75" customHeight="1">
      <c r="A944" s="72" t="str">
        <f>IF('S.D.PASTE SHEET'!A944="","",'S.D.PASTE SHEET'!A944)</f>
        <v/>
      </c>
      <c s="72" t="str">
        <f>IF('S.D.PASTE SHEET'!B944="","",'S.D.PASTE SHEET'!B944)</f>
        <v/>
      </c>
      <c s="72" t="str">
        <f>IF('S.D.PASTE SHEET'!C944="","",'S.D.PASTE SHEET'!C944)</f>
        <v/>
      </c>
      <c s="73" t="str">
        <f>IF('S.D.PASTE SHEET'!D944="","",'S.D.PASTE SHEET'!D944)</f>
        <v/>
      </c>
      <c s="72" t="str">
        <f>IF('S.D.PASTE SHEET'!E944="","",UPPER('S.D.PASTE SHEET'!E944))</f>
        <v/>
      </c>
      <c s="72" t="str">
        <f>IF('S.D.PASTE SHEET'!F944="","",'S.D.PASTE SHEET'!F944)</f>
        <v/>
      </c>
      <c s="72" t="str">
        <f>IF('S.D.PASTE SHEET'!G944="","",UPPER('S.D.PASTE SHEET'!G944))</f>
        <v/>
      </c>
      <c s="72" t="str">
        <f>IF('S.D.PASTE SHEET'!H944="","",UPPER('S.D.PASTE SHEET'!H944))</f>
        <v/>
      </c>
      <c s="72" t="str">
        <f>IF('S.D.PASTE SHEET'!I944="","",'S.D.PASTE SHEET'!I944)</f>
        <v/>
      </c>
      <c s="73" t="str">
        <f>IF('S.D.PASTE SHEET'!J944="","",'S.D.PASTE SHEET'!J944)</f>
        <v/>
      </c>
      <c s="72" t="str">
        <f>IF('S.D.PASTE SHEET'!K944="","",'S.D.PASTE SHEET'!K944)</f>
        <v/>
      </c>
      <c s="72" t="str">
        <f>IF('S.D.PASTE SHEET'!L944="","",'S.D.PASTE SHEET'!L944)</f>
        <v/>
      </c>
      <c s="72" t="str">
        <f>IF('S.D.PASTE SHEET'!M944="","",'S.D.PASTE SHEET'!M944)</f>
        <v/>
      </c>
      <c s="72" t="str">
        <f>IF('S.D.PASTE SHEET'!N944="","",'S.D.PASTE SHEET'!N944)</f>
        <v/>
      </c>
      <c s="72" t="str">
        <f>IF('S.D.PASTE SHEET'!O944="","",'S.D.PASTE SHEET'!O944)</f>
        <v/>
      </c>
      <c s="72" t="str">
        <f>IF('S.D.PASTE SHEET'!P944="","",'S.D.PASTE SHEET'!P944)</f>
        <v/>
      </c>
      <c s="72" t="str">
        <f>IF('S.D.PASTE SHEET'!Q944="","",'S.D.PASTE SHEET'!Q944)</f>
        <v/>
      </c>
      <c s="72" t="str">
        <f>IF('S.D.PASTE SHEET'!R944="","",'S.D.PASTE SHEET'!R944)</f>
        <v/>
      </c>
      <c s="72" t="str">
        <f>IF('S.D.PASTE SHEET'!S944="","",'S.D.PASTE SHEET'!S944)</f>
        <v/>
      </c>
      <c s="72" t="str">
        <f>IF('S.D.PASTE SHEET'!T944="","",'S.D.PASTE SHEET'!T944)</f>
        <v/>
      </c>
      <c s="72" t="str">
        <f>IF('S.D.PASTE SHEET'!U944="","",'S.D.PASTE SHEET'!U944)</f>
        <v/>
      </c>
      <c s="72" t="str">
        <f>IF('S.D.PASTE SHEET'!V944="","",'S.D.PASTE SHEET'!V944)</f>
        <v/>
      </c>
      <c s="72" t="str">
        <f>IF('S.D.PASTE SHEET'!W944="","",'S.D.PASTE SHEET'!W944)</f>
        <v/>
      </c>
      <c s="72" t="str">
        <f>IF('S.D.PASTE SHEET'!X944="","",'S.D.PASTE SHEET'!X944)</f>
        <v/>
      </c>
      <c s="72" t="str">
        <f>IF('S.D.PASTE SHEET'!Y944="","",'S.D.PASTE SHEET'!Y944)</f>
        <v/>
      </c>
      <c s="72" t="str">
        <f>IF('S.D.PASTE SHEET'!Z944="","",'S.D.PASTE SHEET'!Z944)</f>
        <v/>
      </c>
      <c s="72" t="str">
        <f>IF('S.D.PASTE SHEET'!AA944="","",'S.D.PASTE SHEET'!AA944)</f>
        <v/>
      </c>
      <c s="72" t="str">
        <f>IF('S.D.PASTE SHEET'!AB944="","",'S.D.PASTE SHEET'!AB944)</f>
        <v/>
      </c>
      <c s="72" t="str">
        <f>IF('S.D.PASTE SHEET'!AC944="","",'S.D.PASTE SHEET'!AC944)</f>
        <v/>
      </c>
      <c s="72" t="str">
        <f>IF('S.D.PASTE SHEET'!AD944="","",'S.D.PASTE SHEET'!AD944)</f>
        <v/>
      </c>
      <c s="74"/>
      <c s="70" t="str">
        <f>IF(AK944="","",IF(AK944&gt;0,COUNT($AG$2:AG944),""))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IF(BC944="","",IF(BC944&gt;0,COUNT($AY$2:AY944),""))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5" spans="1:157" ht="15.75" customHeight="1">
      <c r="A945" s="72" t="str">
        <f>IF('S.D.PASTE SHEET'!A945="","",'S.D.PASTE SHEET'!A945)</f>
        <v/>
      </c>
      <c s="72" t="str">
        <f>IF('S.D.PASTE SHEET'!B945="","",'S.D.PASTE SHEET'!B945)</f>
        <v/>
      </c>
      <c s="72" t="str">
        <f>IF('S.D.PASTE SHEET'!C945="","",'S.D.PASTE SHEET'!C945)</f>
        <v/>
      </c>
      <c s="73" t="str">
        <f>IF('S.D.PASTE SHEET'!D945="","",'S.D.PASTE SHEET'!D945)</f>
        <v/>
      </c>
      <c s="72" t="str">
        <f>IF('S.D.PASTE SHEET'!E945="","",UPPER('S.D.PASTE SHEET'!E945))</f>
        <v/>
      </c>
      <c s="72" t="str">
        <f>IF('S.D.PASTE SHEET'!F945="","",'S.D.PASTE SHEET'!F945)</f>
        <v/>
      </c>
      <c s="72" t="str">
        <f>IF('S.D.PASTE SHEET'!G945="","",UPPER('S.D.PASTE SHEET'!G945))</f>
        <v/>
      </c>
      <c s="72" t="str">
        <f>IF('S.D.PASTE SHEET'!H945="","",UPPER('S.D.PASTE SHEET'!H945))</f>
        <v/>
      </c>
      <c s="72" t="str">
        <f>IF('S.D.PASTE SHEET'!I945="","",'S.D.PASTE SHEET'!I945)</f>
        <v/>
      </c>
      <c s="73" t="str">
        <f>IF('S.D.PASTE SHEET'!J945="","",'S.D.PASTE SHEET'!J945)</f>
        <v/>
      </c>
      <c s="72" t="str">
        <f>IF('S.D.PASTE SHEET'!K945="","",'S.D.PASTE SHEET'!K945)</f>
        <v/>
      </c>
      <c s="72" t="str">
        <f>IF('S.D.PASTE SHEET'!L945="","",'S.D.PASTE SHEET'!L945)</f>
        <v/>
      </c>
      <c s="72" t="str">
        <f>IF('S.D.PASTE SHEET'!M945="","",'S.D.PASTE SHEET'!M945)</f>
        <v/>
      </c>
      <c s="72" t="str">
        <f>IF('S.D.PASTE SHEET'!N945="","",'S.D.PASTE SHEET'!N945)</f>
        <v/>
      </c>
      <c s="72" t="str">
        <f>IF('S.D.PASTE SHEET'!O945="","",'S.D.PASTE SHEET'!O945)</f>
        <v/>
      </c>
      <c s="72" t="str">
        <f>IF('S.D.PASTE SHEET'!P945="","",'S.D.PASTE SHEET'!P945)</f>
        <v/>
      </c>
      <c s="72" t="str">
        <f>IF('S.D.PASTE SHEET'!Q945="","",'S.D.PASTE SHEET'!Q945)</f>
        <v/>
      </c>
      <c s="72" t="str">
        <f>IF('S.D.PASTE SHEET'!R945="","",'S.D.PASTE SHEET'!R945)</f>
        <v/>
      </c>
      <c s="72" t="str">
        <f>IF('S.D.PASTE SHEET'!S945="","",'S.D.PASTE SHEET'!S945)</f>
        <v/>
      </c>
      <c s="72" t="str">
        <f>IF('S.D.PASTE SHEET'!T945="","",'S.D.PASTE SHEET'!T945)</f>
        <v/>
      </c>
      <c s="72" t="str">
        <f>IF('S.D.PASTE SHEET'!U945="","",'S.D.PASTE SHEET'!U945)</f>
        <v/>
      </c>
      <c s="72" t="str">
        <f>IF('S.D.PASTE SHEET'!V945="","",'S.D.PASTE SHEET'!V945)</f>
        <v/>
      </c>
      <c s="72" t="str">
        <f>IF('S.D.PASTE SHEET'!W945="","",'S.D.PASTE SHEET'!W945)</f>
        <v/>
      </c>
      <c s="72" t="str">
        <f>IF('S.D.PASTE SHEET'!X945="","",'S.D.PASTE SHEET'!X945)</f>
        <v/>
      </c>
      <c s="72" t="str">
        <f>IF('S.D.PASTE SHEET'!Y945="","",'S.D.PASTE SHEET'!Y945)</f>
        <v/>
      </c>
      <c s="72" t="str">
        <f>IF('S.D.PASTE SHEET'!Z945="","",'S.D.PASTE SHEET'!Z945)</f>
        <v/>
      </c>
      <c s="72" t="str">
        <f>IF('S.D.PASTE SHEET'!AA945="","",'S.D.PASTE SHEET'!AA945)</f>
        <v/>
      </c>
      <c s="72" t="str">
        <f>IF('S.D.PASTE SHEET'!AB945="","",'S.D.PASTE SHEET'!AB945)</f>
        <v/>
      </c>
      <c s="72" t="str">
        <f>IF('S.D.PASTE SHEET'!AC945="","",'S.D.PASTE SHEET'!AC945)</f>
        <v/>
      </c>
      <c s="72" t="str">
        <f>IF('S.D.PASTE SHEET'!AD945="","",'S.D.PASTE SHEET'!AD945)</f>
        <v/>
      </c>
      <c s="74"/>
      <c s="70" t="str">
        <f>IF(AK945="","",IF(AK945&gt;0,COUNT($AG$2:AG945),""))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IF(BC945="","",IF(BC945&gt;0,COUNT($AY$2:AY945),""))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6" spans="1:157" ht="15.75" customHeight="1">
      <c r="A946" s="72" t="str">
        <f>IF('S.D.PASTE SHEET'!A946="","",'S.D.PASTE SHEET'!A946)</f>
        <v/>
      </c>
      <c s="72" t="str">
        <f>IF('S.D.PASTE SHEET'!B946="","",'S.D.PASTE SHEET'!B946)</f>
        <v/>
      </c>
      <c s="72" t="str">
        <f>IF('S.D.PASTE SHEET'!C946="","",'S.D.PASTE SHEET'!C946)</f>
        <v/>
      </c>
      <c s="73" t="str">
        <f>IF('S.D.PASTE SHEET'!D946="","",'S.D.PASTE SHEET'!D946)</f>
        <v/>
      </c>
      <c s="72" t="str">
        <f>IF('S.D.PASTE SHEET'!E946="","",UPPER('S.D.PASTE SHEET'!E946))</f>
        <v/>
      </c>
      <c s="72" t="str">
        <f>IF('S.D.PASTE SHEET'!F946="","",'S.D.PASTE SHEET'!F946)</f>
        <v/>
      </c>
      <c s="72" t="str">
        <f>IF('S.D.PASTE SHEET'!G946="","",UPPER('S.D.PASTE SHEET'!G946))</f>
        <v/>
      </c>
      <c s="72" t="str">
        <f>IF('S.D.PASTE SHEET'!H946="","",UPPER('S.D.PASTE SHEET'!H946))</f>
        <v/>
      </c>
      <c s="72" t="str">
        <f>IF('S.D.PASTE SHEET'!I946="","",'S.D.PASTE SHEET'!I946)</f>
        <v/>
      </c>
      <c s="73" t="str">
        <f>IF('S.D.PASTE SHEET'!J946="","",'S.D.PASTE SHEET'!J946)</f>
        <v/>
      </c>
      <c s="72" t="str">
        <f>IF('S.D.PASTE SHEET'!K946="","",'S.D.PASTE SHEET'!K946)</f>
        <v/>
      </c>
      <c s="72" t="str">
        <f>IF('S.D.PASTE SHEET'!L946="","",'S.D.PASTE SHEET'!L946)</f>
        <v/>
      </c>
      <c s="72" t="str">
        <f>IF('S.D.PASTE SHEET'!M946="","",'S.D.PASTE SHEET'!M946)</f>
        <v/>
      </c>
      <c s="72" t="str">
        <f>IF('S.D.PASTE SHEET'!N946="","",'S.D.PASTE SHEET'!N946)</f>
        <v/>
      </c>
      <c s="72" t="str">
        <f>IF('S.D.PASTE SHEET'!O946="","",'S.D.PASTE SHEET'!O946)</f>
        <v/>
      </c>
      <c s="72" t="str">
        <f>IF('S.D.PASTE SHEET'!P946="","",'S.D.PASTE SHEET'!P946)</f>
        <v/>
      </c>
      <c s="72" t="str">
        <f>IF('S.D.PASTE SHEET'!Q946="","",'S.D.PASTE SHEET'!Q946)</f>
        <v/>
      </c>
      <c s="72" t="str">
        <f>IF('S.D.PASTE SHEET'!R946="","",'S.D.PASTE SHEET'!R946)</f>
        <v/>
      </c>
      <c s="72" t="str">
        <f>IF('S.D.PASTE SHEET'!S946="","",'S.D.PASTE SHEET'!S946)</f>
        <v/>
      </c>
      <c s="72" t="str">
        <f>IF('S.D.PASTE SHEET'!T946="","",'S.D.PASTE SHEET'!T946)</f>
        <v/>
      </c>
      <c s="72" t="str">
        <f>IF('S.D.PASTE SHEET'!U946="","",'S.D.PASTE SHEET'!U946)</f>
        <v/>
      </c>
      <c s="72" t="str">
        <f>IF('S.D.PASTE SHEET'!V946="","",'S.D.PASTE SHEET'!V946)</f>
        <v/>
      </c>
      <c s="72" t="str">
        <f>IF('S.D.PASTE SHEET'!W946="","",'S.D.PASTE SHEET'!W946)</f>
        <v/>
      </c>
      <c s="72" t="str">
        <f>IF('S.D.PASTE SHEET'!X946="","",'S.D.PASTE SHEET'!X946)</f>
        <v/>
      </c>
      <c s="72" t="str">
        <f>IF('S.D.PASTE SHEET'!Y946="","",'S.D.PASTE SHEET'!Y946)</f>
        <v/>
      </c>
      <c s="72" t="str">
        <f>IF('S.D.PASTE SHEET'!Z946="","",'S.D.PASTE SHEET'!Z946)</f>
        <v/>
      </c>
      <c s="72" t="str">
        <f>IF('S.D.PASTE SHEET'!AA946="","",'S.D.PASTE SHEET'!AA946)</f>
        <v/>
      </c>
      <c s="72" t="str">
        <f>IF('S.D.PASTE SHEET'!AB946="","",'S.D.PASTE SHEET'!AB946)</f>
        <v/>
      </c>
      <c s="72" t="str">
        <f>IF('S.D.PASTE SHEET'!AC946="","",'S.D.PASTE SHEET'!AC946)</f>
        <v/>
      </c>
      <c s="72" t="str">
        <f>IF('S.D.PASTE SHEET'!AD946="","",'S.D.PASTE SHEET'!AD946)</f>
        <v/>
      </c>
      <c s="74"/>
      <c s="70" t="str">
        <f>IF(AK946="","",IF(AK946&gt;0,COUNT($AG$2:AG946),""))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IF(BC946="","",IF(BC946&gt;0,COUNT($AY$2:AY946),""))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7" spans="1:157" ht="15.75" customHeight="1">
      <c r="A947" s="72" t="str">
        <f>IF('S.D.PASTE SHEET'!A947="","",'S.D.PASTE SHEET'!A947)</f>
        <v/>
      </c>
      <c s="72" t="str">
        <f>IF('S.D.PASTE SHEET'!B947="","",'S.D.PASTE SHEET'!B947)</f>
        <v/>
      </c>
      <c s="72" t="str">
        <f>IF('S.D.PASTE SHEET'!C947="","",'S.D.PASTE SHEET'!C947)</f>
        <v/>
      </c>
      <c s="73" t="str">
        <f>IF('S.D.PASTE SHEET'!D947="","",'S.D.PASTE SHEET'!D947)</f>
        <v/>
      </c>
      <c s="72" t="str">
        <f>IF('S.D.PASTE SHEET'!E947="","",UPPER('S.D.PASTE SHEET'!E947))</f>
        <v/>
      </c>
      <c s="72" t="str">
        <f>IF('S.D.PASTE SHEET'!F947="","",'S.D.PASTE SHEET'!F947)</f>
        <v/>
      </c>
      <c s="72" t="str">
        <f>IF('S.D.PASTE SHEET'!G947="","",UPPER('S.D.PASTE SHEET'!G947))</f>
        <v/>
      </c>
      <c s="72" t="str">
        <f>IF('S.D.PASTE SHEET'!H947="","",UPPER('S.D.PASTE SHEET'!H947))</f>
        <v/>
      </c>
      <c s="72" t="str">
        <f>IF('S.D.PASTE SHEET'!I947="","",'S.D.PASTE SHEET'!I947)</f>
        <v/>
      </c>
      <c s="73" t="str">
        <f>IF('S.D.PASTE SHEET'!J947="","",'S.D.PASTE SHEET'!J947)</f>
        <v/>
      </c>
      <c s="72" t="str">
        <f>IF('S.D.PASTE SHEET'!K947="","",'S.D.PASTE SHEET'!K947)</f>
        <v/>
      </c>
      <c s="72" t="str">
        <f>IF('S.D.PASTE SHEET'!L947="","",'S.D.PASTE SHEET'!L947)</f>
        <v/>
      </c>
      <c s="72" t="str">
        <f>IF('S.D.PASTE SHEET'!M947="","",'S.D.PASTE SHEET'!M947)</f>
        <v/>
      </c>
      <c s="72" t="str">
        <f>IF('S.D.PASTE SHEET'!N947="","",'S.D.PASTE SHEET'!N947)</f>
        <v/>
      </c>
      <c s="72" t="str">
        <f>IF('S.D.PASTE SHEET'!O947="","",'S.D.PASTE SHEET'!O947)</f>
        <v/>
      </c>
      <c s="72" t="str">
        <f>IF('S.D.PASTE SHEET'!P947="","",'S.D.PASTE SHEET'!P947)</f>
        <v/>
      </c>
      <c s="72" t="str">
        <f>IF('S.D.PASTE SHEET'!Q947="","",'S.D.PASTE SHEET'!Q947)</f>
        <v/>
      </c>
      <c s="72" t="str">
        <f>IF('S.D.PASTE SHEET'!R947="","",'S.D.PASTE SHEET'!R947)</f>
        <v/>
      </c>
      <c s="72" t="str">
        <f>IF('S.D.PASTE SHEET'!S947="","",'S.D.PASTE SHEET'!S947)</f>
        <v/>
      </c>
      <c s="72" t="str">
        <f>IF('S.D.PASTE SHEET'!T947="","",'S.D.PASTE SHEET'!T947)</f>
        <v/>
      </c>
      <c s="72" t="str">
        <f>IF('S.D.PASTE SHEET'!U947="","",'S.D.PASTE SHEET'!U947)</f>
        <v/>
      </c>
      <c s="72" t="str">
        <f>IF('S.D.PASTE SHEET'!V947="","",'S.D.PASTE SHEET'!V947)</f>
        <v/>
      </c>
      <c s="72" t="str">
        <f>IF('S.D.PASTE SHEET'!W947="","",'S.D.PASTE SHEET'!W947)</f>
        <v/>
      </c>
      <c s="72" t="str">
        <f>IF('S.D.PASTE SHEET'!X947="","",'S.D.PASTE SHEET'!X947)</f>
        <v/>
      </c>
      <c s="72" t="str">
        <f>IF('S.D.PASTE SHEET'!Y947="","",'S.D.PASTE SHEET'!Y947)</f>
        <v/>
      </c>
      <c s="72" t="str">
        <f>IF('S.D.PASTE SHEET'!Z947="","",'S.D.PASTE SHEET'!Z947)</f>
        <v/>
      </c>
      <c s="72" t="str">
        <f>IF('S.D.PASTE SHEET'!AA947="","",'S.D.PASTE SHEET'!AA947)</f>
        <v/>
      </c>
      <c s="72" t="str">
        <f>IF('S.D.PASTE SHEET'!AB947="","",'S.D.PASTE SHEET'!AB947)</f>
        <v/>
      </c>
      <c s="72" t="str">
        <f>IF('S.D.PASTE SHEET'!AC947="","",'S.D.PASTE SHEET'!AC947)</f>
        <v/>
      </c>
      <c s="72" t="str">
        <f>IF('S.D.PASTE SHEET'!AD947="","",'S.D.PASTE SHEET'!AD947)</f>
        <v/>
      </c>
      <c s="74"/>
      <c s="70" t="str">
        <f>IF(AK947="","",IF(AK947&gt;0,COUNT($AG$2:AG947),""))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IF(BC947="","",IF(BC947&gt;0,COUNT($AY$2:AY947),""))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8" spans="1:157" ht="15.75" customHeight="1">
      <c r="A948" s="72" t="str">
        <f>IF('S.D.PASTE SHEET'!A948="","",'S.D.PASTE SHEET'!A948)</f>
        <v/>
      </c>
      <c s="72" t="str">
        <f>IF('S.D.PASTE SHEET'!B948="","",'S.D.PASTE SHEET'!B948)</f>
        <v/>
      </c>
      <c s="72" t="str">
        <f>IF('S.D.PASTE SHEET'!C948="","",'S.D.PASTE SHEET'!C948)</f>
        <v/>
      </c>
      <c s="73" t="str">
        <f>IF('S.D.PASTE SHEET'!D948="","",'S.D.PASTE SHEET'!D948)</f>
        <v/>
      </c>
      <c s="72" t="str">
        <f>IF('S.D.PASTE SHEET'!E948="","",UPPER('S.D.PASTE SHEET'!E948))</f>
        <v/>
      </c>
      <c s="72" t="str">
        <f>IF('S.D.PASTE SHEET'!F948="","",'S.D.PASTE SHEET'!F948)</f>
        <v/>
      </c>
      <c s="72" t="str">
        <f>IF('S.D.PASTE SHEET'!G948="","",UPPER('S.D.PASTE SHEET'!G948))</f>
        <v/>
      </c>
      <c s="72" t="str">
        <f>IF('S.D.PASTE SHEET'!H948="","",UPPER('S.D.PASTE SHEET'!H948))</f>
        <v/>
      </c>
      <c s="72" t="str">
        <f>IF('S.D.PASTE SHEET'!I948="","",'S.D.PASTE SHEET'!I948)</f>
        <v/>
      </c>
      <c s="73" t="str">
        <f>IF('S.D.PASTE SHEET'!J948="","",'S.D.PASTE SHEET'!J948)</f>
        <v/>
      </c>
      <c s="72" t="str">
        <f>IF('S.D.PASTE SHEET'!K948="","",'S.D.PASTE SHEET'!K948)</f>
        <v/>
      </c>
      <c s="72" t="str">
        <f>IF('S.D.PASTE SHEET'!L948="","",'S.D.PASTE SHEET'!L948)</f>
        <v/>
      </c>
      <c s="72" t="str">
        <f>IF('S.D.PASTE SHEET'!M948="","",'S.D.PASTE SHEET'!M948)</f>
        <v/>
      </c>
      <c s="72" t="str">
        <f>IF('S.D.PASTE SHEET'!N948="","",'S.D.PASTE SHEET'!N948)</f>
        <v/>
      </c>
      <c s="72" t="str">
        <f>IF('S.D.PASTE SHEET'!O948="","",'S.D.PASTE SHEET'!O948)</f>
        <v/>
      </c>
      <c s="72" t="str">
        <f>IF('S.D.PASTE SHEET'!P948="","",'S.D.PASTE SHEET'!P948)</f>
        <v/>
      </c>
      <c s="72" t="str">
        <f>IF('S.D.PASTE SHEET'!Q948="","",'S.D.PASTE SHEET'!Q948)</f>
        <v/>
      </c>
      <c s="72" t="str">
        <f>IF('S.D.PASTE SHEET'!R948="","",'S.D.PASTE SHEET'!R948)</f>
        <v/>
      </c>
      <c s="72" t="str">
        <f>IF('S.D.PASTE SHEET'!S948="","",'S.D.PASTE SHEET'!S948)</f>
        <v/>
      </c>
      <c s="72" t="str">
        <f>IF('S.D.PASTE SHEET'!T948="","",'S.D.PASTE SHEET'!T948)</f>
        <v/>
      </c>
      <c s="72" t="str">
        <f>IF('S.D.PASTE SHEET'!U948="","",'S.D.PASTE SHEET'!U948)</f>
        <v/>
      </c>
      <c s="72" t="str">
        <f>IF('S.D.PASTE SHEET'!V948="","",'S.D.PASTE SHEET'!V948)</f>
        <v/>
      </c>
      <c s="72" t="str">
        <f>IF('S.D.PASTE SHEET'!W948="","",'S.D.PASTE SHEET'!W948)</f>
        <v/>
      </c>
      <c s="72" t="str">
        <f>IF('S.D.PASTE SHEET'!X948="","",'S.D.PASTE SHEET'!X948)</f>
        <v/>
      </c>
      <c s="72" t="str">
        <f>IF('S.D.PASTE SHEET'!Y948="","",'S.D.PASTE SHEET'!Y948)</f>
        <v/>
      </c>
      <c s="72" t="str">
        <f>IF('S.D.PASTE SHEET'!Z948="","",'S.D.PASTE SHEET'!Z948)</f>
        <v/>
      </c>
      <c s="72" t="str">
        <f>IF('S.D.PASTE SHEET'!AA948="","",'S.D.PASTE SHEET'!AA948)</f>
        <v/>
      </c>
      <c s="72" t="str">
        <f>IF('S.D.PASTE SHEET'!AB948="","",'S.D.PASTE SHEET'!AB948)</f>
        <v/>
      </c>
      <c s="72" t="str">
        <f>IF('S.D.PASTE SHEET'!AC948="","",'S.D.PASTE SHEET'!AC948)</f>
        <v/>
      </c>
      <c s="72" t="str">
        <f>IF('S.D.PASTE SHEET'!AD948="","",'S.D.PASTE SHEET'!AD948)</f>
        <v/>
      </c>
      <c s="74"/>
      <c s="70" t="str">
        <f>IF(AK948="","",IF(AK948&gt;0,COUNT($AG$2:AG948),""))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IF(BC948="","",IF(BC948&gt;0,COUNT($AY$2:AY948),""))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49" spans="1:157" ht="15.75" customHeight="1">
      <c r="A949" s="72" t="str">
        <f>IF('S.D.PASTE SHEET'!A949="","",'S.D.PASTE SHEET'!A949)</f>
        <v/>
      </c>
      <c s="72" t="str">
        <f>IF('S.D.PASTE SHEET'!B949="","",'S.D.PASTE SHEET'!B949)</f>
        <v/>
      </c>
      <c s="72" t="str">
        <f>IF('S.D.PASTE SHEET'!C949="","",'S.D.PASTE SHEET'!C949)</f>
        <v/>
      </c>
      <c s="73" t="str">
        <f>IF('S.D.PASTE SHEET'!D949="","",'S.D.PASTE SHEET'!D949)</f>
        <v/>
      </c>
      <c s="72" t="str">
        <f>IF('S.D.PASTE SHEET'!E949="","",UPPER('S.D.PASTE SHEET'!E949))</f>
        <v/>
      </c>
      <c s="72" t="str">
        <f>IF('S.D.PASTE SHEET'!F949="","",'S.D.PASTE SHEET'!F949)</f>
        <v/>
      </c>
      <c s="72" t="str">
        <f>IF('S.D.PASTE SHEET'!G949="","",UPPER('S.D.PASTE SHEET'!G949))</f>
        <v/>
      </c>
      <c s="72" t="str">
        <f>IF('S.D.PASTE SHEET'!H949="","",UPPER('S.D.PASTE SHEET'!H949))</f>
        <v/>
      </c>
      <c s="72" t="str">
        <f>IF('S.D.PASTE SHEET'!I949="","",'S.D.PASTE SHEET'!I949)</f>
        <v/>
      </c>
      <c s="73" t="str">
        <f>IF('S.D.PASTE SHEET'!J949="","",'S.D.PASTE SHEET'!J949)</f>
        <v/>
      </c>
      <c s="72" t="str">
        <f>IF('S.D.PASTE SHEET'!K949="","",'S.D.PASTE SHEET'!K949)</f>
        <v/>
      </c>
      <c s="72" t="str">
        <f>IF('S.D.PASTE SHEET'!L949="","",'S.D.PASTE SHEET'!L949)</f>
        <v/>
      </c>
      <c s="72" t="str">
        <f>IF('S.D.PASTE SHEET'!M949="","",'S.D.PASTE SHEET'!M949)</f>
        <v/>
      </c>
      <c s="72" t="str">
        <f>IF('S.D.PASTE SHEET'!N949="","",'S.D.PASTE SHEET'!N949)</f>
        <v/>
      </c>
      <c s="72" t="str">
        <f>IF('S.D.PASTE SHEET'!O949="","",'S.D.PASTE SHEET'!O949)</f>
        <v/>
      </c>
      <c s="72" t="str">
        <f>IF('S.D.PASTE SHEET'!P949="","",'S.D.PASTE SHEET'!P949)</f>
        <v/>
      </c>
      <c s="72" t="str">
        <f>IF('S.D.PASTE SHEET'!Q949="","",'S.D.PASTE SHEET'!Q949)</f>
        <v/>
      </c>
      <c s="72" t="str">
        <f>IF('S.D.PASTE SHEET'!R949="","",'S.D.PASTE SHEET'!R949)</f>
        <v/>
      </c>
      <c s="72" t="str">
        <f>IF('S.D.PASTE SHEET'!S949="","",'S.D.PASTE SHEET'!S949)</f>
        <v/>
      </c>
      <c s="72" t="str">
        <f>IF('S.D.PASTE SHEET'!T949="","",'S.D.PASTE SHEET'!T949)</f>
        <v/>
      </c>
      <c s="72" t="str">
        <f>IF('S.D.PASTE SHEET'!U949="","",'S.D.PASTE SHEET'!U949)</f>
        <v/>
      </c>
      <c s="72" t="str">
        <f>IF('S.D.PASTE SHEET'!V949="","",'S.D.PASTE SHEET'!V949)</f>
        <v/>
      </c>
      <c s="72" t="str">
        <f>IF('S.D.PASTE SHEET'!W949="","",'S.D.PASTE SHEET'!W949)</f>
        <v/>
      </c>
      <c s="72" t="str">
        <f>IF('S.D.PASTE SHEET'!X949="","",'S.D.PASTE SHEET'!X949)</f>
        <v/>
      </c>
      <c s="72" t="str">
        <f>IF('S.D.PASTE SHEET'!Y949="","",'S.D.PASTE SHEET'!Y949)</f>
        <v/>
      </c>
      <c s="72" t="str">
        <f>IF('S.D.PASTE SHEET'!Z949="","",'S.D.PASTE SHEET'!Z949)</f>
        <v/>
      </c>
      <c s="72" t="str">
        <f>IF('S.D.PASTE SHEET'!AA949="","",'S.D.PASTE SHEET'!AA949)</f>
        <v/>
      </c>
      <c s="72" t="str">
        <f>IF('S.D.PASTE SHEET'!AB949="","",'S.D.PASTE SHEET'!AB949)</f>
        <v/>
      </c>
      <c s="72" t="str">
        <f>IF('S.D.PASTE SHEET'!AC949="","",'S.D.PASTE SHEET'!AC949)</f>
        <v/>
      </c>
      <c s="72" t="str">
        <f>IF('S.D.PASTE SHEET'!AD949="","",'S.D.PASTE SHEET'!AD949)</f>
        <v/>
      </c>
      <c s="74"/>
      <c s="70" t="str">
        <f>IF(AK949="","",IF(AK949&gt;0,COUNT($AG$2:AG949),""))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IF(BC949="","",IF(BC949&gt;0,COUNT($AY$2:AY949),""))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0" spans="1:157" ht="15.75" customHeight="1">
      <c r="A950" s="72" t="str">
        <f>IF('S.D.PASTE SHEET'!A950="","",'S.D.PASTE SHEET'!A950)</f>
        <v/>
      </c>
      <c s="72" t="str">
        <f>IF('S.D.PASTE SHEET'!B950="","",'S.D.PASTE SHEET'!B950)</f>
        <v/>
      </c>
      <c s="72" t="str">
        <f>IF('S.D.PASTE SHEET'!C950="","",'S.D.PASTE SHEET'!C950)</f>
        <v/>
      </c>
      <c s="73" t="str">
        <f>IF('S.D.PASTE SHEET'!D950="","",'S.D.PASTE SHEET'!D950)</f>
        <v/>
      </c>
      <c s="72" t="str">
        <f>IF('S.D.PASTE SHEET'!E950="","",UPPER('S.D.PASTE SHEET'!E950))</f>
        <v/>
      </c>
      <c s="72" t="str">
        <f>IF('S.D.PASTE SHEET'!F950="","",'S.D.PASTE SHEET'!F950)</f>
        <v/>
      </c>
      <c s="72" t="str">
        <f>IF('S.D.PASTE SHEET'!G950="","",UPPER('S.D.PASTE SHEET'!G950))</f>
        <v/>
      </c>
      <c s="72" t="str">
        <f>IF('S.D.PASTE SHEET'!H950="","",UPPER('S.D.PASTE SHEET'!H950))</f>
        <v/>
      </c>
      <c s="72" t="str">
        <f>IF('S.D.PASTE SHEET'!I950="","",'S.D.PASTE SHEET'!I950)</f>
        <v/>
      </c>
      <c s="73" t="str">
        <f>IF('S.D.PASTE SHEET'!J950="","",'S.D.PASTE SHEET'!J950)</f>
        <v/>
      </c>
      <c s="72" t="str">
        <f>IF('S.D.PASTE SHEET'!K950="","",'S.D.PASTE SHEET'!K950)</f>
        <v/>
      </c>
      <c s="72" t="str">
        <f>IF('S.D.PASTE SHEET'!L950="","",'S.D.PASTE SHEET'!L950)</f>
        <v/>
      </c>
      <c s="72" t="str">
        <f>IF('S.D.PASTE SHEET'!M950="","",'S.D.PASTE SHEET'!M950)</f>
        <v/>
      </c>
      <c s="72" t="str">
        <f>IF('S.D.PASTE SHEET'!N950="","",'S.D.PASTE SHEET'!N950)</f>
        <v/>
      </c>
      <c s="72" t="str">
        <f>IF('S.D.PASTE SHEET'!O950="","",'S.D.PASTE SHEET'!O950)</f>
        <v/>
      </c>
      <c s="72" t="str">
        <f>IF('S.D.PASTE SHEET'!P950="","",'S.D.PASTE SHEET'!P950)</f>
        <v/>
      </c>
      <c s="72" t="str">
        <f>IF('S.D.PASTE SHEET'!Q950="","",'S.D.PASTE SHEET'!Q950)</f>
        <v/>
      </c>
      <c s="72" t="str">
        <f>IF('S.D.PASTE SHEET'!R950="","",'S.D.PASTE SHEET'!R950)</f>
        <v/>
      </c>
      <c s="72" t="str">
        <f>IF('S.D.PASTE SHEET'!S950="","",'S.D.PASTE SHEET'!S950)</f>
        <v/>
      </c>
      <c s="72" t="str">
        <f>IF('S.D.PASTE SHEET'!T950="","",'S.D.PASTE SHEET'!T950)</f>
        <v/>
      </c>
      <c s="72" t="str">
        <f>IF('S.D.PASTE SHEET'!U950="","",'S.D.PASTE SHEET'!U950)</f>
        <v/>
      </c>
      <c s="72" t="str">
        <f>IF('S.D.PASTE SHEET'!V950="","",'S.D.PASTE SHEET'!V950)</f>
        <v/>
      </c>
      <c s="72" t="str">
        <f>IF('S.D.PASTE SHEET'!W950="","",'S.D.PASTE SHEET'!W950)</f>
        <v/>
      </c>
      <c s="72" t="str">
        <f>IF('S.D.PASTE SHEET'!X950="","",'S.D.PASTE SHEET'!X950)</f>
        <v/>
      </c>
      <c s="72" t="str">
        <f>IF('S.D.PASTE SHEET'!Y950="","",'S.D.PASTE SHEET'!Y950)</f>
        <v/>
      </c>
      <c s="72" t="str">
        <f>IF('S.D.PASTE SHEET'!Z950="","",'S.D.PASTE SHEET'!Z950)</f>
        <v/>
      </c>
      <c s="72" t="str">
        <f>IF('S.D.PASTE SHEET'!AA950="","",'S.D.PASTE SHEET'!AA950)</f>
        <v/>
      </c>
      <c s="72" t="str">
        <f>IF('S.D.PASTE SHEET'!AB950="","",'S.D.PASTE SHEET'!AB950)</f>
        <v/>
      </c>
      <c s="72" t="str">
        <f>IF('S.D.PASTE SHEET'!AC950="","",'S.D.PASTE SHEET'!AC950)</f>
        <v/>
      </c>
      <c s="72" t="str">
        <f>IF('S.D.PASTE SHEET'!AD950="","",'S.D.PASTE SHEET'!AD950)</f>
        <v/>
      </c>
      <c s="74"/>
      <c s="70" t="str">
        <f>IF(AK950="","",IF(AK950&gt;0,COUNT($AG$2:AG950),""))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IF(BC950="","",IF(BC950&gt;0,COUNT($AY$2:AY950),""))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1" spans="1:157" ht="15.75" customHeight="1">
      <c r="A951" s="72" t="str">
        <f>IF('S.D.PASTE SHEET'!A951="","",'S.D.PASTE SHEET'!A951)</f>
        <v/>
      </c>
      <c s="72" t="str">
        <f>IF('S.D.PASTE SHEET'!B951="","",'S.D.PASTE SHEET'!B951)</f>
        <v/>
      </c>
      <c s="72" t="str">
        <f>IF('S.D.PASTE SHEET'!C951="","",'S.D.PASTE SHEET'!C951)</f>
        <v/>
      </c>
      <c s="73" t="str">
        <f>IF('S.D.PASTE SHEET'!D951="","",'S.D.PASTE SHEET'!D951)</f>
        <v/>
      </c>
      <c s="72" t="str">
        <f>IF('S.D.PASTE SHEET'!E951="","",UPPER('S.D.PASTE SHEET'!E951))</f>
        <v/>
      </c>
      <c s="72" t="str">
        <f>IF('S.D.PASTE SHEET'!F951="","",'S.D.PASTE SHEET'!F951)</f>
        <v/>
      </c>
      <c s="72" t="str">
        <f>IF('S.D.PASTE SHEET'!G951="","",UPPER('S.D.PASTE SHEET'!G951))</f>
        <v/>
      </c>
      <c s="72" t="str">
        <f>IF('S.D.PASTE SHEET'!H951="","",UPPER('S.D.PASTE SHEET'!H951))</f>
        <v/>
      </c>
      <c s="72" t="str">
        <f>IF('S.D.PASTE SHEET'!I951="","",'S.D.PASTE SHEET'!I951)</f>
        <v/>
      </c>
      <c s="73" t="str">
        <f>IF('S.D.PASTE SHEET'!J951="","",'S.D.PASTE SHEET'!J951)</f>
        <v/>
      </c>
      <c s="72" t="str">
        <f>IF('S.D.PASTE SHEET'!K951="","",'S.D.PASTE SHEET'!K951)</f>
        <v/>
      </c>
      <c s="72" t="str">
        <f>IF('S.D.PASTE SHEET'!L951="","",'S.D.PASTE SHEET'!L951)</f>
        <v/>
      </c>
      <c s="72" t="str">
        <f>IF('S.D.PASTE SHEET'!M951="","",'S.D.PASTE SHEET'!M951)</f>
        <v/>
      </c>
      <c s="72" t="str">
        <f>IF('S.D.PASTE SHEET'!N951="","",'S.D.PASTE SHEET'!N951)</f>
        <v/>
      </c>
      <c s="72" t="str">
        <f>IF('S.D.PASTE SHEET'!O951="","",'S.D.PASTE SHEET'!O951)</f>
        <v/>
      </c>
      <c s="72" t="str">
        <f>IF('S.D.PASTE SHEET'!P951="","",'S.D.PASTE SHEET'!P951)</f>
        <v/>
      </c>
      <c s="72" t="str">
        <f>IF('S.D.PASTE SHEET'!Q951="","",'S.D.PASTE SHEET'!Q951)</f>
        <v/>
      </c>
      <c s="72" t="str">
        <f>IF('S.D.PASTE SHEET'!R951="","",'S.D.PASTE SHEET'!R951)</f>
        <v/>
      </c>
      <c s="72" t="str">
        <f>IF('S.D.PASTE SHEET'!S951="","",'S.D.PASTE SHEET'!S951)</f>
        <v/>
      </c>
      <c s="72" t="str">
        <f>IF('S.D.PASTE SHEET'!T951="","",'S.D.PASTE SHEET'!T951)</f>
        <v/>
      </c>
      <c s="72" t="str">
        <f>IF('S.D.PASTE SHEET'!U951="","",'S.D.PASTE SHEET'!U951)</f>
        <v/>
      </c>
      <c s="72" t="str">
        <f>IF('S.D.PASTE SHEET'!V951="","",'S.D.PASTE SHEET'!V951)</f>
        <v/>
      </c>
      <c s="72" t="str">
        <f>IF('S.D.PASTE SHEET'!W951="","",'S.D.PASTE SHEET'!W951)</f>
        <v/>
      </c>
      <c s="72" t="str">
        <f>IF('S.D.PASTE SHEET'!X951="","",'S.D.PASTE SHEET'!X951)</f>
        <v/>
      </c>
      <c s="72" t="str">
        <f>IF('S.D.PASTE SHEET'!Y951="","",'S.D.PASTE SHEET'!Y951)</f>
        <v/>
      </c>
      <c s="72" t="str">
        <f>IF('S.D.PASTE SHEET'!Z951="","",'S.D.PASTE SHEET'!Z951)</f>
        <v/>
      </c>
      <c s="72" t="str">
        <f>IF('S.D.PASTE SHEET'!AA951="","",'S.D.PASTE SHEET'!AA951)</f>
        <v/>
      </c>
      <c s="72" t="str">
        <f>IF('S.D.PASTE SHEET'!AB951="","",'S.D.PASTE SHEET'!AB951)</f>
        <v/>
      </c>
      <c s="72" t="str">
        <f>IF('S.D.PASTE SHEET'!AC951="","",'S.D.PASTE SHEET'!AC951)</f>
        <v/>
      </c>
      <c s="72" t="str">
        <f>IF('S.D.PASTE SHEET'!AD951="","",'S.D.PASTE SHEET'!AD951)</f>
        <v/>
      </c>
      <c s="74"/>
      <c s="70" t="str">
        <f>IF(AK951="","",IF(AK951&gt;0,COUNT($AG$2:AG951),""))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IF(BC951="","",IF(BC951&gt;0,COUNT($AY$2:AY951),""))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2" spans="1:157" ht="15.75" customHeight="1">
      <c r="A952" s="72" t="str">
        <f>IF('S.D.PASTE SHEET'!A952="","",'S.D.PASTE SHEET'!A952)</f>
        <v/>
      </c>
      <c s="72" t="str">
        <f>IF('S.D.PASTE SHEET'!B952="","",'S.D.PASTE SHEET'!B952)</f>
        <v/>
      </c>
      <c s="72" t="str">
        <f>IF('S.D.PASTE SHEET'!C952="","",'S.D.PASTE SHEET'!C952)</f>
        <v/>
      </c>
      <c s="73" t="str">
        <f>IF('S.D.PASTE SHEET'!D952="","",'S.D.PASTE SHEET'!D952)</f>
        <v/>
      </c>
      <c s="72" t="str">
        <f>IF('S.D.PASTE SHEET'!E952="","",UPPER('S.D.PASTE SHEET'!E952))</f>
        <v/>
      </c>
      <c s="72" t="str">
        <f>IF('S.D.PASTE SHEET'!F952="","",'S.D.PASTE SHEET'!F952)</f>
        <v/>
      </c>
      <c s="72" t="str">
        <f>IF('S.D.PASTE SHEET'!G952="","",UPPER('S.D.PASTE SHEET'!G952))</f>
        <v/>
      </c>
      <c s="72" t="str">
        <f>IF('S.D.PASTE SHEET'!H952="","",UPPER('S.D.PASTE SHEET'!H952))</f>
        <v/>
      </c>
      <c s="72" t="str">
        <f>IF('S.D.PASTE SHEET'!I952="","",'S.D.PASTE SHEET'!I952)</f>
        <v/>
      </c>
      <c s="73" t="str">
        <f>IF('S.D.PASTE SHEET'!J952="","",'S.D.PASTE SHEET'!J952)</f>
        <v/>
      </c>
      <c s="72" t="str">
        <f>IF('S.D.PASTE SHEET'!K952="","",'S.D.PASTE SHEET'!K952)</f>
        <v/>
      </c>
      <c s="72" t="str">
        <f>IF('S.D.PASTE SHEET'!L952="","",'S.D.PASTE SHEET'!L952)</f>
        <v/>
      </c>
      <c s="72" t="str">
        <f>IF('S.D.PASTE SHEET'!M952="","",'S.D.PASTE SHEET'!M952)</f>
        <v/>
      </c>
      <c s="72" t="str">
        <f>IF('S.D.PASTE SHEET'!N952="","",'S.D.PASTE SHEET'!N952)</f>
        <v/>
      </c>
      <c s="72" t="str">
        <f>IF('S.D.PASTE SHEET'!O952="","",'S.D.PASTE SHEET'!O952)</f>
        <v/>
      </c>
      <c s="72" t="str">
        <f>IF('S.D.PASTE SHEET'!P952="","",'S.D.PASTE SHEET'!P952)</f>
        <v/>
      </c>
      <c s="72" t="str">
        <f>IF('S.D.PASTE SHEET'!Q952="","",'S.D.PASTE SHEET'!Q952)</f>
        <v/>
      </c>
      <c s="72" t="str">
        <f>IF('S.D.PASTE SHEET'!R952="","",'S.D.PASTE SHEET'!R952)</f>
        <v/>
      </c>
      <c s="72" t="str">
        <f>IF('S.D.PASTE SHEET'!S952="","",'S.D.PASTE SHEET'!S952)</f>
        <v/>
      </c>
      <c s="72" t="str">
        <f>IF('S.D.PASTE SHEET'!T952="","",'S.D.PASTE SHEET'!T952)</f>
        <v/>
      </c>
      <c s="72" t="str">
        <f>IF('S.D.PASTE SHEET'!U952="","",'S.D.PASTE SHEET'!U952)</f>
        <v/>
      </c>
      <c s="72" t="str">
        <f>IF('S.D.PASTE SHEET'!V952="","",'S.D.PASTE SHEET'!V952)</f>
        <v/>
      </c>
      <c s="72" t="str">
        <f>IF('S.D.PASTE SHEET'!W952="","",'S.D.PASTE SHEET'!W952)</f>
        <v/>
      </c>
      <c s="72" t="str">
        <f>IF('S.D.PASTE SHEET'!X952="","",'S.D.PASTE SHEET'!X952)</f>
        <v/>
      </c>
      <c s="72" t="str">
        <f>IF('S.D.PASTE SHEET'!Y952="","",'S.D.PASTE SHEET'!Y952)</f>
        <v/>
      </c>
      <c s="72" t="str">
        <f>IF('S.D.PASTE SHEET'!Z952="","",'S.D.PASTE SHEET'!Z952)</f>
        <v/>
      </c>
      <c s="72" t="str">
        <f>IF('S.D.PASTE SHEET'!AA952="","",'S.D.PASTE SHEET'!AA952)</f>
        <v/>
      </c>
      <c s="72" t="str">
        <f>IF('S.D.PASTE SHEET'!AB952="","",'S.D.PASTE SHEET'!AB952)</f>
        <v/>
      </c>
      <c s="72" t="str">
        <f>IF('S.D.PASTE SHEET'!AC952="","",'S.D.PASTE SHEET'!AC952)</f>
        <v/>
      </c>
      <c s="72" t="str">
        <f>IF('S.D.PASTE SHEET'!AD952="","",'S.D.PASTE SHEET'!AD952)</f>
        <v/>
      </c>
      <c s="74"/>
      <c s="70" t="str">
        <f>IF(AK952="","",IF(AK952&gt;0,COUNT($AG$2:AG952),""))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IF(BC952="","",IF(BC952&gt;0,COUNT($AY$2:AY952),""))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3" spans="1:157" ht="15.75" customHeight="1">
      <c r="A953" s="72" t="str">
        <f>IF('S.D.PASTE SHEET'!A953="","",'S.D.PASTE SHEET'!A953)</f>
        <v/>
      </c>
      <c s="72" t="str">
        <f>IF('S.D.PASTE SHEET'!B953="","",'S.D.PASTE SHEET'!B953)</f>
        <v/>
      </c>
      <c s="72" t="str">
        <f>IF('S.D.PASTE SHEET'!C953="","",'S.D.PASTE SHEET'!C953)</f>
        <v/>
      </c>
      <c s="73" t="str">
        <f>IF('S.D.PASTE SHEET'!D953="","",'S.D.PASTE SHEET'!D953)</f>
        <v/>
      </c>
      <c s="72" t="str">
        <f>IF('S.D.PASTE SHEET'!E953="","",UPPER('S.D.PASTE SHEET'!E953))</f>
        <v/>
      </c>
      <c s="72" t="str">
        <f>IF('S.D.PASTE SHEET'!F953="","",'S.D.PASTE SHEET'!F953)</f>
        <v/>
      </c>
      <c s="72" t="str">
        <f>IF('S.D.PASTE SHEET'!G953="","",UPPER('S.D.PASTE SHEET'!G953))</f>
        <v/>
      </c>
      <c s="72" t="str">
        <f>IF('S.D.PASTE SHEET'!H953="","",UPPER('S.D.PASTE SHEET'!H953))</f>
        <v/>
      </c>
      <c s="72" t="str">
        <f>IF('S.D.PASTE SHEET'!I953="","",'S.D.PASTE SHEET'!I953)</f>
        <v/>
      </c>
      <c s="73" t="str">
        <f>IF('S.D.PASTE SHEET'!J953="","",'S.D.PASTE SHEET'!J953)</f>
        <v/>
      </c>
      <c s="72" t="str">
        <f>IF('S.D.PASTE SHEET'!K953="","",'S.D.PASTE SHEET'!K953)</f>
        <v/>
      </c>
      <c s="72" t="str">
        <f>IF('S.D.PASTE SHEET'!L953="","",'S.D.PASTE SHEET'!L953)</f>
        <v/>
      </c>
      <c s="72" t="str">
        <f>IF('S.D.PASTE SHEET'!M953="","",'S.D.PASTE SHEET'!M953)</f>
        <v/>
      </c>
      <c s="72" t="str">
        <f>IF('S.D.PASTE SHEET'!N953="","",'S.D.PASTE SHEET'!N953)</f>
        <v/>
      </c>
      <c s="72" t="str">
        <f>IF('S.D.PASTE SHEET'!O953="","",'S.D.PASTE SHEET'!O953)</f>
        <v/>
      </c>
      <c s="72" t="str">
        <f>IF('S.D.PASTE SHEET'!P953="","",'S.D.PASTE SHEET'!P953)</f>
        <v/>
      </c>
      <c s="72" t="str">
        <f>IF('S.D.PASTE SHEET'!Q953="","",'S.D.PASTE SHEET'!Q953)</f>
        <v/>
      </c>
      <c s="72" t="str">
        <f>IF('S.D.PASTE SHEET'!R953="","",'S.D.PASTE SHEET'!R953)</f>
        <v/>
      </c>
      <c s="72" t="str">
        <f>IF('S.D.PASTE SHEET'!S953="","",'S.D.PASTE SHEET'!S953)</f>
        <v/>
      </c>
      <c s="72" t="str">
        <f>IF('S.D.PASTE SHEET'!T953="","",'S.D.PASTE SHEET'!T953)</f>
        <v/>
      </c>
      <c s="72" t="str">
        <f>IF('S.D.PASTE SHEET'!U953="","",'S.D.PASTE SHEET'!U953)</f>
        <v/>
      </c>
      <c s="72" t="str">
        <f>IF('S.D.PASTE SHEET'!V953="","",'S.D.PASTE SHEET'!V953)</f>
        <v/>
      </c>
      <c s="72" t="str">
        <f>IF('S.D.PASTE SHEET'!W953="","",'S.D.PASTE SHEET'!W953)</f>
        <v/>
      </c>
      <c s="72" t="str">
        <f>IF('S.D.PASTE SHEET'!X953="","",'S.D.PASTE SHEET'!X953)</f>
        <v/>
      </c>
      <c s="72" t="str">
        <f>IF('S.D.PASTE SHEET'!Y953="","",'S.D.PASTE SHEET'!Y953)</f>
        <v/>
      </c>
      <c s="72" t="str">
        <f>IF('S.D.PASTE SHEET'!Z953="","",'S.D.PASTE SHEET'!Z953)</f>
        <v/>
      </c>
      <c s="72" t="str">
        <f>IF('S.D.PASTE SHEET'!AA953="","",'S.D.PASTE SHEET'!AA953)</f>
        <v/>
      </c>
      <c s="72" t="str">
        <f>IF('S.D.PASTE SHEET'!AB953="","",'S.D.PASTE SHEET'!AB953)</f>
        <v/>
      </c>
      <c s="72" t="str">
        <f>IF('S.D.PASTE SHEET'!AC953="","",'S.D.PASTE SHEET'!AC953)</f>
        <v/>
      </c>
      <c s="72" t="str">
        <f>IF('S.D.PASTE SHEET'!AD953="","",'S.D.PASTE SHEET'!AD953)</f>
        <v/>
      </c>
      <c s="74"/>
      <c s="70" t="str">
        <f>IF(AK953="","",IF(AK953&gt;0,COUNT($AG$2:AG953),""))</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IF(BC953="","",IF(BC953&gt;0,COUNT($AY$2:AY953),""))</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4" spans="1:157" ht="15.75" customHeight="1">
      <c r="A954" s="72" t="str">
        <f>IF('S.D.PASTE SHEET'!A954="","",'S.D.PASTE SHEET'!A954)</f>
        <v/>
      </c>
      <c s="72" t="str">
        <f>IF('S.D.PASTE SHEET'!B954="","",'S.D.PASTE SHEET'!B954)</f>
        <v/>
      </c>
      <c s="72" t="str">
        <f>IF('S.D.PASTE SHEET'!C954="","",'S.D.PASTE SHEET'!C954)</f>
        <v/>
      </c>
      <c s="73" t="str">
        <f>IF('S.D.PASTE SHEET'!D954="","",'S.D.PASTE SHEET'!D954)</f>
        <v/>
      </c>
      <c s="72" t="str">
        <f>IF('S.D.PASTE SHEET'!E954="","",UPPER('S.D.PASTE SHEET'!E954))</f>
        <v/>
      </c>
      <c s="72" t="str">
        <f>IF('S.D.PASTE SHEET'!F954="","",'S.D.PASTE SHEET'!F954)</f>
        <v/>
      </c>
      <c s="72" t="str">
        <f>IF('S.D.PASTE SHEET'!G954="","",UPPER('S.D.PASTE SHEET'!G954))</f>
        <v/>
      </c>
      <c s="72" t="str">
        <f>IF('S.D.PASTE SHEET'!H954="","",UPPER('S.D.PASTE SHEET'!H954))</f>
        <v/>
      </c>
      <c s="72" t="str">
        <f>IF('S.D.PASTE SHEET'!I954="","",'S.D.PASTE SHEET'!I954)</f>
        <v/>
      </c>
      <c s="73" t="str">
        <f>IF('S.D.PASTE SHEET'!J954="","",'S.D.PASTE SHEET'!J954)</f>
        <v/>
      </c>
      <c s="72" t="str">
        <f>IF('S.D.PASTE SHEET'!K954="","",'S.D.PASTE SHEET'!K954)</f>
        <v/>
      </c>
      <c s="72" t="str">
        <f>IF('S.D.PASTE SHEET'!L954="","",'S.D.PASTE SHEET'!L954)</f>
        <v/>
      </c>
      <c s="72" t="str">
        <f>IF('S.D.PASTE SHEET'!M954="","",'S.D.PASTE SHEET'!M954)</f>
        <v/>
      </c>
      <c s="72" t="str">
        <f>IF('S.D.PASTE SHEET'!N954="","",'S.D.PASTE SHEET'!N954)</f>
        <v/>
      </c>
      <c s="72" t="str">
        <f>IF('S.D.PASTE SHEET'!O954="","",'S.D.PASTE SHEET'!O954)</f>
        <v/>
      </c>
      <c s="72" t="str">
        <f>IF('S.D.PASTE SHEET'!P954="","",'S.D.PASTE SHEET'!P954)</f>
        <v/>
      </c>
      <c s="72" t="str">
        <f>IF('S.D.PASTE SHEET'!Q954="","",'S.D.PASTE SHEET'!Q954)</f>
        <v/>
      </c>
      <c s="72" t="str">
        <f>IF('S.D.PASTE SHEET'!R954="","",'S.D.PASTE SHEET'!R954)</f>
        <v/>
      </c>
      <c s="72" t="str">
        <f>IF('S.D.PASTE SHEET'!S954="","",'S.D.PASTE SHEET'!S954)</f>
        <v/>
      </c>
      <c s="72" t="str">
        <f>IF('S.D.PASTE SHEET'!T954="","",'S.D.PASTE SHEET'!T954)</f>
        <v/>
      </c>
      <c s="72" t="str">
        <f>IF('S.D.PASTE SHEET'!U954="","",'S.D.PASTE SHEET'!U954)</f>
        <v/>
      </c>
      <c s="72" t="str">
        <f>IF('S.D.PASTE SHEET'!V954="","",'S.D.PASTE SHEET'!V954)</f>
        <v/>
      </c>
      <c s="72" t="str">
        <f>IF('S.D.PASTE SHEET'!W954="","",'S.D.PASTE SHEET'!W954)</f>
        <v/>
      </c>
      <c s="72" t="str">
        <f>IF('S.D.PASTE SHEET'!X954="","",'S.D.PASTE SHEET'!X954)</f>
        <v/>
      </c>
      <c s="72" t="str">
        <f>IF('S.D.PASTE SHEET'!Y954="","",'S.D.PASTE SHEET'!Y954)</f>
        <v/>
      </c>
      <c s="72" t="str">
        <f>IF('S.D.PASTE SHEET'!Z954="","",'S.D.PASTE SHEET'!Z954)</f>
        <v/>
      </c>
      <c s="72" t="str">
        <f>IF('S.D.PASTE SHEET'!AA954="","",'S.D.PASTE SHEET'!AA954)</f>
        <v/>
      </c>
      <c s="72" t="str">
        <f>IF('S.D.PASTE SHEET'!AB954="","",'S.D.PASTE SHEET'!AB954)</f>
        <v/>
      </c>
      <c s="72" t="str">
        <f>IF('S.D.PASTE SHEET'!AC954="","",'S.D.PASTE SHEET'!AC954)</f>
        <v/>
      </c>
      <c s="72" t="str">
        <f>IF('S.D.PASTE SHEET'!AD954="","",'S.D.PASTE SHEET'!AD954)</f>
        <v/>
      </c>
      <c s="74"/>
      <c s="70" t="str">
        <f>IF(AK954="","",IF(AK954&gt;0,COUNT($AG$2:AG954),""))</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IF(BC954="","",IF(BC954&gt;0,COUNT($AY$2:AY954),""))</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5" spans="1:157" ht="15.75" customHeight="1">
      <c r="A955" s="72" t="str">
        <f>IF('S.D.PASTE SHEET'!A955="","",'S.D.PASTE SHEET'!A955)</f>
        <v/>
      </c>
      <c s="72" t="str">
        <f>IF('S.D.PASTE SHEET'!B955="","",'S.D.PASTE SHEET'!B955)</f>
        <v/>
      </c>
      <c s="72" t="str">
        <f>IF('S.D.PASTE SHEET'!C955="","",'S.D.PASTE SHEET'!C955)</f>
        <v/>
      </c>
      <c s="73" t="str">
        <f>IF('S.D.PASTE SHEET'!D955="","",'S.D.PASTE SHEET'!D955)</f>
        <v/>
      </c>
      <c s="72" t="str">
        <f>IF('S.D.PASTE SHEET'!E955="","",UPPER('S.D.PASTE SHEET'!E955))</f>
        <v/>
      </c>
      <c s="72" t="str">
        <f>IF('S.D.PASTE SHEET'!F955="","",'S.D.PASTE SHEET'!F955)</f>
        <v/>
      </c>
      <c s="72" t="str">
        <f>IF('S.D.PASTE SHEET'!G955="","",UPPER('S.D.PASTE SHEET'!G955))</f>
        <v/>
      </c>
      <c s="72" t="str">
        <f>IF('S.D.PASTE SHEET'!H955="","",UPPER('S.D.PASTE SHEET'!H955))</f>
        <v/>
      </c>
      <c s="72" t="str">
        <f>IF('S.D.PASTE SHEET'!I955="","",'S.D.PASTE SHEET'!I955)</f>
        <v/>
      </c>
      <c s="73" t="str">
        <f>IF('S.D.PASTE SHEET'!J955="","",'S.D.PASTE SHEET'!J955)</f>
        <v/>
      </c>
      <c s="72" t="str">
        <f>IF('S.D.PASTE SHEET'!K955="","",'S.D.PASTE SHEET'!K955)</f>
        <v/>
      </c>
      <c s="72" t="str">
        <f>IF('S.D.PASTE SHEET'!L955="","",'S.D.PASTE SHEET'!L955)</f>
        <v/>
      </c>
      <c s="72" t="str">
        <f>IF('S.D.PASTE SHEET'!M955="","",'S.D.PASTE SHEET'!M955)</f>
        <v/>
      </c>
      <c s="72" t="str">
        <f>IF('S.D.PASTE SHEET'!N955="","",'S.D.PASTE SHEET'!N955)</f>
        <v/>
      </c>
      <c s="72" t="str">
        <f>IF('S.D.PASTE SHEET'!O955="","",'S.D.PASTE SHEET'!O955)</f>
        <v/>
      </c>
      <c s="72" t="str">
        <f>IF('S.D.PASTE SHEET'!P955="","",'S.D.PASTE SHEET'!P955)</f>
        <v/>
      </c>
      <c s="72" t="str">
        <f>IF('S.D.PASTE SHEET'!Q955="","",'S.D.PASTE SHEET'!Q955)</f>
        <v/>
      </c>
      <c s="72" t="str">
        <f>IF('S.D.PASTE SHEET'!R955="","",'S.D.PASTE SHEET'!R955)</f>
        <v/>
      </c>
      <c s="72" t="str">
        <f>IF('S.D.PASTE SHEET'!S955="","",'S.D.PASTE SHEET'!S955)</f>
        <v/>
      </c>
      <c s="72" t="str">
        <f>IF('S.D.PASTE SHEET'!T955="","",'S.D.PASTE SHEET'!T955)</f>
        <v/>
      </c>
      <c s="72" t="str">
        <f>IF('S.D.PASTE SHEET'!U955="","",'S.D.PASTE SHEET'!U955)</f>
        <v/>
      </c>
      <c s="72" t="str">
        <f>IF('S.D.PASTE SHEET'!V955="","",'S.D.PASTE SHEET'!V955)</f>
        <v/>
      </c>
      <c s="72" t="str">
        <f>IF('S.D.PASTE SHEET'!W955="","",'S.D.PASTE SHEET'!W955)</f>
        <v/>
      </c>
      <c s="72" t="str">
        <f>IF('S.D.PASTE SHEET'!X955="","",'S.D.PASTE SHEET'!X955)</f>
        <v/>
      </c>
      <c s="72" t="str">
        <f>IF('S.D.PASTE SHEET'!Y955="","",'S.D.PASTE SHEET'!Y955)</f>
        <v/>
      </c>
      <c s="72" t="str">
        <f>IF('S.D.PASTE SHEET'!Z955="","",'S.D.PASTE SHEET'!Z955)</f>
        <v/>
      </c>
      <c s="72" t="str">
        <f>IF('S.D.PASTE SHEET'!AA955="","",'S.D.PASTE SHEET'!AA955)</f>
        <v/>
      </c>
      <c s="72" t="str">
        <f>IF('S.D.PASTE SHEET'!AB955="","",'S.D.PASTE SHEET'!AB955)</f>
        <v/>
      </c>
      <c s="72" t="str">
        <f>IF('S.D.PASTE SHEET'!AC955="","",'S.D.PASTE SHEET'!AC955)</f>
        <v/>
      </c>
      <c s="72" t="str">
        <f>IF('S.D.PASTE SHEET'!AD955="","",'S.D.PASTE SHEET'!AD955)</f>
        <v/>
      </c>
      <c s="74"/>
      <c s="70" t="str">
        <f>IF(AK955="","",IF(AK955&gt;0,COUNT($AG$2:AG955),""))</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IF(BC955="","",IF(BC955&gt;0,COUNT($AY$2:AY955),""))</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6" spans="1:157" ht="15.75" customHeight="1">
      <c r="A956" s="72" t="str">
        <f>IF('S.D.PASTE SHEET'!A956="","",'S.D.PASTE SHEET'!A956)</f>
        <v/>
      </c>
      <c s="72" t="str">
        <f>IF('S.D.PASTE SHEET'!B956="","",'S.D.PASTE SHEET'!B956)</f>
        <v/>
      </c>
      <c s="72" t="str">
        <f>IF('S.D.PASTE SHEET'!C956="","",'S.D.PASTE SHEET'!C956)</f>
        <v/>
      </c>
      <c s="73" t="str">
        <f>IF('S.D.PASTE SHEET'!D956="","",'S.D.PASTE SHEET'!D956)</f>
        <v/>
      </c>
      <c s="72" t="str">
        <f>IF('S.D.PASTE SHEET'!E956="","",UPPER('S.D.PASTE SHEET'!E956))</f>
        <v/>
      </c>
      <c s="72" t="str">
        <f>IF('S.D.PASTE SHEET'!F956="","",'S.D.PASTE SHEET'!F956)</f>
        <v/>
      </c>
      <c s="72" t="str">
        <f>IF('S.D.PASTE SHEET'!G956="","",UPPER('S.D.PASTE SHEET'!G956))</f>
        <v/>
      </c>
      <c s="72" t="str">
        <f>IF('S.D.PASTE SHEET'!H956="","",UPPER('S.D.PASTE SHEET'!H956))</f>
        <v/>
      </c>
      <c s="72" t="str">
        <f>IF('S.D.PASTE SHEET'!I956="","",'S.D.PASTE SHEET'!I956)</f>
        <v/>
      </c>
      <c s="73" t="str">
        <f>IF('S.D.PASTE SHEET'!J956="","",'S.D.PASTE SHEET'!J956)</f>
        <v/>
      </c>
      <c s="72" t="str">
        <f>IF('S.D.PASTE SHEET'!K956="","",'S.D.PASTE SHEET'!K956)</f>
        <v/>
      </c>
      <c s="72" t="str">
        <f>IF('S.D.PASTE SHEET'!L956="","",'S.D.PASTE SHEET'!L956)</f>
        <v/>
      </c>
      <c s="72" t="str">
        <f>IF('S.D.PASTE SHEET'!M956="","",'S.D.PASTE SHEET'!M956)</f>
        <v/>
      </c>
      <c s="72" t="str">
        <f>IF('S.D.PASTE SHEET'!N956="","",'S.D.PASTE SHEET'!N956)</f>
        <v/>
      </c>
      <c s="72" t="str">
        <f>IF('S.D.PASTE SHEET'!O956="","",'S.D.PASTE SHEET'!O956)</f>
        <v/>
      </c>
      <c s="72" t="str">
        <f>IF('S.D.PASTE SHEET'!P956="","",'S.D.PASTE SHEET'!P956)</f>
        <v/>
      </c>
      <c s="72" t="str">
        <f>IF('S.D.PASTE SHEET'!Q956="","",'S.D.PASTE SHEET'!Q956)</f>
        <v/>
      </c>
      <c s="72" t="str">
        <f>IF('S.D.PASTE SHEET'!R956="","",'S.D.PASTE SHEET'!R956)</f>
        <v/>
      </c>
      <c s="72" t="str">
        <f>IF('S.D.PASTE SHEET'!S956="","",'S.D.PASTE SHEET'!S956)</f>
        <v/>
      </c>
      <c s="72" t="str">
        <f>IF('S.D.PASTE SHEET'!T956="","",'S.D.PASTE SHEET'!T956)</f>
        <v/>
      </c>
      <c s="72" t="str">
        <f>IF('S.D.PASTE SHEET'!U956="","",'S.D.PASTE SHEET'!U956)</f>
        <v/>
      </c>
      <c s="72" t="str">
        <f>IF('S.D.PASTE SHEET'!V956="","",'S.D.PASTE SHEET'!V956)</f>
        <v/>
      </c>
      <c s="72" t="str">
        <f>IF('S.D.PASTE SHEET'!W956="","",'S.D.PASTE SHEET'!W956)</f>
        <v/>
      </c>
      <c s="72" t="str">
        <f>IF('S.D.PASTE SHEET'!X956="","",'S.D.PASTE SHEET'!X956)</f>
        <v/>
      </c>
      <c s="72" t="str">
        <f>IF('S.D.PASTE SHEET'!Y956="","",'S.D.PASTE SHEET'!Y956)</f>
        <v/>
      </c>
      <c s="72" t="str">
        <f>IF('S.D.PASTE SHEET'!Z956="","",'S.D.PASTE SHEET'!Z956)</f>
        <v/>
      </c>
      <c s="72" t="str">
        <f>IF('S.D.PASTE SHEET'!AA956="","",'S.D.PASTE SHEET'!AA956)</f>
        <v/>
      </c>
      <c s="72" t="str">
        <f>IF('S.D.PASTE SHEET'!AB956="","",'S.D.PASTE SHEET'!AB956)</f>
        <v/>
      </c>
      <c s="72" t="str">
        <f>IF('S.D.PASTE SHEET'!AC956="","",'S.D.PASTE SHEET'!AC956)</f>
        <v/>
      </c>
      <c s="72" t="str">
        <f>IF('S.D.PASTE SHEET'!AD956="","",'S.D.PASTE SHEET'!AD956)</f>
        <v/>
      </c>
      <c s="74"/>
      <c s="70" t="str">
        <f>IF(AK956="","",IF(AK956&gt;0,COUNT($AG$2:AG956),""))</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IF(BC956="","",IF(BC956&gt;0,COUNT($AY$2:AY956),""))</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7" spans="1:157" ht="15.75" customHeight="1">
      <c r="A957" s="72" t="str">
        <f>IF('S.D.PASTE SHEET'!A957="","",'S.D.PASTE SHEET'!A957)</f>
        <v/>
      </c>
      <c s="72" t="str">
        <f>IF('S.D.PASTE SHEET'!B957="","",'S.D.PASTE SHEET'!B957)</f>
        <v/>
      </c>
      <c s="72" t="str">
        <f>IF('S.D.PASTE SHEET'!C957="","",'S.D.PASTE SHEET'!C957)</f>
        <v/>
      </c>
      <c s="73" t="str">
        <f>IF('S.D.PASTE SHEET'!D957="","",'S.D.PASTE SHEET'!D957)</f>
        <v/>
      </c>
      <c s="72" t="str">
        <f>IF('S.D.PASTE SHEET'!E957="","",UPPER('S.D.PASTE SHEET'!E957))</f>
        <v/>
      </c>
      <c s="72" t="str">
        <f>IF('S.D.PASTE SHEET'!F957="","",'S.D.PASTE SHEET'!F957)</f>
        <v/>
      </c>
      <c s="72" t="str">
        <f>IF('S.D.PASTE SHEET'!G957="","",UPPER('S.D.PASTE SHEET'!G957))</f>
        <v/>
      </c>
      <c s="72" t="str">
        <f>IF('S.D.PASTE SHEET'!H957="","",UPPER('S.D.PASTE SHEET'!H957))</f>
        <v/>
      </c>
      <c s="72" t="str">
        <f>IF('S.D.PASTE SHEET'!I957="","",'S.D.PASTE SHEET'!I957)</f>
        <v/>
      </c>
      <c s="73" t="str">
        <f>IF('S.D.PASTE SHEET'!J957="","",'S.D.PASTE SHEET'!J957)</f>
        <v/>
      </c>
      <c s="72" t="str">
        <f>IF('S.D.PASTE SHEET'!K957="","",'S.D.PASTE SHEET'!K957)</f>
        <v/>
      </c>
      <c s="72" t="str">
        <f>IF('S.D.PASTE SHEET'!L957="","",'S.D.PASTE SHEET'!L957)</f>
        <v/>
      </c>
      <c s="72" t="str">
        <f>IF('S.D.PASTE SHEET'!M957="","",'S.D.PASTE SHEET'!M957)</f>
        <v/>
      </c>
      <c s="72" t="str">
        <f>IF('S.D.PASTE SHEET'!N957="","",'S.D.PASTE SHEET'!N957)</f>
        <v/>
      </c>
      <c s="72" t="str">
        <f>IF('S.D.PASTE SHEET'!O957="","",'S.D.PASTE SHEET'!O957)</f>
        <v/>
      </c>
      <c s="72" t="str">
        <f>IF('S.D.PASTE SHEET'!P957="","",'S.D.PASTE SHEET'!P957)</f>
        <v/>
      </c>
      <c s="72" t="str">
        <f>IF('S.D.PASTE SHEET'!Q957="","",'S.D.PASTE SHEET'!Q957)</f>
        <v/>
      </c>
      <c s="72" t="str">
        <f>IF('S.D.PASTE SHEET'!R957="","",'S.D.PASTE SHEET'!R957)</f>
        <v/>
      </c>
      <c s="72" t="str">
        <f>IF('S.D.PASTE SHEET'!S957="","",'S.D.PASTE SHEET'!S957)</f>
        <v/>
      </c>
      <c s="72" t="str">
        <f>IF('S.D.PASTE SHEET'!T957="","",'S.D.PASTE SHEET'!T957)</f>
        <v/>
      </c>
      <c s="72" t="str">
        <f>IF('S.D.PASTE SHEET'!U957="","",'S.D.PASTE SHEET'!U957)</f>
        <v/>
      </c>
      <c s="72" t="str">
        <f>IF('S.D.PASTE SHEET'!V957="","",'S.D.PASTE SHEET'!V957)</f>
        <v/>
      </c>
      <c s="72" t="str">
        <f>IF('S.D.PASTE SHEET'!W957="","",'S.D.PASTE SHEET'!W957)</f>
        <v/>
      </c>
      <c s="72" t="str">
        <f>IF('S.D.PASTE SHEET'!X957="","",'S.D.PASTE SHEET'!X957)</f>
        <v/>
      </c>
      <c s="72" t="str">
        <f>IF('S.D.PASTE SHEET'!Y957="","",'S.D.PASTE SHEET'!Y957)</f>
        <v/>
      </c>
      <c s="72" t="str">
        <f>IF('S.D.PASTE SHEET'!Z957="","",'S.D.PASTE SHEET'!Z957)</f>
        <v/>
      </c>
      <c s="72" t="str">
        <f>IF('S.D.PASTE SHEET'!AA957="","",'S.D.PASTE SHEET'!AA957)</f>
        <v/>
      </c>
      <c s="72" t="str">
        <f>IF('S.D.PASTE SHEET'!AB957="","",'S.D.PASTE SHEET'!AB957)</f>
        <v/>
      </c>
      <c s="72" t="str">
        <f>IF('S.D.PASTE SHEET'!AC957="","",'S.D.PASTE SHEET'!AC957)</f>
        <v/>
      </c>
      <c s="72" t="str">
        <f>IF('S.D.PASTE SHEET'!AD957="","",'S.D.PASTE SHEET'!AD957)</f>
        <v/>
      </c>
      <c s="74"/>
      <c s="70" t="str">
        <f>IF(AK957="","",IF(AK957&gt;0,COUNT($AG$2:AG957),""))</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IF(BC957="","",IF(BC957&gt;0,COUNT($AY$2:AY957),""))</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8" spans="1:157" ht="15.75" customHeight="1">
      <c r="A958" s="72" t="str">
        <f>IF('S.D.PASTE SHEET'!A958="","",'S.D.PASTE SHEET'!A958)</f>
        <v/>
      </c>
      <c s="72" t="str">
        <f>IF('S.D.PASTE SHEET'!B958="","",'S.D.PASTE SHEET'!B958)</f>
        <v/>
      </c>
      <c s="72" t="str">
        <f>IF('S.D.PASTE SHEET'!C958="","",'S.D.PASTE SHEET'!C958)</f>
        <v/>
      </c>
      <c s="73" t="str">
        <f>IF('S.D.PASTE SHEET'!D958="","",'S.D.PASTE SHEET'!D958)</f>
        <v/>
      </c>
      <c s="72" t="str">
        <f>IF('S.D.PASTE SHEET'!E958="","",UPPER('S.D.PASTE SHEET'!E958))</f>
        <v/>
      </c>
      <c s="72" t="str">
        <f>IF('S.D.PASTE SHEET'!F958="","",'S.D.PASTE SHEET'!F958)</f>
        <v/>
      </c>
      <c s="72" t="str">
        <f>IF('S.D.PASTE SHEET'!G958="","",UPPER('S.D.PASTE SHEET'!G958))</f>
        <v/>
      </c>
      <c s="72" t="str">
        <f>IF('S.D.PASTE SHEET'!H958="","",UPPER('S.D.PASTE SHEET'!H958))</f>
        <v/>
      </c>
      <c s="72" t="str">
        <f>IF('S.D.PASTE SHEET'!I958="","",'S.D.PASTE SHEET'!I958)</f>
        <v/>
      </c>
      <c s="73" t="str">
        <f>IF('S.D.PASTE SHEET'!J958="","",'S.D.PASTE SHEET'!J958)</f>
        <v/>
      </c>
      <c s="72" t="str">
        <f>IF('S.D.PASTE SHEET'!K958="","",'S.D.PASTE SHEET'!K958)</f>
        <v/>
      </c>
      <c s="72" t="str">
        <f>IF('S.D.PASTE SHEET'!L958="","",'S.D.PASTE SHEET'!L958)</f>
        <v/>
      </c>
      <c s="72" t="str">
        <f>IF('S.D.PASTE SHEET'!M958="","",'S.D.PASTE SHEET'!M958)</f>
        <v/>
      </c>
      <c s="72" t="str">
        <f>IF('S.D.PASTE SHEET'!N958="","",'S.D.PASTE SHEET'!N958)</f>
        <v/>
      </c>
      <c s="72" t="str">
        <f>IF('S.D.PASTE SHEET'!O958="","",'S.D.PASTE SHEET'!O958)</f>
        <v/>
      </c>
      <c s="72" t="str">
        <f>IF('S.D.PASTE SHEET'!P958="","",'S.D.PASTE SHEET'!P958)</f>
        <v/>
      </c>
      <c s="72" t="str">
        <f>IF('S.D.PASTE SHEET'!Q958="","",'S.D.PASTE SHEET'!Q958)</f>
        <v/>
      </c>
      <c s="72" t="str">
        <f>IF('S.D.PASTE SHEET'!R958="","",'S.D.PASTE SHEET'!R958)</f>
        <v/>
      </c>
      <c s="72" t="str">
        <f>IF('S.D.PASTE SHEET'!S958="","",'S.D.PASTE SHEET'!S958)</f>
        <v/>
      </c>
      <c s="72" t="str">
        <f>IF('S.D.PASTE SHEET'!T958="","",'S.D.PASTE SHEET'!T958)</f>
        <v/>
      </c>
      <c s="72" t="str">
        <f>IF('S.D.PASTE SHEET'!U958="","",'S.D.PASTE SHEET'!U958)</f>
        <v/>
      </c>
      <c s="72" t="str">
        <f>IF('S.D.PASTE SHEET'!V958="","",'S.D.PASTE SHEET'!V958)</f>
        <v/>
      </c>
      <c s="72" t="str">
        <f>IF('S.D.PASTE SHEET'!W958="","",'S.D.PASTE SHEET'!W958)</f>
        <v/>
      </c>
      <c s="72" t="str">
        <f>IF('S.D.PASTE SHEET'!X958="","",'S.D.PASTE SHEET'!X958)</f>
        <v/>
      </c>
      <c s="72" t="str">
        <f>IF('S.D.PASTE SHEET'!Y958="","",'S.D.PASTE SHEET'!Y958)</f>
        <v/>
      </c>
      <c s="72" t="str">
        <f>IF('S.D.PASTE SHEET'!Z958="","",'S.D.PASTE SHEET'!Z958)</f>
        <v/>
      </c>
      <c s="72" t="str">
        <f>IF('S.D.PASTE SHEET'!AA958="","",'S.D.PASTE SHEET'!AA958)</f>
        <v/>
      </c>
      <c s="72" t="str">
        <f>IF('S.D.PASTE SHEET'!AB958="","",'S.D.PASTE SHEET'!AB958)</f>
        <v/>
      </c>
      <c s="72" t="str">
        <f>IF('S.D.PASTE SHEET'!AC958="","",'S.D.PASTE SHEET'!AC958)</f>
        <v/>
      </c>
      <c s="72" t="str">
        <f>IF('S.D.PASTE SHEET'!AD958="","",'S.D.PASTE SHEET'!AD958)</f>
        <v/>
      </c>
      <c s="74"/>
      <c s="70" t="str">
        <f>IF(AK958="","",IF(AK958&gt;0,COUNT($AG$2:AG958),""))</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IF(BC958="","",IF(BC958&gt;0,COUNT($AY$2:AY958),""))</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59" spans="1:157" ht="15.75" customHeight="1">
      <c r="A959" s="72" t="str">
        <f>IF('S.D.PASTE SHEET'!A959="","",'S.D.PASTE SHEET'!A959)</f>
        <v/>
      </c>
      <c s="72" t="str">
        <f>IF('S.D.PASTE SHEET'!B959="","",'S.D.PASTE SHEET'!B959)</f>
        <v/>
      </c>
      <c s="72" t="str">
        <f>IF('S.D.PASTE SHEET'!C959="","",'S.D.PASTE SHEET'!C959)</f>
        <v/>
      </c>
      <c s="73" t="str">
        <f>IF('S.D.PASTE SHEET'!D959="","",'S.D.PASTE SHEET'!D959)</f>
        <v/>
      </c>
      <c s="72" t="str">
        <f>IF('S.D.PASTE SHEET'!E959="","",UPPER('S.D.PASTE SHEET'!E959))</f>
        <v/>
      </c>
      <c s="72" t="str">
        <f>IF('S.D.PASTE SHEET'!F959="","",'S.D.PASTE SHEET'!F959)</f>
        <v/>
      </c>
      <c s="72" t="str">
        <f>IF('S.D.PASTE SHEET'!G959="","",UPPER('S.D.PASTE SHEET'!G959))</f>
        <v/>
      </c>
      <c s="72" t="str">
        <f>IF('S.D.PASTE SHEET'!H959="","",UPPER('S.D.PASTE SHEET'!H959))</f>
        <v/>
      </c>
      <c s="72" t="str">
        <f>IF('S.D.PASTE SHEET'!I959="","",'S.D.PASTE SHEET'!I959)</f>
        <v/>
      </c>
      <c s="73" t="str">
        <f>IF('S.D.PASTE SHEET'!J959="","",'S.D.PASTE SHEET'!J959)</f>
        <v/>
      </c>
      <c s="72" t="str">
        <f>IF('S.D.PASTE SHEET'!K959="","",'S.D.PASTE SHEET'!K959)</f>
        <v/>
      </c>
      <c s="72" t="str">
        <f>IF('S.D.PASTE SHEET'!L959="","",'S.D.PASTE SHEET'!L959)</f>
        <v/>
      </c>
      <c s="72" t="str">
        <f>IF('S.D.PASTE SHEET'!M959="","",'S.D.PASTE SHEET'!M959)</f>
        <v/>
      </c>
      <c s="72" t="str">
        <f>IF('S.D.PASTE SHEET'!N959="","",'S.D.PASTE SHEET'!N959)</f>
        <v/>
      </c>
      <c s="72" t="str">
        <f>IF('S.D.PASTE SHEET'!O959="","",'S.D.PASTE SHEET'!O959)</f>
        <v/>
      </c>
      <c s="72" t="str">
        <f>IF('S.D.PASTE SHEET'!P959="","",'S.D.PASTE SHEET'!P959)</f>
        <v/>
      </c>
      <c s="72" t="str">
        <f>IF('S.D.PASTE SHEET'!Q959="","",'S.D.PASTE SHEET'!Q959)</f>
        <v/>
      </c>
      <c s="72" t="str">
        <f>IF('S.D.PASTE SHEET'!R959="","",'S.D.PASTE SHEET'!R959)</f>
        <v/>
      </c>
      <c s="72" t="str">
        <f>IF('S.D.PASTE SHEET'!S959="","",'S.D.PASTE SHEET'!S959)</f>
        <v/>
      </c>
      <c s="72" t="str">
        <f>IF('S.D.PASTE SHEET'!T959="","",'S.D.PASTE SHEET'!T959)</f>
        <v/>
      </c>
      <c s="72" t="str">
        <f>IF('S.D.PASTE SHEET'!U959="","",'S.D.PASTE SHEET'!U959)</f>
        <v/>
      </c>
      <c s="72" t="str">
        <f>IF('S.D.PASTE SHEET'!V959="","",'S.D.PASTE SHEET'!V959)</f>
        <v/>
      </c>
      <c s="72" t="str">
        <f>IF('S.D.PASTE SHEET'!W959="","",'S.D.PASTE SHEET'!W959)</f>
        <v/>
      </c>
      <c s="72" t="str">
        <f>IF('S.D.PASTE SHEET'!X959="","",'S.D.PASTE SHEET'!X959)</f>
        <v/>
      </c>
      <c s="72" t="str">
        <f>IF('S.D.PASTE SHEET'!Y959="","",'S.D.PASTE SHEET'!Y959)</f>
        <v/>
      </c>
      <c s="72" t="str">
        <f>IF('S.D.PASTE SHEET'!Z959="","",'S.D.PASTE SHEET'!Z959)</f>
        <v/>
      </c>
      <c s="72" t="str">
        <f>IF('S.D.PASTE SHEET'!AA959="","",'S.D.PASTE SHEET'!AA959)</f>
        <v/>
      </c>
      <c s="72" t="str">
        <f>IF('S.D.PASTE SHEET'!AB959="","",'S.D.PASTE SHEET'!AB959)</f>
        <v/>
      </c>
      <c s="72" t="str">
        <f>IF('S.D.PASTE SHEET'!AC959="","",'S.D.PASTE SHEET'!AC959)</f>
        <v/>
      </c>
      <c s="72" t="str">
        <f>IF('S.D.PASTE SHEET'!AD959="","",'S.D.PASTE SHEET'!AD959)</f>
        <v/>
      </c>
      <c s="74"/>
      <c s="70" t="str">
        <f>IF(AK959="","",IF(AK959&gt;0,COUNT($AG$2:AG959),""))</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IF(BC959="","",IF(BC959&gt;0,COUNT($AY$2:AY959),""))</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0" spans="1:157" ht="15.75" customHeight="1">
      <c r="A960" s="72" t="str">
        <f>IF('S.D.PASTE SHEET'!A960="","",'S.D.PASTE SHEET'!A960)</f>
        <v/>
      </c>
      <c s="72" t="str">
        <f>IF('S.D.PASTE SHEET'!B960="","",'S.D.PASTE SHEET'!B960)</f>
        <v/>
      </c>
      <c s="72" t="str">
        <f>IF('S.D.PASTE SHEET'!C960="","",'S.D.PASTE SHEET'!C960)</f>
        <v/>
      </c>
      <c s="73" t="str">
        <f>IF('S.D.PASTE SHEET'!D960="","",'S.D.PASTE SHEET'!D960)</f>
        <v/>
      </c>
      <c s="72" t="str">
        <f>IF('S.D.PASTE SHEET'!E960="","",UPPER('S.D.PASTE SHEET'!E960))</f>
        <v/>
      </c>
      <c s="72" t="str">
        <f>IF('S.D.PASTE SHEET'!F960="","",'S.D.PASTE SHEET'!F960)</f>
        <v/>
      </c>
      <c s="72" t="str">
        <f>IF('S.D.PASTE SHEET'!G960="","",UPPER('S.D.PASTE SHEET'!G960))</f>
        <v/>
      </c>
      <c s="72" t="str">
        <f>IF('S.D.PASTE SHEET'!H960="","",UPPER('S.D.PASTE SHEET'!H960))</f>
        <v/>
      </c>
      <c s="72" t="str">
        <f>IF('S.D.PASTE SHEET'!I960="","",'S.D.PASTE SHEET'!I960)</f>
        <v/>
      </c>
      <c s="73" t="str">
        <f>IF('S.D.PASTE SHEET'!J960="","",'S.D.PASTE SHEET'!J960)</f>
        <v/>
      </c>
      <c s="72" t="str">
        <f>IF('S.D.PASTE SHEET'!K960="","",'S.D.PASTE SHEET'!K960)</f>
        <v/>
      </c>
      <c s="72" t="str">
        <f>IF('S.D.PASTE SHEET'!L960="","",'S.D.PASTE SHEET'!L960)</f>
        <v/>
      </c>
      <c s="72" t="str">
        <f>IF('S.D.PASTE SHEET'!M960="","",'S.D.PASTE SHEET'!M960)</f>
        <v/>
      </c>
      <c s="72" t="str">
        <f>IF('S.D.PASTE SHEET'!N960="","",'S.D.PASTE SHEET'!N960)</f>
        <v/>
      </c>
      <c s="72" t="str">
        <f>IF('S.D.PASTE SHEET'!O960="","",'S.D.PASTE SHEET'!O960)</f>
        <v/>
      </c>
      <c s="72" t="str">
        <f>IF('S.D.PASTE SHEET'!P960="","",'S.D.PASTE SHEET'!P960)</f>
        <v/>
      </c>
      <c s="72" t="str">
        <f>IF('S.D.PASTE SHEET'!Q960="","",'S.D.PASTE SHEET'!Q960)</f>
        <v/>
      </c>
      <c s="72" t="str">
        <f>IF('S.D.PASTE SHEET'!R960="","",'S.D.PASTE SHEET'!R960)</f>
        <v/>
      </c>
      <c s="72" t="str">
        <f>IF('S.D.PASTE SHEET'!S960="","",'S.D.PASTE SHEET'!S960)</f>
        <v/>
      </c>
      <c s="72" t="str">
        <f>IF('S.D.PASTE SHEET'!T960="","",'S.D.PASTE SHEET'!T960)</f>
        <v/>
      </c>
      <c s="72" t="str">
        <f>IF('S.D.PASTE SHEET'!U960="","",'S.D.PASTE SHEET'!U960)</f>
        <v/>
      </c>
      <c s="72" t="str">
        <f>IF('S.D.PASTE SHEET'!V960="","",'S.D.PASTE SHEET'!V960)</f>
        <v/>
      </c>
      <c s="72" t="str">
        <f>IF('S.D.PASTE SHEET'!W960="","",'S.D.PASTE SHEET'!W960)</f>
        <v/>
      </c>
      <c s="72" t="str">
        <f>IF('S.D.PASTE SHEET'!X960="","",'S.D.PASTE SHEET'!X960)</f>
        <v/>
      </c>
      <c s="72" t="str">
        <f>IF('S.D.PASTE SHEET'!Y960="","",'S.D.PASTE SHEET'!Y960)</f>
        <v/>
      </c>
      <c s="72" t="str">
        <f>IF('S.D.PASTE SHEET'!Z960="","",'S.D.PASTE SHEET'!Z960)</f>
        <v/>
      </c>
      <c s="72" t="str">
        <f>IF('S.D.PASTE SHEET'!AA960="","",'S.D.PASTE SHEET'!AA960)</f>
        <v/>
      </c>
      <c s="72" t="str">
        <f>IF('S.D.PASTE SHEET'!AB960="","",'S.D.PASTE SHEET'!AB960)</f>
        <v/>
      </c>
      <c s="72" t="str">
        <f>IF('S.D.PASTE SHEET'!AC960="","",'S.D.PASTE SHEET'!AC960)</f>
        <v/>
      </c>
      <c s="72" t="str">
        <f>IF('S.D.PASTE SHEET'!AD960="","",'S.D.PASTE SHEET'!AD960)</f>
        <v/>
      </c>
      <c s="74"/>
      <c s="70" t="str">
        <f>IF(AK960="","",IF(AK960&gt;0,COUNT($AG$2:AG960),""))</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IF(BC960="","",IF(BC960&gt;0,COUNT($AY$2:AY960),""))</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1" spans="1:157" ht="15.75" customHeight="1">
      <c r="A961" s="72" t="str">
        <f>IF('S.D.PASTE SHEET'!A961="","",'S.D.PASTE SHEET'!A961)</f>
        <v/>
      </c>
      <c s="72" t="str">
        <f>IF('S.D.PASTE SHEET'!B961="","",'S.D.PASTE SHEET'!B961)</f>
        <v/>
      </c>
      <c s="72" t="str">
        <f>IF('S.D.PASTE SHEET'!C961="","",'S.D.PASTE SHEET'!C961)</f>
        <v/>
      </c>
      <c s="73" t="str">
        <f>IF('S.D.PASTE SHEET'!D961="","",'S.D.PASTE SHEET'!D961)</f>
        <v/>
      </c>
      <c s="72" t="str">
        <f>IF('S.D.PASTE SHEET'!E961="","",UPPER('S.D.PASTE SHEET'!E961))</f>
        <v/>
      </c>
      <c s="72" t="str">
        <f>IF('S.D.PASTE SHEET'!F961="","",'S.D.PASTE SHEET'!F961)</f>
        <v/>
      </c>
      <c s="72" t="str">
        <f>IF('S.D.PASTE SHEET'!G961="","",UPPER('S.D.PASTE SHEET'!G961))</f>
        <v/>
      </c>
      <c s="72" t="str">
        <f>IF('S.D.PASTE SHEET'!H961="","",UPPER('S.D.PASTE SHEET'!H961))</f>
        <v/>
      </c>
      <c s="72" t="str">
        <f>IF('S.D.PASTE SHEET'!I961="","",'S.D.PASTE SHEET'!I961)</f>
        <v/>
      </c>
      <c s="73" t="str">
        <f>IF('S.D.PASTE SHEET'!J961="","",'S.D.PASTE SHEET'!J961)</f>
        <v/>
      </c>
      <c s="72" t="str">
        <f>IF('S.D.PASTE SHEET'!K961="","",'S.D.PASTE SHEET'!K961)</f>
        <v/>
      </c>
      <c s="72" t="str">
        <f>IF('S.D.PASTE SHEET'!L961="","",'S.D.PASTE SHEET'!L961)</f>
        <v/>
      </c>
      <c s="72" t="str">
        <f>IF('S.D.PASTE SHEET'!M961="","",'S.D.PASTE SHEET'!M961)</f>
        <v/>
      </c>
      <c s="72" t="str">
        <f>IF('S.D.PASTE SHEET'!N961="","",'S.D.PASTE SHEET'!N961)</f>
        <v/>
      </c>
      <c s="72" t="str">
        <f>IF('S.D.PASTE SHEET'!O961="","",'S.D.PASTE SHEET'!O961)</f>
        <v/>
      </c>
      <c s="72" t="str">
        <f>IF('S.D.PASTE SHEET'!P961="","",'S.D.PASTE SHEET'!P961)</f>
        <v/>
      </c>
      <c s="72" t="str">
        <f>IF('S.D.PASTE SHEET'!Q961="","",'S.D.PASTE SHEET'!Q961)</f>
        <v/>
      </c>
      <c s="72" t="str">
        <f>IF('S.D.PASTE SHEET'!R961="","",'S.D.PASTE SHEET'!R961)</f>
        <v/>
      </c>
      <c s="72" t="str">
        <f>IF('S.D.PASTE SHEET'!S961="","",'S.D.PASTE SHEET'!S961)</f>
        <v/>
      </c>
      <c s="72" t="str">
        <f>IF('S.D.PASTE SHEET'!T961="","",'S.D.PASTE SHEET'!T961)</f>
        <v/>
      </c>
      <c s="72" t="str">
        <f>IF('S.D.PASTE SHEET'!U961="","",'S.D.PASTE SHEET'!U961)</f>
        <v/>
      </c>
      <c s="72" t="str">
        <f>IF('S.D.PASTE SHEET'!V961="","",'S.D.PASTE SHEET'!V961)</f>
        <v/>
      </c>
      <c s="72" t="str">
        <f>IF('S.D.PASTE SHEET'!W961="","",'S.D.PASTE SHEET'!W961)</f>
        <v/>
      </c>
      <c s="72" t="str">
        <f>IF('S.D.PASTE SHEET'!X961="","",'S.D.PASTE SHEET'!X961)</f>
        <v/>
      </c>
      <c s="72" t="str">
        <f>IF('S.D.PASTE SHEET'!Y961="","",'S.D.PASTE SHEET'!Y961)</f>
        <v/>
      </c>
      <c s="72" t="str">
        <f>IF('S.D.PASTE SHEET'!Z961="","",'S.D.PASTE SHEET'!Z961)</f>
        <v/>
      </c>
      <c s="72" t="str">
        <f>IF('S.D.PASTE SHEET'!AA961="","",'S.D.PASTE SHEET'!AA961)</f>
        <v/>
      </c>
      <c s="72" t="str">
        <f>IF('S.D.PASTE SHEET'!AB961="","",'S.D.PASTE SHEET'!AB961)</f>
        <v/>
      </c>
      <c s="72" t="str">
        <f>IF('S.D.PASTE SHEET'!AC961="","",'S.D.PASTE SHEET'!AC961)</f>
        <v/>
      </c>
      <c s="72" t="str">
        <f>IF('S.D.PASTE SHEET'!AD961="","",'S.D.PASTE SHEET'!AD961)</f>
        <v/>
      </c>
      <c s="74"/>
      <c s="70" t="str">
        <f>IF(AK961="","",IF(AK961&gt;0,COUNT($AG$2:AG961),""))</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IF(BC961="","",IF(BC961&gt;0,COUNT($AY$2:AY961),""))</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2" spans="1:157" ht="15.75" customHeight="1">
      <c r="A962" s="72" t="str">
        <f>IF('S.D.PASTE SHEET'!A962="","",'S.D.PASTE SHEET'!A962)</f>
        <v/>
      </c>
      <c s="72" t="str">
        <f>IF('S.D.PASTE SHEET'!B962="","",'S.D.PASTE SHEET'!B962)</f>
        <v/>
      </c>
      <c s="72" t="str">
        <f>IF('S.D.PASTE SHEET'!C962="","",'S.D.PASTE SHEET'!C962)</f>
        <v/>
      </c>
      <c s="73" t="str">
        <f>IF('S.D.PASTE SHEET'!D962="","",'S.D.PASTE SHEET'!D962)</f>
        <v/>
      </c>
      <c s="72" t="str">
        <f>IF('S.D.PASTE SHEET'!E962="","",UPPER('S.D.PASTE SHEET'!E962))</f>
        <v/>
      </c>
      <c s="72" t="str">
        <f>IF('S.D.PASTE SHEET'!F962="","",'S.D.PASTE SHEET'!F962)</f>
        <v/>
      </c>
      <c s="72" t="str">
        <f>IF('S.D.PASTE SHEET'!G962="","",UPPER('S.D.PASTE SHEET'!G962))</f>
        <v/>
      </c>
      <c s="72" t="str">
        <f>IF('S.D.PASTE SHEET'!H962="","",UPPER('S.D.PASTE SHEET'!H962))</f>
        <v/>
      </c>
      <c s="72" t="str">
        <f>IF('S.D.PASTE SHEET'!I962="","",'S.D.PASTE SHEET'!I962)</f>
        <v/>
      </c>
      <c s="73" t="str">
        <f>IF('S.D.PASTE SHEET'!J962="","",'S.D.PASTE SHEET'!J962)</f>
        <v/>
      </c>
      <c s="72" t="str">
        <f>IF('S.D.PASTE SHEET'!K962="","",'S.D.PASTE SHEET'!K962)</f>
        <v/>
      </c>
      <c s="72" t="str">
        <f>IF('S.D.PASTE SHEET'!L962="","",'S.D.PASTE SHEET'!L962)</f>
        <v/>
      </c>
      <c s="72" t="str">
        <f>IF('S.D.PASTE SHEET'!M962="","",'S.D.PASTE SHEET'!M962)</f>
        <v/>
      </c>
      <c s="72" t="str">
        <f>IF('S.D.PASTE SHEET'!N962="","",'S.D.PASTE SHEET'!N962)</f>
        <v/>
      </c>
      <c s="72" t="str">
        <f>IF('S.D.PASTE SHEET'!O962="","",'S.D.PASTE SHEET'!O962)</f>
        <v/>
      </c>
      <c s="72" t="str">
        <f>IF('S.D.PASTE SHEET'!P962="","",'S.D.PASTE SHEET'!P962)</f>
        <v/>
      </c>
      <c s="72" t="str">
        <f>IF('S.D.PASTE SHEET'!Q962="","",'S.D.PASTE SHEET'!Q962)</f>
        <v/>
      </c>
      <c s="72" t="str">
        <f>IF('S.D.PASTE SHEET'!R962="","",'S.D.PASTE SHEET'!R962)</f>
        <v/>
      </c>
      <c s="72" t="str">
        <f>IF('S.D.PASTE SHEET'!S962="","",'S.D.PASTE SHEET'!S962)</f>
        <v/>
      </c>
      <c s="72" t="str">
        <f>IF('S.D.PASTE SHEET'!T962="","",'S.D.PASTE SHEET'!T962)</f>
        <v/>
      </c>
      <c s="72" t="str">
        <f>IF('S.D.PASTE SHEET'!U962="","",'S.D.PASTE SHEET'!U962)</f>
        <v/>
      </c>
      <c s="72" t="str">
        <f>IF('S.D.PASTE SHEET'!V962="","",'S.D.PASTE SHEET'!V962)</f>
        <v/>
      </c>
      <c s="72" t="str">
        <f>IF('S.D.PASTE SHEET'!W962="","",'S.D.PASTE SHEET'!W962)</f>
        <v/>
      </c>
      <c s="72" t="str">
        <f>IF('S.D.PASTE SHEET'!X962="","",'S.D.PASTE SHEET'!X962)</f>
        <v/>
      </c>
      <c s="72" t="str">
        <f>IF('S.D.PASTE SHEET'!Y962="","",'S.D.PASTE SHEET'!Y962)</f>
        <v/>
      </c>
      <c s="72" t="str">
        <f>IF('S.D.PASTE SHEET'!Z962="","",'S.D.PASTE SHEET'!Z962)</f>
        <v/>
      </c>
      <c s="72" t="str">
        <f>IF('S.D.PASTE SHEET'!AA962="","",'S.D.PASTE SHEET'!AA962)</f>
        <v/>
      </c>
      <c s="72" t="str">
        <f>IF('S.D.PASTE SHEET'!AB962="","",'S.D.PASTE SHEET'!AB962)</f>
        <v/>
      </c>
      <c s="72" t="str">
        <f>IF('S.D.PASTE SHEET'!AC962="","",'S.D.PASTE SHEET'!AC962)</f>
        <v/>
      </c>
      <c s="72" t="str">
        <f>IF('S.D.PASTE SHEET'!AD962="","",'S.D.PASTE SHEET'!AD962)</f>
        <v/>
      </c>
      <c s="74"/>
      <c s="70" t="str">
        <f>IF(AK962="","",IF(AK962&gt;0,COUNT($AG$2:AG962),""))</f>
        <v/>
      </c>
      <c s="75" t="str">
        <f t="shared" si="449"/>
        <v/>
      </c>
      <c s="75" t="str">
        <f t="shared" si="450"/>
        <v/>
      </c>
      <c s="75" t="str">
        <f t="shared" si="451"/>
        <v/>
      </c>
      <c s="73" t="str">
        <f t="shared" si="452"/>
        <v/>
      </c>
      <c s="75" t="str">
        <f t="shared" si="453"/>
        <v/>
      </c>
      <c s="75" t="str">
        <f t="shared" si="454"/>
        <v/>
      </c>
      <c s="75" t="str">
        <f t="shared" si="455"/>
        <v/>
      </c>
      <c s="75" t="str">
        <f t="shared" si="456"/>
        <v/>
      </c>
      <c s="75" t="str">
        <f t="shared" si="457"/>
        <v/>
      </c>
      <c s="73" t="str">
        <f t="shared" si="458"/>
        <v/>
      </c>
      <c s="75" t="str">
        <f t="shared" si="459"/>
        <v/>
      </c>
      <c s="75" t="str">
        <f t="shared" si="460"/>
        <v/>
      </c>
      <c s="75" t="str">
        <f t="shared" si="461"/>
        <v/>
      </c>
      <c s="75" t="str">
        <f t="shared" si="462"/>
        <v/>
      </c>
      <c s="75" t="str">
        <f t="shared" si="463"/>
        <v/>
      </c>
      <c s="75" t="str">
        <f t="shared" si="464"/>
        <v/>
      </c>
      <c s="70"/>
      <c s="70" t="str">
        <f>IF(BC962="","",IF(BC962&gt;0,COUNT($AY$2:AY962),""))</f>
        <v/>
      </c>
      <c s="76" t="str">
        <f t="shared" si="465"/>
        <v/>
      </c>
      <c s="76" t="str">
        <f t="shared" si="466"/>
        <v/>
      </c>
      <c s="76" t="str">
        <f t="shared" si="467"/>
        <v/>
      </c>
      <c s="73" t="str">
        <f t="shared" si="468"/>
        <v/>
      </c>
      <c s="76" t="str">
        <f t="shared" si="469"/>
        <v/>
      </c>
      <c s="76" t="str">
        <f t="shared" si="470"/>
        <v/>
      </c>
      <c s="76" t="str">
        <f t="shared" si="471"/>
        <v/>
      </c>
      <c s="76" t="str">
        <f t="shared" si="472"/>
        <v/>
      </c>
      <c s="76" t="str">
        <f t="shared" si="473"/>
        <v/>
      </c>
      <c s="73" t="str">
        <f t="shared" si="474"/>
        <v/>
      </c>
      <c s="76" t="str">
        <f t="shared" si="475"/>
        <v/>
      </c>
      <c s="76" t="str">
        <f t="shared" si="476"/>
        <v/>
      </c>
      <c s="76" t="str">
        <f t="shared" si="477"/>
        <v/>
      </c>
      <c s="76" t="str">
        <f t="shared" si="478"/>
        <v/>
      </c>
      <c s="76" t="str">
        <f t="shared" si="479"/>
        <v/>
      </c>
      <c s="76" t="str">
        <f t="shared" si="4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3" spans="1:157" ht="15.75" customHeight="1">
      <c r="A963" s="72" t="str">
        <f>IF('S.D.PASTE SHEET'!A963="","",'S.D.PASTE SHEET'!A963)</f>
        <v/>
      </c>
      <c s="72" t="str">
        <f>IF('S.D.PASTE SHEET'!B963="","",'S.D.PASTE SHEET'!B963)</f>
        <v/>
      </c>
      <c s="72" t="str">
        <f>IF('S.D.PASTE SHEET'!C963="","",'S.D.PASTE SHEET'!C963)</f>
        <v/>
      </c>
      <c s="73" t="str">
        <f>IF('S.D.PASTE SHEET'!D963="","",'S.D.PASTE SHEET'!D963)</f>
        <v/>
      </c>
      <c s="72" t="str">
        <f>IF('S.D.PASTE SHEET'!E963="","",UPPER('S.D.PASTE SHEET'!E963))</f>
        <v/>
      </c>
      <c s="72" t="str">
        <f>IF('S.D.PASTE SHEET'!F963="","",'S.D.PASTE SHEET'!F963)</f>
        <v/>
      </c>
      <c s="72" t="str">
        <f>IF('S.D.PASTE SHEET'!G963="","",UPPER('S.D.PASTE SHEET'!G963))</f>
        <v/>
      </c>
      <c s="72" t="str">
        <f>IF('S.D.PASTE SHEET'!H963="","",UPPER('S.D.PASTE SHEET'!H963))</f>
        <v/>
      </c>
      <c s="72" t="str">
        <f>IF('S.D.PASTE SHEET'!I963="","",'S.D.PASTE SHEET'!I963)</f>
        <v/>
      </c>
      <c s="73" t="str">
        <f>IF('S.D.PASTE SHEET'!J963="","",'S.D.PASTE SHEET'!J963)</f>
        <v/>
      </c>
      <c s="72" t="str">
        <f>IF('S.D.PASTE SHEET'!K963="","",'S.D.PASTE SHEET'!K963)</f>
        <v/>
      </c>
      <c s="72" t="str">
        <f>IF('S.D.PASTE SHEET'!L963="","",'S.D.PASTE SHEET'!L963)</f>
        <v/>
      </c>
      <c s="72" t="str">
        <f>IF('S.D.PASTE SHEET'!M963="","",'S.D.PASTE SHEET'!M963)</f>
        <v/>
      </c>
      <c s="72" t="str">
        <f>IF('S.D.PASTE SHEET'!N963="","",'S.D.PASTE SHEET'!N963)</f>
        <v/>
      </c>
      <c s="72" t="str">
        <f>IF('S.D.PASTE SHEET'!O963="","",'S.D.PASTE SHEET'!O963)</f>
        <v/>
      </c>
      <c s="72" t="str">
        <f>IF('S.D.PASTE SHEET'!P963="","",'S.D.PASTE SHEET'!P963)</f>
        <v/>
      </c>
      <c s="72" t="str">
        <f>IF('S.D.PASTE SHEET'!Q963="","",'S.D.PASTE SHEET'!Q963)</f>
        <v/>
      </c>
      <c s="72" t="str">
        <f>IF('S.D.PASTE SHEET'!R963="","",'S.D.PASTE SHEET'!R963)</f>
        <v/>
      </c>
      <c s="72" t="str">
        <f>IF('S.D.PASTE SHEET'!S963="","",'S.D.PASTE SHEET'!S963)</f>
        <v/>
      </c>
      <c s="72" t="str">
        <f>IF('S.D.PASTE SHEET'!T963="","",'S.D.PASTE SHEET'!T963)</f>
        <v/>
      </c>
      <c s="72" t="str">
        <f>IF('S.D.PASTE SHEET'!U963="","",'S.D.PASTE SHEET'!U963)</f>
        <v/>
      </c>
      <c s="72" t="str">
        <f>IF('S.D.PASTE SHEET'!V963="","",'S.D.PASTE SHEET'!V963)</f>
        <v/>
      </c>
      <c s="72" t="str">
        <f>IF('S.D.PASTE SHEET'!W963="","",'S.D.PASTE SHEET'!W963)</f>
        <v/>
      </c>
      <c s="72" t="str">
        <f>IF('S.D.PASTE SHEET'!X963="","",'S.D.PASTE SHEET'!X963)</f>
        <v/>
      </c>
      <c s="72" t="str">
        <f>IF('S.D.PASTE SHEET'!Y963="","",'S.D.PASTE SHEET'!Y963)</f>
        <v/>
      </c>
      <c s="72" t="str">
        <f>IF('S.D.PASTE SHEET'!Z963="","",'S.D.PASTE SHEET'!Z963)</f>
        <v/>
      </c>
      <c s="72" t="str">
        <f>IF('S.D.PASTE SHEET'!AA963="","",'S.D.PASTE SHEET'!AA963)</f>
        <v/>
      </c>
      <c s="72" t="str">
        <f>IF('S.D.PASTE SHEET'!AB963="","",'S.D.PASTE SHEET'!AB963)</f>
        <v/>
      </c>
      <c s="72" t="str">
        <f>IF('S.D.PASTE SHEET'!AC963="","",'S.D.PASTE SHEET'!AC963)</f>
        <v/>
      </c>
      <c s="72" t="str">
        <f>IF('S.D.PASTE SHEET'!AD963="","",'S.D.PASTE SHEET'!AD963)</f>
        <v/>
      </c>
      <c s="74"/>
      <c s="70" t="str">
        <f>IF(AK963="","",IF(AK963&gt;0,COUNT($AG$2:AG963),""))</f>
        <v/>
      </c>
      <c s="75" t="str">
        <f t="shared" si="481" ref="AG963:AG1026">IF(AND($AJ$1=12,$A963=12),$A963,"")</f>
        <v/>
      </c>
      <c s="75" t="str">
        <f t="shared" si="482" ref="AH963:AH1026">IF(AND($AJ$1=12,$A963=12),$B963,"")</f>
        <v/>
      </c>
      <c s="75" t="str">
        <f t="shared" si="483" ref="AI963:AI1026">IF(AND($AJ$1=12,$A963=12),C963,"")</f>
        <v/>
      </c>
      <c s="73" t="str">
        <f t="shared" si="484" ref="AJ963:AJ1026">IF(AND($AJ$1=12,$A963=12),$D963,"")</f>
        <v/>
      </c>
      <c s="75" t="str">
        <f t="shared" si="485" ref="AK963:AK1026">IF(AND($AJ$1=12,$A963=12),$E963,"")</f>
        <v/>
      </c>
      <c s="75" t="str">
        <f t="shared" si="486" ref="AL963:AL1026">IF(AND($AJ$1=12,$A963=12),$F963,"")</f>
        <v/>
      </c>
      <c s="75" t="str">
        <f t="shared" si="487" ref="AM963:AM1026">IF(AND($AJ$1=12,$A963=12),$G963,"")</f>
        <v/>
      </c>
      <c s="75" t="str">
        <f t="shared" si="488" ref="AN963:AN1026">IF(AND($AJ$1=12,$A963=12),$H963,"")</f>
        <v/>
      </c>
      <c s="75" t="str">
        <f t="shared" si="489" ref="AO963:AO1026">IF(AND($AJ$1=12,$A963=12),$I963,"")</f>
        <v/>
      </c>
      <c s="73" t="str">
        <f t="shared" si="490" ref="AP963:AP1026">IF(AND($AJ$1=12,$A963=12),$J963,"")</f>
        <v/>
      </c>
      <c s="75" t="str">
        <f t="shared" si="491" ref="AQ963:AQ1026">IF(AND($AJ$1=12,$A963=12),$K963,"")</f>
        <v/>
      </c>
      <c s="75" t="str">
        <f t="shared" si="492" ref="AR963:AR1026">IF(AND($AJ$1=12,$A963=12),$L963,"")</f>
        <v/>
      </c>
      <c s="75" t="str">
        <f t="shared" si="493" ref="AS963:AS1026">IF(AND($AJ$1=12,$A963=12),$M963,"")</f>
        <v/>
      </c>
      <c s="75" t="str">
        <f t="shared" si="494" ref="AT963:AT1026">IF(AND($AJ$1=12,$A963=12),$N963,"")</f>
        <v/>
      </c>
      <c s="75" t="str">
        <f t="shared" si="495" ref="AU963:AU1026">IF(AND($AJ$1=12,$A963=12),$O963,"")</f>
        <v/>
      </c>
      <c s="75" t="str">
        <f t="shared" si="496" ref="AV963:AV1026">IF(AND($AJ$1=12,$A963=12),$P963,"")</f>
        <v/>
      </c>
      <c s="70"/>
      <c s="70" t="str">
        <f>IF(BC963="","",IF(BC963&gt;0,COUNT($AY$2:AY963),""))</f>
        <v/>
      </c>
      <c s="76" t="str">
        <f t="shared" si="497" ref="AY963:AY1026">IF(AND($BB$1=12,$A963=12,$BC$1=$B963),$A963,"")</f>
        <v/>
      </c>
      <c s="76" t="str">
        <f t="shared" si="498" ref="AZ963:AZ1026">IF(AND($BB$1=12,$A963=12,$BC$1=$B963),$B963,"")</f>
        <v/>
      </c>
      <c s="76" t="str">
        <f t="shared" si="499" ref="BA963:BA1026">IF(AND($BB$1=12,$A963=12,$BC$1=$B963),$C963,"")</f>
        <v/>
      </c>
      <c s="73" t="str">
        <f t="shared" si="500" ref="BB963:BB1026">IF(AND($BB$1=12,$A963=12,$BC$1=$B963),$D963,"")</f>
        <v/>
      </c>
      <c s="76" t="str">
        <f t="shared" si="501" ref="BC963:BC1026">IF(AND($BB$1=12,$A963=12,$BC$1=$B963),$E963,"")</f>
        <v/>
      </c>
      <c s="76" t="str">
        <f t="shared" si="502" ref="BD963:BD1026">IF(AND($BB$1=12,$A963=12,$BC$1=$B963),$F963,"")</f>
        <v/>
      </c>
      <c s="76" t="str">
        <f t="shared" si="503" ref="BE963:BE1026">IF(AND($BB$1=12,$A963=12,$BC$1=$B963),$G963,"")</f>
        <v/>
      </c>
      <c s="76" t="str">
        <f t="shared" si="504" ref="BF963:BF1026">IF(AND($BB$1=12,$A963=12,$BC$1=$B963),$H963,"")</f>
        <v/>
      </c>
      <c s="76" t="str">
        <f t="shared" si="505" ref="BG963:BG1026">IF(AND($BB$1=12,$A963=12,$BC$1=$B963),$I963,"")</f>
        <v/>
      </c>
      <c s="73" t="str">
        <f t="shared" si="506" ref="BH963:BH1026">IF(AND($BB$1=12,$A963=12,$BC$1=$B963),$J963,"")</f>
        <v/>
      </c>
      <c s="76" t="str">
        <f t="shared" si="507" ref="BI963:BI1026">IF(AND($BB$1=12,$A963=12,$BC$1=$B963),$K963,"")</f>
        <v/>
      </c>
      <c s="76" t="str">
        <f t="shared" si="508" ref="BJ963:BJ1026">IF(AND($BB$1=12,$A963=12,$BC$1=$B963),$L963,"")</f>
        <v/>
      </c>
      <c s="76" t="str">
        <f t="shared" si="509" ref="BK963:BK1026">IF(AND($BB$1=12,$A963=12,$BC$1=$B963),$M963,"")</f>
        <v/>
      </c>
      <c s="76" t="str">
        <f t="shared" si="510" ref="BL963:BL1026">IF(AND($BB$1=12,$A963=12,$BC$1=$B963),$N963,"")</f>
        <v/>
      </c>
      <c s="76" t="str">
        <f t="shared" si="511" ref="BM963:BM1026">IF(AND($BB$1=12,$A963=12,$BC$1=$B963),$O963,"")</f>
        <v/>
      </c>
      <c s="76" t="str">
        <f t="shared" si="512" ref="BN963:BN1026">IF(AND($BB$1=12,$A963=12,$BC$1=$B963),$P963,"")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4" spans="1:157" ht="15.75" customHeight="1">
      <c r="A964" s="72" t="str">
        <f>IF('S.D.PASTE SHEET'!A964="","",'S.D.PASTE SHEET'!A964)</f>
        <v/>
      </c>
      <c s="72" t="str">
        <f>IF('S.D.PASTE SHEET'!B964="","",'S.D.PASTE SHEET'!B964)</f>
        <v/>
      </c>
      <c s="72" t="str">
        <f>IF('S.D.PASTE SHEET'!C964="","",'S.D.PASTE SHEET'!C964)</f>
        <v/>
      </c>
      <c s="73" t="str">
        <f>IF('S.D.PASTE SHEET'!D964="","",'S.D.PASTE SHEET'!D964)</f>
        <v/>
      </c>
      <c s="72" t="str">
        <f>IF('S.D.PASTE SHEET'!E964="","",UPPER('S.D.PASTE SHEET'!E964))</f>
        <v/>
      </c>
      <c s="72" t="str">
        <f>IF('S.D.PASTE SHEET'!F964="","",'S.D.PASTE SHEET'!F964)</f>
        <v/>
      </c>
      <c s="72" t="str">
        <f>IF('S.D.PASTE SHEET'!G964="","",UPPER('S.D.PASTE SHEET'!G964))</f>
        <v/>
      </c>
      <c s="72" t="str">
        <f>IF('S.D.PASTE SHEET'!H964="","",UPPER('S.D.PASTE SHEET'!H964))</f>
        <v/>
      </c>
      <c s="72" t="str">
        <f>IF('S.D.PASTE SHEET'!I964="","",'S.D.PASTE SHEET'!I964)</f>
        <v/>
      </c>
      <c s="73" t="str">
        <f>IF('S.D.PASTE SHEET'!J964="","",'S.D.PASTE SHEET'!J964)</f>
        <v/>
      </c>
      <c s="72" t="str">
        <f>IF('S.D.PASTE SHEET'!K964="","",'S.D.PASTE SHEET'!K964)</f>
        <v/>
      </c>
      <c s="72" t="str">
        <f>IF('S.D.PASTE SHEET'!L964="","",'S.D.PASTE SHEET'!L964)</f>
        <v/>
      </c>
      <c s="72" t="str">
        <f>IF('S.D.PASTE SHEET'!M964="","",'S.D.PASTE SHEET'!M964)</f>
        <v/>
      </c>
      <c s="72" t="str">
        <f>IF('S.D.PASTE SHEET'!N964="","",'S.D.PASTE SHEET'!N964)</f>
        <v/>
      </c>
      <c s="72" t="str">
        <f>IF('S.D.PASTE SHEET'!O964="","",'S.D.PASTE SHEET'!O964)</f>
        <v/>
      </c>
      <c s="72" t="str">
        <f>IF('S.D.PASTE SHEET'!P964="","",'S.D.PASTE SHEET'!P964)</f>
        <v/>
      </c>
      <c s="72" t="str">
        <f>IF('S.D.PASTE SHEET'!Q964="","",'S.D.PASTE SHEET'!Q964)</f>
        <v/>
      </c>
      <c s="72" t="str">
        <f>IF('S.D.PASTE SHEET'!R964="","",'S.D.PASTE SHEET'!R964)</f>
        <v/>
      </c>
      <c s="72" t="str">
        <f>IF('S.D.PASTE SHEET'!S964="","",'S.D.PASTE SHEET'!S964)</f>
        <v/>
      </c>
      <c s="72" t="str">
        <f>IF('S.D.PASTE SHEET'!T964="","",'S.D.PASTE SHEET'!T964)</f>
        <v/>
      </c>
      <c s="72" t="str">
        <f>IF('S.D.PASTE SHEET'!U964="","",'S.D.PASTE SHEET'!U964)</f>
        <v/>
      </c>
      <c s="72" t="str">
        <f>IF('S.D.PASTE SHEET'!V964="","",'S.D.PASTE SHEET'!V964)</f>
        <v/>
      </c>
      <c s="72" t="str">
        <f>IF('S.D.PASTE SHEET'!W964="","",'S.D.PASTE SHEET'!W964)</f>
        <v/>
      </c>
      <c s="72" t="str">
        <f>IF('S.D.PASTE SHEET'!X964="","",'S.D.PASTE SHEET'!X964)</f>
        <v/>
      </c>
      <c s="72" t="str">
        <f>IF('S.D.PASTE SHEET'!Y964="","",'S.D.PASTE SHEET'!Y964)</f>
        <v/>
      </c>
      <c s="72" t="str">
        <f>IF('S.D.PASTE SHEET'!Z964="","",'S.D.PASTE SHEET'!Z964)</f>
        <v/>
      </c>
      <c s="72" t="str">
        <f>IF('S.D.PASTE SHEET'!AA964="","",'S.D.PASTE SHEET'!AA964)</f>
        <v/>
      </c>
      <c s="72" t="str">
        <f>IF('S.D.PASTE SHEET'!AB964="","",'S.D.PASTE SHEET'!AB964)</f>
        <v/>
      </c>
      <c s="72" t="str">
        <f>IF('S.D.PASTE SHEET'!AC964="","",'S.D.PASTE SHEET'!AC964)</f>
        <v/>
      </c>
      <c s="72" t="str">
        <f>IF('S.D.PASTE SHEET'!AD964="","",'S.D.PASTE SHEET'!AD964)</f>
        <v/>
      </c>
      <c s="74"/>
      <c s="70" t="str">
        <f>IF(AK964="","",IF(AK964&gt;0,COUNT($AG$2:AG964),""))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IF(BC964="","",IF(BC964&gt;0,COUNT($AY$2:AY964),""))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5" spans="1:157" ht="15.75" customHeight="1">
      <c r="A965" s="72" t="str">
        <f>IF('S.D.PASTE SHEET'!A965="","",'S.D.PASTE SHEET'!A965)</f>
        <v/>
      </c>
      <c s="72" t="str">
        <f>IF('S.D.PASTE SHEET'!B965="","",'S.D.PASTE SHEET'!B965)</f>
        <v/>
      </c>
      <c s="72" t="str">
        <f>IF('S.D.PASTE SHEET'!C965="","",'S.D.PASTE SHEET'!C965)</f>
        <v/>
      </c>
      <c s="73" t="str">
        <f>IF('S.D.PASTE SHEET'!D965="","",'S.D.PASTE SHEET'!D965)</f>
        <v/>
      </c>
      <c s="72" t="str">
        <f>IF('S.D.PASTE SHEET'!E965="","",UPPER('S.D.PASTE SHEET'!E965))</f>
        <v/>
      </c>
      <c s="72" t="str">
        <f>IF('S.D.PASTE SHEET'!F965="","",'S.D.PASTE SHEET'!F965)</f>
        <v/>
      </c>
      <c s="72" t="str">
        <f>IF('S.D.PASTE SHEET'!G965="","",UPPER('S.D.PASTE SHEET'!G965))</f>
        <v/>
      </c>
      <c s="72" t="str">
        <f>IF('S.D.PASTE SHEET'!H965="","",UPPER('S.D.PASTE SHEET'!H965))</f>
        <v/>
      </c>
      <c s="72" t="str">
        <f>IF('S.D.PASTE SHEET'!I965="","",'S.D.PASTE SHEET'!I965)</f>
        <v/>
      </c>
      <c s="73" t="str">
        <f>IF('S.D.PASTE SHEET'!J965="","",'S.D.PASTE SHEET'!J965)</f>
        <v/>
      </c>
      <c s="72" t="str">
        <f>IF('S.D.PASTE SHEET'!K965="","",'S.D.PASTE SHEET'!K965)</f>
        <v/>
      </c>
      <c s="72" t="str">
        <f>IF('S.D.PASTE SHEET'!L965="","",'S.D.PASTE SHEET'!L965)</f>
        <v/>
      </c>
      <c s="72" t="str">
        <f>IF('S.D.PASTE SHEET'!M965="","",'S.D.PASTE SHEET'!M965)</f>
        <v/>
      </c>
      <c s="72" t="str">
        <f>IF('S.D.PASTE SHEET'!N965="","",'S.D.PASTE SHEET'!N965)</f>
        <v/>
      </c>
      <c s="72" t="str">
        <f>IF('S.D.PASTE SHEET'!O965="","",'S.D.PASTE SHEET'!O965)</f>
        <v/>
      </c>
      <c s="72" t="str">
        <f>IF('S.D.PASTE SHEET'!P965="","",'S.D.PASTE SHEET'!P965)</f>
        <v/>
      </c>
      <c s="72" t="str">
        <f>IF('S.D.PASTE SHEET'!Q965="","",'S.D.PASTE SHEET'!Q965)</f>
        <v/>
      </c>
      <c s="72" t="str">
        <f>IF('S.D.PASTE SHEET'!R965="","",'S.D.PASTE SHEET'!R965)</f>
        <v/>
      </c>
      <c s="72" t="str">
        <f>IF('S.D.PASTE SHEET'!S965="","",'S.D.PASTE SHEET'!S965)</f>
        <v/>
      </c>
      <c s="72" t="str">
        <f>IF('S.D.PASTE SHEET'!T965="","",'S.D.PASTE SHEET'!T965)</f>
        <v/>
      </c>
      <c s="72" t="str">
        <f>IF('S.D.PASTE SHEET'!U965="","",'S.D.PASTE SHEET'!U965)</f>
        <v/>
      </c>
      <c s="72" t="str">
        <f>IF('S.D.PASTE SHEET'!V965="","",'S.D.PASTE SHEET'!V965)</f>
        <v/>
      </c>
      <c s="72" t="str">
        <f>IF('S.D.PASTE SHEET'!W965="","",'S.D.PASTE SHEET'!W965)</f>
        <v/>
      </c>
      <c s="72" t="str">
        <f>IF('S.D.PASTE SHEET'!X965="","",'S.D.PASTE SHEET'!X965)</f>
        <v/>
      </c>
      <c s="72" t="str">
        <f>IF('S.D.PASTE SHEET'!Y965="","",'S.D.PASTE SHEET'!Y965)</f>
        <v/>
      </c>
      <c s="72" t="str">
        <f>IF('S.D.PASTE SHEET'!Z965="","",'S.D.PASTE SHEET'!Z965)</f>
        <v/>
      </c>
      <c s="72" t="str">
        <f>IF('S.D.PASTE SHEET'!AA965="","",'S.D.PASTE SHEET'!AA965)</f>
        <v/>
      </c>
      <c s="72" t="str">
        <f>IF('S.D.PASTE SHEET'!AB965="","",'S.D.PASTE SHEET'!AB965)</f>
        <v/>
      </c>
      <c s="72" t="str">
        <f>IF('S.D.PASTE SHEET'!AC965="","",'S.D.PASTE SHEET'!AC965)</f>
        <v/>
      </c>
      <c s="72" t="str">
        <f>IF('S.D.PASTE SHEET'!AD965="","",'S.D.PASTE SHEET'!AD965)</f>
        <v/>
      </c>
      <c s="74"/>
      <c s="70" t="str">
        <f>IF(AK965="","",IF(AK965&gt;0,COUNT($AG$2:AG965),""))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IF(BC965="","",IF(BC965&gt;0,COUNT($AY$2:AY965),""))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6" spans="1:157" ht="15.75" customHeight="1">
      <c r="A966" s="72" t="str">
        <f>IF('S.D.PASTE SHEET'!A966="","",'S.D.PASTE SHEET'!A966)</f>
        <v/>
      </c>
      <c s="72" t="str">
        <f>IF('S.D.PASTE SHEET'!B966="","",'S.D.PASTE SHEET'!B966)</f>
        <v/>
      </c>
      <c s="72" t="str">
        <f>IF('S.D.PASTE SHEET'!C966="","",'S.D.PASTE SHEET'!C966)</f>
        <v/>
      </c>
      <c s="73" t="str">
        <f>IF('S.D.PASTE SHEET'!D966="","",'S.D.PASTE SHEET'!D966)</f>
        <v/>
      </c>
      <c s="72" t="str">
        <f>IF('S.D.PASTE SHEET'!E966="","",UPPER('S.D.PASTE SHEET'!E966))</f>
        <v/>
      </c>
      <c s="72" t="str">
        <f>IF('S.D.PASTE SHEET'!F966="","",'S.D.PASTE SHEET'!F966)</f>
        <v/>
      </c>
      <c s="72" t="str">
        <f>IF('S.D.PASTE SHEET'!G966="","",UPPER('S.D.PASTE SHEET'!G966))</f>
        <v/>
      </c>
      <c s="72" t="str">
        <f>IF('S.D.PASTE SHEET'!H966="","",UPPER('S.D.PASTE SHEET'!H966))</f>
        <v/>
      </c>
      <c s="72" t="str">
        <f>IF('S.D.PASTE SHEET'!I966="","",'S.D.PASTE SHEET'!I966)</f>
        <v/>
      </c>
      <c s="73" t="str">
        <f>IF('S.D.PASTE SHEET'!J966="","",'S.D.PASTE SHEET'!J966)</f>
        <v/>
      </c>
      <c s="72" t="str">
        <f>IF('S.D.PASTE SHEET'!K966="","",'S.D.PASTE SHEET'!K966)</f>
        <v/>
      </c>
      <c s="72" t="str">
        <f>IF('S.D.PASTE SHEET'!L966="","",'S.D.PASTE SHEET'!L966)</f>
        <v/>
      </c>
      <c s="72" t="str">
        <f>IF('S.D.PASTE SHEET'!M966="","",'S.D.PASTE SHEET'!M966)</f>
        <v/>
      </c>
      <c s="72" t="str">
        <f>IF('S.D.PASTE SHEET'!N966="","",'S.D.PASTE SHEET'!N966)</f>
        <v/>
      </c>
      <c s="72" t="str">
        <f>IF('S.D.PASTE SHEET'!O966="","",'S.D.PASTE SHEET'!O966)</f>
        <v/>
      </c>
      <c s="72" t="str">
        <f>IF('S.D.PASTE SHEET'!P966="","",'S.D.PASTE SHEET'!P966)</f>
        <v/>
      </c>
      <c s="72" t="str">
        <f>IF('S.D.PASTE SHEET'!Q966="","",'S.D.PASTE SHEET'!Q966)</f>
        <v/>
      </c>
      <c s="72" t="str">
        <f>IF('S.D.PASTE SHEET'!R966="","",'S.D.PASTE SHEET'!R966)</f>
        <v/>
      </c>
      <c s="72" t="str">
        <f>IF('S.D.PASTE SHEET'!S966="","",'S.D.PASTE SHEET'!S966)</f>
        <v/>
      </c>
      <c s="72" t="str">
        <f>IF('S.D.PASTE SHEET'!T966="","",'S.D.PASTE SHEET'!T966)</f>
        <v/>
      </c>
      <c s="72" t="str">
        <f>IF('S.D.PASTE SHEET'!U966="","",'S.D.PASTE SHEET'!U966)</f>
        <v/>
      </c>
      <c s="72" t="str">
        <f>IF('S.D.PASTE SHEET'!V966="","",'S.D.PASTE SHEET'!V966)</f>
        <v/>
      </c>
      <c s="72" t="str">
        <f>IF('S.D.PASTE SHEET'!W966="","",'S.D.PASTE SHEET'!W966)</f>
        <v/>
      </c>
      <c s="72" t="str">
        <f>IF('S.D.PASTE SHEET'!X966="","",'S.D.PASTE SHEET'!X966)</f>
        <v/>
      </c>
      <c s="72" t="str">
        <f>IF('S.D.PASTE SHEET'!Y966="","",'S.D.PASTE SHEET'!Y966)</f>
        <v/>
      </c>
      <c s="72" t="str">
        <f>IF('S.D.PASTE SHEET'!Z966="","",'S.D.PASTE SHEET'!Z966)</f>
        <v/>
      </c>
      <c s="72" t="str">
        <f>IF('S.D.PASTE SHEET'!AA966="","",'S.D.PASTE SHEET'!AA966)</f>
        <v/>
      </c>
      <c s="72" t="str">
        <f>IF('S.D.PASTE SHEET'!AB966="","",'S.D.PASTE SHEET'!AB966)</f>
        <v/>
      </c>
      <c s="72" t="str">
        <f>IF('S.D.PASTE SHEET'!AC966="","",'S.D.PASTE SHEET'!AC966)</f>
        <v/>
      </c>
      <c s="72" t="str">
        <f>IF('S.D.PASTE SHEET'!AD966="","",'S.D.PASTE SHEET'!AD966)</f>
        <v/>
      </c>
      <c s="74"/>
      <c s="70" t="str">
        <f>IF(AK966="","",IF(AK966&gt;0,COUNT($AG$2:AG966),""))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IF(BC966="","",IF(BC966&gt;0,COUNT($AY$2:AY966),""))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7" spans="1:157" ht="15.75" customHeight="1">
      <c r="A967" s="72" t="str">
        <f>IF('S.D.PASTE SHEET'!A967="","",'S.D.PASTE SHEET'!A967)</f>
        <v/>
      </c>
      <c s="72" t="str">
        <f>IF('S.D.PASTE SHEET'!B967="","",'S.D.PASTE SHEET'!B967)</f>
        <v/>
      </c>
      <c s="72" t="str">
        <f>IF('S.D.PASTE SHEET'!C967="","",'S.D.PASTE SHEET'!C967)</f>
        <v/>
      </c>
      <c s="73" t="str">
        <f>IF('S.D.PASTE SHEET'!D967="","",'S.D.PASTE SHEET'!D967)</f>
        <v/>
      </c>
      <c s="72" t="str">
        <f>IF('S.D.PASTE SHEET'!E967="","",UPPER('S.D.PASTE SHEET'!E967))</f>
        <v/>
      </c>
      <c s="72" t="str">
        <f>IF('S.D.PASTE SHEET'!F967="","",'S.D.PASTE SHEET'!F967)</f>
        <v/>
      </c>
      <c s="72" t="str">
        <f>IF('S.D.PASTE SHEET'!G967="","",UPPER('S.D.PASTE SHEET'!G967))</f>
        <v/>
      </c>
      <c s="72" t="str">
        <f>IF('S.D.PASTE SHEET'!H967="","",UPPER('S.D.PASTE SHEET'!H967))</f>
        <v/>
      </c>
      <c s="72" t="str">
        <f>IF('S.D.PASTE SHEET'!I967="","",'S.D.PASTE SHEET'!I967)</f>
        <v/>
      </c>
      <c s="73" t="str">
        <f>IF('S.D.PASTE SHEET'!J967="","",'S.D.PASTE SHEET'!J967)</f>
        <v/>
      </c>
      <c s="72" t="str">
        <f>IF('S.D.PASTE SHEET'!K967="","",'S.D.PASTE SHEET'!K967)</f>
        <v/>
      </c>
      <c s="72" t="str">
        <f>IF('S.D.PASTE SHEET'!L967="","",'S.D.PASTE SHEET'!L967)</f>
        <v/>
      </c>
      <c s="72" t="str">
        <f>IF('S.D.PASTE SHEET'!M967="","",'S.D.PASTE SHEET'!M967)</f>
        <v/>
      </c>
      <c s="72" t="str">
        <f>IF('S.D.PASTE SHEET'!N967="","",'S.D.PASTE SHEET'!N967)</f>
        <v/>
      </c>
      <c s="72" t="str">
        <f>IF('S.D.PASTE SHEET'!O967="","",'S.D.PASTE SHEET'!O967)</f>
        <v/>
      </c>
      <c s="72" t="str">
        <f>IF('S.D.PASTE SHEET'!P967="","",'S.D.PASTE SHEET'!P967)</f>
        <v/>
      </c>
      <c s="72" t="str">
        <f>IF('S.D.PASTE SHEET'!Q967="","",'S.D.PASTE SHEET'!Q967)</f>
        <v/>
      </c>
      <c s="72" t="str">
        <f>IF('S.D.PASTE SHEET'!R967="","",'S.D.PASTE SHEET'!R967)</f>
        <v/>
      </c>
      <c s="72" t="str">
        <f>IF('S.D.PASTE SHEET'!S967="","",'S.D.PASTE SHEET'!S967)</f>
        <v/>
      </c>
      <c s="72" t="str">
        <f>IF('S.D.PASTE SHEET'!T967="","",'S.D.PASTE SHEET'!T967)</f>
        <v/>
      </c>
      <c s="72" t="str">
        <f>IF('S.D.PASTE SHEET'!U967="","",'S.D.PASTE SHEET'!U967)</f>
        <v/>
      </c>
      <c s="72" t="str">
        <f>IF('S.D.PASTE SHEET'!V967="","",'S.D.PASTE SHEET'!V967)</f>
        <v/>
      </c>
      <c s="72" t="str">
        <f>IF('S.D.PASTE SHEET'!W967="","",'S.D.PASTE SHEET'!W967)</f>
        <v/>
      </c>
      <c s="72" t="str">
        <f>IF('S.D.PASTE SHEET'!X967="","",'S.D.PASTE SHEET'!X967)</f>
        <v/>
      </c>
      <c s="72" t="str">
        <f>IF('S.D.PASTE SHEET'!Y967="","",'S.D.PASTE SHEET'!Y967)</f>
        <v/>
      </c>
      <c s="72" t="str">
        <f>IF('S.D.PASTE SHEET'!Z967="","",'S.D.PASTE SHEET'!Z967)</f>
        <v/>
      </c>
      <c s="72" t="str">
        <f>IF('S.D.PASTE SHEET'!AA967="","",'S.D.PASTE SHEET'!AA967)</f>
        <v/>
      </c>
      <c s="72" t="str">
        <f>IF('S.D.PASTE SHEET'!AB967="","",'S.D.PASTE SHEET'!AB967)</f>
        <v/>
      </c>
      <c s="72" t="str">
        <f>IF('S.D.PASTE SHEET'!AC967="","",'S.D.PASTE SHEET'!AC967)</f>
        <v/>
      </c>
      <c s="72" t="str">
        <f>IF('S.D.PASTE SHEET'!AD967="","",'S.D.PASTE SHEET'!AD967)</f>
        <v/>
      </c>
      <c s="74"/>
      <c s="70" t="str">
        <f>IF(AK967="","",IF(AK967&gt;0,COUNT($AG$2:AG967),""))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IF(BC967="","",IF(BC967&gt;0,COUNT($AY$2:AY967),""))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8" spans="1:157" ht="15.75" customHeight="1">
      <c r="A968" s="72" t="str">
        <f>IF('S.D.PASTE SHEET'!A968="","",'S.D.PASTE SHEET'!A968)</f>
        <v/>
      </c>
      <c s="72" t="str">
        <f>IF('S.D.PASTE SHEET'!B968="","",'S.D.PASTE SHEET'!B968)</f>
        <v/>
      </c>
      <c s="72" t="str">
        <f>IF('S.D.PASTE SHEET'!C968="","",'S.D.PASTE SHEET'!C968)</f>
        <v/>
      </c>
      <c s="73" t="str">
        <f>IF('S.D.PASTE SHEET'!D968="","",'S.D.PASTE SHEET'!D968)</f>
        <v/>
      </c>
      <c s="72" t="str">
        <f>IF('S.D.PASTE SHEET'!E968="","",UPPER('S.D.PASTE SHEET'!E968))</f>
        <v/>
      </c>
      <c s="72" t="str">
        <f>IF('S.D.PASTE SHEET'!F968="","",'S.D.PASTE SHEET'!F968)</f>
        <v/>
      </c>
      <c s="72" t="str">
        <f>IF('S.D.PASTE SHEET'!G968="","",UPPER('S.D.PASTE SHEET'!G968))</f>
        <v/>
      </c>
      <c s="72" t="str">
        <f>IF('S.D.PASTE SHEET'!H968="","",UPPER('S.D.PASTE SHEET'!H968))</f>
        <v/>
      </c>
      <c s="72" t="str">
        <f>IF('S.D.PASTE SHEET'!I968="","",'S.D.PASTE SHEET'!I968)</f>
        <v/>
      </c>
      <c s="73" t="str">
        <f>IF('S.D.PASTE SHEET'!J968="","",'S.D.PASTE SHEET'!J968)</f>
        <v/>
      </c>
      <c s="72" t="str">
        <f>IF('S.D.PASTE SHEET'!K968="","",'S.D.PASTE SHEET'!K968)</f>
        <v/>
      </c>
      <c s="72" t="str">
        <f>IF('S.D.PASTE SHEET'!L968="","",'S.D.PASTE SHEET'!L968)</f>
        <v/>
      </c>
      <c s="72" t="str">
        <f>IF('S.D.PASTE SHEET'!M968="","",'S.D.PASTE SHEET'!M968)</f>
        <v/>
      </c>
      <c s="72" t="str">
        <f>IF('S.D.PASTE SHEET'!N968="","",'S.D.PASTE SHEET'!N968)</f>
        <v/>
      </c>
      <c s="72" t="str">
        <f>IF('S.D.PASTE SHEET'!O968="","",'S.D.PASTE SHEET'!O968)</f>
        <v/>
      </c>
      <c s="72" t="str">
        <f>IF('S.D.PASTE SHEET'!P968="","",'S.D.PASTE SHEET'!P968)</f>
        <v/>
      </c>
      <c s="72" t="str">
        <f>IF('S.D.PASTE SHEET'!Q968="","",'S.D.PASTE SHEET'!Q968)</f>
        <v/>
      </c>
      <c s="72" t="str">
        <f>IF('S.D.PASTE SHEET'!R968="","",'S.D.PASTE SHEET'!R968)</f>
        <v/>
      </c>
      <c s="72" t="str">
        <f>IF('S.D.PASTE SHEET'!S968="","",'S.D.PASTE SHEET'!S968)</f>
        <v/>
      </c>
      <c s="72" t="str">
        <f>IF('S.D.PASTE SHEET'!T968="","",'S.D.PASTE SHEET'!T968)</f>
        <v/>
      </c>
      <c s="72" t="str">
        <f>IF('S.D.PASTE SHEET'!U968="","",'S.D.PASTE SHEET'!U968)</f>
        <v/>
      </c>
      <c s="72" t="str">
        <f>IF('S.D.PASTE SHEET'!V968="","",'S.D.PASTE SHEET'!V968)</f>
        <v/>
      </c>
      <c s="72" t="str">
        <f>IF('S.D.PASTE SHEET'!W968="","",'S.D.PASTE SHEET'!W968)</f>
        <v/>
      </c>
      <c s="72" t="str">
        <f>IF('S.D.PASTE SHEET'!X968="","",'S.D.PASTE SHEET'!X968)</f>
        <v/>
      </c>
      <c s="72" t="str">
        <f>IF('S.D.PASTE SHEET'!Y968="","",'S.D.PASTE SHEET'!Y968)</f>
        <v/>
      </c>
      <c s="72" t="str">
        <f>IF('S.D.PASTE SHEET'!Z968="","",'S.D.PASTE SHEET'!Z968)</f>
        <v/>
      </c>
      <c s="72" t="str">
        <f>IF('S.D.PASTE SHEET'!AA968="","",'S.D.PASTE SHEET'!AA968)</f>
        <v/>
      </c>
      <c s="72" t="str">
        <f>IF('S.D.PASTE SHEET'!AB968="","",'S.D.PASTE SHEET'!AB968)</f>
        <v/>
      </c>
      <c s="72" t="str">
        <f>IF('S.D.PASTE SHEET'!AC968="","",'S.D.PASTE SHEET'!AC968)</f>
        <v/>
      </c>
      <c s="72" t="str">
        <f>IF('S.D.PASTE SHEET'!AD968="","",'S.D.PASTE SHEET'!AD968)</f>
        <v/>
      </c>
      <c s="74"/>
      <c s="70" t="str">
        <f>IF(AK968="","",IF(AK968&gt;0,COUNT($AG$2:AG968),""))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IF(BC968="","",IF(BC968&gt;0,COUNT($AY$2:AY968),""))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69" spans="1:157" ht="15.75" customHeight="1">
      <c r="A969" s="72" t="str">
        <f>IF('S.D.PASTE SHEET'!A969="","",'S.D.PASTE SHEET'!A969)</f>
        <v/>
      </c>
      <c s="72" t="str">
        <f>IF('S.D.PASTE SHEET'!B969="","",'S.D.PASTE SHEET'!B969)</f>
        <v/>
      </c>
      <c s="72" t="str">
        <f>IF('S.D.PASTE SHEET'!C969="","",'S.D.PASTE SHEET'!C969)</f>
        <v/>
      </c>
      <c s="73" t="str">
        <f>IF('S.D.PASTE SHEET'!D969="","",'S.D.PASTE SHEET'!D969)</f>
        <v/>
      </c>
      <c s="72" t="str">
        <f>IF('S.D.PASTE SHEET'!E969="","",UPPER('S.D.PASTE SHEET'!E969))</f>
        <v/>
      </c>
      <c s="72" t="str">
        <f>IF('S.D.PASTE SHEET'!F969="","",'S.D.PASTE SHEET'!F969)</f>
        <v/>
      </c>
      <c s="72" t="str">
        <f>IF('S.D.PASTE SHEET'!G969="","",UPPER('S.D.PASTE SHEET'!G969))</f>
        <v/>
      </c>
      <c s="72" t="str">
        <f>IF('S.D.PASTE SHEET'!H969="","",UPPER('S.D.PASTE SHEET'!H969))</f>
        <v/>
      </c>
      <c s="72" t="str">
        <f>IF('S.D.PASTE SHEET'!I969="","",'S.D.PASTE SHEET'!I969)</f>
        <v/>
      </c>
      <c s="73" t="str">
        <f>IF('S.D.PASTE SHEET'!J969="","",'S.D.PASTE SHEET'!J969)</f>
        <v/>
      </c>
      <c s="72" t="str">
        <f>IF('S.D.PASTE SHEET'!K969="","",'S.D.PASTE SHEET'!K969)</f>
        <v/>
      </c>
      <c s="72" t="str">
        <f>IF('S.D.PASTE SHEET'!L969="","",'S.D.PASTE SHEET'!L969)</f>
        <v/>
      </c>
      <c s="72" t="str">
        <f>IF('S.D.PASTE SHEET'!M969="","",'S.D.PASTE SHEET'!M969)</f>
        <v/>
      </c>
      <c s="72" t="str">
        <f>IF('S.D.PASTE SHEET'!N969="","",'S.D.PASTE SHEET'!N969)</f>
        <v/>
      </c>
      <c s="72" t="str">
        <f>IF('S.D.PASTE SHEET'!O969="","",'S.D.PASTE SHEET'!O969)</f>
        <v/>
      </c>
      <c s="72" t="str">
        <f>IF('S.D.PASTE SHEET'!P969="","",'S.D.PASTE SHEET'!P969)</f>
        <v/>
      </c>
      <c s="72" t="str">
        <f>IF('S.D.PASTE SHEET'!Q969="","",'S.D.PASTE SHEET'!Q969)</f>
        <v/>
      </c>
      <c s="72" t="str">
        <f>IF('S.D.PASTE SHEET'!R969="","",'S.D.PASTE SHEET'!R969)</f>
        <v/>
      </c>
      <c s="72" t="str">
        <f>IF('S.D.PASTE SHEET'!S969="","",'S.D.PASTE SHEET'!S969)</f>
        <v/>
      </c>
      <c s="72" t="str">
        <f>IF('S.D.PASTE SHEET'!T969="","",'S.D.PASTE SHEET'!T969)</f>
        <v/>
      </c>
      <c s="72" t="str">
        <f>IF('S.D.PASTE SHEET'!U969="","",'S.D.PASTE SHEET'!U969)</f>
        <v/>
      </c>
      <c s="72" t="str">
        <f>IF('S.D.PASTE SHEET'!V969="","",'S.D.PASTE SHEET'!V969)</f>
        <v/>
      </c>
      <c s="72" t="str">
        <f>IF('S.D.PASTE SHEET'!W969="","",'S.D.PASTE SHEET'!W969)</f>
        <v/>
      </c>
      <c s="72" t="str">
        <f>IF('S.D.PASTE SHEET'!X969="","",'S.D.PASTE SHEET'!X969)</f>
        <v/>
      </c>
      <c s="72" t="str">
        <f>IF('S.D.PASTE SHEET'!Y969="","",'S.D.PASTE SHEET'!Y969)</f>
        <v/>
      </c>
      <c s="72" t="str">
        <f>IF('S.D.PASTE SHEET'!Z969="","",'S.D.PASTE SHEET'!Z969)</f>
        <v/>
      </c>
      <c s="72" t="str">
        <f>IF('S.D.PASTE SHEET'!AA969="","",'S.D.PASTE SHEET'!AA969)</f>
        <v/>
      </c>
      <c s="72" t="str">
        <f>IF('S.D.PASTE SHEET'!AB969="","",'S.D.PASTE SHEET'!AB969)</f>
        <v/>
      </c>
      <c s="72" t="str">
        <f>IF('S.D.PASTE SHEET'!AC969="","",'S.D.PASTE SHEET'!AC969)</f>
        <v/>
      </c>
      <c s="72" t="str">
        <f>IF('S.D.PASTE SHEET'!AD969="","",'S.D.PASTE SHEET'!AD969)</f>
        <v/>
      </c>
      <c s="74"/>
      <c s="70" t="str">
        <f>IF(AK969="","",IF(AK969&gt;0,COUNT($AG$2:AG969),""))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IF(BC969="","",IF(BC969&gt;0,COUNT($AY$2:AY969),""))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0" spans="1:157" ht="15.75" customHeight="1">
      <c r="A970" s="72" t="str">
        <f>IF('S.D.PASTE SHEET'!A970="","",'S.D.PASTE SHEET'!A970)</f>
        <v/>
      </c>
      <c s="72" t="str">
        <f>IF('S.D.PASTE SHEET'!B970="","",'S.D.PASTE SHEET'!B970)</f>
        <v/>
      </c>
      <c s="72" t="str">
        <f>IF('S.D.PASTE SHEET'!C970="","",'S.D.PASTE SHEET'!C970)</f>
        <v/>
      </c>
      <c s="73" t="str">
        <f>IF('S.D.PASTE SHEET'!D970="","",'S.D.PASTE SHEET'!D970)</f>
        <v/>
      </c>
      <c s="72" t="str">
        <f>IF('S.D.PASTE SHEET'!E970="","",UPPER('S.D.PASTE SHEET'!E970))</f>
        <v/>
      </c>
      <c s="72" t="str">
        <f>IF('S.D.PASTE SHEET'!F970="","",'S.D.PASTE SHEET'!F970)</f>
        <v/>
      </c>
      <c s="72" t="str">
        <f>IF('S.D.PASTE SHEET'!G970="","",UPPER('S.D.PASTE SHEET'!G970))</f>
        <v/>
      </c>
      <c s="72" t="str">
        <f>IF('S.D.PASTE SHEET'!H970="","",UPPER('S.D.PASTE SHEET'!H970))</f>
        <v/>
      </c>
      <c s="72" t="str">
        <f>IF('S.D.PASTE SHEET'!I970="","",'S.D.PASTE SHEET'!I970)</f>
        <v/>
      </c>
      <c s="73" t="str">
        <f>IF('S.D.PASTE SHEET'!J970="","",'S.D.PASTE SHEET'!J970)</f>
        <v/>
      </c>
      <c s="72" t="str">
        <f>IF('S.D.PASTE SHEET'!K970="","",'S.D.PASTE SHEET'!K970)</f>
        <v/>
      </c>
      <c s="72" t="str">
        <f>IF('S.D.PASTE SHEET'!L970="","",'S.D.PASTE SHEET'!L970)</f>
        <v/>
      </c>
      <c s="72" t="str">
        <f>IF('S.D.PASTE SHEET'!M970="","",'S.D.PASTE SHEET'!M970)</f>
        <v/>
      </c>
      <c s="72" t="str">
        <f>IF('S.D.PASTE SHEET'!N970="","",'S.D.PASTE SHEET'!N970)</f>
        <v/>
      </c>
      <c s="72" t="str">
        <f>IF('S.D.PASTE SHEET'!O970="","",'S.D.PASTE SHEET'!O970)</f>
        <v/>
      </c>
      <c s="72" t="str">
        <f>IF('S.D.PASTE SHEET'!P970="","",'S.D.PASTE SHEET'!P970)</f>
        <v/>
      </c>
      <c s="72" t="str">
        <f>IF('S.D.PASTE SHEET'!Q970="","",'S.D.PASTE SHEET'!Q970)</f>
        <v/>
      </c>
      <c s="72" t="str">
        <f>IF('S.D.PASTE SHEET'!R970="","",'S.D.PASTE SHEET'!R970)</f>
        <v/>
      </c>
      <c s="72" t="str">
        <f>IF('S.D.PASTE SHEET'!S970="","",'S.D.PASTE SHEET'!S970)</f>
        <v/>
      </c>
      <c s="72" t="str">
        <f>IF('S.D.PASTE SHEET'!T970="","",'S.D.PASTE SHEET'!T970)</f>
        <v/>
      </c>
      <c s="72" t="str">
        <f>IF('S.D.PASTE SHEET'!U970="","",'S.D.PASTE SHEET'!U970)</f>
        <v/>
      </c>
      <c s="72" t="str">
        <f>IF('S.D.PASTE SHEET'!V970="","",'S.D.PASTE SHEET'!V970)</f>
        <v/>
      </c>
      <c s="72" t="str">
        <f>IF('S.D.PASTE SHEET'!W970="","",'S.D.PASTE SHEET'!W970)</f>
        <v/>
      </c>
      <c s="72" t="str">
        <f>IF('S.D.PASTE SHEET'!X970="","",'S.D.PASTE SHEET'!X970)</f>
        <v/>
      </c>
      <c s="72" t="str">
        <f>IF('S.D.PASTE SHEET'!Y970="","",'S.D.PASTE SHEET'!Y970)</f>
        <v/>
      </c>
      <c s="72" t="str">
        <f>IF('S.D.PASTE SHEET'!Z970="","",'S.D.PASTE SHEET'!Z970)</f>
        <v/>
      </c>
      <c s="72" t="str">
        <f>IF('S.D.PASTE SHEET'!AA970="","",'S.D.PASTE SHEET'!AA970)</f>
        <v/>
      </c>
      <c s="72" t="str">
        <f>IF('S.D.PASTE SHEET'!AB970="","",'S.D.PASTE SHEET'!AB970)</f>
        <v/>
      </c>
      <c s="72" t="str">
        <f>IF('S.D.PASTE SHEET'!AC970="","",'S.D.PASTE SHEET'!AC970)</f>
        <v/>
      </c>
      <c s="72" t="str">
        <f>IF('S.D.PASTE SHEET'!AD970="","",'S.D.PASTE SHEET'!AD970)</f>
        <v/>
      </c>
      <c s="74"/>
      <c s="70" t="str">
        <f>IF(AK970="","",IF(AK970&gt;0,COUNT($AG$2:AG970),""))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IF(BC970="","",IF(BC970&gt;0,COUNT($AY$2:AY970),""))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1" spans="1:157" ht="15.75" customHeight="1">
      <c r="A971" s="72" t="str">
        <f>IF('S.D.PASTE SHEET'!A971="","",'S.D.PASTE SHEET'!A971)</f>
        <v/>
      </c>
      <c s="72" t="str">
        <f>IF('S.D.PASTE SHEET'!B971="","",'S.D.PASTE SHEET'!B971)</f>
        <v/>
      </c>
      <c s="72" t="str">
        <f>IF('S.D.PASTE SHEET'!C971="","",'S.D.PASTE SHEET'!C971)</f>
        <v/>
      </c>
      <c s="73" t="str">
        <f>IF('S.D.PASTE SHEET'!D971="","",'S.D.PASTE SHEET'!D971)</f>
        <v/>
      </c>
      <c s="72" t="str">
        <f>IF('S.D.PASTE SHEET'!E971="","",UPPER('S.D.PASTE SHEET'!E971))</f>
        <v/>
      </c>
      <c s="72" t="str">
        <f>IF('S.D.PASTE SHEET'!F971="","",'S.D.PASTE SHEET'!F971)</f>
        <v/>
      </c>
      <c s="72" t="str">
        <f>IF('S.D.PASTE SHEET'!G971="","",UPPER('S.D.PASTE SHEET'!G971))</f>
        <v/>
      </c>
      <c s="72" t="str">
        <f>IF('S.D.PASTE SHEET'!H971="","",UPPER('S.D.PASTE SHEET'!H971))</f>
        <v/>
      </c>
      <c s="72" t="str">
        <f>IF('S.D.PASTE SHEET'!I971="","",'S.D.PASTE SHEET'!I971)</f>
        <v/>
      </c>
      <c s="73" t="str">
        <f>IF('S.D.PASTE SHEET'!J971="","",'S.D.PASTE SHEET'!J971)</f>
        <v/>
      </c>
      <c s="72" t="str">
        <f>IF('S.D.PASTE SHEET'!K971="","",'S.D.PASTE SHEET'!K971)</f>
        <v/>
      </c>
      <c s="72" t="str">
        <f>IF('S.D.PASTE SHEET'!L971="","",'S.D.PASTE SHEET'!L971)</f>
        <v/>
      </c>
      <c s="72" t="str">
        <f>IF('S.D.PASTE SHEET'!M971="","",'S.D.PASTE SHEET'!M971)</f>
        <v/>
      </c>
      <c s="72" t="str">
        <f>IF('S.D.PASTE SHEET'!N971="","",'S.D.PASTE SHEET'!N971)</f>
        <v/>
      </c>
      <c s="72" t="str">
        <f>IF('S.D.PASTE SHEET'!O971="","",'S.D.PASTE SHEET'!O971)</f>
        <v/>
      </c>
      <c s="72" t="str">
        <f>IF('S.D.PASTE SHEET'!P971="","",'S.D.PASTE SHEET'!P971)</f>
        <v/>
      </c>
      <c s="72" t="str">
        <f>IF('S.D.PASTE SHEET'!Q971="","",'S.D.PASTE SHEET'!Q971)</f>
        <v/>
      </c>
      <c s="72" t="str">
        <f>IF('S.D.PASTE SHEET'!R971="","",'S.D.PASTE SHEET'!R971)</f>
        <v/>
      </c>
      <c s="72" t="str">
        <f>IF('S.D.PASTE SHEET'!S971="","",'S.D.PASTE SHEET'!S971)</f>
        <v/>
      </c>
      <c s="72" t="str">
        <f>IF('S.D.PASTE SHEET'!T971="","",'S.D.PASTE SHEET'!T971)</f>
        <v/>
      </c>
      <c s="72" t="str">
        <f>IF('S.D.PASTE SHEET'!U971="","",'S.D.PASTE SHEET'!U971)</f>
        <v/>
      </c>
      <c s="72" t="str">
        <f>IF('S.D.PASTE SHEET'!V971="","",'S.D.PASTE SHEET'!V971)</f>
        <v/>
      </c>
      <c s="72" t="str">
        <f>IF('S.D.PASTE SHEET'!W971="","",'S.D.PASTE SHEET'!W971)</f>
        <v/>
      </c>
      <c s="72" t="str">
        <f>IF('S.D.PASTE SHEET'!X971="","",'S.D.PASTE SHEET'!X971)</f>
        <v/>
      </c>
      <c s="72" t="str">
        <f>IF('S.D.PASTE SHEET'!Y971="","",'S.D.PASTE SHEET'!Y971)</f>
        <v/>
      </c>
      <c s="72" t="str">
        <f>IF('S.D.PASTE SHEET'!Z971="","",'S.D.PASTE SHEET'!Z971)</f>
        <v/>
      </c>
      <c s="72" t="str">
        <f>IF('S.D.PASTE SHEET'!AA971="","",'S.D.PASTE SHEET'!AA971)</f>
        <v/>
      </c>
      <c s="72" t="str">
        <f>IF('S.D.PASTE SHEET'!AB971="","",'S.D.PASTE SHEET'!AB971)</f>
        <v/>
      </c>
      <c s="72" t="str">
        <f>IF('S.D.PASTE SHEET'!AC971="","",'S.D.PASTE SHEET'!AC971)</f>
        <v/>
      </c>
      <c s="72" t="str">
        <f>IF('S.D.PASTE SHEET'!AD971="","",'S.D.PASTE SHEET'!AD971)</f>
        <v/>
      </c>
      <c s="74"/>
      <c s="70" t="str">
        <f>IF(AK971="","",IF(AK971&gt;0,COUNT($AG$2:AG971),""))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IF(BC971="","",IF(BC971&gt;0,COUNT($AY$2:AY971),""))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2" spans="1:157" ht="15.75" customHeight="1">
      <c r="A972" s="72" t="str">
        <f>IF('S.D.PASTE SHEET'!A972="","",'S.D.PASTE SHEET'!A972)</f>
        <v/>
      </c>
      <c s="72" t="str">
        <f>IF('S.D.PASTE SHEET'!B972="","",'S.D.PASTE SHEET'!B972)</f>
        <v/>
      </c>
      <c s="72" t="str">
        <f>IF('S.D.PASTE SHEET'!C972="","",'S.D.PASTE SHEET'!C972)</f>
        <v/>
      </c>
      <c s="73" t="str">
        <f>IF('S.D.PASTE SHEET'!D972="","",'S.D.PASTE SHEET'!D972)</f>
        <v/>
      </c>
      <c s="72" t="str">
        <f>IF('S.D.PASTE SHEET'!E972="","",UPPER('S.D.PASTE SHEET'!E972))</f>
        <v/>
      </c>
      <c s="72" t="str">
        <f>IF('S.D.PASTE SHEET'!F972="","",'S.D.PASTE SHEET'!F972)</f>
        <v/>
      </c>
      <c s="72" t="str">
        <f>IF('S.D.PASTE SHEET'!G972="","",UPPER('S.D.PASTE SHEET'!G972))</f>
        <v/>
      </c>
      <c s="72" t="str">
        <f>IF('S.D.PASTE SHEET'!H972="","",UPPER('S.D.PASTE SHEET'!H972))</f>
        <v/>
      </c>
      <c s="72" t="str">
        <f>IF('S.D.PASTE SHEET'!I972="","",'S.D.PASTE SHEET'!I972)</f>
        <v/>
      </c>
      <c s="73" t="str">
        <f>IF('S.D.PASTE SHEET'!J972="","",'S.D.PASTE SHEET'!J972)</f>
        <v/>
      </c>
      <c s="72" t="str">
        <f>IF('S.D.PASTE SHEET'!K972="","",'S.D.PASTE SHEET'!K972)</f>
        <v/>
      </c>
      <c s="72" t="str">
        <f>IF('S.D.PASTE SHEET'!L972="","",'S.D.PASTE SHEET'!L972)</f>
        <v/>
      </c>
      <c s="72" t="str">
        <f>IF('S.D.PASTE SHEET'!M972="","",'S.D.PASTE SHEET'!M972)</f>
        <v/>
      </c>
      <c s="72" t="str">
        <f>IF('S.D.PASTE SHEET'!N972="","",'S.D.PASTE SHEET'!N972)</f>
        <v/>
      </c>
      <c s="72" t="str">
        <f>IF('S.D.PASTE SHEET'!O972="","",'S.D.PASTE SHEET'!O972)</f>
        <v/>
      </c>
      <c s="72" t="str">
        <f>IF('S.D.PASTE SHEET'!P972="","",'S.D.PASTE SHEET'!P972)</f>
        <v/>
      </c>
      <c s="72" t="str">
        <f>IF('S.D.PASTE SHEET'!Q972="","",'S.D.PASTE SHEET'!Q972)</f>
        <v/>
      </c>
      <c s="72" t="str">
        <f>IF('S.D.PASTE SHEET'!R972="","",'S.D.PASTE SHEET'!R972)</f>
        <v/>
      </c>
      <c s="72" t="str">
        <f>IF('S.D.PASTE SHEET'!S972="","",'S.D.PASTE SHEET'!S972)</f>
        <v/>
      </c>
      <c s="72" t="str">
        <f>IF('S.D.PASTE SHEET'!T972="","",'S.D.PASTE SHEET'!T972)</f>
        <v/>
      </c>
      <c s="72" t="str">
        <f>IF('S.D.PASTE SHEET'!U972="","",'S.D.PASTE SHEET'!U972)</f>
        <v/>
      </c>
      <c s="72" t="str">
        <f>IF('S.D.PASTE SHEET'!V972="","",'S.D.PASTE SHEET'!V972)</f>
        <v/>
      </c>
      <c s="72" t="str">
        <f>IF('S.D.PASTE SHEET'!W972="","",'S.D.PASTE SHEET'!W972)</f>
        <v/>
      </c>
      <c s="72" t="str">
        <f>IF('S.D.PASTE SHEET'!X972="","",'S.D.PASTE SHEET'!X972)</f>
        <v/>
      </c>
      <c s="72" t="str">
        <f>IF('S.D.PASTE SHEET'!Y972="","",'S.D.PASTE SHEET'!Y972)</f>
        <v/>
      </c>
      <c s="72" t="str">
        <f>IF('S.D.PASTE SHEET'!Z972="","",'S.D.PASTE SHEET'!Z972)</f>
        <v/>
      </c>
      <c s="72" t="str">
        <f>IF('S.D.PASTE SHEET'!AA972="","",'S.D.PASTE SHEET'!AA972)</f>
        <v/>
      </c>
      <c s="72" t="str">
        <f>IF('S.D.PASTE SHEET'!AB972="","",'S.D.PASTE SHEET'!AB972)</f>
        <v/>
      </c>
      <c s="72" t="str">
        <f>IF('S.D.PASTE SHEET'!AC972="","",'S.D.PASTE SHEET'!AC972)</f>
        <v/>
      </c>
      <c s="72" t="str">
        <f>IF('S.D.PASTE SHEET'!AD972="","",'S.D.PASTE SHEET'!AD972)</f>
        <v/>
      </c>
      <c s="74"/>
      <c s="70" t="str">
        <f>IF(AK972="","",IF(AK972&gt;0,COUNT($AG$2:AG972),""))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IF(BC972="","",IF(BC972&gt;0,COUNT($AY$2:AY972),""))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3" spans="1:157" ht="15.75" customHeight="1">
      <c r="A973" s="72" t="str">
        <f>IF('S.D.PASTE SHEET'!A973="","",'S.D.PASTE SHEET'!A973)</f>
        <v/>
      </c>
      <c s="72" t="str">
        <f>IF('S.D.PASTE SHEET'!B973="","",'S.D.PASTE SHEET'!B973)</f>
        <v/>
      </c>
      <c s="72" t="str">
        <f>IF('S.D.PASTE SHEET'!C973="","",'S.D.PASTE SHEET'!C973)</f>
        <v/>
      </c>
      <c s="73" t="str">
        <f>IF('S.D.PASTE SHEET'!D973="","",'S.D.PASTE SHEET'!D973)</f>
        <v/>
      </c>
      <c s="72" t="str">
        <f>IF('S.D.PASTE SHEET'!E973="","",UPPER('S.D.PASTE SHEET'!E973))</f>
        <v/>
      </c>
      <c s="72" t="str">
        <f>IF('S.D.PASTE SHEET'!F973="","",'S.D.PASTE SHEET'!F973)</f>
        <v/>
      </c>
      <c s="72" t="str">
        <f>IF('S.D.PASTE SHEET'!G973="","",UPPER('S.D.PASTE SHEET'!G973))</f>
        <v/>
      </c>
      <c s="72" t="str">
        <f>IF('S.D.PASTE SHEET'!H973="","",UPPER('S.D.PASTE SHEET'!H973))</f>
        <v/>
      </c>
      <c s="72" t="str">
        <f>IF('S.D.PASTE SHEET'!I973="","",'S.D.PASTE SHEET'!I973)</f>
        <v/>
      </c>
      <c s="73" t="str">
        <f>IF('S.D.PASTE SHEET'!J973="","",'S.D.PASTE SHEET'!J973)</f>
        <v/>
      </c>
      <c s="72" t="str">
        <f>IF('S.D.PASTE SHEET'!K973="","",'S.D.PASTE SHEET'!K973)</f>
        <v/>
      </c>
      <c s="72" t="str">
        <f>IF('S.D.PASTE SHEET'!L973="","",'S.D.PASTE SHEET'!L973)</f>
        <v/>
      </c>
      <c s="72" t="str">
        <f>IF('S.D.PASTE SHEET'!M973="","",'S.D.PASTE SHEET'!M973)</f>
        <v/>
      </c>
      <c s="72" t="str">
        <f>IF('S.D.PASTE SHEET'!N973="","",'S.D.PASTE SHEET'!N973)</f>
        <v/>
      </c>
      <c s="72" t="str">
        <f>IF('S.D.PASTE SHEET'!O973="","",'S.D.PASTE SHEET'!O973)</f>
        <v/>
      </c>
      <c s="72" t="str">
        <f>IF('S.D.PASTE SHEET'!P973="","",'S.D.PASTE SHEET'!P973)</f>
        <v/>
      </c>
      <c s="72" t="str">
        <f>IF('S.D.PASTE SHEET'!Q973="","",'S.D.PASTE SHEET'!Q973)</f>
        <v/>
      </c>
      <c s="72" t="str">
        <f>IF('S.D.PASTE SHEET'!R973="","",'S.D.PASTE SHEET'!R973)</f>
        <v/>
      </c>
      <c s="72" t="str">
        <f>IF('S.D.PASTE SHEET'!S973="","",'S.D.PASTE SHEET'!S973)</f>
        <v/>
      </c>
      <c s="72" t="str">
        <f>IF('S.D.PASTE SHEET'!T973="","",'S.D.PASTE SHEET'!T973)</f>
        <v/>
      </c>
      <c s="72" t="str">
        <f>IF('S.D.PASTE SHEET'!U973="","",'S.D.PASTE SHEET'!U973)</f>
        <v/>
      </c>
      <c s="72" t="str">
        <f>IF('S.D.PASTE SHEET'!V973="","",'S.D.PASTE SHEET'!V973)</f>
        <v/>
      </c>
      <c s="72" t="str">
        <f>IF('S.D.PASTE SHEET'!W973="","",'S.D.PASTE SHEET'!W973)</f>
        <v/>
      </c>
      <c s="72" t="str">
        <f>IF('S.D.PASTE SHEET'!X973="","",'S.D.PASTE SHEET'!X973)</f>
        <v/>
      </c>
      <c s="72" t="str">
        <f>IF('S.D.PASTE SHEET'!Y973="","",'S.D.PASTE SHEET'!Y973)</f>
        <v/>
      </c>
      <c s="72" t="str">
        <f>IF('S.D.PASTE SHEET'!Z973="","",'S.D.PASTE SHEET'!Z973)</f>
        <v/>
      </c>
      <c s="72" t="str">
        <f>IF('S.D.PASTE SHEET'!AA973="","",'S.D.PASTE SHEET'!AA973)</f>
        <v/>
      </c>
      <c s="72" t="str">
        <f>IF('S.D.PASTE SHEET'!AB973="","",'S.D.PASTE SHEET'!AB973)</f>
        <v/>
      </c>
      <c s="72" t="str">
        <f>IF('S.D.PASTE SHEET'!AC973="","",'S.D.PASTE SHEET'!AC973)</f>
        <v/>
      </c>
      <c s="72" t="str">
        <f>IF('S.D.PASTE SHEET'!AD973="","",'S.D.PASTE SHEET'!AD973)</f>
        <v/>
      </c>
      <c s="74"/>
      <c s="70" t="str">
        <f>IF(AK973="","",IF(AK973&gt;0,COUNT($AG$2:AG973),""))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IF(BC973="","",IF(BC973&gt;0,COUNT($AY$2:AY973),""))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4" spans="1:157" ht="15.75" customHeight="1">
      <c r="A974" s="72" t="str">
        <f>IF('S.D.PASTE SHEET'!A974="","",'S.D.PASTE SHEET'!A974)</f>
        <v/>
      </c>
      <c s="72" t="str">
        <f>IF('S.D.PASTE SHEET'!B974="","",'S.D.PASTE SHEET'!B974)</f>
        <v/>
      </c>
      <c s="72" t="str">
        <f>IF('S.D.PASTE SHEET'!C974="","",'S.D.PASTE SHEET'!C974)</f>
        <v/>
      </c>
      <c s="73" t="str">
        <f>IF('S.D.PASTE SHEET'!D974="","",'S.D.PASTE SHEET'!D974)</f>
        <v/>
      </c>
      <c s="72" t="str">
        <f>IF('S.D.PASTE SHEET'!E974="","",UPPER('S.D.PASTE SHEET'!E974))</f>
        <v/>
      </c>
      <c s="72" t="str">
        <f>IF('S.D.PASTE SHEET'!F974="","",'S.D.PASTE SHEET'!F974)</f>
        <v/>
      </c>
      <c s="72" t="str">
        <f>IF('S.D.PASTE SHEET'!G974="","",UPPER('S.D.PASTE SHEET'!G974))</f>
        <v/>
      </c>
      <c s="72" t="str">
        <f>IF('S.D.PASTE SHEET'!H974="","",UPPER('S.D.PASTE SHEET'!H974))</f>
        <v/>
      </c>
      <c s="72" t="str">
        <f>IF('S.D.PASTE SHEET'!I974="","",'S.D.PASTE SHEET'!I974)</f>
        <v/>
      </c>
      <c s="73" t="str">
        <f>IF('S.D.PASTE SHEET'!J974="","",'S.D.PASTE SHEET'!J974)</f>
        <v/>
      </c>
      <c s="72" t="str">
        <f>IF('S.D.PASTE SHEET'!K974="","",'S.D.PASTE SHEET'!K974)</f>
        <v/>
      </c>
      <c s="72" t="str">
        <f>IF('S.D.PASTE SHEET'!L974="","",'S.D.PASTE SHEET'!L974)</f>
        <v/>
      </c>
      <c s="72" t="str">
        <f>IF('S.D.PASTE SHEET'!M974="","",'S.D.PASTE SHEET'!M974)</f>
        <v/>
      </c>
      <c s="72" t="str">
        <f>IF('S.D.PASTE SHEET'!N974="","",'S.D.PASTE SHEET'!N974)</f>
        <v/>
      </c>
      <c s="72" t="str">
        <f>IF('S.D.PASTE SHEET'!O974="","",'S.D.PASTE SHEET'!O974)</f>
        <v/>
      </c>
      <c s="72" t="str">
        <f>IF('S.D.PASTE SHEET'!P974="","",'S.D.PASTE SHEET'!P974)</f>
        <v/>
      </c>
      <c s="72" t="str">
        <f>IF('S.D.PASTE SHEET'!Q974="","",'S.D.PASTE SHEET'!Q974)</f>
        <v/>
      </c>
      <c s="72" t="str">
        <f>IF('S.D.PASTE SHEET'!R974="","",'S.D.PASTE SHEET'!R974)</f>
        <v/>
      </c>
      <c s="72" t="str">
        <f>IF('S.D.PASTE SHEET'!S974="","",'S.D.PASTE SHEET'!S974)</f>
        <v/>
      </c>
      <c s="72" t="str">
        <f>IF('S.D.PASTE SHEET'!T974="","",'S.D.PASTE SHEET'!T974)</f>
        <v/>
      </c>
      <c s="72" t="str">
        <f>IF('S.D.PASTE SHEET'!U974="","",'S.D.PASTE SHEET'!U974)</f>
        <v/>
      </c>
      <c s="72" t="str">
        <f>IF('S.D.PASTE SHEET'!V974="","",'S.D.PASTE SHEET'!V974)</f>
        <v/>
      </c>
      <c s="72" t="str">
        <f>IF('S.D.PASTE SHEET'!W974="","",'S.D.PASTE SHEET'!W974)</f>
        <v/>
      </c>
      <c s="72" t="str">
        <f>IF('S.D.PASTE SHEET'!X974="","",'S.D.PASTE SHEET'!X974)</f>
        <v/>
      </c>
      <c s="72" t="str">
        <f>IF('S.D.PASTE SHEET'!Y974="","",'S.D.PASTE SHEET'!Y974)</f>
        <v/>
      </c>
      <c s="72" t="str">
        <f>IF('S.D.PASTE SHEET'!Z974="","",'S.D.PASTE SHEET'!Z974)</f>
        <v/>
      </c>
      <c s="72" t="str">
        <f>IF('S.D.PASTE SHEET'!AA974="","",'S.D.PASTE SHEET'!AA974)</f>
        <v/>
      </c>
      <c s="72" t="str">
        <f>IF('S.D.PASTE SHEET'!AB974="","",'S.D.PASTE SHEET'!AB974)</f>
        <v/>
      </c>
      <c s="72" t="str">
        <f>IF('S.D.PASTE SHEET'!AC974="","",'S.D.PASTE SHEET'!AC974)</f>
        <v/>
      </c>
      <c s="72" t="str">
        <f>IF('S.D.PASTE SHEET'!AD974="","",'S.D.PASTE SHEET'!AD974)</f>
        <v/>
      </c>
      <c s="74"/>
      <c s="70" t="str">
        <f>IF(AK974="","",IF(AK974&gt;0,COUNT($AG$2:AG974),""))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IF(BC974="","",IF(BC974&gt;0,COUNT($AY$2:AY974),""))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5" spans="1:157" ht="15.75" customHeight="1">
      <c r="A975" s="72" t="str">
        <f>IF('S.D.PASTE SHEET'!A975="","",'S.D.PASTE SHEET'!A975)</f>
        <v/>
      </c>
      <c s="72" t="str">
        <f>IF('S.D.PASTE SHEET'!B975="","",'S.D.PASTE SHEET'!B975)</f>
        <v/>
      </c>
      <c s="72" t="str">
        <f>IF('S.D.PASTE SHEET'!C975="","",'S.D.PASTE SHEET'!C975)</f>
        <v/>
      </c>
      <c s="73" t="str">
        <f>IF('S.D.PASTE SHEET'!D975="","",'S.D.PASTE SHEET'!D975)</f>
        <v/>
      </c>
      <c s="72" t="str">
        <f>IF('S.D.PASTE SHEET'!E975="","",UPPER('S.D.PASTE SHEET'!E975))</f>
        <v/>
      </c>
      <c s="72" t="str">
        <f>IF('S.D.PASTE SHEET'!F975="","",'S.D.PASTE SHEET'!F975)</f>
        <v/>
      </c>
      <c s="72" t="str">
        <f>IF('S.D.PASTE SHEET'!G975="","",UPPER('S.D.PASTE SHEET'!G975))</f>
        <v/>
      </c>
      <c s="72" t="str">
        <f>IF('S.D.PASTE SHEET'!H975="","",UPPER('S.D.PASTE SHEET'!H975))</f>
        <v/>
      </c>
      <c s="72" t="str">
        <f>IF('S.D.PASTE SHEET'!I975="","",'S.D.PASTE SHEET'!I975)</f>
        <v/>
      </c>
      <c s="73" t="str">
        <f>IF('S.D.PASTE SHEET'!J975="","",'S.D.PASTE SHEET'!J975)</f>
        <v/>
      </c>
      <c s="72" t="str">
        <f>IF('S.D.PASTE SHEET'!K975="","",'S.D.PASTE SHEET'!K975)</f>
        <v/>
      </c>
      <c s="72" t="str">
        <f>IF('S.D.PASTE SHEET'!L975="","",'S.D.PASTE SHEET'!L975)</f>
        <v/>
      </c>
      <c s="72" t="str">
        <f>IF('S.D.PASTE SHEET'!M975="","",'S.D.PASTE SHEET'!M975)</f>
        <v/>
      </c>
      <c s="72" t="str">
        <f>IF('S.D.PASTE SHEET'!N975="","",'S.D.PASTE SHEET'!N975)</f>
        <v/>
      </c>
      <c s="72" t="str">
        <f>IF('S.D.PASTE SHEET'!O975="","",'S.D.PASTE SHEET'!O975)</f>
        <v/>
      </c>
      <c s="72" t="str">
        <f>IF('S.D.PASTE SHEET'!P975="","",'S.D.PASTE SHEET'!P975)</f>
        <v/>
      </c>
      <c s="72" t="str">
        <f>IF('S.D.PASTE SHEET'!Q975="","",'S.D.PASTE SHEET'!Q975)</f>
        <v/>
      </c>
      <c s="72" t="str">
        <f>IF('S.D.PASTE SHEET'!R975="","",'S.D.PASTE SHEET'!R975)</f>
        <v/>
      </c>
      <c s="72" t="str">
        <f>IF('S.D.PASTE SHEET'!S975="","",'S.D.PASTE SHEET'!S975)</f>
        <v/>
      </c>
      <c s="72" t="str">
        <f>IF('S.D.PASTE SHEET'!T975="","",'S.D.PASTE SHEET'!T975)</f>
        <v/>
      </c>
      <c s="72" t="str">
        <f>IF('S.D.PASTE SHEET'!U975="","",'S.D.PASTE SHEET'!U975)</f>
        <v/>
      </c>
      <c s="72" t="str">
        <f>IF('S.D.PASTE SHEET'!V975="","",'S.D.PASTE SHEET'!V975)</f>
        <v/>
      </c>
      <c s="72" t="str">
        <f>IF('S.D.PASTE SHEET'!W975="","",'S.D.PASTE SHEET'!W975)</f>
        <v/>
      </c>
      <c s="72" t="str">
        <f>IF('S.D.PASTE SHEET'!X975="","",'S.D.PASTE SHEET'!X975)</f>
        <v/>
      </c>
      <c s="72" t="str">
        <f>IF('S.D.PASTE SHEET'!Y975="","",'S.D.PASTE SHEET'!Y975)</f>
        <v/>
      </c>
      <c s="72" t="str">
        <f>IF('S.D.PASTE SHEET'!Z975="","",'S.D.PASTE SHEET'!Z975)</f>
        <v/>
      </c>
      <c s="72" t="str">
        <f>IF('S.D.PASTE SHEET'!AA975="","",'S.D.PASTE SHEET'!AA975)</f>
        <v/>
      </c>
      <c s="72" t="str">
        <f>IF('S.D.PASTE SHEET'!AB975="","",'S.D.PASTE SHEET'!AB975)</f>
        <v/>
      </c>
      <c s="72" t="str">
        <f>IF('S.D.PASTE SHEET'!AC975="","",'S.D.PASTE SHEET'!AC975)</f>
        <v/>
      </c>
      <c s="72" t="str">
        <f>IF('S.D.PASTE SHEET'!AD975="","",'S.D.PASTE SHEET'!AD975)</f>
        <v/>
      </c>
      <c s="74"/>
      <c s="70" t="str">
        <f>IF(AK975="","",IF(AK975&gt;0,COUNT($AG$2:AG975),""))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IF(BC975="","",IF(BC975&gt;0,COUNT($AY$2:AY975),""))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6" spans="1:157" ht="15.75" customHeight="1">
      <c r="A976" s="72" t="str">
        <f>IF('S.D.PASTE SHEET'!A976="","",'S.D.PASTE SHEET'!A976)</f>
        <v/>
      </c>
      <c s="72" t="str">
        <f>IF('S.D.PASTE SHEET'!B976="","",'S.D.PASTE SHEET'!B976)</f>
        <v/>
      </c>
      <c s="72" t="str">
        <f>IF('S.D.PASTE SHEET'!C976="","",'S.D.PASTE SHEET'!C976)</f>
        <v/>
      </c>
      <c s="73" t="str">
        <f>IF('S.D.PASTE SHEET'!D976="","",'S.D.PASTE SHEET'!D976)</f>
        <v/>
      </c>
      <c s="72" t="str">
        <f>IF('S.D.PASTE SHEET'!E976="","",UPPER('S.D.PASTE SHEET'!E976))</f>
        <v/>
      </c>
      <c s="72" t="str">
        <f>IF('S.D.PASTE SHEET'!F976="","",'S.D.PASTE SHEET'!F976)</f>
        <v/>
      </c>
      <c s="72" t="str">
        <f>IF('S.D.PASTE SHEET'!G976="","",UPPER('S.D.PASTE SHEET'!G976))</f>
        <v/>
      </c>
      <c s="72" t="str">
        <f>IF('S.D.PASTE SHEET'!H976="","",UPPER('S.D.PASTE SHEET'!H976))</f>
        <v/>
      </c>
      <c s="72" t="str">
        <f>IF('S.D.PASTE SHEET'!I976="","",'S.D.PASTE SHEET'!I976)</f>
        <v/>
      </c>
      <c s="73" t="str">
        <f>IF('S.D.PASTE SHEET'!J976="","",'S.D.PASTE SHEET'!J976)</f>
        <v/>
      </c>
      <c s="72" t="str">
        <f>IF('S.D.PASTE SHEET'!K976="","",'S.D.PASTE SHEET'!K976)</f>
        <v/>
      </c>
      <c s="72" t="str">
        <f>IF('S.D.PASTE SHEET'!L976="","",'S.D.PASTE SHEET'!L976)</f>
        <v/>
      </c>
      <c s="72" t="str">
        <f>IF('S.D.PASTE SHEET'!M976="","",'S.D.PASTE SHEET'!M976)</f>
        <v/>
      </c>
      <c s="72" t="str">
        <f>IF('S.D.PASTE SHEET'!N976="","",'S.D.PASTE SHEET'!N976)</f>
        <v/>
      </c>
      <c s="72" t="str">
        <f>IF('S.D.PASTE SHEET'!O976="","",'S.D.PASTE SHEET'!O976)</f>
        <v/>
      </c>
      <c s="72" t="str">
        <f>IF('S.D.PASTE SHEET'!P976="","",'S.D.PASTE SHEET'!P976)</f>
        <v/>
      </c>
      <c s="72" t="str">
        <f>IF('S.D.PASTE SHEET'!Q976="","",'S.D.PASTE SHEET'!Q976)</f>
        <v/>
      </c>
      <c s="72" t="str">
        <f>IF('S.D.PASTE SHEET'!R976="","",'S.D.PASTE SHEET'!R976)</f>
        <v/>
      </c>
      <c s="72" t="str">
        <f>IF('S.D.PASTE SHEET'!S976="","",'S.D.PASTE SHEET'!S976)</f>
        <v/>
      </c>
      <c s="72" t="str">
        <f>IF('S.D.PASTE SHEET'!T976="","",'S.D.PASTE SHEET'!T976)</f>
        <v/>
      </c>
      <c s="72" t="str">
        <f>IF('S.D.PASTE SHEET'!U976="","",'S.D.PASTE SHEET'!U976)</f>
        <v/>
      </c>
      <c s="72" t="str">
        <f>IF('S.D.PASTE SHEET'!V976="","",'S.D.PASTE SHEET'!V976)</f>
        <v/>
      </c>
      <c s="72" t="str">
        <f>IF('S.D.PASTE SHEET'!W976="","",'S.D.PASTE SHEET'!W976)</f>
        <v/>
      </c>
      <c s="72" t="str">
        <f>IF('S.D.PASTE SHEET'!X976="","",'S.D.PASTE SHEET'!X976)</f>
        <v/>
      </c>
      <c s="72" t="str">
        <f>IF('S.D.PASTE SHEET'!Y976="","",'S.D.PASTE SHEET'!Y976)</f>
        <v/>
      </c>
      <c s="72" t="str">
        <f>IF('S.D.PASTE SHEET'!Z976="","",'S.D.PASTE SHEET'!Z976)</f>
        <v/>
      </c>
      <c s="72" t="str">
        <f>IF('S.D.PASTE SHEET'!AA976="","",'S.D.PASTE SHEET'!AA976)</f>
        <v/>
      </c>
      <c s="72" t="str">
        <f>IF('S.D.PASTE SHEET'!AB976="","",'S.D.PASTE SHEET'!AB976)</f>
        <v/>
      </c>
      <c s="72" t="str">
        <f>IF('S.D.PASTE SHEET'!AC976="","",'S.D.PASTE SHEET'!AC976)</f>
        <v/>
      </c>
      <c s="72" t="str">
        <f>IF('S.D.PASTE SHEET'!AD976="","",'S.D.PASTE SHEET'!AD976)</f>
        <v/>
      </c>
      <c s="74"/>
      <c s="70" t="str">
        <f>IF(AK976="","",IF(AK976&gt;0,COUNT($AG$2:AG976),""))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IF(BC976="","",IF(BC976&gt;0,COUNT($AY$2:AY976),""))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7" spans="1:157" ht="15.75" customHeight="1">
      <c r="A977" s="72" t="str">
        <f>IF('S.D.PASTE SHEET'!A977="","",'S.D.PASTE SHEET'!A977)</f>
        <v/>
      </c>
      <c s="72" t="str">
        <f>IF('S.D.PASTE SHEET'!B977="","",'S.D.PASTE SHEET'!B977)</f>
        <v/>
      </c>
      <c s="72" t="str">
        <f>IF('S.D.PASTE SHEET'!C977="","",'S.D.PASTE SHEET'!C977)</f>
        <v/>
      </c>
      <c s="73" t="str">
        <f>IF('S.D.PASTE SHEET'!D977="","",'S.D.PASTE SHEET'!D977)</f>
        <v/>
      </c>
      <c s="72" t="str">
        <f>IF('S.D.PASTE SHEET'!E977="","",UPPER('S.D.PASTE SHEET'!E977))</f>
        <v/>
      </c>
      <c s="72" t="str">
        <f>IF('S.D.PASTE SHEET'!F977="","",'S.D.PASTE SHEET'!F977)</f>
        <v/>
      </c>
      <c s="72" t="str">
        <f>IF('S.D.PASTE SHEET'!G977="","",UPPER('S.D.PASTE SHEET'!G977))</f>
        <v/>
      </c>
      <c s="72" t="str">
        <f>IF('S.D.PASTE SHEET'!H977="","",UPPER('S.D.PASTE SHEET'!H977))</f>
        <v/>
      </c>
      <c s="72" t="str">
        <f>IF('S.D.PASTE SHEET'!I977="","",'S.D.PASTE SHEET'!I977)</f>
        <v/>
      </c>
      <c s="73" t="str">
        <f>IF('S.D.PASTE SHEET'!J977="","",'S.D.PASTE SHEET'!J977)</f>
        <v/>
      </c>
      <c s="72" t="str">
        <f>IF('S.D.PASTE SHEET'!K977="","",'S.D.PASTE SHEET'!K977)</f>
        <v/>
      </c>
      <c s="72" t="str">
        <f>IF('S.D.PASTE SHEET'!L977="","",'S.D.PASTE SHEET'!L977)</f>
        <v/>
      </c>
      <c s="72" t="str">
        <f>IF('S.D.PASTE SHEET'!M977="","",'S.D.PASTE SHEET'!M977)</f>
        <v/>
      </c>
      <c s="72" t="str">
        <f>IF('S.D.PASTE SHEET'!N977="","",'S.D.PASTE SHEET'!N977)</f>
        <v/>
      </c>
      <c s="72" t="str">
        <f>IF('S.D.PASTE SHEET'!O977="","",'S.D.PASTE SHEET'!O977)</f>
        <v/>
      </c>
      <c s="72" t="str">
        <f>IF('S.D.PASTE SHEET'!P977="","",'S.D.PASTE SHEET'!P977)</f>
        <v/>
      </c>
      <c s="72" t="str">
        <f>IF('S.D.PASTE SHEET'!Q977="","",'S.D.PASTE SHEET'!Q977)</f>
        <v/>
      </c>
      <c s="72" t="str">
        <f>IF('S.D.PASTE SHEET'!R977="","",'S.D.PASTE SHEET'!R977)</f>
        <v/>
      </c>
      <c s="72" t="str">
        <f>IF('S.D.PASTE SHEET'!S977="","",'S.D.PASTE SHEET'!S977)</f>
        <v/>
      </c>
      <c s="72" t="str">
        <f>IF('S.D.PASTE SHEET'!T977="","",'S.D.PASTE SHEET'!T977)</f>
        <v/>
      </c>
      <c s="72" t="str">
        <f>IF('S.D.PASTE SHEET'!U977="","",'S.D.PASTE SHEET'!U977)</f>
        <v/>
      </c>
      <c s="72" t="str">
        <f>IF('S.D.PASTE SHEET'!V977="","",'S.D.PASTE SHEET'!V977)</f>
        <v/>
      </c>
      <c s="72" t="str">
        <f>IF('S.D.PASTE SHEET'!W977="","",'S.D.PASTE SHEET'!W977)</f>
        <v/>
      </c>
      <c s="72" t="str">
        <f>IF('S.D.PASTE SHEET'!X977="","",'S.D.PASTE SHEET'!X977)</f>
        <v/>
      </c>
      <c s="72" t="str">
        <f>IF('S.D.PASTE SHEET'!Y977="","",'S.D.PASTE SHEET'!Y977)</f>
        <v/>
      </c>
      <c s="72" t="str">
        <f>IF('S.D.PASTE SHEET'!Z977="","",'S.D.PASTE SHEET'!Z977)</f>
        <v/>
      </c>
      <c s="72" t="str">
        <f>IF('S.D.PASTE SHEET'!AA977="","",'S.D.PASTE SHEET'!AA977)</f>
        <v/>
      </c>
      <c s="72" t="str">
        <f>IF('S.D.PASTE SHEET'!AB977="","",'S.D.PASTE SHEET'!AB977)</f>
        <v/>
      </c>
      <c s="72" t="str">
        <f>IF('S.D.PASTE SHEET'!AC977="","",'S.D.PASTE SHEET'!AC977)</f>
        <v/>
      </c>
      <c s="72" t="str">
        <f>IF('S.D.PASTE SHEET'!AD977="","",'S.D.PASTE SHEET'!AD977)</f>
        <v/>
      </c>
      <c s="74"/>
      <c s="70" t="str">
        <f>IF(AK977="","",IF(AK977&gt;0,COUNT($AG$2:AG977),""))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IF(BC977="","",IF(BC977&gt;0,COUNT($AY$2:AY977),""))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8" spans="1:157" ht="15.75" customHeight="1">
      <c r="A978" s="72" t="str">
        <f>IF('S.D.PASTE SHEET'!A978="","",'S.D.PASTE SHEET'!A978)</f>
        <v/>
      </c>
      <c s="72" t="str">
        <f>IF('S.D.PASTE SHEET'!B978="","",'S.D.PASTE SHEET'!B978)</f>
        <v/>
      </c>
      <c s="72" t="str">
        <f>IF('S.D.PASTE SHEET'!C978="","",'S.D.PASTE SHEET'!C978)</f>
        <v/>
      </c>
      <c s="73" t="str">
        <f>IF('S.D.PASTE SHEET'!D978="","",'S.D.PASTE SHEET'!D978)</f>
        <v/>
      </c>
      <c s="72" t="str">
        <f>IF('S.D.PASTE SHEET'!E978="","",UPPER('S.D.PASTE SHEET'!E978))</f>
        <v/>
      </c>
      <c s="72" t="str">
        <f>IF('S.D.PASTE SHEET'!F978="","",'S.D.PASTE SHEET'!F978)</f>
        <v/>
      </c>
      <c s="72" t="str">
        <f>IF('S.D.PASTE SHEET'!G978="","",UPPER('S.D.PASTE SHEET'!G978))</f>
        <v/>
      </c>
      <c s="72" t="str">
        <f>IF('S.D.PASTE SHEET'!H978="","",UPPER('S.D.PASTE SHEET'!H978))</f>
        <v/>
      </c>
      <c s="72" t="str">
        <f>IF('S.D.PASTE SHEET'!I978="","",'S.D.PASTE SHEET'!I978)</f>
        <v/>
      </c>
      <c s="73" t="str">
        <f>IF('S.D.PASTE SHEET'!J978="","",'S.D.PASTE SHEET'!J978)</f>
        <v/>
      </c>
      <c s="72" t="str">
        <f>IF('S.D.PASTE SHEET'!K978="","",'S.D.PASTE SHEET'!K978)</f>
        <v/>
      </c>
      <c s="72" t="str">
        <f>IF('S.D.PASTE SHEET'!L978="","",'S.D.PASTE SHEET'!L978)</f>
        <v/>
      </c>
      <c s="72" t="str">
        <f>IF('S.D.PASTE SHEET'!M978="","",'S.D.PASTE SHEET'!M978)</f>
        <v/>
      </c>
      <c s="72" t="str">
        <f>IF('S.D.PASTE SHEET'!N978="","",'S.D.PASTE SHEET'!N978)</f>
        <v/>
      </c>
      <c s="72" t="str">
        <f>IF('S.D.PASTE SHEET'!O978="","",'S.D.PASTE SHEET'!O978)</f>
        <v/>
      </c>
      <c s="72" t="str">
        <f>IF('S.D.PASTE SHEET'!P978="","",'S.D.PASTE SHEET'!P978)</f>
        <v/>
      </c>
      <c s="72" t="str">
        <f>IF('S.D.PASTE SHEET'!Q978="","",'S.D.PASTE SHEET'!Q978)</f>
        <v/>
      </c>
      <c s="72" t="str">
        <f>IF('S.D.PASTE SHEET'!R978="","",'S.D.PASTE SHEET'!R978)</f>
        <v/>
      </c>
      <c s="72" t="str">
        <f>IF('S.D.PASTE SHEET'!S978="","",'S.D.PASTE SHEET'!S978)</f>
        <v/>
      </c>
      <c s="72" t="str">
        <f>IF('S.D.PASTE SHEET'!T978="","",'S.D.PASTE SHEET'!T978)</f>
        <v/>
      </c>
      <c s="72" t="str">
        <f>IF('S.D.PASTE SHEET'!U978="","",'S.D.PASTE SHEET'!U978)</f>
        <v/>
      </c>
      <c s="72" t="str">
        <f>IF('S.D.PASTE SHEET'!V978="","",'S.D.PASTE SHEET'!V978)</f>
        <v/>
      </c>
      <c s="72" t="str">
        <f>IF('S.D.PASTE SHEET'!W978="","",'S.D.PASTE SHEET'!W978)</f>
        <v/>
      </c>
      <c s="72" t="str">
        <f>IF('S.D.PASTE SHEET'!X978="","",'S.D.PASTE SHEET'!X978)</f>
        <v/>
      </c>
      <c s="72" t="str">
        <f>IF('S.D.PASTE SHEET'!Y978="","",'S.D.PASTE SHEET'!Y978)</f>
        <v/>
      </c>
      <c s="72" t="str">
        <f>IF('S.D.PASTE SHEET'!Z978="","",'S.D.PASTE SHEET'!Z978)</f>
        <v/>
      </c>
      <c s="72" t="str">
        <f>IF('S.D.PASTE SHEET'!AA978="","",'S.D.PASTE SHEET'!AA978)</f>
        <v/>
      </c>
      <c s="72" t="str">
        <f>IF('S.D.PASTE SHEET'!AB978="","",'S.D.PASTE SHEET'!AB978)</f>
        <v/>
      </c>
      <c s="72" t="str">
        <f>IF('S.D.PASTE SHEET'!AC978="","",'S.D.PASTE SHEET'!AC978)</f>
        <v/>
      </c>
      <c s="72" t="str">
        <f>IF('S.D.PASTE SHEET'!AD978="","",'S.D.PASTE SHEET'!AD978)</f>
        <v/>
      </c>
      <c s="74"/>
      <c s="70" t="str">
        <f>IF(AK978="","",IF(AK978&gt;0,COUNT($AG$2:AG978),""))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IF(BC978="","",IF(BC978&gt;0,COUNT($AY$2:AY978),""))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79" spans="1:157" ht="15.75" customHeight="1">
      <c r="A979" s="72" t="str">
        <f>IF('S.D.PASTE SHEET'!A979="","",'S.D.PASTE SHEET'!A979)</f>
        <v/>
      </c>
      <c s="72" t="str">
        <f>IF('S.D.PASTE SHEET'!B979="","",'S.D.PASTE SHEET'!B979)</f>
        <v/>
      </c>
      <c s="72" t="str">
        <f>IF('S.D.PASTE SHEET'!C979="","",'S.D.PASTE SHEET'!C979)</f>
        <v/>
      </c>
      <c s="73" t="str">
        <f>IF('S.D.PASTE SHEET'!D979="","",'S.D.PASTE SHEET'!D979)</f>
        <v/>
      </c>
      <c s="72" t="str">
        <f>IF('S.D.PASTE SHEET'!E979="","",UPPER('S.D.PASTE SHEET'!E979))</f>
        <v/>
      </c>
      <c s="72" t="str">
        <f>IF('S.D.PASTE SHEET'!F979="","",'S.D.PASTE SHEET'!F979)</f>
        <v/>
      </c>
      <c s="72" t="str">
        <f>IF('S.D.PASTE SHEET'!G979="","",UPPER('S.D.PASTE SHEET'!G979))</f>
        <v/>
      </c>
      <c s="72" t="str">
        <f>IF('S.D.PASTE SHEET'!H979="","",UPPER('S.D.PASTE SHEET'!H979))</f>
        <v/>
      </c>
      <c s="72" t="str">
        <f>IF('S.D.PASTE SHEET'!I979="","",'S.D.PASTE SHEET'!I979)</f>
        <v/>
      </c>
      <c s="73" t="str">
        <f>IF('S.D.PASTE SHEET'!J979="","",'S.D.PASTE SHEET'!J979)</f>
        <v/>
      </c>
      <c s="72" t="str">
        <f>IF('S.D.PASTE SHEET'!K979="","",'S.D.PASTE SHEET'!K979)</f>
        <v/>
      </c>
      <c s="72" t="str">
        <f>IF('S.D.PASTE SHEET'!L979="","",'S.D.PASTE SHEET'!L979)</f>
        <v/>
      </c>
      <c s="72" t="str">
        <f>IF('S.D.PASTE SHEET'!M979="","",'S.D.PASTE SHEET'!M979)</f>
        <v/>
      </c>
      <c s="72" t="str">
        <f>IF('S.D.PASTE SHEET'!N979="","",'S.D.PASTE SHEET'!N979)</f>
        <v/>
      </c>
      <c s="72" t="str">
        <f>IF('S.D.PASTE SHEET'!O979="","",'S.D.PASTE SHEET'!O979)</f>
        <v/>
      </c>
      <c s="72" t="str">
        <f>IF('S.D.PASTE SHEET'!P979="","",'S.D.PASTE SHEET'!P979)</f>
        <v/>
      </c>
      <c s="72" t="str">
        <f>IF('S.D.PASTE SHEET'!Q979="","",'S.D.PASTE SHEET'!Q979)</f>
        <v/>
      </c>
      <c s="72" t="str">
        <f>IF('S.D.PASTE SHEET'!R979="","",'S.D.PASTE SHEET'!R979)</f>
        <v/>
      </c>
      <c s="72" t="str">
        <f>IF('S.D.PASTE SHEET'!S979="","",'S.D.PASTE SHEET'!S979)</f>
        <v/>
      </c>
      <c s="72" t="str">
        <f>IF('S.D.PASTE SHEET'!T979="","",'S.D.PASTE SHEET'!T979)</f>
        <v/>
      </c>
      <c s="72" t="str">
        <f>IF('S.D.PASTE SHEET'!U979="","",'S.D.PASTE SHEET'!U979)</f>
        <v/>
      </c>
      <c s="72" t="str">
        <f>IF('S.D.PASTE SHEET'!V979="","",'S.D.PASTE SHEET'!V979)</f>
        <v/>
      </c>
      <c s="72" t="str">
        <f>IF('S.D.PASTE SHEET'!W979="","",'S.D.PASTE SHEET'!W979)</f>
        <v/>
      </c>
      <c s="72" t="str">
        <f>IF('S.D.PASTE SHEET'!X979="","",'S.D.PASTE SHEET'!X979)</f>
        <v/>
      </c>
      <c s="72" t="str">
        <f>IF('S.D.PASTE SHEET'!Y979="","",'S.D.PASTE SHEET'!Y979)</f>
        <v/>
      </c>
      <c s="72" t="str">
        <f>IF('S.D.PASTE SHEET'!Z979="","",'S.D.PASTE SHEET'!Z979)</f>
        <v/>
      </c>
      <c s="72" t="str">
        <f>IF('S.D.PASTE SHEET'!AA979="","",'S.D.PASTE SHEET'!AA979)</f>
        <v/>
      </c>
      <c s="72" t="str">
        <f>IF('S.D.PASTE SHEET'!AB979="","",'S.D.PASTE SHEET'!AB979)</f>
        <v/>
      </c>
      <c s="72" t="str">
        <f>IF('S.D.PASTE SHEET'!AC979="","",'S.D.PASTE SHEET'!AC979)</f>
        <v/>
      </c>
      <c s="72" t="str">
        <f>IF('S.D.PASTE SHEET'!AD979="","",'S.D.PASTE SHEET'!AD979)</f>
        <v/>
      </c>
      <c s="74"/>
      <c s="70" t="str">
        <f>IF(AK979="","",IF(AK979&gt;0,COUNT($AG$2:AG979),""))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IF(BC979="","",IF(BC979&gt;0,COUNT($AY$2:AY979),""))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0" spans="1:157" ht="15.75" customHeight="1">
      <c r="A980" s="72" t="str">
        <f>IF('S.D.PASTE SHEET'!A980="","",'S.D.PASTE SHEET'!A980)</f>
        <v/>
      </c>
      <c s="72" t="str">
        <f>IF('S.D.PASTE SHEET'!B980="","",'S.D.PASTE SHEET'!B980)</f>
        <v/>
      </c>
      <c s="72" t="str">
        <f>IF('S.D.PASTE SHEET'!C980="","",'S.D.PASTE SHEET'!C980)</f>
        <v/>
      </c>
      <c s="73" t="str">
        <f>IF('S.D.PASTE SHEET'!D980="","",'S.D.PASTE SHEET'!D980)</f>
        <v/>
      </c>
      <c s="72" t="str">
        <f>IF('S.D.PASTE SHEET'!E980="","",UPPER('S.D.PASTE SHEET'!E980))</f>
        <v/>
      </c>
      <c s="72" t="str">
        <f>IF('S.D.PASTE SHEET'!F980="","",'S.D.PASTE SHEET'!F980)</f>
        <v/>
      </c>
      <c s="72" t="str">
        <f>IF('S.D.PASTE SHEET'!G980="","",UPPER('S.D.PASTE SHEET'!G980))</f>
        <v/>
      </c>
      <c s="72" t="str">
        <f>IF('S.D.PASTE SHEET'!H980="","",UPPER('S.D.PASTE SHEET'!H980))</f>
        <v/>
      </c>
      <c s="72" t="str">
        <f>IF('S.D.PASTE SHEET'!I980="","",'S.D.PASTE SHEET'!I980)</f>
        <v/>
      </c>
      <c s="73" t="str">
        <f>IF('S.D.PASTE SHEET'!J980="","",'S.D.PASTE SHEET'!J980)</f>
        <v/>
      </c>
      <c s="72" t="str">
        <f>IF('S.D.PASTE SHEET'!K980="","",'S.D.PASTE SHEET'!K980)</f>
        <v/>
      </c>
      <c s="72" t="str">
        <f>IF('S.D.PASTE SHEET'!L980="","",'S.D.PASTE SHEET'!L980)</f>
        <v/>
      </c>
      <c s="72" t="str">
        <f>IF('S.D.PASTE SHEET'!M980="","",'S.D.PASTE SHEET'!M980)</f>
        <v/>
      </c>
      <c s="72" t="str">
        <f>IF('S.D.PASTE SHEET'!N980="","",'S.D.PASTE SHEET'!N980)</f>
        <v/>
      </c>
      <c s="72" t="str">
        <f>IF('S.D.PASTE SHEET'!O980="","",'S.D.PASTE SHEET'!O980)</f>
        <v/>
      </c>
      <c s="72" t="str">
        <f>IF('S.D.PASTE SHEET'!P980="","",'S.D.PASTE SHEET'!P980)</f>
        <v/>
      </c>
      <c s="72" t="str">
        <f>IF('S.D.PASTE SHEET'!Q980="","",'S.D.PASTE SHEET'!Q980)</f>
        <v/>
      </c>
      <c s="72" t="str">
        <f>IF('S.D.PASTE SHEET'!R980="","",'S.D.PASTE SHEET'!R980)</f>
        <v/>
      </c>
      <c s="72" t="str">
        <f>IF('S.D.PASTE SHEET'!S980="","",'S.D.PASTE SHEET'!S980)</f>
        <v/>
      </c>
      <c s="72" t="str">
        <f>IF('S.D.PASTE SHEET'!T980="","",'S.D.PASTE SHEET'!T980)</f>
        <v/>
      </c>
      <c s="72" t="str">
        <f>IF('S.D.PASTE SHEET'!U980="","",'S.D.PASTE SHEET'!U980)</f>
        <v/>
      </c>
      <c s="72" t="str">
        <f>IF('S.D.PASTE SHEET'!V980="","",'S.D.PASTE SHEET'!V980)</f>
        <v/>
      </c>
      <c s="72" t="str">
        <f>IF('S.D.PASTE SHEET'!W980="","",'S.D.PASTE SHEET'!W980)</f>
        <v/>
      </c>
      <c s="72" t="str">
        <f>IF('S.D.PASTE SHEET'!X980="","",'S.D.PASTE SHEET'!X980)</f>
        <v/>
      </c>
      <c s="72" t="str">
        <f>IF('S.D.PASTE SHEET'!Y980="","",'S.D.PASTE SHEET'!Y980)</f>
        <v/>
      </c>
      <c s="72" t="str">
        <f>IF('S.D.PASTE SHEET'!Z980="","",'S.D.PASTE SHEET'!Z980)</f>
        <v/>
      </c>
      <c s="72" t="str">
        <f>IF('S.D.PASTE SHEET'!AA980="","",'S.D.PASTE SHEET'!AA980)</f>
        <v/>
      </c>
      <c s="72" t="str">
        <f>IF('S.D.PASTE SHEET'!AB980="","",'S.D.PASTE SHEET'!AB980)</f>
        <v/>
      </c>
      <c s="72" t="str">
        <f>IF('S.D.PASTE SHEET'!AC980="","",'S.D.PASTE SHEET'!AC980)</f>
        <v/>
      </c>
      <c s="72" t="str">
        <f>IF('S.D.PASTE SHEET'!AD980="","",'S.D.PASTE SHEET'!AD980)</f>
        <v/>
      </c>
      <c s="74"/>
      <c s="70" t="str">
        <f>IF(AK980="","",IF(AK980&gt;0,COUNT($AG$2:AG980),""))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IF(BC980="","",IF(BC980&gt;0,COUNT($AY$2:AY980),""))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1" spans="1:157" ht="15.75" customHeight="1">
      <c r="A981" s="72" t="str">
        <f>IF('S.D.PASTE SHEET'!A981="","",'S.D.PASTE SHEET'!A981)</f>
        <v/>
      </c>
      <c s="72" t="str">
        <f>IF('S.D.PASTE SHEET'!B981="","",'S.D.PASTE SHEET'!B981)</f>
        <v/>
      </c>
      <c s="72" t="str">
        <f>IF('S.D.PASTE SHEET'!C981="","",'S.D.PASTE SHEET'!C981)</f>
        <v/>
      </c>
      <c s="73" t="str">
        <f>IF('S.D.PASTE SHEET'!D981="","",'S.D.PASTE SHEET'!D981)</f>
        <v/>
      </c>
      <c s="72" t="str">
        <f>IF('S.D.PASTE SHEET'!E981="","",UPPER('S.D.PASTE SHEET'!E981))</f>
        <v/>
      </c>
      <c s="72" t="str">
        <f>IF('S.D.PASTE SHEET'!F981="","",'S.D.PASTE SHEET'!F981)</f>
        <v/>
      </c>
      <c s="72" t="str">
        <f>IF('S.D.PASTE SHEET'!G981="","",UPPER('S.D.PASTE SHEET'!G981))</f>
        <v/>
      </c>
      <c s="72" t="str">
        <f>IF('S.D.PASTE SHEET'!H981="","",UPPER('S.D.PASTE SHEET'!H981))</f>
        <v/>
      </c>
      <c s="72" t="str">
        <f>IF('S.D.PASTE SHEET'!I981="","",'S.D.PASTE SHEET'!I981)</f>
        <v/>
      </c>
      <c s="73" t="str">
        <f>IF('S.D.PASTE SHEET'!J981="","",'S.D.PASTE SHEET'!J981)</f>
        <v/>
      </c>
      <c s="72" t="str">
        <f>IF('S.D.PASTE SHEET'!K981="","",'S.D.PASTE SHEET'!K981)</f>
        <v/>
      </c>
      <c s="72" t="str">
        <f>IF('S.D.PASTE SHEET'!L981="","",'S.D.PASTE SHEET'!L981)</f>
        <v/>
      </c>
      <c s="72" t="str">
        <f>IF('S.D.PASTE SHEET'!M981="","",'S.D.PASTE SHEET'!M981)</f>
        <v/>
      </c>
      <c s="72" t="str">
        <f>IF('S.D.PASTE SHEET'!N981="","",'S.D.PASTE SHEET'!N981)</f>
        <v/>
      </c>
      <c s="72" t="str">
        <f>IF('S.D.PASTE SHEET'!O981="","",'S.D.PASTE SHEET'!O981)</f>
        <v/>
      </c>
      <c s="72" t="str">
        <f>IF('S.D.PASTE SHEET'!P981="","",'S.D.PASTE SHEET'!P981)</f>
        <v/>
      </c>
      <c s="72" t="str">
        <f>IF('S.D.PASTE SHEET'!Q981="","",'S.D.PASTE SHEET'!Q981)</f>
        <v/>
      </c>
      <c s="72" t="str">
        <f>IF('S.D.PASTE SHEET'!R981="","",'S.D.PASTE SHEET'!R981)</f>
        <v/>
      </c>
      <c s="72" t="str">
        <f>IF('S.D.PASTE SHEET'!S981="","",'S.D.PASTE SHEET'!S981)</f>
        <v/>
      </c>
      <c s="72" t="str">
        <f>IF('S.D.PASTE SHEET'!T981="","",'S.D.PASTE SHEET'!T981)</f>
        <v/>
      </c>
      <c s="72" t="str">
        <f>IF('S.D.PASTE SHEET'!U981="","",'S.D.PASTE SHEET'!U981)</f>
        <v/>
      </c>
      <c s="72" t="str">
        <f>IF('S.D.PASTE SHEET'!V981="","",'S.D.PASTE SHEET'!V981)</f>
        <v/>
      </c>
      <c s="72" t="str">
        <f>IF('S.D.PASTE SHEET'!W981="","",'S.D.PASTE SHEET'!W981)</f>
        <v/>
      </c>
      <c s="72" t="str">
        <f>IF('S.D.PASTE SHEET'!X981="","",'S.D.PASTE SHEET'!X981)</f>
        <v/>
      </c>
      <c s="72" t="str">
        <f>IF('S.D.PASTE SHEET'!Y981="","",'S.D.PASTE SHEET'!Y981)</f>
        <v/>
      </c>
      <c s="72" t="str">
        <f>IF('S.D.PASTE SHEET'!Z981="","",'S.D.PASTE SHEET'!Z981)</f>
        <v/>
      </c>
      <c s="72" t="str">
        <f>IF('S.D.PASTE SHEET'!AA981="","",'S.D.PASTE SHEET'!AA981)</f>
        <v/>
      </c>
      <c s="72" t="str">
        <f>IF('S.D.PASTE SHEET'!AB981="","",'S.D.PASTE SHEET'!AB981)</f>
        <v/>
      </c>
      <c s="72" t="str">
        <f>IF('S.D.PASTE SHEET'!AC981="","",'S.D.PASTE SHEET'!AC981)</f>
        <v/>
      </c>
      <c s="72" t="str">
        <f>IF('S.D.PASTE SHEET'!AD981="","",'S.D.PASTE SHEET'!AD981)</f>
        <v/>
      </c>
      <c s="74"/>
      <c s="70" t="str">
        <f>IF(AK981="","",IF(AK981&gt;0,COUNT($AG$2:AG981),""))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IF(BC981="","",IF(BC981&gt;0,COUNT($AY$2:AY981),""))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2" spans="1:157" ht="15.75" customHeight="1">
      <c r="A982" s="72" t="str">
        <f>IF('S.D.PASTE SHEET'!A982="","",'S.D.PASTE SHEET'!A982)</f>
        <v/>
      </c>
      <c s="72" t="str">
        <f>IF('S.D.PASTE SHEET'!B982="","",'S.D.PASTE SHEET'!B982)</f>
        <v/>
      </c>
      <c s="72" t="str">
        <f>IF('S.D.PASTE SHEET'!C982="","",'S.D.PASTE SHEET'!C982)</f>
        <v/>
      </c>
      <c s="73" t="str">
        <f>IF('S.D.PASTE SHEET'!D982="","",'S.D.PASTE SHEET'!D982)</f>
        <v/>
      </c>
      <c s="72" t="str">
        <f>IF('S.D.PASTE SHEET'!E982="","",UPPER('S.D.PASTE SHEET'!E982))</f>
        <v/>
      </c>
      <c s="72" t="str">
        <f>IF('S.D.PASTE SHEET'!F982="","",'S.D.PASTE SHEET'!F982)</f>
        <v/>
      </c>
      <c s="72" t="str">
        <f>IF('S.D.PASTE SHEET'!G982="","",UPPER('S.D.PASTE SHEET'!G982))</f>
        <v/>
      </c>
      <c s="72" t="str">
        <f>IF('S.D.PASTE SHEET'!H982="","",UPPER('S.D.PASTE SHEET'!H982))</f>
        <v/>
      </c>
      <c s="72" t="str">
        <f>IF('S.D.PASTE SHEET'!I982="","",'S.D.PASTE SHEET'!I982)</f>
        <v/>
      </c>
      <c s="73" t="str">
        <f>IF('S.D.PASTE SHEET'!J982="","",'S.D.PASTE SHEET'!J982)</f>
        <v/>
      </c>
      <c s="72" t="str">
        <f>IF('S.D.PASTE SHEET'!K982="","",'S.D.PASTE SHEET'!K982)</f>
        <v/>
      </c>
      <c s="72" t="str">
        <f>IF('S.D.PASTE SHEET'!L982="","",'S.D.PASTE SHEET'!L982)</f>
        <v/>
      </c>
      <c s="72" t="str">
        <f>IF('S.D.PASTE SHEET'!M982="","",'S.D.PASTE SHEET'!M982)</f>
        <v/>
      </c>
      <c s="72" t="str">
        <f>IF('S.D.PASTE SHEET'!N982="","",'S.D.PASTE SHEET'!N982)</f>
        <v/>
      </c>
      <c s="72" t="str">
        <f>IF('S.D.PASTE SHEET'!O982="","",'S.D.PASTE SHEET'!O982)</f>
        <v/>
      </c>
      <c s="72" t="str">
        <f>IF('S.D.PASTE SHEET'!P982="","",'S.D.PASTE SHEET'!P982)</f>
        <v/>
      </c>
      <c s="72" t="str">
        <f>IF('S.D.PASTE SHEET'!Q982="","",'S.D.PASTE SHEET'!Q982)</f>
        <v/>
      </c>
      <c s="72" t="str">
        <f>IF('S.D.PASTE SHEET'!R982="","",'S.D.PASTE SHEET'!R982)</f>
        <v/>
      </c>
      <c s="72" t="str">
        <f>IF('S.D.PASTE SHEET'!S982="","",'S.D.PASTE SHEET'!S982)</f>
        <v/>
      </c>
      <c s="72" t="str">
        <f>IF('S.D.PASTE SHEET'!T982="","",'S.D.PASTE SHEET'!T982)</f>
        <v/>
      </c>
      <c s="72" t="str">
        <f>IF('S.D.PASTE SHEET'!U982="","",'S.D.PASTE SHEET'!U982)</f>
        <v/>
      </c>
      <c s="72" t="str">
        <f>IF('S.D.PASTE SHEET'!V982="","",'S.D.PASTE SHEET'!V982)</f>
        <v/>
      </c>
      <c s="72" t="str">
        <f>IF('S.D.PASTE SHEET'!W982="","",'S.D.PASTE SHEET'!W982)</f>
        <v/>
      </c>
      <c s="72" t="str">
        <f>IF('S.D.PASTE SHEET'!X982="","",'S.D.PASTE SHEET'!X982)</f>
        <v/>
      </c>
      <c s="72" t="str">
        <f>IF('S.D.PASTE SHEET'!Y982="","",'S.D.PASTE SHEET'!Y982)</f>
        <v/>
      </c>
      <c s="72" t="str">
        <f>IF('S.D.PASTE SHEET'!Z982="","",'S.D.PASTE SHEET'!Z982)</f>
        <v/>
      </c>
      <c s="72" t="str">
        <f>IF('S.D.PASTE SHEET'!AA982="","",'S.D.PASTE SHEET'!AA982)</f>
        <v/>
      </c>
      <c s="72" t="str">
        <f>IF('S.D.PASTE SHEET'!AB982="","",'S.D.PASTE SHEET'!AB982)</f>
        <v/>
      </c>
      <c s="72" t="str">
        <f>IF('S.D.PASTE SHEET'!AC982="","",'S.D.PASTE SHEET'!AC982)</f>
        <v/>
      </c>
      <c s="72" t="str">
        <f>IF('S.D.PASTE SHEET'!AD982="","",'S.D.PASTE SHEET'!AD982)</f>
        <v/>
      </c>
      <c s="74"/>
      <c s="70" t="str">
        <f>IF(AK982="","",IF(AK982&gt;0,COUNT($AG$2:AG982),""))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IF(BC982="","",IF(BC982&gt;0,COUNT($AY$2:AY982),""))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3" spans="1:157" ht="15.75" customHeight="1">
      <c r="A983" s="72" t="str">
        <f>IF('S.D.PASTE SHEET'!A983="","",'S.D.PASTE SHEET'!A983)</f>
        <v/>
      </c>
      <c s="72" t="str">
        <f>IF('S.D.PASTE SHEET'!B983="","",'S.D.PASTE SHEET'!B983)</f>
        <v/>
      </c>
      <c s="72" t="str">
        <f>IF('S.D.PASTE SHEET'!C983="","",'S.D.PASTE SHEET'!C983)</f>
        <v/>
      </c>
      <c s="73" t="str">
        <f>IF('S.D.PASTE SHEET'!D983="","",'S.D.PASTE SHEET'!D983)</f>
        <v/>
      </c>
      <c s="72" t="str">
        <f>IF('S.D.PASTE SHEET'!E983="","",UPPER('S.D.PASTE SHEET'!E983))</f>
        <v/>
      </c>
      <c s="72" t="str">
        <f>IF('S.D.PASTE SHEET'!F983="","",'S.D.PASTE SHEET'!F983)</f>
        <v/>
      </c>
      <c s="72" t="str">
        <f>IF('S.D.PASTE SHEET'!G983="","",UPPER('S.D.PASTE SHEET'!G983))</f>
        <v/>
      </c>
      <c s="72" t="str">
        <f>IF('S.D.PASTE SHEET'!H983="","",UPPER('S.D.PASTE SHEET'!H983))</f>
        <v/>
      </c>
      <c s="72" t="str">
        <f>IF('S.D.PASTE SHEET'!I983="","",'S.D.PASTE SHEET'!I983)</f>
        <v/>
      </c>
      <c s="73" t="str">
        <f>IF('S.D.PASTE SHEET'!J983="","",'S.D.PASTE SHEET'!J983)</f>
        <v/>
      </c>
      <c s="72" t="str">
        <f>IF('S.D.PASTE SHEET'!K983="","",'S.D.PASTE SHEET'!K983)</f>
        <v/>
      </c>
      <c s="72" t="str">
        <f>IF('S.D.PASTE SHEET'!L983="","",'S.D.PASTE SHEET'!L983)</f>
        <v/>
      </c>
      <c s="72" t="str">
        <f>IF('S.D.PASTE SHEET'!M983="","",'S.D.PASTE SHEET'!M983)</f>
        <v/>
      </c>
      <c s="72" t="str">
        <f>IF('S.D.PASTE SHEET'!N983="","",'S.D.PASTE SHEET'!N983)</f>
        <v/>
      </c>
      <c s="72" t="str">
        <f>IF('S.D.PASTE SHEET'!O983="","",'S.D.PASTE SHEET'!O983)</f>
        <v/>
      </c>
      <c s="72" t="str">
        <f>IF('S.D.PASTE SHEET'!P983="","",'S.D.PASTE SHEET'!P983)</f>
        <v/>
      </c>
      <c s="72" t="str">
        <f>IF('S.D.PASTE SHEET'!Q983="","",'S.D.PASTE SHEET'!Q983)</f>
        <v/>
      </c>
      <c s="72" t="str">
        <f>IF('S.D.PASTE SHEET'!R983="","",'S.D.PASTE SHEET'!R983)</f>
        <v/>
      </c>
      <c s="72" t="str">
        <f>IF('S.D.PASTE SHEET'!S983="","",'S.D.PASTE SHEET'!S983)</f>
        <v/>
      </c>
      <c s="72" t="str">
        <f>IF('S.D.PASTE SHEET'!T983="","",'S.D.PASTE SHEET'!T983)</f>
        <v/>
      </c>
      <c s="72" t="str">
        <f>IF('S.D.PASTE SHEET'!U983="","",'S.D.PASTE SHEET'!U983)</f>
        <v/>
      </c>
      <c s="72" t="str">
        <f>IF('S.D.PASTE SHEET'!V983="","",'S.D.PASTE SHEET'!V983)</f>
        <v/>
      </c>
      <c s="72" t="str">
        <f>IF('S.D.PASTE SHEET'!W983="","",'S.D.PASTE SHEET'!W983)</f>
        <v/>
      </c>
      <c s="72" t="str">
        <f>IF('S.D.PASTE SHEET'!X983="","",'S.D.PASTE SHEET'!X983)</f>
        <v/>
      </c>
      <c s="72" t="str">
        <f>IF('S.D.PASTE SHEET'!Y983="","",'S.D.PASTE SHEET'!Y983)</f>
        <v/>
      </c>
      <c s="72" t="str">
        <f>IF('S.D.PASTE SHEET'!Z983="","",'S.D.PASTE SHEET'!Z983)</f>
        <v/>
      </c>
      <c s="72" t="str">
        <f>IF('S.D.PASTE SHEET'!AA983="","",'S.D.PASTE SHEET'!AA983)</f>
        <v/>
      </c>
      <c s="72" t="str">
        <f>IF('S.D.PASTE SHEET'!AB983="","",'S.D.PASTE SHEET'!AB983)</f>
        <v/>
      </c>
      <c s="72" t="str">
        <f>IF('S.D.PASTE SHEET'!AC983="","",'S.D.PASTE SHEET'!AC983)</f>
        <v/>
      </c>
      <c s="72" t="str">
        <f>IF('S.D.PASTE SHEET'!AD983="","",'S.D.PASTE SHEET'!AD983)</f>
        <v/>
      </c>
      <c s="74"/>
      <c s="70" t="str">
        <f>IF(AK983="","",IF(AK983&gt;0,COUNT($AG$2:AG983),""))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IF(BC983="","",IF(BC983&gt;0,COUNT($AY$2:AY983),""))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4" spans="1:157" ht="15.75" customHeight="1">
      <c r="A984" s="72" t="str">
        <f>IF('S.D.PASTE SHEET'!A984="","",'S.D.PASTE SHEET'!A984)</f>
        <v/>
      </c>
      <c s="72" t="str">
        <f>IF('S.D.PASTE SHEET'!B984="","",'S.D.PASTE SHEET'!B984)</f>
        <v/>
      </c>
      <c s="72" t="str">
        <f>IF('S.D.PASTE SHEET'!C984="","",'S.D.PASTE SHEET'!C984)</f>
        <v/>
      </c>
      <c s="73" t="str">
        <f>IF('S.D.PASTE SHEET'!D984="","",'S.D.PASTE SHEET'!D984)</f>
        <v/>
      </c>
      <c s="72" t="str">
        <f>IF('S.D.PASTE SHEET'!E984="","",UPPER('S.D.PASTE SHEET'!E984))</f>
        <v/>
      </c>
      <c s="72" t="str">
        <f>IF('S.D.PASTE SHEET'!F984="","",'S.D.PASTE SHEET'!F984)</f>
        <v/>
      </c>
      <c s="72" t="str">
        <f>IF('S.D.PASTE SHEET'!G984="","",UPPER('S.D.PASTE SHEET'!G984))</f>
        <v/>
      </c>
      <c s="72" t="str">
        <f>IF('S.D.PASTE SHEET'!H984="","",UPPER('S.D.PASTE SHEET'!H984))</f>
        <v/>
      </c>
      <c s="72" t="str">
        <f>IF('S.D.PASTE SHEET'!I984="","",'S.D.PASTE SHEET'!I984)</f>
        <v/>
      </c>
      <c s="73" t="str">
        <f>IF('S.D.PASTE SHEET'!J984="","",'S.D.PASTE SHEET'!J984)</f>
        <v/>
      </c>
      <c s="72" t="str">
        <f>IF('S.D.PASTE SHEET'!K984="","",'S.D.PASTE SHEET'!K984)</f>
        <v/>
      </c>
      <c s="72" t="str">
        <f>IF('S.D.PASTE SHEET'!L984="","",'S.D.PASTE SHEET'!L984)</f>
        <v/>
      </c>
      <c s="72" t="str">
        <f>IF('S.D.PASTE SHEET'!M984="","",'S.D.PASTE SHEET'!M984)</f>
        <v/>
      </c>
      <c s="72" t="str">
        <f>IF('S.D.PASTE SHEET'!N984="","",'S.D.PASTE SHEET'!N984)</f>
        <v/>
      </c>
      <c s="72" t="str">
        <f>IF('S.D.PASTE SHEET'!O984="","",'S.D.PASTE SHEET'!O984)</f>
        <v/>
      </c>
      <c s="72" t="str">
        <f>IF('S.D.PASTE SHEET'!P984="","",'S.D.PASTE SHEET'!P984)</f>
        <v/>
      </c>
      <c s="72" t="str">
        <f>IF('S.D.PASTE SHEET'!Q984="","",'S.D.PASTE SHEET'!Q984)</f>
        <v/>
      </c>
      <c s="72" t="str">
        <f>IF('S.D.PASTE SHEET'!R984="","",'S.D.PASTE SHEET'!R984)</f>
        <v/>
      </c>
      <c s="72" t="str">
        <f>IF('S.D.PASTE SHEET'!S984="","",'S.D.PASTE SHEET'!S984)</f>
        <v/>
      </c>
      <c s="72" t="str">
        <f>IF('S.D.PASTE SHEET'!T984="","",'S.D.PASTE SHEET'!T984)</f>
        <v/>
      </c>
      <c s="72" t="str">
        <f>IF('S.D.PASTE SHEET'!U984="","",'S.D.PASTE SHEET'!U984)</f>
        <v/>
      </c>
      <c s="72" t="str">
        <f>IF('S.D.PASTE SHEET'!V984="","",'S.D.PASTE SHEET'!V984)</f>
        <v/>
      </c>
      <c s="72" t="str">
        <f>IF('S.D.PASTE SHEET'!W984="","",'S.D.PASTE SHEET'!W984)</f>
        <v/>
      </c>
      <c s="72" t="str">
        <f>IF('S.D.PASTE SHEET'!X984="","",'S.D.PASTE SHEET'!X984)</f>
        <v/>
      </c>
      <c s="72" t="str">
        <f>IF('S.D.PASTE SHEET'!Y984="","",'S.D.PASTE SHEET'!Y984)</f>
        <v/>
      </c>
      <c s="72" t="str">
        <f>IF('S.D.PASTE SHEET'!Z984="","",'S.D.PASTE SHEET'!Z984)</f>
        <v/>
      </c>
      <c s="72" t="str">
        <f>IF('S.D.PASTE SHEET'!AA984="","",'S.D.PASTE SHEET'!AA984)</f>
        <v/>
      </c>
      <c s="72" t="str">
        <f>IF('S.D.PASTE SHEET'!AB984="","",'S.D.PASTE SHEET'!AB984)</f>
        <v/>
      </c>
      <c s="72" t="str">
        <f>IF('S.D.PASTE SHEET'!AC984="","",'S.D.PASTE SHEET'!AC984)</f>
        <v/>
      </c>
      <c s="72" t="str">
        <f>IF('S.D.PASTE SHEET'!AD984="","",'S.D.PASTE SHEET'!AD984)</f>
        <v/>
      </c>
      <c s="74"/>
      <c s="70" t="str">
        <f>IF(AK984="","",IF(AK984&gt;0,COUNT($AG$2:AG984),""))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IF(BC984="","",IF(BC984&gt;0,COUNT($AY$2:AY984),""))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5" spans="1:157" ht="15.75" customHeight="1">
      <c r="A985" s="72" t="str">
        <f>IF('S.D.PASTE SHEET'!A985="","",'S.D.PASTE SHEET'!A985)</f>
        <v/>
      </c>
      <c s="72" t="str">
        <f>IF('S.D.PASTE SHEET'!B985="","",'S.D.PASTE SHEET'!B985)</f>
        <v/>
      </c>
      <c s="72" t="str">
        <f>IF('S.D.PASTE SHEET'!C985="","",'S.D.PASTE SHEET'!C985)</f>
        <v/>
      </c>
      <c s="73" t="str">
        <f>IF('S.D.PASTE SHEET'!D985="","",'S.D.PASTE SHEET'!D985)</f>
        <v/>
      </c>
      <c s="72" t="str">
        <f>IF('S.D.PASTE SHEET'!E985="","",UPPER('S.D.PASTE SHEET'!E985))</f>
        <v/>
      </c>
      <c s="72" t="str">
        <f>IF('S.D.PASTE SHEET'!F985="","",'S.D.PASTE SHEET'!F985)</f>
        <v/>
      </c>
      <c s="72" t="str">
        <f>IF('S.D.PASTE SHEET'!G985="","",UPPER('S.D.PASTE SHEET'!G985))</f>
        <v/>
      </c>
      <c s="72" t="str">
        <f>IF('S.D.PASTE SHEET'!H985="","",UPPER('S.D.PASTE SHEET'!H985))</f>
        <v/>
      </c>
      <c s="72" t="str">
        <f>IF('S.D.PASTE SHEET'!I985="","",'S.D.PASTE SHEET'!I985)</f>
        <v/>
      </c>
      <c s="73" t="str">
        <f>IF('S.D.PASTE SHEET'!J985="","",'S.D.PASTE SHEET'!J985)</f>
        <v/>
      </c>
      <c s="72" t="str">
        <f>IF('S.D.PASTE SHEET'!K985="","",'S.D.PASTE SHEET'!K985)</f>
        <v/>
      </c>
      <c s="72" t="str">
        <f>IF('S.D.PASTE SHEET'!L985="","",'S.D.PASTE SHEET'!L985)</f>
        <v/>
      </c>
      <c s="72" t="str">
        <f>IF('S.D.PASTE SHEET'!M985="","",'S.D.PASTE SHEET'!M985)</f>
        <v/>
      </c>
      <c s="72" t="str">
        <f>IF('S.D.PASTE SHEET'!N985="","",'S.D.PASTE SHEET'!N985)</f>
        <v/>
      </c>
      <c s="72" t="str">
        <f>IF('S.D.PASTE SHEET'!O985="","",'S.D.PASTE SHEET'!O985)</f>
        <v/>
      </c>
      <c s="72" t="str">
        <f>IF('S.D.PASTE SHEET'!P985="","",'S.D.PASTE SHEET'!P985)</f>
        <v/>
      </c>
      <c s="72" t="str">
        <f>IF('S.D.PASTE SHEET'!Q985="","",'S.D.PASTE SHEET'!Q985)</f>
        <v/>
      </c>
      <c s="72" t="str">
        <f>IF('S.D.PASTE SHEET'!R985="","",'S.D.PASTE SHEET'!R985)</f>
        <v/>
      </c>
      <c s="72" t="str">
        <f>IF('S.D.PASTE SHEET'!S985="","",'S.D.PASTE SHEET'!S985)</f>
        <v/>
      </c>
      <c s="72" t="str">
        <f>IF('S.D.PASTE SHEET'!T985="","",'S.D.PASTE SHEET'!T985)</f>
        <v/>
      </c>
      <c s="72" t="str">
        <f>IF('S.D.PASTE SHEET'!U985="","",'S.D.PASTE SHEET'!U985)</f>
        <v/>
      </c>
      <c s="72" t="str">
        <f>IF('S.D.PASTE SHEET'!V985="","",'S.D.PASTE SHEET'!V985)</f>
        <v/>
      </c>
      <c s="72" t="str">
        <f>IF('S.D.PASTE SHEET'!W985="","",'S.D.PASTE SHEET'!W985)</f>
        <v/>
      </c>
      <c s="72" t="str">
        <f>IF('S.D.PASTE SHEET'!X985="","",'S.D.PASTE SHEET'!X985)</f>
        <v/>
      </c>
      <c s="72" t="str">
        <f>IF('S.D.PASTE SHEET'!Y985="","",'S.D.PASTE SHEET'!Y985)</f>
        <v/>
      </c>
      <c s="72" t="str">
        <f>IF('S.D.PASTE SHEET'!Z985="","",'S.D.PASTE SHEET'!Z985)</f>
        <v/>
      </c>
      <c s="72" t="str">
        <f>IF('S.D.PASTE SHEET'!AA985="","",'S.D.PASTE SHEET'!AA985)</f>
        <v/>
      </c>
      <c s="72" t="str">
        <f>IF('S.D.PASTE SHEET'!AB985="","",'S.D.PASTE SHEET'!AB985)</f>
        <v/>
      </c>
      <c s="72" t="str">
        <f>IF('S.D.PASTE SHEET'!AC985="","",'S.D.PASTE SHEET'!AC985)</f>
        <v/>
      </c>
      <c s="72" t="str">
        <f>IF('S.D.PASTE SHEET'!AD985="","",'S.D.PASTE SHEET'!AD985)</f>
        <v/>
      </c>
      <c s="74"/>
      <c s="70" t="str">
        <f>IF(AK985="","",IF(AK985&gt;0,COUNT($AG$2:AG985),""))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IF(BC985="","",IF(BC985&gt;0,COUNT($AY$2:AY985),""))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6" spans="1:157" ht="15.75" customHeight="1">
      <c r="A986" s="72" t="str">
        <f>IF('S.D.PASTE SHEET'!A986="","",'S.D.PASTE SHEET'!A986)</f>
        <v/>
      </c>
      <c s="72" t="str">
        <f>IF('S.D.PASTE SHEET'!B986="","",'S.D.PASTE SHEET'!B986)</f>
        <v/>
      </c>
      <c s="72" t="str">
        <f>IF('S.D.PASTE SHEET'!C986="","",'S.D.PASTE SHEET'!C986)</f>
        <v/>
      </c>
      <c s="73" t="str">
        <f>IF('S.D.PASTE SHEET'!D986="","",'S.D.PASTE SHEET'!D986)</f>
        <v/>
      </c>
      <c s="72" t="str">
        <f>IF('S.D.PASTE SHEET'!E986="","",UPPER('S.D.PASTE SHEET'!E986))</f>
        <v/>
      </c>
      <c s="72" t="str">
        <f>IF('S.D.PASTE SHEET'!F986="","",'S.D.PASTE SHEET'!F986)</f>
        <v/>
      </c>
      <c s="72" t="str">
        <f>IF('S.D.PASTE SHEET'!G986="","",UPPER('S.D.PASTE SHEET'!G986))</f>
        <v/>
      </c>
      <c s="72" t="str">
        <f>IF('S.D.PASTE SHEET'!H986="","",UPPER('S.D.PASTE SHEET'!H986))</f>
        <v/>
      </c>
      <c s="72" t="str">
        <f>IF('S.D.PASTE SHEET'!I986="","",'S.D.PASTE SHEET'!I986)</f>
        <v/>
      </c>
      <c s="73" t="str">
        <f>IF('S.D.PASTE SHEET'!J986="","",'S.D.PASTE SHEET'!J986)</f>
        <v/>
      </c>
      <c s="72" t="str">
        <f>IF('S.D.PASTE SHEET'!K986="","",'S.D.PASTE SHEET'!K986)</f>
        <v/>
      </c>
      <c s="72" t="str">
        <f>IF('S.D.PASTE SHEET'!L986="","",'S.D.PASTE SHEET'!L986)</f>
        <v/>
      </c>
      <c s="72" t="str">
        <f>IF('S.D.PASTE SHEET'!M986="","",'S.D.PASTE SHEET'!M986)</f>
        <v/>
      </c>
      <c s="72" t="str">
        <f>IF('S.D.PASTE SHEET'!N986="","",'S.D.PASTE SHEET'!N986)</f>
        <v/>
      </c>
      <c s="72" t="str">
        <f>IF('S.D.PASTE SHEET'!O986="","",'S.D.PASTE SHEET'!O986)</f>
        <v/>
      </c>
      <c s="72" t="str">
        <f>IF('S.D.PASTE SHEET'!P986="","",'S.D.PASTE SHEET'!P986)</f>
        <v/>
      </c>
      <c s="72" t="str">
        <f>IF('S.D.PASTE SHEET'!Q986="","",'S.D.PASTE SHEET'!Q986)</f>
        <v/>
      </c>
      <c s="72" t="str">
        <f>IF('S.D.PASTE SHEET'!R986="","",'S.D.PASTE SHEET'!R986)</f>
        <v/>
      </c>
      <c s="72" t="str">
        <f>IF('S.D.PASTE SHEET'!S986="","",'S.D.PASTE SHEET'!S986)</f>
        <v/>
      </c>
      <c s="72" t="str">
        <f>IF('S.D.PASTE SHEET'!T986="","",'S.D.PASTE SHEET'!T986)</f>
        <v/>
      </c>
      <c s="72" t="str">
        <f>IF('S.D.PASTE SHEET'!U986="","",'S.D.PASTE SHEET'!U986)</f>
        <v/>
      </c>
      <c s="72" t="str">
        <f>IF('S.D.PASTE SHEET'!V986="","",'S.D.PASTE SHEET'!V986)</f>
        <v/>
      </c>
      <c s="72" t="str">
        <f>IF('S.D.PASTE SHEET'!W986="","",'S.D.PASTE SHEET'!W986)</f>
        <v/>
      </c>
      <c s="72" t="str">
        <f>IF('S.D.PASTE SHEET'!X986="","",'S.D.PASTE SHEET'!X986)</f>
        <v/>
      </c>
      <c s="72" t="str">
        <f>IF('S.D.PASTE SHEET'!Y986="","",'S.D.PASTE SHEET'!Y986)</f>
        <v/>
      </c>
      <c s="72" t="str">
        <f>IF('S.D.PASTE SHEET'!Z986="","",'S.D.PASTE SHEET'!Z986)</f>
        <v/>
      </c>
      <c s="72" t="str">
        <f>IF('S.D.PASTE SHEET'!AA986="","",'S.D.PASTE SHEET'!AA986)</f>
        <v/>
      </c>
      <c s="72" t="str">
        <f>IF('S.D.PASTE SHEET'!AB986="","",'S.D.PASTE SHEET'!AB986)</f>
        <v/>
      </c>
      <c s="72" t="str">
        <f>IF('S.D.PASTE SHEET'!AC986="","",'S.D.PASTE SHEET'!AC986)</f>
        <v/>
      </c>
      <c s="72" t="str">
        <f>IF('S.D.PASTE SHEET'!AD986="","",'S.D.PASTE SHEET'!AD986)</f>
        <v/>
      </c>
      <c s="74"/>
      <c s="70" t="str">
        <f>IF(AK986="","",IF(AK986&gt;0,COUNT($AG$2:AG986),""))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IF(BC986="","",IF(BC986&gt;0,COUNT($AY$2:AY986),""))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7" spans="1:157" ht="15.75" customHeight="1">
      <c r="A987" s="72" t="str">
        <f>IF('S.D.PASTE SHEET'!A987="","",'S.D.PASTE SHEET'!A987)</f>
        <v/>
      </c>
      <c s="72" t="str">
        <f>IF('S.D.PASTE SHEET'!B987="","",'S.D.PASTE SHEET'!B987)</f>
        <v/>
      </c>
      <c s="72" t="str">
        <f>IF('S.D.PASTE SHEET'!C987="","",'S.D.PASTE SHEET'!C987)</f>
        <v/>
      </c>
      <c s="73" t="str">
        <f>IF('S.D.PASTE SHEET'!D987="","",'S.D.PASTE SHEET'!D987)</f>
        <v/>
      </c>
      <c s="72" t="str">
        <f>IF('S.D.PASTE SHEET'!E987="","",UPPER('S.D.PASTE SHEET'!E987))</f>
        <v/>
      </c>
      <c s="72" t="str">
        <f>IF('S.D.PASTE SHEET'!F987="","",'S.D.PASTE SHEET'!F987)</f>
        <v/>
      </c>
      <c s="72" t="str">
        <f>IF('S.D.PASTE SHEET'!G987="","",UPPER('S.D.PASTE SHEET'!G987))</f>
        <v/>
      </c>
      <c s="72" t="str">
        <f>IF('S.D.PASTE SHEET'!H987="","",UPPER('S.D.PASTE SHEET'!H987))</f>
        <v/>
      </c>
      <c s="72" t="str">
        <f>IF('S.D.PASTE SHEET'!I987="","",'S.D.PASTE SHEET'!I987)</f>
        <v/>
      </c>
      <c s="73" t="str">
        <f>IF('S.D.PASTE SHEET'!J987="","",'S.D.PASTE SHEET'!J987)</f>
        <v/>
      </c>
      <c s="72" t="str">
        <f>IF('S.D.PASTE SHEET'!K987="","",'S.D.PASTE SHEET'!K987)</f>
        <v/>
      </c>
      <c s="72" t="str">
        <f>IF('S.D.PASTE SHEET'!L987="","",'S.D.PASTE SHEET'!L987)</f>
        <v/>
      </c>
      <c s="72" t="str">
        <f>IF('S.D.PASTE SHEET'!M987="","",'S.D.PASTE SHEET'!M987)</f>
        <v/>
      </c>
      <c s="72" t="str">
        <f>IF('S.D.PASTE SHEET'!N987="","",'S.D.PASTE SHEET'!N987)</f>
        <v/>
      </c>
      <c s="72" t="str">
        <f>IF('S.D.PASTE SHEET'!O987="","",'S.D.PASTE SHEET'!O987)</f>
        <v/>
      </c>
      <c s="72" t="str">
        <f>IF('S.D.PASTE SHEET'!P987="","",'S.D.PASTE SHEET'!P987)</f>
        <v/>
      </c>
      <c s="72" t="str">
        <f>IF('S.D.PASTE SHEET'!Q987="","",'S.D.PASTE SHEET'!Q987)</f>
        <v/>
      </c>
      <c s="72" t="str">
        <f>IF('S.D.PASTE SHEET'!R987="","",'S.D.PASTE SHEET'!R987)</f>
        <v/>
      </c>
      <c s="72" t="str">
        <f>IF('S.D.PASTE SHEET'!S987="","",'S.D.PASTE SHEET'!S987)</f>
        <v/>
      </c>
      <c s="72" t="str">
        <f>IF('S.D.PASTE SHEET'!T987="","",'S.D.PASTE SHEET'!T987)</f>
        <v/>
      </c>
      <c s="72" t="str">
        <f>IF('S.D.PASTE SHEET'!U987="","",'S.D.PASTE SHEET'!U987)</f>
        <v/>
      </c>
      <c s="72" t="str">
        <f>IF('S.D.PASTE SHEET'!V987="","",'S.D.PASTE SHEET'!V987)</f>
        <v/>
      </c>
      <c s="72" t="str">
        <f>IF('S.D.PASTE SHEET'!W987="","",'S.D.PASTE SHEET'!W987)</f>
        <v/>
      </c>
      <c s="72" t="str">
        <f>IF('S.D.PASTE SHEET'!X987="","",'S.D.PASTE SHEET'!X987)</f>
        <v/>
      </c>
      <c s="72" t="str">
        <f>IF('S.D.PASTE SHEET'!Y987="","",'S.D.PASTE SHEET'!Y987)</f>
        <v/>
      </c>
      <c s="72" t="str">
        <f>IF('S.D.PASTE SHEET'!Z987="","",'S.D.PASTE SHEET'!Z987)</f>
        <v/>
      </c>
      <c s="72" t="str">
        <f>IF('S.D.PASTE SHEET'!AA987="","",'S.D.PASTE SHEET'!AA987)</f>
        <v/>
      </c>
      <c s="72" t="str">
        <f>IF('S.D.PASTE SHEET'!AB987="","",'S.D.PASTE SHEET'!AB987)</f>
        <v/>
      </c>
      <c s="72" t="str">
        <f>IF('S.D.PASTE SHEET'!AC987="","",'S.D.PASTE SHEET'!AC987)</f>
        <v/>
      </c>
      <c s="72" t="str">
        <f>IF('S.D.PASTE SHEET'!AD987="","",'S.D.PASTE SHEET'!AD987)</f>
        <v/>
      </c>
      <c s="74"/>
      <c s="70" t="str">
        <f>IF(AK987="","",IF(AK987&gt;0,COUNT($AG$2:AG987),""))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IF(BC987="","",IF(BC987&gt;0,COUNT($AY$2:AY987),""))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8" spans="1:157" ht="15.75" customHeight="1">
      <c r="A988" s="72" t="str">
        <f>IF('S.D.PASTE SHEET'!A988="","",'S.D.PASTE SHEET'!A988)</f>
        <v/>
      </c>
      <c s="72" t="str">
        <f>IF('S.D.PASTE SHEET'!B988="","",'S.D.PASTE SHEET'!B988)</f>
        <v/>
      </c>
      <c s="72" t="str">
        <f>IF('S.D.PASTE SHEET'!C988="","",'S.D.PASTE SHEET'!C988)</f>
        <v/>
      </c>
      <c s="73" t="str">
        <f>IF('S.D.PASTE SHEET'!D988="","",'S.D.PASTE SHEET'!D988)</f>
        <v/>
      </c>
      <c s="72" t="str">
        <f>IF('S.D.PASTE SHEET'!E988="","",UPPER('S.D.PASTE SHEET'!E988))</f>
        <v/>
      </c>
      <c s="72" t="str">
        <f>IF('S.D.PASTE SHEET'!F988="","",'S.D.PASTE SHEET'!F988)</f>
        <v/>
      </c>
      <c s="72" t="str">
        <f>IF('S.D.PASTE SHEET'!G988="","",UPPER('S.D.PASTE SHEET'!G988))</f>
        <v/>
      </c>
      <c s="72" t="str">
        <f>IF('S.D.PASTE SHEET'!H988="","",UPPER('S.D.PASTE SHEET'!H988))</f>
        <v/>
      </c>
      <c s="72" t="str">
        <f>IF('S.D.PASTE SHEET'!I988="","",'S.D.PASTE SHEET'!I988)</f>
        <v/>
      </c>
      <c s="73" t="str">
        <f>IF('S.D.PASTE SHEET'!J988="","",'S.D.PASTE SHEET'!J988)</f>
        <v/>
      </c>
      <c s="72" t="str">
        <f>IF('S.D.PASTE SHEET'!K988="","",'S.D.PASTE SHEET'!K988)</f>
        <v/>
      </c>
      <c s="72" t="str">
        <f>IF('S.D.PASTE SHEET'!L988="","",'S.D.PASTE SHEET'!L988)</f>
        <v/>
      </c>
      <c s="72" t="str">
        <f>IF('S.D.PASTE SHEET'!M988="","",'S.D.PASTE SHEET'!M988)</f>
        <v/>
      </c>
      <c s="72" t="str">
        <f>IF('S.D.PASTE SHEET'!N988="","",'S.D.PASTE SHEET'!N988)</f>
        <v/>
      </c>
      <c s="72" t="str">
        <f>IF('S.D.PASTE SHEET'!O988="","",'S.D.PASTE SHEET'!O988)</f>
        <v/>
      </c>
      <c s="72" t="str">
        <f>IF('S.D.PASTE SHEET'!P988="","",'S.D.PASTE SHEET'!P988)</f>
        <v/>
      </c>
      <c s="72" t="str">
        <f>IF('S.D.PASTE SHEET'!Q988="","",'S.D.PASTE SHEET'!Q988)</f>
        <v/>
      </c>
      <c s="72" t="str">
        <f>IF('S.D.PASTE SHEET'!R988="","",'S.D.PASTE SHEET'!R988)</f>
        <v/>
      </c>
      <c s="72" t="str">
        <f>IF('S.D.PASTE SHEET'!S988="","",'S.D.PASTE SHEET'!S988)</f>
        <v/>
      </c>
      <c s="72" t="str">
        <f>IF('S.D.PASTE SHEET'!T988="","",'S.D.PASTE SHEET'!T988)</f>
        <v/>
      </c>
      <c s="72" t="str">
        <f>IF('S.D.PASTE SHEET'!U988="","",'S.D.PASTE SHEET'!U988)</f>
        <v/>
      </c>
      <c s="72" t="str">
        <f>IF('S.D.PASTE SHEET'!V988="","",'S.D.PASTE SHEET'!V988)</f>
        <v/>
      </c>
      <c s="72" t="str">
        <f>IF('S.D.PASTE SHEET'!W988="","",'S.D.PASTE SHEET'!W988)</f>
        <v/>
      </c>
      <c s="72" t="str">
        <f>IF('S.D.PASTE SHEET'!X988="","",'S.D.PASTE SHEET'!X988)</f>
        <v/>
      </c>
      <c s="72" t="str">
        <f>IF('S.D.PASTE SHEET'!Y988="","",'S.D.PASTE SHEET'!Y988)</f>
        <v/>
      </c>
      <c s="72" t="str">
        <f>IF('S.D.PASTE SHEET'!Z988="","",'S.D.PASTE SHEET'!Z988)</f>
        <v/>
      </c>
      <c s="72" t="str">
        <f>IF('S.D.PASTE SHEET'!AA988="","",'S.D.PASTE SHEET'!AA988)</f>
        <v/>
      </c>
      <c s="72" t="str">
        <f>IF('S.D.PASTE SHEET'!AB988="","",'S.D.PASTE SHEET'!AB988)</f>
        <v/>
      </c>
      <c s="72" t="str">
        <f>IF('S.D.PASTE SHEET'!AC988="","",'S.D.PASTE SHEET'!AC988)</f>
        <v/>
      </c>
      <c s="72" t="str">
        <f>IF('S.D.PASTE SHEET'!AD988="","",'S.D.PASTE SHEET'!AD988)</f>
        <v/>
      </c>
      <c s="74"/>
      <c s="70" t="str">
        <f>IF(AK988="","",IF(AK988&gt;0,COUNT($AG$2:AG988),""))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IF(BC988="","",IF(BC988&gt;0,COUNT($AY$2:AY988),""))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89" spans="1:157" ht="15.75" customHeight="1">
      <c r="A989" s="72" t="str">
        <f>IF('S.D.PASTE SHEET'!A989="","",'S.D.PASTE SHEET'!A989)</f>
        <v/>
      </c>
      <c s="72" t="str">
        <f>IF('S.D.PASTE SHEET'!B989="","",'S.D.PASTE SHEET'!B989)</f>
        <v/>
      </c>
      <c s="72" t="str">
        <f>IF('S.D.PASTE SHEET'!C989="","",'S.D.PASTE SHEET'!C989)</f>
        <v/>
      </c>
      <c s="73" t="str">
        <f>IF('S.D.PASTE SHEET'!D989="","",'S.D.PASTE SHEET'!D989)</f>
        <v/>
      </c>
      <c s="72" t="str">
        <f>IF('S.D.PASTE SHEET'!E989="","",UPPER('S.D.PASTE SHEET'!E989))</f>
        <v/>
      </c>
      <c s="72" t="str">
        <f>IF('S.D.PASTE SHEET'!F989="","",'S.D.PASTE SHEET'!F989)</f>
        <v/>
      </c>
      <c s="72" t="str">
        <f>IF('S.D.PASTE SHEET'!G989="","",UPPER('S.D.PASTE SHEET'!G989))</f>
        <v/>
      </c>
      <c s="72" t="str">
        <f>IF('S.D.PASTE SHEET'!H989="","",UPPER('S.D.PASTE SHEET'!H989))</f>
        <v/>
      </c>
      <c s="72" t="str">
        <f>IF('S.D.PASTE SHEET'!I989="","",'S.D.PASTE SHEET'!I989)</f>
        <v/>
      </c>
      <c s="73" t="str">
        <f>IF('S.D.PASTE SHEET'!J989="","",'S.D.PASTE SHEET'!J989)</f>
        <v/>
      </c>
      <c s="72" t="str">
        <f>IF('S.D.PASTE SHEET'!K989="","",'S.D.PASTE SHEET'!K989)</f>
        <v/>
      </c>
      <c s="72" t="str">
        <f>IF('S.D.PASTE SHEET'!L989="","",'S.D.PASTE SHEET'!L989)</f>
        <v/>
      </c>
      <c s="72" t="str">
        <f>IF('S.D.PASTE SHEET'!M989="","",'S.D.PASTE SHEET'!M989)</f>
        <v/>
      </c>
      <c s="72" t="str">
        <f>IF('S.D.PASTE SHEET'!N989="","",'S.D.PASTE SHEET'!N989)</f>
        <v/>
      </c>
      <c s="72" t="str">
        <f>IF('S.D.PASTE SHEET'!O989="","",'S.D.PASTE SHEET'!O989)</f>
        <v/>
      </c>
      <c s="72" t="str">
        <f>IF('S.D.PASTE SHEET'!P989="","",'S.D.PASTE SHEET'!P989)</f>
        <v/>
      </c>
      <c s="72" t="str">
        <f>IF('S.D.PASTE SHEET'!Q989="","",'S.D.PASTE SHEET'!Q989)</f>
        <v/>
      </c>
      <c s="72" t="str">
        <f>IF('S.D.PASTE SHEET'!R989="","",'S.D.PASTE SHEET'!R989)</f>
        <v/>
      </c>
      <c s="72" t="str">
        <f>IF('S.D.PASTE SHEET'!S989="","",'S.D.PASTE SHEET'!S989)</f>
        <v/>
      </c>
      <c s="72" t="str">
        <f>IF('S.D.PASTE SHEET'!T989="","",'S.D.PASTE SHEET'!T989)</f>
        <v/>
      </c>
      <c s="72" t="str">
        <f>IF('S.D.PASTE SHEET'!U989="","",'S.D.PASTE SHEET'!U989)</f>
        <v/>
      </c>
      <c s="72" t="str">
        <f>IF('S.D.PASTE SHEET'!V989="","",'S.D.PASTE SHEET'!V989)</f>
        <v/>
      </c>
      <c s="72" t="str">
        <f>IF('S.D.PASTE SHEET'!W989="","",'S.D.PASTE SHEET'!W989)</f>
        <v/>
      </c>
      <c s="72" t="str">
        <f>IF('S.D.PASTE SHEET'!X989="","",'S.D.PASTE SHEET'!X989)</f>
        <v/>
      </c>
      <c s="72" t="str">
        <f>IF('S.D.PASTE SHEET'!Y989="","",'S.D.PASTE SHEET'!Y989)</f>
        <v/>
      </c>
      <c s="72" t="str">
        <f>IF('S.D.PASTE SHEET'!Z989="","",'S.D.PASTE SHEET'!Z989)</f>
        <v/>
      </c>
      <c s="72" t="str">
        <f>IF('S.D.PASTE SHEET'!AA989="","",'S.D.PASTE SHEET'!AA989)</f>
        <v/>
      </c>
      <c s="72" t="str">
        <f>IF('S.D.PASTE SHEET'!AB989="","",'S.D.PASTE SHEET'!AB989)</f>
        <v/>
      </c>
      <c s="72" t="str">
        <f>IF('S.D.PASTE SHEET'!AC989="","",'S.D.PASTE SHEET'!AC989)</f>
        <v/>
      </c>
      <c s="72" t="str">
        <f>IF('S.D.PASTE SHEET'!AD989="","",'S.D.PASTE SHEET'!AD989)</f>
        <v/>
      </c>
      <c s="74"/>
      <c s="70" t="str">
        <f>IF(AK989="","",IF(AK989&gt;0,COUNT($AG$2:AG989),""))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IF(BC989="","",IF(BC989&gt;0,COUNT($AY$2:AY989),""))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0" spans="1:157" ht="15.75" customHeight="1">
      <c r="A990" s="72" t="str">
        <f>IF('S.D.PASTE SHEET'!A990="","",'S.D.PASTE SHEET'!A990)</f>
        <v/>
      </c>
      <c s="72" t="str">
        <f>IF('S.D.PASTE SHEET'!B990="","",'S.D.PASTE SHEET'!B990)</f>
        <v/>
      </c>
      <c s="72" t="str">
        <f>IF('S.D.PASTE SHEET'!C990="","",'S.D.PASTE SHEET'!C990)</f>
        <v/>
      </c>
      <c s="73" t="str">
        <f>IF('S.D.PASTE SHEET'!D990="","",'S.D.PASTE SHEET'!D990)</f>
        <v/>
      </c>
      <c s="72" t="str">
        <f>IF('S.D.PASTE SHEET'!E990="","",UPPER('S.D.PASTE SHEET'!E990))</f>
        <v/>
      </c>
      <c s="72" t="str">
        <f>IF('S.D.PASTE SHEET'!F990="","",'S.D.PASTE SHEET'!F990)</f>
        <v/>
      </c>
      <c s="72" t="str">
        <f>IF('S.D.PASTE SHEET'!G990="","",UPPER('S.D.PASTE SHEET'!G990))</f>
        <v/>
      </c>
      <c s="72" t="str">
        <f>IF('S.D.PASTE SHEET'!H990="","",UPPER('S.D.PASTE SHEET'!H990))</f>
        <v/>
      </c>
      <c s="72" t="str">
        <f>IF('S.D.PASTE SHEET'!I990="","",'S.D.PASTE SHEET'!I990)</f>
        <v/>
      </c>
      <c s="73" t="str">
        <f>IF('S.D.PASTE SHEET'!J990="","",'S.D.PASTE SHEET'!J990)</f>
        <v/>
      </c>
      <c s="72" t="str">
        <f>IF('S.D.PASTE SHEET'!K990="","",'S.D.PASTE SHEET'!K990)</f>
        <v/>
      </c>
      <c s="72" t="str">
        <f>IF('S.D.PASTE SHEET'!L990="","",'S.D.PASTE SHEET'!L990)</f>
        <v/>
      </c>
      <c s="72" t="str">
        <f>IF('S.D.PASTE SHEET'!M990="","",'S.D.PASTE SHEET'!M990)</f>
        <v/>
      </c>
      <c s="72" t="str">
        <f>IF('S.D.PASTE SHEET'!N990="","",'S.D.PASTE SHEET'!N990)</f>
        <v/>
      </c>
      <c s="72" t="str">
        <f>IF('S.D.PASTE SHEET'!O990="","",'S.D.PASTE SHEET'!O990)</f>
        <v/>
      </c>
      <c s="72" t="str">
        <f>IF('S.D.PASTE SHEET'!P990="","",'S.D.PASTE SHEET'!P990)</f>
        <v/>
      </c>
      <c s="72" t="str">
        <f>IF('S.D.PASTE SHEET'!Q990="","",'S.D.PASTE SHEET'!Q990)</f>
        <v/>
      </c>
      <c s="72" t="str">
        <f>IF('S.D.PASTE SHEET'!R990="","",'S.D.PASTE SHEET'!R990)</f>
        <v/>
      </c>
      <c s="72" t="str">
        <f>IF('S.D.PASTE SHEET'!S990="","",'S.D.PASTE SHEET'!S990)</f>
        <v/>
      </c>
      <c s="72" t="str">
        <f>IF('S.D.PASTE SHEET'!T990="","",'S.D.PASTE SHEET'!T990)</f>
        <v/>
      </c>
      <c s="72" t="str">
        <f>IF('S.D.PASTE SHEET'!U990="","",'S.D.PASTE SHEET'!U990)</f>
        <v/>
      </c>
      <c s="72" t="str">
        <f>IF('S.D.PASTE SHEET'!V990="","",'S.D.PASTE SHEET'!V990)</f>
        <v/>
      </c>
      <c s="72" t="str">
        <f>IF('S.D.PASTE SHEET'!W990="","",'S.D.PASTE SHEET'!W990)</f>
        <v/>
      </c>
      <c s="72" t="str">
        <f>IF('S.D.PASTE SHEET'!X990="","",'S.D.PASTE SHEET'!X990)</f>
        <v/>
      </c>
      <c s="72" t="str">
        <f>IF('S.D.PASTE SHEET'!Y990="","",'S.D.PASTE SHEET'!Y990)</f>
        <v/>
      </c>
      <c s="72" t="str">
        <f>IF('S.D.PASTE SHEET'!Z990="","",'S.D.PASTE SHEET'!Z990)</f>
        <v/>
      </c>
      <c s="72" t="str">
        <f>IF('S.D.PASTE SHEET'!AA990="","",'S.D.PASTE SHEET'!AA990)</f>
        <v/>
      </c>
      <c s="72" t="str">
        <f>IF('S.D.PASTE SHEET'!AB990="","",'S.D.PASTE SHEET'!AB990)</f>
        <v/>
      </c>
      <c s="72" t="str">
        <f>IF('S.D.PASTE SHEET'!AC990="","",'S.D.PASTE SHEET'!AC990)</f>
        <v/>
      </c>
      <c s="72" t="str">
        <f>IF('S.D.PASTE SHEET'!AD990="","",'S.D.PASTE SHEET'!AD990)</f>
        <v/>
      </c>
      <c s="74"/>
      <c s="70" t="str">
        <f>IF(AK990="","",IF(AK990&gt;0,COUNT($AG$2:AG990),""))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IF(BC990="","",IF(BC990&gt;0,COUNT($AY$2:AY990),""))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1" spans="1:157" ht="15.75" customHeight="1">
      <c r="A991" s="72" t="str">
        <f>IF('S.D.PASTE SHEET'!A991="","",'S.D.PASTE SHEET'!A991)</f>
        <v/>
      </c>
      <c s="72" t="str">
        <f>IF('S.D.PASTE SHEET'!B991="","",'S.D.PASTE SHEET'!B991)</f>
        <v/>
      </c>
      <c s="72" t="str">
        <f>IF('S.D.PASTE SHEET'!C991="","",'S.D.PASTE SHEET'!C991)</f>
        <v/>
      </c>
      <c s="73" t="str">
        <f>IF('S.D.PASTE SHEET'!D991="","",'S.D.PASTE SHEET'!D991)</f>
        <v/>
      </c>
      <c s="72" t="str">
        <f>IF('S.D.PASTE SHEET'!E991="","",UPPER('S.D.PASTE SHEET'!E991))</f>
        <v/>
      </c>
      <c s="72" t="str">
        <f>IF('S.D.PASTE SHEET'!F991="","",'S.D.PASTE SHEET'!F991)</f>
        <v/>
      </c>
      <c s="72" t="str">
        <f>IF('S.D.PASTE SHEET'!G991="","",UPPER('S.D.PASTE SHEET'!G991))</f>
        <v/>
      </c>
      <c s="72" t="str">
        <f>IF('S.D.PASTE SHEET'!H991="","",UPPER('S.D.PASTE SHEET'!H991))</f>
        <v/>
      </c>
      <c s="72" t="str">
        <f>IF('S.D.PASTE SHEET'!I991="","",'S.D.PASTE SHEET'!I991)</f>
        <v/>
      </c>
      <c s="73" t="str">
        <f>IF('S.D.PASTE SHEET'!J991="","",'S.D.PASTE SHEET'!J991)</f>
        <v/>
      </c>
      <c s="72" t="str">
        <f>IF('S.D.PASTE SHEET'!K991="","",'S.D.PASTE SHEET'!K991)</f>
        <v/>
      </c>
      <c s="72" t="str">
        <f>IF('S.D.PASTE SHEET'!L991="","",'S.D.PASTE SHEET'!L991)</f>
        <v/>
      </c>
      <c s="72" t="str">
        <f>IF('S.D.PASTE SHEET'!M991="","",'S.D.PASTE SHEET'!M991)</f>
        <v/>
      </c>
      <c s="72" t="str">
        <f>IF('S.D.PASTE SHEET'!N991="","",'S.D.PASTE SHEET'!N991)</f>
        <v/>
      </c>
      <c s="72" t="str">
        <f>IF('S.D.PASTE SHEET'!O991="","",'S.D.PASTE SHEET'!O991)</f>
        <v/>
      </c>
      <c s="72" t="str">
        <f>IF('S.D.PASTE SHEET'!P991="","",'S.D.PASTE SHEET'!P991)</f>
        <v/>
      </c>
      <c s="72" t="str">
        <f>IF('S.D.PASTE SHEET'!Q991="","",'S.D.PASTE SHEET'!Q991)</f>
        <v/>
      </c>
      <c s="72" t="str">
        <f>IF('S.D.PASTE SHEET'!R991="","",'S.D.PASTE SHEET'!R991)</f>
        <v/>
      </c>
      <c s="72" t="str">
        <f>IF('S.D.PASTE SHEET'!S991="","",'S.D.PASTE SHEET'!S991)</f>
        <v/>
      </c>
      <c s="72" t="str">
        <f>IF('S.D.PASTE SHEET'!T991="","",'S.D.PASTE SHEET'!T991)</f>
        <v/>
      </c>
      <c s="72" t="str">
        <f>IF('S.D.PASTE SHEET'!U991="","",'S.D.PASTE SHEET'!U991)</f>
        <v/>
      </c>
      <c s="72" t="str">
        <f>IF('S.D.PASTE SHEET'!V991="","",'S.D.PASTE SHEET'!V991)</f>
        <v/>
      </c>
      <c s="72" t="str">
        <f>IF('S.D.PASTE SHEET'!W991="","",'S.D.PASTE SHEET'!W991)</f>
        <v/>
      </c>
      <c s="72" t="str">
        <f>IF('S.D.PASTE SHEET'!X991="","",'S.D.PASTE SHEET'!X991)</f>
        <v/>
      </c>
      <c s="72" t="str">
        <f>IF('S.D.PASTE SHEET'!Y991="","",'S.D.PASTE SHEET'!Y991)</f>
        <v/>
      </c>
      <c s="72" t="str">
        <f>IF('S.D.PASTE SHEET'!Z991="","",'S.D.PASTE SHEET'!Z991)</f>
        <v/>
      </c>
      <c s="72" t="str">
        <f>IF('S.D.PASTE SHEET'!AA991="","",'S.D.PASTE SHEET'!AA991)</f>
        <v/>
      </c>
      <c s="72" t="str">
        <f>IF('S.D.PASTE SHEET'!AB991="","",'S.D.PASTE SHEET'!AB991)</f>
        <v/>
      </c>
      <c s="72" t="str">
        <f>IF('S.D.PASTE SHEET'!AC991="","",'S.D.PASTE SHEET'!AC991)</f>
        <v/>
      </c>
      <c s="72" t="str">
        <f>IF('S.D.PASTE SHEET'!AD991="","",'S.D.PASTE SHEET'!AD991)</f>
        <v/>
      </c>
      <c s="74"/>
      <c s="70" t="str">
        <f>IF(AK991="","",IF(AK991&gt;0,COUNT($AG$2:AG991),""))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IF(BC991="","",IF(BC991&gt;0,COUNT($AY$2:AY991),""))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2" spans="1:157" ht="15.75" customHeight="1">
      <c r="A992" s="72" t="str">
        <f>IF('S.D.PASTE SHEET'!A992="","",'S.D.PASTE SHEET'!A992)</f>
        <v/>
      </c>
      <c s="72" t="str">
        <f>IF('S.D.PASTE SHEET'!B992="","",'S.D.PASTE SHEET'!B992)</f>
        <v/>
      </c>
      <c s="72" t="str">
        <f>IF('S.D.PASTE SHEET'!C992="","",'S.D.PASTE SHEET'!C992)</f>
        <v/>
      </c>
      <c s="73" t="str">
        <f>IF('S.D.PASTE SHEET'!D992="","",'S.D.PASTE SHEET'!D992)</f>
        <v/>
      </c>
      <c s="72" t="str">
        <f>IF('S.D.PASTE SHEET'!E992="","",UPPER('S.D.PASTE SHEET'!E992))</f>
        <v/>
      </c>
      <c s="72" t="str">
        <f>IF('S.D.PASTE SHEET'!F992="","",'S.D.PASTE SHEET'!F992)</f>
        <v/>
      </c>
      <c s="72" t="str">
        <f>IF('S.D.PASTE SHEET'!G992="","",UPPER('S.D.PASTE SHEET'!G992))</f>
        <v/>
      </c>
      <c s="72" t="str">
        <f>IF('S.D.PASTE SHEET'!H992="","",UPPER('S.D.PASTE SHEET'!H992))</f>
        <v/>
      </c>
      <c s="72" t="str">
        <f>IF('S.D.PASTE SHEET'!I992="","",'S.D.PASTE SHEET'!I992)</f>
        <v/>
      </c>
      <c s="73" t="str">
        <f>IF('S.D.PASTE SHEET'!J992="","",'S.D.PASTE SHEET'!J992)</f>
        <v/>
      </c>
      <c s="72" t="str">
        <f>IF('S.D.PASTE SHEET'!K992="","",'S.D.PASTE SHEET'!K992)</f>
        <v/>
      </c>
      <c s="72" t="str">
        <f>IF('S.D.PASTE SHEET'!L992="","",'S.D.PASTE SHEET'!L992)</f>
        <v/>
      </c>
      <c s="72" t="str">
        <f>IF('S.D.PASTE SHEET'!M992="","",'S.D.PASTE SHEET'!M992)</f>
        <v/>
      </c>
      <c s="72" t="str">
        <f>IF('S.D.PASTE SHEET'!N992="","",'S.D.PASTE SHEET'!N992)</f>
        <v/>
      </c>
      <c s="72" t="str">
        <f>IF('S.D.PASTE SHEET'!O992="","",'S.D.PASTE SHEET'!O992)</f>
        <v/>
      </c>
      <c s="72" t="str">
        <f>IF('S.D.PASTE SHEET'!P992="","",'S.D.PASTE SHEET'!P992)</f>
        <v/>
      </c>
      <c s="72" t="str">
        <f>IF('S.D.PASTE SHEET'!Q992="","",'S.D.PASTE SHEET'!Q992)</f>
        <v/>
      </c>
      <c s="72" t="str">
        <f>IF('S.D.PASTE SHEET'!R992="","",'S.D.PASTE SHEET'!R992)</f>
        <v/>
      </c>
      <c s="72" t="str">
        <f>IF('S.D.PASTE SHEET'!S992="","",'S.D.PASTE SHEET'!S992)</f>
        <v/>
      </c>
      <c s="72" t="str">
        <f>IF('S.D.PASTE SHEET'!T992="","",'S.D.PASTE SHEET'!T992)</f>
        <v/>
      </c>
      <c s="72" t="str">
        <f>IF('S.D.PASTE SHEET'!U992="","",'S.D.PASTE SHEET'!U992)</f>
        <v/>
      </c>
      <c s="72" t="str">
        <f>IF('S.D.PASTE SHEET'!V992="","",'S.D.PASTE SHEET'!V992)</f>
        <v/>
      </c>
      <c s="72" t="str">
        <f>IF('S.D.PASTE SHEET'!W992="","",'S.D.PASTE SHEET'!W992)</f>
        <v/>
      </c>
      <c s="72" t="str">
        <f>IF('S.D.PASTE SHEET'!X992="","",'S.D.PASTE SHEET'!X992)</f>
        <v/>
      </c>
      <c s="72" t="str">
        <f>IF('S.D.PASTE SHEET'!Y992="","",'S.D.PASTE SHEET'!Y992)</f>
        <v/>
      </c>
      <c s="72" t="str">
        <f>IF('S.D.PASTE SHEET'!Z992="","",'S.D.PASTE SHEET'!Z992)</f>
        <v/>
      </c>
      <c s="72" t="str">
        <f>IF('S.D.PASTE SHEET'!AA992="","",'S.D.PASTE SHEET'!AA992)</f>
        <v/>
      </c>
      <c s="72" t="str">
        <f>IF('S.D.PASTE SHEET'!AB992="","",'S.D.PASTE SHEET'!AB992)</f>
        <v/>
      </c>
      <c s="72" t="str">
        <f>IF('S.D.PASTE SHEET'!AC992="","",'S.D.PASTE SHEET'!AC992)</f>
        <v/>
      </c>
      <c s="72" t="str">
        <f>IF('S.D.PASTE SHEET'!AD992="","",'S.D.PASTE SHEET'!AD992)</f>
        <v/>
      </c>
      <c s="74"/>
      <c s="70" t="str">
        <f>IF(AK992="","",IF(AK992&gt;0,COUNT($AG$2:AG992),""))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IF(BC992="","",IF(BC992&gt;0,COUNT($AY$2:AY992),""))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3" spans="1:157" ht="15.75" customHeight="1">
      <c r="A993" s="72" t="str">
        <f>IF('S.D.PASTE SHEET'!A993="","",'S.D.PASTE SHEET'!A993)</f>
        <v/>
      </c>
      <c s="72" t="str">
        <f>IF('S.D.PASTE SHEET'!B993="","",'S.D.PASTE SHEET'!B993)</f>
        <v/>
      </c>
      <c s="72" t="str">
        <f>IF('S.D.PASTE SHEET'!C993="","",'S.D.PASTE SHEET'!C993)</f>
        <v/>
      </c>
      <c s="73" t="str">
        <f>IF('S.D.PASTE SHEET'!D993="","",'S.D.PASTE SHEET'!D993)</f>
        <v/>
      </c>
      <c s="72" t="str">
        <f>IF('S.D.PASTE SHEET'!E993="","",UPPER('S.D.PASTE SHEET'!E993))</f>
        <v/>
      </c>
      <c s="72" t="str">
        <f>IF('S.D.PASTE SHEET'!F993="","",'S.D.PASTE SHEET'!F993)</f>
        <v/>
      </c>
      <c s="72" t="str">
        <f>IF('S.D.PASTE SHEET'!G993="","",UPPER('S.D.PASTE SHEET'!G993))</f>
        <v/>
      </c>
      <c s="72" t="str">
        <f>IF('S.D.PASTE SHEET'!H993="","",UPPER('S.D.PASTE SHEET'!H993))</f>
        <v/>
      </c>
      <c s="72" t="str">
        <f>IF('S.D.PASTE SHEET'!I993="","",'S.D.PASTE SHEET'!I993)</f>
        <v/>
      </c>
      <c s="73" t="str">
        <f>IF('S.D.PASTE SHEET'!J993="","",'S.D.PASTE SHEET'!J993)</f>
        <v/>
      </c>
      <c s="72" t="str">
        <f>IF('S.D.PASTE SHEET'!K993="","",'S.D.PASTE SHEET'!K993)</f>
        <v/>
      </c>
      <c s="72" t="str">
        <f>IF('S.D.PASTE SHEET'!L993="","",'S.D.PASTE SHEET'!L993)</f>
        <v/>
      </c>
      <c s="72" t="str">
        <f>IF('S.D.PASTE SHEET'!M993="","",'S.D.PASTE SHEET'!M993)</f>
        <v/>
      </c>
      <c s="72" t="str">
        <f>IF('S.D.PASTE SHEET'!N993="","",'S.D.PASTE SHEET'!N993)</f>
        <v/>
      </c>
      <c s="72" t="str">
        <f>IF('S.D.PASTE SHEET'!O993="","",'S.D.PASTE SHEET'!O993)</f>
        <v/>
      </c>
      <c s="72" t="str">
        <f>IF('S.D.PASTE SHEET'!P993="","",'S.D.PASTE SHEET'!P993)</f>
        <v/>
      </c>
      <c s="72" t="str">
        <f>IF('S.D.PASTE SHEET'!Q993="","",'S.D.PASTE SHEET'!Q993)</f>
        <v/>
      </c>
      <c s="72" t="str">
        <f>IF('S.D.PASTE SHEET'!R993="","",'S.D.PASTE SHEET'!R993)</f>
        <v/>
      </c>
      <c s="72" t="str">
        <f>IF('S.D.PASTE SHEET'!S993="","",'S.D.PASTE SHEET'!S993)</f>
        <v/>
      </c>
      <c s="72" t="str">
        <f>IF('S.D.PASTE SHEET'!T993="","",'S.D.PASTE SHEET'!T993)</f>
        <v/>
      </c>
      <c s="72" t="str">
        <f>IF('S.D.PASTE SHEET'!U993="","",'S.D.PASTE SHEET'!U993)</f>
        <v/>
      </c>
      <c s="72" t="str">
        <f>IF('S.D.PASTE SHEET'!V993="","",'S.D.PASTE SHEET'!V993)</f>
        <v/>
      </c>
      <c s="72" t="str">
        <f>IF('S.D.PASTE SHEET'!W993="","",'S.D.PASTE SHEET'!W993)</f>
        <v/>
      </c>
      <c s="72" t="str">
        <f>IF('S.D.PASTE SHEET'!X993="","",'S.D.PASTE SHEET'!X993)</f>
        <v/>
      </c>
      <c s="72" t="str">
        <f>IF('S.D.PASTE SHEET'!Y993="","",'S.D.PASTE SHEET'!Y993)</f>
        <v/>
      </c>
      <c s="72" t="str">
        <f>IF('S.D.PASTE SHEET'!Z993="","",'S.D.PASTE SHEET'!Z993)</f>
        <v/>
      </c>
      <c s="72" t="str">
        <f>IF('S.D.PASTE SHEET'!AA993="","",'S.D.PASTE SHEET'!AA993)</f>
        <v/>
      </c>
      <c s="72" t="str">
        <f>IF('S.D.PASTE SHEET'!AB993="","",'S.D.PASTE SHEET'!AB993)</f>
        <v/>
      </c>
      <c s="72" t="str">
        <f>IF('S.D.PASTE SHEET'!AC993="","",'S.D.PASTE SHEET'!AC993)</f>
        <v/>
      </c>
      <c s="72" t="str">
        <f>IF('S.D.PASTE SHEET'!AD993="","",'S.D.PASTE SHEET'!AD993)</f>
        <v/>
      </c>
      <c s="74"/>
      <c s="70" t="str">
        <f>IF(AK993="","",IF(AK993&gt;0,COUNT($AG$2:AG993),""))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IF(BC993="","",IF(BC993&gt;0,COUNT($AY$2:AY993),""))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4" spans="1:157" ht="15.75" customHeight="1">
      <c r="A994" s="72" t="str">
        <f>IF('S.D.PASTE SHEET'!A994="","",'S.D.PASTE SHEET'!A994)</f>
        <v/>
      </c>
      <c s="72" t="str">
        <f>IF('S.D.PASTE SHEET'!B994="","",'S.D.PASTE SHEET'!B994)</f>
        <v/>
      </c>
      <c s="72" t="str">
        <f>IF('S.D.PASTE SHEET'!C994="","",'S.D.PASTE SHEET'!C994)</f>
        <v/>
      </c>
      <c s="73" t="str">
        <f>IF('S.D.PASTE SHEET'!D994="","",'S.D.PASTE SHEET'!D994)</f>
        <v/>
      </c>
      <c s="72" t="str">
        <f>IF('S.D.PASTE SHEET'!E994="","",UPPER('S.D.PASTE SHEET'!E994))</f>
        <v/>
      </c>
      <c s="72" t="str">
        <f>IF('S.D.PASTE SHEET'!F994="","",'S.D.PASTE SHEET'!F994)</f>
        <v/>
      </c>
      <c s="72" t="str">
        <f>IF('S.D.PASTE SHEET'!G994="","",UPPER('S.D.PASTE SHEET'!G994))</f>
        <v/>
      </c>
      <c s="72" t="str">
        <f>IF('S.D.PASTE SHEET'!H994="","",UPPER('S.D.PASTE SHEET'!H994))</f>
        <v/>
      </c>
      <c s="72" t="str">
        <f>IF('S.D.PASTE SHEET'!I994="","",'S.D.PASTE SHEET'!I994)</f>
        <v/>
      </c>
      <c s="73" t="str">
        <f>IF('S.D.PASTE SHEET'!J994="","",'S.D.PASTE SHEET'!J994)</f>
        <v/>
      </c>
      <c s="72" t="str">
        <f>IF('S.D.PASTE SHEET'!K994="","",'S.D.PASTE SHEET'!K994)</f>
        <v/>
      </c>
      <c s="72" t="str">
        <f>IF('S.D.PASTE SHEET'!L994="","",'S.D.PASTE SHEET'!L994)</f>
        <v/>
      </c>
      <c s="72" t="str">
        <f>IF('S.D.PASTE SHEET'!M994="","",'S.D.PASTE SHEET'!M994)</f>
        <v/>
      </c>
      <c s="72" t="str">
        <f>IF('S.D.PASTE SHEET'!N994="","",'S.D.PASTE SHEET'!N994)</f>
        <v/>
      </c>
      <c s="72" t="str">
        <f>IF('S.D.PASTE SHEET'!O994="","",'S.D.PASTE SHEET'!O994)</f>
        <v/>
      </c>
      <c s="72" t="str">
        <f>IF('S.D.PASTE SHEET'!P994="","",'S.D.PASTE SHEET'!P994)</f>
        <v/>
      </c>
      <c s="72" t="str">
        <f>IF('S.D.PASTE SHEET'!Q994="","",'S.D.PASTE SHEET'!Q994)</f>
        <v/>
      </c>
      <c s="72" t="str">
        <f>IF('S.D.PASTE SHEET'!R994="","",'S.D.PASTE SHEET'!R994)</f>
        <v/>
      </c>
      <c s="72" t="str">
        <f>IF('S.D.PASTE SHEET'!S994="","",'S.D.PASTE SHEET'!S994)</f>
        <v/>
      </c>
      <c s="72" t="str">
        <f>IF('S.D.PASTE SHEET'!T994="","",'S.D.PASTE SHEET'!T994)</f>
        <v/>
      </c>
      <c s="72" t="str">
        <f>IF('S.D.PASTE SHEET'!U994="","",'S.D.PASTE SHEET'!U994)</f>
        <v/>
      </c>
      <c s="72" t="str">
        <f>IF('S.D.PASTE SHEET'!V994="","",'S.D.PASTE SHEET'!V994)</f>
        <v/>
      </c>
      <c s="72" t="str">
        <f>IF('S.D.PASTE SHEET'!W994="","",'S.D.PASTE SHEET'!W994)</f>
        <v/>
      </c>
      <c s="72" t="str">
        <f>IF('S.D.PASTE SHEET'!X994="","",'S.D.PASTE SHEET'!X994)</f>
        <v/>
      </c>
      <c s="72" t="str">
        <f>IF('S.D.PASTE SHEET'!Y994="","",'S.D.PASTE SHEET'!Y994)</f>
        <v/>
      </c>
      <c s="72" t="str">
        <f>IF('S.D.PASTE SHEET'!Z994="","",'S.D.PASTE SHEET'!Z994)</f>
        <v/>
      </c>
      <c s="72" t="str">
        <f>IF('S.D.PASTE SHEET'!AA994="","",'S.D.PASTE SHEET'!AA994)</f>
        <v/>
      </c>
      <c s="72" t="str">
        <f>IF('S.D.PASTE SHEET'!AB994="","",'S.D.PASTE SHEET'!AB994)</f>
        <v/>
      </c>
      <c s="72" t="str">
        <f>IF('S.D.PASTE SHEET'!AC994="","",'S.D.PASTE SHEET'!AC994)</f>
        <v/>
      </c>
      <c s="72" t="str">
        <f>IF('S.D.PASTE SHEET'!AD994="","",'S.D.PASTE SHEET'!AD994)</f>
        <v/>
      </c>
      <c s="74"/>
      <c s="70" t="str">
        <f>IF(AK994="","",IF(AK994&gt;0,COUNT($AG$2:AG994),""))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IF(BC994="","",IF(BC994&gt;0,COUNT($AY$2:AY994),""))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5" spans="1:157" ht="15.75" customHeight="1">
      <c r="A995" s="72" t="str">
        <f>IF('S.D.PASTE SHEET'!A995="","",'S.D.PASTE SHEET'!A995)</f>
        <v/>
      </c>
      <c s="72" t="str">
        <f>IF('S.D.PASTE SHEET'!B995="","",'S.D.PASTE SHEET'!B995)</f>
        <v/>
      </c>
      <c s="72" t="str">
        <f>IF('S.D.PASTE SHEET'!C995="","",'S.D.PASTE SHEET'!C995)</f>
        <v/>
      </c>
      <c s="73" t="str">
        <f>IF('S.D.PASTE SHEET'!D995="","",'S.D.PASTE SHEET'!D995)</f>
        <v/>
      </c>
      <c s="72" t="str">
        <f>IF('S.D.PASTE SHEET'!E995="","",UPPER('S.D.PASTE SHEET'!E995))</f>
        <v/>
      </c>
      <c s="72" t="str">
        <f>IF('S.D.PASTE SHEET'!F995="","",'S.D.PASTE SHEET'!F995)</f>
        <v/>
      </c>
      <c s="72" t="str">
        <f>IF('S.D.PASTE SHEET'!G995="","",UPPER('S.D.PASTE SHEET'!G995))</f>
        <v/>
      </c>
      <c s="72" t="str">
        <f>IF('S.D.PASTE SHEET'!H995="","",UPPER('S.D.PASTE SHEET'!H995))</f>
        <v/>
      </c>
      <c s="72" t="str">
        <f>IF('S.D.PASTE SHEET'!I995="","",'S.D.PASTE SHEET'!I995)</f>
        <v/>
      </c>
      <c s="73" t="str">
        <f>IF('S.D.PASTE SHEET'!J995="","",'S.D.PASTE SHEET'!J995)</f>
        <v/>
      </c>
      <c s="72" t="str">
        <f>IF('S.D.PASTE SHEET'!K995="","",'S.D.PASTE SHEET'!K995)</f>
        <v/>
      </c>
      <c s="72" t="str">
        <f>IF('S.D.PASTE SHEET'!L995="","",'S.D.PASTE SHEET'!L995)</f>
        <v/>
      </c>
      <c s="72" t="str">
        <f>IF('S.D.PASTE SHEET'!M995="","",'S.D.PASTE SHEET'!M995)</f>
        <v/>
      </c>
      <c s="72" t="str">
        <f>IF('S.D.PASTE SHEET'!N995="","",'S.D.PASTE SHEET'!N995)</f>
        <v/>
      </c>
      <c s="72" t="str">
        <f>IF('S.D.PASTE SHEET'!O995="","",'S.D.PASTE SHEET'!O995)</f>
        <v/>
      </c>
      <c s="72" t="str">
        <f>IF('S.D.PASTE SHEET'!P995="","",'S.D.PASTE SHEET'!P995)</f>
        <v/>
      </c>
      <c s="72" t="str">
        <f>IF('S.D.PASTE SHEET'!Q995="","",'S.D.PASTE SHEET'!Q995)</f>
        <v/>
      </c>
      <c s="72" t="str">
        <f>IF('S.D.PASTE SHEET'!R995="","",'S.D.PASTE SHEET'!R995)</f>
        <v/>
      </c>
      <c s="72" t="str">
        <f>IF('S.D.PASTE SHEET'!S995="","",'S.D.PASTE SHEET'!S995)</f>
        <v/>
      </c>
      <c s="72" t="str">
        <f>IF('S.D.PASTE SHEET'!T995="","",'S.D.PASTE SHEET'!T995)</f>
        <v/>
      </c>
      <c s="72" t="str">
        <f>IF('S.D.PASTE SHEET'!U995="","",'S.D.PASTE SHEET'!U995)</f>
        <v/>
      </c>
      <c s="72" t="str">
        <f>IF('S.D.PASTE SHEET'!V995="","",'S.D.PASTE SHEET'!V995)</f>
        <v/>
      </c>
      <c s="72" t="str">
        <f>IF('S.D.PASTE SHEET'!W995="","",'S.D.PASTE SHEET'!W995)</f>
        <v/>
      </c>
      <c s="72" t="str">
        <f>IF('S.D.PASTE SHEET'!X995="","",'S.D.PASTE SHEET'!X995)</f>
        <v/>
      </c>
      <c s="72" t="str">
        <f>IF('S.D.PASTE SHEET'!Y995="","",'S.D.PASTE SHEET'!Y995)</f>
        <v/>
      </c>
      <c s="72" t="str">
        <f>IF('S.D.PASTE SHEET'!Z995="","",'S.D.PASTE SHEET'!Z995)</f>
        <v/>
      </c>
      <c s="72" t="str">
        <f>IF('S.D.PASTE SHEET'!AA995="","",'S.D.PASTE SHEET'!AA995)</f>
        <v/>
      </c>
      <c s="72" t="str">
        <f>IF('S.D.PASTE SHEET'!AB995="","",'S.D.PASTE SHEET'!AB995)</f>
        <v/>
      </c>
      <c s="72" t="str">
        <f>IF('S.D.PASTE SHEET'!AC995="","",'S.D.PASTE SHEET'!AC995)</f>
        <v/>
      </c>
      <c s="72" t="str">
        <f>IF('S.D.PASTE SHEET'!AD995="","",'S.D.PASTE SHEET'!AD995)</f>
        <v/>
      </c>
      <c s="74"/>
      <c s="70" t="str">
        <f>IF(AK995="","",IF(AK995&gt;0,COUNT($AG$2:AG995),""))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IF(BC995="","",IF(BC995&gt;0,COUNT($AY$2:AY995),""))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6" spans="1:157" ht="15.75" customHeight="1">
      <c r="A996" s="72" t="str">
        <f>IF('S.D.PASTE SHEET'!A996="","",'S.D.PASTE SHEET'!A996)</f>
        <v/>
      </c>
      <c s="72" t="str">
        <f>IF('S.D.PASTE SHEET'!B996="","",'S.D.PASTE SHEET'!B996)</f>
        <v/>
      </c>
      <c s="72" t="str">
        <f>IF('S.D.PASTE SHEET'!C996="","",'S.D.PASTE SHEET'!C996)</f>
        <v/>
      </c>
      <c s="73" t="str">
        <f>IF('S.D.PASTE SHEET'!D996="","",'S.D.PASTE SHEET'!D996)</f>
        <v/>
      </c>
      <c s="72" t="str">
        <f>IF('S.D.PASTE SHEET'!E996="","",UPPER('S.D.PASTE SHEET'!E996))</f>
        <v/>
      </c>
      <c s="72" t="str">
        <f>IF('S.D.PASTE SHEET'!F996="","",'S.D.PASTE SHEET'!F996)</f>
        <v/>
      </c>
      <c s="72" t="str">
        <f>IF('S.D.PASTE SHEET'!G996="","",UPPER('S.D.PASTE SHEET'!G996))</f>
        <v/>
      </c>
      <c s="72" t="str">
        <f>IF('S.D.PASTE SHEET'!H996="","",UPPER('S.D.PASTE SHEET'!H996))</f>
        <v/>
      </c>
      <c s="72" t="str">
        <f>IF('S.D.PASTE SHEET'!I996="","",'S.D.PASTE SHEET'!I996)</f>
        <v/>
      </c>
      <c s="73" t="str">
        <f>IF('S.D.PASTE SHEET'!J996="","",'S.D.PASTE SHEET'!J996)</f>
        <v/>
      </c>
      <c s="72" t="str">
        <f>IF('S.D.PASTE SHEET'!K996="","",'S.D.PASTE SHEET'!K996)</f>
        <v/>
      </c>
      <c s="72" t="str">
        <f>IF('S.D.PASTE SHEET'!L996="","",'S.D.PASTE SHEET'!L996)</f>
        <v/>
      </c>
      <c s="72" t="str">
        <f>IF('S.D.PASTE SHEET'!M996="","",'S.D.PASTE SHEET'!M996)</f>
        <v/>
      </c>
      <c s="72" t="str">
        <f>IF('S.D.PASTE SHEET'!N996="","",'S.D.PASTE SHEET'!N996)</f>
        <v/>
      </c>
      <c s="72" t="str">
        <f>IF('S.D.PASTE SHEET'!O996="","",'S.D.PASTE SHEET'!O996)</f>
        <v/>
      </c>
      <c s="72" t="str">
        <f>IF('S.D.PASTE SHEET'!P996="","",'S.D.PASTE SHEET'!P996)</f>
        <v/>
      </c>
      <c s="72" t="str">
        <f>IF('S.D.PASTE SHEET'!Q996="","",'S.D.PASTE SHEET'!Q996)</f>
        <v/>
      </c>
      <c s="72" t="str">
        <f>IF('S.D.PASTE SHEET'!R996="","",'S.D.PASTE SHEET'!R996)</f>
        <v/>
      </c>
      <c s="72" t="str">
        <f>IF('S.D.PASTE SHEET'!S996="","",'S.D.PASTE SHEET'!S996)</f>
        <v/>
      </c>
      <c s="72" t="str">
        <f>IF('S.D.PASTE SHEET'!T996="","",'S.D.PASTE SHEET'!T996)</f>
        <v/>
      </c>
      <c s="72" t="str">
        <f>IF('S.D.PASTE SHEET'!U996="","",'S.D.PASTE SHEET'!U996)</f>
        <v/>
      </c>
      <c s="72" t="str">
        <f>IF('S.D.PASTE SHEET'!V996="","",'S.D.PASTE SHEET'!V996)</f>
        <v/>
      </c>
      <c s="72" t="str">
        <f>IF('S.D.PASTE SHEET'!W996="","",'S.D.PASTE SHEET'!W996)</f>
        <v/>
      </c>
      <c s="72" t="str">
        <f>IF('S.D.PASTE SHEET'!X996="","",'S.D.PASTE SHEET'!X996)</f>
        <v/>
      </c>
      <c s="72" t="str">
        <f>IF('S.D.PASTE SHEET'!Y996="","",'S.D.PASTE SHEET'!Y996)</f>
        <v/>
      </c>
      <c s="72" t="str">
        <f>IF('S.D.PASTE SHEET'!Z996="","",'S.D.PASTE SHEET'!Z996)</f>
        <v/>
      </c>
      <c s="72" t="str">
        <f>IF('S.D.PASTE SHEET'!AA996="","",'S.D.PASTE SHEET'!AA996)</f>
        <v/>
      </c>
      <c s="72" t="str">
        <f>IF('S.D.PASTE SHEET'!AB996="","",'S.D.PASTE SHEET'!AB996)</f>
        <v/>
      </c>
      <c s="72" t="str">
        <f>IF('S.D.PASTE SHEET'!AC996="","",'S.D.PASTE SHEET'!AC996)</f>
        <v/>
      </c>
      <c s="72" t="str">
        <f>IF('S.D.PASTE SHEET'!AD996="","",'S.D.PASTE SHEET'!AD996)</f>
        <v/>
      </c>
      <c s="74"/>
      <c s="70" t="str">
        <f>IF(AK996="","",IF(AK996&gt;0,COUNT($AG$2:AG996),""))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IF(BC996="","",IF(BC996&gt;0,COUNT($AY$2:AY996),""))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7" spans="1:157" ht="15.75" customHeight="1">
      <c r="A997" s="72" t="str">
        <f>IF('S.D.PASTE SHEET'!A997="","",'S.D.PASTE SHEET'!A997)</f>
        <v/>
      </c>
      <c s="72" t="str">
        <f>IF('S.D.PASTE SHEET'!B997="","",'S.D.PASTE SHEET'!B997)</f>
        <v/>
      </c>
      <c s="72" t="str">
        <f>IF('S.D.PASTE SHEET'!C997="","",'S.D.PASTE SHEET'!C997)</f>
        <v/>
      </c>
      <c s="73" t="str">
        <f>IF('S.D.PASTE SHEET'!D997="","",'S.D.PASTE SHEET'!D997)</f>
        <v/>
      </c>
      <c s="72" t="str">
        <f>IF('S.D.PASTE SHEET'!E997="","",UPPER('S.D.PASTE SHEET'!E997))</f>
        <v/>
      </c>
      <c s="72" t="str">
        <f>IF('S.D.PASTE SHEET'!F997="","",'S.D.PASTE SHEET'!F997)</f>
        <v/>
      </c>
      <c s="72" t="str">
        <f>IF('S.D.PASTE SHEET'!G997="","",UPPER('S.D.PASTE SHEET'!G997))</f>
        <v/>
      </c>
      <c s="72" t="str">
        <f>IF('S.D.PASTE SHEET'!H997="","",UPPER('S.D.PASTE SHEET'!H997))</f>
        <v/>
      </c>
      <c s="72" t="str">
        <f>IF('S.D.PASTE SHEET'!I997="","",'S.D.PASTE SHEET'!I997)</f>
        <v/>
      </c>
      <c s="73" t="str">
        <f>IF('S.D.PASTE SHEET'!J997="","",'S.D.PASTE SHEET'!J997)</f>
        <v/>
      </c>
      <c s="72" t="str">
        <f>IF('S.D.PASTE SHEET'!K997="","",'S.D.PASTE SHEET'!K997)</f>
        <v/>
      </c>
      <c s="72" t="str">
        <f>IF('S.D.PASTE SHEET'!L997="","",'S.D.PASTE SHEET'!L997)</f>
        <v/>
      </c>
      <c s="72" t="str">
        <f>IF('S.D.PASTE SHEET'!M997="","",'S.D.PASTE SHEET'!M997)</f>
        <v/>
      </c>
      <c s="72" t="str">
        <f>IF('S.D.PASTE SHEET'!N997="","",'S.D.PASTE SHEET'!N997)</f>
        <v/>
      </c>
      <c s="72" t="str">
        <f>IF('S.D.PASTE SHEET'!O997="","",'S.D.PASTE SHEET'!O997)</f>
        <v/>
      </c>
      <c s="72" t="str">
        <f>IF('S.D.PASTE SHEET'!P997="","",'S.D.PASTE SHEET'!P997)</f>
        <v/>
      </c>
      <c s="72" t="str">
        <f>IF('S.D.PASTE SHEET'!Q997="","",'S.D.PASTE SHEET'!Q997)</f>
        <v/>
      </c>
      <c s="72" t="str">
        <f>IF('S.D.PASTE SHEET'!R997="","",'S.D.PASTE SHEET'!R997)</f>
        <v/>
      </c>
      <c s="72" t="str">
        <f>IF('S.D.PASTE SHEET'!S997="","",'S.D.PASTE SHEET'!S997)</f>
        <v/>
      </c>
      <c s="72" t="str">
        <f>IF('S.D.PASTE SHEET'!T997="","",'S.D.PASTE SHEET'!T997)</f>
        <v/>
      </c>
      <c s="72" t="str">
        <f>IF('S.D.PASTE SHEET'!U997="","",'S.D.PASTE SHEET'!U997)</f>
        <v/>
      </c>
      <c s="72" t="str">
        <f>IF('S.D.PASTE SHEET'!V997="","",'S.D.PASTE SHEET'!V997)</f>
        <v/>
      </c>
      <c s="72" t="str">
        <f>IF('S.D.PASTE SHEET'!W997="","",'S.D.PASTE SHEET'!W997)</f>
        <v/>
      </c>
      <c s="72" t="str">
        <f>IF('S.D.PASTE SHEET'!X997="","",'S.D.PASTE SHEET'!X997)</f>
        <v/>
      </c>
      <c s="72" t="str">
        <f>IF('S.D.PASTE SHEET'!Y997="","",'S.D.PASTE SHEET'!Y997)</f>
        <v/>
      </c>
      <c s="72" t="str">
        <f>IF('S.D.PASTE SHEET'!Z997="","",'S.D.PASTE SHEET'!Z997)</f>
        <v/>
      </c>
      <c s="72" t="str">
        <f>IF('S.D.PASTE SHEET'!AA997="","",'S.D.PASTE SHEET'!AA997)</f>
        <v/>
      </c>
      <c s="72" t="str">
        <f>IF('S.D.PASTE SHEET'!AB997="","",'S.D.PASTE SHEET'!AB997)</f>
        <v/>
      </c>
      <c s="72" t="str">
        <f>IF('S.D.PASTE SHEET'!AC997="","",'S.D.PASTE SHEET'!AC997)</f>
        <v/>
      </c>
      <c s="72" t="str">
        <f>IF('S.D.PASTE SHEET'!AD997="","",'S.D.PASTE SHEET'!AD997)</f>
        <v/>
      </c>
      <c s="74"/>
      <c s="70" t="str">
        <f>IF(AK997="","",IF(AK997&gt;0,COUNT($AG$2:AG997),""))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IF(BC997="","",IF(BC997&gt;0,COUNT($AY$2:AY997),""))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8" spans="1:157" ht="15.75" customHeight="1">
      <c r="A998" s="72" t="str">
        <f>IF('S.D.PASTE SHEET'!A998="","",'S.D.PASTE SHEET'!A998)</f>
        <v/>
      </c>
      <c s="72" t="str">
        <f>IF('S.D.PASTE SHEET'!B998="","",'S.D.PASTE SHEET'!B998)</f>
        <v/>
      </c>
      <c s="72" t="str">
        <f>IF('S.D.PASTE SHEET'!C998="","",'S.D.PASTE SHEET'!C998)</f>
        <v/>
      </c>
      <c s="73" t="str">
        <f>IF('S.D.PASTE SHEET'!D998="","",'S.D.PASTE SHEET'!D998)</f>
        <v/>
      </c>
      <c s="72" t="str">
        <f>IF('S.D.PASTE SHEET'!E998="","",UPPER('S.D.PASTE SHEET'!E998))</f>
        <v/>
      </c>
      <c s="72" t="str">
        <f>IF('S.D.PASTE SHEET'!F998="","",'S.D.PASTE SHEET'!F998)</f>
        <v/>
      </c>
      <c s="72" t="str">
        <f>IF('S.D.PASTE SHEET'!G998="","",UPPER('S.D.PASTE SHEET'!G998))</f>
        <v/>
      </c>
      <c s="72" t="str">
        <f>IF('S.D.PASTE SHEET'!H998="","",UPPER('S.D.PASTE SHEET'!H998))</f>
        <v/>
      </c>
      <c s="72" t="str">
        <f>IF('S.D.PASTE SHEET'!I998="","",'S.D.PASTE SHEET'!I998)</f>
        <v/>
      </c>
      <c s="73" t="str">
        <f>IF('S.D.PASTE SHEET'!J998="","",'S.D.PASTE SHEET'!J998)</f>
        <v/>
      </c>
      <c s="72" t="str">
        <f>IF('S.D.PASTE SHEET'!K998="","",'S.D.PASTE SHEET'!K998)</f>
        <v/>
      </c>
      <c s="72" t="str">
        <f>IF('S.D.PASTE SHEET'!L998="","",'S.D.PASTE SHEET'!L998)</f>
        <v/>
      </c>
      <c s="72" t="str">
        <f>IF('S.D.PASTE SHEET'!M998="","",'S.D.PASTE SHEET'!M998)</f>
        <v/>
      </c>
      <c s="72" t="str">
        <f>IF('S.D.PASTE SHEET'!N998="","",'S.D.PASTE SHEET'!N998)</f>
        <v/>
      </c>
      <c s="72" t="str">
        <f>IF('S.D.PASTE SHEET'!O998="","",'S.D.PASTE SHEET'!O998)</f>
        <v/>
      </c>
      <c s="72" t="str">
        <f>IF('S.D.PASTE SHEET'!P998="","",'S.D.PASTE SHEET'!P998)</f>
        <v/>
      </c>
      <c s="72" t="str">
        <f>IF('S.D.PASTE SHEET'!Q998="","",'S.D.PASTE SHEET'!Q998)</f>
        <v/>
      </c>
      <c s="72" t="str">
        <f>IF('S.D.PASTE SHEET'!R998="","",'S.D.PASTE SHEET'!R998)</f>
        <v/>
      </c>
      <c s="72" t="str">
        <f>IF('S.D.PASTE SHEET'!S998="","",'S.D.PASTE SHEET'!S998)</f>
        <v/>
      </c>
      <c s="72" t="str">
        <f>IF('S.D.PASTE SHEET'!T998="","",'S.D.PASTE SHEET'!T998)</f>
        <v/>
      </c>
      <c s="72" t="str">
        <f>IF('S.D.PASTE SHEET'!U998="","",'S.D.PASTE SHEET'!U998)</f>
        <v/>
      </c>
      <c s="72" t="str">
        <f>IF('S.D.PASTE SHEET'!V998="","",'S.D.PASTE SHEET'!V998)</f>
        <v/>
      </c>
      <c s="72" t="str">
        <f>IF('S.D.PASTE SHEET'!W998="","",'S.D.PASTE SHEET'!W998)</f>
        <v/>
      </c>
      <c s="72" t="str">
        <f>IF('S.D.PASTE SHEET'!X998="","",'S.D.PASTE SHEET'!X998)</f>
        <v/>
      </c>
      <c s="72" t="str">
        <f>IF('S.D.PASTE SHEET'!Y998="","",'S.D.PASTE SHEET'!Y998)</f>
        <v/>
      </c>
      <c s="72" t="str">
        <f>IF('S.D.PASTE SHEET'!Z998="","",'S.D.PASTE SHEET'!Z998)</f>
        <v/>
      </c>
      <c s="72" t="str">
        <f>IF('S.D.PASTE SHEET'!AA998="","",'S.D.PASTE SHEET'!AA998)</f>
        <v/>
      </c>
      <c s="72" t="str">
        <f>IF('S.D.PASTE SHEET'!AB998="","",'S.D.PASTE SHEET'!AB998)</f>
        <v/>
      </c>
      <c s="72" t="str">
        <f>IF('S.D.PASTE SHEET'!AC998="","",'S.D.PASTE SHEET'!AC998)</f>
        <v/>
      </c>
      <c s="72" t="str">
        <f>IF('S.D.PASTE SHEET'!AD998="","",'S.D.PASTE SHEET'!AD998)</f>
        <v/>
      </c>
      <c s="74"/>
      <c s="70" t="str">
        <f>IF(AK998="","",IF(AK998&gt;0,COUNT($AG$2:AG998),""))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IF(BC998="","",IF(BC998&gt;0,COUNT($AY$2:AY998),""))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999" spans="1:157" ht="15.75" customHeight="1">
      <c r="A999" s="72" t="str">
        <f>IF('S.D.PASTE SHEET'!A999="","",'S.D.PASTE SHEET'!A999)</f>
        <v/>
      </c>
      <c s="72" t="str">
        <f>IF('S.D.PASTE SHEET'!B999="","",'S.D.PASTE SHEET'!B999)</f>
        <v/>
      </c>
      <c s="72" t="str">
        <f>IF('S.D.PASTE SHEET'!C999="","",'S.D.PASTE SHEET'!C999)</f>
        <v/>
      </c>
      <c s="73" t="str">
        <f>IF('S.D.PASTE SHEET'!D999="","",'S.D.PASTE SHEET'!D999)</f>
        <v/>
      </c>
      <c s="72" t="str">
        <f>IF('S.D.PASTE SHEET'!E999="","",UPPER('S.D.PASTE SHEET'!E999))</f>
        <v/>
      </c>
      <c s="72" t="str">
        <f>IF('S.D.PASTE SHEET'!F999="","",'S.D.PASTE SHEET'!F999)</f>
        <v/>
      </c>
      <c s="72" t="str">
        <f>IF('S.D.PASTE SHEET'!G999="","",UPPER('S.D.PASTE SHEET'!G999))</f>
        <v/>
      </c>
      <c s="72" t="str">
        <f>IF('S.D.PASTE SHEET'!H999="","",UPPER('S.D.PASTE SHEET'!H999))</f>
        <v/>
      </c>
      <c s="72" t="str">
        <f>IF('S.D.PASTE SHEET'!I999="","",'S.D.PASTE SHEET'!I999)</f>
        <v/>
      </c>
      <c s="73" t="str">
        <f>IF('S.D.PASTE SHEET'!J999="","",'S.D.PASTE SHEET'!J999)</f>
        <v/>
      </c>
      <c s="72" t="str">
        <f>IF('S.D.PASTE SHEET'!K999="","",'S.D.PASTE SHEET'!K999)</f>
        <v/>
      </c>
      <c s="72" t="str">
        <f>IF('S.D.PASTE SHEET'!L999="","",'S.D.PASTE SHEET'!L999)</f>
        <v/>
      </c>
      <c s="72" t="str">
        <f>IF('S.D.PASTE SHEET'!M999="","",'S.D.PASTE SHEET'!M999)</f>
        <v/>
      </c>
      <c s="72" t="str">
        <f>IF('S.D.PASTE SHEET'!N999="","",'S.D.PASTE SHEET'!N999)</f>
        <v/>
      </c>
      <c s="72" t="str">
        <f>IF('S.D.PASTE SHEET'!O999="","",'S.D.PASTE SHEET'!O999)</f>
        <v/>
      </c>
      <c s="72" t="str">
        <f>IF('S.D.PASTE SHEET'!P999="","",'S.D.PASTE SHEET'!P999)</f>
        <v/>
      </c>
      <c s="72" t="str">
        <f>IF('S.D.PASTE SHEET'!Q999="","",'S.D.PASTE SHEET'!Q999)</f>
        <v/>
      </c>
      <c s="72" t="str">
        <f>IF('S.D.PASTE SHEET'!R999="","",'S.D.PASTE SHEET'!R999)</f>
        <v/>
      </c>
      <c s="72" t="str">
        <f>IF('S.D.PASTE SHEET'!S999="","",'S.D.PASTE SHEET'!S999)</f>
        <v/>
      </c>
      <c s="72" t="str">
        <f>IF('S.D.PASTE SHEET'!T999="","",'S.D.PASTE SHEET'!T999)</f>
        <v/>
      </c>
      <c s="72" t="str">
        <f>IF('S.D.PASTE SHEET'!U999="","",'S.D.PASTE SHEET'!U999)</f>
        <v/>
      </c>
      <c s="72" t="str">
        <f>IF('S.D.PASTE SHEET'!V999="","",'S.D.PASTE SHEET'!V999)</f>
        <v/>
      </c>
      <c s="72" t="str">
        <f>IF('S.D.PASTE SHEET'!W999="","",'S.D.PASTE SHEET'!W999)</f>
        <v/>
      </c>
      <c s="72" t="str">
        <f>IF('S.D.PASTE SHEET'!X999="","",'S.D.PASTE SHEET'!X999)</f>
        <v/>
      </c>
      <c s="72" t="str">
        <f>IF('S.D.PASTE SHEET'!Y999="","",'S.D.PASTE SHEET'!Y999)</f>
        <v/>
      </c>
      <c s="72" t="str">
        <f>IF('S.D.PASTE SHEET'!Z999="","",'S.D.PASTE SHEET'!Z999)</f>
        <v/>
      </c>
      <c s="72" t="str">
        <f>IF('S.D.PASTE SHEET'!AA999="","",'S.D.PASTE SHEET'!AA999)</f>
        <v/>
      </c>
      <c s="72" t="str">
        <f>IF('S.D.PASTE SHEET'!AB999="","",'S.D.PASTE SHEET'!AB999)</f>
        <v/>
      </c>
      <c s="72" t="str">
        <f>IF('S.D.PASTE SHEET'!AC999="","",'S.D.PASTE SHEET'!AC999)</f>
        <v/>
      </c>
      <c s="72" t="str">
        <f>IF('S.D.PASTE SHEET'!AD999="","",'S.D.PASTE SHEET'!AD999)</f>
        <v/>
      </c>
      <c s="74"/>
      <c s="70" t="str">
        <f>IF(AK999="","",IF(AK999&gt;0,COUNT($AG$2:AG999),""))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IF(BC999="","",IF(BC999&gt;0,COUNT($AY$2:AY999),""))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0" spans="1:157" ht="15.75" customHeight="1">
      <c r="A1000" s="72" t="str">
        <f>IF('S.D.PASTE SHEET'!A1000="","",'S.D.PASTE SHEET'!A1000)</f>
        <v/>
      </c>
      <c s="72" t="str">
        <f>IF('S.D.PASTE SHEET'!B1000="","",'S.D.PASTE SHEET'!B1000)</f>
        <v/>
      </c>
      <c s="72" t="str">
        <f>IF('S.D.PASTE SHEET'!C1000="","",'S.D.PASTE SHEET'!C1000)</f>
        <v/>
      </c>
      <c s="73" t="str">
        <f>IF('S.D.PASTE SHEET'!D1000="","",'S.D.PASTE SHEET'!D1000)</f>
        <v/>
      </c>
      <c s="72" t="str">
        <f>IF('S.D.PASTE SHEET'!E1000="","",UPPER('S.D.PASTE SHEET'!E1000))</f>
        <v/>
      </c>
      <c s="72" t="str">
        <f>IF('S.D.PASTE SHEET'!F1000="","",'S.D.PASTE SHEET'!F1000)</f>
        <v/>
      </c>
      <c s="72" t="str">
        <f>IF('S.D.PASTE SHEET'!G1000="","",UPPER('S.D.PASTE SHEET'!G1000))</f>
        <v/>
      </c>
      <c s="72" t="str">
        <f>IF('S.D.PASTE SHEET'!H1000="","",UPPER('S.D.PASTE SHEET'!H1000))</f>
        <v/>
      </c>
      <c s="72" t="str">
        <f>IF('S.D.PASTE SHEET'!I1000="","",'S.D.PASTE SHEET'!I1000)</f>
        <v/>
      </c>
      <c s="73" t="str">
        <f>IF('S.D.PASTE SHEET'!J1000="","",'S.D.PASTE SHEET'!J1000)</f>
        <v/>
      </c>
      <c s="72" t="str">
        <f>IF('S.D.PASTE SHEET'!K1000="","",'S.D.PASTE SHEET'!K1000)</f>
        <v/>
      </c>
      <c s="72" t="str">
        <f>IF('S.D.PASTE SHEET'!L1000="","",'S.D.PASTE SHEET'!L1000)</f>
        <v/>
      </c>
      <c s="72" t="str">
        <f>IF('S.D.PASTE SHEET'!M1000="","",'S.D.PASTE SHEET'!M1000)</f>
        <v/>
      </c>
      <c s="72" t="str">
        <f>IF('S.D.PASTE SHEET'!N1000="","",'S.D.PASTE SHEET'!N1000)</f>
        <v/>
      </c>
      <c s="72" t="str">
        <f>IF('S.D.PASTE SHEET'!O1000="","",'S.D.PASTE SHEET'!O1000)</f>
        <v/>
      </c>
      <c s="72" t="str">
        <f>IF('S.D.PASTE SHEET'!P1000="","",'S.D.PASTE SHEET'!P1000)</f>
        <v/>
      </c>
      <c s="72" t="str">
        <f>IF('S.D.PASTE SHEET'!Q1000="","",'S.D.PASTE SHEET'!Q1000)</f>
        <v/>
      </c>
      <c s="72" t="str">
        <f>IF('S.D.PASTE SHEET'!R1000="","",'S.D.PASTE SHEET'!R1000)</f>
        <v/>
      </c>
      <c s="72" t="str">
        <f>IF('S.D.PASTE SHEET'!S1000="","",'S.D.PASTE SHEET'!S1000)</f>
        <v/>
      </c>
      <c s="72" t="str">
        <f>IF('S.D.PASTE SHEET'!T1000="","",'S.D.PASTE SHEET'!T1000)</f>
        <v/>
      </c>
      <c s="72" t="str">
        <f>IF('S.D.PASTE SHEET'!U1000="","",'S.D.PASTE SHEET'!U1000)</f>
        <v/>
      </c>
      <c s="72" t="str">
        <f>IF('S.D.PASTE SHEET'!V1000="","",'S.D.PASTE SHEET'!V1000)</f>
        <v/>
      </c>
      <c s="72" t="str">
        <f>IF('S.D.PASTE SHEET'!W1000="","",'S.D.PASTE SHEET'!W1000)</f>
        <v/>
      </c>
      <c s="72" t="str">
        <f>IF('S.D.PASTE SHEET'!X1000="","",'S.D.PASTE SHEET'!X1000)</f>
        <v/>
      </c>
      <c s="72" t="str">
        <f>IF('S.D.PASTE SHEET'!Y1000="","",'S.D.PASTE SHEET'!Y1000)</f>
        <v/>
      </c>
      <c s="72" t="str">
        <f>IF('S.D.PASTE SHEET'!Z1000="","",'S.D.PASTE SHEET'!Z1000)</f>
        <v/>
      </c>
      <c s="72" t="str">
        <f>IF('S.D.PASTE SHEET'!AA1000="","",'S.D.PASTE SHEET'!AA1000)</f>
        <v/>
      </c>
      <c s="72" t="str">
        <f>IF('S.D.PASTE SHEET'!AB1000="","",'S.D.PASTE SHEET'!AB1000)</f>
        <v/>
      </c>
      <c s="72" t="str">
        <f>IF('S.D.PASTE SHEET'!AC1000="","",'S.D.PASTE SHEET'!AC1000)</f>
        <v/>
      </c>
      <c s="72" t="str">
        <f>IF('S.D.PASTE SHEET'!AD1000="","",'S.D.PASTE SHEET'!AD1000)</f>
        <v/>
      </c>
      <c s="74"/>
      <c s="70" t="str">
        <f>IF(AK1000="","",IF(AK1000&gt;0,COUNT($AG$2:AG1000),""))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IF(BC1000="","",IF(BC1000&gt;0,COUNT($AY$2:AY1000),""))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1" spans="1:157" ht="15.75" customHeight="1">
      <c r="A1001" s="72" t="str">
        <f>IF('S.D.PASTE SHEET'!A1001="","",'S.D.PASTE SHEET'!A1001)</f>
        <v/>
      </c>
      <c s="72" t="str">
        <f>IF('S.D.PASTE SHEET'!B1001="","",'S.D.PASTE SHEET'!B1001)</f>
        <v/>
      </c>
      <c s="72" t="str">
        <f>IF('S.D.PASTE SHEET'!C1001="","",'S.D.PASTE SHEET'!C1001)</f>
        <v/>
      </c>
      <c s="73" t="str">
        <f>IF('S.D.PASTE SHEET'!D1001="","",'S.D.PASTE SHEET'!D1001)</f>
        <v/>
      </c>
      <c s="72" t="str">
        <f>IF('S.D.PASTE SHEET'!E1001="","",UPPER('S.D.PASTE SHEET'!E1001))</f>
        <v/>
      </c>
      <c s="72" t="str">
        <f>IF('S.D.PASTE SHEET'!F1001="","",'S.D.PASTE SHEET'!F1001)</f>
        <v/>
      </c>
      <c s="72" t="str">
        <f>IF('S.D.PASTE SHEET'!G1001="","",UPPER('S.D.PASTE SHEET'!G1001))</f>
        <v/>
      </c>
      <c s="72" t="str">
        <f>IF('S.D.PASTE SHEET'!H1001="","",UPPER('S.D.PASTE SHEET'!H1001))</f>
        <v/>
      </c>
      <c s="72" t="str">
        <f>IF('S.D.PASTE SHEET'!I1001="","",'S.D.PASTE SHEET'!I1001)</f>
        <v/>
      </c>
      <c s="73" t="str">
        <f>IF('S.D.PASTE SHEET'!J1001="","",'S.D.PASTE SHEET'!J1001)</f>
        <v/>
      </c>
      <c s="72" t="str">
        <f>IF('S.D.PASTE SHEET'!K1001="","",'S.D.PASTE SHEET'!K1001)</f>
        <v/>
      </c>
      <c s="72" t="str">
        <f>IF('S.D.PASTE SHEET'!L1001="","",'S.D.PASTE SHEET'!L1001)</f>
        <v/>
      </c>
      <c s="72" t="str">
        <f>IF('S.D.PASTE SHEET'!M1001="","",'S.D.PASTE SHEET'!M1001)</f>
        <v/>
      </c>
      <c s="72" t="str">
        <f>IF('S.D.PASTE SHEET'!N1001="","",'S.D.PASTE SHEET'!N1001)</f>
        <v/>
      </c>
      <c s="72" t="str">
        <f>IF('S.D.PASTE SHEET'!O1001="","",'S.D.PASTE SHEET'!O1001)</f>
        <v/>
      </c>
      <c s="72" t="str">
        <f>IF('S.D.PASTE SHEET'!P1001="","",'S.D.PASTE SHEET'!P1001)</f>
        <v/>
      </c>
      <c s="72" t="str">
        <f>IF('S.D.PASTE SHEET'!Q1001="","",'S.D.PASTE SHEET'!Q1001)</f>
        <v/>
      </c>
      <c s="72" t="str">
        <f>IF('S.D.PASTE SHEET'!R1001="","",'S.D.PASTE SHEET'!R1001)</f>
        <v/>
      </c>
      <c s="72" t="str">
        <f>IF('S.D.PASTE SHEET'!S1001="","",'S.D.PASTE SHEET'!S1001)</f>
        <v/>
      </c>
      <c s="72" t="str">
        <f>IF('S.D.PASTE SHEET'!T1001="","",'S.D.PASTE SHEET'!T1001)</f>
        <v/>
      </c>
      <c s="72" t="str">
        <f>IF('S.D.PASTE SHEET'!U1001="","",'S.D.PASTE SHEET'!U1001)</f>
        <v/>
      </c>
      <c s="72" t="str">
        <f>IF('S.D.PASTE SHEET'!V1001="","",'S.D.PASTE SHEET'!V1001)</f>
        <v/>
      </c>
      <c s="72" t="str">
        <f>IF('S.D.PASTE SHEET'!W1001="","",'S.D.PASTE SHEET'!W1001)</f>
        <v/>
      </c>
      <c s="72" t="str">
        <f>IF('S.D.PASTE SHEET'!X1001="","",'S.D.PASTE SHEET'!X1001)</f>
        <v/>
      </c>
      <c s="72" t="str">
        <f>IF('S.D.PASTE SHEET'!Y1001="","",'S.D.PASTE SHEET'!Y1001)</f>
        <v/>
      </c>
      <c s="72" t="str">
        <f>IF('S.D.PASTE SHEET'!Z1001="","",'S.D.PASTE SHEET'!Z1001)</f>
        <v/>
      </c>
      <c s="72" t="str">
        <f>IF('S.D.PASTE SHEET'!AA1001="","",'S.D.PASTE SHEET'!AA1001)</f>
        <v/>
      </c>
      <c s="72" t="str">
        <f>IF('S.D.PASTE SHEET'!AB1001="","",'S.D.PASTE SHEET'!AB1001)</f>
        <v/>
      </c>
      <c s="72" t="str">
        <f>IF('S.D.PASTE SHEET'!AC1001="","",'S.D.PASTE SHEET'!AC1001)</f>
        <v/>
      </c>
      <c s="72" t="str">
        <f>IF('S.D.PASTE SHEET'!AD1001="","",'S.D.PASTE SHEET'!AD1001)</f>
        <v/>
      </c>
      <c s="74"/>
      <c s="70" t="str">
        <f>IF(AK1001="","",IF(AK1001&gt;0,COUNT($AG$2:AG1001),""))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IF(BC1001="","",IF(BC1001&gt;0,COUNT($AY$2:AY1001),""))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2" spans="1:157" ht="15.75" customHeight="1">
      <c r="A1002" s="72" t="str">
        <f>IF('S.D.PASTE SHEET'!A1002="","",'S.D.PASTE SHEET'!A1002)</f>
        <v/>
      </c>
      <c s="72" t="str">
        <f>IF('S.D.PASTE SHEET'!B1002="","",'S.D.PASTE SHEET'!B1002)</f>
        <v/>
      </c>
      <c s="72" t="str">
        <f>IF('S.D.PASTE SHEET'!C1002="","",'S.D.PASTE SHEET'!C1002)</f>
        <v/>
      </c>
      <c s="73" t="str">
        <f>IF('S.D.PASTE SHEET'!D1002="","",'S.D.PASTE SHEET'!D1002)</f>
        <v/>
      </c>
      <c s="72" t="str">
        <f>IF('S.D.PASTE SHEET'!E1002="","",UPPER('S.D.PASTE SHEET'!E1002))</f>
        <v/>
      </c>
      <c s="72" t="str">
        <f>IF('S.D.PASTE SHEET'!F1002="","",'S.D.PASTE SHEET'!F1002)</f>
        <v/>
      </c>
      <c s="72" t="str">
        <f>IF('S.D.PASTE SHEET'!G1002="","",UPPER('S.D.PASTE SHEET'!G1002))</f>
        <v/>
      </c>
      <c s="72" t="str">
        <f>IF('S.D.PASTE SHEET'!H1002="","",UPPER('S.D.PASTE SHEET'!H1002))</f>
        <v/>
      </c>
      <c s="72" t="str">
        <f>IF('S.D.PASTE SHEET'!I1002="","",'S.D.PASTE SHEET'!I1002)</f>
        <v/>
      </c>
      <c s="73" t="str">
        <f>IF('S.D.PASTE SHEET'!J1002="","",'S.D.PASTE SHEET'!J1002)</f>
        <v/>
      </c>
      <c s="72" t="str">
        <f>IF('S.D.PASTE SHEET'!K1002="","",'S.D.PASTE SHEET'!K1002)</f>
        <v/>
      </c>
      <c s="72" t="str">
        <f>IF('S.D.PASTE SHEET'!L1002="","",'S.D.PASTE SHEET'!L1002)</f>
        <v/>
      </c>
      <c s="72" t="str">
        <f>IF('S.D.PASTE SHEET'!M1002="","",'S.D.PASTE SHEET'!M1002)</f>
        <v/>
      </c>
      <c s="72" t="str">
        <f>IF('S.D.PASTE SHEET'!N1002="","",'S.D.PASTE SHEET'!N1002)</f>
        <v/>
      </c>
      <c s="72" t="str">
        <f>IF('S.D.PASTE SHEET'!O1002="","",'S.D.PASTE SHEET'!O1002)</f>
        <v/>
      </c>
      <c s="72" t="str">
        <f>IF('S.D.PASTE SHEET'!P1002="","",'S.D.PASTE SHEET'!P1002)</f>
        <v/>
      </c>
      <c s="72" t="str">
        <f>IF('S.D.PASTE SHEET'!Q1002="","",'S.D.PASTE SHEET'!Q1002)</f>
        <v/>
      </c>
      <c s="72" t="str">
        <f>IF('S.D.PASTE SHEET'!R1002="","",'S.D.PASTE SHEET'!R1002)</f>
        <v/>
      </c>
      <c s="72" t="str">
        <f>IF('S.D.PASTE SHEET'!S1002="","",'S.D.PASTE SHEET'!S1002)</f>
        <v/>
      </c>
      <c s="72" t="str">
        <f>IF('S.D.PASTE SHEET'!T1002="","",'S.D.PASTE SHEET'!T1002)</f>
        <v/>
      </c>
      <c s="72" t="str">
        <f>IF('S.D.PASTE SHEET'!U1002="","",'S.D.PASTE SHEET'!U1002)</f>
        <v/>
      </c>
      <c s="72" t="str">
        <f>IF('S.D.PASTE SHEET'!V1002="","",'S.D.PASTE SHEET'!V1002)</f>
        <v/>
      </c>
      <c s="72" t="str">
        <f>IF('S.D.PASTE SHEET'!W1002="","",'S.D.PASTE SHEET'!W1002)</f>
        <v/>
      </c>
      <c s="72" t="str">
        <f>IF('S.D.PASTE SHEET'!X1002="","",'S.D.PASTE SHEET'!X1002)</f>
        <v/>
      </c>
      <c s="72" t="str">
        <f>IF('S.D.PASTE SHEET'!Y1002="","",'S.D.PASTE SHEET'!Y1002)</f>
        <v/>
      </c>
      <c s="72" t="str">
        <f>IF('S.D.PASTE SHEET'!Z1002="","",'S.D.PASTE SHEET'!Z1002)</f>
        <v/>
      </c>
      <c s="72" t="str">
        <f>IF('S.D.PASTE SHEET'!AA1002="","",'S.D.PASTE SHEET'!AA1002)</f>
        <v/>
      </c>
      <c s="72" t="str">
        <f>IF('S.D.PASTE SHEET'!AB1002="","",'S.D.PASTE SHEET'!AB1002)</f>
        <v/>
      </c>
      <c s="72" t="str">
        <f>IF('S.D.PASTE SHEET'!AC1002="","",'S.D.PASTE SHEET'!AC1002)</f>
        <v/>
      </c>
      <c s="72" t="str">
        <f>IF('S.D.PASTE SHEET'!AD1002="","",'S.D.PASTE SHEET'!AD1002)</f>
        <v/>
      </c>
      <c s="74"/>
      <c s="70" t="str">
        <f>IF(AK1002="","",IF(AK1002&gt;0,COUNT($AG$2:AG1002),""))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IF(BC1002="","",IF(BC1002&gt;0,COUNT($AY$2:AY1002),""))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3" spans="1:157" ht="15.75" customHeight="1">
      <c r="A1003" s="72" t="str">
        <f>IF('S.D.PASTE SHEET'!A1003="","",'S.D.PASTE SHEET'!A1003)</f>
        <v/>
      </c>
      <c s="72" t="str">
        <f>IF('S.D.PASTE SHEET'!B1003="","",'S.D.PASTE SHEET'!B1003)</f>
        <v/>
      </c>
      <c s="72" t="str">
        <f>IF('S.D.PASTE SHEET'!C1003="","",'S.D.PASTE SHEET'!C1003)</f>
        <v/>
      </c>
      <c s="73" t="str">
        <f>IF('S.D.PASTE SHEET'!D1003="","",'S.D.PASTE SHEET'!D1003)</f>
        <v/>
      </c>
      <c s="72" t="str">
        <f>IF('S.D.PASTE SHEET'!E1003="","",UPPER('S.D.PASTE SHEET'!E1003))</f>
        <v/>
      </c>
      <c s="72" t="str">
        <f>IF('S.D.PASTE SHEET'!F1003="","",'S.D.PASTE SHEET'!F1003)</f>
        <v/>
      </c>
      <c s="72" t="str">
        <f>IF('S.D.PASTE SHEET'!G1003="","",UPPER('S.D.PASTE SHEET'!G1003))</f>
        <v/>
      </c>
      <c s="72" t="str">
        <f>IF('S.D.PASTE SHEET'!H1003="","",UPPER('S.D.PASTE SHEET'!H1003))</f>
        <v/>
      </c>
      <c s="72" t="str">
        <f>IF('S.D.PASTE SHEET'!I1003="","",'S.D.PASTE SHEET'!I1003)</f>
        <v/>
      </c>
      <c s="73" t="str">
        <f>IF('S.D.PASTE SHEET'!J1003="","",'S.D.PASTE SHEET'!J1003)</f>
        <v/>
      </c>
      <c s="72" t="str">
        <f>IF('S.D.PASTE SHEET'!K1003="","",'S.D.PASTE SHEET'!K1003)</f>
        <v/>
      </c>
      <c s="72" t="str">
        <f>IF('S.D.PASTE SHEET'!L1003="","",'S.D.PASTE SHEET'!L1003)</f>
        <v/>
      </c>
      <c s="72" t="str">
        <f>IF('S.D.PASTE SHEET'!M1003="","",'S.D.PASTE SHEET'!M1003)</f>
        <v/>
      </c>
      <c s="72" t="str">
        <f>IF('S.D.PASTE SHEET'!N1003="","",'S.D.PASTE SHEET'!N1003)</f>
        <v/>
      </c>
      <c s="72" t="str">
        <f>IF('S.D.PASTE SHEET'!O1003="","",'S.D.PASTE SHEET'!O1003)</f>
        <v/>
      </c>
      <c s="72" t="str">
        <f>IF('S.D.PASTE SHEET'!P1003="","",'S.D.PASTE SHEET'!P1003)</f>
        <v/>
      </c>
      <c s="72" t="str">
        <f>IF('S.D.PASTE SHEET'!Q1003="","",'S.D.PASTE SHEET'!Q1003)</f>
        <v/>
      </c>
      <c s="72" t="str">
        <f>IF('S.D.PASTE SHEET'!R1003="","",'S.D.PASTE SHEET'!R1003)</f>
        <v/>
      </c>
      <c s="72" t="str">
        <f>IF('S.D.PASTE SHEET'!S1003="","",'S.D.PASTE SHEET'!S1003)</f>
        <v/>
      </c>
      <c s="72" t="str">
        <f>IF('S.D.PASTE SHEET'!T1003="","",'S.D.PASTE SHEET'!T1003)</f>
        <v/>
      </c>
      <c s="72" t="str">
        <f>IF('S.D.PASTE SHEET'!U1003="","",'S.D.PASTE SHEET'!U1003)</f>
        <v/>
      </c>
      <c s="72" t="str">
        <f>IF('S.D.PASTE SHEET'!V1003="","",'S.D.PASTE SHEET'!V1003)</f>
        <v/>
      </c>
      <c s="72" t="str">
        <f>IF('S.D.PASTE SHEET'!W1003="","",'S.D.PASTE SHEET'!W1003)</f>
        <v/>
      </c>
      <c s="72" t="str">
        <f>IF('S.D.PASTE SHEET'!X1003="","",'S.D.PASTE SHEET'!X1003)</f>
        <v/>
      </c>
      <c s="72" t="str">
        <f>IF('S.D.PASTE SHEET'!Y1003="","",'S.D.PASTE SHEET'!Y1003)</f>
        <v/>
      </c>
      <c s="72" t="str">
        <f>IF('S.D.PASTE SHEET'!Z1003="","",'S.D.PASTE SHEET'!Z1003)</f>
        <v/>
      </c>
      <c s="72" t="str">
        <f>IF('S.D.PASTE SHEET'!AA1003="","",'S.D.PASTE SHEET'!AA1003)</f>
        <v/>
      </c>
      <c s="72" t="str">
        <f>IF('S.D.PASTE SHEET'!AB1003="","",'S.D.PASTE SHEET'!AB1003)</f>
        <v/>
      </c>
      <c s="72" t="str">
        <f>IF('S.D.PASTE SHEET'!AC1003="","",'S.D.PASTE SHEET'!AC1003)</f>
        <v/>
      </c>
      <c s="72" t="str">
        <f>IF('S.D.PASTE SHEET'!AD1003="","",'S.D.PASTE SHEET'!AD1003)</f>
        <v/>
      </c>
      <c s="74"/>
      <c s="70" t="str">
        <f>IF(AK1003="","",IF(AK1003&gt;0,COUNT($AG$2:AG1003),""))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IF(BC1003="","",IF(BC1003&gt;0,COUNT($AY$2:AY1003),""))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4" spans="1:157" ht="15.75" customHeight="1">
      <c r="A1004" s="72" t="str">
        <f>IF('S.D.PASTE SHEET'!A1004="","",'S.D.PASTE SHEET'!A1004)</f>
        <v/>
      </c>
      <c s="72" t="str">
        <f>IF('S.D.PASTE SHEET'!B1004="","",'S.D.PASTE SHEET'!B1004)</f>
        <v/>
      </c>
      <c s="72" t="str">
        <f>IF('S.D.PASTE SHEET'!C1004="","",'S.D.PASTE SHEET'!C1004)</f>
        <v/>
      </c>
      <c s="73" t="str">
        <f>IF('S.D.PASTE SHEET'!D1004="","",'S.D.PASTE SHEET'!D1004)</f>
        <v/>
      </c>
      <c s="72" t="str">
        <f>IF('S.D.PASTE SHEET'!E1004="","",UPPER('S.D.PASTE SHEET'!E1004))</f>
        <v/>
      </c>
      <c s="72" t="str">
        <f>IF('S.D.PASTE SHEET'!F1004="","",'S.D.PASTE SHEET'!F1004)</f>
        <v/>
      </c>
      <c s="72" t="str">
        <f>IF('S.D.PASTE SHEET'!G1004="","",UPPER('S.D.PASTE SHEET'!G1004))</f>
        <v/>
      </c>
      <c s="72" t="str">
        <f>IF('S.D.PASTE SHEET'!H1004="","",UPPER('S.D.PASTE SHEET'!H1004))</f>
        <v/>
      </c>
      <c s="72" t="str">
        <f>IF('S.D.PASTE SHEET'!I1004="","",'S.D.PASTE SHEET'!I1004)</f>
        <v/>
      </c>
      <c s="73" t="str">
        <f>IF('S.D.PASTE SHEET'!J1004="","",'S.D.PASTE SHEET'!J1004)</f>
        <v/>
      </c>
      <c s="72" t="str">
        <f>IF('S.D.PASTE SHEET'!K1004="","",'S.D.PASTE SHEET'!K1004)</f>
        <v/>
      </c>
      <c s="72" t="str">
        <f>IF('S.D.PASTE SHEET'!L1004="","",'S.D.PASTE SHEET'!L1004)</f>
        <v/>
      </c>
      <c s="72" t="str">
        <f>IF('S.D.PASTE SHEET'!M1004="","",'S.D.PASTE SHEET'!M1004)</f>
        <v/>
      </c>
      <c s="72" t="str">
        <f>IF('S.D.PASTE SHEET'!N1004="","",'S.D.PASTE SHEET'!N1004)</f>
        <v/>
      </c>
      <c s="72" t="str">
        <f>IF('S.D.PASTE SHEET'!O1004="","",'S.D.PASTE SHEET'!O1004)</f>
        <v/>
      </c>
      <c s="72" t="str">
        <f>IF('S.D.PASTE SHEET'!P1004="","",'S.D.PASTE SHEET'!P1004)</f>
        <v/>
      </c>
      <c s="72" t="str">
        <f>IF('S.D.PASTE SHEET'!Q1004="","",'S.D.PASTE SHEET'!Q1004)</f>
        <v/>
      </c>
      <c s="72" t="str">
        <f>IF('S.D.PASTE SHEET'!R1004="","",'S.D.PASTE SHEET'!R1004)</f>
        <v/>
      </c>
      <c s="72" t="str">
        <f>IF('S.D.PASTE SHEET'!S1004="","",'S.D.PASTE SHEET'!S1004)</f>
        <v/>
      </c>
      <c s="72" t="str">
        <f>IF('S.D.PASTE SHEET'!T1004="","",'S.D.PASTE SHEET'!T1004)</f>
        <v/>
      </c>
      <c s="72" t="str">
        <f>IF('S.D.PASTE SHEET'!U1004="","",'S.D.PASTE SHEET'!U1004)</f>
        <v/>
      </c>
      <c s="72" t="str">
        <f>IF('S.D.PASTE SHEET'!V1004="","",'S.D.PASTE SHEET'!V1004)</f>
        <v/>
      </c>
      <c s="72" t="str">
        <f>IF('S.D.PASTE SHEET'!W1004="","",'S.D.PASTE SHEET'!W1004)</f>
        <v/>
      </c>
      <c s="72" t="str">
        <f>IF('S.D.PASTE SHEET'!X1004="","",'S.D.PASTE SHEET'!X1004)</f>
        <v/>
      </c>
      <c s="72" t="str">
        <f>IF('S.D.PASTE SHEET'!Y1004="","",'S.D.PASTE SHEET'!Y1004)</f>
        <v/>
      </c>
      <c s="72" t="str">
        <f>IF('S.D.PASTE SHEET'!Z1004="","",'S.D.PASTE SHEET'!Z1004)</f>
        <v/>
      </c>
      <c s="72" t="str">
        <f>IF('S.D.PASTE SHEET'!AA1004="","",'S.D.PASTE SHEET'!AA1004)</f>
        <v/>
      </c>
      <c s="72" t="str">
        <f>IF('S.D.PASTE SHEET'!AB1004="","",'S.D.PASTE SHEET'!AB1004)</f>
        <v/>
      </c>
      <c s="72" t="str">
        <f>IF('S.D.PASTE SHEET'!AC1004="","",'S.D.PASTE SHEET'!AC1004)</f>
        <v/>
      </c>
      <c s="72" t="str">
        <f>IF('S.D.PASTE SHEET'!AD1004="","",'S.D.PASTE SHEET'!AD1004)</f>
        <v/>
      </c>
      <c s="74"/>
      <c s="70" t="str">
        <f>IF(AK1004="","",IF(AK1004&gt;0,COUNT($AG$2:AG1004),""))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IF(BC1004="","",IF(BC1004&gt;0,COUNT($AY$2:AY1004),""))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5" spans="1:157" ht="15.75" customHeight="1">
      <c r="A1005" s="72" t="str">
        <f>IF('S.D.PASTE SHEET'!A1005="","",'S.D.PASTE SHEET'!A1005)</f>
        <v/>
      </c>
      <c s="72" t="str">
        <f>IF('S.D.PASTE SHEET'!B1005="","",'S.D.PASTE SHEET'!B1005)</f>
        <v/>
      </c>
      <c s="72" t="str">
        <f>IF('S.D.PASTE SHEET'!C1005="","",'S.D.PASTE SHEET'!C1005)</f>
        <v/>
      </c>
      <c s="73" t="str">
        <f>IF('S.D.PASTE SHEET'!D1005="","",'S.D.PASTE SHEET'!D1005)</f>
        <v/>
      </c>
      <c s="72" t="str">
        <f>IF('S.D.PASTE SHEET'!E1005="","",UPPER('S.D.PASTE SHEET'!E1005))</f>
        <v/>
      </c>
      <c s="72" t="str">
        <f>IF('S.D.PASTE SHEET'!F1005="","",'S.D.PASTE SHEET'!F1005)</f>
        <v/>
      </c>
      <c s="72" t="str">
        <f>IF('S.D.PASTE SHEET'!G1005="","",UPPER('S.D.PASTE SHEET'!G1005))</f>
        <v/>
      </c>
      <c s="72" t="str">
        <f>IF('S.D.PASTE SHEET'!H1005="","",UPPER('S.D.PASTE SHEET'!H1005))</f>
        <v/>
      </c>
      <c s="72" t="str">
        <f>IF('S.D.PASTE SHEET'!I1005="","",'S.D.PASTE SHEET'!I1005)</f>
        <v/>
      </c>
      <c s="73" t="str">
        <f>IF('S.D.PASTE SHEET'!J1005="","",'S.D.PASTE SHEET'!J1005)</f>
        <v/>
      </c>
      <c s="72" t="str">
        <f>IF('S.D.PASTE SHEET'!K1005="","",'S.D.PASTE SHEET'!K1005)</f>
        <v/>
      </c>
      <c s="72" t="str">
        <f>IF('S.D.PASTE SHEET'!L1005="","",'S.D.PASTE SHEET'!L1005)</f>
        <v/>
      </c>
      <c s="72" t="str">
        <f>IF('S.D.PASTE SHEET'!M1005="","",'S.D.PASTE SHEET'!M1005)</f>
        <v/>
      </c>
      <c s="72" t="str">
        <f>IF('S.D.PASTE SHEET'!N1005="","",'S.D.PASTE SHEET'!N1005)</f>
        <v/>
      </c>
      <c s="72" t="str">
        <f>IF('S.D.PASTE SHEET'!O1005="","",'S.D.PASTE SHEET'!O1005)</f>
        <v/>
      </c>
      <c s="72" t="str">
        <f>IF('S.D.PASTE SHEET'!P1005="","",'S.D.PASTE SHEET'!P1005)</f>
        <v/>
      </c>
      <c s="72" t="str">
        <f>IF('S.D.PASTE SHEET'!Q1005="","",'S.D.PASTE SHEET'!Q1005)</f>
        <v/>
      </c>
      <c s="72" t="str">
        <f>IF('S.D.PASTE SHEET'!R1005="","",'S.D.PASTE SHEET'!R1005)</f>
        <v/>
      </c>
      <c s="72" t="str">
        <f>IF('S.D.PASTE SHEET'!S1005="","",'S.D.PASTE SHEET'!S1005)</f>
        <v/>
      </c>
      <c s="72" t="str">
        <f>IF('S.D.PASTE SHEET'!T1005="","",'S.D.PASTE SHEET'!T1005)</f>
        <v/>
      </c>
      <c s="72" t="str">
        <f>IF('S.D.PASTE SHEET'!U1005="","",'S.D.PASTE SHEET'!U1005)</f>
        <v/>
      </c>
      <c s="72" t="str">
        <f>IF('S.D.PASTE SHEET'!V1005="","",'S.D.PASTE SHEET'!V1005)</f>
        <v/>
      </c>
      <c s="72" t="str">
        <f>IF('S.D.PASTE SHEET'!W1005="","",'S.D.PASTE SHEET'!W1005)</f>
        <v/>
      </c>
      <c s="72" t="str">
        <f>IF('S.D.PASTE SHEET'!X1005="","",'S.D.PASTE SHEET'!X1005)</f>
        <v/>
      </c>
      <c s="72" t="str">
        <f>IF('S.D.PASTE SHEET'!Y1005="","",'S.D.PASTE SHEET'!Y1005)</f>
        <v/>
      </c>
      <c s="72" t="str">
        <f>IF('S.D.PASTE SHEET'!Z1005="","",'S.D.PASTE SHEET'!Z1005)</f>
        <v/>
      </c>
      <c s="72" t="str">
        <f>IF('S.D.PASTE SHEET'!AA1005="","",'S.D.PASTE SHEET'!AA1005)</f>
        <v/>
      </c>
      <c s="72" t="str">
        <f>IF('S.D.PASTE SHEET'!AB1005="","",'S.D.PASTE SHEET'!AB1005)</f>
        <v/>
      </c>
      <c s="72" t="str">
        <f>IF('S.D.PASTE SHEET'!AC1005="","",'S.D.PASTE SHEET'!AC1005)</f>
        <v/>
      </c>
      <c s="72" t="str">
        <f>IF('S.D.PASTE SHEET'!AD1005="","",'S.D.PASTE SHEET'!AD1005)</f>
        <v/>
      </c>
      <c s="74"/>
      <c s="70" t="str">
        <f>IF(AK1005="","",IF(AK1005&gt;0,COUNT($AG$2:AG1005),""))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IF(BC1005="","",IF(BC1005&gt;0,COUNT($AY$2:AY1005),""))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6" spans="1:157" ht="15.75" customHeight="1">
      <c r="A1006" s="72" t="str">
        <f>IF('S.D.PASTE SHEET'!A1006="","",'S.D.PASTE SHEET'!A1006)</f>
        <v/>
      </c>
      <c s="72" t="str">
        <f>IF('S.D.PASTE SHEET'!B1006="","",'S.D.PASTE SHEET'!B1006)</f>
        <v/>
      </c>
      <c s="72" t="str">
        <f>IF('S.D.PASTE SHEET'!C1006="","",'S.D.PASTE SHEET'!C1006)</f>
        <v/>
      </c>
      <c s="73" t="str">
        <f>IF('S.D.PASTE SHEET'!D1006="","",'S.D.PASTE SHEET'!D1006)</f>
        <v/>
      </c>
      <c s="72" t="str">
        <f>IF('S.D.PASTE SHEET'!E1006="","",UPPER('S.D.PASTE SHEET'!E1006))</f>
        <v/>
      </c>
      <c s="72" t="str">
        <f>IF('S.D.PASTE SHEET'!F1006="","",'S.D.PASTE SHEET'!F1006)</f>
        <v/>
      </c>
      <c s="72" t="str">
        <f>IF('S.D.PASTE SHEET'!G1006="","",UPPER('S.D.PASTE SHEET'!G1006))</f>
        <v/>
      </c>
      <c s="72" t="str">
        <f>IF('S.D.PASTE SHEET'!H1006="","",UPPER('S.D.PASTE SHEET'!H1006))</f>
        <v/>
      </c>
      <c s="72" t="str">
        <f>IF('S.D.PASTE SHEET'!I1006="","",'S.D.PASTE SHEET'!I1006)</f>
        <v/>
      </c>
      <c s="73" t="str">
        <f>IF('S.D.PASTE SHEET'!J1006="","",'S.D.PASTE SHEET'!J1006)</f>
        <v/>
      </c>
      <c s="72" t="str">
        <f>IF('S.D.PASTE SHEET'!K1006="","",'S.D.PASTE SHEET'!K1006)</f>
        <v/>
      </c>
      <c s="72" t="str">
        <f>IF('S.D.PASTE SHEET'!L1006="","",'S.D.PASTE SHEET'!L1006)</f>
        <v/>
      </c>
      <c s="72" t="str">
        <f>IF('S.D.PASTE SHEET'!M1006="","",'S.D.PASTE SHEET'!M1006)</f>
        <v/>
      </c>
      <c s="72" t="str">
        <f>IF('S.D.PASTE SHEET'!N1006="","",'S.D.PASTE SHEET'!N1006)</f>
        <v/>
      </c>
      <c s="72" t="str">
        <f>IF('S.D.PASTE SHEET'!O1006="","",'S.D.PASTE SHEET'!O1006)</f>
        <v/>
      </c>
      <c s="72" t="str">
        <f>IF('S.D.PASTE SHEET'!P1006="","",'S.D.PASTE SHEET'!P1006)</f>
        <v/>
      </c>
      <c s="72" t="str">
        <f>IF('S.D.PASTE SHEET'!Q1006="","",'S.D.PASTE SHEET'!Q1006)</f>
        <v/>
      </c>
      <c s="72" t="str">
        <f>IF('S.D.PASTE SHEET'!R1006="","",'S.D.PASTE SHEET'!R1006)</f>
        <v/>
      </c>
      <c s="72" t="str">
        <f>IF('S.D.PASTE SHEET'!S1006="","",'S.D.PASTE SHEET'!S1006)</f>
        <v/>
      </c>
      <c s="72" t="str">
        <f>IF('S.D.PASTE SHEET'!T1006="","",'S.D.PASTE SHEET'!T1006)</f>
        <v/>
      </c>
      <c s="72" t="str">
        <f>IF('S.D.PASTE SHEET'!U1006="","",'S.D.PASTE SHEET'!U1006)</f>
        <v/>
      </c>
      <c s="72" t="str">
        <f>IF('S.D.PASTE SHEET'!V1006="","",'S.D.PASTE SHEET'!V1006)</f>
        <v/>
      </c>
      <c s="72" t="str">
        <f>IF('S.D.PASTE SHEET'!W1006="","",'S.D.PASTE SHEET'!W1006)</f>
        <v/>
      </c>
      <c s="72" t="str">
        <f>IF('S.D.PASTE SHEET'!X1006="","",'S.D.PASTE SHEET'!X1006)</f>
        <v/>
      </c>
      <c s="72" t="str">
        <f>IF('S.D.PASTE SHEET'!Y1006="","",'S.D.PASTE SHEET'!Y1006)</f>
        <v/>
      </c>
      <c s="72" t="str">
        <f>IF('S.D.PASTE SHEET'!Z1006="","",'S.D.PASTE SHEET'!Z1006)</f>
        <v/>
      </c>
      <c s="72" t="str">
        <f>IF('S.D.PASTE SHEET'!AA1006="","",'S.D.PASTE SHEET'!AA1006)</f>
        <v/>
      </c>
      <c s="72" t="str">
        <f>IF('S.D.PASTE SHEET'!AB1006="","",'S.D.PASTE SHEET'!AB1006)</f>
        <v/>
      </c>
      <c s="72" t="str">
        <f>IF('S.D.PASTE SHEET'!AC1006="","",'S.D.PASTE SHEET'!AC1006)</f>
        <v/>
      </c>
      <c s="72" t="str">
        <f>IF('S.D.PASTE SHEET'!AD1006="","",'S.D.PASTE SHEET'!AD1006)</f>
        <v/>
      </c>
      <c s="74"/>
      <c s="70" t="str">
        <f>IF(AK1006="","",IF(AK1006&gt;0,COUNT($AG$2:AG1006),""))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IF(BC1006="","",IF(BC1006&gt;0,COUNT($AY$2:AY1006),""))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7" spans="1:157" ht="15.75" customHeight="1">
      <c r="A1007" s="72" t="str">
        <f>IF('S.D.PASTE SHEET'!A1007="","",'S.D.PASTE SHEET'!A1007)</f>
        <v/>
      </c>
      <c s="72" t="str">
        <f>IF('S.D.PASTE SHEET'!B1007="","",'S.D.PASTE SHEET'!B1007)</f>
        <v/>
      </c>
      <c s="72" t="str">
        <f>IF('S.D.PASTE SHEET'!C1007="","",'S.D.PASTE SHEET'!C1007)</f>
        <v/>
      </c>
      <c s="73" t="str">
        <f>IF('S.D.PASTE SHEET'!D1007="","",'S.D.PASTE SHEET'!D1007)</f>
        <v/>
      </c>
      <c s="72" t="str">
        <f>IF('S.D.PASTE SHEET'!E1007="","",UPPER('S.D.PASTE SHEET'!E1007))</f>
        <v/>
      </c>
      <c s="72" t="str">
        <f>IF('S.D.PASTE SHEET'!F1007="","",'S.D.PASTE SHEET'!F1007)</f>
        <v/>
      </c>
      <c s="72" t="str">
        <f>IF('S.D.PASTE SHEET'!G1007="","",UPPER('S.D.PASTE SHEET'!G1007))</f>
        <v/>
      </c>
      <c s="72" t="str">
        <f>IF('S.D.PASTE SHEET'!H1007="","",UPPER('S.D.PASTE SHEET'!H1007))</f>
        <v/>
      </c>
      <c s="72" t="str">
        <f>IF('S.D.PASTE SHEET'!I1007="","",'S.D.PASTE SHEET'!I1007)</f>
        <v/>
      </c>
      <c s="73" t="str">
        <f>IF('S.D.PASTE SHEET'!J1007="","",'S.D.PASTE SHEET'!J1007)</f>
        <v/>
      </c>
      <c s="72" t="str">
        <f>IF('S.D.PASTE SHEET'!K1007="","",'S.D.PASTE SHEET'!K1007)</f>
        <v/>
      </c>
      <c s="72" t="str">
        <f>IF('S.D.PASTE SHEET'!L1007="","",'S.D.PASTE SHEET'!L1007)</f>
        <v/>
      </c>
      <c s="72" t="str">
        <f>IF('S.D.PASTE SHEET'!M1007="","",'S.D.PASTE SHEET'!M1007)</f>
        <v/>
      </c>
      <c s="72" t="str">
        <f>IF('S.D.PASTE SHEET'!N1007="","",'S.D.PASTE SHEET'!N1007)</f>
        <v/>
      </c>
      <c s="72" t="str">
        <f>IF('S.D.PASTE SHEET'!O1007="","",'S.D.PASTE SHEET'!O1007)</f>
        <v/>
      </c>
      <c s="72" t="str">
        <f>IF('S.D.PASTE SHEET'!P1007="","",'S.D.PASTE SHEET'!P1007)</f>
        <v/>
      </c>
      <c s="72" t="str">
        <f>IF('S.D.PASTE SHEET'!Q1007="","",'S.D.PASTE SHEET'!Q1007)</f>
        <v/>
      </c>
      <c s="72" t="str">
        <f>IF('S.D.PASTE SHEET'!R1007="","",'S.D.PASTE SHEET'!R1007)</f>
        <v/>
      </c>
      <c s="72" t="str">
        <f>IF('S.D.PASTE SHEET'!S1007="","",'S.D.PASTE SHEET'!S1007)</f>
        <v/>
      </c>
      <c s="72" t="str">
        <f>IF('S.D.PASTE SHEET'!T1007="","",'S.D.PASTE SHEET'!T1007)</f>
        <v/>
      </c>
      <c s="72" t="str">
        <f>IF('S.D.PASTE SHEET'!U1007="","",'S.D.PASTE SHEET'!U1007)</f>
        <v/>
      </c>
      <c s="72" t="str">
        <f>IF('S.D.PASTE SHEET'!V1007="","",'S.D.PASTE SHEET'!V1007)</f>
        <v/>
      </c>
      <c s="72" t="str">
        <f>IF('S.D.PASTE SHEET'!W1007="","",'S.D.PASTE SHEET'!W1007)</f>
        <v/>
      </c>
      <c s="72" t="str">
        <f>IF('S.D.PASTE SHEET'!X1007="","",'S.D.PASTE SHEET'!X1007)</f>
        <v/>
      </c>
      <c s="72" t="str">
        <f>IF('S.D.PASTE SHEET'!Y1007="","",'S.D.PASTE SHEET'!Y1007)</f>
        <v/>
      </c>
      <c s="72" t="str">
        <f>IF('S.D.PASTE SHEET'!Z1007="","",'S.D.PASTE SHEET'!Z1007)</f>
        <v/>
      </c>
      <c s="72" t="str">
        <f>IF('S.D.PASTE SHEET'!AA1007="","",'S.D.PASTE SHEET'!AA1007)</f>
        <v/>
      </c>
      <c s="72" t="str">
        <f>IF('S.D.PASTE SHEET'!AB1007="","",'S.D.PASTE SHEET'!AB1007)</f>
        <v/>
      </c>
      <c s="72" t="str">
        <f>IF('S.D.PASTE SHEET'!AC1007="","",'S.D.PASTE SHEET'!AC1007)</f>
        <v/>
      </c>
      <c s="72" t="str">
        <f>IF('S.D.PASTE SHEET'!AD1007="","",'S.D.PASTE SHEET'!AD1007)</f>
        <v/>
      </c>
      <c s="74"/>
      <c s="70" t="str">
        <f>IF(AK1007="","",IF(AK1007&gt;0,COUNT($AG$2:AG1007),""))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IF(BC1007="","",IF(BC1007&gt;0,COUNT($AY$2:AY1007),""))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8" spans="1:157" ht="15.75" customHeight="1">
      <c r="A1008" s="72" t="str">
        <f>IF('S.D.PASTE SHEET'!A1008="","",'S.D.PASTE SHEET'!A1008)</f>
        <v/>
      </c>
      <c s="72" t="str">
        <f>IF('S.D.PASTE SHEET'!B1008="","",'S.D.PASTE SHEET'!B1008)</f>
        <v/>
      </c>
      <c s="72" t="str">
        <f>IF('S.D.PASTE SHEET'!C1008="","",'S.D.PASTE SHEET'!C1008)</f>
        <v/>
      </c>
      <c s="73" t="str">
        <f>IF('S.D.PASTE SHEET'!D1008="","",'S.D.PASTE SHEET'!D1008)</f>
        <v/>
      </c>
      <c s="72" t="str">
        <f>IF('S.D.PASTE SHEET'!E1008="","",UPPER('S.D.PASTE SHEET'!E1008))</f>
        <v/>
      </c>
      <c s="72" t="str">
        <f>IF('S.D.PASTE SHEET'!F1008="","",'S.D.PASTE SHEET'!F1008)</f>
        <v/>
      </c>
      <c s="72" t="str">
        <f>IF('S.D.PASTE SHEET'!G1008="","",UPPER('S.D.PASTE SHEET'!G1008))</f>
        <v/>
      </c>
      <c s="72" t="str">
        <f>IF('S.D.PASTE SHEET'!H1008="","",UPPER('S.D.PASTE SHEET'!H1008))</f>
        <v/>
      </c>
      <c s="72" t="str">
        <f>IF('S.D.PASTE SHEET'!I1008="","",'S.D.PASTE SHEET'!I1008)</f>
        <v/>
      </c>
      <c s="73" t="str">
        <f>IF('S.D.PASTE SHEET'!J1008="","",'S.D.PASTE SHEET'!J1008)</f>
        <v/>
      </c>
      <c s="72" t="str">
        <f>IF('S.D.PASTE SHEET'!K1008="","",'S.D.PASTE SHEET'!K1008)</f>
        <v/>
      </c>
      <c s="72" t="str">
        <f>IF('S.D.PASTE SHEET'!L1008="","",'S.D.PASTE SHEET'!L1008)</f>
        <v/>
      </c>
      <c s="72" t="str">
        <f>IF('S.D.PASTE SHEET'!M1008="","",'S.D.PASTE SHEET'!M1008)</f>
        <v/>
      </c>
      <c s="72" t="str">
        <f>IF('S.D.PASTE SHEET'!N1008="","",'S.D.PASTE SHEET'!N1008)</f>
        <v/>
      </c>
      <c s="72" t="str">
        <f>IF('S.D.PASTE SHEET'!O1008="","",'S.D.PASTE SHEET'!O1008)</f>
        <v/>
      </c>
      <c s="72" t="str">
        <f>IF('S.D.PASTE SHEET'!P1008="","",'S.D.PASTE SHEET'!P1008)</f>
        <v/>
      </c>
      <c s="72" t="str">
        <f>IF('S.D.PASTE SHEET'!Q1008="","",'S.D.PASTE SHEET'!Q1008)</f>
        <v/>
      </c>
      <c s="72" t="str">
        <f>IF('S.D.PASTE SHEET'!R1008="","",'S.D.PASTE SHEET'!R1008)</f>
        <v/>
      </c>
      <c s="72" t="str">
        <f>IF('S.D.PASTE SHEET'!S1008="","",'S.D.PASTE SHEET'!S1008)</f>
        <v/>
      </c>
      <c s="72" t="str">
        <f>IF('S.D.PASTE SHEET'!T1008="","",'S.D.PASTE SHEET'!T1008)</f>
        <v/>
      </c>
      <c s="72" t="str">
        <f>IF('S.D.PASTE SHEET'!U1008="","",'S.D.PASTE SHEET'!U1008)</f>
        <v/>
      </c>
      <c s="72" t="str">
        <f>IF('S.D.PASTE SHEET'!V1008="","",'S.D.PASTE SHEET'!V1008)</f>
        <v/>
      </c>
      <c s="72" t="str">
        <f>IF('S.D.PASTE SHEET'!W1008="","",'S.D.PASTE SHEET'!W1008)</f>
        <v/>
      </c>
      <c s="72" t="str">
        <f>IF('S.D.PASTE SHEET'!X1008="","",'S.D.PASTE SHEET'!X1008)</f>
        <v/>
      </c>
      <c s="72" t="str">
        <f>IF('S.D.PASTE SHEET'!Y1008="","",'S.D.PASTE SHEET'!Y1008)</f>
        <v/>
      </c>
      <c s="72" t="str">
        <f>IF('S.D.PASTE SHEET'!Z1008="","",'S.D.PASTE SHEET'!Z1008)</f>
        <v/>
      </c>
      <c s="72" t="str">
        <f>IF('S.D.PASTE SHEET'!AA1008="","",'S.D.PASTE SHEET'!AA1008)</f>
        <v/>
      </c>
      <c s="72" t="str">
        <f>IF('S.D.PASTE SHEET'!AB1008="","",'S.D.PASTE SHEET'!AB1008)</f>
        <v/>
      </c>
      <c s="72" t="str">
        <f>IF('S.D.PASTE SHEET'!AC1008="","",'S.D.PASTE SHEET'!AC1008)</f>
        <v/>
      </c>
      <c s="72" t="str">
        <f>IF('S.D.PASTE SHEET'!AD1008="","",'S.D.PASTE SHEET'!AD1008)</f>
        <v/>
      </c>
      <c s="74"/>
      <c s="70" t="str">
        <f>IF(AK1008="","",IF(AK1008&gt;0,COUNT($AG$2:AG1008),""))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IF(BC1008="","",IF(BC1008&gt;0,COUNT($AY$2:AY1008),""))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09" spans="1:157" ht="15.75" customHeight="1">
      <c r="A1009" s="72" t="str">
        <f>IF('S.D.PASTE SHEET'!A1009="","",'S.D.PASTE SHEET'!A1009)</f>
        <v/>
      </c>
      <c s="72" t="str">
        <f>IF('S.D.PASTE SHEET'!B1009="","",'S.D.PASTE SHEET'!B1009)</f>
        <v/>
      </c>
      <c s="72" t="str">
        <f>IF('S.D.PASTE SHEET'!C1009="","",'S.D.PASTE SHEET'!C1009)</f>
        <v/>
      </c>
      <c s="73" t="str">
        <f>IF('S.D.PASTE SHEET'!D1009="","",'S.D.PASTE SHEET'!D1009)</f>
        <v/>
      </c>
      <c s="72" t="str">
        <f>IF('S.D.PASTE SHEET'!E1009="","",UPPER('S.D.PASTE SHEET'!E1009))</f>
        <v/>
      </c>
      <c s="72" t="str">
        <f>IF('S.D.PASTE SHEET'!F1009="","",'S.D.PASTE SHEET'!F1009)</f>
        <v/>
      </c>
      <c s="72" t="str">
        <f>IF('S.D.PASTE SHEET'!G1009="","",UPPER('S.D.PASTE SHEET'!G1009))</f>
        <v/>
      </c>
      <c s="72" t="str">
        <f>IF('S.D.PASTE SHEET'!H1009="","",UPPER('S.D.PASTE SHEET'!H1009))</f>
        <v/>
      </c>
      <c s="72" t="str">
        <f>IF('S.D.PASTE SHEET'!I1009="","",'S.D.PASTE SHEET'!I1009)</f>
        <v/>
      </c>
      <c s="73" t="str">
        <f>IF('S.D.PASTE SHEET'!J1009="","",'S.D.PASTE SHEET'!J1009)</f>
        <v/>
      </c>
      <c s="72" t="str">
        <f>IF('S.D.PASTE SHEET'!K1009="","",'S.D.PASTE SHEET'!K1009)</f>
        <v/>
      </c>
      <c s="72" t="str">
        <f>IF('S.D.PASTE SHEET'!L1009="","",'S.D.PASTE SHEET'!L1009)</f>
        <v/>
      </c>
      <c s="72" t="str">
        <f>IF('S.D.PASTE SHEET'!M1009="","",'S.D.PASTE SHEET'!M1009)</f>
        <v/>
      </c>
      <c s="72" t="str">
        <f>IF('S.D.PASTE SHEET'!N1009="","",'S.D.PASTE SHEET'!N1009)</f>
        <v/>
      </c>
      <c s="72" t="str">
        <f>IF('S.D.PASTE SHEET'!O1009="","",'S.D.PASTE SHEET'!O1009)</f>
        <v/>
      </c>
      <c s="72" t="str">
        <f>IF('S.D.PASTE SHEET'!P1009="","",'S.D.PASTE SHEET'!P1009)</f>
        <v/>
      </c>
      <c s="72" t="str">
        <f>IF('S.D.PASTE SHEET'!Q1009="","",'S.D.PASTE SHEET'!Q1009)</f>
        <v/>
      </c>
      <c s="72" t="str">
        <f>IF('S.D.PASTE SHEET'!R1009="","",'S.D.PASTE SHEET'!R1009)</f>
        <v/>
      </c>
      <c s="72" t="str">
        <f>IF('S.D.PASTE SHEET'!S1009="","",'S.D.PASTE SHEET'!S1009)</f>
        <v/>
      </c>
      <c s="72" t="str">
        <f>IF('S.D.PASTE SHEET'!T1009="","",'S.D.PASTE SHEET'!T1009)</f>
        <v/>
      </c>
      <c s="72" t="str">
        <f>IF('S.D.PASTE SHEET'!U1009="","",'S.D.PASTE SHEET'!U1009)</f>
        <v/>
      </c>
      <c s="72" t="str">
        <f>IF('S.D.PASTE SHEET'!V1009="","",'S.D.PASTE SHEET'!V1009)</f>
        <v/>
      </c>
      <c s="72" t="str">
        <f>IF('S.D.PASTE SHEET'!W1009="","",'S.D.PASTE SHEET'!W1009)</f>
        <v/>
      </c>
      <c s="72" t="str">
        <f>IF('S.D.PASTE SHEET'!X1009="","",'S.D.PASTE SHEET'!X1009)</f>
        <v/>
      </c>
      <c s="72" t="str">
        <f>IF('S.D.PASTE SHEET'!Y1009="","",'S.D.PASTE SHEET'!Y1009)</f>
        <v/>
      </c>
      <c s="72" t="str">
        <f>IF('S.D.PASTE SHEET'!Z1009="","",'S.D.PASTE SHEET'!Z1009)</f>
        <v/>
      </c>
      <c s="72" t="str">
        <f>IF('S.D.PASTE SHEET'!AA1009="","",'S.D.PASTE SHEET'!AA1009)</f>
        <v/>
      </c>
      <c s="72" t="str">
        <f>IF('S.D.PASTE SHEET'!AB1009="","",'S.D.PASTE SHEET'!AB1009)</f>
        <v/>
      </c>
      <c s="72" t="str">
        <f>IF('S.D.PASTE SHEET'!AC1009="","",'S.D.PASTE SHEET'!AC1009)</f>
        <v/>
      </c>
      <c s="72" t="str">
        <f>IF('S.D.PASTE SHEET'!AD1009="","",'S.D.PASTE SHEET'!AD1009)</f>
        <v/>
      </c>
      <c s="74"/>
      <c s="70" t="str">
        <f>IF(AK1009="","",IF(AK1009&gt;0,COUNT($AG$2:AG1009),""))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IF(BC1009="","",IF(BC1009&gt;0,COUNT($AY$2:AY1009),""))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0" spans="1:157" ht="15.75" customHeight="1">
      <c r="A1010" s="72" t="str">
        <f>IF('S.D.PASTE SHEET'!A1010="","",'S.D.PASTE SHEET'!A1010)</f>
        <v/>
      </c>
      <c s="72" t="str">
        <f>IF('S.D.PASTE SHEET'!B1010="","",'S.D.PASTE SHEET'!B1010)</f>
        <v/>
      </c>
      <c s="72" t="str">
        <f>IF('S.D.PASTE SHEET'!C1010="","",'S.D.PASTE SHEET'!C1010)</f>
        <v/>
      </c>
      <c s="73" t="str">
        <f>IF('S.D.PASTE SHEET'!D1010="","",'S.D.PASTE SHEET'!D1010)</f>
        <v/>
      </c>
      <c s="72" t="str">
        <f>IF('S.D.PASTE SHEET'!E1010="","",UPPER('S.D.PASTE SHEET'!E1010))</f>
        <v/>
      </c>
      <c s="72" t="str">
        <f>IF('S.D.PASTE SHEET'!F1010="","",'S.D.PASTE SHEET'!F1010)</f>
        <v/>
      </c>
      <c s="72" t="str">
        <f>IF('S.D.PASTE SHEET'!G1010="","",UPPER('S.D.PASTE SHEET'!G1010))</f>
        <v/>
      </c>
      <c s="72" t="str">
        <f>IF('S.D.PASTE SHEET'!H1010="","",UPPER('S.D.PASTE SHEET'!H1010))</f>
        <v/>
      </c>
      <c s="72" t="str">
        <f>IF('S.D.PASTE SHEET'!I1010="","",'S.D.PASTE SHEET'!I1010)</f>
        <v/>
      </c>
      <c s="73" t="str">
        <f>IF('S.D.PASTE SHEET'!J1010="","",'S.D.PASTE SHEET'!J1010)</f>
        <v/>
      </c>
      <c s="72" t="str">
        <f>IF('S.D.PASTE SHEET'!K1010="","",'S.D.PASTE SHEET'!K1010)</f>
        <v/>
      </c>
      <c s="72" t="str">
        <f>IF('S.D.PASTE SHEET'!L1010="","",'S.D.PASTE SHEET'!L1010)</f>
        <v/>
      </c>
      <c s="72" t="str">
        <f>IF('S.D.PASTE SHEET'!M1010="","",'S.D.PASTE SHEET'!M1010)</f>
        <v/>
      </c>
      <c s="72" t="str">
        <f>IF('S.D.PASTE SHEET'!N1010="","",'S.D.PASTE SHEET'!N1010)</f>
        <v/>
      </c>
      <c s="72" t="str">
        <f>IF('S.D.PASTE SHEET'!O1010="","",'S.D.PASTE SHEET'!O1010)</f>
        <v/>
      </c>
      <c s="72" t="str">
        <f>IF('S.D.PASTE SHEET'!P1010="","",'S.D.PASTE SHEET'!P1010)</f>
        <v/>
      </c>
      <c s="72" t="str">
        <f>IF('S.D.PASTE SHEET'!Q1010="","",'S.D.PASTE SHEET'!Q1010)</f>
        <v/>
      </c>
      <c s="72" t="str">
        <f>IF('S.D.PASTE SHEET'!R1010="","",'S.D.PASTE SHEET'!R1010)</f>
        <v/>
      </c>
      <c s="72" t="str">
        <f>IF('S.D.PASTE SHEET'!S1010="","",'S.D.PASTE SHEET'!S1010)</f>
        <v/>
      </c>
      <c s="72" t="str">
        <f>IF('S.D.PASTE SHEET'!T1010="","",'S.D.PASTE SHEET'!T1010)</f>
        <v/>
      </c>
      <c s="72" t="str">
        <f>IF('S.D.PASTE SHEET'!U1010="","",'S.D.PASTE SHEET'!U1010)</f>
        <v/>
      </c>
      <c s="72" t="str">
        <f>IF('S.D.PASTE SHEET'!V1010="","",'S.D.PASTE SHEET'!V1010)</f>
        <v/>
      </c>
      <c s="72" t="str">
        <f>IF('S.D.PASTE SHEET'!W1010="","",'S.D.PASTE SHEET'!W1010)</f>
        <v/>
      </c>
      <c s="72" t="str">
        <f>IF('S.D.PASTE SHEET'!X1010="","",'S.D.PASTE SHEET'!X1010)</f>
        <v/>
      </c>
      <c s="72" t="str">
        <f>IF('S.D.PASTE SHEET'!Y1010="","",'S.D.PASTE SHEET'!Y1010)</f>
        <v/>
      </c>
      <c s="72" t="str">
        <f>IF('S.D.PASTE SHEET'!Z1010="","",'S.D.PASTE SHEET'!Z1010)</f>
        <v/>
      </c>
      <c s="72" t="str">
        <f>IF('S.D.PASTE SHEET'!AA1010="","",'S.D.PASTE SHEET'!AA1010)</f>
        <v/>
      </c>
      <c s="72" t="str">
        <f>IF('S.D.PASTE SHEET'!AB1010="","",'S.D.PASTE SHEET'!AB1010)</f>
        <v/>
      </c>
      <c s="72" t="str">
        <f>IF('S.D.PASTE SHEET'!AC1010="","",'S.D.PASTE SHEET'!AC1010)</f>
        <v/>
      </c>
      <c s="72" t="str">
        <f>IF('S.D.PASTE SHEET'!AD1010="","",'S.D.PASTE SHEET'!AD1010)</f>
        <v/>
      </c>
      <c s="74"/>
      <c s="70" t="str">
        <f>IF(AK1010="","",IF(AK1010&gt;0,COUNT($AG$2:AG1010),""))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IF(BC1010="","",IF(BC1010&gt;0,COUNT($AY$2:AY1010),""))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1" spans="1:157" ht="15.75" customHeight="1">
      <c r="A1011" s="72" t="str">
        <f>IF('S.D.PASTE SHEET'!A1011="","",'S.D.PASTE SHEET'!A1011)</f>
        <v/>
      </c>
      <c s="72" t="str">
        <f>IF('S.D.PASTE SHEET'!B1011="","",'S.D.PASTE SHEET'!B1011)</f>
        <v/>
      </c>
      <c s="72" t="str">
        <f>IF('S.D.PASTE SHEET'!C1011="","",'S.D.PASTE SHEET'!C1011)</f>
        <v/>
      </c>
      <c s="73" t="str">
        <f>IF('S.D.PASTE SHEET'!D1011="","",'S.D.PASTE SHEET'!D1011)</f>
        <v/>
      </c>
      <c s="72" t="str">
        <f>IF('S.D.PASTE SHEET'!E1011="","",UPPER('S.D.PASTE SHEET'!E1011))</f>
        <v/>
      </c>
      <c s="72" t="str">
        <f>IF('S.D.PASTE SHEET'!F1011="","",'S.D.PASTE SHEET'!F1011)</f>
        <v/>
      </c>
      <c s="72" t="str">
        <f>IF('S.D.PASTE SHEET'!G1011="","",UPPER('S.D.PASTE SHEET'!G1011))</f>
        <v/>
      </c>
      <c s="72" t="str">
        <f>IF('S.D.PASTE SHEET'!H1011="","",UPPER('S.D.PASTE SHEET'!H1011))</f>
        <v/>
      </c>
      <c s="72" t="str">
        <f>IF('S.D.PASTE SHEET'!I1011="","",'S.D.PASTE SHEET'!I1011)</f>
        <v/>
      </c>
      <c s="73" t="str">
        <f>IF('S.D.PASTE SHEET'!J1011="","",'S.D.PASTE SHEET'!J1011)</f>
        <v/>
      </c>
      <c s="72" t="str">
        <f>IF('S.D.PASTE SHEET'!K1011="","",'S.D.PASTE SHEET'!K1011)</f>
        <v/>
      </c>
      <c s="72" t="str">
        <f>IF('S.D.PASTE SHEET'!L1011="","",'S.D.PASTE SHEET'!L1011)</f>
        <v/>
      </c>
      <c s="72" t="str">
        <f>IF('S.D.PASTE SHEET'!M1011="","",'S.D.PASTE SHEET'!M1011)</f>
        <v/>
      </c>
      <c s="72" t="str">
        <f>IF('S.D.PASTE SHEET'!N1011="","",'S.D.PASTE SHEET'!N1011)</f>
        <v/>
      </c>
      <c s="72" t="str">
        <f>IF('S.D.PASTE SHEET'!O1011="","",'S.D.PASTE SHEET'!O1011)</f>
        <v/>
      </c>
      <c s="72" t="str">
        <f>IF('S.D.PASTE SHEET'!P1011="","",'S.D.PASTE SHEET'!P1011)</f>
        <v/>
      </c>
      <c s="72" t="str">
        <f>IF('S.D.PASTE SHEET'!Q1011="","",'S.D.PASTE SHEET'!Q1011)</f>
        <v/>
      </c>
      <c s="72" t="str">
        <f>IF('S.D.PASTE SHEET'!R1011="","",'S.D.PASTE SHEET'!R1011)</f>
        <v/>
      </c>
      <c s="72" t="str">
        <f>IF('S.D.PASTE SHEET'!S1011="","",'S.D.PASTE SHEET'!S1011)</f>
        <v/>
      </c>
      <c s="72" t="str">
        <f>IF('S.D.PASTE SHEET'!T1011="","",'S.D.PASTE SHEET'!T1011)</f>
        <v/>
      </c>
      <c s="72" t="str">
        <f>IF('S.D.PASTE SHEET'!U1011="","",'S.D.PASTE SHEET'!U1011)</f>
        <v/>
      </c>
      <c s="72" t="str">
        <f>IF('S.D.PASTE SHEET'!V1011="","",'S.D.PASTE SHEET'!V1011)</f>
        <v/>
      </c>
      <c s="72" t="str">
        <f>IF('S.D.PASTE SHEET'!W1011="","",'S.D.PASTE SHEET'!W1011)</f>
        <v/>
      </c>
      <c s="72" t="str">
        <f>IF('S.D.PASTE SHEET'!X1011="","",'S.D.PASTE SHEET'!X1011)</f>
        <v/>
      </c>
      <c s="72" t="str">
        <f>IF('S.D.PASTE SHEET'!Y1011="","",'S.D.PASTE SHEET'!Y1011)</f>
        <v/>
      </c>
      <c s="72" t="str">
        <f>IF('S.D.PASTE SHEET'!Z1011="","",'S.D.PASTE SHEET'!Z1011)</f>
        <v/>
      </c>
      <c s="72" t="str">
        <f>IF('S.D.PASTE SHEET'!AA1011="","",'S.D.PASTE SHEET'!AA1011)</f>
        <v/>
      </c>
      <c s="72" t="str">
        <f>IF('S.D.PASTE SHEET'!AB1011="","",'S.D.PASTE SHEET'!AB1011)</f>
        <v/>
      </c>
      <c s="72" t="str">
        <f>IF('S.D.PASTE SHEET'!AC1011="","",'S.D.PASTE SHEET'!AC1011)</f>
        <v/>
      </c>
      <c s="72" t="str">
        <f>IF('S.D.PASTE SHEET'!AD1011="","",'S.D.PASTE SHEET'!AD1011)</f>
        <v/>
      </c>
      <c s="74"/>
      <c s="70" t="str">
        <f>IF(AK1011="","",IF(AK1011&gt;0,COUNT($AG$2:AG1011),""))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IF(BC1011="","",IF(BC1011&gt;0,COUNT($AY$2:AY1011),""))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2" spans="1:157" ht="15.75" customHeight="1">
      <c r="A1012" s="72" t="str">
        <f>IF('S.D.PASTE SHEET'!A1012="","",'S.D.PASTE SHEET'!A1012)</f>
        <v/>
      </c>
      <c s="72" t="str">
        <f>IF('S.D.PASTE SHEET'!B1012="","",'S.D.PASTE SHEET'!B1012)</f>
        <v/>
      </c>
      <c s="72" t="str">
        <f>IF('S.D.PASTE SHEET'!C1012="","",'S.D.PASTE SHEET'!C1012)</f>
        <v/>
      </c>
      <c s="73" t="str">
        <f>IF('S.D.PASTE SHEET'!D1012="","",'S.D.PASTE SHEET'!D1012)</f>
        <v/>
      </c>
      <c s="72" t="str">
        <f>IF('S.D.PASTE SHEET'!E1012="","",UPPER('S.D.PASTE SHEET'!E1012))</f>
        <v/>
      </c>
      <c s="72" t="str">
        <f>IF('S.D.PASTE SHEET'!F1012="","",'S.D.PASTE SHEET'!F1012)</f>
        <v/>
      </c>
      <c s="72" t="str">
        <f>IF('S.D.PASTE SHEET'!G1012="","",UPPER('S.D.PASTE SHEET'!G1012))</f>
        <v/>
      </c>
      <c s="72" t="str">
        <f>IF('S.D.PASTE SHEET'!H1012="","",UPPER('S.D.PASTE SHEET'!H1012))</f>
        <v/>
      </c>
      <c s="72" t="str">
        <f>IF('S.D.PASTE SHEET'!I1012="","",'S.D.PASTE SHEET'!I1012)</f>
        <v/>
      </c>
      <c s="73" t="str">
        <f>IF('S.D.PASTE SHEET'!J1012="","",'S.D.PASTE SHEET'!J1012)</f>
        <v/>
      </c>
      <c s="72" t="str">
        <f>IF('S.D.PASTE SHEET'!K1012="","",'S.D.PASTE SHEET'!K1012)</f>
        <v/>
      </c>
      <c s="72" t="str">
        <f>IF('S.D.PASTE SHEET'!L1012="","",'S.D.PASTE SHEET'!L1012)</f>
        <v/>
      </c>
      <c s="72" t="str">
        <f>IF('S.D.PASTE SHEET'!M1012="","",'S.D.PASTE SHEET'!M1012)</f>
        <v/>
      </c>
      <c s="72" t="str">
        <f>IF('S.D.PASTE SHEET'!N1012="","",'S.D.PASTE SHEET'!N1012)</f>
        <v/>
      </c>
      <c s="72" t="str">
        <f>IF('S.D.PASTE SHEET'!O1012="","",'S.D.PASTE SHEET'!O1012)</f>
        <v/>
      </c>
      <c s="72" t="str">
        <f>IF('S.D.PASTE SHEET'!P1012="","",'S.D.PASTE SHEET'!P1012)</f>
        <v/>
      </c>
      <c s="72" t="str">
        <f>IF('S.D.PASTE SHEET'!Q1012="","",'S.D.PASTE SHEET'!Q1012)</f>
        <v/>
      </c>
      <c s="72" t="str">
        <f>IF('S.D.PASTE SHEET'!R1012="","",'S.D.PASTE SHEET'!R1012)</f>
        <v/>
      </c>
      <c s="72" t="str">
        <f>IF('S.D.PASTE SHEET'!S1012="","",'S.D.PASTE SHEET'!S1012)</f>
        <v/>
      </c>
      <c s="72" t="str">
        <f>IF('S.D.PASTE SHEET'!T1012="","",'S.D.PASTE SHEET'!T1012)</f>
        <v/>
      </c>
      <c s="72" t="str">
        <f>IF('S.D.PASTE SHEET'!U1012="","",'S.D.PASTE SHEET'!U1012)</f>
        <v/>
      </c>
      <c s="72" t="str">
        <f>IF('S.D.PASTE SHEET'!V1012="","",'S.D.PASTE SHEET'!V1012)</f>
        <v/>
      </c>
      <c s="72" t="str">
        <f>IF('S.D.PASTE SHEET'!W1012="","",'S.D.PASTE SHEET'!W1012)</f>
        <v/>
      </c>
      <c s="72" t="str">
        <f>IF('S.D.PASTE SHEET'!X1012="","",'S.D.PASTE SHEET'!X1012)</f>
        <v/>
      </c>
      <c s="72" t="str">
        <f>IF('S.D.PASTE SHEET'!Y1012="","",'S.D.PASTE SHEET'!Y1012)</f>
        <v/>
      </c>
      <c s="72" t="str">
        <f>IF('S.D.PASTE SHEET'!Z1012="","",'S.D.PASTE SHEET'!Z1012)</f>
        <v/>
      </c>
      <c s="72" t="str">
        <f>IF('S.D.PASTE SHEET'!AA1012="","",'S.D.PASTE SHEET'!AA1012)</f>
        <v/>
      </c>
      <c s="72" t="str">
        <f>IF('S.D.PASTE SHEET'!AB1012="","",'S.D.PASTE SHEET'!AB1012)</f>
        <v/>
      </c>
      <c s="72" t="str">
        <f>IF('S.D.PASTE SHEET'!AC1012="","",'S.D.PASTE SHEET'!AC1012)</f>
        <v/>
      </c>
      <c s="72" t="str">
        <f>IF('S.D.PASTE SHEET'!AD1012="","",'S.D.PASTE SHEET'!AD1012)</f>
        <v/>
      </c>
      <c s="74"/>
      <c s="70" t="str">
        <f>IF(AK1012="","",IF(AK1012&gt;0,COUNT($AG$2:AG1012),""))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IF(BC1012="","",IF(BC1012&gt;0,COUNT($AY$2:AY1012),""))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3" spans="1:157" ht="15.75" customHeight="1">
      <c r="A1013" s="72" t="str">
        <f>IF('S.D.PASTE SHEET'!A1013="","",'S.D.PASTE SHEET'!A1013)</f>
        <v/>
      </c>
      <c s="72" t="str">
        <f>IF('S.D.PASTE SHEET'!B1013="","",'S.D.PASTE SHEET'!B1013)</f>
        <v/>
      </c>
      <c s="72" t="str">
        <f>IF('S.D.PASTE SHEET'!C1013="","",'S.D.PASTE SHEET'!C1013)</f>
        <v/>
      </c>
      <c s="73" t="str">
        <f>IF('S.D.PASTE SHEET'!D1013="","",'S.D.PASTE SHEET'!D1013)</f>
        <v/>
      </c>
      <c s="72" t="str">
        <f>IF('S.D.PASTE SHEET'!E1013="","",UPPER('S.D.PASTE SHEET'!E1013))</f>
        <v/>
      </c>
      <c s="72" t="str">
        <f>IF('S.D.PASTE SHEET'!F1013="","",'S.D.PASTE SHEET'!F1013)</f>
        <v/>
      </c>
      <c s="72" t="str">
        <f>IF('S.D.PASTE SHEET'!G1013="","",UPPER('S.D.PASTE SHEET'!G1013))</f>
        <v/>
      </c>
      <c s="72" t="str">
        <f>IF('S.D.PASTE SHEET'!H1013="","",UPPER('S.D.PASTE SHEET'!H1013))</f>
        <v/>
      </c>
      <c s="72" t="str">
        <f>IF('S.D.PASTE SHEET'!I1013="","",'S.D.PASTE SHEET'!I1013)</f>
        <v/>
      </c>
      <c s="73" t="str">
        <f>IF('S.D.PASTE SHEET'!J1013="","",'S.D.PASTE SHEET'!J1013)</f>
        <v/>
      </c>
      <c s="72" t="str">
        <f>IF('S.D.PASTE SHEET'!K1013="","",'S.D.PASTE SHEET'!K1013)</f>
        <v/>
      </c>
      <c s="72" t="str">
        <f>IF('S.D.PASTE SHEET'!L1013="","",'S.D.PASTE SHEET'!L1013)</f>
        <v/>
      </c>
      <c s="72" t="str">
        <f>IF('S.D.PASTE SHEET'!M1013="","",'S.D.PASTE SHEET'!M1013)</f>
        <v/>
      </c>
      <c s="72" t="str">
        <f>IF('S.D.PASTE SHEET'!N1013="","",'S.D.PASTE SHEET'!N1013)</f>
        <v/>
      </c>
      <c s="72" t="str">
        <f>IF('S.D.PASTE SHEET'!O1013="","",'S.D.PASTE SHEET'!O1013)</f>
        <v/>
      </c>
      <c s="72" t="str">
        <f>IF('S.D.PASTE SHEET'!P1013="","",'S.D.PASTE SHEET'!P1013)</f>
        <v/>
      </c>
      <c s="72" t="str">
        <f>IF('S.D.PASTE SHEET'!Q1013="","",'S.D.PASTE SHEET'!Q1013)</f>
        <v/>
      </c>
      <c s="72" t="str">
        <f>IF('S.D.PASTE SHEET'!R1013="","",'S.D.PASTE SHEET'!R1013)</f>
        <v/>
      </c>
      <c s="72" t="str">
        <f>IF('S.D.PASTE SHEET'!S1013="","",'S.D.PASTE SHEET'!S1013)</f>
        <v/>
      </c>
      <c s="72" t="str">
        <f>IF('S.D.PASTE SHEET'!T1013="","",'S.D.PASTE SHEET'!T1013)</f>
        <v/>
      </c>
      <c s="72" t="str">
        <f>IF('S.D.PASTE SHEET'!U1013="","",'S.D.PASTE SHEET'!U1013)</f>
        <v/>
      </c>
      <c s="72" t="str">
        <f>IF('S.D.PASTE SHEET'!V1013="","",'S.D.PASTE SHEET'!V1013)</f>
        <v/>
      </c>
      <c s="72" t="str">
        <f>IF('S.D.PASTE SHEET'!W1013="","",'S.D.PASTE SHEET'!W1013)</f>
        <v/>
      </c>
      <c s="72" t="str">
        <f>IF('S.D.PASTE SHEET'!X1013="","",'S.D.PASTE SHEET'!X1013)</f>
        <v/>
      </c>
      <c s="72" t="str">
        <f>IF('S.D.PASTE SHEET'!Y1013="","",'S.D.PASTE SHEET'!Y1013)</f>
        <v/>
      </c>
      <c s="72" t="str">
        <f>IF('S.D.PASTE SHEET'!Z1013="","",'S.D.PASTE SHEET'!Z1013)</f>
        <v/>
      </c>
      <c s="72" t="str">
        <f>IF('S.D.PASTE SHEET'!AA1013="","",'S.D.PASTE SHEET'!AA1013)</f>
        <v/>
      </c>
      <c s="72" t="str">
        <f>IF('S.D.PASTE SHEET'!AB1013="","",'S.D.PASTE SHEET'!AB1013)</f>
        <v/>
      </c>
      <c s="72" t="str">
        <f>IF('S.D.PASTE SHEET'!AC1013="","",'S.D.PASTE SHEET'!AC1013)</f>
        <v/>
      </c>
      <c s="72" t="str">
        <f>IF('S.D.PASTE SHEET'!AD1013="","",'S.D.PASTE SHEET'!AD1013)</f>
        <v/>
      </c>
      <c s="74"/>
      <c s="70" t="str">
        <f>IF(AK1013="","",IF(AK1013&gt;0,COUNT($AG$2:AG1013),""))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IF(BC1013="","",IF(BC1013&gt;0,COUNT($AY$2:AY1013),""))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4" spans="1:157" ht="15.75" customHeight="1">
      <c r="A1014" s="72" t="str">
        <f>IF('S.D.PASTE SHEET'!A1014="","",'S.D.PASTE SHEET'!A1014)</f>
        <v/>
      </c>
      <c s="72" t="str">
        <f>IF('S.D.PASTE SHEET'!B1014="","",'S.D.PASTE SHEET'!B1014)</f>
        <v/>
      </c>
      <c s="72" t="str">
        <f>IF('S.D.PASTE SHEET'!C1014="","",'S.D.PASTE SHEET'!C1014)</f>
        <v/>
      </c>
      <c s="73" t="str">
        <f>IF('S.D.PASTE SHEET'!D1014="","",'S.D.PASTE SHEET'!D1014)</f>
        <v/>
      </c>
      <c s="72" t="str">
        <f>IF('S.D.PASTE SHEET'!E1014="","",UPPER('S.D.PASTE SHEET'!E1014))</f>
        <v/>
      </c>
      <c s="72" t="str">
        <f>IF('S.D.PASTE SHEET'!F1014="","",'S.D.PASTE SHEET'!F1014)</f>
        <v/>
      </c>
      <c s="72" t="str">
        <f>IF('S.D.PASTE SHEET'!G1014="","",UPPER('S.D.PASTE SHEET'!G1014))</f>
        <v/>
      </c>
      <c s="72" t="str">
        <f>IF('S.D.PASTE SHEET'!H1014="","",UPPER('S.D.PASTE SHEET'!H1014))</f>
        <v/>
      </c>
      <c s="72" t="str">
        <f>IF('S.D.PASTE SHEET'!I1014="","",'S.D.PASTE SHEET'!I1014)</f>
        <v/>
      </c>
      <c s="73" t="str">
        <f>IF('S.D.PASTE SHEET'!J1014="","",'S.D.PASTE SHEET'!J1014)</f>
        <v/>
      </c>
      <c s="72" t="str">
        <f>IF('S.D.PASTE SHEET'!K1014="","",'S.D.PASTE SHEET'!K1014)</f>
        <v/>
      </c>
      <c s="72" t="str">
        <f>IF('S.D.PASTE SHEET'!L1014="","",'S.D.PASTE SHEET'!L1014)</f>
        <v/>
      </c>
      <c s="72" t="str">
        <f>IF('S.D.PASTE SHEET'!M1014="","",'S.D.PASTE SHEET'!M1014)</f>
        <v/>
      </c>
      <c s="72" t="str">
        <f>IF('S.D.PASTE SHEET'!N1014="","",'S.D.PASTE SHEET'!N1014)</f>
        <v/>
      </c>
      <c s="72" t="str">
        <f>IF('S.D.PASTE SHEET'!O1014="","",'S.D.PASTE SHEET'!O1014)</f>
        <v/>
      </c>
      <c s="72" t="str">
        <f>IF('S.D.PASTE SHEET'!P1014="","",'S.D.PASTE SHEET'!P1014)</f>
        <v/>
      </c>
      <c s="72" t="str">
        <f>IF('S.D.PASTE SHEET'!Q1014="","",'S.D.PASTE SHEET'!Q1014)</f>
        <v/>
      </c>
      <c s="72" t="str">
        <f>IF('S.D.PASTE SHEET'!R1014="","",'S.D.PASTE SHEET'!R1014)</f>
        <v/>
      </c>
      <c s="72" t="str">
        <f>IF('S.D.PASTE SHEET'!S1014="","",'S.D.PASTE SHEET'!S1014)</f>
        <v/>
      </c>
      <c s="72" t="str">
        <f>IF('S.D.PASTE SHEET'!T1014="","",'S.D.PASTE SHEET'!T1014)</f>
        <v/>
      </c>
      <c s="72" t="str">
        <f>IF('S.D.PASTE SHEET'!U1014="","",'S.D.PASTE SHEET'!U1014)</f>
        <v/>
      </c>
      <c s="72" t="str">
        <f>IF('S.D.PASTE SHEET'!V1014="","",'S.D.PASTE SHEET'!V1014)</f>
        <v/>
      </c>
      <c s="72" t="str">
        <f>IF('S.D.PASTE SHEET'!W1014="","",'S.D.PASTE SHEET'!W1014)</f>
        <v/>
      </c>
      <c s="72" t="str">
        <f>IF('S.D.PASTE SHEET'!X1014="","",'S.D.PASTE SHEET'!X1014)</f>
        <v/>
      </c>
      <c s="72" t="str">
        <f>IF('S.D.PASTE SHEET'!Y1014="","",'S.D.PASTE SHEET'!Y1014)</f>
        <v/>
      </c>
      <c s="72" t="str">
        <f>IF('S.D.PASTE SHEET'!Z1014="","",'S.D.PASTE SHEET'!Z1014)</f>
        <v/>
      </c>
      <c s="72" t="str">
        <f>IF('S.D.PASTE SHEET'!AA1014="","",'S.D.PASTE SHEET'!AA1014)</f>
        <v/>
      </c>
      <c s="72" t="str">
        <f>IF('S.D.PASTE SHEET'!AB1014="","",'S.D.PASTE SHEET'!AB1014)</f>
        <v/>
      </c>
      <c s="72" t="str">
        <f>IF('S.D.PASTE SHEET'!AC1014="","",'S.D.PASTE SHEET'!AC1014)</f>
        <v/>
      </c>
      <c s="72" t="str">
        <f>IF('S.D.PASTE SHEET'!AD1014="","",'S.D.PASTE SHEET'!AD1014)</f>
        <v/>
      </c>
      <c s="74"/>
      <c s="70" t="str">
        <f>IF(AK1014="","",IF(AK1014&gt;0,COUNT($AG$2:AG1014),""))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IF(BC1014="","",IF(BC1014&gt;0,COUNT($AY$2:AY1014),""))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5" spans="1:157" ht="15.75" customHeight="1">
      <c r="A1015" s="72" t="str">
        <f>IF('S.D.PASTE SHEET'!A1015="","",'S.D.PASTE SHEET'!A1015)</f>
        <v/>
      </c>
      <c s="72" t="str">
        <f>IF('S.D.PASTE SHEET'!B1015="","",'S.D.PASTE SHEET'!B1015)</f>
        <v/>
      </c>
      <c s="72" t="str">
        <f>IF('S.D.PASTE SHEET'!C1015="","",'S.D.PASTE SHEET'!C1015)</f>
        <v/>
      </c>
      <c s="73" t="str">
        <f>IF('S.D.PASTE SHEET'!D1015="","",'S.D.PASTE SHEET'!D1015)</f>
        <v/>
      </c>
      <c s="72" t="str">
        <f>IF('S.D.PASTE SHEET'!E1015="","",UPPER('S.D.PASTE SHEET'!E1015))</f>
        <v/>
      </c>
      <c s="72" t="str">
        <f>IF('S.D.PASTE SHEET'!F1015="","",'S.D.PASTE SHEET'!F1015)</f>
        <v/>
      </c>
      <c s="72" t="str">
        <f>IF('S.D.PASTE SHEET'!G1015="","",UPPER('S.D.PASTE SHEET'!G1015))</f>
        <v/>
      </c>
      <c s="72" t="str">
        <f>IF('S.D.PASTE SHEET'!H1015="","",UPPER('S.D.PASTE SHEET'!H1015))</f>
        <v/>
      </c>
      <c s="72" t="str">
        <f>IF('S.D.PASTE SHEET'!I1015="","",'S.D.PASTE SHEET'!I1015)</f>
        <v/>
      </c>
      <c s="73" t="str">
        <f>IF('S.D.PASTE SHEET'!J1015="","",'S.D.PASTE SHEET'!J1015)</f>
        <v/>
      </c>
      <c s="72" t="str">
        <f>IF('S.D.PASTE SHEET'!K1015="","",'S.D.PASTE SHEET'!K1015)</f>
        <v/>
      </c>
      <c s="72" t="str">
        <f>IF('S.D.PASTE SHEET'!L1015="","",'S.D.PASTE SHEET'!L1015)</f>
        <v/>
      </c>
      <c s="72" t="str">
        <f>IF('S.D.PASTE SHEET'!M1015="","",'S.D.PASTE SHEET'!M1015)</f>
        <v/>
      </c>
      <c s="72" t="str">
        <f>IF('S.D.PASTE SHEET'!N1015="","",'S.D.PASTE SHEET'!N1015)</f>
        <v/>
      </c>
      <c s="72" t="str">
        <f>IF('S.D.PASTE SHEET'!O1015="","",'S.D.PASTE SHEET'!O1015)</f>
        <v/>
      </c>
      <c s="72" t="str">
        <f>IF('S.D.PASTE SHEET'!P1015="","",'S.D.PASTE SHEET'!P1015)</f>
        <v/>
      </c>
      <c s="72" t="str">
        <f>IF('S.D.PASTE SHEET'!Q1015="","",'S.D.PASTE SHEET'!Q1015)</f>
        <v/>
      </c>
      <c s="72" t="str">
        <f>IF('S.D.PASTE SHEET'!R1015="","",'S.D.PASTE SHEET'!R1015)</f>
        <v/>
      </c>
      <c s="72" t="str">
        <f>IF('S.D.PASTE SHEET'!S1015="","",'S.D.PASTE SHEET'!S1015)</f>
        <v/>
      </c>
      <c s="72" t="str">
        <f>IF('S.D.PASTE SHEET'!T1015="","",'S.D.PASTE SHEET'!T1015)</f>
        <v/>
      </c>
      <c s="72" t="str">
        <f>IF('S.D.PASTE SHEET'!U1015="","",'S.D.PASTE SHEET'!U1015)</f>
        <v/>
      </c>
      <c s="72" t="str">
        <f>IF('S.D.PASTE SHEET'!V1015="","",'S.D.PASTE SHEET'!V1015)</f>
        <v/>
      </c>
      <c s="72" t="str">
        <f>IF('S.D.PASTE SHEET'!W1015="","",'S.D.PASTE SHEET'!W1015)</f>
        <v/>
      </c>
      <c s="72" t="str">
        <f>IF('S.D.PASTE SHEET'!X1015="","",'S.D.PASTE SHEET'!X1015)</f>
        <v/>
      </c>
      <c s="72" t="str">
        <f>IF('S.D.PASTE SHEET'!Y1015="","",'S.D.PASTE SHEET'!Y1015)</f>
        <v/>
      </c>
      <c s="72" t="str">
        <f>IF('S.D.PASTE SHEET'!Z1015="","",'S.D.PASTE SHEET'!Z1015)</f>
        <v/>
      </c>
      <c s="72" t="str">
        <f>IF('S.D.PASTE SHEET'!AA1015="","",'S.D.PASTE SHEET'!AA1015)</f>
        <v/>
      </c>
      <c s="72" t="str">
        <f>IF('S.D.PASTE SHEET'!AB1015="","",'S.D.PASTE SHEET'!AB1015)</f>
        <v/>
      </c>
      <c s="72" t="str">
        <f>IF('S.D.PASTE SHEET'!AC1015="","",'S.D.PASTE SHEET'!AC1015)</f>
        <v/>
      </c>
      <c s="72" t="str">
        <f>IF('S.D.PASTE SHEET'!AD1015="","",'S.D.PASTE SHEET'!AD1015)</f>
        <v/>
      </c>
      <c s="74"/>
      <c s="70" t="str">
        <f>IF(AK1015="","",IF(AK1015&gt;0,COUNT($AG$2:AG1015),""))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IF(BC1015="","",IF(BC1015&gt;0,COUNT($AY$2:AY1015),""))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6" spans="1:157" ht="15.75" customHeight="1">
      <c r="A1016" s="72" t="str">
        <f>IF('S.D.PASTE SHEET'!A1016="","",'S.D.PASTE SHEET'!A1016)</f>
        <v/>
      </c>
      <c s="72" t="str">
        <f>IF('S.D.PASTE SHEET'!B1016="","",'S.D.PASTE SHEET'!B1016)</f>
        <v/>
      </c>
      <c s="72" t="str">
        <f>IF('S.D.PASTE SHEET'!C1016="","",'S.D.PASTE SHEET'!C1016)</f>
        <v/>
      </c>
      <c s="73" t="str">
        <f>IF('S.D.PASTE SHEET'!D1016="","",'S.D.PASTE SHEET'!D1016)</f>
        <v/>
      </c>
      <c s="72" t="str">
        <f>IF('S.D.PASTE SHEET'!E1016="","",UPPER('S.D.PASTE SHEET'!E1016))</f>
        <v/>
      </c>
      <c s="72" t="str">
        <f>IF('S.D.PASTE SHEET'!F1016="","",'S.D.PASTE SHEET'!F1016)</f>
        <v/>
      </c>
      <c s="72" t="str">
        <f>IF('S.D.PASTE SHEET'!G1016="","",UPPER('S.D.PASTE SHEET'!G1016))</f>
        <v/>
      </c>
      <c s="72" t="str">
        <f>IF('S.D.PASTE SHEET'!H1016="","",UPPER('S.D.PASTE SHEET'!H1016))</f>
        <v/>
      </c>
      <c s="72" t="str">
        <f>IF('S.D.PASTE SHEET'!I1016="","",'S.D.PASTE SHEET'!I1016)</f>
        <v/>
      </c>
      <c s="73" t="str">
        <f>IF('S.D.PASTE SHEET'!J1016="","",'S.D.PASTE SHEET'!J1016)</f>
        <v/>
      </c>
      <c s="72" t="str">
        <f>IF('S.D.PASTE SHEET'!K1016="","",'S.D.PASTE SHEET'!K1016)</f>
        <v/>
      </c>
      <c s="72" t="str">
        <f>IF('S.D.PASTE SHEET'!L1016="","",'S.D.PASTE SHEET'!L1016)</f>
        <v/>
      </c>
      <c s="72" t="str">
        <f>IF('S.D.PASTE SHEET'!M1016="","",'S.D.PASTE SHEET'!M1016)</f>
        <v/>
      </c>
      <c s="72" t="str">
        <f>IF('S.D.PASTE SHEET'!N1016="","",'S.D.PASTE SHEET'!N1016)</f>
        <v/>
      </c>
      <c s="72" t="str">
        <f>IF('S.D.PASTE SHEET'!O1016="","",'S.D.PASTE SHEET'!O1016)</f>
        <v/>
      </c>
      <c s="72" t="str">
        <f>IF('S.D.PASTE SHEET'!P1016="","",'S.D.PASTE SHEET'!P1016)</f>
        <v/>
      </c>
      <c s="72" t="str">
        <f>IF('S.D.PASTE SHEET'!Q1016="","",'S.D.PASTE SHEET'!Q1016)</f>
        <v/>
      </c>
      <c s="72" t="str">
        <f>IF('S.D.PASTE SHEET'!R1016="","",'S.D.PASTE SHEET'!R1016)</f>
        <v/>
      </c>
      <c s="72" t="str">
        <f>IF('S.D.PASTE SHEET'!S1016="","",'S.D.PASTE SHEET'!S1016)</f>
        <v/>
      </c>
      <c s="72" t="str">
        <f>IF('S.D.PASTE SHEET'!T1016="","",'S.D.PASTE SHEET'!T1016)</f>
        <v/>
      </c>
      <c s="72" t="str">
        <f>IF('S.D.PASTE SHEET'!U1016="","",'S.D.PASTE SHEET'!U1016)</f>
        <v/>
      </c>
      <c s="72" t="str">
        <f>IF('S.D.PASTE SHEET'!V1016="","",'S.D.PASTE SHEET'!V1016)</f>
        <v/>
      </c>
      <c s="72" t="str">
        <f>IF('S.D.PASTE SHEET'!W1016="","",'S.D.PASTE SHEET'!W1016)</f>
        <v/>
      </c>
      <c s="72" t="str">
        <f>IF('S.D.PASTE SHEET'!X1016="","",'S.D.PASTE SHEET'!X1016)</f>
        <v/>
      </c>
      <c s="72" t="str">
        <f>IF('S.D.PASTE SHEET'!Y1016="","",'S.D.PASTE SHEET'!Y1016)</f>
        <v/>
      </c>
      <c s="72" t="str">
        <f>IF('S.D.PASTE SHEET'!Z1016="","",'S.D.PASTE SHEET'!Z1016)</f>
        <v/>
      </c>
      <c s="72" t="str">
        <f>IF('S.D.PASTE SHEET'!AA1016="","",'S.D.PASTE SHEET'!AA1016)</f>
        <v/>
      </c>
      <c s="72" t="str">
        <f>IF('S.D.PASTE SHEET'!AB1016="","",'S.D.PASTE SHEET'!AB1016)</f>
        <v/>
      </c>
      <c s="72" t="str">
        <f>IF('S.D.PASTE SHEET'!AC1016="","",'S.D.PASTE SHEET'!AC1016)</f>
        <v/>
      </c>
      <c s="72" t="str">
        <f>IF('S.D.PASTE SHEET'!AD1016="","",'S.D.PASTE SHEET'!AD1016)</f>
        <v/>
      </c>
      <c s="74"/>
      <c s="70" t="str">
        <f>IF(AK1016="","",IF(AK1016&gt;0,COUNT($AG$2:AG1016),""))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IF(BC1016="","",IF(BC1016&gt;0,COUNT($AY$2:AY1016),""))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7" spans="1:157" ht="15.75" customHeight="1">
      <c r="A1017" s="72" t="str">
        <f>IF('S.D.PASTE SHEET'!A1017="","",'S.D.PASTE SHEET'!A1017)</f>
        <v/>
      </c>
      <c s="72" t="str">
        <f>IF('S.D.PASTE SHEET'!B1017="","",'S.D.PASTE SHEET'!B1017)</f>
        <v/>
      </c>
      <c s="72" t="str">
        <f>IF('S.D.PASTE SHEET'!C1017="","",'S.D.PASTE SHEET'!C1017)</f>
        <v/>
      </c>
      <c s="73" t="str">
        <f>IF('S.D.PASTE SHEET'!D1017="","",'S.D.PASTE SHEET'!D1017)</f>
        <v/>
      </c>
      <c s="72" t="str">
        <f>IF('S.D.PASTE SHEET'!E1017="","",UPPER('S.D.PASTE SHEET'!E1017))</f>
        <v/>
      </c>
      <c s="72" t="str">
        <f>IF('S.D.PASTE SHEET'!F1017="","",'S.D.PASTE SHEET'!F1017)</f>
        <v/>
      </c>
      <c s="72" t="str">
        <f>IF('S.D.PASTE SHEET'!G1017="","",UPPER('S.D.PASTE SHEET'!G1017))</f>
        <v/>
      </c>
      <c s="72" t="str">
        <f>IF('S.D.PASTE SHEET'!H1017="","",UPPER('S.D.PASTE SHEET'!H1017))</f>
        <v/>
      </c>
      <c s="72" t="str">
        <f>IF('S.D.PASTE SHEET'!I1017="","",'S.D.PASTE SHEET'!I1017)</f>
        <v/>
      </c>
      <c s="73" t="str">
        <f>IF('S.D.PASTE SHEET'!J1017="","",'S.D.PASTE SHEET'!J1017)</f>
        <v/>
      </c>
      <c s="72" t="str">
        <f>IF('S.D.PASTE SHEET'!K1017="","",'S.D.PASTE SHEET'!K1017)</f>
        <v/>
      </c>
      <c s="72" t="str">
        <f>IF('S.D.PASTE SHEET'!L1017="","",'S.D.PASTE SHEET'!L1017)</f>
        <v/>
      </c>
      <c s="72" t="str">
        <f>IF('S.D.PASTE SHEET'!M1017="","",'S.D.PASTE SHEET'!M1017)</f>
        <v/>
      </c>
      <c s="72" t="str">
        <f>IF('S.D.PASTE SHEET'!N1017="","",'S.D.PASTE SHEET'!N1017)</f>
        <v/>
      </c>
      <c s="72" t="str">
        <f>IF('S.D.PASTE SHEET'!O1017="","",'S.D.PASTE SHEET'!O1017)</f>
        <v/>
      </c>
      <c s="72" t="str">
        <f>IF('S.D.PASTE SHEET'!P1017="","",'S.D.PASTE SHEET'!P1017)</f>
        <v/>
      </c>
      <c s="72" t="str">
        <f>IF('S.D.PASTE SHEET'!Q1017="","",'S.D.PASTE SHEET'!Q1017)</f>
        <v/>
      </c>
      <c s="72" t="str">
        <f>IF('S.D.PASTE SHEET'!R1017="","",'S.D.PASTE SHEET'!R1017)</f>
        <v/>
      </c>
      <c s="72" t="str">
        <f>IF('S.D.PASTE SHEET'!S1017="","",'S.D.PASTE SHEET'!S1017)</f>
        <v/>
      </c>
      <c s="72" t="str">
        <f>IF('S.D.PASTE SHEET'!T1017="","",'S.D.PASTE SHEET'!T1017)</f>
        <v/>
      </c>
      <c s="72" t="str">
        <f>IF('S.D.PASTE SHEET'!U1017="","",'S.D.PASTE SHEET'!U1017)</f>
        <v/>
      </c>
      <c s="72" t="str">
        <f>IF('S.D.PASTE SHEET'!V1017="","",'S.D.PASTE SHEET'!V1017)</f>
        <v/>
      </c>
      <c s="72" t="str">
        <f>IF('S.D.PASTE SHEET'!W1017="","",'S.D.PASTE SHEET'!W1017)</f>
        <v/>
      </c>
      <c s="72" t="str">
        <f>IF('S.D.PASTE SHEET'!X1017="","",'S.D.PASTE SHEET'!X1017)</f>
        <v/>
      </c>
      <c s="72" t="str">
        <f>IF('S.D.PASTE SHEET'!Y1017="","",'S.D.PASTE SHEET'!Y1017)</f>
        <v/>
      </c>
      <c s="72" t="str">
        <f>IF('S.D.PASTE SHEET'!Z1017="","",'S.D.PASTE SHEET'!Z1017)</f>
        <v/>
      </c>
      <c s="72" t="str">
        <f>IF('S.D.PASTE SHEET'!AA1017="","",'S.D.PASTE SHEET'!AA1017)</f>
        <v/>
      </c>
      <c s="72" t="str">
        <f>IF('S.D.PASTE SHEET'!AB1017="","",'S.D.PASTE SHEET'!AB1017)</f>
        <v/>
      </c>
      <c s="72" t="str">
        <f>IF('S.D.PASTE SHEET'!AC1017="","",'S.D.PASTE SHEET'!AC1017)</f>
        <v/>
      </c>
      <c s="72" t="str">
        <f>IF('S.D.PASTE SHEET'!AD1017="","",'S.D.PASTE SHEET'!AD1017)</f>
        <v/>
      </c>
      <c s="74"/>
      <c s="70" t="str">
        <f>IF(AK1017="","",IF(AK1017&gt;0,COUNT($AG$2:AG1017),""))</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IF(BC1017="","",IF(BC1017&gt;0,COUNT($AY$2:AY1017),""))</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8" spans="1:157" ht="15.75" customHeight="1">
      <c r="A1018" s="72" t="str">
        <f>IF('S.D.PASTE SHEET'!A1018="","",'S.D.PASTE SHEET'!A1018)</f>
        <v/>
      </c>
      <c s="72" t="str">
        <f>IF('S.D.PASTE SHEET'!B1018="","",'S.D.PASTE SHEET'!B1018)</f>
        <v/>
      </c>
      <c s="72" t="str">
        <f>IF('S.D.PASTE SHEET'!C1018="","",'S.D.PASTE SHEET'!C1018)</f>
        <v/>
      </c>
      <c s="73" t="str">
        <f>IF('S.D.PASTE SHEET'!D1018="","",'S.D.PASTE SHEET'!D1018)</f>
        <v/>
      </c>
      <c s="72" t="str">
        <f>IF('S.D.PASTE SHEET'!E1018="","",UPPER('S.D.PASTE SHEET'!E1018))</f>
        <v/>
      </c>
      <c s="72" t="str">
        <f>IF('S.D.PASTE SHEET'!F1018="","",'S.D.PASTE SHEET'!F1018)</f>
        <v/>
      </c>
      <c s="72" t="str">
        <f>IF('S.D.PASTE SHEET'!G1018="","",UPPER('S.D.PASTE SHEET'!G1018))</f>
        <v/>
      </c>
      <c s="72" t="str">
        <f>IF('S.D.PASTE SHEET'!H1018="","",UPPER('S.D.PASTE SHEET'!H1018))</f>
        <v/>
      </c>
      <c s="72" t="str">
        <f>IF('S.D.PASTE SHEET'!I1018="","",'S.D.PASTE SHEET'!I1018)</f>
        <v/>
      </c>
      <c s="73" t="str">
        <f>IF('S.D.PASTE SHEET'!J1018="","",'S.D.PASTE SHEET'!J1018)</f>
        <v/>
      </c>
      <c s="72" t="str">
        <f>IF('S.D.PASTE SHEET'!K1018="","",'S.D.PASTE SHEET'!K1018)</f>
        <v/>
      </c>
      <c s="72" t="str">
        <f>IF('S.D.PASTE SHEET'!L1018="","",'S.D.PASTE SHEET'!L1018)</f>
        <v/>
      </c>
      <c s="72" t="str">
        <f>IF('S.D.PASTE SHEET'!M1018="","",'S.D.PASTE SHEET'!M1018)</f>
        <v/>
      </c>
      <c s="72" t="str">
        <f>IF('S.D.PASTE SHEET'!N1018="","",'S.D.PASTE SHEET'!N1018)</f>
        <v/>
      </c>
      <c s="72" t="str">
        <f>IF('S.D.PASTE SHEET'!O1018="","",'S.D.PASTE SHEET'!O1018)</f>
        <v/>
      </c>
      <c s="72" t="str">
        <f>IF('S.D.PASTE SHEET'!P1018="","",'S.D.PASTE SHEET'!P1018)</f>
        <v/>
      </c>
      <c s="72" t="str">
        <f>IF('S.D.PASTE SHEET'!Q1018="","",'S.D.PASTE SHEET'!Q1018)</f>
        <v/>
      </c>
      <c s="72" t="str">
        <f>IF('S.D.PASTE SHEET'!R1018="","",'S.D.PASTE SHEET'!R1018)</f>
        <v/>
      </c>
      <c s="72" t="str">
        <f>IF('S.D.PASTE SHEET'!S1018="","",'S.D.PASTE SHEET'!S1018)</f>
        <v/>
      </c>
      <c s="72" t="str">
        <f>IF('S.D.PASTE SHEET'!T1018="","",'S.D.PASTE SHEET'!T1018)</f>
        <v/>
      </c>
      <c s="72" t="str">
        <f>IF('S.D.PASTE SHEET'!U1018="","",'S.D.PASTE SHEET'!U1018)</f>
        <v/>
      </c>
      <c s="72" t="str">
        <f>IF('S.D.PASTE SHEET'!V1018="","",'S.D.PASTE SHEET'!V1018)</f>
        <v/>
      </c>
      <c s="72" t="str">
        <f>IF('S.D.PASTE SHEET'!W1018="","",'S.D.PASTE SHEET'!W1018)</f>
        <v/>
      </c>
      <c s="72" t="str">
        <f>IF('S.D.PASTE SHEET'!X1018="","",'S.D.PASTE SHEET'!X1018)</f>
        <v/>
      </c>
      <c s="72" t="str">
        <f>IF('S.D.PASTE SHEET'!Y1018="","",'S.D.PASTE SHEET'!Y1018)</f>
        <v/>
      </c>
      <c s="72" t="str">
        <f>IF('S.D.PASTE SHEET'!Z1018="","",'S.D.PASTE SHEET'!Z1018)</f>
        <v/>
      </c>
      <c s="72" t="str">
        <f>IF('S.D.PASTE SHEET'!AA1018="","",'S.D.PASTE SHEET'!AA1018)</f>
        <v/>
      </c>
      <c s="72" t="str">
        <f>IF('S.D.PASTE SHEET'!AB1018="","",'S.D.PASTE SHEET'!AB1018)</f>
        <v/>
      </c>
      <c s="72" t="str">
        <f>IF('S.D.PASTE SHEET'!AC1018="","",'S.D.PASTE SHEET'!AC1018)</f>
        <v/>
      </c>
      <c s="72" t="str">
        <f>IF('S.D.PASTE SHEET'!AD1018="","",'S.D.PASTE SHEET'!AD1018)</f>
        <v/>
      </c>
      <c s="74"/>
      <c s="70" t="str">
        <f>IF(AK1018="","",IF(AK1018&gt;0,COUNT($AG$2:AG1018),""))</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IF(BC1018="","",IF(BC1018&gt;0,COUNT($AY$2:AY1018),""))</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19" spans="1:157" ht="15.75" customHeight="1">
      <c r="A1019" s="72" t="str">
        <f>IF('S.D.PASTE SHEET'!A1019="","",'S.D.PASTE SHEET'!A1019)</f>
        <v/>
      </c>
      <c s="72" t="str">
        <f>IF('S.D.PASTE SHEET'!B1019="","",'S.D.PASTE SHEET'!B1019)</f>
        <v/>
      </c>
      <c s="72" t="str">
        <f>IF('S.D.PASTE SHEET'!C1019="","",'S.D.PASTE SHEET'!C1019)</f>
        <v/>
      </c>
      <c s="73" t="str">
        <f>IF('S.D.PASTE SHEET'!D1019="","",'S.D.PASTE SHEET'!D1019)</f>
        <v/>
      </c>
      <c s="72" t="str">
        <f>IF('S.D.PASTE SHEET'!E1019="","",UPPER('S.D.PASTE SHEET'!E1019))</f>
        <v/>
      </c>
      <c s="72" t="str">
        <f>IF('S.D.PASTE SHEET'!F1019="","",'S.D.PASTE SHEET'!F1019)</f>
        <v/>
      </c>
      <c s="72" t="str">
        <f>IF('S.D.PASTE SHEET'!G1019="","",UPPER('S.D.PASTE SHEET'!G1019))</f>
        <v/>
      </c>
      <c s="72" t="str">
        <f>IF('S.D.PASTE SHEET'!H1019="","",UPPER('S.D.PASTE SHEET'!H1019))</f>
        <v/>
      </c>
      <c s="72" t="str">
        <f>IF('S.D.PASTE SHEET'!I1019="","",'S.D.PASTE SHEET'!I1019)</f>
        <v/>
      </c>
      <c s="73" t="str">
        <f>IF('S.D.PASTE SHEET'!J1019="","",'S.D.PASTE SHEET'!J1019)</f>
        <v/>
      </c>
      <c s="72" t="str">
        <f>IF('S.D.PASTE SHEET'!K1019="","",'S.D.PASTE SHEET'!K1019)</f>
        <v/>
      </c>
      <c s="72" t="str">
        <f>IF('S.D.PASTE SHEET'!L1019="","",'S.D.PASTE SHEET'!L1019)</f>
        <v/>
      </c>
      <c s="72" t="str">
        <f>IF('S.D.PASTE SHEET'!M1019="","",'S.D.PASTE SHEET'!M1019)</f>
        <v/>
      </c>
      <c s="72" t="str">
        <f>IF('S.D.PASTE SHEET'!N1019="","",'S.D.PASTE SHEET'!N1019)</f>
        <v/>
      </c>
      <c s="72" t="str">
        <f>IF('S.D.PASTE SHEET'!O1019="","",'S.D.PASTE SHEET'!O1019)</f>
        <v/>
      </c>
      <c s="72" t="str">
        <f>IF('S.D.PASTE SHEET'!P1019="","",'S.D.PASTE SHEET'!P1019)</f>
        <v/>
      </c>
      <c s="72" t="str">
        <f>IF('S.D.PASTE SHEET'!Q1019="","",'S.D.PASTE SHEET'!Q1019)</f>
        <v/>
      </c>
      <c s="72" t="str">
        <f>IF('S.D.PASTE SHEET'!R1019="","",'S.D.PASTE SHEET'!R1019)</f>
        <v/>
      </c>
      <c s="72" t="str">
        <f>IF('S.D.PASTE SHEET'!S1019="","",'S.D.PASTE SHEET'!S1019)</f>
        <v/>
      </c>
      <c s="72" t="str">
        <f>IF('S.D.PASTE SHEET'!T1019="","",'S.D.PASTE SHEET'!T1019)</f>
        <v/>
      </c>
      <c s="72" t="str">
        <f>IF('S.D.PASTE SHEET'!U1019="","",'S.D.PASTE SHEET'!U1019)</f>
        <v/>
      </c>
      <c s="72" t="str">
        <f>IF('S.D.PASTE SHEET'!V1019="","",'S.D.PASTE SHEET'!V1019)</f>
        <v/>
      </c>
      <c s="72" t="str">
        <f>IF('S.D.PASTE SHEET'!W1019="","",'S.D.PASTE SHEET'!W1019)</f>
        <v/>
      </c>
      <c s="72" t="str">
        <f>IF('S.D.PASTE SHEET'!X1019="","",'S.D.PASTE SHEET'!X1019)</f>
        <v/>
      </c>
      <c s="72" t="str">
        <f>IF('S.D.PASTE SHEET'!Y1019="","",'S.D.PASTE SHEET'!Y1019)</f>
        <v/>
      </c>
      <c s="72" t="str">
        <f>IF('S.D.PASTE SHEET'!Z1019="","",'S.D.PASTE SHEET'!Z1019)</f>
        <v/>
      </c>
      <c s="72" t="str">
        <f>IF('S.D.PASTE SHEET'!AA1019="","",'S.D.PASTE SHEET'!AA1019)</f>
        <v/>
      </c>
      <c s="72" t="str">
        <f>IF('S.D.PASTE SHEET'!AB1019="","",'S.D.PASTE SHEET'!AB1019)</f>
        <v/>
      </c>
      <c s="72" t="str">
        <f>IF('S.D.PASTE SHEET'!AC1019="","",'S.D.PASTE SHEET'!AC1019)</f>
        <v/>
      </c>
      <c s="72" t="str">
        <f>IF('S.D.PASTE SHEET'!AD1019="","",'S.D.PASTE SHEET'!AD1019)</f>
        <v/>
      </c>
      <c s="74"/>
      <c s="70" t="str">
        <f>IF(AK1019="","",IF(AK1019&gt;0,COUNT($AG$2:AG1019),""))</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IF(BC1019="","",IF(BC1019&gt;0,COUNT($AY$2:AY1019),""))</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0" spans="1:157" ht="15.75" customHeight="1">
      <c r="A1020" s="72" t="str">
        <f>IF('S.D.PASTE SHEET'!A1020="","",'S.D.PASTE SHEET'!A1020)</f>
        <v/>
      </c>
      <c s="72" t="str">
        <f>IF('S.D.PASTE SHEET'!B1020="","",'S.D.PASTE SHEET'!B1020)</f>
        <v/>
      </c>
      <c s="72" t="str">
        <f>IF('S.D.PASTE SHEET'!C1020="","",'S.D.PASTE SHEET'!C1020)</f>
        <v/>
      </c>
      <c s="73" t="str">
        <f>IF('S.D.PASTE SHEET'!D1020="","",'S.D.PASTE SHEET'!D1020)</f>
        <v/>
      </c>
      <c s="72" t="str">
        <f>IF('S.D.PASTE SHEET'!E1020="","",UPPER('S.D.PASTE SHEET'!E1020))</f>
        <v/>
      </c>
      <c s="72" t="str">
        <f>IF('S.D.PASTE SHEET'!F1020="","",'S.D.PASTE SHEET'!F1020)</f>
        <v/>
      </c>
      <c s="72" t="str">
        <f>IF('S.D.PASTE SHEET'!G1020="","",UPPER('S.D.PASTE SHEET'!G1020))</f>
        <v/>
      </c>
      <c s="72" t="str">
        <f>IF('S.D.PASTE SHEET'!H1020="","",UPPER('S.D.PASTE SHEET'!H1020))</f>
        <v/>
      </c>
      <c s="72" t="str">
        <f>IF('S.D.PASTE SHEET'!I1020="","",'S.D.PASTE SHEET'!I1020)</f>
        <v/>
      </c>
      <c s="73" t="str">
        <f>IF('S.D.PASTE SHEET'!J1020="","",'S.D.PASTE SHEET'!J1020)</f>
        <v/>
      </c>
      <c s="72" t="str">
        <f>IF('S.D.PASTE SHEET'!K1020="","",'S.D.PASTE SHEET'!K1020)</f>
        <v/>
      </c>
      <c s="72" t="str">
        <f>IF('S.D.PASTE SHEET'!L1020="","",'S.D.PASTE SHEET'!L1020)</f>
        <v/>
      </c>
      <c s="72" t="str">
        <f>IF('S.D.PASTE SHEET'!M1020="","",'S.D.PASTE SHEET'!M1020)</f>
        <v/>
      </c>
      <c s="72" t="str">
        <f>IF('S.D.PASTE SHEET'!N1020="","",'S.D.PASTE SHEET'!N1020)</f>
        <v/>
      </c>
      <c s="72" t="str">
        <f>IF('S.D.PASTE SHEET'!O1020="","",'S.D.PASTE SHEET'!O1020)</f>
        <v/>
      </c>
      <c s="72" t="str">
        <f>IF('S.D.PASTE SHEET'!P1020="","",'S.D.PASTE SHEET'!P1020)</f>
        <v/>
      </c>
      <c s="72" t="str">
        <f>IF('S.D.PASTE SHEET'!Q1020="","",'S.D.PASTE SHEET'!Q1020)</f>
        <v/>
      </c>
      <c s="72" t="str">
        <f>IF('S.D.PASTE SHEET'!R1020="","",'S.D.PASTE SHEET'!R1020)</f>
        <v/>
      </c>
      <c s="72" t="str">
        <f>IF('S.D.PASTE SHEET'!S1020="","",'S.D.PASTE SHEET'!S1020)</f>
        <v/>
      </c>
      <c s="72" t="str">
        <f>IF('S.D.PASTE SHEET'!T1020="","",'S.D.PASTE SHEET'!T1020)</f>
        <v/>
      </c>
      <c s="72" t="str">
        <f>IF('S.D.PASTE SHEET'!U1020="","",'S.D.PASTE SHEET'!U1020)</f>
        <v/>
      </c>
      <c s="72" t="str">
        <f>IF('S.D.PASTE SHEET'!V1020="","",'S.D.PASTE SHEET'!V1020)</f>
        <v/>
      </c>
      <c s="72" t="str">
        <f>IF('S.D.PASTE SHEET'!W1020="","",'S.D.PASTE SHEET'!W1020)</f>
        <v/>
      </c>
      <c s="72" t="str">
        <f>IF('S.D.PASTE SHEET'!X1020="","",'S.D.PASTE SHEET'!X1020)</f>
        <v/>
      </c>
      <c s="72" t="str">
        <f>IF('S.D.PASTE SHEET'!Y1020="","",'S.D.PASTE SHEET'!Y1020)</f>
        <v/>
      </c>
      <c s="72" t="str">
        <f>IF('S.D.PASTE SHEET'!Z1020="","",'S.D.PASTE SHEET'!Z1020)</f>
        <v/>
      </c>
      <c s="72" t="str">
        <f>IF('S.D.PASTE SHEET'!AA1020="","",'S.D.PASTE SHEET'!AA1020)</f>
        <v/>
      </c>
      <c s="72" t="str">
        <f>IF('S.D.PASTE SHEET'!AB1020="","",'S.D.PASTE SHEET'!AB1020)</f>
        <v/>
      </c>
      <c s="72" t="str">
        <f>IF('S.D.PASTE SHEET'!AC1020="","",'S.D.PASTE SHEET'!AC1020)</f>
        <v/>
      </c>
      <c s="72" t="str">
        <f>IF('S.D.PASTE SHEET'!AD1020="","",'S.D.PASTE SHEET'!AD1020)</f>
        <v/>
      </c>
      <c s="74"/>
      <c s="70" t="str">
        <f>IF(AK1020="","",IF(AK1020&gt;0,COUNT($AG$2:AG1020),""))</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IF(BC1020="","",IF(BC1020&gt;0,COUNT($AY$2:AY1020),""))</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1" spans="1:157" ht="15.75" customHeight="1">
      <c r="A1021" s="72" t="str">
        <f>IF('S.D.PASTE SHEET'!A1021="","",'S.D.PASTE SHEET'!A1021)</f>
        <v/>
      </c>
      <c s="72" t="str">
        <f>IF('S.D.PASTE SHEET'!B1021="","",'S.D.PASTE SHEET'!B1021)</f>
        <v/>
      </c>
      <c s="72" t="str">
        <f>IF('S.D.PASTE SHEET'!C1021="","",'S.D.PASTE SHEET'!C1021)</f>
        <v/>
      </c>
      <c s="73" t="str">
        <f>IF('S.D.PASTE SHEET'!D1021="","",'S.D.PASTE SHEET'!D1021)</f>
        <v/>
      </c>
      <c s="72" t="str">
        <f>IF('S.D.PASTE SHEET'!E1021="","",UPPER('S.D.PASTE SHEET'!E1021))</f>
        <v/>
      </c>
      <c s="72" t="str">
        <f>IF('S.D.PASTE SHEET'!F1021="","",'S.D.PASTE SHEET'!F1021)</f>
        <v/>
      </c>
      <c s="72" t="str">
        <f>IF('S.D.PASTE SHEET'!G1021="","",UPPER('S.D.PASTE SHEET'!G1021))</f>
        <v/>
      </c>
      <c s="72" t="str">
        <f>IF('S.D.PASTE SHEET'!H1021="","",UPPER('S.D.PASTE SHEET'!H1021))</f>
        <v/>
      </c>
      <c s="72" t="str">
        <f>IF('S.D.PASTE SHEET'!I1021="","",'S.D.PASTE SHEET'!I1021)</f>
        <v/>
      </c>
      <c s="73" t="str">
        <f>IF('S.D.PASTE SHEET'!J1021="","",'S.D.PASTE SHEET'!J1021)</f>
        <v/>
      </c>
      <c s="72" t="str">
        <f>IF('S.D.PASTE SHEET'!K1021="","",'S.D.PASTE SHEET'!K1021)</f>
        <v/>
      </c>
      <c s="72" t="str">
        <f>IF('S.D.PASTE SHEET'!L1021="","",'S.D.PASTE SHEET'!L1021)</f>
        <v/>
      </c>
      <c s="72" t="str">
        <f>IF('S.D.PASTE SHEET'!M1021="","",'S.D.PASTE SHEET'!M1021)</f>
        <v/>
      </c>
      <c s="72" t="str">
        <f>IF('S.D.PASTE SHEET'!N1021="","",'S.D.PASTE SHEET'!N1021)</f>
        <v/>
      </c>
      <c s="72" t="str">
        <f>IF('S.D.PASTE SHEET'!O1021="","",'S.D.PASTE SHEET'!O1021)</f>
        <v/>
      </c>
      <c s="72" t="str">
        <f>IF('S.D.PASTE SHEET'!P1021="","",'S.D.PASTE SHEET'!P1021)</f>
        <v/>
      </c>
      <c s="72" t="str">
        <f>IF('S.D.PASTE SHEET'!Q1021="","",'S.D.PASTE SHEET'!Q1021)</f>
        <v/>
      </c>
      <c s="72" t="str">
        <f>IF('S.D.PASTE SHEET'!R1021="","",'S.D.PASTE SHEET'!R1021)</f>
        <v/>
      </c>
      <c s="72" t="str">
        <f>IF('S.D.PASTE SHEET'!S1021="","",'S.D.PASTE SHEET'!S1021)</f>
        <v/>
      </c>
      <c s="72" t="str">
        <f>IF('S.D.PASTE SHEET'!T1021="","",'S.D.PASTE SHEET'!T1021)</f>
        <v/>
      </c>
      <c s="72" t="str">
        <f>IF('S.D.PASTE SHEET'!U1021="","",'S.D.PASTE SHEET'!U1021)</f>
        <v/>
      </c>
      <c s="72" t="str">
        <f>IF('S.D.PASTE SHEET'!V1021="","",'S.D.PASTE SHEET'!V1021)</f>
        <v/>
      </c>
      <c s="72" t="str">
        <f>IF('S.D.PASTE SHEET'!W1021="","",'S.D.PASTE SHEET'!W1021)</f>
        <v/>
      </c>
      <c s="72" t="str">
        <f>IF('S.D.PASTE SHEET'!X1021="","",'S.D.PASTE SHEET'!X1021)</f>
        <v/>
      </c>
      <c s="72" t="str">
        <f>IF('S.D.PASTE SHEET'!Y1021="","",'S.D.PASTE SHEET'!Y1021)</f>
        <v/>
      </c>
      <c s="72" t="str">
        <f>IF('S.D.PASTE SHEET'!Z1021="","",'S.D.PASTE SHEET'!Z1021)</f>
        <v/>
      </c>
      <c s="72" t="str">
        <f>IF('S.D.PASTE SHEET'!AA1021="","",'S.D.PASTE SHEET'!AA1021)</f>
        <v/>
      </c>
      <c s="72" t="str">
        <f>IF('S.D.PASTE SHEET'!AB1021="","",'S.D.PASTE SHEET'!AB1021)</f>
        <v/>
      </c>
      <c s="72" t="str">
        <f>IF('S.D.PASTE SHEET'!AC1021="","",'S.D.PASTE SHEET'!AC1021)</f>
        <v/>
      </c>
      <c s="72" t="str">
        <f>IF('S.D.PASTE SHEET'!AD1021="","",'S.D.PASTE SHEET'!AD1021)</f>
        <v/>
      </c>
      <c s="74"/>
      <c s="70" t="str">
        <f>IF(AK1021="","",IF(AK1021&gt;0,COUNT($AG$2:AG1021),""))</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IF(BC1021="","",IF(BC1021&gt;0,COUNT($AY$2:AY1021),""))</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2" spans="1:157" ht="15.75" customHeight="1">
      <c r="A1022" s="72" t="str">
        <f>IF('S.D.PASTE SHEET'!A1022="","",'S.D.PASTE SHEET'!A1022)</f>
        <v/>
      </c>
      <c s="72" t="str">
        <f>IF('S.D.PASTE SHEET'!B1022="","",'S.D.PASTE SHEET'!B1022)</f>
        <v/>
      </c>
      <c s="72" t="str">
        <f>IF('S.D.PASTE SHEET'!C1022="","",'S.D.PASTE SHEET'!C1022)</f>
        <v/>
      </c>
      <c s="73" t="str">
        <f>IF('S.D.PASTE SHEET'!D1022="","",'S.D.PASTE SHEET'!D1022)</f>
        <v/>
      </c>
      <c s="72" t="str">
        <f>IF('S.D.PASTE SHEET'!E1022="","",UPPER('S.D.PASTE SHEET'!E1022))</f>
        <v/>
      </c>
      <c s="72" t="str">
        <f>IF('S.D.PASTE SHEET'!F1022="","",'S.D.PASTE SHEET'!F1022)</f>
        <v/>
      </c>
      <c s="72" t="str">
        <f>IF('S.D.PASTE SHEET'!G1022="","",UPPER('S.D.PASTE SHEET'!G1022))</f>
        <v/>
      </c>
      <c s="72" t="str">
        <f>IF('S.D.PASTE SHEET'!H1022="","",UPPER('S.D.PASTE SHEET'!H1022))</f>
        <v/>
      </c>
      <c s="72" t="str">
        <f>IF('S.D.PASTE SHEET'!I1022="","",'S.D.PASTE SHEET'!I1022)</f>
        <v/>
      </c>
      <c s="73" t="str">
        <f>IF('S.D.PASTE SHEET'!J1022="","",'S.D.PASTE SHEET'!J1022)</f>
        <v/>
      </c>
      <c s="72" t="str">
        <f>IF('S.D.PASTE SHEET'!K1022="","",'S.D.PASTE SHEET'!K1022)</f>
        <v/>
      </c>
      <c s="72" t="str">
        <f>IF('S.D.PASTE SHEET'!L1022="","",'S.D.PASTE SHEET'!L1022)</f>
        <v/>
      </c>
      <c s="72" t="str">
        <f>IF('S.D.PASTE SHEET'!M1022="","",'S.D.PASTE SHEET'!M1022)</f>
        <v/>
      </c>
      <c s="72" t="str">
        <f>IF('S.D.PASTE SHEET'!N1022="","",'S.D.PASTE SHEET'!N1022)</f>
        <v/>
      </c>
      <c s="72" t="str">
        <f>IF('S.D.PASTE SHEET'!O1022="","",'S.D.PASTE SHEET'!O1022)</f>
        <v/>
      </c>
      <c s="72" t="str">
        <f>IF('S.D.PASTE SHEET'!P1022="","",'S.D.PASTE SHEET'!P1022)</f>
        <v/>
      </c>
      <c s="72" t="str">
        <f>IF('S.D.PASTE SHEET'!Q1022="","",'S.D.PASTE SHEET'!Q1022)</f>
        <v/>
      </c>
      <c s="72" t="str">
        <f>IF('S.D.PASTE SHEET'!R1022="","",'S.D.PASTE SHEET'!R1022)</f>
        <v/>
      </c>
      <c s="72" t="str">
        <f>IF('S.D.PASTE SHEET'!S1022="","",'S.D.PASTE SHEET'!S1022)</f>
        <v/>
      </c>
      <c s="72" t="str">
        <f>IF('S.D.PASTE SHEET'!T1022="","",'S.D.PASTE SHEET'!T1022)</f>
        <v/>
      </c>
      <c s="72" t="str">
        <f>IF('S.D.PASTE SHEET'!U1022="","",'S.D.PASTE SHEET'!U1022)</f>
        <v/>
      </c>
      <c s="72" t="str">
        <f>IF('S.D.PASTE SHEET'!V1022="","",'S.D.PASTE SHEET'!V1022)</f>
        <v/>
      </c>
      <c s="72" t="str">
        <f>IF('S.D.PASTE SHEET'!W1022="","",'S.D.PASTE SHEET'!W1022)</f>
        <v/>
      </c>
      <c s="72" t="str">
        <f>IF('S.D.PASTE SHEET'!X1022="","",'S.D.PASTE SHEET'!X1022)</f>
        <v/>
      </c>
      <c s="72" t="str">
        <f>IF('S.D.PASTE SHEET'!Y1022="","",'S.D.PASTE SHEET'!Y1022)</f>
        <v/>
      </c>
      <c s="72" t="str">
        <f>IF('S.D.PASTE SHEET'!Z1022="","",'S.D.PASTE SHEET'!Z1022)</f>
        <v/>
      </c>
      <c s="72" t="str">
        <f>IF('S.D.PASTE SHEET'!AA1022="","",'S.D.PASTE SHEET'!AA1022)</f>
        <v/>
      </c>
      <c s="72" t="str">
        <f>IF('S.D.PASTE SHEET'!AB1022="","",'S.D.PASTE SHEET'!AB1022)</f>
        <v/>
      </c>
      <c s="72" t="str">
        <f>IF('S.D.PASTE SHEET'!AC1022="","",'S.D.PASTE SHEET'!AC1022)</f>
        <v/>
      </c>
      <c s="72" t="str">
        <f>IF('S.D.PASTE SHEET'!AD1022="","",'S.D.PASTE SHEET'!AD1022)</f>
        <v/>
      </c>
      <c s="74"/>
      <c s="70" t="str">
        <f>IF(AK1022="","",IF(AK1022&gt;0,COUNT($AG$2:AG1022),""))</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IF(BC1022="","",IF(BC1022&gt;0,COUNT($AY$2:AY1022),""))</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3" spans="1:157" ht="15.75" customHeight="1">
      <c r="A1023" s="72" t="str">
        <f>IF('S.D.PASTE SHEET'!A1023="","",'S.D.PASTE SHEET'!A1023)</f>
        <v/>
      </c>
      <c s="72" t="str">
        <f>IF('S.D.PASTE SHEET'!B1023="","",'S.D.PASTE SHEET'!B1023)</f>
        <v/>
      </c>
      <c s="72" t="str">
        <f>IF('S.D.PASTE SHEET'!C1023="","",'S.D.PASTE SHEET'!C1023)</f>
        <v/>
      </c>
      <c s="73" t="str">
        <f>IF('S.D.PASTE SHEET'!D1023="","",'S.D.PASTE SHEET'!D1023)</f>
        <v/>
      </c>
      <c s="72" t="str">
        <f>IF('S.D.PASTE SHEET'!E1023="","",UPPER('S.D.PASTE SHEET'!E1023))</f>
        <v/>
      </c>
      <c s="72" t="str">
        <f>IF('S.D.PASTE SHEET'!F1023="","",'S.D.PASTE SHEET'!F1023)</f>
        <v/>
      </c>
      <c s="72" t="str">
        <f>IF('S.D.PASTE SHEET'!G1023="","",UPPER('S.D.PASTE SHEET'!G1023))</f>
        <v/>
      </c>
      <c s="72" t="str">
        <f>IF('S.D.PASTE SHEET'!H1023="","",UPPER('S.D.PASTE SHEET'!H1023))</f>
        <v/>
      </c>
      <c s="72" t="str">
        <f>IF('S.D.PASTE SHEET'!I1023="","",'S.D.PASTE SHEET'!I1023)</f>
        <v/>
      </c>
      <c s="73" t="str">
        <f>IF('S.D.PASTE SHEET'!J1023="","",'S.D.PASTE SHEET'!J1023)</f>
        <v/>
      </c>
      <c s="72" t="str">
        <f>IF('S.D.PASTE SHEET'!K1023="","",'S.D.PASTE SHEET'!K1023)</f>
        <v/>
      </c>
      <c s="72" t="str">
        <f>IF('S.D.PASTE SHEET'!L1023="","",'S.D.PASTE SHEET'!L1023)</f>
        <v/>
      </c>
      <c s="72" t="str">
        <f>IF('S.D.PASTE SHEET'!M1023="","",'S.D.PASTE SHEET'!M1023)</f>
        <v/>
      </c>
      <c s="72" t="str">
        <f>IF('S.D.PASTE SHEET'!N1023="","",'S.D.PASTE SHEET'!N1023)</f>
        <v/>
      </c>
      <c s="72" t="str">
        <f>IF('S.D.PASTE SHEET'!O1023="","",'S.D.PASTE SHEET'!O1023)</f>
        <v/>
      </c>
      <c s="72" t="str">
        <f>IF('S.D.PASTE SHEET'!P1023="","",'S.D.PASTE SHEET'!P1023)</f>
        <v/>
      </c>
      <c s="72" t="str">
        <f>IF('S.D.PASTE SHEET'!Q1023="","",'S.D.PASTE SHEET'!Q1023)</f>
        <v/>
      </c>
      <c s="72" t="str">
        <f>IF('S.D.PASTE SHEET'!R1023="","",'S.D.PASTE SHEET'!R1023)</f>
        <v/>
      </c>
      <c s="72" t="str">
        <f>IF('S.D.PASTE SHEET'!S1023="","",'S.D.PASTE SHEET'!S1023)</f>
        <v/>
      </c>
      <c s="72" t="str">
        <f>IF('S.D.PASTE SHEET'!T1023="","",'S.D.PASTE SHEET'!T1023)</f>
        <v/>
      </c>
      <c s="72" t="str">
        <f>IF('S.D.PASTE SHEET'!U1023="","",'S.D.PASTE SHEET'!U1023)</f>
        <v/>
      </c>
      <c s="72" t="str">
        <f>IF('S.D.PASTE SHEET'!V1023="","",'S.D.PASTE SHEET'!V1023)</f>
        <v/>
      </c>
      <c s="72" t="str">
        <f>IF('S.D.PASTE SHEET'!W1023="","",'S.D.PASTE SHEET'!W1023)</f>
        <v/>
      </c>
      <c s="72" t="str">
        <f>IF('S.D.PASTE SHEET'!X1023="","",'S.D.PASTE SHEET'!X1023)</f>
        <v/>
      </c>
      <c s="72" t="str">
        <f>IF('S.D.PASTE SHEET'!Y1023="","",'S.D.PASTE SHEET'!Y1023)</f>
        <v/>
      </c>
      <c s="72" t="str">
        <f>IF('S.D.PASTE SHEET'!Z1023="","",'S.D.PASTE SHEET'!Z1023)</f>
        <v/>
      </c>
      <c s="72" t="str">
        <f>IF('S.D.PASTE SHEET'!AA1023="","",'S.D.PASTE SHEET'!AA1023)</f>
        <v/>
      </c>
      <c s="72" t="str">
        <f>IF('S.D.PASTE SHEET'!AB1023="","",'S.D.PASTE SHEET'!AB1023)</f>
        <v/>
      </c>
      <c s="72" t="str">
        <f>IF('S.D.PASTE SHEET'!AC1023="","",'S.D.PASTE SHEET'!AC1023)</f>
        <v/>
      </c>
      <c s="72" t="str">
        <f>IF('S.D.PASTE SHEET'!AD1023="","",'S.D.PASTE SHEET'!AD1023)</f>
        <v/>
      </c>
      <c s="74"/>
      <c s="70" t="str">
        <f>IF(AK1023="","",IF(AK1023&gt;0,COUNT($AG$2:AG1023),""))</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IF(BC1023="","",IF(BC1023&gt;0,COUNT($AY$2:AY1023),""))</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4" spans="1:157" ht="15.75" customHeight="1">
      <c r="A1024" s="72" t="str">
        <f>IF('S.D.PASTE SHEET'!A1024="","",'S.D.PASTE SHEET'!A1024)</f>
        <v/>
      </c>
      <c s="72" t="str">
        <f>IF('S.D.PASTE SHEET'!B1024="","",'S.D.PASTE SHEET'!B1024)</f>
        <v/>
      </c>
      <c s="72" t="str">
        <f>IF('S.D.PASTE SHEET'!C1024="","",'S.D.PASTE SHEET'!C1024)</f>
        <v/>
      </c>
      <c s="73" t="str">
        <f>IF('S.D.PASTE SHEET'!D1024="","",'S.D.PASTE SHEET'!D1024)</f>
        <v/>
      </c>
      <c s="72" t="str">
        <f>IF('S.D.PASTE SHEET'!E1024="","",UPPER('S.D.PASTE SHEET'!E1024))</f>
        <v/>
      </c>
      <c s="72" t="str">
        <f>IF('S.D.PASTE SHEET'!F1024="","",'S.D.PASTE SHEET'!F1024)</f>
        <v/>
      </c>
      <c s="72" t="str">
        <f>IF('S.D.PASTE SHEET'!G1024="","",UPPER('S.D.PASTE SHEET'!G1024))</f>
        <v/>
      </c>
      <c s="72" t="str">
        <f>IF('S.D.PASTE SHEET'!H1024="","",UPPER('S.D.PASTE SHEET'!H1024))</f>
        <v/>
      </c>
      <c s="72" t="str">
        <f>IF('S.D.PASTE SHEET'!I1024="","",'S.D.PASTE SHEET'!I1024)</f>
        <v/>
      </c>
      <c s="73" t="str">
        <f>IF('S.D.PASTE SHEET'!J1024="","",'S.D.PASTE SHEET'!J1024)</f>
        <v/>
      </c>
      <c s="72" t="str">
        <f>IF('S.D.PASTE SHEET'!K1024="","",'S.D.PASTE SHEET'!K1024)</f>
        <v/>
      </c>
      <c s="72" t="str">
        <f>IF('S.D.PASTE SHEET'!L1024="","",'S.D.PASTE SHEET'!L1024)</f>
        <v/>
      </c>
      <c s="72" t="str">
        <f>IF('S.D.PASTE SHEET'!M1024="","",'S.D.PASTE SHEET'!M1024)</f>
        <v/>
      </c>
      <c s="72" t="str">
        <f>IF('S.D.PASTE SHEET'!N1024="","",'S.D.PASTE SHEET'!N1024)</f>
        <v/>
      </c>
      <c s="72" t="str">
        <f>IF('S.D.PASTE SHEET'!O1024="","",'S.D.PASTE SHEET'!O1024)</f>
        <v/>
      </c>
      <c s="72" t="str">
        <f>IF('S.D.PASTE SHEET'!P1024="","",'S.D.PASTE SHEET'!P1024)</f>
        <v/>
      </c>
      <c s="72" t="str">
        <f>IF('S.D.PASTE SHEET'!Q1024="","",'S.D.PASTE SHEET'!Q1024)</f>
        <v/>
      </c>
      <c s="72" t="str">
        <f>IF('S.D.PASTE SHEET'!R1024="","",'S.D.PASTE SHEET'!R1024)</f>
        <v/>
      </c>
      <c s="72" t="str">
        <f>IF('S.D.PASTE SHEET'!S1024="","",'S.D.PASTE SHEET'!S1024)</f>
        <v/>
      </c>
      <c s="72" t="str">
        <f>IF('S.D.PASTE SHEET'!T1024="","",'S.D.PASTE SHEET'!T1024)</f>
        <v/>
      </c>
      <c s="72" t="str">
        <f>IF('S.D.PASTE SHEET'!U1024="","",'S.D.PASTE SHEET'!U1024)</f>
        <v/>
      </c>
      <c s="72" t="str">
        <f>IF('S.D.PASTE SHEET'!V1024="","",'S.D.PASTE SHEET'!V1024)</f>
        <v/>
      </c>
      <c s="72" t="str">
        <f>IF('S.D.PASTE SHEET'!W1024="","",'S.D.PASTE SHEET'!W1024)</f>
        <v/>
      </c>
      <c s="72" t="str">
        <f>IF('S.D.PASTE SHEET'!X1024="","",'S.D.PASTE SHEET'!X1024)</f>
        <v/>
      </c>
      <c s="72" t="str">
        <f>IF('S.D.PASTE SHEET'!Y1024="","",'S.D.PASTE SHEET'!Y1024)</f>
        <v/>
      </c>
      <c s="72" t="str">
        <f>IF('S.D.PASTE SHEET'!Z1024="","",'S.D.PASTE SHEET'!Z1024)</f>
        <v/>
      </c>
      <c s="72" t="str">
        <f>IF('S.D.PASTE SHEET'!AA1024="","",'S.D.PASTE SHEET'!AA1024)</f>
        <v/>
      </c>
      <c s="72" t="str">
        <f>IF('S.D.PASTE SHEET'!AB1024="","",'S.D.PASTE SHEET'!AB1024)</f>
        <v/>
      </c>
      <c s="72" t="str">
        <f>IF('S.D.PASTE SHEET'!AC1024="","",'S.D.PASTE SHEET'!AC1024)</f>
        <v/>
      </c>
      <c s="72" t="str">
        <f>IF('S.D.PASTE SHEET'!AD1024="","",'S.D.PASTE SHEET'!AD1024)</f>
        <v/>
      </c>
      <c s="74"/>
      <c s="70" t="str">
        <f>IF(AK1024="","",IF(AK1024&gt;0,COUNT($AG$2:AG1024),""))</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IF(BC1024="","",IF(BC1024&gt;0,COUNT($AY$2:AY1024),""))</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5" spans="1:157" ht="15.75" customHeight="1">
      <c r="A1025" s="72" t="str">
        <f>IF('S.D.PASTE SHEET'!A1025="","",'S.D.PASTE SHEET'!A1025)</f>
        <v/>
      </c>
      <c s="72" t="str">
        <f>IF('S.D.PASTE SHEET'!B1025="","",'S.D.PASTE SHEET'!B1025)</f>
        <v/>
      </c>
      <c s="72" t="str">
        <f>IF('S.D.PASTE SHEET'!C1025="","",'S.D.PASTE SHEET'!C1025)</f>
        <v/>
      </c>
      <c s="73" t="str">
        <f>IF('S.D.PASTE SHEET'!D1025="","",'S.D.PASTE SHEET'!D1025)</f>
        <v/>
      </c>
      <c s="72" t="str">
        <f>IF('S.D.PASTE SHEET'!E1025="","",UPPER('S.D.PASTE SHEET'!E1025))</f>
        <v/>
      </c>
      <c s="72" t="str">
        <f>IF('S.D.PASTE SHEET'!F1025="","",'S.D.PASTE SHEET'!F1025)</f>
        <v/>
      </c>
      <c s="72" t="str">
        <f>IF('S.D.PASTE SHEET'!G1025="","",UPPER('S.D.PASTE SHEET'!G1025))</f>
        <v/>
      </c>
      <c s="72" t="str">
        <f>IF('S.D.PASTE SHEET'!H1025="","",UPPER('S.D.PASTE SHEET'!H1025))</f>
        <v/>
      </c>
      <c s="72" t="str">
        <f>IF('S.D.PASTE SHEET'!I1025="","",'S.D.PASTE SHEET'!I1025)</f>
        <v/>
      </c>
      <c s="73" t="str">
        <f>IF('S.D.PASTE SHEET'!J1025="","",'S.D.PASTE SHEET'!J1025)</f>
        <v/>
      </c>
      <c s="72" t="str">
        <f>IF('S.D.PASTE SHEET'!K1025="","",'S.D.PASTE SHEET'!K1025)</f>
        <v/>
      </c>
      <c s="72" t="str">
        <f>IF('S.D.PASTE SHEET'!L1025="","",'S.D.PASTE SHEET'!L1025)</f>
        <v/>
      </c>
      <c s="72" t="str">
        <f>IF('S.D.PASTE SHEET'!M1025="","",'S.D.PASTE SHEET'!M1025)</f>
        <v/>
      </c>
      <c s="72" t="str">
        <f>IF('S.D.PASTE SHEET'!N1025="","",'S.D.PASTE SHEET'!N1025)</f>
        <v/>
      </c>
      <c s="72" t="str">
        <f>IF('S.D.PASTE SHEET'!O1025="","",'S.D.PASTE SHEET'!O1025)</f>
        <v/>
      </c>
      <c s="72" t="str">
        <f>IF('S.D.PASTE SHEET'!P1025="","",'S.D.PASTE SHEET'!P1025)</f>
        <v/>
      </c>
      <c s="72" t="str">
        <f>IF('S.D.PASTE SHEET'!Q1025="","",'S.D.PASTE SHEET'!Q1025)</f>
        <v/>
      </c>
      <c s="72" t="str">
        <f>IF('S.D.PASTE SHEET'!R1025="","",'S.D.PASTE SHEET'!R1025)</f>
        <v/>
      </c>
      <c s="72" t="str">
        <f>IF('S.D.PASTE SHEET'!S1025="","",'S.D.PASTE SHEET'!S1025)</f>
        <v/>
      </c>
      <c s="72" t="str">
        <f>IF('S.D.PASTE SHEET'!T1025="","",'S.D.PASTE SHEET'!T1025)</f>
        <v/>
      </c>
      <c s="72" t="str">
        <f>IF('S.D.PASTE SHEET'!U1025="","",'S.D.PASTE SHEET'!U1025)</f>
        <v/>
      </c>
      <c s="72" t="str">
        <f>IF('S.D.PASTE SHEET'!V1025="","",'S.D.PASTE SHEET'!V1025)</f>
        <v/>
      </c>
      <c s="72" t="str">
        <f>IF('S.D.PASTE SHEET'!W1025="","",'S.D.PASTE SHEET'!W1025)</f>
        <v/>
      </c>
      <c s="72" t="str">
        <f>IF('S.D.PASTE SHEET'!X1025="","",'S.D.PASTE SHEET'!X1025)</f>
        <v/>
      </c>
      <c s="72" t="str">
        <f>IF('S.D.PASTE SHEET'!Y1025="","",'S.D.PASTE SHEET'!Y1025)</f>
        <v/>
      </c>
      <c s="72" t="str">
        <f>IF('S.D.PASTE SHEET'!Z1025="","",'S.D.PASTE SHEET'!Z1025)</f>
        <v/>
      </c>
      <c s="72" t="str">
        <f>IF('S.D.PASTE SHEET'!AA1025="","",'S.D.PASTE SHEET'!AA1025)</f>
        <v/>
      </c>
      <c s="72" t="str">
        <f>IF('S.D.PASTE SHEET'!AB1025="","",'S.D.PASTE SHEET'!AB1025)</f>
        <v/>
      </c>
      <c s="72" t="str">
        <f>IF('S.D.PASTE SHEET'!AC1025="","",'S.D.PASTE SHEET'!AC1025)</f>
        <v/>
      </c>
      <c s="72" t="str">
        <f>IF('S.D.PASTE SHEET'!AD1025="","",'S.D.PASTE SHEET'!AD1025)</f>
        <v/>
      </c>
      <c s="74"/>
      <c s="70" t="str">
        <f>IF(AK1025="","",IF(AK1025&gt;0,COUNT($AG$2:AG1025),""))</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IF(BC1025="","",IF(BC1025&gt;0,COUNT($AY$2:AY1025),""))</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6" spans="1:157" ht="15.75" customHeight="1">
      <c r="A1026" s="72" t="str">
        <f>IF('S.D.PASTE SHEET'!A1026="","",'S.D.PASTE SHEET'!A1026)</f>
        <v/>
      </c>
      <c s="72" t="str">
        <f>IF('S.D.PASTE SHEET'!B1026="","",'S.D.PASTE SHEET'!B1026)</f>
        <v/>
      </c>
      <c s="72" t="str">
        <f>IF('S.D.PASTE SHEET'!C1026="","",'S.D.PASTE SHEET'!C1026)</f>
        <v/>
      </c>
      <c s="73" t="str">
        <f>IF('S.D.PASTE SHEET'!D1026="","",'S.D.PASTE SHEET'!D1026)</f>
        <v/>
      </c>
      <c s="72" t="str">
        <f>IF('S.D.PASTE SHEET'!E1026="","",UPPER('S.D.PASTE SHEET'!E1026))</f>
        <v/>
      </c>
      <c s="72" t="str">
        <f>IF('S.D.PASTE SHEET'!F1026="","",'S.D.PASTE SHEET'!F1026)</f>
        <v/>
      </c>
      <c s="72" t="str">
        <f>IF('S.D.PASTE SHEET'!G1026="","",UPPER('S.D.PASTE SHEET'!G1026))</f>
        <v/>
      </c>
      <c s="72" t="str">
        <f>IF('S.D.PASTE SHEET'!H1026="","",UPPER('S.D.PASTE SHEET'!H1026))</f>
        <v/>
      </c>
      <c s="72" t="str">
        <f>IF('S.D.PASTE SHEET'!I1026="","",'S.D.PASTE SHEET'!I1026)</f>
        <v/>
      </c>
      <c s="73" t="str">
        <f>IF('S.D.PASTE SHEET'!J1026="","",'S.D.PASTE SHEET'!J1026)</f>
        <v/>
      </c>
      <c s="72" t="str">
        <f>IF('S.D.PASTE SHEET'!K1026="","",'S.D.PASTE SHEET'!K1026)</f>
        <v/>
      </c>
      <c s="72" t="str">
        <f>IF('S.D.PASTE SHEET'!L1026="","",'S.D.PASTE SHEET'!L1026)</f>
        <v/>
      </c>
      <c s="72" t="str">
        <f>IF('S.D.PASTE SHEET'!M1026="","",'S.D.PASTE SHEET'!M1026)</f>
        <v/>
      </c>
      <c s="72" t="str">
        <f>IF('S.D.PASTE SHEET'!N1026="","",'S.D.PASTE SHEET'!N1026)</f>
        <v/>
      </c>
      <c s="72" t="str">
        <f>IF('S.D.PASTE SHEET'!O1026="","",'S.D.PASTE SHEET'!O1026)</f>
        <v/>
      </c>
      <c s="72" t="str">
        <f>IF('S.D.PASTE SHEET'!P1026="","",'S.D.PASTE SHEET'!P1026)</f>
        <v/>
      </c>
      <c s="72" t="str">
        <f>IF('S.D.PASTE SHEET'!Q1026="","",'S.D.PASTE SHEET'!Q1026)</f>
        <v/>
      </c>
      <c s="72" t="str">
        <f>IF('S.D.PASTE SHEET'!R1026="","",'S.D.PASTE SHEET'!R1026)</f>
        <v/>
      </c>
      <c s="72" t="str">
        <f>IF('S.D.PASTE SHEET'!S1026="","",'S.D.PASTE SHEET'!S1026)</f>
        <v/>
      </c>
      <c s="72" t="str">
        <f>IF('S.D.PASTE SHEET'!T1026="","",'S.D.PASTE SHEET'!T1026)</f>
        <v/>
      </c>
      <c s="72" t="str">
        <f>IF('S.D.PASTE SHEET'!U1026="","",'S.D.PASTE SHEET'!U1026)</f>
        <v/>
      </c>
      <c s="72" t="str">
        <f>IF('S.D.PASTE SHEET'!V1026="","",'S.D.PASTE SHEET'!V1026)</f>
        <v/>
      </c>
      <c s="72" t="str">
        <f>IF('S.D.PASTE SHEET'!W1026="","",'S.D.PASTE SHEET'!W1026)</f>
        <v/>
      </c>
      <c s="72" t="str">
        <f>IF('S.D.PASTE SHEET'!X1026="","",'S.D.PASTE SHEET'!X1026)</f>
        <v/>
      </c>
      <c s="72" t="str">
        <f>IF('S.D.PASTE SHEET'!Y1026="","",'S.D.PASTE SHEET'!Y1026)</f>
        <v/>
      </c>
      <c s="72" t="str">
        <f>IF('S.D.PASTE SHEET'!Z1026="","",'S.D.PASTE SHEET'!Z1026)</f>
        <v/>
      </c>
      <c s="72" t="str">
        <f>IF('S.D.PASTE SHEET'!AA1026="","",'S.D.PASTE SHEET'!AA1026)</f>
        <v/>
      </c>
      <c s="72" t="str">
        <f>IF('S.D.PASTE SHEET'!AB1026="","",'S.D.PASTE SHEET'!AB1026)</f>
        <v/>
      </c>
      <c s="72" t="str">
        <f>IF('S.D.PASTE SHEET'!AC1026="","",'S.D.PASTE SHEET'!AC1026)</f>
        <v/>
      </c>
      <c s="72" t="str">
        <f>IF('S.D.PASTE SHEET'!AD1026="","",'S.D.PASTE SHEET'!AD1026)</f>
        <v/>
      </c>
      <c s="74"/>
      <c s="70" t="str">
        <f>IF(AK1026="","",IF(AK1026&gt;0,COUNT($AG$2:AG1026),""))</f>
        <v/>
      </c>
      <c s="75" t="str">
        <f t="shared" si="481"/>
        <v/>
      </c>
      <c s="75" t="str">
        <f t="shared" si="482"/>
        <v/>
      </c>
      <c s="75" t="str">
        <f t="shared" si="483"/>
        <v/>
      </c>
      <c s="73" t="str">
        <f t="shared" si="484"/>
        <v/>
      </c>
      <c s="75" t="str">
        <f t="shared" si="485"/>
        <v/>
      </c>
      <c s="75" t="str">
        <f t="shared" si="486"/>
        <v/>
      </c>
      <c s="75" t="str">
        <f t="shared" si="487"/>
        <v/>
      </c>
      <c s="75" t="str">
        <f t="shared" si="488"/>
        <v/>
      </c>
      <c s="75" t="str">
        <f t="shared" si="489"/>
        <v/>
      </c>
      <c s="73" t="str">
        <f t="shared" si="490"/>
        <v/>
      </c>
      <c s="75" t="str">
        <f t="shared" si="491"/>
        <v/>
      </c>
      <c s="75" t="str">
        <f t="shared" si="492"/>
        <v/>
      </c>
      <c s="75" t="str">
        <f t="shared" si="493"/>
        <v/>
      </c>
      <c s="75" t="str">
        <f t="shared" si="494"/>
        <v/>
      </c>
      <c s="75" t="str">
        <f t="shared" si="495"/>
        <v/>
      </c>
      <c s="75" t="str">
        <f t="shared" si="496"/>
        <v/>
      </c>
      <c s="70"/>
      <c s="70" t="str">
        <f>IF(BC1026="","",IF(BC1026&gt;0,COUNT($AY$2:AY1026),""))</f>
        <v/>
      </c>
      <c s="76" t="str">
        <f t="shared" si="497"/>
        <v/>
      </c>
      <c s="76" t="str">
        <f t="shared" si="498"/>
        <v/>
      </c>
      <c s="76" t="str">
        <f t="shared" si="499"/>
        <v/>
      </c>
      <c s="73" t="str">
        <f t="shared" si="500"/>
        <v/>
      </c>
      <c s="76" t="str">
        <f t="shared" si="501"/>
        <v/>
      </c>
      <c s="76" t="str">
        <f t="shared" si="502"/>
        <v/>
      </c>
      <c s="76" t="str">
        <f t="shared" si="503"/>
        <v/>
      </c>
      <c s="76" t="str">
        <f t="shared" si="504"/>
        <v/>
      </c>
      <c s="76" t="str">
        <f t="shared" si="505"/>
        <v/>
      </c>
      <c s="73" t="str">
        <f t="shared" si="506"/>
        <v/>
      </c>
      <c s="76" t="str">
        <f t="shared" si="507"/>
        <v/>
      </c>
      <c s="76" t="str">
        <f t="shared" si="508"/>
        <v/>
      </c>
      <c s="76" t="str">
        <f t="shared" si="509"/>
        <v/>
      </c>
      <c s="76" t="str">
        <f t="shared" si="510"/>
        <v/>
      </c>
      <c s="76" t="str">
        <f t="shared" si="511"/>
        <v/>
      </c>
      <c s="76" t="str">
        <f t="shared" si="51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7" spans="1:157" ht="15.75" customHeight="1">
      <c r="A1027" s="72" t="str">
        <f>IF('S.D.PASTE SHEET'!A1027="","",'S.D.PASTE SHEET'!A1027)</f>
        <v/>
      </c>
      <c s="72" t="str">
        <f>IF('S.D.PASTE SHEET'!B1027="","",'S.D.PASTE SHEET'!B1027)</f>
        <v/>
      </c>
      <c s="72" t="str">
        <f>IF('S.D.PASTE SHEET'!C1027="","",'S.D.PASTE SHEET'!C1027)</f>
        <v/>
      </c>
      <c s="73" t="str">
        <f>IF('S.D.PASTE SHEET'!D1027="","",'S.D.PASTE SHEET'!D1027)</f>
        <v/>
      </c>
      <c s="72" t="str">
        <f>IF('S.D.PASTE SHEET'!E1027="","",UPPER('S.D.PASTE SHEET'!E1027))</f>
        <v/>
      </c>
      <c s="72" t="str">
        <f>IF('S.D.PASTE SHEET'!F1027="","",'S.D.PASTE SHEET'!F1027)</f>
        <v/>
      </c>
      <c s="72" t="str">
        <f>IF('S.D.PASTE SHEET'!G1027="","",UPPER('S.D.PASTE SHEET'!G1027))</f>
        <v/>
      </c>
      <c s="72" t="str">
        <f>IF('S.D.PASTE SHEET'!H1027="","",UPPER('S.D.PASTE SHEET'!H1027))</f>
        <v/>
      </c>
      <c s="72" t="str">
        <f>IF('S.D.PASTE SHEET'!I1027="","",'S.D.PASTE SHEET'!I1027)</f>
        <v/>
      </c>
      <c s="73" t="str">
        <f>IF('S.D.PASTE SHEET'!J1027="","",'S.D.PASTE SHEET'!J1027)</f>
        <v/>
      </c>
      <c s="72" t="str">
        <f>IF('S.D.PASTE SHEET'!K1027="","",'S.D.PASTE SHEET'!K1027)</f>
        <v/>
      </c>
      <c s="72" t="str">
        <f>IF('S.D.PASTE SHEET'!L1027="","",'S.D.PASTE SHEET'!L1027)</f>
        <v/>
      </c>
      <c s="72" t="str">
        <f>IF('S.D.PASTE SHEET'!M1027="","",'S.D.PASTE SHEET'!M1027)</f>
        <v/>
      </c>
      <c s="72" t="str">
        <f>IF('S.D.PASTE SHEET'!N1027="","",'S.D.PASTE SHEET'!N1027)</f>
        <v/>
      </c>
      <c s="72" t="str">
        <f>IF('S.D.PASTE SHEET'!O1027="","",'S.D.PASTE SHEET'!O1027)</f>
        <v/>
      </c>
      <c s="72" t="str">
        <f>IF('S.D.PASTE SHEET'!P1027="","",'S.D.PASTE SHEET'!P1027)</f>
        <v/>
      </c>
      <c s="72" t="str">
        <f>IF('S.D.PASTE SHEET'!Q1027="","",'S.D.PASTE SHEET'!Q1027)</f>
        <v/>
      </c>
      <c s="72" t="str">
        <f>IF('S.D.PASTE SHEET'!R1027="","",'S.D.PASTE SHEET'!R1027)</f>
        <v/>
      </c>
      <c s="72" t="str">
        <f>IF('S.D.PASTE SHEET'!S1027="","",'S.D.PASTE SHEET'!S1027)</f>
        <v/>
      </c>
      <c s="72" t="str">
        <f>IF('S.D.PASTE SHEET'!T1027="","",'S.D.PASTE SHEET'!T1027)</f>
        <v/>
      </c>
      <c s="72" t="str">
        <f>IF('S.D.PASTE SHEET'!U1027="","",'S.D.PASTE SHEET'!U1027)</f>
        <v/>
      </c>
      <c s="72" t="str">
        <f>IF('S.D.PASTE SHEET'!V1027="","",'S.D.PASTE SHEET'!V1027)</f>
        <v/>
      </c>
      <c s="72" t="str">
        <f>IF('S.D.PASTE SHEET'!W1027="","",'S.D.PASTE SHEET'!W1027)</f>
        <v/>
      </c>
      <c s="72" t="str">
        <f>IF('S.D.PASTE SHEET'!X1027="","",'S.D.PASTE SHEET'!X1027)</f>
        <v/>
      </c>
      <c s="72" t="str">
        <f>IF('S.D.PASTE SHEET'!Y1027="","",'S.D.PASTE SHEET'!Y1027)</f>
        <v/>
      </c>
      <c s="72" t="str">
        <f>IF('S.D.PASTE SHEET'!Z1027="","",'S.D.PASTE SHEET'!Z1027)</f>
        <v/>
      </c>
      <c s="72" t="str">
        <f>IF('S.D.PASTE SHEET'!AA1027="","",'S.D.PASTE SHEET'!AA1027)</f>
        <v/>
      </c>
      <c s="72" t="str">
        <f>IF('S.D.PASTE SHEET'!AB1027="","",'S.D.PASTE SHEET'!AB1027)</f>
        <v/>
      </c>
      <c s="72" t="str">
        <f>IF('S.D.PASTE SHEET'!AC1027="","",'S.D.PASTE SHEET'!AC1027)</f>
        <v/>
      </c>
      <c s="72" t="str">
        <f>IF('S.D.PASTE SHEET'!AD1027="","",'S.D.PASTE SHEET'!AD1027)</f>
        <v/>
      </c>
      <c s="74"/>
      <c s="70" t="str">
        <f>IF(AK1027="","",IF(AK1027&gt;0,COUNT($AG$2:AG1027),""))</f>
        <v/>
      </c>
      <c s="75" t="str">
        <f t="shared" si="513" ref="AG1027:AG1090">IF(AND($AJ$1=12,$A1027=12),$A1027,"")</f>
        <v/>
      </c>
      <c s="75" t="str">
        <f t="shared" si="514" ref="AH1027:AH1090">IF(AND($AJ$1=12,$A1027=12),$B1027,"")</f>
        <v/>
      </c>
      <c s="75" t="str">
        <f t="shared" si="515" ref="AI1027:AI1090">IF(AND($AJ$1=12,$A1027=12),C1027,"")</f>
        <v/>
      </c>
      <c s="73" t="str">
        <f t="shared" si="516" ref="AJ1027:AJ1090">IF(AND($AJ$1=12,$A1027=12),$D1027,"")</f>
        <v/>
      </c>
      <c s="75" t="str">
        <f t="shared" si="517" ref="AK1027:AK1090">IF(AND($AJ$1=12,$A1027=12),$E1027,"")</f>
        <v/>
      </c>
      <c s="75" t="str">
        <f t="shared" si="518" ref="AL1027:AL1090">IF(AND($AJ$1=12,$A1027=12),$F1027,"")</f>
        <v/>
      </c>
      <c s="75" t="str">
        <f t="shared" si="519" ref="AM1027:AM1090">IF(AND($AJ$1=12,$A1027=12),$G1027,"")</f>
        <v/>
      </c>
      <c s="75" t="str">
        <f t="shared" si="520" ref="AN1027:AN1090">IF(AND($AJ$1=12,$A1027=12),$H1027,"")</f>
        <v/>
      </c>
      <c s="75" t="str">
        <f t="shared" si="521" ref="AO1027:AO1090">IF(AND($AJ$1=12,$A1027=12),$I1027,"")</f>
        <v/>
      </c>
      <c s="73" t="str">
        <f t="shared" si="522" ref="AP1027:AP1090">IF(AND($AJ$1=12,$A1027=12),$J1027,"")</f>
        <v/>
      </c>
      <c s="75" t="str">
        <f t="shared" si="523" ref="AQ1027:AQ1090">IF(AND($AJ$1=12,$A1027=12),$K1027,"")</f>
        <v/>
      </c>
      <c s="75" t="str">
        <f t="shared" si="524" ref="AR1027:AR1090">IF(AND($AJ$1=12,$A1027=12),$L1027,"")</f>
        <v/>
      </c>
      <c s="75" t="str">
        <f t="shared" si="525" ref="AS1027:AS1090">IF(AND($AJ$1=12,$A1027=12),$M1027,"")</f>
        <v/>
      </c>
      <c s="75" t="str">
        <f t="shared" si="526" ref="AT1027:AT1090">IF(AND($AJ$1=12,$A1027=12),$N1027,"")</f>
        <v/>
      </c>
      <c s="75" t="str">
        <f t="shared" si="527" ref="AU1027:AU1090">IF(AND($AJ$1=12,$A1027=12),$O1027,"")</f>
        <v/>
      </c>
      <c s="75" t="str">
        <f t="shared" si="528" ref="AV1027:AV1090">IF(AND($AJ$1=12,$A1027=12),$P1027,"")</f>
        <v/>
      </c>
      <c s="70"/>
      <c s="70" t="str">
        <f>IF(BC1027="","",IF(BC1027&gt;0,COUNT($AY$2:AY1027),""))</f>
        <v/>
      </c>
      <c s="76" t="str">
        <f t="shared" si="529" ref="AY1027:AY1090">IF(AND($BB$1=12,$A1027=12,$BC$1=$B1027),$A1027,"")</f>
        <v/>
      </c>
      <c s="76" t="str">
        <f t="shared" si="530" ref="AZ1027:AZ1090">IF(AND($BB$1=12,$A1027=12,$BC$1=$B1027),$B1027,"")</f>
        <v/>
      </c>
      <c s="76" t="str">
        <f t="shared" si="531" ref="BA1027:BA1090">IF(AND($BB$1=12,$A1027=12,$BC$1=$B1027),$C1027,"")</f>
        <v/>
      </c>
      <c s="73" t="str">
        <f t="shared" si="532" ref="BB1027:BB1090">IF(AND($BB$1=12,$A1027=12,$BC$1=$B1027),$D1027,"")</f>
        <v/>
      </c>
      <c s="76" t="str">
        <f t="shared" si="533" ref="BC1027:BC1090">IF(AND($BB$1=12,$A1027=12,$BC$1=$B1027),$E1027,"")</f>
        <v/>
      </c>
      <c s="76" t="str">
        <f t="shared" si="534" ref="BD1027:BD1090">IF(AND($BB$1=12,$A1027=12,$BC$1=$B1027),$F1027,"")</f>
        <v/>
      </c>
      <c s="76" t="str">
        <f t="shared" si="535" ref="BE1027:BE1090">IF(AND($BB$1=12,$A1027=12,$BC$1=$B1027),$G1027,"")</f>
        <v/>
      </c>
      <c s="76" t="str">
        <f t="shared" si="536" ref="BF1027:BF1090">IF(AND($BB$1=12,$A1027=12,$BC$1=$B1027),$H1027,"")</f>
        <v/>
      </c>
      <c s="76" t="str">
        <f t="shared" si="537" ref="BG1027:BG1090">IF(AND($BB$1=12,$A1027=12,$BC$1=$B1027),$I1027,"")</f>
        <v/>
      </c>
      <c s="73" t="str">
        <f t="shared" si="538" ref="BH1027:BH1090">IF(AND($BB$1=12,$A1027=12,$BC$1=$B1027),$J1027,"")</f>
        <v/>
      </c>
      <c s="76" t="str">
        <f t="shared" si="539" ref="BI1027:BI1090">IF(AND($BB$1=12,$A1027=12,$BC$1=$B1027),$K1027,"")</f>
        <v/>
      </c>
      <c s="76" t="str">
        <f t="shared" si="540" ref="BJ1027:BJ1090">IF(AND($BB$1=12,$A1027=12,$BC$1=$B1027),$L1027,"")</f>
        <v/>
      </c>
      <c s="76" t="str">
        <f t="shared" si="541" ref="BK1027:BK1090">IF(AND($BB$1=12,$A1027=12,$BC$1=$B1027),$M1027,"")</f>
        <v/>
      </c>
      <c s="76" t="str">
        <f t="shared" si="542" ref="BL1027:BL1090">IF(AND($BB$1=12,$A1027=12,$BC$1=$B1027),$N1027,"")</f>
        <v/>
      </c>
      <c s="76" t="str">
        <f t="shared" si="543" ref="BM1027:BM1090">IF(AND($BB$1=12,$A1027=12,$BC$1=$B1027),$O1027,"")</f>
        <v/>
      </c>
      <c s="76" t="str">
        <f t="shared" si="544" ref="BN1027:BN1090">IF(AND($BB$1=12,$A1027=12,$BC$1=$B1027),$P1027,"")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8" spans="1:157" ht="15.75" customHeight="1">
      <c r="A1028" s="72" t="str">
        <f>IF('S.D.PASTE SHEET'!A1028="","",'S.D.PASTE SHEET'!A1028)</f>
        <v/>
      </c>
      <c s="72" t="str">
        <f>IF('S.D.PASTE SHEET'!B1028="","",'S.D.PASTE SHEET'!B1028)</f>
        <v/>
      </c>
      <c s="72" t="str">
        <f>IF('S.D.PASTE SHEET'!C1028="","",'S.D.PASTE SHEET'!C1028)</f>
        <v/>
      </c>
      <c s="73" t="str">
        <f>IF('S.D.PASTE SHEET'!D1028="","",'S.D.PASTE SHEET'!D1028)</f>
        <v/>
      </c>
      <c s="72" t="str">
        <f>IF('S.D.PASTE SHEET'!E1028="","",UPPER('S.D.PASTE SHEET'!E1028))</f>
        <v/>
      </c>
      <c s="72" t="str">
        <f>IF('S.D.PASTE SHEET'!F1028="","",'S.D.PASTE SHEET'!F1028)</f>
        <v/>
      </c>
      <c s="72" t="str">
        <f>IF('S.D.PASTE SHEET'!G1028="","",UPPER('S.D.PASTE SHEET'!G1028))</f>
        <v/>
      </c>
      <c s="72" t="str">
        <f>IF('S.D.PASTE SHEET'!H1028="","",UPPER('S.D.PASTE SHEET'!H1028))</f>
        <v/>
      </c>
      <c s="72" t="str">
        <f>IF('S.D.PASTE SHEET'!I1028="","",'S.D.PASTE SHEET'!I1028)</f>
        <v/>
      </c>
      <c s="73" t="str">
        <f>IF('S.D.PASTE SHEET'!J1028="","",'S.D.PASTE SHEET'!J1028)</f>
        <v/>
      </c>
      <c s="72" t="str">
        <f>IF('S.D.PASTE SHEET'!K1028="","",'S.D.PASTE SHEET'!K1028)</f>
        <v/>
      </c>
      <c s="72" t="str">
        <f>IF('S.D.PASTE SHEET'!L1028="","",'S.D.PASTE SHEET'!L1028)</f>
        <v/>
      </c>
      <c s="72" t="str">
        <f>IF('S.D.PASTE SHEET'!M1028="","",'S.D.PASTE SHEET'!M1028)</f>
        <v/>
      </c>
      <c s="72" t="str">
        <f>IF('S.D.PASTE SHEET'!N1028="","",'S.D.PASTE SHEET'!N1028)</f>
        <v/>
      </c>
      <c s="72" t="str">
        <f>IF('S.D.PASTE SHEET'!O1028="","",'S.D.PASTE SHEET'!O1028)</f>
        <v/>
      </c>
      <c s="72" t="str">
        <f>IF('S.D.PASTE SHEET'!P1028="","",'S.D.PASTE SHEET'!P1028)</f>
        <v/>
      </c>
      <c s="72" t="str">
        <f>IF('S.D.PASTE SHEET'!Q1028="","",'S.D.PASTE SHEET'!Q1028)</f>
        <v/>
      </c>
      <c s="72" t="str">
        <f>IF('S.D.PASTE SHEET'!R1028="","",'S.D.PASTE SHEET'!R1028)</f>
        <v/>
      </c>
      <c s="72" t="str">
        <f>IF('S.D.PASTE SHEET'!S1028="","",'S.D.PASTE SHEET'!S1028)</f>
        <v/>
      </c>
      <c s="72" t="str">
        <f>IF('S.D.PASTE SHEET'!T1028="","",'S.D.PASTE SHEET'!T1028)</f>
        <v/>
      </c>
      <c s="72" t="str">
        <f>IF('S.D.PASTE SHEET'!U1028="","",'S.D.PASTE SHEET'!U1028)</f>
        <v/>
      </c>
      <c s="72" t="str">
        <f>IF('S.D.PASTE SHEET'!V1028="","",'S.D.PASTE SHEET'!V1028)</f>
        <v/>
      </c>
      <c s="72" t="str">
        <f>IF('S.D.PASTE SHEET'!W1028="","",'S.D.PASTE SHEET'!W1028)</f>
        <v/>
      </c>
      <c s="72" t="str">
        <f>IF('S.D.PASTE SHEET'!X1028="","",'S.D.PASTE SHEET'!X1028)</f>
        <v/>
      </c>
      <c s="72" t="str">
        <f>IF('S.D.PASTE SHEET'!Y1028="","",'S.D.PASTE SHEET'!Y1028)</f>
        <v/>
      </c>
      <c s="72" t="str">
        <f>IF('S.D.PASTE SHEET'!Z1028="","",'S.D.PASTE SHEET'!Z1028)</f>
        <v/>
      </c>
      <c s="72" t="str">
        <f>IF('S.D.PASTE SHEET'!AA1028="","",'S.D.PASTE SHEET'!AA1028)</f>
        <v/>
      </c>
      <c s="72" t="str">
        <f>IF('S.D.PASTE SHEET'!AB1028="","",'S.D.PASTE SHEET'!AB1028)</f>
        <v/>
      </c>
      <c s="72" t="str">
        <f>IF('S.D.PASTE SHEET'!AC1028="","",'S.D.PASTE SHEET'!AC1028)</f>
        <v/>
      </c>
      <c s="72" t="str">
        <f>IF('S.D.PASTE SHEET'!AD1028="","",'S.D.PASTE SHEET'!AD1028)</f>
        <v/>
      </c>
      <c s="74"/>
      <c s="70" t="str">
        <f>IF(AK1028="","",IF(AK1028&gt;0,COUNT($AG$2:AG1028),""))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IF(BC1028="","",IF(BC1028&gt;0,COUNT($AY$2:AY1028),""))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29" spans="1:157" ht="15.75" customHeight="1">
      <c r="A1029" s="72" t="str">
        <f>IF('S.D.PASTE SHEET'!A1029="","",'S.D.PASTE SHEET'!A1029)</f>
        <v/>
      </c>
      <c s="72" t="str">
        <f>IF('S.D.PASTE SHEET'!B1029="","",'S.D.PASTE SHEET'!B1029)</f>
        <v/>
      </c>
      <c s="72" t="str">
        <f>IF('S.D.PASTE SHEET'!C1029="","",'S.D.PASTE SHEET'!C1029)</f>
        <v/>
      </c>
      <c s="73" t="str">
        <f>IF('S.D.PASTE SHEET'!D1029="","",'S.D.PASTE SHEET'!D1029)</f>
        <v/>
      </c>
      <c s="72" t="str">
        <f>IF('S.D.PASTE SHEET'!E1029="","",UPPER('S.D.PASTE SHEET'!E1029))</f>
        <v/>
      </c>
      <c s="72" t="str">
        <f>IF('S.D.PASTE SHEET'!F1029="","",'S.D.PASTE SHEET'!F1029)</f>
        <v/>
      </c>
      <c s="72" t="str">
        <f>IF('S.D.PASTE SHEET'!G1029="","",UPPER('S.D.PASTE SHEET'!G1029))</f>
        <v/>
      </c>
      <c s="72" t="str">
        <f>IF('S.D.PASTE SHEET'!H1029="","",UPPER('S.D.PASTE SHEET'!H1029))</f>
        <v/>
      </c>
      <c s="72" t="str">
        <f>IF('S.D.PASTE SHEET'!I1029="","",'S.D.PASTE SHEET'!I1029)</f>
        <v/>
      </c>
      <c s="73" t="str">
        <f>IF('S.D.PASTE SHEET'!J1029="","",'S.D.PASTE SHEET'!J1029)</f>
        <v/>
      </c>
      <c s="72" t="str">
        <f>IF('S.D.PASTE SHEET'!K1029="","",'S.D.PASTE SHEET'!K1029)</f>
        <v/>
      </c>
      <c s="72" t="str">
        <f>IF('S.D.PASTE SHEET'!L1029="","",'S.D.PASTE SHEET'!L1029)</f>
        <v/>
      </c>
      <c s="72" t="str">
        <f>IF('S.D.PASTE SHEET'!M1029="","",'S.D.PASTE SHEET'!M1029)</f>
        <v/>
      </c>
      <c s="72" t="str">
        <f>IF('S.D.PASTE SHEET'!N1029="","",'S.D.PASTE SHEET'!N1029)</f>
        <v/>
      </c>
      <c s="72" t="str">
        <f>IF('S.D.PASTE SHEET'!O1029="","",'S.D.PASTE SHEET'!O1029)</f>
        <v/>
      </c>
      <c s="72" t="str">
        <f>IF('S.D.PASTE SHEET'!P1029="","",'S.D.PASTE SHEET'!P1029)</f>
        <v/>
      </c>
      <c s="72" t="str">
        <f>IF('S.D.PASTE SHEET'!Q1029="","",'S.D.PASTE SHEET'!Q1029)</f>
        <v/>
      </c>
      <c s="72" t="str">
        <f>IF('S.D.PASTE SHEET'!R1029="","",'S.D.PASTE SHEET'!R1029)</f>
        <v/>
      </c>
      <c s="72" t="str">
        <f>IF('S.D.PASTE SHEET'!S1029="","",'S.D.PASTE SHEET'!S1029)</f>
        <v/>
      </c>
      <c s="72" t="str">
        <f>IF('S.D.PASTE SHEET'!T1029="","",'S.D.PASTE SHEET'!T1029)</f>
        <v/>
      </c>
      <c s="72" t="str">
        <f>IF('S.D.PASTE SHEET'!U1029="","",'S.D.PASTE SHEET'!U1029)</f>
        <v/>
      </c>
      <c s="72" t="str">
        <f>IF('S.D.PASTE SHEET'!V1029="","",'S.D.PASTE SHEET'!V1029)</f>
        <v/>
      </c>
      <c s="72" t="str">
        <f>IF('S.D.PASTE SHEET'!W1029="","",'S.D.PASTE SHEET'!W1029)</f>
        <v/>
      </c>
      <c s="72" t="str">
        <f>IF('S.D.PASTE SHEET'!X1029="","",'S.D.PASTE SHEET'!X1029)</f>
        <v/>
      </c>
      <c s="72" t="str">
        <f>IF('S.D.PASTE SHEET'!Y1029="","",'S.D.PASTE SHEET'!Y1029)</f>
        <v/>
      </c>
      <c s="72" t="str">
        <f>IF('S.D.PASTE SHEET'!Z1029="","",'S.D.PASTE SHEET'!Z1029)</f>
        <v/>
      </c>
      <c s="72" t="str">
        <f>IF('S.D.PASTE SHEET'!AA1029="","",'S.D.PASTE SHEET'!AA1029)</f>
        <v/>
      </c>
      <c s="72" t="str">
        <f>IF('S.D.PASTE SHEET'!AB1029="","",'S.D.PASTE SHEET'!AB1029)</f>
        <v/>
      </c>
      <c s="72" t="str">
        <f>IF('S.D.PASTE SHEET'!AC1029="","",'S.D.PASTE SHEET'!AC1029)</f>
        <v/>
      </c>
      <c s="72" t="str">
        <f>IF('S.D.PASTE SHEET'!AD1029="","",'S.D.PASTE SHEET'!AD1029)</f>
        <v/>
      </c>
      <c s="74"/>
      <c s="70" t="str">
        <f>IF(AK1029="","",IF(AK1029&gt;0,COUNT($AG$2:AG1029),""))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IF(BC1029="","",IF(BC1029&gt;0,COUNT($AY$2:AY1029),""))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0" spans="1:157" ht="15.75" customHeight="1">
      <c r="A1030" s="72" t="str">
        <f>IF('S.D.PASTE SHEET'!A1030="","",'S.D.PASTE SHEET'!A1030)</f>
        <v/>
      </c>
      <c s="72" t="str">
        <f>IF('S.D.PASTE SHEET'!B1030="","",'S.D.PASTE SHEET'!B1030)</f>
        <v/>
      </c>
      <c s="72" t="str">
        <f>IF('S.D.PASTE SHEET'!C1030="","",'S.D.PASTE SHEET'!C1030)</f>
        <v/>
      </c>
      <c s="73" t="str">
        <f>IF('S.D.PASTE SHEET'!D1030="","",'S.D.PASTE SHEET'!D1030)</f>
        <v/>
      </c>
      <c s="72" t="str">
        <f>IF('S.D.PASTE SHEET'!E1030="","",UPPER('S.D.PASTE SHEET'!E1030))</f>
        <v/>
      </c>
      <c s="72" t="str">
        <f>IF('S.D.PASTE SHEET'!F1030="","",'S.D.PASTE SHEET'!F1030)</f>
        <v/>
      </c>
      <c s="72" t="str">
        <f>IF('S.D.PASTE SHEET'!G1030="","",UPPER('S.D.PASTE SHEET'!G1030))</f>
        <v/>
      </c>
      <c s="72" t="str">
        <f>IF('S.D.PASTE SHEET'!H1030="","",UPPER('S.D.PASTE SHEET'!H1030))</f>
        <v/>
      </c>
      <c s="72" t="str">
        <f>IF('S.D.PASTE SHEET'!I1030="","",'S.D.PASTE SHEET'!I1030)</f>
        <v/>
      </c>
      <c s="73" t="str">
        <f>IF('S.D.PASTE SHEET'!J1030="","",'S.D.PASTE SHEET'!J1030)</f>
        <v/>
      </c>
      <c s="72" t="str">
        <f>IF('S.D.PASTE SHEET'!K1030="","",'S.D.PASTE SHEET'!K1030)</f>
        <v/>
      </c>
      <c s="72" t="str">
        <f>IF('S.D.PASTE SHEET'!L1030="","",'S.D.PASTE SHEET'!L1030)</f>
        <v/>
      </c>
      <c s="72" t="str">
        <f>IF('S.D.PASTE SHEET'!M1030="","",'S.D.PASTE SHEET'!M1030)</f>
        <v/>
      </c>
      <c s="72" t="str">
        <f>IF('S.D.PASTE SHEET'!N1030="","",'S.D.PASTE SHEET'!N1030)</f>
        <v/>
      </c>
      <c s="72" t="str">
        <f>IF('S.D.PASTE SHEET'!O1030="","",'S.D.PASTE SHEET'!O1030)</f>
        <v/>
      </c>
      <c s="72" t="str">
        <f>IF('S.D.PASTE SHEET'!P1030="","",'S.D.PASTE SHEET'!P1030)</f>
        <v/>
      </c>
      <c s="72" t="str">
        <f>IF('S.D.PASTE SHEET'!Q1030="","",'S.D.PASTE SHEET'!Q1030)</f>
        <v/>
      </c>
      <c s="72" t="str">
        <f>IF('S.D.PASTE SHEET'!R1030="","",'S.D.PASTE SHEET'!R1030)</f>
        <v/>
      </c>
      <c s="72" t="str">
        <f>IF('S.D.PASTE SHEET'!S1030="","",'S.D.PASTE SHEET'!S1030)</f>
        <v/>
      </c>
      <c s="72" t="str">
        <f>IF('S.D.PASTE SHEET'!T1030="","",'S.D.PASTE SHEET'!T1030)</f>
        <v/>
      </c>
      <c s="72" t="str">
        <f>IF('S.D.PASTE SHEET'!U1030="","",'S.D.PASTE SHEET'!U1030)</f>
        <v/>
      </c>
      <c s="72" t="str">
        <f>IF('S.D.PASTE SHEET'!V1030="","",'S.D.PASTE SHEET'!V1030)</f>
        <v/>
      </c>
      <c s="72" t="str">
        <f>IF('S.D.PASTE SHEET'!W1030="","",'S.D.PASTE SHEET'!W1030)</f>
        <v/>
      </c>
      <c s="72" t="str">
        <f>IF('S.D.PASTE SHEET'!X1030="","",'S.D.PASTE SHEET'!X1030)</f>
        <v/>
      </c>
      <c s="72" t="str">
        <f>IF('S.D.PASTE SHEET'!Y1030="","",'S.D.PASTE SHEET'!Y1030)</f>
        <v/>
      </c>
      <c s="72" t="str">
        <f>IF('S.D.PASTE SHEET'!Z1030="","",'S.D.PASTE SHEET'!Z1030)</f>
        <v/>
      </c>
      <c s="72" t="str">
        <f>IF('S.D.PASTE SHEET'!AA1030="","",'S.D.PASTE SHEET'!AA1030)</f>
        <v/>
      </c>
      <c s="72" t="str">
        <f>IF('S.D.PASTE SHEET'!AB1030="","",'S.D.PASTE SHEET'!AB1030)</f>
        <v/>
      </c>
      <c s="72" t="str">
        <f>IF('S.D.PASTE SHEET'!AC1030="","",'S.D.PASTE SHEET'!AC1030)</f>
        <v/>
      </c>
      <c s="72" t="str">
        <f>IF('S.D.PASTE SHEET'!AD1030="","",'S.D.PASTE SHEET'!AD1030)</f>
        <v/>
      </c>
      <c s="74"/>
      <c s="70" t="str">
        <f>IF(AK1030="","",IF(AK1030&gt;0,COUNT($AG$2:AG1030),""))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IF(BC1030="","",IF(BC1030&gt;0,COUNT($AY$2:AY1030),""))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1" spans="1:157" ht="15.75" customHeight="1">
      <c r="A1031" s="72" t="str">
        <f>IF('S.D.PASTE SHEET'!A1031="","",'S.D.PASTE SHEET'!A1031)</f>
        <v/>
      </c>
      <c s="72" t="str">
        <f>IF('S.D.PASTE SHEET'!B1031="","",'S.D.PASTE SHEET'!B1031)</f>
        <v/>
      </c>
      <c s="72" t="str">
        <f>IF('S.D.PASTE SHEET'!C1031="","",'S.D.PASTE SHEET'!C1031)</f>
        <v/>
      </c>
      <c s="73" t="str">
        <f>IF('S.D.PASTE SHEET'!D1031="","",'S.D.PASTE SHEET'!D1031)</f>
        <v/>
      </c>
      <c s="72" t="str">
        <f>IF('S.D.PASTE SHEET'!E1031="","",UPPER('S.D.PASTE SHEET'!E1031))</f>
        <v/>
      </c>
      <c s="72" t="str">
        <f>IF('S.D.PASTE SHEET'!F1031="","",'S.D.PASTE SHEET'!F1031)</f>
        <v/>
      </c>
      <c s="72" t="str">
        <f>IF('S.D.PASTE SHEET'!G1031="","",UPPER('S.D.PASTE SHEET'!G1031))</f>
        <v/>
      </c>
      <c s="72" t="str">
        <f>IF('S.D.PASTE SHEET'!H1031="","",UPPER('S.D.PASTE SHEET'!H1031))</f>
        <v/>
      </c>
      <c s="72" t="str">
        <f>IF('S.D.PASTE SHEET'!I1031="","",'S.D.PASTE SHEET'!I1031)</f>
        <v/>
      </c>
      <c s="73" t="str">
        <f>IF('S.D.PASTE SHEET'!J1031="","",'S.D.PASTE SHEET'!J1031)</f>
        <v/>
      </c>
      <c s="72" t="str">
        <f>IF('S.D.PASTE SHEET'!K1031="","",'S.D.PASTE SHEET'!K1031)</f>
        <v/>
      </c>
      <c s="72" t="str">
        <f>IF('S.D.PASTE SHEET'!L1031="","",'S.D.PASTE SHEET'!L1031)</f>
        <v/>
      </c>
      <c s="72" t="str">
        <f>IF('S.D.PASTE SHEET'!M1031="","",'S.D.PASTE SHEET'!M1031)</f>
        <v/>
      </c>
      <c s="72" t="str">
        <f>IF('S.D.PASTE SHEET'!N1031="","",'S.D.PASTE SHEET'!N1031)</f>
        <v/>
      </c>
      <c s="72" t="str">
        <f>IF('S.D.PASTE SHEET'!O1031="","",'S.D.PASTE SHEET'!O1031)</f>
        <v/>
      </c>
      <c s="72" t="str">
        <f>IF('S.D.PASTE SHEET'!P1031="","",'S.D.PASTE SHEET'!P1031)</f>
        <v/>
      </c>
      <c s="72" t="str">
        <f>IF('S.D.PASTE SHEET'!Q1031="","",'S.D.PASTE SHEET'!Q1031)</f>
        <v/>
      </c>
      <c s="72" t="str">
        <f>IF('S.D.PASTE SHEET'!R1031="","",'S.D.PASTE SHEET'!R1031)</f>
        <v/>
      </c>
      <c s="72" t="str">
        <f>IF('S.D.PASTE SHEET'!S1031="","",'S.D.PASTE SHEET'!S1031)</f>
        <v/>
      </c>
      <c s="72" t="str">
        <f>IF('S.D.PASTE SHEET'!T1031="","",'S.D.PASTE SHEET'!T1031)</f>
        <v/>
      </c>
      <c s="72" t="str">
        <f>IF('S.D.PASTE SHEET'!U1031="","",'S.D.PASTE SHEET'!U1031)</f>
        <v/>
      </c>
      <c s="72" t="str">
        <f>IF('S.D.PASTE SHEET'!V1031="","",'S.D.PASTE SHEET'!V1031)</f>
        <v/>
      </c>
      <c s="72" t="str">
        <f>IF('S.D.PASTE SHEET'!W1031="","",'S.D.PASTE SHEET'!W1031)</f>
        <v/>
      </c>
      <c s="72" t="str">
        <f>IF('S.D.PASTE SHEET'!X1031="","",'S.D.PASTE SHEET'!X1031)</f>
        <v/>
      </c>
      <c s="72" t="str">
        <f>IF('S.D.PASTE SHEET'!Y1031="","",'S.D.PASTE SHEET'!Y1031)</f>
        <v/>
      </c>
      <c s="72" t="str">
        <f>IF('S.D.PASTE SHEET'!Z1031="","",'S.D.PASTE SHEET'!Z1031)</f>
        <v/>
      </c>
      <c s="72" t="str">
        <f>IF('S.D.PASTE SHEET'!AA1031="","",'S.D.PASTE SHEET'!AA1031)</f>
        <v/>
      </c>
      <c s="72" t="str">
        <f>IF('S.D.PASTE SHEET'!AB1031="","",'S.D.PASTE SHEET'!AB1031)</f>
        <v/>
      </c>
      <c s="72" t="str">
        <f>IF('S.D.PASTE SHEET'!AC1031="","",'S.D.PASTE SHEET'!AC1031)</f>
        <v/>
      </c>
      <c s="72" t="str">
        <f>IF('S.D.PASTE SHEET'!AD1031="","",'S.D.PASTE SHEET'!AD1031)</f>
        <v/>
      </c>
      <c s="74"/>
      <c s="70" t="str">
        <f>IF(AK1031="","",IF(AK1031&gt;0,COUNT($AG$2:AG1031),""))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IF(BC1031="","",IF(BC1031&gt;0,COUNT($AY$2:AY1031),""))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2" spans="1:157" ht="15.75" customHeight="1">
      <c r="A1032" s="72" t="str">
        <f>IF('S.D.PASTE SHEET'!A1032="","",'S.D.PASTE SHEET'!A1032)</f>
        <v/>
      </c>
      <c s="72" t="str">
        <f>IF('S.D.PASTE SHEET'!B1032="","",'S.D.PASTE SHEET'!B1032)</f>
        <v/>
      </c>
      <c s="72" t="str">
        <f>IF('S.D.PASTE SHEET'!C1032="","",'S.D.PASTE SHEET'!C1032)</f>
        <v/>
      </c>
      <c s="73" t="str">
        <f>IF('S.D.PASTE SHEET'!D1032="","",'S.D.PASTE SHEET'!D1032)</f>
        <v/>
      </c>
      <c s="72" t="str">
        <f>IF('S.D.PASTE SHEET'!E1032="","",UPPER('S.D.PASTE SHEET'!E1032))</f>
        <v/>
      </c>
      <c s="72" t="str">
        <f>IF('S.D.PASTE SHEET'!F1032="","",'S.D.PASTE SHEET'!F1032)</f>
        <v/>
      </c>
      <c s="72" t="str">
        <f>IF('S.D.PASTE SHEET'!G1032="","",UPPER('S.D.PASTE SHEET'!G1032))</f>
        <v/>
      </c>
      <c s="72" t="str">
        <f>IF('S.D.PASTE SHEET'!H1032="","",UPPER('S.D.PASTE SHEET'!H1032))</f>
        <v/>
      </c>
      <c s="72" t="str">
        <f>IF('S.D.PASTE SHEET'!I1032="","",'S.D.PASTE SHEET'!I1032)</f>
        <v/>
      </c>
      <c s="73" t="str">
        <f>IF('S.D.PASTE SHEET'!J1032="","",'S.D.PASTE SHEET'!J1032)</f>
        <v/>
      </c>
      <c s="72" t="str">
        <f>IF('S.D.PASTE SHEET'!K1032="","",'S.D.PASTE SHEET'!K1032)</f>
        <v/>
      </c>
      <c s="72" t="str">
        <f>IF('S.D.PASTE SHEET'!L1032="","",'S.D.PASTE SHEET'!L1032)</f>
        <v/>
      </c>
      <c s="72" t="str">
        <f>IF('S.D.PASTE SHEET'!M1032="","",'S.D.PASTE SHEET'!M1032)</f>
        <v/>
      </c>
      <c s="72" t="str">
        <f>IF('S.D.PASTE SHEET'!N1032="","",'S.D.PASTE SHEET'!N1032)</f>
        <v/>
      </c>
      <c s="72" t="str">
        <f>IF('S.D.PASTE SHEET'!O1032="","",'S.D.PASTE SHEET'!O1032)</f>
        <v/>
      </c>
      <c s="72" t="str">
        <f>IF('S.D.PASTE SHEET'!P1032="","",'S.D.PASTE SHEET'!P1032)</f>
        <v/>
      </c>
      <c s="72" t="str">
        <f>IF('S.D.PASTE SHEET'!Q1032="","",'S.D.PASTE SHEET'!Q1032)</f>
        <v/>
      </c>
      <c s="72" t="str">
        <f>IF('S.D.PASTE SHEET'!R1032="","",'S.D.PASTE SHEET'!R1032)</f>
        <v/>
      </c>
      <c s="72" t="str">
        <f>IF('S.D.PASTE SHEET'!S1032="","",'S.D.PASTE SHEET'!S1032)</f>
        <v/>
      </c>
      <c s="72" t="str">
        <f>IF('S.D.PASTE SHEET'!T1032="","",'S.D.PASTE SHEET'!T1032)</f>
        <v/>
      </c>
      <c s="72" t="str">
        <f>IF('S.D.PASTE SHEET'!U1032="","",'S.D.PASTE SHEET'!U1032)</f>
        <v/>
      </c>
      <c s="72" t="str">
        <f>IF('S.D.PASTE SHEET'!V1032="","",'S.D.PASTE SHEET'!V1032)</f>
        <v/>
      </c>
      <c s="72" t="str">
        <f>IF('S.D.PASTE SHEET'!W1032="","",'S.D.PASTE SHEET'!W1032)</f>
        <v/>
      </c>
      <c s="72" t="str">
        <f>IF('S.D.PASTE SHEET'!X1032="","",'S.D.PASTE SHEET'!X1032)</f>
        <v/>
      </c>
      <c s="72" t="str">
        <f>IF('S.D.PASTE SHEET'!Y1032="","",'S.D.PASTE SHEET'!Y1032)</f>
        <v/>
      </c>
      <c s="72" t="str">
        <f>IF('S.D.PASTE SHEET'!Z1032="","",'S.D.PASTE SHEET'!Z1032)</f>
        <v/>
      </c>
      <c s="72" t="str">
        <f>IF('S.D.PASTE SHEET'!AA1032="","",'S.D.PASTE SHEET'!AA1032)</f>
        <v/>
      </c>
      <c s="72" t="str">
        <f>IF('S.D.PASTE SHEET'!AB1032="","",'S.D.PASTE SHEET'!AB1032)</f>
        <v/>
      </c>
      <c s="72" t="str">
        <f>IF('S.D.PASTE SHEET'!AC1032="","",'S.D.PASTE SHEET'!AC1032)</f>
        <v/>
      </c>
      <c s="72" t="str">
        <f>IF('S.D.PASTE SHEET'!AD1032="","",'S.D.PASTE SHEET'!AD1032)</f>
        <v/>
      </c>
      <c s="74"/>
      <c s="70" t="str">
        <f>IF(AK1032="","",IF(AK1032&gt;0,COUNT($AG$2:AG1032),""))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IF(BC1032="","",IF(BC1032&gt;0,COUNT($AY$2:AY1032),""))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3" spans="1:157" ht="15.75" customHeight="1">
      <c r="A1033" s="72" t="str">
        <f>IF('S.D.PASTE SHEET'!A1033="","",'S.D.PASTE SHEET'!A1033)</f>
        <v/>
      </c>
      <c s="72" t="str">
        <f>IF('S.D.PASTE SHEET'!B1033="","",'S.D.PASTE SHEET'!B1033)</f>
        <v/>
      </c>
      <c s="72" t="str">
        <f>IF('S.D.PASTE SHEET'!C1033="","",'S.D.PASTE SHEET'!C1033)</f>
        <v/>
      </c>
      <c s="73" t="str">
        <f>IF('S.D.PASTE SHEET'!D1033="","",'S.D.PASTE SHEET'!D1033)</f>
        <v/>
      </c>
      <c s="72" t="str">
        <f>IF('S.D.PASTE SHEET'!E1033="","",UPPER('S.D.PASTE SHEET'!E1033))</f>
        <v/>
      </c>
      <c s="72" t="str">
        <f>IF('S.D.PASTE SHEET'!F1033="","",'S.D.PASTE SHEET'!F1033)</f>
        <v/>
      </c>
      <c s="72" t="str">
        <f>IF('S.D.PASTE SHEET'!G1033="","",UPPER('S.D.PASTE SHEET'!G1033))</f>
        <v/>
      </c>
      <c s="72" t="str">
        <f>IF('S.D.PASTE SHEET'!H1033="","",UPPER('S.D.PASTE SHEET'!H1033))</f>
        <v/>
      </c>
      <c s="72" t="str">
        <f>IF('S.D.PASTE SHEET'!I1033="","",'S.D.PASTE SHEET'!I1033)</f>
        <v/>
      </c>
      <c s="73" t="str">
        <f>IF('S.D.PASTE SHEET'!J1033="","",'S.D.PASTE SHEET'!J1033)</f>
        <v/>
      </c>
      <c s="72" t="str">
        <f>IF('S.D.PASTE SHEET'!K1033="","",'S.D.PASTE SHEET'!K1033)</f>
        <v/>
      </c>
      <c s="72" t="str">
        <f>IF('S.D.PASTE SHEET'!L1033="","",'S.D.PASTE SHEET'!L1033)</f>
        <v/>
      </c>
      <c s="72" t="str">
        <f>IF('S.D.PASTE SHEET'!M1033="","",'S.D.PASTE SHEET'!M1033)</f>
        <v/>
      </c>
      <c s="72" t="str">
        <f>IF('S.D.PASTE SHEET'!N1033="","",'S.D.PASTE SHEET'!N1033)</f>
        <v/>
      </c>
      <c s="72" t="str">
        <f>IF('S.D.PASTE SHEET'!O1033="","",'S.D.PASTE SHEET'!O1033)</f>
        <v/>
      </c>
      <c s="72" t="str">
        <f>IF('S.D.PASTE SHEET'!P1033="","",'S.D.PASTE SHEET'!P1033)</f>
        <v/>
      </c>
      <c s="72" t="str">
        <f>IF('S.D.PASTE SHEET'!Q1033="","",'S.D.PASTE SHEET'!Q1033)</f>
        <v/>
      </c>
      <c s="72" t="str">
        <f>IF('S.D.PASTE SHEET'!R1033="","",'S.D.PASTE SHEET'!R1033)</f>
        <v/>
      </c>
      <c s="72" t="str">
        <f>IF('S.D.PASTE SHEET'!S1033="","",'S.D.PASTE SHEET'!S1033)</f>
        <v/>
      </c>
      <c s="72" t="str">
        <f>IF('S.D.PASTE SHEET'!T1033="","",'S.D.PASTE SHEET'!T1033)</f>
        <v/>
      </c>
      <c s="72" t="str">
        <f>IF('S.D.PASTE SHEET'!U1033="","",'S.D.PASTE SHEET'!U1033)</f>
        <v/>
      </c>
      <c s="72" t="str">
        <f>IF('S.D.PASTE SHEET'!V1033="","",'S.D.PASTE SHEET'!V1033)</f>
        <v/>
      </c>
      <c s="72" t="str">
        <f>IF('S.D.PASTE SHEET'!W1033="","",'S.D.PASTE SHEET'!W1033)</f>
        <v/>
      </c>
      <c s="72" t="str">
        <f>IF('S.D.PASTE SHEET'!X1033="","",'S.D.PASTE SHEET'!X1033)</f>
        <v/>
      </c>
      <c s="72" t="str">
        <f>IF('S.D.PASTE SHEET'!Y1033="","",'S.D.PASTE SHEET'!Y1033)</f>
        <v/>
      </c>
      <c s="72" t="str">
        <f>IF('S.D.PASTE SHEET'!Z1033="","",'S.D.PASTE SHEET'!Z1033)</f>
        <v/>
      </c>
      <c s="72" t="str">
        <f>IF('S.D.PASTE SHEET'!AA1033="","",'S.D.PASTE SHEET'!AA1033)</f>
        <v/>
      </c>
      <c s="72" t="str">
        <f>IF('S.D.PASTE SHEET'!AB1033="","",'S.D.PASTE SHEET'!AB1033)</f>
        <v/>
      </c>
      <c s="72" t="str">
        <f>IF('S.D.PASTE SHEET'!AC1033="","",'S.D.PASTE SHEET'!AC1033)</f>
        <v/>
      </c>
      <c s="72" t="str">
        <f>IF('S.D.PASTE SHEET'!AD1033="","",'S.D.PASTE SHEET'!AD1033)</f>
        <v/>
      </c>
      <c s="74"/>
      <c s="70" t="str">
        <f>IF(AK1033="","",IF(AK1033&gt;0,COUNT($AG$2:AG1033),""))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IF(BC1033="","",IF(BC1033&gt;0,COUNT($AY$2:AY1033),""))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4" spans="1:157" ht="15.75" customHeight="1">
      <c r="A1034" s="72" t="str">
        <f>IF('S.D.PASTE SHEET'!A1034="","",'S.D.PASTE SHEET'!A1034)</f>
        <v/>
      </c>
      <c s="72" t="str">
        <f>IF('S.D.PASTE SHEET'!B1034="","",'S.D.PASTE SHEET'!B1034)</f>
        <v/>
      </c>
      <c s="72" t="str">
        <f>IF('S.D.PASTE SHEET'!C1034="","",'S.D.PASTE SHEET'!C1034)</f>
        <v/>
      </c>
      <c s="73" t="str">
        <f>IF('S.D.PASTE SHEET'!D1034="","",'S.D.PASTE SHEET'!D1034)</f>
        <v/>
      </c>
      <c s="72" t="str">
        <f>IF('S.D.PASTE SHEET'!E1034="","",UPPER('S.D.PASTE SHEET'!E1034))</f>
        <v/>
      </c>
      <c s="72" t="str">
        <f>IF('S.D.PASTE SHEET'!F1034="","",'S.D.PASTE SHEET'!F1034)</f>
        <v/>
      </c>
      <c s="72" t="str">
        <f>IF('S.D.PASTE SHEET'!G1034="","",UPPER('S.D.PASTE SHEET'!G1034))</f>
        <v/>
      </c>
      <c s="72" t="str">
        <f>IF('S.D.PASTE SHEET'!H1034="","",UPPER('S.D.PASTE SHEET'!H1034))</f>
        <v/>
      </c>
      <c s="72" t="str">
        <f>IF('S.D.PASTE SHEET'!I1034="","",'S.D.PASTE SHEET'!I1034)</f>
        <v/>
      </c>
      <c s="73" t="str">
        <f>IF('S.D.PASTE SHEET'!J1034="","",'S.D.PASTE SHEET'!J1034)</f>
        <v/>
      </c>
      <c s="72" t="str">
        <f>IF('S.D.PASTE SHEET'!K1034="","",'S.D.PASTE SHEET'!K1034)</f>
        <v/>
      </c>
      <c s="72" t="str">
        <f>IF('S.D.PASTE SHEET'!L1034="","",'S.D.PASTE SHEET'!L1034)</f>
        <v/>
      </c>
      <c s="72" t="str">
        <f>IF('S.D.PASTE SHEET'!M1034="","",'S.D.PASTE SHEET'!M1034)</f>
        <v/>
      </c>
      <c s="72" t="str">
        <f>IF('S.D.PASTE SHEET'!N1034="","",'S.D.PASTE SHEET'!N1034)</f>
        <v/>
      </c>
      <c s="72" t="str">
        <f>IF('S.D.PASTE SHEET'!O1034="","",'S.D.PASTE SHEET'!O1034)</f>
        <v/>
      </c>
      <c s="72" t="str">
        <f>IF('S.D.PASTE SHEET'!P1034="","",'S.D.PASTE SHEET'!P1034)</f>
        <v/>
      </c>
      <c s="72" t="str">
        <f>IF('S.D.PASTE SHEET'!Q1034="","",'S.D.PASTE SHEET'!Q1034)</f>
        <v/>
      </c>
      <c s="72" t="str">
        <f>IF('S.D.PASTE SHEET'!R1034="","",'S.D.PASTE SHEET'!R1034)</f>
        <v/>
      </c>
      <c s="72" t="str">
        <f>IF('S.D.PASTE SHEET'!S1034="","",'S.D.PASTE SHEET'!S1034)</f>
        <v/>
      </c>
      <c s="72" t="str">
        <f>IF('S.D.PASTE SHEET'!T1034="","",'S.D.PASTE SHEET'!T1034)</f>
        <v/>
      </c>
      <c s="72" t="str">
        <f>IF('S.D.PASTE SHEET'!U1034="","",'S.D.PASTE SHEET'!U1034)</f>
        <v/>
      </c>
      <c s="72" t="str">
        <f>IF('S.D.PASTE SHEET'!V1034="","",'S.D.PASTE SHEET'!V1034)</f>
        <v/>
      </c>
      <c s="72" t="str">
        <f>IF('S.D.PASTE SHEET'!W1034="","",'S.D.PASTE SHEET'!W1034)</f>
        <v/>
      </c>
      <c s="72" t="str">
        <f>IF('S.D.PASTE SHEET'!X1034="","",'S.D.PASTE SHEET'!X1034)</f>
        <v/>
      </c>
      <c s="72" t="str">
        <f>IF('S.D.PASTE SHEET'!Y1034="","",'S.D.PASTE SHEET'!Y1034)</f>
        <v/>
      </c>
      <c s="72" t="str">
        <f>IF('S.D.PASTE SHEET'!Z1034="","",'S.D.PASTE SHEET'!Z1034)</f>
        <v/>
      </c>
      <c s="72" t="str">
        <f>IF('S.D.PASTE SHEET'!AA1034="","",'S.D.PASTE SHEET'!AA1034)</f>
        <v/>
      </c>
      <c s="72" t="str">
        <f>IF('S.D.PASTE SHEET'!AB1034="","",'S.D.PASTE SHEET'!AB1034)</f>
        <v/>
      </c>
      <c s="72" t="str">
        <f>IF('S.D.PASTE SHEET'!AC1034="","",'S.D.PASTE SHEET'!AC1034)</f>
        <v/>
      </c>
      <c s="72" t="str">
        <f>IF('S.D.PASTE SHEET'!AD1034="","",'S.D.PASTE SHEET'!AD1034)</f>
        <v/>
      </c>
      <c s="74"/>
      <c s="70" t="str">
        <f>IF(AK1034="","",IF(AK1034&gt;0,COUNT($AG$2:AG1034),""))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IF(BC1034="","",IF(BC1034&gt;0,COUNT($AY$2:AY1034),""))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5" spans="1:157" ht="15.75" customHeight="1">
      <c r="A1035" s="72" t="str">
        <f>IF('S.D.PASTE SHEET'!A1035="","",'S.D.PASTE SHEET'!A1035)</f>
        <v/>
      </c>
      <c s="72" t="str">
        <f>IF('S.D.PASTE SHEET'!B1035="","",'S.D.PASTE SHEET'!B1035)</f>
        <v/>
      </c>
      <c s="72" t="str">
        <f>IF('S.D.PASTE SHEET'!C1035="","",'S.D.PASTE SHEET'!C1035)</f>
        <v/>
      </c>
      <c s="73" t="str">
        <f>IF('S.D.PASTE SHEET'!D1035="","",'S.D.PASTE SHEET'!D1035)</f>
        <v/>
      </c>
      <c s="72" t="str">
        <f>IF('S.D.PASTE SHEET'!E1035="","",UPPER('S.D.PASTE SHEET'!E1035))</f>
        <v/>
      </c>
      <c s="72" t="str">
        <f>IF('S.D.PASTE SHEET'!F1035="","",'S.D.PASTE SHEET'!F1035)</f>
        <v/>
      </c>
      <c s="72" t="str">
        <f>IF('S.D.PASTE SHEET'!G1035="","",UPPER('S.D.PASTE SHEET'!G1035))</f>
        <v/>
      </c>
      <c s="72" t="str">
        <f>IF('S.D.PASTE SHEET'!H1035="","",UPPER('S.D.PASTE SHEET'!H1035))</f>
        <v/>
      </c>
      <c s="72" t="str">
        <f>IF('S.D.PASTE SHEET'!I1035="","",'S.D.PASTE SHEET'!I1035)</f>
        <v/>
      </c>
      <c s="73" t="str">
        <f>IF('S.D.PASTE SHEET'!J1035="","",'S.D.PASTE SHEET'!J1035)</f>
        <v/>
      </c>
      <c s="72" t="str">
        <f>IF('S.D.PASTE SHEET'!K1035="","",'S.D.PASTE SHEET'!K1035)</f>
        <v/>
      </c>
      <c s="72" t="str">
        <f>IF('S.D.PASTE SHEET'!L1035="","",'S.D.PASTE SHEET'!L1035)</f>
        <v/>
      </c>
      <c s="72" t="str">
        <f>IF('S.D.PASTE SHEET'!M1035="","",'S.D.PASTE SHEET'!M1035)</f>
        <v/>
      </c>
      <c s="72" t="str">
        <f>IF('S.D.PASTE SHEET'!N1035="","",'S.D.PASTE SHEET'!N1035)</f>
        <v/>
      </c>
      <c s="72" t="str">
        <f>IF('S.D.PASTE SHEET'!O1035="","",'S.D.PASTE SHEET'!O1035)</f>
        <v/>
      </c>
      <c s="72" t="str">
        <f>IF('S.D.PASTE SHEET'!P1035="","",'S.D.PASTE SHEET'!P1035)</f>
        <v/>
      </c>
      <c s="72" t="str">
        <f>IF('S.D.PASTE SHEET'!Q1035="","",'S.D.PASTE SHEET'!Q1035)</f>
        <v/>
      </c>
      <c s="72" t="str">
        <f>IF('S.D.PASTE SHEET'!R1035="","",'S.D.PASTE SHEET'!R1035)</f>
        <v/>
      </c>
      <c s="72" t="str">
        <f>IF('S.D.PASTE SHEET'!S1035="","",'S.D.PASTE SHEET'!S1035)</f>
        <v/>
      </c>
      <c s="72" t="str">
        <f>IF('S.D.PASTE SHEET'!T1035="","",'S.D.PASTE SHEET'!T1035)</f>
        <v/>
      </c>
      <c s="72" t="str">
        <f>IF('S.D.PASTE SHEET'!U1035="","",'S.D.PASTE SHEET'!U1035)</f>
        <v/>
      </c>
      <c s="72" t="str">
        <f>IF('S.D.PASTE SHEET'!V1035="","",'S.D.PASTE SHEET'!V1035)</f>
        <v/>
      </c>
      <c s="72" t="str">
        <f>IF('S.D.PASTE SHEET'!W1035="","",'S.D.PASTE SHEET'!W1035)</f>
        <v/>
      </c>
      <c s="72" t="str">
        <f>IF('S.D.PASTE SHEET'!X1035="","",'S.D.PASTE SHEET'!X1035)</f>
        <v/>
      </c>
      <c s="72" t="str">
        <f>IF('S.D.PASTE SHEET'!Y1035="","",'S.D.PASTE SHEET'!Y1035)</f>
        <v/>
      </c>
      <c s="72" t="str">
        <f>IF('S.D.PASTE SHEET'!Z1035="","",'S.D.PASTE SHEET'!Z1035)</f>
        <v/>
      </c>
      <c s="72" t="str">
        <f>IF('S.D.PASTE SHEET'!AA1035="","",'S.D.PASTE SHEET'!AA1035)</f>
        <v/>
      </c>
      <c s="72" t="str">
        <f>IF('S.D.PASTE SHEET'!AB1035="","",'S.D.PASTE SHEET'!AB1035)</f>
        <v/>
      </c>
      <c s="72" t="str">
        <f>IF('S.D.PASTE SHEET'!AC1035="","",'S.D.PASTE SHEET'!AC1035)</f>
        <v/>
      </c>
      <c s="72" t="str">
        <f>IF('S.D.PASTE SHEET'!AD1035="","",'S.D.PASTE SHEET'!AD1035)</f>
        <v/>
      </c>
      <c s="74"/>
      <c s="70" t="str">
        <f>IF(AK1035="","",IF(AK1035&gt;0,COUNT($AG$2:AG1035),""))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IF(BC1035="","",IF(BC1035&gt;0,COUNT($AY$2:AY1035),""))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6" spans="1:157" ht="15.75" customHeight="1">
      <c r="A1036" s="72" t="str">
        <f>IF('S.D.PASTE SHEET'!A1036="","",'S.D.PASTE SHEET'!A1036)</f>
        <v/>
      </c>
      <c s="72" t="str">
        <f>IF('S.D.PASTE SHEET'!B1036="","",'S.D.PASTE SHEET'!B1036)</f>
        <v/>
      </c>
      <c s="72" t="str">
        <f>IF('S.D.PASTE SHEET'!C1036="","",'S.D.PASTE SHEET'!C1036)</f>
        <v/>
      </c>
      <c s="73" t="str">
        <f>IF('S.D.PASTE SHEET'!D1036="","",'S.D.PASTE SHEET'!D1036)</f>
        <v/>
      </c>
      <c s="72" t="str">
        <f>IF('S.D.PASTE SHEET'!E1036="","",UPPER('S.D.PASTE SHEET'!E1036))</f>
        <v/>
      </c>
      <c s="72" t="str">
        <f>IF('S.D.PASTE SHEET'!F1036="","",'S.D.PASTE SHEET'!F1036)</f>
        <v/>
      </c>
      <c s="72" t="str">
        <f>IF('S.D.PASTE SHEET'!G1036="","",UPPER('S.D.PASTE SHEET'!G1036))</f>
        <v/>
      </c>
      <c s="72" t="str">
        <f>IF('S.D.PASTE SHEET'!H1036="","",UPPER('S.D.PASTE SHEET'!H1036))</f>
        <v/>
      </c>
      <c s="72" t="str">
        <f>IF('S.D.PASTE SHEET'!I1036="","",'S.D.PASTE SHEET'!I1036)</f>
        <v/>
      </c>
      <c s="73" t="str">
        <f>IF('S.D.PASTE SHEET'!J1036="","",'S.D.PASTE SHEET'!J1036)</f>
        <v/>
      </c>
      <c s="72" t="str">
        <f>IF('S.D.PASTE SHEET'!K1036="","",'S.D.PASTE SHEET'!K1036)</f>
        <v/>
      </c>
      <c s="72" t="str">
        <f>IF('S.D.PASTE SHEET'!L1036="","",'S.D.PASTE SHEET'!L1036)</f>
        <v/>
      </c>
      <c s="72" t="str">
        <f>IF('S.D.PASTE SHEET'!M1036="","",'S.D.PASTE SHEET'!M1036)</f>
        <v/>
      </c>
      <c s="72" t="str">
        <f>IF('S.D.PASTE SHEET'!N1036="","",'S.D.PASTE SHEET'!N1036)</f>
        <v/>
      </c>
      <c s="72" t="str">
        <f>IF('S.D.PASTE SHEET'!O1036="","",'S.D.PASTE SHEET'!O1036)</f>
        <v/>
      </c>
      <c s="72" t="str">
        <f>IF('S.D.PASTE SHEET'!P1036="","",'S.D.PASTE SHEET'!P1036)</f>
        <v/>
      </c>
      <c s="72" t="str">
        <f>IF('S.D.PASTE SHEET'!Q1036="","",'S.D.PASTE SHEET'!Q1036)</f>
        <v/>
      </c>
      <c s="72" t="str">
        <f>IF('S.D.PASTE SHEET'!R1036="","",'S.D.PASTE SHEET'!R1036)</f>
        <v/>
      </c>
      <c s="72" t="str">
        <f>IF('S.D.PASTE SHEET'!S1036="","",'S.D.PASTE SHEET'!S1036)</f>
        <v/>
      </c>
      <c s="72" t="str">
        <f>IF('S.D.PASTE SHEET'!T1036="","",'S.D.PASTE SHEET'!T1036)</f>
        <v/>
      </c>
      <c s="72" t="str">
        <f>IF('S.D.PASTE SHEET'!U1036="","",'S.D.PASTE SHEET'!U1036)</f>
        <v/>
      </c>
      <c s="72" t="str">
        <f>IF('S.D.PASTE SHEET'!V1036="","",'S.D.PASTE SHEET'!V1036)</f>
        <v/>
      </c>
      <c s="72" t="str">
        <f>IF('S.D.PASTE SHEET'!W1036="","",'S.D.PASTE SHEET'!W1036)</f>
        <v/>
      </c>
      <c s="72" t="str">
        <f>IF('S.D.PASTE SHEET'!X1036="","",'S.D.PASTE SHEET'!X1036)</f>
        <v/>
      </c>
      <c s="72" t="str">
        <f>IF('S.D.PASTE SHEET'!Y1036="","",'S.D.PASTE SHEET'!Y1036)</f>
        <v/>
      </c>
      <c s="72" t="str">
        <f>IF('S.D.PASTE SHEET'!Z1036="","",'S.D.PASTE SHEET'!Z1036)</f>
        <v/>
      </c>
      <c s="72" t="str">
        <f>IF('S.D.PASTE SHEET'!AA1036="","",'S.D.PASTE SHEET'!AA1036)</f>
        <v/>
      </c>
      <c s="72" t="str">
        <f>IF('S.D.PASTE SHEET'!AB1036="","",'S.D.PASTE SHEET'!AB1036)</f>
        <v/>
      </c>
      <c s="72" t="str">
        <f>IF('S.D.PASTE SHEET'!AC1036="","",'S.D.PASTE SHEET'!AC1036)</f>
        <v/>
      </c>
      <c s="72" t="str">
        <f>IF('S.D.PASTE SHEET'!AD1036="","",'S.D.PASTE SHEET'!AD1036)</f>
        <v/>
      </c>
      <c s="74"/>
      <c s="70" t="str">
        <f>IF(AK1036="","",IF(AK1036&gt;0,COUNT($AG$2:AG1036),""))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IF(BC1036="","",IF(BC1036&gt;0,COUNT($AY$2:AY1036),""))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7" spans="1:157" ht="15.75" customHeight="1">
      <c r="A1037" s="72" t="str">
        <f>IF('S.D.PASTE SHEET'!A1037="","",'S.D.PASTE SHEET'!A1037)</f>
        <v/>
      </c>
      <c s="72" t="str">
        <f>IF('S.D.PASTE SHEET'!B1037="","",'S.D.PASTE SHEET'!B1037)</f>
        <v/>
      </c>
      <c s="72" t="str">
        <f>IF('S.D.PASTE SHEET'!C1037="","",'S.D.PASTE SHEET'!C1037)</f>
        <v/>
      </c>
      <c s="73" t="str">
        <f>IF('S.D.PASTE SHEET'!D1037="","",'S.D.PASTE SHEET'!D1037)</f>
        <v/>
      </c>
      <c s="72" t="str">
        <f>IF('S.D.PASTE SHEET'!E1037="","",UPPER('S.D.PASTE SHEET'!E1037))</f>
        <v/>
      </c>
      <c s="72" t="str">
        <f>IF('S.D.PASTE SHEET'!F1037="","",'S.D.PASTE SHEET'!F1037)</f>
        <v/>
      </c>
      <c s="72" t="str">
        <f>IF('S.D.PASTE SHEET'!G1037="","",UPPER('S.D.PASTE SHEET'!G1037))</f>
        <v/>
      </c>
      <c s="72" t="str">
        <f>IF('S.D.PASTE SHEET'!H1037="","",UPPER('S.D.PASTE SHEET'!H1037))</f>
        <v/>
      </c>
      <c s="72" t="str">
        <f>IF('S.D.PASTE SHEET'!I1037="","",'S.D.PASTE SHEET'!I1037)</f>
        <v/>
      </c>
      <c s="73" t="str">
        <f>IF('S.D.PASTE SHEET'!J1037="","",'S.D.PASTE SHEET'!J1037)</f>
        <v/>
      </c>
      <c s="72" t="str">
        <f>IF('S.D.PASTE SHEET'!K1037="","",'S.D.PASTE SHEET'!K1037)</f>
        <v/>
      </c>
      <c s="72" t="str">
        <f>IF('S.D.PASTE SHEET'!L1037="","",'S.D.PASTE SHEET'!L1037)</f>
        <v/>
      </c>
      <c s="72" t="str">
        <f>IF('S.D.PASTE SHEET'!M1037="","",'S.D.PASTE SHEET'!M1037)</f>
        <v/>
      </c>
      <c s="72" t="str">
        <f>IF('S.D.PASTE SHEET'!N1037="","",'S.D.PASTE SHEET'!N1037)</f>
        <v/>
      </c>
      <c s="72" t="str">
        <f>IF('S.D.PASTE SHEET'!O1037="","",'S.D.PASTE SHEET'!O1037)</f>
        <v/>
      </c>
      <c s="72" t="str">
        <f>IF('S.D.PASTE SHEET'!P1037="","",'S.D.PASTE SHEET'!P1037)</f>
        <v/>
      </c>
      <c s="72" t="str">
        <f>IF('S.D.PASTE SHEET'!Q1037="","",'S.D.PASTE SHEET'!Q1037)</f>
        <v/>
      </c>
      <c s="72" t="str">
        <f>IF('S.D.PASTE SHEET'!R1037="","",'S.D.PASTE SHEET'!R1037)</f>
        <v/>
      </c>
      <c s="72" t="str">
        <f>IF('S.D.PASTE SHEET'!S1037="","",'S.D.PASTE SHEET'!S1037)</f>
        <v/>
      </c>
      <c s="72" t="str">
        <f>IF('S.D.PASTE SHEET'!T1037="","",'S.D.PASTE SHEET'!T1037)</f>
        <v/>
      </c>
      <c s="72" t="str">
        <f>IF('S.D.PASTE SHEET'!U1037="","",'S.D.PASTE SHEET'!U1037)</f>
        <v/>
      </c>
      <c s="72" t="str">
        <f>IF('S.D.PASTE SHEET'!V1037="","",'S.D.PASTE SHEET'!V1037)</f>
        <v/>
      </c>
      <c s="72" t="str">
        <f>IF('S.D.PASTE SHEET'!W1037="","",'S.D.PASTE SHEET'!W1037)</f>
        <v/>
      </c>
      <c s="72" t="str">
        <f>IF('S.D.PASTE SHEET'!X1037="","",'S.D.PASTE SHEET'!X1037)</f>
        <v/>
      </c>
      <c s="72" t="str">
        <f>IF('S.D.PASTE SHEET'!Y1037="","",'S.D.PASTE SHEET'!Y1037)</f>
        <v/>
      </c>
      <c s="72" t="str">
        <f>IF('S.D.PASTE SHEET'!Z1037="","",'S.D.PASTE SHEET'!Z1037)</f>
        <v/>
      </c>
      <c s="72" t="str">
        <f>IF('S.D.PASTE SHEET'!AA1037="","",'S.D.PASTE SHEET'!AA1037)</f>
        <v/>
      </c>
      <c s="72" t="str">
        <f>IF('S.D.PASTE SHEET'!AB1037="","",'S.D.PASTE SHEET'!AB1037)</f>
        <v/>
      </c>
      <c s="72" t="str">
        <f>IF('S.D.PASTE SHEET'!AC1037="","",'S.D.PASTE SHEET'!AC1037)</f>
        <v/>
      </c>
      <c s="72" t="str">
        <f>IF('S.D.PASTE SHEET'!AD1037="","",'S.D.PASTE SHEET'!AD1037)</f>
        <v/>
      </c>
      <c s="74"/>
      <c s="70" t="str">
        <f>IF(AK1037="","",IF(AK1037&gt;0,COUNT($AG$2:AG1037),""))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IF(BC1037="","",IF(BC1037&gt;0,COUNT($AY$2:AY1037),""))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8" spans="1:157" ht="15.75" customHeight="1">
      <c r="A1038" s="72" t="str">
        <f>IF('S.D.PASTE SHEET'!A1038="","",'S.D.PASTE SHEET'!A1038)</f>
        <v/>
      </c>
      <c s="72" t="str">
        <f>IF('S.D.PASTE SHEET'!B1038="","",'S.D.PASTE SHEET'!B1038)</f>
        <v/>
      </c>
      <c s="72" t="str">
        <f>IF('S.D.PASTE SHEET'!C1038="","",'S.D.PASTE SHEET'!C1038)</f>
        <v/>
      </c>
      <c s="73" t="str">
        <f>IF('S.D.PASTE SHEET'!D1038="","",'S.D.PASTE SHEET'!D1038)</f>
        <v/>
      </c>
      <c s="72" t="str">
        <f>IF('S.D.PASTE SHEET'!E1038="","",UPPER('S.D.PASTE SHEET'!E1038))</f>
        <v/>
      </c>
      <c s="72" t="str">
        <f>IF('S.D.PASTE SHEET'!F1038="","",'S.D.PASTE SHEET'!F1038)</f>
        <v/>
      </c>
      <c s="72" t="str">
        <f>IF('S.D.PASTE SHEET'!G1038="","",UPPER('S.D.PASTE SHEET'!G1038))</f>
        <v/>
      </c>
      <c s="72" t="str">
        <f>IF('S.D.PASTE SHEET'!H1038="","",UPPER('S.D.PASTE SHEET'!H1038))</f>
        <v/>
      </c>
      <c s="72" t="str">
        <f>IF('S.D.PASTE SHEET'!I1038="","",'S.D.PASTE SHEET'!I1038)</f>
        <v/>
      </c>
      <c s="73" t="str">
        <f>IF('S.D.PASTE SHEET'!J1038="","",'S.D.PASTE SHEET'!J1038)</f>
        <v/>
      </c>
      <c s="72" t="str">
        <f>IF('S.D.PASTE SHEET'!K1038="","",'S.D.PASTE SHEET'!K1038)</f>
        <v/>
      </c>
      <c s="72" t="str">
        <f>IF('S.D.PASTE SHEET'!L1038="","",'S.D.PASTE SHEET'!L1038)</f>
        <v/>
      </c>
      <c s="72" t="str">
        <f>IF('S.D.PASTE SHEET'!M1038="","",'S.D.PASTE SHEET'!M1038)</f>
        <v/>
      </c>
      <c s="72" t="str">
        <f>IF('S.D.PASTE SHEET'!N1038="","",'S.D.PASTE SHEET'!N1038)</f>
        <v/>
      </c>
      <c s="72" t="str">
        <f>IF('S.D.PASTE SHEET'!O1038="","",'S.D.PASTE SHEET'!O1038)</f>
        <v/>
      </c>
      <c s="72" t="str">
        <f>IF('S.D.PASTE SHEET'!P1038="","",'S.D.PASTE SHEET'!P1038)</f>
        <v/>
      </c>
      <c s="72" t="str">
        <f>IF('S.D.PASTE SHEET'!Q1038="","",'S.D.PASTE SHEET'!Q1038)</f>
        <v/>
      </c>
      <c s="72" t="str">
        <f>IF('S.D.PASTE SHEET'!R1038="","",'S.D.PASTE SHEET'!R1038)</f>
        <v/>
      </c>
      <c s="72" t="str">
        <f>IF('S.D.PASTE SHEET'!S1038="","",'S.D.PASTE SHEET'!S1038)</f>
        <v/>
      </c>
      <c s="72" t="str">
        <f>IF('S.D.PASTE SHEET'!T1038="","",'S.D.PASTE SHEET'!T1038)</f>
        <v/>
      </c>
      <c s="72" t="str">
        <f>IF('S.D.PASTE SHEET'!U1038="","",'S.D.PASTE SHEET'!U1038)</f>
        <v/>
      </c>
      <c s="72" t="str">
        <f>IF('S.D.PASTE SHEET'!V1038="","",'S.D.PASTE SHEET'!V1038)</f>
        <v/>
      </c>
      <c s="72" t="str">
        <f>IF('S.D.PASTE SHEET'!W1038="","",'S.D.PASTE SHEET'!W1038)</f>
        <v/>
      </c>
      <c s="72" t="str">
        <f>IF('S.D.PASTE SHEET'!X1038="","",'S.D.PASTE SHEET'!X1038)</f>
        <v/>
      </c>
      <c s="72" t="str">
        <f>IF('S.D.PASTE SHEET'!Y1038="","",'S.D.PASTE SHEET'!Y1038)</f>
        <v/>
      </c>
      <c s="72" t="str">
        <f>IF('S.D.PASTE SHEET'!Z1038="","",'S.D.PASTE SHEET'!Z1038)</f>
        <v/>
      </c>
      <c s="72" t="str">
        <f>IF('S.D.PASTE SHEET'!AA1038="","",'S.D.PASTE SHEET'!AA1038)</f>
        <v/>
      </c>
      <c s="72" t="str">
        <f>IF('S.D.PASTE SHEET'!AB1038="","",'S.D.PASTE SHEET'!AB1038)</f>
        <v/>
      </c>
      <c s="72" t="str">
        <f>IF('S.D.PASTE SHEET'!AC1038="","",'S.D.PASTE SHEET'!AC1038)</f>
        <v/>
      </c>
      <c s="72" t="str">
        <f>IF('S.D.PASTE SHEET'!AD1038="","",'S.D.PASTE SHEET'!AD1038)</f>
        <v/>
      </c>
      <c s="74"/>
      <c s="70" t="str">
        <f>IF(AK1038="","",IF(AK1038&gt;0,COUNT($AG$2:AG1038),""))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IF(BC1038="","",IF(BC1038&gt;0,COUNT($AY$2:AY1038),""))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39" spans="1:157" ht="15.75" customHeight="1">
      <c r="A1039" s="72" t="str">
        <f>IF('S.D.PASTE SHEET'!A1039="","",'S.D.PASTE SHEET'!A1039)</f>
        <v/>
      </c>
      <c s="72" t="str">
        <f>IF('S.D.PASTE SHEET'!B1039="","",'S.D.PASTE SHEET'!B1039)</f>
        <v/>
      </c>
      <c s="72" t="str">
        <f>IF('S.D.PASTE SHEET'!C1039="","",'S.D.PASTE SHEET'!C1039)</f>
        <v/>
      </c>
      <c s="73" t="str">
        <f>IF('S.D.PASTE SHEET'!D1039="","",'S.D.PASTE SHEET'!D1039)</f>
        <v/>
      </c>
      <c s="72" t="str">
        <f>IF('S.D.PASTE SHEET'!E1039="","",UPPER('S.D.PASTE SHEET'!E1039))</f>
        <v/>
      </c>
      <c s="72" t="str">
        <f>IF('S.D.PASTE SHEET'!F1039="","",'S.D.PASTE SHEET'!F1039)</f>
        <v/>
      </c>
      <c s="72" t="str">
        <f>IF('S.D.PASTE SHEET'!G1039="","",UPPER('S.D.PASTE SHEET'!G1039))</f>
        <v/>
      </c>
      <c s="72" t="str">
        <f>IF('S.D.PASTE SHEET'!H1039="","",UPPER('S.D.PASTE SHEET'!H1039))</f>
        <v/>
      </c>
      <c s="72" t="str">
        <f>IF('S.D.PASTE SHEET'!I1039="","",'S.D.PASTE SHEET'!I1039)</f>
        <v/>
      </c>
      <c s="73" t="str">
        <f>IF('S.D.PASTE SHEET'!J1039="","",'S.D.PASTE SHEET'!J1039)</f>
        <v/>
      </c>
      <c s="72" t="str">
        <f>IF('S.D.PASTE SHEET'!K1039="","",'S.D.PASTE SHEET'!K1039)</f>
        <v/>
      </c>
      <c s="72" t="str">
        <f>IF('S.D.PASTE SHEET'!L1039="","",'S.D.PASTE SHEET'!L1039)</f>
        <v/>
      </c>
      <c s="72" t="str">
        <f>IF('S.D.PASTE SHEET'!M1039="","",'S.D.PASTE SHEET'!M1039)</f>
        <v/>
      </c>
      <c s="72" t="str">
        <f>IF('S.D.PASTE SHEET'!N1039="","",'S.D.PASTE SHEET'!N1039)</f>
        <v/>
      </c>
      <c s="72" t="str">
        <f>IF('S.D.PASTE SHEET'!O1039="","",'S.D.PASTE SHEET'!O1039)</f>
        <v/>
      </c>
      <c s="72" t="str">
        <f>IF('S.D.PASTE SHEET'!P1039="","",'S.D.PASTE SHEET'!P1039)</f>
        <v/>
      </c>
      <c s="72" t="str">
        <f>IF('S.D.PASTE SHEET'!Q1039="","",'S.D.PASTE SHEET'!Q1039)</f>
        <v/>
      </c>
      <c s="72" t="str">
        <f>IF('S.D.PASTE SHEET'!R1039="","",'S.D.PASTE SHEET'!R1039)</f>
        <v/>
      </c>
      <c s="72" t="str">
        <f>IF('S.D.PASTE SHEET'!S1039="","",'S.D.PASTE SHEET'!S1039)</f>
        <v/>
      </c>
      <c s="72" t="str">
        <f>IF('S.D.PASTE SHEET'!T1039="","",'S.D.PASTE SHEET'!T1039)</f>
        <v/>
      </c>
      <c s="72" t="str">
        <f>IF('S.D.PASTE SHEET'!U1039="","",'S.D.PASTE SHEET'!U1039)</f>
        <v/>
      </c>
      <c s="72" t="str">
        <f>IF('S.D.PASTE SHEET'!V1039="","",'S.D.PASTE SHEET'!V1039)</f>
        <v/>
      </c>
      <c s="72" t="str">
        <f>IF('S.D.PASTE SHEET'!W1039="","",'S.D.PASTE SHEET'!W1039)</f>
        <v/>
      </c>
      <c s="72" t="str">
        <f>IF('S.D.PASTE SHEET'!X1039="","",'S.D.PASTE SHEET'!X1039)</f>
        <v/>
      </c>
      <c s="72" t="str">
        <f>IF('S.D.PASTE SHEET'!Y1039="","",'S.D.PASTE SHEET'!Y1039)</f>
        <v/>
      </c>
      <c s="72" t="str">
        <f>IF('S.D.PASTE SHEET'!Z1039="","",'S.D.PASTE SHEET'!Z1039)</f>
        <v/>
      </c>
      <c s="72" t="str">
        <f>IF('S.D.PASTE SHEET'!AA1039="","",'S.D.PASTE SHEET'!AA1039)</f>
        <v/>
      </c>
      <c s="72" t="str">
        <f>IF('S.D.PASTE SHEET'!AB1039="","",'S.D.PASTE SHEET'!AB1039)</f>
        <v/>
      </c>
      <c s="72" t="str">
        <f>IF('S.D.PASTE SHEET'!AC1039="","",'S.D.PASTE SHEET'!AC1039)</f>
        <v/>
      </c>
      <c s="72" t="str">
        <f>IF('S.D.PASTE SHEET'!AD1039="","",'S.D.PASTE SHEET'!AD1039)</f>
        <v/>
      </c>
      <c s="74"/>
      <c s="70" t="str">
        <f>IF(AK1039="","",IF(AK1039&gt;0,COUNT($AG$2:AG1039),""))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IF(BC1039="","",IF(BC1039&gt;0,COUNT($AY$2:AY1039),""))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0" spans="1:157" ht="15.75" customHeight="1">
      <c r="A1040" s="72" t="str">
        <f>IF('S.D.PASTE SHEET'!A1040="","",'S.D.PASTE SHEET'!A1040)</f>
        <v/>
      </c>
      <c s="72" t="str">
        <f>IF('S.D.PASTE SHEET'!B1040="","",'S.D.PASTE SHEET'!B1040)</f>
        <v/>
      </c>
      <c s="72" t="str">
        <f>IF('S.D.PASTE SHEET'!C1040="","",'S.D.PASTE SHEET'!C1040)</f>
        <v/>
      </c>
      <c s="73" t="str">
        <f>IF('S.D.PASTE SHEET'!D1040="","",'S.D.PASTE SHEET'!D1040)</f>
        <v/>
      </c>
      <c s="72" t="str">
        <f>IF('S.D.PASTE SHEET'!E1040="","",UPPER('S.D.PASTE SHEET'!E1040))</f>
        <v/>
      </c>
      <c s="72" t="str">
        <f>IF('S.D.PASTE SHEET'!F1040="","",'S.D.PASTE SHEET'!F1040)</f>
        <v/>
      </c>
      <c s="72" t="str">
        <f>IF('S.D.PASTE SHEET'!G1040="","",UPPER('S.D.PASTE SHEET'!G1040))</f>
        <v/>
      </c>
      <c s="72" t="str">
        <f>IF('S.D.PASTE SHEET'!H1040="","",UPPER('S.D.PASTE SHEET'!H1040))</f>
        <v/>
      </c>
      <c s="72" t="str">
        <f>IF('S.D.PASTE SHEET'!I1040="","",'S.D.PASTE SHEET'!I1040)</f>
        <v/>
      </c>
      <c s="73" t="str">
        <f>IF('S.D.PASTE SHEET'!J1040="","",'S.D.PASTE SHEET'!J1040)</f>
        <v/>
      </c>
      <c s="72" t="str">
        <f>IF('S.D.PASTE SHEET'!K1040="","",'S.D.PASTE SHEET'!K1040)</f>
        <v/>
      </c>
      <c s="72" t="str">
        <f>IF('S.D.PASTE SHEET'!L1040="","",'S.D.PASTE SHEET'!L1040)</f>
        <v/>
      </c>
      <c s="72" t="str">
        <f>IF('S.D.PASTE SHEET'!M1040="","",'S.D.PASTE SHEET'!M1040)</f>
        <v/>
      </c>
      <c s="72" t="str">
        <f>IF('S.D.PASTE SHEET'!N1040="","",'S.D.PASTE SHEET'!N1040)</f>
        <v/>
      </c>
      <c s="72" t="str">
        <f>IF('S.D.PASTE SHEET'!O1040="","",'S.D.PASTE SHEET'!O1040)</f>
        <v/>
      </c>
      <c s="72" t="str">
        <f>IF('S.D.PASTE SHEET'!P1040="","",'S.D.PASTE SHEET'!P1040)</f>
        <v/>
      </c>
      <c s="72" t="str">
        <f>IF('S.D.PASTE SHEET'!Q1040="","",'S.D.PASTE SHEET'!Q1040)</f>
        <v/>
      </c>
      <c s="72" t="str">
        <f>IF('S.D.PASTE SHEET'!R1040="","",'S.D.PASTE SHEET'!R1040)</f>
        <v/>
      </c>
      <c s="72" t="str">
        <f>IF('S.D.PASTE SHEET'!S1040="","",'S.D.PASTE SHEET'!S1040)</f>
        <v/>
      </c>
      <c s="72" t="str">
        <f>IF('S.D.PASTE SHEET'!T1040="","",'S.D.PASTE SHEET'!T1040)</f>
        <v/>
      </c>
      <c s="72" t="str">
        <f>IF('S.D.PASTE SHEET'!U1040="","",'S.D.PASTE SHEET'!U1040)</f>
        <v/>
      </c>
      <c s="72" t="str">
        <f>IF('S.D.PASTE SHEET'!V1040="","",'S.D.PASTE SHEET'!V1040)</f>
        <v/>
      </c>
      <c s="72" t="str">
        <f>IF('S.D.PASTE SHEET'!W1040="","",'S.D.PASTE SHEET'!W1040)</f>
        <v/>
      </c>
      <c s="72" t="str">
        <f>IF('S.D.PASTE SHEET'!X1040="","",'S.D.PASTE SHEET'!X1040)</f>
        <v/>
      </c>
      <c s="72" t="str">
        <f>IF('S.D.PASTE SHEET'!Y1040="","",'S.D.PASTE SHEET'!Y1040)</f>
        <v/>
      </c>
      <c s="72" t="str">
        <f>IF('S.D.PASTE SHEET'!Z1040="","",'S.D.PASTE SHEET'!Z1040)</f>
        <v/>
      </c>
      <c s="72" t="str">
        <f>IF('S.D.PASTE SHEET'!AA1040="","",'S.D.PASTE SHEET'!AA1040)</f>
        <v/>
      </c>
      <c s="72" t="str">
        <f>IF('S.D.PASTE SHEET'!AB1040="","",'S.D.PASTE SHEET'!AB1040)</f>
        <v/>
      </c>
      <c s="72" t="str">
        <f>IF('S.D.PASTE SHEET'!AC1040="","",'S.D.PASTE SHEET'!AC1040)</f>
        <v/>
      </c>
      <c s="72" t="str">
        <f>IF('S.D.PASTE SHEET'!AD1040="","",'S.D.PASTE SHEET'!AD1040)</f>
        <v/>
      </c>
      <c s="74"/>
      <c s="70" t="str">
        <f>IF(AK1040="","",IF(AK1040&gt;0,COUNT($AG$2:AG1040),""))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IF(BC1040="","",IF(BC1040&gt;0,COUNT($AY$2:AY1040),""))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1" spans="1:157" ht="15.75" customHeight="1">
      <c r="A1041" s="72" t="str">
        <f>IF('S.D.PASTE SHEET'!A1041="","",'S.D.PASTE SHEET'!A1041)</f>
        <v/>
      </c>
      <c s="72" t="str">
        <f>IF('S.D.PASTE SHEET'!B1041="","",'S.D.PASTE SHEET'!B1041)</f>
        <v/>
      </c>
      <c s="72" t="str">
        <f>IF('S.D.PASTE SHEET'!C1041="","",'S.D.PASTE SHEET'!C1041)</f>
        <v/>
      </c>
      <c s="73" t="str">
        <f>IF('S.D.PASTE SHEET'!D1041="","",'S.D.PASTE SHEET'!D1041)</f>
        <v/>
      </c>
      <c s="72" t="str">
        <f>IF('S.D.PASTE SHEET'!E1041="","",UPPER('S.D.PASTE SHEET'!E1041))</f>
        <v/>
      </c>
      <c s="72" t="str">
        <f>IF('S.D.PASTE SHEET'!F1041="","",'S.D.PASTE SHEET'!F1041)</f>
        <v/>
      </c>
      <c s="72" t="str">
        <f>IF('S.D.PASTE SHEET'!G1041="","",UPPER('S.D.PASTE SHEET'!G1041))</f>
        <v/>
      </c>
      <c s="72" t="str">
        <f>IF('S.D.PASTE SHEET'!H1041="","",UPPER('S.D.PASTE SHEET'!H1041))</f>
        <v/>
      </c>
      <c s="72" t="str">
        <f>IF('S.D.PASTE SHEET'!I1041="","",'S.D.PASTE SHEET'!I1041)</f>
        <v/>
      </c>
      <c s="73" t="str">
        <f>IF('S.D.PASTE SHEET'!J1041="","",'S.D.PASTE SHEET'!J1041)</f>
        <v/>
      </c>
      <c s="72" t="str">
        <f>IF('S.D.PASTE SHEET'!K1041="","",'S.D.PASTE SHEET'!K1041)</f>
        <v/>
      </c>
      <c s="72" t="str">
        <f>IF('S.D.PASTE SHEET'!L1041="","",'S.D.PASTE SHEET'!L1041)</f>
        <v/>
      </c>
      <c s="72" t="str">
        <f>IF('S.D.PASTE SHEET'!M1041="","",'S.D.PASTE SHEET'!M1041)</f>
        <v/>
      </c>
      <c s="72" t="str">
        <f>IF('S.D.PASTE SHEET'!N1041="","",'S.D.PASTE SHEET'!N1041)</f>
        <v/>
      </c>
      <c s="72" t="str">
        <f>IF('S.D.PASTE SHEET'!O1041="","",'S.D.PASTE SHEET'!O1041)</f>
        <v/>
      </c>
      <c s="72" t="str">
        <f>IF('S.D.PASTE SHEET'!P1041="","",'S.D.PASTE SHEET'!P1041)</f>
        <v/>
      </c>
      <c s="72" t="str">
        <f>IF('S.D.PASTE SHEET'!Q1041="","",'S.D.PASTE SHEET'!Q1041)</f>
        <v/>
      </c>
      <c s="72" t="str">
        <f>IF('S.D.PASTE SHEET'!R1041="","",'S.D.PASTE SHEET'!R1041)</f>
        <v/>
      </c>
      <c s="72" t="str">
        <f>IF('S.D.PASTE SHEET'!S1041="","",'S.D.PASTE SHEET'!S1041)</f>
        <v/>
      </c>
      <c s="72" t="str">
        <f>IF('S.D.PASTE SHEET'!T1041="","",'S.D.PASTE SHEET'!T1041)</f>
        <v/>
      </c>
      <c s="72" t="str">
        <f>IF('S.D.PASTE SHEET'!U1041="","",'S.D.PASTE SHEET'!U1041)</f>
        <v/>
      </c>
      <c s="72" t="str">
        <f>IF('S.D.PASTE SHEET'!V1041="","",'S.D.PASTE SHEET'!V1041)</f>
        <v/>
      </c>
      <c s="72" t="str">
        <f>IF('S.D.PASTE SHEET'!W1041="","",'S.D.PASTE SHEET'!W1041)</f>
        <v/>
      </c>
      <c s="72" t="str">
        <f>IF('S.D.PASTE SHEET'!X1041="","",'S.D.PASTE SHEET'!X1041)</f>
        <v/>
      </c>
      <c s="72" t="str">
        <f>IF('S.D.PASTE SHEET'!Y1041="","",'S.D.PASTE SHEET'!Y1041)</f>
        <v/>
      </c>
      <c s="72" t="str">
        <f>IF('S.D.PASTE SHEET'!Z1041="","",'S.D.PASTE SHEET'!Z1041)</f>
        <v/>
      </c>
      <c s="72" t="str">
        <f>IF('S.D.PASTE SHEET'!AA1041="","",'S.D.PASTE SHEET'!AA1041)</f>
        <v/>
      </c>
      <c s="72" t="str">
        <f>IF('S.D.PASTE SHEET'!AB1041="","",'S.D.PASTE SHEET'!AB1041)</f>
        <v/>
      </c>
      <c s="72" t="str">
        <f>IF('S.D.PASTE SHEET'!AC1041="","",'S.D.PASTE SHEET'!AC1041)</f>
        <v/>
      </c>
      <c s="72" t="str">
        <f>IF('S.D.PASTE SHEET'!AD1041="","",'S.D.PASTE SHEET'!AD1041)</f>
        <v/>
      </c>
      <c s="74"/>
      <c s="70" t="str">
        <f>IF(AK1041="","",IF(AK1041&gt;0,COUNT($AG$2:AG1041),""))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IF(BC1041="","",IF(BC1041&gt;0,COUNT($AY$2:AY1041),""))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2" spans="1:157" ht="15.75" customHeight="1">
      <c r="A1042" s="72" t="str">
        <f>IF('S.D.PASTE SHEET'!A1042="","",'S.D.PASTE SHEET'!A1042)</f>
        <v/>
      </c>
      <c s="72" t="str">
        <f>IF('S.D.PASTE SHEET'!B1042="","",'S.D.PASTE SHEET'!B1042)</f>
        <v/>
      </c>
      <c s="72" t="str">
        <f>IF('S.D.PASTE SHEET'!C1042="","",'S.D.PASTE SHEET'!C1042)</f>
        <v/>
      </c>
      <c s="73" t="str">
        <f>IF('S.D.PASTE SHEET'!D1042="","",'S.D.PASTE SHEET'!D1042)</f>
        <v/>
      </c>
      <c s="72" t="str">
        <f>IF('S.D.PASTE SHEET'!E1042="","",UPPER('S.D.PASTE SHEET'!E1042))</f>
        <v/>
      </c>
      <c s="72" t="str">
        <f>IF('S.D.PASTE SHEET'!F1042="","",'S.D.PASTE SHEET'!F1042)</f>
        <v/>
      </c>
      <c s="72" t="str">
        <f>IF('S.D.PASTE SHEET'!G1042="","",UPPER('S.D.PASTE SHEET'!G1042))</f>
        <v/>
      </c>
      <c s="72" t="str">
        <f>IF('S.D.PASTE SHEET'!H1042="","",UPPER('S.D.PASTE SHEET'!H1042))</f>
        <v/>
      </c>
      <c s="72" t="str">
        <f>IF('S.D.PASTE SHEET'!I1042="","",'S.D.PASTE SHEET'!I1042)</f>
        <v/>
      </c>
      <c s="73" t="str">
        <f>IF('S.D.PASTE SHEET'!J1042="","",'S.D.PASTE SHEET'!J1042)</f>
        <v/>
      </c>
      <c s="72" t="str">
        <f>IF('S.D.PASTE SHEET'!K1042="","",'S.D.PASTE SHEET'!K1042)</f>
        <v/>
      </c>
      <c s="72" t="str">
        <f>IF('S.D.PASTE SHEET'!L1042="","",'S.D.PASTE SHEET'!L1042)</f>
        <v/>
      </c>
      <c s="72" t="str">
        <f>IF('S.D.PASTE SHEET'!M1042="","",'S.D.PASTE SHEET'!M1042)</f>
        <v/>
      </c>
      <c s="72" t="str">
        <f>IF('S.D.PASTE SHEET'!N1042="","",'S.D.PASTE SHEET'!N1042)</f>
        <v/>
      </c>
      <c s="72" t="str">
        <f>IF('S.D.PASTE SHEET'!O1042="","",'S.D.PASTE SHEET'!O1042)</f>
        <v/>
      </c>
      <c s="72" t="str">
        <f>IF('S.D.PASTE SHEET'!P1042="","",'S.D.PASTE SHEET'!P1042)</f>
        <v/>
      </c>
      <c s="72" t="str">
        <f>IF('S.D.PASTE SHEET'!Q1042="","",'S.D.PASTE SHEET'!Q1042)</f>
        <v/>
      </c>
      <c s="72" t="str">
        <f>IF('S.D.PASTE SHEET'!R1042="","",'S.D.PASTE SHEET'!R1042)</f>
        <v/>
      </c>
      <c s="72" t="str">
        <f>IF('S.D.PASTE SHEET'!S1042="","",'S.D.PASTE SHEET'!S1042)</f>
        <v/>
      </c>
      <c s="72" t="str">
        <f>IF('S.D.PASTE SHEET'!T1042="","",'S.D.PASTE SHEET'!T1042)</f>
        <v/>
      </c>
      <c s="72" t="str">
        <f>IF('S.D.PASTE SHEET'!U1042="","",'S.D.PASTE SHEET'!U1042)</f>
        <v/>
      </c>
      <c s="72" t="str">
        <f>IF('S.D.PASTE SHEET'!V1042="","",'S.D.PASTE SHEET'!V1042)</f>
        <v/>
      </c>
      <c s="72" t="str">
        <f>IF('S.D.PASTE SHEET'!W1042="","",'S.D.PASTE SHEET'!W1042)</f>
        <v/>
      </c>
      <c s="72" t="str">
        <f>IF('S.D.PASTE SHEET'!X1042="","",'S.D.PASTE SHEET'!X1042)</f>
        <v/>
      </c>
      <c s="72" t="str">
        <f>IF('S.D.PASTE SHEET'!Y1042="","",'S.D.PASTE SHEET'!Y1042)</f>
        <v/>
      </c>
      <c s="72" t="str">
        <f>IF('S.D.PASTE SHEET'!Z1042="","",'S.D.PASTE SHEET'!Z1042)</f>
        <v/>
      </c>
      <c s="72" t="str">
        <f>IF('S.D.PASTE SHEET'!AA1042="","",'S.D.PASTE SHEET'!AA1042)</f>
        <v/>
      </c>
      <c s="72" t="str">
        <f>IF('S.D.PASTE SHEET'!AB1042="","",'S.D.PASTE SHEET'!AB1042)</f>
        <v/>
      </c>
      <c s="72" t="str">
        <f>IF('S.D.PASTE SHEET'!AC1042="","",'S.D.PASTE SHEET'!AC1042)</f>
        <v/>
      </c>
      <c s="72" t="str">
        <f>IF('S.D.PASTE SHEET'!AD1042="","",'S.D.PASTE SHEET'!AD1042)</f>
        <v/>
      </c>
      <c s="74"/>
      <c s="70" t="str">
        <f>IF(AK1042="","",IF(AK1042&gt;0,COUNT($AG$2:AG1042),""))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IF(BC1042="","",IF(BC1042&gt;0,COUNT($AY$2:AY1042),""))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3" spans="1:157" ht="15.75" customHeight="1">
      <c r="A1043" s="72" t="str">
        <f>IF('S.D.PASTE SHEET'!A1043="","",'S.D.PASTE SHEET'!A1043)</f>
        <v/>
      </c>
      <c s="72" t="str">
        <f>IF('S.D.PASTE SHEET'!B1043="","",'S.D.PASTE SHEET'!B1043)</f>
        <v/>
      </c>
      <c s="72" t="str">
        <f>IF('S.D.PASTE SHEET'!C1043="","",'S.D.PASTE SHEET'!C1043)</f>
        <v/>
      </c>
      <c s="73" t="str">
        <f>IF('S.D.PASTE SHEET'!D1043="","",'S.D.PASTE SHEET'!D1043)</f>
        <v/>
      </c>
      <c s="72" t="str">
        <f>IF('S.D.PASTE SHEET'!E1043="","",UPPER('S.D.PASTE SHEET'!E1043))</f>
        <v/>
      </c>
      <c s="72" t="str">
        <f>IF('S.D.PASTE SHEET'!F1043="","",'S.D.PASTE SHEET'!F1043)</f>
        <v/>
      </c>
      <c s="72" t="str">
        <f>IF('S.D.PASTE SHEET'!G1043="","",UPPER('S.D.PASTE SHEET'!G1043))</f>
        <v/>
      </c>
      <c s="72" t="str">
        <f>IF('S.D.PASTE SHEET'!H1043="","",UPPER('S.D.PASTE SHEET'!H1043))</f>
        <v/>
      </c>
      <c s="72" t="str">
        <f>IF('S.D.PASTE SHEET'!I1043="","",'S.D.PASTE SHEET'!I1043)</f>
        <v/>
      </c>
      <c s="73" t="str">
        <f>IF('S.D.PASTE SHEET'!J1043="","",'S.D.PASTE SHEET'!J1043)</f>
        <v/>
      </c>
      <c s="72" t="str">
        <f>IF('S.D.PASTE SHEET'!K1043="","",'S.D.PASTE SHEET'!K1043)</f>
        <v/>
      </c>
      <c s="72" t="str">
        <f>IF('S.D.PASTE SHEET'!L1043="","",'S.D.PASTE SHEET'!L1043)</f>
        <v/>
      </c>
      <c s="72" t="str">
        <f>IF('S.D.PASTE SHEET'!M1043="","",'S.D.PASTE SHEET'!M1043)</f>
        <v/>
      </c>
      <c s="72" t="str">
        <f>IF('S.D.PASTE SHEET'!N1043="","",'S.D.PASTE SHEET'!N1043)</f>
        <v/>
      </c>
      <c s="72" t="str">
        <f>IF('S.D.PASTE SHEET'!O1043="","",'S.D.PASTE SHEET'!O1043)</f>
        <v/>
      </c>
      <c s="72" t="str">
        <f>IF('S.D.PASTE SHEET'!P1043="","",'S.D.PASTE SHEET'!P1043)</f>
        <v/>
      </c>
      <c s="72" t="str">
        <f>IF('S.D.PASTE SHEET'!Q1043="","",'S.D.PASTE SHEET'!Q1043)</f>
        <v/>
      </c>
      <c s="72" t="str">
        <f>IF('S.D.PASTE SHEET'!R1043="","",'S.D.PASTE SHEET'!R1043)</f>
        <v/>
      </c>
      <c s="72" t="str">
        <f>IF('S.D.PASTE SHEET'!S1043="","",'S.D.PASTE SHEET'!S1043)</f>
        <v/>
      </c>
      <c s="72" t="str">
        <f>IF('S.D.PASTE SHEET'!T1043="","",'S.D.PASTE SHEET'!T1043)</f>
        <v/>
      </c>
      <c s="72" t="str">
        <f>IF('S.D.PASTE SHEET'!U1043="","",'S.D.PASTE SHEET'!U1043)</f>
        <v/>
      </c>
      <c s="72" t="str">
        <f>IF('S.D.PASTE SHEET'!V1043="","",'S.D.PASTE SHEET'!V1043)</f>
        <v/>
      </c>
      <c s="72" t="str">
        <f>IF('S.D.PASTE SHEET'!W1043="","",'S.D.PASTE SHEET'!W1043)</f>
        <v/>
      </c>
      <c s="72" t="str">
        <f>IF('S.D.PASTE SHEET'!X1043="","",'S.D.PASTE SHEET'!X1043)</f>
        <v/>
      </c>
      <c s="72" t="str">
        <f>IF('S.D.PASTE SHEET'!Y1043="","",'S.D.PASTE SHEET'!Y1043)</f>
        <v/>
      </c>
      <c s="72" t="str">
        <f>IF('S.D.PASTE SHEET'!Z1043="","",'S.D.PASTE SHEET'!Z1043)</f>
        <v/>
      </c>
      <c s="72" t="str">
        <f>IF('S.D.PASTE SHEET'!AA1043="","",'S.D.PASTE SHEET'!AA1043)</f>
        <v/>
      </c>
      <c s="72" t="str">
        <f>IF('S.D.PASTE SHEET'!AB1043="","",'S.D.PASTE SHEET'!AB1043)</f>
        <v/>
      </c>
      <c s="72" t="str">
        <f>IF('S.D.PASTE SHEET'!AC1043="","",'S.D.PASTE SHEET'!AC1043)</f>
        <v/>
      </c>
      <c s="72" t="str">
        <f>IF('S.D.PASTE SHEET'!AD1043="","",'S.D.PASTE SHEET'!AD1043)</f>
        <v/>
      </c>
      <c s="74"/>
      <c s="70" t="str">
        <f>IF(AK1043="","",IF(AK1043&gt;0,COUNT($AG$2:AG1043),""))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IF(BC1043="","",IF(BC1043&gt;0,COUNT($AY$2:AY1043),""))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4" spans="1:157" ht="15.75" customHeight="1">
      <c r="A1044" s="72" t="str">
        <f>IF('S.D.PASTE SHEET'!A1044="","",'S.D.PASTE SHEET'!A1044)</f>
        <v/>
      </c>
      <c s="72" t="str">
        <f>IF('S.D.PASTE SHEET'!B1044="","",'S.D.PASTE SHEET'!B1044)</f>
        <v/>
      </c>
      <c s="72" t="str">
        <f>IF('S.D.PASTE SHEET'!C1044="","",'S.D.PASTE SHEET'!C1044)</f>
        <v/>
      </c>
      <c s="73" t="str">
        <f>IF('S.D.PASTE SHEET'!D1044="","",'S.D.PASTE SHEET'!D1044)</f>
        <v/>
      </c>
      <c s="72" t="str">
        <f>IF('S.D.PASTE SHEET'!E1044="","",UPPER('S.D.PASTE SHEET'!E1044))</f>
        <v/>
      </c>
      <c s="72" t="str">
        <f>IF('S.D.PASTE SHEET'!F1044="","",'S.D.PASTE SHEET'!F1044)</f>
        <v/>
      </c>
      <c s="72" t="str">
        <f>IF('S.D.PASTE SHEET'!G1044="","",UPPER('S.D.PASTE SHEET'!G1044))</f>
        <v/>
      </c>
      <c s="72" t="str">
        <f>IF('S.D.PASTE SHEET'!H1044="","",UPPER('S.D.PASTE SHEET'!H1044))</f>
        <v/>
      </c>
      <c s="72" t="str">
        <f>IF('S.D.PASTE SHEET'!I1044="","",'S.D.PASTE SHEET'!I1044)</f>
        <v/>
      </c>
      <c s="73" t="str">
        <f>IF('S.D.PASTE SHEET'!J1044="","",'S.D.PASTE SHEET'!J1044)</f>
        <v/>
      </c>
      <c s="72" t="str">
        <f>IF('S.D.PASTE SHEET'!K1044="","",'S.D.PASTE SHEET'!K1044)</f>
        <v/>
      </c>
      <c s="72" t="str">
        <f>IF('S.D.PASTE SHEET'!L1044="","",'S.D.PASTE SHEET'!L1044)</f>
        <v/>
      </c>
      <c s="72" t="str">
        <f>IF('S.D.PASTE SHEET'!M1044="","",'S.D.PASTE SHEET'!M1044)</f>
        <v/>
      </c>
      <c s="72" t="str">
        <f>IF('S.D.PASTE SHEET'!N1044="","",'S.D.PASTE SHEET'!N1044)</f>
        <v/>
      </c>
      <c s="72" t="str">
        <f>IF('S.D.PASTE SHEET'!O1044="","",'S.D.PASTE SHEET'!O1044)</f>
        <v/>
      </c>
      <c s="72" t="str">
        <f>IF('S.D.PASTE SHEET'!P1044="","",'S.D.PASTE SHEET'!P1044)</f>
        <v/>
      </c>
      <c s="72" t="str">
        <f>IF('S.D.PASTE SHEET'!Q1044="","",'S.D.PASTE SHEET'!Q1044)</f>
        <v/>
      </c>
      <c s="72" t="str">
        <f>IF('S.D.PASTE SHEET'!R1044="","",'S.D.PASTE SHEET'!R1044)</f>
        <v/>
      </c>
      <c s="72" t="str">
        <f>IF('S.D.PASTE SHEET'!S1044="","",'S.D.PASTE SHEET'!S1044)</f>
        <v/>
      </c>
      <c s="72" t="str">
        <f>IF('S.D.PASTE SHEET'!T1044="","",'S.D.PASTE SHEET'!T1044)</f>
        <v/>
      </c>
      <c s="72" t="str">
        <f>IF('S.D.PASTE SHEET'!U1044="","",'S.D.PASTE SHEET'!U1044)</f>
        <v/>
      </c>
      <c s="72" t="str">
        <f>IF('S.D.PASTE SHEET'!V1044="","",'S.D.PASTE SHEET'!V1044)</f>
        <v/>
      </c>
      <c s="72" t="str">
        <f>IF('S.D.PASTE SHEET'!W1044="","",'S.D.PASTE SHEET'!W1044)</f>
        <v/>
      </c>
      <c s="72" t="str">
        <f>IF('S.D.PASTE SHEET'!X1044="","",'S.D.PASTE SHEET'!X1044)</f>
        <v/>
      </c>
      <c s="72" t="str">
        <f>IF('S.D.PASTE SHEET'!Y1044="","",'S.D.PASTE SHEET'!Y1044)</f>
        <v/>
      </c>
      <c s="72" t="str">
        <f>IF('S.D.PASTE SHEET'!Z1044="","",'S.D.PASTE SHEET'!Z1044)</f>
        <v/>
      </c>
      <c s="72" t="str">
        <f>IF('S.D.PASTE SHEET'!AA1044="","",'S.D.PASTE SHEET'!AA1044)</f>
        <v/>
      </c>
      <c s="72" t="str">
        <f>IF('S.D.PASTE SHEET'!AB1044="","",'S.D.PASTE SHEET'!AB1044)</f>
        <v/>
      </c>
      <c s="72" t="str">
        <f>IF('S.D.PASTE SHEET'!AC1044="","",'S.D.PASTE SHEET'!AC1044)</f>
        <v/>
      </c>
      <c s="72" t="str">
        <f>IF('S.D.PASTE SHEET'!AD1044="","",'S.D.PASTE SHEET'!AD1044)</f>
        <v/>
      </c>
      <c s="74"/>
      <c s="70" t="str">
        <f>IF(AK1044="","",IF(AK1044&gt;0,COUNT($AG$2:AG1044),""))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IF(BC1044="","",IF(BC1044&gt;0,COUNT($AY$2:AY1044),""))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5" spans="1:157" ht="15.75" customHeight="1">
      <c r="A1045" s="72" t="str">
        <f>IF('S.D.PASTE SHEET'!A1045="","",'S.D.PASTE SHEET'!A1045)</f>
        <v/>
      </c>
      <c s="72" t="str">
        <f>IF('S.D.PASTE SHEET'!B1045="","",'S.D.PASTE SHEET'!B1045)</f>
        <v/>
      </c>
      <c s="72" t="str">
        <f>IF('S.D.PASTE SHEET'!C1045="","",'S.D.PASTE SHEET'!C1045)</f>
        <v/>
      </c>
      <c s="73" t="str">
        <f>IF('S.D.PASTE SHEET'!D1045="","",'S.D.PASTE SHEET'!D1045)</f>
        <v/>
      </c>
      <c s="72" t="str">
        <f>IF('S.D.PASTE SHEET'!E1045="","",UPPER('S.D.PASTE SHEET'!E1045))</f>
        <v/>
      </c>
      <c s="72" t="str">
        <f>IF('S.D.PASTE SHEET'!F1045="","",'S.D.PASTE SHEET'!F1045)</f>
        <v/>
      </c>
      <c s="72" t="str">
        <f>IF('S.D.PASTE SHEET'!G1045="","",UPPER('S.D.PASTE SHEET'!G1045))</f>
        <v/>
      </c>
      <c s="72" t="str">
        <f>IF('S.D.PASTE SHEET'!H1045="","",UPPER('S.D.PASTE SHEET'!H1045))</f>
        <v/>
      </c>
      <c s="72" t="str">
        <f>IF('S.D.PASTE SHEET'!I1045="","",'S.D.PASTE SHEET'!I1045)</f>
        <v/>
      </c>
      <c s="73" t="str">
        <f>IF('S.D.PASTE SHEET'!J1045="","",'S.D.PASTE SHEET'!J1045)</f>
        <v/>
      </c>
      <c s="72" t="str">
        <f>IF('S.D.PASTE SHEET'!K1045="","",'S.D.PASTE SHEET'!K1045)</f>
        <v/>
      </c>
      <c s="72" t="str">
        <f>IF('S.D.PASTE SHEET'!L1045="","",'S.D.PASTE SHEET'!L1045)</f>
        <v/>
      </c>
      <c s="72" t="str">
        <f>IF('S.D.PASTE SHEET'!M1045="","",'S.D.PASTE SHEET'!M1045)</f>
        <v/>
      </c>
      <c s="72" t="str">
        <f>IF('S.D.PASTE SHEET'!N1045="","",'S.D.PASTE SHEET'!N1045)</f>
        <v/>
      </c>
      <c s="72" t="str">
        <f>IF('S.D.PASTE SHEET'!O1045="","",'S.D.PASTE SHEET'!O1045)</f>
        <v/>
      </c>
      <c s="72" t="str">
        <f>IF('S.D.PASTE SHEET'!P1045="","",'S.D.PASTE SHEET'!P1045)</f>
        <v/>
      </c>
      <c s="72" t="str">
        <f>IF('S.D.PASTE SHEET'!Q1045="","",'S.D.PASTE SHEET'!Q1045)</f>
        <v/>
      </c>
      <c s="72" t="str">
        <f>IF('S.D.PASTE SHEET'!R1045="","",'S.D.PASTE SHEET'!R1045)</f>
        <v/>
      </c>
      <c s="72" t="str">
        <f>IF('S.D.PASTE SHEET'!S1045="","",'S.D.PASTE SHEET'!S1045)</f>
        <v/>
      </c>
      <c s="72" t="str">
        <f>IF('S.D.PASTE SHEET'!T1045="","",'S.D.PASTE SHEET'!T1045)</f>
        <v/>
      </c>
      <c s="72" t="str">
        <f>IF('S.D.PASTE SHEET'!U1045="","",'S.D.PASTE SHEET'!U1045)</f>
        <v/>
      </c>
      <c s="72" t="str">
        <f>IF('S.D.PASTE SHEET'!V1045="","",'S.D.PASTE SHEET'!V1045)</f>
        <v/>
      </c>
      <c s="72" t="str">
        <f>IF('S.D.PASTE SHEET'!W1045="","",'S.D.PASTE SHEET'!W1045)</f>
        <v/>
      </c>
      <c s="72" t="str">
        <f>IF('S.D.PASTE SHEET'!X1045="","",'S.D.PASTE SHEET'!X1045)</f>
        <v/>
      </c>
      <c s="72" t="str">
        <f>IF('S.D.PASTE SHEET'!Y1045="","",'S.D.PASTE SHEET'!Y1045)</f>
        <v/>
      </c>
      <c s="72" t="str">
        <f>IF('S.D.PASTE SHEET'!Z1045="","",'S.D.PASTE SHEET'!Z1045)</f>
        <v/>
      </c>
      <c s="72" t="str">
        <f>IF('S.D.PASTE SHEET'!AA1045="","",'S.D.PASTE SHEET'!AA1045)</f>
        <v/>
      </c>
      <c s="72" t="str">
        <f>IF('S.D.PASTE SHEET'!AB1045="","",'S.D.PASTE SHEET'!AB1045)</f>
        <v/>
      </c>
      <c s="72" t="str">
        <f>IF('S.D.PASTE SHEET'!AC1045="","",'S.D.PASTE SHEET'!AC1045)</f>
        <v/>
      </c>
      <c s="72" t="str">
        <f>IF('S.D.PASTE SHEET'!AD1045="","",'S.D.PASTE SHEET'!AD1045)</f>
        <v/>
      </c>
      <c s="74"/>
      <c s="70" t="str">
        <f>IF(AK1045="","",IF(AK1045&gt;0,COUNT($AG$2:AG1045),""))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IF(BC1045="","",IF(BC1045&gt;0,COUNT($AY$2:AY1045),""))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6" spans="1:157" ht="15.75" customHeight="1">
      <c r="A1046" s="72" t="str">
        <f>IF('S.D.PASTE SHEET'!A1046="","",'S.D.PASTE SHEET'!A1046)</f>
        <v/>
      </c>
      <c s="72" t="str">
        <f>IF('S.D.PASTE SHEET'!B1046="","",'S.D.PASTE SHEET'!B1046)</f>
        <v/>
      </c>
      <c s="72" t="str">
        <f>IF('S.D.PASTE SHEET'!C1046="","",'S.D.PASTE SHEET'!C1046)</f>
        <v/>
      </c>
      <c s="73" t="str">
        <f>IF('S.D.PASTE SHEET'!D1046="","",'S.D.PASTE SHEET'!D1046)</f>
        <v/>
      </c>
      <c s="72" t="str">
        <f>IF('S.D.PASTE SHEET'!E1046="","",UPPER('S.D.PASTE SHEET'!E1046))</f>
        <v/>
      </c>
      <c s="72" t="str">
        <f>IF('S.D.PASTE SHEET'!F1046="","",'S.D.PASTE SHEET'!F1046)</f>
        <v/>
      </c>
      <c s="72" t="str">
        <f>IF('S.D.PASTE SHEET'!G1046="","",UPPER('S.D.PASTE SHEET'!G1046))</f>
        <v/>
      </c>
      <c s="72" t="str">
        <f>IF('S.D.PASTE SHEET'!H1046="","",UPPER('S.D.PASTE SHEET'!H1046))</f>
        <v/>
      </c>
      <c s="72" t="str">
        <f>IF('S.D.PASTE SHEET'!I1046="","",'S.D.PASTE SHEET'!I1046)</f>
        <v/>
      </c>
      <c s="73" t="str">
        <f>IF('S.D.PASTE SHEET'!J1046="","",'S.D.PASTE SHEET'!J1046)</f>
        <v/>
      </c>
      <c s="72" t="str">
        <f>IF('S.D.PASTE SHEET'!K1046="","",'S.D.PASTE SHEET'!K1046)</f>
        <v/>
      </c>
      <c s="72" t="str">
        <f>IF('S.D.PASTE SHEET'!L1046="","",'S.D.PASTE SHEET'!L1046)</f>
        <v/>
      </c>
      <c s="72" t="str">
        <f>IF('S.D.PASTE SHEET'!M1046="","",'S.D.PASTE SHEET'!M1046)</f>
        <v/>
      </c>
      <c s="72" t="str">
        <f>IF('S.D.PASTE SHEET'!N1046="","",'S.D.PASTE SHEET'!N1046)</f>
        <v/>
      </c>
      <c s="72" t="str">
        <f>IF('S.D.PASTE SHEET'!O1046="","",'S.D.PASTE SHEET'!O1046)</f>
        <v/>
      </c>
      <c s="72" t="str">
        <f>IF('S.D.PASTE SHEET'!P1046="","",'S.D.PASTE SHEET'!P1046)</f>
        <v/>
      </c>
      <c s="72" t="str">
        <f>IF('S.D.PASTE SHEET'!Q1046="","",'S.D.PASTE SHEET'!Q1046)</f>
        <v/>
      </c>
      <c s="72" t="str">
        <f>IF('S.D.PASTE SHEET'!R1046="","",'S.D.PASTE SHEET'!R1046)</f>
        <v/>
      </c>
      <c s="72" t="str">
        <f>IF('S.D.PASTE SHEET'!S1046="","",'S.D.PASTE SHEET'!S1046)</f>
        <v/>
      </c>
      <c s="72" t="str">
        <f>IF('S.D.PASTE SHEET'!T1046="","",'S.D.PASTE SHEET'!T1046)</f>
        <v/>
      </c>
      <c s="72" t="str">
        <f>IF('S.D.PASTE SHEET'!U1046="","",'S.D.PASTE SHEET'!U1046)</f>
        <v/>
      </c>
      <c s="72" t="str">
        <f>IF('S.D.PASTE SHEET'!V1046="","",'S.D.PASTE SHEET'!V1046)</f>
        <v/>
      </c>
      <c s="72" t="str">
        <f>IF('S.D.PASTE SHEET'!W1046="","",'S.D.PASTE SHEET'!W1046)</f>
        <v/>
      </c>
      <c s="72" t="str">
        <f>IF('S.D.PASTE SHEET'!X1046="","",'S.D.PASTE SHEET'!X1046)</f>
        <v/>
      </c>
      <c s="72" t="str">
        <f>IF('S.D.PASTE SHEET'!Y1046="","",'S.D.PASTE SHEET'!Y1046)</f>
        <v/>
      </c>
      <c s="72" t="str">
        <f>IF('S.D.PASTE SHEET'!Z1046="","",'S.D.PASTE SHEET'!Z1046)</f>
        <v/>
      </c>
      <c s="72" t="str">
        <f>IF('S.D.PASTE SHEET'!AA1046="","",'S.D.PASTE SHEET'!AA1046)</f>
        <v/>
      </c>
      <c s="72" t="str">
        <f>IF('S.D.PASTE SHEET'!AB1046="","",'S.D.PASTE SHEET'!AB1046)</f>
        <v/>
      </c>
      <c s="72" t="str">
        <f>IF('S.D.PASTE SHEET'!AC1046="","",'S.D.PASTE SHEET'!AC1046)</f>
        <v/>
      </c>
      <c s="72" t="str">
        <f>IF('S.D.PASTE SHEET'!AD1046="","",'S.D.PASTE SHEET'!AD1046)</f>
        <v/>
      </c>
      <c s="74"/>
      <c s="70" t="str">
        <f>IF(AK1046="","",IF(AK1046&gt;0,COUNT($AG$2:AG1046),""))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IF(BC1046="","",IF(BC1046&gt;0,COUNT($AY$2:AY1046),""))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7" spans="1:157" ht="15.75" customHeight="1">
      <c r="A1047" s="72" t="str">
        <f>IF('S.D.PASTE SHEET'!A1047="","",'S.D.PASTE SHEET'!A1047)</f>
        <v/>
      </c>
      <c s="72" t="str">
        <f>IF('S.D.PASTE SHEET'!B1047="","",'S.D.PASTE SHEET'!B1047)</f>
        <v/>
      </c>
      <c s="72" t="str">
        <f>IF('S.D.PASTE SHEET'!C1047="","",'S.D.PASTE SHEET'!C1047)</f>
        <v/>
      </c>
      <c s="73" t="str">
        <f>IF('S.D.PASTE SHEET'!D1047="","",'S.D.PASTE SHEET'!D1047)</f>
        <v/>
      </c>
      <c s="72" t="str">
        <f>IF('S.D.PASTE SHEET'!E1047="","",UPPER('S.D.PASTE SHEET'!E1047))</f>
        <v/>
      </c>
      <c s="72" t="str">
        <f>IF('S.D.PASTE SHEET'!F1047="","",'S.D.PASTE SHEET'!F1047)</f>
        <v/>
      </c>
      <c s="72" t="str">
        <f>IF('S.D.PASTE SHEET'!G1047="","",UPPER('S.D.PASTE SHEET'!G1047))</f>
        <v/>
      </c>
      <c s="72" t="str">
        <f>IF('S.D.PASTE SHEET'!H1047="","",UPPER('S.D.PASTE SHEET'!H1047))</f>
        <v/>
      </c>
      <c s="72" t="str">
        <f>IF('S.D.PASTE SHEET'!I1047="","",'S.D.PASTE SHEET'!I1047)</f>
        <v/>
      </c>
      <c s="73" t="str">
        <f>IF('S.D.PASTE SHEET'!J1047="","",'S.D.PASTE SHEET'!J1047)</f>
        <v/>
      </c>
      <c s="72" t="str">
        <f>IF('S.D.PASTE SHEET'!K1047="","",'S.D.PASTE SHEET'!K1047)</f>
        <v/>
      </c>
      <c s="72" t="str">
        <f>IF('S.D.PASTE SHEET'!L1047="","",'S.D.PASTE SHEET'!L1047)</f>
        <v/>
      </c>
      <c s="72" t="str">
        <f>IF('S.D.PASTE SHEET'!M1047="","",'S.D.PASTE SHEET'!M1047)</f>
        <v/>
      </c>
      <c s="72" t="str">
        <f>IF('S.D.PASTE SHEET'!N1047="","",'S.D.PASTE SHEET'!N1047)</f>
        <v/>
      </c>
      <c s="72" t="str">
        <f>IF('S.D.PASTE SHEET'!O1047="","",'S.D.PASTE SHEET'!O1047)</f>
        <v/>
      </c>
      <c s="72" t="str">
        <f>IF('S.D.PASTE SHEET'!P1047="","",'S.D.PASTE SHEET'!P1047)</f>
        <v/>
      </c>
      <c s="72" t="str">
        <f>IF('S.D.PASTE SHEET'!Q1047="","",'S.D.PASTE SHEET'!Q1047)</f>
        <v/>
      </c>
      <c s="72" t="str">
        <f>IF('S.D.PASTE SHEET'!R1047="","",'S.D.PASTE SHEET'!R1047)</f>
        <v/>
      </c>
      <c s="72" t="str">
        <f>IF('S.D.PASTE SHEET'!S1047="","",'S.D.PASTE SHEET'!S1047)</f>
        <v/>
      </c>
      <c s="72" t="str">
        <f>IF('S.D.PASTE SHEET'!T1047="","",'S.D.PASTE SHEET'!T1047)</f>
        <v/>
      </c>
      <c s="72" t="str">
        <f>IF('S.D.PASTE SHEET'!U1047="","",'S.D.PASTE SHEET'!U1047)</f>
        <v/>
      </c>
      <c s="72" t="str">
        <f>IF('S.D.PASTE SHEET'!V1047="","",'S.D.PASTE SHEET'!V1047)</f>
        <v/>
      </c>
      <c s="72" t="str">
        <f>IF('S.D.PASTE SHEET'!W1047="","",'S.D.PASTE SHEET'!W1047)</f>
        <v/>
      </c>
      <c s="72" t="str">
        <f>IF('S.D.PASTE SHEET'!X1047="","",'S.D.PASTE SHEET'!X1047)</f>
        <v/>
      </c>
      <c s="72" t="str">
        <f>IF('S.D.PASTE SHEET'!Y1047="","",'S.D.PASTE SHEET'!Y1047)</f>
        <v/>
      </c>
      <c s="72" t="str">
        <f>IF('S.D.PASTE SHEET'!Z1047="","",'S.D.PASTE SHEET'!Z1047)</f>
        <v/>
      </c>
      <c s="72" t="str">
        <f>IF('S.D.PASTE SHEET'!AA1047="","",'S.D.PASTE SHEET'!AA1047)</f>
        <v/>
      </c>
      <c s="72" t="str">
        <f>IF('S.D.PASTE SHEET'!AB1047="","",'S.D.PASTE SHEET'!AB1047)</f>
        <v/>
      </c>
      <c s="72" t="str">
        <f>IF('S.D.PASTE SHEET'!AC1047="","",'S.D.PASTE SHEET'!AC1047)</f>
        <v/>
      </c>
      <c s="72" t="str">
        <f>IF('S.D.PASTE SHEET'!AD1047="","",'S.D.PASTE SHEET'!AD1047)</f>
        <v/>
      </c>
      <c s="74"/>
      <c s="70" t="str">
        <f>IF(AK1047="","",IF(AK1047&gt;0,COUNT($AG$2:AG1047),""))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IF(BC1047="","",IF(BC1047&gt;0,COUNT($AY$2:AY1047),""))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8" spans="1:157" ht="15.75" customHeight="1">
      <c r="A1048" s="72" t="str">
        <f>IF('S.D.PASTE SHEET'!A1048="","",'S.D.PASTE SHEET'!A1048)</f>
        <v/>
      </c>
      <c s="72" t="str">
        <f>IF('S.D.PASTE SHEET'!B1048="","",'S.D.PASTE SHEET'!B1048)</f>
        <v/>
      </c>
      <c s="72" t="str">
        <f>IF('S.D.PASTE SHEET'!C1048="","",'S.D.PASTE SHEET'!C1048)</f>
        <v/>
      </c>
      <c s="73" t="str">
        <f>IF('S.D.PASTE SHEET'!D1048="","",'S.D.PASTE SHEET'!D1048)</f>
        <v/>
      </c>
      <c s="72" t="str">
        <f>IF('S.D.PASTE SHEET'!E1048="","",UPPER('S.D.PASTE SHEET'!E1048))</f>
        <v/>
      </c>
      <c s="72" t="str">
        <f>IF('S.D.PASTE SHEET'!F1048="","",'S.D.PASTE SHEET'!F1048)</f>
        <v/>
      </c>
      <c s="72" t="str">
        <f>IF('S.D.PASTE SHEET'!G1048="","",UPPER('S.D.PASTE SHEET'!G1048))</f>
        <v/>
      </c>
      <c s="72" t="str">
        <f>IF('S.D.PASTE SHEET'!H1048="","",UPPER('S.D.PASTE SHEET'!H1048))</f>
        <v/>
      </c>
      <c s="72" t="str">
        <f>IF('S.D.PASTE SHEET'!I1048="","",'S.D.PASTE SHEET'!I1048)</f>
        <v/>
      </c>
      <c s="73" t="str">
        <f>IF('S.D.PASTE SHEET'!J1048="","",'S.D.PASTE SHEET'!J1048)</f>
        <v/>
      </c>
      <c s="72" t="str">
        <f>IF('S.D.PASTE SHEET'!K1048="","",'S.D.PASTE SHEET'!K1048)</f>
        <v/>
      </c>
      <c s="72" t="str">
        <f>IF('S.D.PASTE SHEET'!L1048="","",'S.D.PASTE SHEET'!L1048)</f>
        <v/>
      </c>
      <c s="72" t="str">
        <f>IF('S.D.PASTE SHEET'!M1048="","",'S.D.PASTE SHEET'!M1048)</f>
        <v/>
      </c>
      <c s="72" t="str">
        <f>IF('S.D.PASTE SHEET'!N1048="","",'S.D.PASTE SHEET'!N1048)</f>
        <v/>
      </c>
      <c s="72" t="str">
        <f>IF('S.D.PASTE SHEET'!O1048="","",'S.D.PASTE SHEET'!O1048)</f>
        <v/>
      </c>
      <c s="72" t="str">
        <f>IF('S.D.PASTE SHEET'!P1048="","",'S.D.PASTE SHEET'!P1048)</f>
        <v/>
      </c>
      <c s="72" t="str">
        <f>IF('S.D.PASTE SHEET'!Q1048="","",'S.D.PASTE SHEET'!Q1048)</f>
        <v/>
      </c>
      <c s="72" t="str">
        <f>IF('S.D.PASTE SHEET'!R1048="","",'S.D.PASTE SHEET'!R1048)</f>
        <v/>
      </c>
      <c s="72" t="str">
        <f>IF('S.D.PASTE SHEET'!S1048="","",'S.D.PASTE SHEET'!S1048)</f>
        <v/>
      </c>
      <c s="72" t="str">
        <f>IF('S.D.PASTE SHEET'!T1048="","",'S.D.PASTE SHEET'!T1048)</f>
        <v/>
      </c>
      <c s="72" t="str">
        <f>IF('S.D.PASTE SHEET'!U1048="","",'S.D.PASTE SHEET'!U1048)</f>
        <v/>
      </c>
      <c s="72" t="str">
        <f>IF('S.D.PASTE SHEET'!V1048="","",'S.D.PASTE SHEET'!V1048)</f>
        <v/>
      </c>
      <c s="72" t="str">
        <f>IF('S.D.PASTE SHEET'!W1048="","",'S.D.PASTE SHEET'!W1048)</f>
        <v/>
      </c>
      <c s="72" t="str">
        <f>IF('S.D.PASTE SHEET'!X1048="","",'S.D.PASTE SHEET'!X1048)</f>
        <v/>
      </c>
      <c s="72" t="str">
        <f>IF('S.D.PASTE SHEET'!Y1048="","",'S.D.PASTE SHEET'!Y1048)</f>
        <v/>
      </c>
      <c s="72" t="str">
        <f>IF('S.D.PASTE SHEET'!Z1048="","",'S.D.PASTE SHEET'!Z1048)</f>
        <v/>
      </c>
      <c s="72" t="str">
        <f>IF('S.D.PASTE SHEET'!AA1048="","",'S.D.PASTE SHEET'!AA1048)</f>
        <v/>
      </c>
      <c s="72" t="str">
        <f>IF('S.D.PASTE SHEET'!AB1048="","",'S.D.PASTE SHEET'!AB1048)</f>
        <v/>
      </c>
      <c s="72" t="str">
        <f>IF('S.D.PASTE SHEET'!AC1048="","",'S.D.PASTE SHEET'!AC1048)</f>
        <v/>
      </c>
      <c s="72" t="str">
        <f>IF('S.D.PASTE SHEET'!AD1048="","",'S.D.PASTE SHEET'!AD1048)</f>
        <v/>
      </c>
      <c s="74"/>
      <c s="70" t="str">
        <f>IF(AK1048="","",IF(AK1048&gt;0,COUNT($AG$2:AG1048),""))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IF(BC1048="","",IF(BC1048&gt;0,COUNT($AY$2:AY1048),""))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49" spans="1:157" ht="15.75" customHeight="1">
      <c r="A1049" s="72" t="str">
        <f>IF('S.D.PASTE SHEET'!A1049="","",'S.D.PASTE SHEET'!A1049)</f>
        <v/>
      </c>
      <c s="72" t="str">
        <f>IF('S.D.PASTE SHEET'!B1049="","",'S.D.PASTE SHEET'!B1049)</f>
        <v/>
      </c>
      <c s="72" t="str">
        <f>IF('S.D.PASTE SHEET'!C1049="","",'S.D.PASTE SHEET'!C1049)</f>
        <v/>
      </c>
      <c s="73" t="str">
        <f>IF('S.D.PASTE SHEET'!D1049="","",'S.D.PASTE SHEET'!D1049)</f>
        <v/>
      </c>
      <c s="72" t="str">
        <f>IF('S.D.PASTE SHEET'!E1049="","",UPPER('S.D.PASTE SHEET'!E1049))</f>
        <v/>
      </c>
      <c s="72" t="str">
        <f>IF('S.D.PASTE SHEET'!F1049="","",'S.D.PASTE SHEET'!F1049)</f>
        <v/>
      </c>
      <c s="72" t="str">
        <f>IF('S.D.PASTE SHEET'!G1049="","",UPPER('S.D.PASTE SHEET'!G1049))</f>
        <v/>
      </c>
      <c s="72" t="str">
        <f>IF('S.D.PASTE SHEET'!H1049="","",UPPER('S.D.PASTE SHEET'!H1049))</f>
        <v/>
      </c>
      <c s="72" t="str">
        <f>IF('S.D.PASTE SHEET'!I1049="","",'S.D.PASTE SHEET'!I1049)</f>
        <v/>
      </c>
      <c s="73" t="str">
        <f>IF('S.D.PASTE SHEET'!J1049="","",'S.D.PASTE SHEET'!J1049)</f>
        <v/>
      </c>
      <c s="72" t="str">
        <f>IF('S.D.PASTE SHEET'!K1049="","",'S.D.PASTE SHEET'!K1049)</f>
        <v/>
      </c>
      <c s="72" t="str">
        <f>IF('S.D.PASTE SHEET'!L1049="","",'S.D.PASTE SHEET'!L1049)</f>
        <v/>
      </c>
      <c s="72" t="str">
        <f>IF('S.D.PASTE SHEET'!M1049="","",'S.D.PASTE SHEET'!M1049)</f>
        <v/>
      </c>
      <c s="72" t="str">
        <f>IF('S.D.PASTE SHEET'!N1049="","",'S.D.PASTE SHEET'!N1049)</f>
        <v/>
      </c>
      <c s="72" t="str">
        <f>IF('S.D.PASTE SHEET'!O1049="","",'S.D.PASTE SHEET'!O1049)</f>
        <v/>
      </c>
      <c s="72" t="str">
        <f>IF('S.D.PASTE SHEET'!P1049="","",'S.D.PASTE SHEET'!P1049)</f>
        <v/>
      </c>
      <c s="72" t="str">
        <f>IF('S.D.PASTE SHEET'!Q1049="","",'S.D.PASTE SHEET'!Q1049)</f>
        <v/>
      </c>
      <c s="72" t="str">
        <f>IF('S.D.PASTE SHEET'!R1049="","",'S.D.PASTE SHEET'!R1049)</f>
        <v/>
      </c>
      <c s="72" t="str">
        <f>IF('S.D.PASTE SHEET'!S1049="","",'S.D.PASTE SHEET'!S1049)</f>
        <v/>
      </c>
      <c s="72" t="str">
        <f>IF('S.D.PASTE SHEET'!T1049="","",'S.D.PASTE SHEET'!T1049)</f>
        <v/>
      </c>
      <c s="72" t="str">
        <f>IF('S.D.PASTE SHEET'!U1049="","",'S.D.PASTE SHEET'!U1049)</f>
        <v/>
      </c>
      <c s="72" t="str">
        <f>IF('S.D.PASTE SHEET'!V1049="","",'S.D.PASTE SHEET'!V1049)</f>
        <v/>
      </c>
      <c s="72" t="str">
        <f>IF('S.D.PASTE SHEET'!W1049="","",'S.D.PASTE SHEET'!W1049)</f>
        <v/>
      </c>
      <c s="72" t="str">
        <f>IF('S.D.PASTE SHEET'!X1049="","",'S.D.PASTE SHEET'!X1049)</f>
        <v/>
      </c>
      <c s="72" t="str">
        <f>IF('S.D.PASTE SHEET'!Y1049="","",'S.D.PASTE SHEET'!Y1049)</f>
        <v/>
      </c>
      <c s="72" t="str">
        <f>IF('S.D.PASTE SHEET'!Z1049="","",'S.D.PASTE SHEET'!Z1049)</f>
        <v/>
      </c>
      <c s="72" t="str">
        <f>IF('S.D.PASTE SHEET'!AA1049="","",'S.D.PASTE SHEET'!AA1049)</f>
        <v/>
      </c>
      <c s="72" t="str">
        <f>IF('S.D.PASTE SHEET'!AB1049="","",'S.D.PASTE SHEET'!AB1049)</f>
        <v/>
      </c>
      <c s="72" t="str">
        <f>IF('S.D.PASTE SHEET'!AC1049="","",'S.D.PASTE SHEET'!AC1049)</f>
        <v/>
      </c>
      <c s="72" t="str">
        <f>IF('S.D.PASTE SHEET'!AD1049="","",'S.D.PASTE SHEET'!AD1049)</f>
        <v/>
      </c>
      <c s="74"/>
      <c s="70" t="str">
        <f>IF(AK1049="","",IF(AK1049&gt;0,COUNT($AG$2:AG1049),""))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IF(BC1049="","",IF(BC1049&gt;0,COUNT($AY$2:AY1049),""))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0" spans="1:157" ht="15.75" customHeight="1">
      <c r="A1050" s="72" t="str">
        <f>IF('S.D.PASTE SHEET'!A1050="","",'S.D.PASTE SHEET'!A1050)</f>
        <v/>
      </c>
      <c s="72" t="str">
        <f>IF('S.D.PASTE SHEET'!B1050="","",'S.D.PASTE SHEET'!B1050)</f>
        <v/>
      </c>
      <c s="72" t="str">
        <f>IF('S.D.PASTE SHEET'!C1050="","",'S.D.PASTE SHEET'!C1050)</f>
        <v/>
      </c>
      <c s="73" t="str">
        <f>IF('S.D.PASTE SHEET'!D1050="","",'S.D.PASTE SHEET'!D1050)</f>
        <v/>
      </c>
      <c s="72" t="str">
        <f>IF('S.D.PASTE SHEET'!E1050="","",UPPER('S.D.PASTE SHEET'!E1050))</f>
        <v/>
      </c>
      <c s="72" t="str">
        <f>IF('S.D.PASTE SHEET'!F1050="","",'S.D.PASTE SHEET'!F1050)</f>
        <v/>
      </c>
      <c s="72" t="str">
        <f>IF('S.D.PASTE SHEET'!G1050="","",UPPER('S.D.PASTE SHEET'!G1050))</f>
        <v/>
      </c>
      <c s="72" t="str">
        <f>IF('S.D.PASTE SHEET'!H1050="","",UPPER('S.D.PASTE SHEET'!H1050))</f>
        <v/>
      </c>
      <c s="72" t="str">
        <f>IF('S.D.PASTE SHEET'!I1050="","",'S.D.PASTE SHEET'!I1050)</f>
        <v/>
      </c>
      <c s="73" t="str">
        <f>IF('S.D.PASTE SHEET'!J1050="","",'S.D.PASTE SHEET'!J1050)</f>
        <v/>
      </c>
      <c s="72" t="str">
        <f>IF('S.D.PASTE SHEET'!K1050="","",'S.D.PASTE SHEET'!K1050)</f>
        <v/>
      </c>
      <c s="72" t="str">
        <f>IF('S.D.PASTE SHEET'!L1050="","",'S.D.PASTE SHEET'!L1050)</f>
        <v/>
      </c>
      <c s="72" t="str">
        <f>IF('S.D.PASTE SHEET'!M1050="","",'S.D.PASTE SHEET'!M1050)</f>
        <v/>
      </c>
      <c s="72" t="str">
        <f>IF('S.D.PASTE SHEET'!N1050="","",'S.D.PASTE SHEET'!N1050)</f>
        <v/>
      </c>
      <c s="72" t="str">
        <f>IF('S.D.PASTE SHEET'!O1050="","",'S.D.PASTE SHEET'!O1050)</f>
        <v/>
      </c>
      <c s="72" t="str">
        <f>IF('S.D.PASTE SHEET'!P1050="","",'S.D.PASTE SHEET'!P1050)</f>
        <v/>
      </c>
      <c s="72" t="str">
        <f>IF('S.D.PASTE SHEET'!Q1050="","",'S.D.PASTE SHEET'!Q1050)</f>
        <v/>
      </c>
      <c s="72" t="str">
        <f>IF('S.D.PASTE SHEET'!R1050="","",'S.D.PASTE SHEET'!R1050)</f>
        <v/>
      </c>
      <c s="72" t="str">
        <f>IF('S.D.PASTE SHEET'!S1050="","",'S.D.PASTE SHEET'!S1050)</f>
        <v/>
      </c>
      <c s="72" t="str">
        <f>IF('S.D.PASTE SHEET'!T1050="","",'S.D.PASTE SHEET'!T1050)</f>
        <v/>
      </c>
      <c s="72" t="str">
        <f>IF('S.D.PASTE SHEET'!U1050="","",'S.D.PASTE SHEET'!U1050)</f>
        <v/>
      </c>
      <c s="72" t="str">
        <f>IF('S.D.PASTE SHEET'!V1050="","",'S.D.PASTE SHEET'!V1050)</f>
        <v/>
      </c>
      <c s="72" t="str">
        <f>IF('S.D.PASTE SHEET'!W1050="","",'S.D.PASTE SHEET'!W1050)</f>
        <v/>
      </c>
      <c s="72" t="str">
        <f>IF('S.D.PASTE SHEET'!X1050="","",'S.D.PASTE SHEET'!X1050)</f>
        <v/>
      </c>
      <c s="72" t="str">
        <f>IF('S.D.PASTE SHEET'!Y1050="","",'S.D.PASTE SHEET'!Y1050)</f>
        <v/>
      </c>
      <c s="72" t="str">
        <f>IF('S.D.PASTE SHEET'!Z1050="","",'S.D.PASTE SHEET'!Z1050)</f>
        <v/>
      </c>
      <c s="72" t="str">
        <f>IF('S.D.PASTE SHEET'!AA1050="","",'S.D.PASTE SHEET'!AA1050)</f>
        <v/>
      </c>
      <c s="72" t="str">
        <f>IF('S.D.PASTE SHEET'!AB1050="","",'S.D.PASTE SHEET'!AB1050)</f>
        <v/>
      </c>
      <c s="72" t="str">
        <f>IF('S.D.PASTE SHEET'!AC1050="","",'S.D.PASTE SHEET'!AC1050)</f>
        <v/>
      </c>
      <c s="72" t="str">
        <f>IF('S.D.PASTE SHEET'!AD1050="","",'S.D.PASTE SHEET'!AD1050)</f>
        <v/>
      </c>
      <c s="74"/>
      <c s="70" t="str">
        <f>IF(AK1050="","",IF(AK1050&gt;0,COUNT($AG$2:AG1050),""))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IF(BC1050="","",IF(BC1050&gt;0,COUNT($AY$2:AY1050),""))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1" spans="1:157" ht="15.75" customHeight="1">
      <c r="A1051" s="72" t="str">
        <f>IF('S.D.PASTE SHEET'!A1051="","",'S.D.PASTE SHEET'!A1051)</f>
        <v/>
      </c>
      <c s="72" t="str">
        <f>IF('S.D.PASTE SHEET'!B1051="","",'S.D.PASTE SHEET'!B1051)</f>
        <v/>
      </c>
      <c s="72" t="str">
        <f>IF('S.D.PASTE SHEET'!C1051="","",'S.D.PASTE SHEET'!C1051)</f>
        <v/>
      </c>
      <c s="73" t="str">
        <f>IF('S.D.PASTE SHEET'!D1051="","",'S.D.PASTE SHEET'!D1051)</f>
        <v/>
      </c>
      <c s="72" t="str">
        <f>IF('S.D.PASTE SHEET'!E1051="","",UPPER('S.D.PASTE SHEET'!E1051))</f>
        <v/>
      </c>
      <c s="72" t="str">
        <f>IF('S.D.PASTE SHEET'!F1051="","",'S.D.PASTE SHEET'!F1051)</f>
        <v/>
      </c>
      <c s="72" t="str">
        <f>IF('S.D.PASTE SHEET'!G1051="","",UPPER('S.D.PASTE SHEET'!G1051))</f>
        <v/>
      </c>
      <c s="72" t="str">
        <f>IF('S.D.PASTE SHEET'!H1051="","",UPPER('S.D.PASTE SHEET'!H1051))</f>
        <v/>
      </c>
      <c s="72" t="str">
        <f>IF('S.D.PASTE SHEET'!I1051="","",'S.D.PASTE SHEET'!I1051)</f>
        <v/>
      </c>
      <c s="73" t="str">
        <f>IF('S.D.PASTE SHEET'!J1051="","",'S.D.PASTE SHEET'!J1051)</f>
        <v/>
      </c>
      <c s="72" t="str">
        <f>IF('S.D.PASTE SHEET'!K1051="","",'S.D.PASTE SHEET'!K1051)</f>
        <v/>
      </c>
      <c s="72" t="str">
        <f>IF('S.D.PASTE SHEET'!L1051="","",'S.D.PASTE SHEET'!L1051)</f>
        <v/>
      </c>
      <c s="72" t="str">
        <f>IF('S.D.PASTE SHEET'!M1051="","",'S.D.PASTE SHEET'!M1051)</f>
        <v/>
      </c>
      <c s="72" t="str">
        <f>IF('S.D.PASTE SHEET'!N1051="","",'S.D.PASTE SHEET'!N1051)</f>
        <v/>
      </c>
      <c s="72" t="str">
        <f>IF('S.D.PASTE SHEET'!O1051="","",'S.D.PASTE SHEET'!O1051)</f>
        <v/>
      </c>
      <c s="72" t="str">
        <f>IF('S.D.PASTE SHEET'!P1051="","",'S.D.PASTE SHEET'!P1051)</f>
        <v/>
      </c>
      <c s="72" t="str">
        <f>IF('S.D.PASTE SHEET'!Q1051="","",'S.D.PASTE SHEET'!Q1051)</f>
        <v/>
      </c>
      <c s="72" t="str">
        <f>IF('S.D.PASTE SHEET'!R1051="","",'S.D.PASTE SHEET'!R1051)</f>
        <v/>
      </c>
      <c s="72" t="str">
        <f>IF('S.D.PASTE SHEET'!S1051="","",'S.D.PASTE SHEET'!S1051)</f>
        <v/>
      </c>
      <c s="72" t="str">
        <f>IF('S.D.PASTE SHEET'!T1051="","",'S.D.PASTE SHEET'!T1051)</f>
        <v/>
      </c>
      <c s="72" t="str">
        <f>IF('S.D.PASTE SHEET'!U1051="","",'S.D.PASTE SHEET'!U1051)</f>
        <v/>
      </c>
      <c s="72" t="str">
        <f>IF('S.D.PASTE SHEET'!V1051="","",'S.D.PASTE SHEET'!V1051)</f>
        <v/>
      </c>
      <c s="72" t="str">
        <f>IF('S.D.PASTE SHEET'!W1051="","",'S.D.PASTE SHEET'!W1051)</f>
        <v/>
      </c>
      <c s="72" t="str">
        <f>IF('S.D.PASTE SHEET'!X1051="","",'S.D.PASTE SHEET'!X1051)</f>
        <v/>
      </c>
      <c s="72" t="str">
        <f>IF('S.D.PASTE SHEET'!Y1051="","",'S.D.PASTE SHEET'!Y1051)</f>
        <v/>
      </c>
      <c s="72" t="str">
        <f>IF('S.D.PASTE SHEET'!Z1051="","",'S.D.PASTE SHEET'!Z1051)</f>
        <v/>
      </c>
      <c s="72" t="str">
        <f>IF('S.D.PASTE SHEET'!AA1051="","",'S.D.PASTE SHEET'!AA1051)</f>
        <v/>
      </c>
      <c s="72" t="str">
        <f>IF('S.D.PASTE SHEET'!AB1051="","",'S.D.PASTE SHEET'!AB1051)</f>
        <v/>
      </c>
      <c s="72" t="str">
        <f>IF('S.D.PASTE SHEET'!AC1051="","",'S.D.PASTE SHEET'!AC1051)</f>
        <v/>
      </c>
      <c s="72" t="str">
        <f>IF('S.D.PASTE SHEET'!AD1051="","",'S.D.PASTE SHEET'!AD1051)</f>
        <v/>
      </c>
      <c s="74"/>
      <c s="70" t="str">
        <f>IF(AK1051="","",IF(AK1051&gt;0,COUNT($AG$2:AG1051),""))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IF(BC1051="","",IF(BC1051&gt;0,COUNT($AY$2:AY1051),""))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2" spans="1:157" ht="15.75" customHeight="1">
      <c r="A1052" s="72" t="str">
        <f>IF('S.D.PASTE SHEET'!A1052="","",'S.D.PASTE SHEET'!A1052)</f>
        <v/>
      </c>
      <c s="72" t="str">
        <f>IF('S.D.PASTE SHEET'!B1052="","",'S.D.PASTE SHEET'!B1052)</f>
        <v/>
      </c>
      <c s="72" t="str">
        <f>IF('S.D.PASTE SHEET'!C1052="","",'S.D.PASTE SHEET'!C1052)</f>
        <v/>
      </c>
      <c s="73" t="str">
        <f>IF('S.D.PASTE SHEET'!D1052="","",'S.D.PASTE SHEET'!D1052)</f>
        <v/>
      </c>
      <c s="72" t="str">
        <f>IF('S.D.PASTE SHEET'!E1052="","",UPPER('S.D.PASTE SHEET'!E1052))</f>
        <v/>
      </c>
      <c s="72" t="str">
        <f>IF('S.D.PASTE SHEET'!F1052="","",'S.D.PASTE SHEET'!F1052)</f>
        <v/>
      </c>
      <c s="72" t="str">
        <f>IF('S.D.PASTE SHEET'!G1052="","",UPPER('S.D.PASTE SHEET'!G1052))</f>
        <v/>
      </c>
      <c s="72" t="str">
        <f>IF('S.D.PASTE SHEET'!H1052="","",UPPER('S.D.PASTE SHEET'!H1052))</f>
        <v/>
      </c>
      <c s="72" t="str">
        <f>IF('S.D.PASTE SHEET'!I1052="","",'S.D.PASTE SHEET'!I1052)</f>
        <v/>
      </c>
      <c s="73" t="str">
        <f>IF('S.D.PASTE SHEET'!J1052="","",'S.D.PASTE SHEET'!J1052)</f>
        <v/>
      </c>
      <c s="72" t="str">
        <f>IF('S.D.PASTE SHEET'!K1052="","",'S.D.PASTE SHEET'!K1052)</f>
        <v/>
      </c>
      <c s="72" t="str">
        <f>IF('S.D.PASTE SHEET'!L1052="","",'S.D.PASTE SHEET'!L1052)</f>
        <v/>
      </c>
      <c s="72" t="str">
        <f>IF('S.D.PASTE SHEET'!M1052="","",'S.D.PASTE SHEET'!M1052)</f>
        <v/>
      </c>
      <c s="72" t="str">
        <f>IF('S.D.PASTE SHEET'!N1052="","",'S.D.PASTE SHEET'!N1052)</f>
        <v/>
      </c>
      <c s="72" t="str">
        <f>IF('S.D.PASTE SHEET'!O1052="","",'S.D.PASTE SHEET'!O1052)</f>
        <v/>
      </c>
      <c s="72" t="str">
        <f>IF('S.D.PASTE SHEET'!P1052="","",'S.D.PASTE SHEET'!P1052)</f>
        <v/>
      </c>
      <c s="72" t="str">
        <f>IF('S.D.PASTE SHEET'!Q1052="","",'S.D.PASTE SHEET'!Q1052)</f>
        <v/>
      </c>
      <c s="72" t="str">
        <f>IF('S.D.PASTE SHEET'!R1052="","",'S.D.PASTE SHEET'!R1052)</f>
        <v/>
      </c>
      <c s="72" t="str">
        <f>IF('S.D.PASTE SHEET'!S1052="","",'S.D.PASTE SHEET'!S1052)</f>
        <v/>
      </c>
      <c s="72" t="str">
        <f>IF('S.D.PASTE SHEET'!T1052="","",'S.D.PASTE SHEET'!T1052)</f>
        <v/>
      </c>
      <c s="72" t="str">
        <f>IF('S.D.PASTE SHEET'!U1052="","",'S.D.PASTE SHEET'!U1052)</f>
        <v/>
      </c>
      <c s="72" t="str">
        <f>IF('S.D.PASTE SHEET'!V1052="","",'S.D.PASTE SHEET'!V1052)</f>
        <v/>
      </c>
      <c s="72" t="str">
        <f>IF('S.D.PASTE SHEET'!W1052="","",'S.D.PASTE SHEET'!W1052)</f>
        <v/>
      </c>
      <c s="72" t="str">
        <f>IF('S.D.PASTE SHEET'!X1052="","",'S.D.PASTE SHEET'!X1052)</f>
        <v/>
      </c>
      <c s="72" t="str">
        <f>IF('S.D.PASTE SHEET'!Y1052="","",'S.D.PASTE SHEET'!Y1052)</f>
        <v/>
      </c>
      <c s="72" t="str">
        <f>IF('S.D.PASTE SHEET'!Z1052="","",'S.D.PASTE SHEET'!Z1052)</f>
        <v/>
      </c>
      <c s="72" t="str">
        <f>IF('S.D.PASTE SHEET'!AA1052="","",'S.D.PASTE SHEET'!AA1052)</f>
        <v/>
      </c>
      <c s="72" t="str">
        <f>IF('S.D.PASTE SHEET'!AB1052="","",'S.D.PASTE SHEET'!AB1052)</f>
        <v/>
      </c>
      <c s="72" t="str">
        <f>IF('S.D.PASTE SHEET'!AC1052="","",'S.D.PASTE SHEET'!AC1052)</f>
        <v/>
      </c>
      <c s="72" t="str">
        <f>IF('S.D.PASTE SHEET'!AD1052="","",'S.D.PASTE SHEET'!AD1052)</f>
        <v/>
      </c>
      <c s="74"/>
      <c s="70" t="str">
        <f>IF(AK1052="","",IF(AK1052&gt;0,COUNT($AG$2:AG1052),""))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IF(BC1052="","",IF(BC1052&gt;0,COUNT($AY$2:AY1052),""))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3" spans="1:157" ht="15.75" customHeight="1">
      <c r="A1053" s="72" t="str">
        <f>IF('S.D.PASTE SHEET'!A1053="","",'S.D.PASTE SHEET'!A1053)</f>
        <v/>
      </c>
      <c s="72" t="str">
        <f>IF('S.D.PASTE SHEET'!B1053="","",'S.D.PASTE SHEET'!B1053)</f>
        <v/>
      </c>
      <c s="72" t="str">
        <f>IF('S.D.PASTE SHEET'!C1053="","",'S.D.PASTE SHEET'!C1053)</f>
        <v/>
      </c>
      <c s="73" t="str">
        <f>IF('S.D.PASTE SHEET'!D1053="","",'S.D.PASTE SHEET'!D1053)</f>
        <v/>
      </c>
      <c s="72" t="str">
        <f>IF('S.D.PASTE SHEET'!E1053="","",UPPER('S.D.PASTE SHEET'!E1053))</f>
        <v/>
      </c>
      <c s="72" t="str">
        <f>IF('S.D.PASTE SHEET'!F1053="","",'S.D.PASTE SHEET'!F1053)</f>
        <v/>
      </c>
      <c s="72" t="str">
        <f>IF('S.D.PASTE SHEET'!G1053="","",UPPER('S.D.PASTE SHEET'!G1053))</f>
        <v/>
      </c>
      <c s="72" t="str">
        <f>IF('S.D.PASTE SHEET'!H1053="","",UPPER('S.D.PASTE SHEET'!H1053))</f>
        <v/>
      </c>
      <c s="72" t="str">
        <f>IF('S.D.PASTE SHEET'!I1053="","",'S.D.PASTE SHEET'!I1053)</f>
        <v/>
      </c>
      <c s="73" t="str">
        <f>IF('S.D.PASTE SHEET'!J1053="","",'S.D.PASTE SHEET'!J1053)</f>
        <v/>
      </c>
      <c s="72" t="str">
        <f>IF('S.D.PASTE SHEET'!K1053="","",'S.D.PASTE SHEET'!K1053)</f>
        <v/>
      </c>
      <c s="72" t="str">
        <f>IF('S.D.PASTE SHEET'!L1053="","",'S.D.PASTE SHEET'!L1053)</f>
        <v/>
      </c>
      <c s="72" t="str">
        <f>IF('S.D.PASTE SHEET'!M1053="","",'S.D.PASTE SHEET'!M1053)</f>
        <v/>
      </c>
      <c s="72" t="str">
        <f>IF('S.D.PASTE SHEET'!N1053="","",'S.D.PASTE SHEET'!N1053)</f>
        <v/>
      </c>
      <c s="72" t="str">
        <f>IF('S.D.PASTE SHEET'!O1053="","",'S.D.PASTE SHEET'!O1053)</f>
        <v/>
      </c>
      <c s="72" t="str">
        <f>IF('S.D.PASTE SHEET'!P1053="","",'S.D.PASTE SHEET'!P1053)</f>
        <v/>
      </c>
      <c s="72" t="str">
        <f>IF('S.D.PASTE SHEET'!Q1053="","",'S.D.PASTE SHEET'!Q1053)</f>
        <v/>
      </c>
      <c s="72" t="str">
        <f>IF('S.D.PASTE SHEET'!R1053="","",'S.D.PASTE SHEET'!R1053)</f>
        <v/>
      </c>
      <c s="72" t="str">
        <f>IF('S.D.PASTE SHEET'!S1053="","",'S.D.PASTE SHEET'!S1053)</f>
        <v/>
      </c>
      <c s="72" t="str">
        <f>IF('S.D.PASTE SHEET'!T1053="","",'S.D.PASTE SHEET'!T1053)</f>
        <v/>
      </c>
      <c s="72" t="str">
        <f>IF('S.D.PASTE SHEET'!U1053="","",'S.D.PASTE SHEET'!U1053)</f>
        <v/>
      </c>
      <c s="72" t="str">
        <f>IF('S.D.PASTE SHEET'!V1053="","",'S.D.PASTE SHEET'!V1053)</f>
        <v/>
      </c>
      <c s="72" t="str">
        <f>IF('S.D.PASTE SHEET'!W1053="","",'S.D.PASTE SHEET'!W1053)</f>
        <v/>
      </c>
      <c s="72" t="str">
        <f>IF('S.D.PASTE SHEET'!X1053="","",'S.D.PASTE SHEET'!X1053)</f>
        <v/>
      </c>
      <c s="72" t="str">
        <f>IF('S.D.PASTE SHEET'!Y1053="","",'S.D.PASTE SHEET'!Y1053)</f>
        <v/>
      </c>
      <c s="72" t="str">
        <f>IF('S.D.PASTE SHEET'!Z1053="","",'S.D.PASTE SHEET'!Z1053)</f>
        <v/>
      </c>
      <c s="72" t="str">
        <f>IF('S.D.PASTE SHEET'!AA1053="","",'S.D.PASTE SHEET'!AA1053)</f>
        <v/>
      </c>
      <c s="72" t="str">
        <f>IF('S.D.PASTE SHEET'!AB1053="","",'S.D.PASTE SHEET'!AB1053)</f>
        <v/>
      </c>
      <c s="72" t="str">
        <f>IF('S.D.PASTE SHEET'!AC1053="","",'S.D.PASTE SHEET'!AC1053)</f>
        <v/>
      </c>
      <c s="72" t="str">
        <f>IF('S.D.PASTE SHEET'!AD1053="","",'S.D.PASTE SHEET'!AD1053)</f>
        <v/>
      </c>
      <c s="74"/>
      <c s="70" t="str">
        <f>IF(AK1053="","",IF(AK1053&gt;0,COUNT($AG$2:AG1053),""))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IF(BC1053="","",IF(BC1053&gt;0,COUNT($AY$2:AY1053),""))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4" spans="1:157" ht="15.75" customHeight="1">
      <c r="A1054" s="72" t="str">
        <f>IF('S.D.PASTE SHEET'!A1054="","",'S.D.PASTE SHEET'!A1054)</f>
        <v/>
      </c>
      <c s="72" t="str">
        <f>IF('S.D.PASTE SHEET'!B1054="","",'S.D.PASTE SHEET'!B1054)</f>
        <v/>
      </c>
      <c s="72" t="str">
        <f>IF('S.D.PASTE SHEET'!C1054="","",'S.D.PASTE SHEET'!C1054)</f>
        <v/>
      </c>
      <c s="73" t="str">
        <f>IF('S.D.PASTE SHEET'!D1054="","",'S.D.PASTE SHEET'!D1054)</f>
        <v/>
      </c>
      <c s="72" t="str">
        <f>IF('S.D.PASTE SHEET'!E1054="","",UPPER('S.D.PASTE SHEET'!E1054))</f>
        <v/>
      </c>
      <c s="72" t="str">
        <f>IF('S.D.PASTE SHEET'!F1054="","",'S.D.PASTE SHEET'!F1054)</f>
        <v/>
      </c>
      <c s="72" t="str">
        <f>IF('S.D.PASTE SHEET'!G1054="","",UPPER('S.D.PASTE SHEET'!G1054))</f>
        <v/>
      </c>
      <c s="72" t="str">
        <f>IF('S.D.PASTE SHEET'!H1054="","",UPPER('S.D.PASTE SHEET'!H1054))</f>
        <v/>
      </c>
      <c s="72" t="str">
        <f>IF('S.D.PASTE SHEET'!I1054="","",'S.D.PASTE SHEET'!I1054)</f>
        <v/>
      </c>
      <c s="73" t="str">
        <f>IF('S.D.PASTE SHEET'!J1054="","",'S.D.PASTE SHEET'!J1054)</f>
        <v/>
      </c>
      <c s="72" t="str">
        <f>IF('S.D.PASTE SHEET'!K1054="","",'S.D.PASTE SHEET'!K1054)</f>
        <v/>
      </c>
      <c s="72" t="str">
        <f>IF('S.D.PASTE SHEET'!L1054="","",'S.D.PASTE SHEET'!L1054)</f>
        <v/>
      </c>
      <c s="72" t="str">
        <f>IF('S.D.PASTE SHEET'!M1054="","",'S.D.PASTE SHEET'!M1054)</f>
        <v/>
      </c>
      <c s="72" t="str">
        <f>IF('S.D.PASTE SHEET'!N1054="","",'S.D.PASTE SHEET'!N1054)</f>
        <v/>
      </c>
      <c s="72" t="str">
        <f>IF('S.D.PASTE SHEET'!O1054="","",'S.D.PASTE SHEET'!O1054)</f>
        <v/>
      </c>
      <c s="72" t="str">
        <f>IF('S.D.PASTE SHEET'!P1054="","",'S.D.PASTE SHEET'!P1054)</f>
        <v/>
      </c>
      <c s="72" t="str">
        <f>IF('S.D.PASTE SHEET'!Q1054="","",'S.D.PASTE SHEET'!Q1054)</f>
        <v/>
      </c>
      <c s="72" t="str">
        <f>IF('S.D.PASTE SHEET'!R1054="","",'S.D.PASTE SHEET'!R1054)</f>
        <v/>
      </c>
      <c s="72" t="str">
        <f>IF('S.D.PASTE SHEET'!S1054="","",'S.D.PASTE SHEET'!S1054)</f>
        <v/>
      </c>
      <c s="72" t="str">
        <f>IF('S.D.PASTE SHEET'!T1054="","",'S.D.PASTE SHEET'!T1054)</f>
        <v/>
      </c>
      <c s="72" t="str">
        <f>IF('S.D.PASTE SHEET'!U1054="","",'S.D.PASTE SHEET'!U1054)</f>
        <v/>
      </c>
      <c s="72" t="str">
        <f>IF('S.D.PASTE SHEET'!V1054="","",'S.D.PASTE SHEET'!V1054)</f>
        <v/>
      </c>
      <c s="72" t="str">
        <f>IF('S.D.PASTE SHEET'!W1054="","",'S.D.PASTE SHEET'!W1054)</f>
        <v/>
      </c>
      <c s="72" t="str">
        <f>IF('S.D.PASTE SHEET'!X1054="","",'S.D.PASTE SHEET'!X1054)</f>
        <v/>
      </c>
      <c s="72" t="str">
        <f>IF('S.D.PASTE SHEET'!Y1054="","",'S.D.PASTE SHEET'!Y1054)</f>
        <v/>
      </c>
      <c s="72" t="str">
        <f>IF('S.D.PASTE SHEET'!Z1054="","",'S.D.PASTE SHEET'!Z1054)</f>
        <v/>
      </c>
      <c s="72" t="str">
        <f>IF('S.D.PASTE SHEET'!AA1054="","",'S.D.PASTE SHEET'!AA1054)</f>
        <v/>
      </c>
      <c s="72" t="str">
        <f>IF('S.D.PASTE SHEET'!AB1054="","",'S.D.PASTE SHEET'!AB1054)</f>
        <v/>
      </c>
      <c s="72" t="str">
        <f>IF('S.D.PASTE SHEET'!AC1054="","",'S.D.PASTE SHEET'!AC1054)</f>
        <v/>
      </c>
      <c s="72" t="str">
        <f>IF('S.D.PASTE SHEET'!AD1054="","",'S.D.PASTE SHEET'!AD1054)</f>
        <v/>
      </c>
      <c s="74"/>
      <c s="70" t="str">
        <f>IF(AK1054="","",IF(AK1054&gt;0,COUNT($AG$2:AG1054),""))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IF(BC1054="","",IF(BC1054&gt;0,COUNT($AY$2:AY1054),""))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5" spans="1:157" ht="15.75" customHeight="1">
      <c r="A1055" s="72" t="str">
        <f>IF('S.D.PASTE SHEET'!A1055="","",'S.D.PASTE SHEET'!A1055)</f>
        <v/>
      </c>
      <c s="72" t="str">
        <f>IF('S.D.PASTE SHEET'!B1055="","",'S.D.PASTE SHEET'!B1055)</f>
        <v/>
      </c>
      <c s="72" t="str">
        <f>IF('S.D.PASTE SHEET'!C1055="","",'S.D.PASTE SHEET'!C1055)</f>
        <v/>
      </c>
      <c s="73" t="str">
        <f>IF('S.D.PASTE SHEET'!D1055="","",'S.D.PASTE SHEET'!D1055)</f>
        <v/>
      </c>
      <c s="72" t="str">
        <f>IF('S.D.PASTE SHEET'!E1055="","",UPPER('S.D.PASTE SHEET'!E1055))</f>
        <v/>
      </c>
      <c s="72" t="str">
        <f>IF('S.D.PASTE SHEET'!F1055="","",'S.D.PASTE SHEET'!F1055)</f>
        <v/>
      </c>
      <c s="72" t="str">
        <f>IF('S.D.PASTE SHEET'!G1055="","",UPPER('S.D.PASTE SHEET'!G1055))</f>
        <v/>
      </c>
      <c s="72" t="str">
        <f>IF('S.D.PASTE SHEET'!H1055="","",UPPER('S.D.PASTE SHEET'!H1055))</f>
        <v/>
      </c>
      <c s="72" t="str">
        <f>IF('S.D.PASTE SHEET'!I1055="","",'S.D.PASTE SHEET'!I1055)</f>
        <v/>
      </c>
      <c s="73" t="str">
        <f>IF('S.D.PASTE SHEET'!J1055="","",'S.D.PASTE SHEET'!J1055)</f>
        <v/>
      </c>
      <c s="72" t="str">
        <f>IF('S.D.PASTE SHEET'!K1055="","",'S.D.PASTE SHEET'!K1055)</f>
        <v/>
      </c>
      <c s="72" t="str">
        <f>IF('S.D.PASTE SHEET'!L1055="","",'S.D.PASTE SHEET'!L1055)</f>
        <v/>
      </c>
      <c s="72" t="str">
        <f>IF('S.D.PASTE SHEET'!M1055="","",'S.D.PASTE SHEET'!M1055)</f>
        <v/>
      </c>
      <c s="72" t="str">
        <f>IF('S.D.PASTE SHEET'!N1055="","",'S.D.PASTE SHEET'!N1055)</f>
        <v/>
      </c>
      <c s="72" t="str">
        <f>IF('S.D.PASTE SHEET'!O1055="","",'S.D.PASTE SHEET'!O1055)</f>
        <v/>
      </c>
      <c s="72" t="str">
        <f>IF('S.D.PASTE SHEET'!P1055="","",'S.D.PASTE SHEET'!P1055)</f>
        <v/>
      </c>
      <c s="72" t="str">
        <f>IF('S.D.PASTE SHEET'!Q1055="","",'S.D.PASTE SHEET'!Q1055)</f>
        <v/>
      </c>
      <c s="72" t="str">
        <f>IF('S.D.PASTE SHEET'!R1055="","",'S.D.PASTE SHEET'!R1055)</f>
        <v/>
      </c>
      <c s="72" t="str">
        <f>IF('S.D.PASTE SHEET'!S1055="","",'S.D.PASTE SHEET'!S1055)</f>
        <v/>
      </c>
      <c s="72" t="str">
        <f>IF('S.D.PASTE SHEET'!T1055="","",'S.D.PASTE SHEET'!T1055)</f>
        <v/>
      </c>
      <c s="72" t="str">
        <f>IF('S.D.PASTE SHEET'!U1055="","",'S.D.PASTE SHEET'!U1055)</f>
        <v/>
      </c>
      <c s="72" t="str">
        <f>IF('S.D.PASTE SHEET'!V1055="","",'S.D.PASTE SHEET'!V1055)</f>
        <v/>
      </c>
      <c s="72" t="str">
        <f>IF('S.D.PASTE SHEET'!W1055="","",'S.D.PASTE SHEET'!W1055)</f>
        <v/>
      </c>
      <c s="72" t="str">
        <f>IF('S.D.PASTE SHEET'!X1055="","",'S.D.PASTE SHEET'!X1055)</f>
        <v/>
      </c>
      <c s="72" t="str">
        <f>IF('S.D.PASTE SHEET'!Y1055="","",'S.D.PASTE SHEET'!Y1055)</f>
        <v/>
      </c>
      <c s="72" t="str">
        <f>IF('S.D.PASTE SHEET'!Z1055="","",'S.D.PASTE SHEET'!Z1055)</f>
        <v/>
      </c>
      <c s="72" t="str">
        <f>IF('S.D.PASTE SHEET'!AA1055="","",'S.D.PASTE SHEET'!AA1055)</f>
        <v/>
      </c>
      <c s="72" t="str">
        <f>IF('S.D.PASTE SHEET'!AB1055="","",'S.D.PASTE SHEET'!AB1055)</f>
        <v/>
      </c>
      <c s="72" t="str">
        <f>IF('S.D.PASTE SHEET'!AC1055="","",'S.D.PASTE SHEET'!AC1055)</f>
        <v/>
      </c>
      <c s="72" t="str">
        <f>IF('S.D.PASTE SHEET'!AD1055="","",'S.D.PASTE SHEET'!AD1055)</f>
        <v/>
      </c>
      <c s="74"/>
      <c s="70" t="str">
        <f>IF(AK1055="","",IF(AK1055&gt;0,COUNT($AG$2:AG1055),""))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IF(BC1055="","",IF(BC1055&gt;0,COUNT($AY$2:AY1055),""))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6" spans="1:157" ht="15.75" customHeight="1">
      <c r="A1056" s="72" t="str">
        <f>IF('S.D.PASTE SHEET'!A1056="","",'S.D.PASTE SHEET'!A1056)</f>
        <v/>
      </c>
      <c s="72" t="str">
        <f>IF('S.D.PASTE SHEET'!B1056="","",'S.D.PASTE SHEET'!B1056)</f>
        <v/>
      </c>
      <c s="72" t="str">
        <f>IF('S.D.PASTE SHEET'!C1056="","",'S.D.PASTE SHEET'!C1056)</f>
        <v/>
      </c>
      <c s="73" t="str">
        <f>IF('S.D.PASTE SHEET'!D1056="","",'S.D.PASTE SHEET'!D1056)</f>
        <v/>
      </c>
      <c s="72" t="str">
        <f>IF('S.D.PASTE SHEET'!E1056="","",UPPER('S.D.PASTE SHEET'!E1056))</f>
        <v/>
      </c>
      <c s="72" t="str">
        <f>IF('S.D.PASTE SHEET'!F1056="","",'S.D.PASTE SHEET'!F1056)</f>
        <v/>
      </c>
      <c s="72" t="str">
        <f>IF('S.D.PASTE SHEET'!G1056="","",UPPER('S.D.PASTE SHEET'!G1056))</f>
        <v/>
      </c>
      <c s="72" t="str">
        <f>IF('S.D.PASTE SHEET'!H1056="","",UPPER('S.D.PASTE SHEET'!H1056))</f>
        <v/>
      </c>
      <c s="72" t="str">
        <f>IF('S.D.PASTE SHEET'!I1056="","",'S.D.PASTE SHEET'!I1056)</f>
        <v/>
      </c>
      <c s="73" t="str">
        <f>IF('S.D.PASTE SHEET'!J1056="","",'S.D.PASTE SHEET'!J1056)</f>
        <v/>
      </c>
      <c s="72" t="str">
        <f>IF('S.D.PASTE SHEET'!K1056="","",'S.D.PASTE SHEET'!K1056)</f>
        <v/>
      </c>
      <c s="72" t="str">
        <f>IF('S.D.PASTE SHEET'!L1056="","",'S.D.PASTE SHEET'!L1056)</f>
        <v/>
      </c>
      <c s="72" t="str">
        <f>IF('S.D.PASTE SHEET'!M1056="","",'S.D.PASTE SHEET'!M1056)</f>
        <v/>
      </c>
      <c s="72" t="str">
        <f>IF('S.D.PASTE SHEET'!N1056="","",'S.D.PASTE SHEET'!N1056)</f>
        <v/>
      </c>
      <c s="72" t="str">
        <f>IF('S.D.PASTE SHEET'!O1056="","",'S.D.PASTE SHEET'!O1056)</f>
        <v/>
      </c>
      <c s="72" t="str">
        <f>IF('S.D.PASTE SHEET'!P1056="","",'S.D.PASTE SHEET'!P1056)</f>
        <v/>
      </c>
      <c s="72" t="str">
        <f>IF('S.D.PASTE SHEET'!Q1056="","",'S.D.PASTE SHEET'!Q1056)</f>
        <v/>
      </c>
      <c s="72" t="str">
        <f>IF('S.D.PASTE SHEET'!R1056="","",'S.D.PASTE SHEET'!R1056)</f>
        <v/>
      </c>
      <c s="72" t="str">
        <f>IF('S.D.PASTE SHEET'!S1056="","",'S.D.PASTE SHEET'!S1056)</f>
        <v/>
      </c>
      <c s="72" t="str">
        <f>IF('S.D.PASTE SHEET'!T1056="","",'S.D.PASTE SHEET'!T1056)</f>
        <v/>
      </c>
      <c s="72" t="str">
        <f>IF('S.D.PASTE SHEET'!U1056="","",'S.D.PASTE SHEET'!U1056)</f>
        <v/>
      </c>
      <c s="72" t="str">
        <f>IF('S.D.PASTE SHEET'!V1056="","",'S.D.PASTE SHEET'!V1056)</f>
        <v/>
      </c>
      <c s="72" t="str">
        <f>IF('S.D.PASTE SHEET'!W1056="","",'S.D.PASTE SHEET'!W1056)</f>
        <v/>
      </c>
      <c s="72" t="str">
        <f>IF('S.D.PASTE SHEET'!X1056="","",'S.D.PASTE SHEET'!X1056)</f>
        <v/>
      </c>
      <c s="72" t="str">
        <f>IF('S.D.PASTE SHEET'!Y1056="","",'S.D.PASTE SHEET'!Y1056)</f>
        <v/>
      </c>
      <c s="72" t="str">
        <f>IF('S.D.PASTE SHEET'!Z1056="","",'S.D.PASTE SHEET'!Z1056)</f>
        <v/>
      </c>
      <c s="72" t="str">
        <f>IF('S.D.PASTE SHEET'!AA1056="","",'S.D.PASTE SHEET'!AA1056)</f>
        <v/>
      </c>
      <c s="72" t="str">
        <f>IF('S.D.PASTE SHEET'!AB1056="","",'S.D.PASTE SHEET'!AB1056)</f>
        <v/>
      </c>
      <c s="72" t="str">
        <f>IF('S.D.PASTE SHEET'!AC1056="","",'S.D.PASTE SHEET'!AC1056)</f>
        <v/>
      </c>
      <c s="72" t="str">
        <f>IF('S.D.PASTE SHEET'!AD1056="","",'S.D.PASTE SHEET'!AD1056)</f>
        <v/>
      </c>
      <c s="74"/>
      <c s="70" t="str">
        <f>IF(AK1056="","",IF(AK1056&gt;0,COUNT($AG$2:AG1056),""))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IF(BC1056="","",IF(BC1056&gt;0,COUNT($AY$2:AY1056),""))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7" spans="1:157" ht="15.75" customHeight="1">
      <c r="A1057" s="72" t="str">
        <f>IF('S.D.PASTE SHEET'!A1057="","",'S.D.PASTE SHEET'!A1057)</f>
        <v/>
      </c>
      <c s="72" t="str">
        <f>IF('S.D.PASTE SHEET'!B1057="","",'S.D.PASTE SHEET'!B1057)</f>
        <v/>
      </c>
      <c s="72" t="str">
        <f>IF('S.D.PASTE SHEET'!C1057="","",'S.D.PASTE SHEET'!C1057)</f>
        <v/>
      </c>
      <c s="73" t="str">
        <f>IF('S.D.PASTE SHEET'!D1057="","",'S.D.PASTE SHEET'!D1057)</f>
        <v/>
      </c>
      <c s="72" t="str">
        <f>IF('S.D.PASTE SHEET'!E1057="","",UPPER('S.D.PASTE SHEET'!E1057))</f>
        <v/>
      </c>
      <c s="72" t="str">
        <f>IF('S.D.PASTE SHEET'!F1057="","",'S.D.PASTE SHEET'!F1057)</f>
        <v/>
      </c>
      <c s="72" t="str">
        <f>IF('S.D.PASTE SHEET'!G1057="","",UPPER('S.D.PASTE SHEET'!G1057))</f>
        <v/>
      </c>
      <c s="72" t="str">
        <f>IF('S.D.PASTE SHEET'!H1057="","",UPPER('S.D.PASTE SHEET'!H1057))</f>
        <v/>
      </c>
      <c s="72" t="str">
        <f>IF('S.D.PASTE SHEET'!I1057="","",'S.D.PASTE SHEET'!I1057)</f>
        <v/>
      </c>
      <c s="73" t="str">
        <f>IF('S.D.PASTE SHEET'!J1057="","",'S.D.PASTE SHEET'!J1057)</f>
        <v/>
      </c>
      <c s="72" t="str">
        <f>IF('S.D.PASTE SHEET'!K1057="","",'S.D.PASTE SHEET'!K1057)</f>
        <v/>
      </c>
      <c s="72" t="str">
        <f>IF('S.D.PASTE SHEET'!L1057="","",'S.D.PASTE SHEET'!L1057)</f>
        <v/>
      </c>
      <c s="72" t="str">
        <f>IF('S.D.PASTE SHEET'!M1057="","",'S.D.PASTE SHEET'!M1057)</f>
        <v/>
      </c>
      <c s="72" t="str">
        <f>IF('S.D.PASTE SHEET'!N1057="","",'S.D.PASTE SHEET'!N1057)</f>
        <v/>
      </c>
      <c s="72" t="str">
        <f>IF('S.D.PASTE SHEET'!O1057="","",'S.D.PASTE SHEET'!O1057)</f>
        <v/>
      </c>
      <c s="72" t="str">
        <f>IF('S.D.PASTE SHEET'!P1057="","",'S.D.PASTE SHEET'!P1057)</f>
        <v/>
      </c>
      <c s="72" t="str">
        <f>IF('S.D.PASTE SHEET'!Q1057="","",'S.D.PASTE SHEET'!Q1057)</f>
        <v/>
      </c>
      <c s="72" t="str">
        <f>IF('S.D.PASTE SHEET'!R1057="","",'S.D.PASTE SHEET'!R1057)</f>
        <v/>
      </c>
      <c s="72" t="str">
        <f>IF('S.D.PASTE SHEET'!S1057="","",'S.D.PASTE SHEET'!S1057)</f>
        <v/>
      </c>
      <c s="72" t="str">
        <f>IF('S.D.PASTE SHEET'!T1057="","",'S.D.PASTE SHEET'!T1057)</f>
        <v/>
      </c>
      <c s="72" t="str">
        <f>IF('S.D.PASTE SHEET'!U1057="","",'S.D.PASTE SHEET'!U1057)</f>
        <v/>
      </c>
      <c s="72" t="str">
        <f>IF('S.D.PASTE SHEET'!V1057="","",'S.D.PASTE SHEET'!V1057)</f>
        <v/>
      </c>
      <c s="72" t="str">
        <f>IF('S.D.PASTE SHEET'!W1057="","",'S.D.PASTE SHEET'!W1057)</f>
        <v/>
      </c>
      <c s="72" t="str">
        <f>IF('S.D.PASTE SHEET'!X1057="","",'S.D.PASTE SHEET'!X1057)</f>
        <v/>
      </c>
      <c s="72" t="str">
        <f>IF('S.D.PASTE SHEET'!Y1057="","",'S.D.PASTE SHEET'!Y1057)</f>
        <v/>
      </c>
      <c s="72" t="str">
        <f>IF('S.D.PASTE SHEET'!Z1057="","",'S.D.PASTE SHEET'!Z1057)</f>
        <v/>
      </c>
      <c s="72" t="str">
        <f>IF('S.D.PASTE SHEET'!AA1057="","",'S.D.PASTE SHEET'!AA1057)</f>
        <v/>
      </c>
      <c s="72" t="str">
        <f>IF('S.D.PASTE SHEET'!AB1057="","",'S.D.PASTE SHEET'!AB1057)</f>
        <v/>
      </c>
      <c s="72" t="str">
        <f>IF('S.D.PASTE SHEET'!AC1057="","",'S.D.PASTE SHEET'!AC1057)</f>
        <v/>
      </c>
      <c s="72" t="str">
        <f>IF('S.D.PASTE SHEET'!AD1057="","",'S.D.PASTE SHEET'!AD1057)</f>
        <v/>
      </c>
      <c s="74"/>
      <c s="70" t="str">
        <f>IF(AK1057="","",IF(AK1057&gt;0,COUNT($AG$2:AG1057),""))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IF(BC1057="","",IF(BC1057&gt;0,COUNT($AY$2:AY1057),""))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8" spans="1:157" ht="15.75" customHeight="1">
      <c r="A1058" s="72" t="str">
        <f>IF('S.D.PASTE SHEET'!A1058="","",'S.D.PASTE SHEET'!A1058)</f>
        <v/>
      </c>
      <c s="72" t="str">
        <f>IF('S.D.PASTE SHEET'!B1058="","",'S.D.PASTE SHEET'!B1058)</f>
        <v/>
      </c>
      <c s="72" t="str">
        <f>IF('S.D.PASTE SHEET'!C1058="","",'S.D.PASTE SHEET'!C1058)</f>
        <v/>
      </c>
      <c s="73" t="str">
        <f>IF('S.D.PASTE SHEET'!D1058="","",'S.D.PASTE SHEET'!D1058)</f>
        <v/>
      </c>
      <c s="72" t="str">
        <f>IF('S.D.PASTE SHEET'!E1058="","",UPPER('S.D.PASTE SHEET'!E1058))</f>
        <v/>
      </c>
      <c s="72" t="str">
        <f>IF('S.D.PASTE SHEET'!F1058="","",'S.D.PASTE SHEET'!F1058)</f>
        <v/>
      </c>
      <c s="72" t="str">
        <f>IF('S.D.PASTE SHEET'!G1058="","",UPPER('S.D.PASTE SHEET'!G1058))</f>
        <v/>
      </c>
      <c s="72" t="str">
        <f>IF('S.D.PASTE SHEET'!H1058="","",UPPER('S.D.PASTE SHEET'!H1058))</f>
        <v/>
      </c>
      <c s="72" t="str">
        <f>IF('S.D.PASTE SHEET'!I1058="","",'S.D.PASTE SHEET'!I1058)</f>
        <v/>
      </c>
      <c s="73" t="str">
        <f>IF('S.D.PASTE SHEET'!J1058="","",'S.D.PASTE SHEET'!J1058)</f>
        <v/>
      </c>
      <c s="72" t="str">
        <f>IF('S.D.PASTE SHEET'!K1058="","",'S.D.PASTE SHEET'!K1058)</f>
        <v/>
      </c>
      <c s="72" t="str">
        <f>IF('S.D.PASTE SHEET'!L1058="","",'S.D.PASTE SHEET'!L1058)</f>
        <v/>
      </c>
      <c s="72" t="str">
        <f>IF('S.D.PASTE SHEET'!M1058="","",'S.D.PASTE SHEET'!M1058)</f>
        <v/>
      </c>
      <c s="72" t="str">
        <f>IF('S.D.PASTE SHEET'!N1058="","",'S.D.PASTE SHEET'!N1058)</f>
        <v/>
      </c>
      <c s="72" t="str">
        <f>IF('S.D.PASTE SHEET'!O1058="","",'S.D.PASTE SHEET'!O1058)</f>
        <v/>
      </c>
      <c s="72" t="str">
        <f>IF('S.D.PASTE SHEET'!P1058="","",'S.D.PASTE SHEET'!P1058)</f>
        <v/>
      </c>
      <c s="72" t="str">
        <f>IF('S.D.PASTE SHEET'!Q1058="","",'S.D.PASTE SHEET'!Q1058)</f>
        <v/>
      </c>
      <c s="72" t="str">
        <f>IF('S.D.PASTE SHEET'!R1058="","",'S.D.PASTE SHEET'!R1058)</f>
        <v/>
      </c>
      <c s="72" t="str">
        <f>IF('S.D.PASTE SHEET'!S1058="","",'S.D.PASTE SHEET'!S1058)</f>
        <v/>
      </c>
      <c s="72" t="str">
        <f>IF('S.D.PASTE SHEET'!T1058="","",'S.D.PASTE SHEET'!T1058)</f>
        <v/>
      </c>
      <c s="72" t="str">
        <f>IF('S.D.PASTE SHEET'!U1058="","",'S.D.PASTE SHEET'!U1058)</f>
        <v/>
      </c>
      <c s="72" t="str">
        <f>IF('S.D.PASTE SHEET'!V1058="","",'S.D.PASTE SHEET'!V1058)</f>
        <v/>
      </c>
      <c s="72" t="str">
        <f>IF('S.D.PASTE SHEET'!W1058="","",'S.D.PASTE SHEET'!W1058)</f>
        <v/>
      </c>
      <c s="72" t="str">
        <f>IF('S.D.PASTE SHEET'!X1058="","",'S.D.PASTE SHEET'!X1058)</f>
        <v/>
      </c>
      <c s="72" t="str">
        <f>IF('S.D.PASTE SHEET'!Y1058="","",'S.D.PASTE SHEET'!Y1058)</f>
        <v/>
      </c>
      <c s="72" t="str">
        <f>IF('S.D.PASTE SHEET'!Z1058="","",'S.D.PASTE SHEET'!Z1058)</f>
        <v/>
      </c>
      <c s="72" t="str">
        <f>IF('S.D.PASTE SHEET'!AA1058="","",'S.D.PASTE SHEET'!AA1058)</f>
        <v/>
      </c>
      <c s="72" t="str">
        <f>IF('S.D.PASTE SHEET'!AB1058="","",'S.D.PASTE SHEET'!AB1058)</f>
        <v/>
      </c>
      <c s="72" t="str">
        <f>IF('S.D.PASTE SHEET'!AC1058="","",'S.D.PASTE SHEET'!AC1058)</f>
        <v/>
      </c>
      <c s="72" t="str">
        <f>IF('S.D.PASTE SHEET'!AD1058="","",'S.D.PASTE SHEET'!AD1058)</f>
        <v/>
      </c>
      <c s="74"/>
      <c s="70" t="str">
        <f>IF(AK1058="","",IF(AK1058&gt;0,COUNT($AG$2:AG1058),""))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IF(BC1058="","",IF(BC1058&gt;0,COUNT($AY$2:AY1058),""))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59" spans="1:157" ht="15.75" customHeight="1">
      <c r="A1059" s="72" t="str">
        <f>IF('S.D.PASTE SHEET'!A1059="","",'S.D.PASTE SHEET'!A1059)</f>
        <v/>
      </c>
      <c s="72" t="str">
        <f>IF('S.D.PASTE SHEET'!B1059="","",'S.D.PASTE SHEET'!B1059)</f>
        <v/>
      </c>
      <c s="72" t="str">
        <f>IF('S.D.PASTE SHEET'!C1059="","",'S.D.PASTE SHEET'!C1059)</f>
        <v/>
      </c>
      <c s="73" t="str">
        <f>IF('S.D.PASTE SHEET'!D1059="","",'S.D.PASTE SHEET'!D1059)</f>
        <v/>
      </c>
      <c s="72" t="str">
        <f>IF('S.D.PASTE SHEET'!E1059="","",UPPER('S.D.PASTE SHEET'!E1059))</f>
        <v/>
      </c>
      <c s="72" t="str">
        <f>IF('S.D.PASTE SHEET'!F1059="","",'S.D.PASTE SHEET'!F1059)</f>
        <v/>
      </c>
      <c s="72" t="str">
        <f>IF('S.D.PASTE SHEET'!G1059="","",UPPER('S.D.PASTE SHEET'!G1059))</f>
        <v/>
      </c>
      <c s="72" t="str">
        <f>IF('S.D.PASTE SHEET'!H1059="","",UPPER('S.D.PASTE SHEET'!H1059))</f>
        <v/>
      </c>
      <c s="72" t="str">
        <f>IF('S.D.PASTE SHEET'!I1059="","",'S.D.PASTE SHEET'!I1059)</f>
        <v/>
      </c>
      <c s="73" t="str">
        <f>IF('S.D.PASTE SHEET'!J1059="","",'S.D.PASTE SHEET'!J1059)</f>
        <v/>
      </c>
      <c s="72" t="str">
        <f>IF('S.D.PASTE SHEET'!K1059="","",'S.D.PASTE SHEET'!K1059)</f>
        <v/>
      </c>
      <c s="72" t="str">
        <f>IF('S.D.PASTE SHEET'!L1059="","",'S.D.PASTE SHEET'!L1059)</f>
        <v/>
      </c>
      <c s="72" t="str">
        <f>IF('S.D.PASTE SHEET'!M1059="","",'S.D.PASTE SHEET'!M1059)</f>
        <v/>
      </c>
      <c s="72" t="str">
        <f>IF('S.D.PASTE SHEET'!N1059="","",'S.D.PASTE SHEET'!N1059)</f>
        <v/>
      </c>
      <c s="72" t="str">
        <f>IF('S.D.PASTE SHEET'!O1059="","",'S.D.PASTE SHEET'!O1059)</f>
        <v/>
      </c>
      <c s="72" t="str">
        <f>IF('S.D.PASTE SHEET'!P1059="","",'S.D.PASTE SHEET'!P1059)</f>
        <v/>
      </c>
      <c s="72" t="str">
        <f>IF('S.D.PASTE SHEET'!Q1059="","",'S.D.PASTE SHEET'!Q1059)</f>
        <v/>
      </c>
      <c s="72" t="str">
        <f>IF('S.D.PASTE SHEET'!R1059="","",'S.D.PASTE SHEET'!R1059)</f>
        <v/>
      </c>
      <c s="72" t="str">
        <f>IF('S.D.PASTE SHEET'!S1059="","",'S.D.PASTE SHEET'!S1059)</f>
        <v/>
      </c>
      <c s="72" t="str">
        <f>IF('S.D.PASTE SHEET'!T1059="","",'S.D.PASTE SHEET'!T1059)</f>
        <v/>
      </c>
      <c s="72" t="str">
        <f>IF('S.D.PASTE SHEET'!U1059="","",'S.D.PASTE SHEET'!U1059)</f>
        <v/>
      </c>
      <c s="72" t="str">
        <f>IF('S.D.PASTE SHEET'!V1059="","",'S.D.PASTE SHEET'!V1059)</f>
        <v/>
      </c>
      <c s="72" t="str">
        <f>IF('S.D.PASTE SHEET'!W1059="","",'S.D.PASTE SHEET'!W1059)</f>
        <v/>
      </c>
      <c s="72" t="str">
        <f>IF('S.D.PASTE SHEET'!X1059="","",'S.D.PASTE SHEET'!X1059)</f>
        <v/>
      </c>
      <c s="72" t="str">
        <f>IF('S.D.PASTE SHEET'!Y1059="","",'S.D.PASTE SHEET'!Y1059)</f>
        <v/>
      </c>
      <c s="72" t="str">
        <f>IF('S.D.PASTE SHEET'!Z1059="","",'S.D.PASTE SHEET'!Z1059)</f>
        <v/>
      </c>
      <c s="72" t="str">
        <f>IF('S.D.PASTE SHEET'!AA1059="","",'S.D.PASTE SHEET'!AA1059)</f>
        <v/>
      </c>
      <c s="72" t="str">
        <f>IF('S.D.PASTE SHEET'!AB1059="","",'S.D.PASTE SHEET'!AB1059)</f>
        <v/>
      </c>
      <c s="72" t="str">
        <f>IF('S.D.PASTE SHEET'!AC1059="","",'S.D.PASTE SHEET'!AC1059)</f>
        <v/>
      </c>
      <c s="72" t="str">
        <f>IF('S.D.PASTE SHEET'!AD1059="","",'S.D.PASTE SHEET'!AD1059)</f>
        <v/>
      </c>
      <c s="74"/>
      <c s="70" t="str">
        <f>IF(AK1059="","",IF(AK1059&gt;0,COUNT($AG$2:AG1059),""))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IF(BC1059="","",IF(BC1059&gt;0,COUNT($AY$2:AY1059),""))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0" spans="1:157" ht="15.75" customHeight="1">
      <c r="A1060" s="72" t="str">
        <f>IF('S.D.PASTE SHEET'!A1060="","",'S.D.PASTE SHEET'!A1060)</f>
        <v/>
      </c>
      <c s="72" t="str">
        <f>IF('S.D.PASTE SHEET'!B1060="","",'S.D.PASTE SHEET'!B1060)</f>
        <v/>
      </c>
      <c s="72" t="str">
        <f>IF('S.D.PASTE SHEET'!C1060="","",'S.D.PASTE SHEET'!C1060)</f>
        <v/>
      </c>
      <c s="73" t="str">
        <f>IF('S.D.PASTE SHEET'!D1060="","",'S.D.PASTE SHEET'!D1060)</f>
        <v/>
      </c>
      <c s="72" t="str">
        <f>IF('S.D.PASTE SHEET'!E1060="","",UPPER('S.D.PASTE SHEET'!E1060))</f>
        <v/>
      </c>
      <c s="72" t="str">
        <f>IF('S.D.PASTE SHEET'!F1060="","",'S.D.PASTE SHEET'!F1060)</f>
        <v/>
      </c>
      <c s="72" t="str">
        <f>IF('S.D.PASTE SHEET'!G1060="","",UPPER('S.D.PASTE SHEET'!G1060))</f>
        <v/>
      </c>
      <c s="72" t="str">
        <f>IF('S.D.PASTE SHEET'!H1060="","",UPPER('S.D.PASTE SHEET'!H1060))</f>
        <v/>
      </c>
      <c s="72" t="str">
        <f>IF('S.D.PASTE SHEET'!I1060="","",'S.D.PASTE SHEET'!I1060)</f>
        <v/>
      </c>
      <c s="73" t="str">
        <f>IF('S.D.PASTE SHEET'!J1060="","",'S.D.PASTE SHEET'!J1060)</f>
        <v/>
      </c>
      <c s="72" t="str">
        <f>IF('S.D.PASTE SHEET'!K1060="","",'S.D.PASTE SHEET'!K1060)</f>
        <v/>
      </c>
      <c s="72" t="str">
        <f>IF('S.D.PASTE SHEET'!L1060="","",'S.D.PASTE SHEET'!L1060)</f>
        <v/>
      </c>
      <c s="72" t="str">
        <f>IF('S.D.PASTE SHEET'!M1060="","",'S.D.PASTE SHEET'!M1060)</f>
        <v/>
      </c>
      <c s="72" t="str">
        <f>IF('S.D.PASTE SHEET'!N1060="","",'S.D.PASTE SHEET'!N1060)</f>
        <v/>
      </c>
      <c s="72" t="str">
        <f>IF('S.D.PASTE SHEET'!O1060="","",'S.D.PASTE SHEET'!O1060)</f>
        <v/>
      </c>
      <c s="72" t="str">
        <f>IF('S.D.PASTE SHEET'!P1060="","",'S.D.PASTE SHEET'!P1060)</f>
        <v/>
      </c>
      <c s="72" t="str">
        <f>IF('S.D.PASTE SHEET'!Q1060="","",'S.D.PASTE SHEET'!Q1060)</f>
        <v/>
      </c>
      <c s="72" t="str">
        <f>IF('S.D.PASTE SHEET'!R1060="","",'S.D.PASTE SHEET'!R1060)</f>
        <v/>
      </c>
      <c s="72" t="str">
        <f>IF('S.D.PASTE SHEET'!S1060="","",'S.D.PASTE SHEET'!S1060)</f>
        <v/>
      </c>
      <c s="72" t="str">
        <f>IF('S.D.PASTE SHEET'!T1060="","",'S.D.PASTE SHEET'!T1060)</f>
        <v/>
      </c>
      <c s="72" t="str">
        <f>IF('S.D.PASTE SHEET'!U1060="","",'S.D.PASTE SHEET'!U1060)</f>
        <v/>
      </c>
      <c s="72" t="str">
        <f>IF('S.D.PASTE SHEET'!V1060="","",'S.D.PASTE SHEET'!V1060)</f>
        <v/>
      </c>
      <c s="72" t="str">
        <f>IF('S.D.PASTE SHEET'!W1060="","",'S.D.PASTE SHEET'!W1060)</f>
        <v/>
      </c>
      <c s="72" t="str">
        <f>IF('S.D.PASTE SHEET'!X1060="","",'S.D.PASTE SHEET'!X1060)</f>
        <v/>
      </c>
      <c s="72" t="str">
        <f>IF('S.D.PASTE SHEET'!Y1060="","",'S.D.PASTE SHEET'!Y1060)</f>
        <v/>
      </c>
      <c s="72" t="str">
        <f>IF('S.D.PASTE SHEET'!Z1060="","",'S.D.PASTE SHEET'!Z1060)</f>
        <v/>
      </c>
      <c s="72" t="str">
        <f>IF('S.D.PASTE SHEET'!AA1060="","",'S.D.PASTE SHEET'!AA1060)</f>
        <v/>
      </c>
      <c s="72" t="str">
        <f>IF('S.D.PASTE SHEET'!AB1060="","",'S.D.PASTE SHEET'!AB1060)</f>
        <v/>
      </c>
      <c s="72" t="str">
        <f>IF('S.D.PASTE SHEET'!AC1060="","",'S.D.PASTE SHEET'!AC1060)</f>
        <v/>
      </c>
      <c s="72" t="str">
        <f>IF('S.D.PASTE SHEET'!AD1060="","",'S.D.PASTE SHEET'!AD1060)</f>
        <v/>
      </c>
      <c s="74"/>
      <c s="70" t="str">
        <f>IF(AK1060="","",IF(AK1060&gt;0,COUNT($AG$2:AG1060),""))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IF(BC1060="","",IF(BC1060&gt;0,COUNT($AY$2:AY1060),""))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1" spans="1:157" ht="15.75" customHeight="1">
      <c r="A1061" s="72" t="str">
        <f>IF('S.D.PASTE SHEET'!A1061="","",'S.D.PASTE SHEET'!A1061)</f>
        <v/>
      </c>
      <c s="72" t="str">
        <f>IF('S.D.PASTE SHEET'!B1061="","",'S.D.PASTE SHEET'!B1061)</f>
        <v/>
      </c>
      <c s="72" t="str">
        <f>IF('S.D.PASTE SHEET'!C1061="","",'S.D.PASTE SHEET'!C1061)</f>
        <v/>
      </c>
      <c s="73" t="str">
        <f>IF('S.D.PASTE SHEET'!D1061="","",'S.D.PASTE SHEET'!D1061)</f>
        <v/>
      </c>
      <c s="72" t="str">
        <f>IF('S.D.PASTE SHEET'!E1061="","",UPPER('S.D.PASTE SHEET'!E1061))</f>
        <v/>
      </c>
      <c s="72" t="str">
        <f>IF('S.D.PASTE SHEET'!F1061="","",'S.D.PASTE SHEET'!F1061)</f>
        <v/>
      </c>
      <c s="72" t="str">
        <f>IF('S.D.PASTE SHEET'!G1061="","",UPPER('S.D.PASTE SHEET'!G1061))</f>
        <v/>
      </c>
      <c s="72" t="str">
        <f>IF('S.D.PASTE SHEET'!H1061="","",UPPER('S.D.PASTE SHEET'!H1061))</f>
        <v/>
      </c>
      <c s="72" t="str">
        <f>IF('S.D.PASTE SHEET'!I1061="","",'S.D.PASTE SHEET'!I1061)</f>
        <v/>
      </c>
      <c s="73" t="str">
        <f>IF('S.D.PASTE SHEET'!J1061="","",'S.D.PASTE SHEET'!J1061)</f>
        <v/>
      </c>
      <c s="72" t="str">
        <f>IF('S.D.PASTE SHEET'!K1061="","",'S.D.PASTE SHEET'!K1061)</f>
        <v/>
      </c>
      <c s="72" t="str">
        <f>IF('S.D.PASTE SHEET'!L1061="","",'S.D.PASTE SHEET'!L1061)</f>
        <v/>
      </c>
      <c s="72" t="str">
        <f>IF('S.D.PASTE SHEET'!M1061="","",'S.D.PASTE SHEET'!M1061)</f>
        <v/>
      </c>
      <c s="72" t="str">
        <f>IF('S.D.PASTE SHEET'!N1061="","",'S.D.PASTE SHEET'!N1061)</f>
        <v/>
      </c>
      <c s="72" t="str">
        <f>IF('S.D.PASTE SHEET'!O1061="","",'S.D.PASTE SHEET'!O1061)</f>
        <v/>
      </c>
      <c s="72" t="str">
        <f>IF('S.D.PASTE SHEET'!P1061="","",'S.D.PASTE SHEET'!P1061)</f>
        <v/>
      </c>
      <c s="72" t="str">
        <f>IF('S.D.PASTE SHEET'!Q1061="","",'S.D.PASTE SHEET'!Q1061)</f>
        <v/>
      </c>
      <c s="72" t="str">
        <f>IF('S.D.PASTE SHEET'!R1061="","",'S.D.PASTE SHEET'!R1061)</f>
        <v/>
      </c>
      <c s="72" t="str">
        <f>IF('S.D.PASTE SHEET'!S1061="","",'S.D.PASTE SHEET'!S1061)</f>
        <v/>
      </c>
      <c s="72" t="str">
        <f>IF('S.D.PASTE SHEET'!T1061="","",'S.D.PASTE SHEET'!T1061)</f>
        <v/>
      </c>
      <c s="72" t="str">
        <f>IF('S.D.PASTE SHEET'!U1061="","",'S.D.PASTE SHEET'!U1061)</f>
        <v/>
      </c>
      <c s="72" t="str">
        <f>IF('S.D.PASTE SHEET'!V1061="","",'S.D.PASTE SHEET'!V1061)</f>
        <v/>
      </c>
      <c s="72" t="str">
        <f>IF('S.D.PASTE SHEET'!W1061="","",'S.D.PASTE SHEET'!W1061)</f>
        <v/>
      </c>
      <c s="72" t="str">
        <f>IF('S.D.PASTE SHEET'!X1061="","",'S.D.PASTE SHEET'!X1061)</f>
        <v/>
      </c>
      <c s="72" t="str">
        <f>IF('S.D.PASTE SHEET'!Y1061="","",'S.D.PASTE SHEET'!Y1061)</f>
        <v/>
      </c>
      <c s="72" t="str">
        <f>IF('S.D.PASTE SHEET'!Z1061="","",'S.D.PASTE SHEET'!Z1061)</f>
        <v/>
      </c>
      <c s="72" t="str">
        <f>IF('S.D.PASTE SHEET'!AA1061="","",'S.D.PASTE SHEET'!AA1061)</f>
        <v/>
      </c>
      <c s="72" t="str">
        <f>IF('S.D.PASTE SHEET'!AB1061="","",'S.D.PASTE SHEET'!AB1061)</f>
        <v/>
      </c>
      <c s="72" t="str">
        <f>IF('S.D.PASTE SHEET'!AC1061="","",'S.D.PASTE SHEET'!AC1061)</f>
        <v/>
      </c>
      <c s="72" t="str">
        <f>IF('S.D.PASTE SHEET'!AD1061="","",'S.D.PASTE SHEET'!AD1061)</f>
        <v/>
      </c>
      <c s="74"/>
      <c s="70" t="str">
        <f>IF(AK1061="","",IF(AK1061&gt;0,COUNT($AG$2:AG1061),""))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IF(BC1061="","",IF(BC1061&gt;0,COUNT($AY$2:AY1061),""))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2" spans="1:157" ht="15.75" customHeight="1">
      <c r="A1062" s="72" t="str">
        <f>IF('S.D.PASTE SHEET'!A1062="","",'S.D.PASTE SHEET'!A1062)</f>
        <v/>
      </c>
      <c s="72" t="str">
        <f>IF('S.D.PASTE SHEET'!B1062="","",'S.D.PASTE SHEET'!B1062)</f>
        <v/>
      </c>
      <c s="72" t="str">
        <f>IF('S.D.PASTE SHEET'!C1062="","",'S.D.PASTE SHEET'!C1062)</f>
        <v/>
      </c>
      <c s="73" t="str">
        <f>IF('S.D.PASTE SHEET'!D1062="","",'S.D.PASTE SHEET'!D1062)</f>
        <v/>
      </c>
      <c s="72" t="str">
        <f>IF('S.D.PASTE SHEET'!E1062="","",UPPER('S.D.PASTE SHEET'!E1062))</f>
        <v/>
      </c>
      <c s="72" t="str">
        <f>IF('S.D.PASTE SHEET'!F1062="","",'S.D.PASTE SHEET'!F1062)</f>
        <v/>
      </c>
      <c s="72" t="str">
        <f>IF('S.D.PASTE SHEET'!G1062="","",UPPER('S.D.PASTE SHEET'!G1062))</f>
        <v/>
      </c>
      <c s="72" t="str">
        <f>IF('S.D.PASTE SHEET'!H1062="","",UPPER('S.D.PASTE SHEET'!H1062))</f>
        <v/>
      </c>
      <c s="72" t="str">
        <f>IF('S.D.PASTE SHEET'!I1062="","",'S.D.PASTE SHEET'!I1062)</f>
        <v/>
      </c>
      <c s="73" t="str">
        <f>IF('S.D.PASTE SHEET'!J1062="","",'S.D.PASTE SHEET'!J1062)</f>
        <v/>
      </c>
      <c s="72" t="str">
        <f>IF('S.D.PASTE SHEET'!K1062="","",'S.D.PASTE SHEET'!K1062)</f>
        <v/>
      </c>
      <c s="72" t="str">
        <f>IF('S.D.PASTE SHEET'!L1062="","",'S.D.PASTE SHEET'!L1062)</f>
        <v/>
      </c>
      <c s="72" t="str">
        <f>IF('S.D.PASTE SHEET'!M1062="","",'S.D.PASTE SHEET'!M1062)</f>
        <v/>
      </c>
      <c s="72" t="str">
        <f>IF('S.D.PASTE SHEET'!N1062="","",'S.D.PASTE SHEET'!N1062)</f>
        <v/>
      </c>
      <c s="72" t="str">
        <f>IF('S.D.PASTE SHEET'!O1062="","",'S.D.PASTE SHEET'!O1062)</f>
        <v/>
      </c>
      <c s="72" t="str">
        <f>IF('S.D.PASTE SHEET'!P1062="","",'S.D.PASTE SHEET'!P1062)</f>
        <v/>
      </c>
      <c s="72" t="str">
        <f>IF('S.D.PASTE SHEET'!Q1062="","",'S.D.PASTE SHEET'!Q1062)</f>
        <v/>
      </c>
      <c s="72" t="str">
        <f>IF('S.D.PASTE SHEET'!R1062="","",'S.D.PASTE SHEET'!R1062)</f>
        <v/>
      </c>
      <c s="72" t="str">
        <f>IF('S.D.PASTE SHEET'!S1062="","",'S.D.PASTE SHEET'!S1062)</f>
        <v/>
      </c>
      <c s="72" t="str">
        <f>IF('S.D.PASTE SHEET'!T1062="","",'S.D.PASTE SHEET'!T1062)</f>
        <v/>
      </c>
      <c s="72" t="str">
        <f>IF('S.D.PASTE SHEET'!U1062="","",'S.D.PASTE SHEET'!U1062)</f>
        <v/>
      </c>
      <c s="72" t="str">
        <f>IF('S.D.PASTE SHEET'!V1062="","",'S.D.PASTE SHEET'!V1062)</f>
        <v/>
      </c>
      <c s="72" t="str">
        <f>IF('S.D.PASTE SHEET'!W1062="","",'S.D.PASTE SHEET'!W1062)</f>
        <v/>
      </c>
      <c s="72" t="str">
        <f>IF('S.D.PASTE SHEET'!X1062="","",'S.D.PASTE SHEET'!X1062)</f>
        <v/>
      </c>
      <c s="72" t="str">
        <f>IF('S.D.PASTE SHEET'!Y1062="","",'S.D.PASTE SHEET'!Y1062)</f>
        <v/>
      </c>
      <c s="72" t="str">
        <f>IF('S.D.PASTE SHEET'!Z1062="","",'S.D.PASTE SHEET'!Z1062)</f>
        <v/>
      </c>
      <c s="72" t="str">
        <f>IF('S.D.PASTE SHEET'!AA1062="","",'S.D.PASTE SHEET'!AA1062)</f>
        <v/>
      </c>
      <c s="72" t="str">
        <f>IF('S.D.PASTE SHEET'!AB1062="","",'S.D.PASTE SHEET'!AB1062)</f>
        <v/>
      </c>
      <c s="72" t="str">
        <f>IF('S.D.PASTE SHEET'!AC1062="","",'S.D.PASTE SHEET'!AC1062)</f>
        <v/>
      </c>
      <c s="72" t="str">
        <f>IF('S.D.PASTE SHEET'!AD1062="","",'S.D.PASTE SHEET'!AD1062)</f>
        <v/>
      </c>
      <c s="74"/>
      <c s="70" t="str">
        <f>IF(AK1062="","",IF(AK1062&gt;0,COUNT($AG$2:AG1062),""))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IF(BC1062="","",IF(BC1062&gt;0,COUNT($AY$2:AY1062),""))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3" spans="1:157" ht="15.75" customHeight="1">
      <c r="A1063" s="72" t="str">
        <f>IF('S.D.PASTE SHEET'!A1063="","",'S.D.PASTE SHEET'!A1063)</f>
        <v/>
      </c>
      <c s="72" t="str">
        <f>IF('S.D.PASTE SHEET'!B1063="","",'S.D.PASTE SHEET'!B1063)</f>
        <v/>
      </c>
      <c s="72" t="str">
        <f>IF('S.D.PASTE SHEET'!C1063="","",'S.D.PASTE SHEET'!C1063)</f>
        <v/>
      </c>
      <c s="73" t="str">
        <f>IF('S.D.PASTE SHEET'!D1063="","",'S.D.PASTE SHEET'!D1063)</f>
        <v/>
      </c>
      <c s="72" t="str">
        <f>IF('S.D.PASTE SHEET'!E1063="","",UPPER('S.D.PASTE SHEET'!E1063))</f>
        <v/>
      </c>
      <c s="72" t="str">
        <f>IF('S.D.PASTE SHEET'!F1063="","",'S.D.PASTE SHEET'!F1063)</f>
        <v/>
      </c>
      <c s="72" t="str">
        <f>IF('S.D.PASTE SHEET'!G1063="","",UPPER('S.D.PASTE SHEET'!G1063))</f>
        <v/>
      </c>
      <c s="72" t="str">
        <f>IF('S.D.PASTE SHEET'!H1063="","",UPPER('S.D.PASTE SHEET'!H1063))</f>
        <v/>
      </c>
      <c s="72" t="str">
        <f>IF('S.D.PASTE SHEET'!I1063="","",'S.D.PASTE SHEET'!I1063)</f>
        <v/>
      </c>
      <c s="73" t="str">
        <f>IF('S.D.PASTE SHEET'!J1063="","",'S.D.PASTE SHEET'!J1063)</f>
        <v/>
      </c>
      <c s="72" t="str">
        <f>IF('S.D.PASTE SHEET'!K1063="","",'S.D.PASTE SHEET'!K1063)</f>
        <v/>
      </c>
      <c s="72" t="str">
        <f>IF('S.D.PASTE SHEET'!L1063="","",'S.D.PASTE SHEET'!L1063)</f>
        <v/>
      </c>
      <c s="72" t="str">
        <f>IF('S.D.PASTE SHEET'!M1063="","",'S.D.PASTE SHEET'!M1063)</f>
        <v/>
      </c>
      <c s="72" t="str">
        <f>IF('S.D.PASTE SHEET'!N1063="","",'S.D.PASTE SHEET'!N1063)</f>
        <v/>
      </c>
      <c s="72" t="str">
        <f>IF('S.D.PASTE SHEET'!O1063="","",'S.D.PASTE SHEET'!O1063)</f>
        <v/>
      </c>
      <c s="72" t="str">
        <f>IF('S.D.PASTE SHEET'!P1063="","",'S.D.PASTE SHEET'!P1063)</f>
        <v/>
      </c>
      <c s="72" t="str">
        <f>IF('S.D.PASTE SHEET'!Q1063="","",'S.D.PASTE SHEET'!Q1063)</f>
        <v/>
      </c>
      <c s="72" t="str">
        <f>IF('S.D.PASTE SHEET'!R1063="","",'S.D.PASTE SHEET'!R1063)</f>
        <v/>
      </c>
      <c s="72" t="str">
        <f>IF('S.D.PASTE SHEET'!S1063="","",'S.D.PASTE SHEET'!S1063)</f>
        <v/>
      </c>
      <c s="72" t="str">
        <f>IF('S.D.PASTE SHEET'!T1063="","",'S.D.PASTE SHEET'!T1063)</f>
        <v/>
      </c>
      <c s="72" t="str">
        <f>IF('S.D.PASTE SHEET'!U1063="","",'S.D.PASTE SHEET'!U1063)</f>
        <v/>
      </c>
      <c s="72" t="str">
        <f>IF('S.D.PASTE SHEET'!V1063="","",'S.D.PASTE SHEET'!V1063)</f>
        <v/>
      </c>
      <c s="72" t="str">
        <f>IF('S.D.PASTE SHEET'!W1063="","",'S.D.PASTE SHEET'!W1063)</f>
        <v/>
      </c>
      <c s="72" t="str">
        <f>IF('S.D.PASTE SHEET'!X1063="","",'S.D.PASTE SHEET'!X1063)</f>
        <v/>
      </c>
      <c s="72" t="str">
        <f>IF('S.D.PASTE SHEET'!Y1063="","",'S.D.PASTE SHEET'!Y1063)</f>
        <v/>
      </c>
      <c s="72" t="str">
        <f>IF('S.D.PASTE SHEET'!Z1063="","",'S.D.PASTE SHEET'!Z1063)</f>
        <v/>
      </c>
      <c s="72" t="str">
        <f>IF('S.D.PASTE SHEET'!AA1063="","",'S.D.PASTE SHEET'!AA1063)</f>
        <v/>
      </c>
      <c s="72" t="str">
        <f>IF('S.D.PASTE SHEET'!AB1063="","",'S.D.PASTE SHEET'!AB1063)</f>
        <v/>
      </c>
      <c s="72" t="str">
        <f>IF('S.D.PASTE SHEET'!AC1063="","",'S.D.PASTE SHEET'!AC1063)</f>
        <v/>
      </c>
      <c s="72" t="str">
        <f>IF('S.D.PASTE SHEET'!AD1063="","",'S.D.PASTE SHEET'!AD1063)</f>
        <v/>
      </c>
      <c s="74"/>
      <c s="70" t="str">
        <f>IF(AK1063="","",IF(AK1063&gt;0,COUNT($AG$2:AG1063),""))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IF(BC1063="","",IF(BC1063&gt;0,COUNT($AY$2:AY1063),""))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4" spans="1:157" ht="15.75" customHeight="1">
      <c r="A1064" s="72" t="str">
        <f>IF('S.D.PASTE SHEET'!A1064="","",'S.D.PASTE SHEET'!A1064)</f>
        <v/>
      </c>
      <c s="72" t="str">
        <f>IF('S.D.PASTE SHEET'!B1064="","",'S.D.PASTE SHEET'!B1064)</f>
        <v/>
      </c>
      <c s="72" t="str">
        <f>IF('S.D.PASTE SHEET'!C1064="","",'S.D.PASTE SHEET'!C1064)</f>
        <v/>
      </c>
      <c s="73" t="str">
        <f>IF('S.D.PASTE SHEET'!D1064="","",'S.D.PASTE SHEET'!D1064)</f>
        <v/>
      </c>
      <c s="72" t="str">
        <f>IF('S.D.PASTE SHEET'!E1064="","",UPPER('S.D.PASTE SHEET'!E1064))</f>
        <v/>
      </c>
      <c s="72" t="str">
        <f>IF('S.D.PASTE SHEET'!F1064="","",'S.D.PASTE SHEET'!F1064)</f>
        <v/>
      </c>
      <c s="72" t="str">
        <f>IF('S.D.PASTE SHEET'!G1064="","",UPPER('S.D.PASTE SHEET'!G1064))</f>
        <v/>
      </c>
      <c s="72" t="str">
        <f>IF('S.D.PASTE SHEET'!H1064="","",UPPER('S.D.PASTE SHEET'!H1064))</f>
        <v/>
      </c>
      <c s="72" t="str">
        <f>IF('S.D.PASTE SHEET'!I1064="","",'S.D.PASTE SHEET'!I1064)</f>
        <v/>
      </c>
      <c s="73" t="str">
        <f>IF('S.D.PASTE SHEET'!J1064="","",'S.D.PASTE SHEET'!J1064)</f>
        <v/>
      </c>
      <c s="72" t="str">
        <f>IF('S.D.PASTE SHEET'!K1064="","",'S.D.PASTE SHEET'!K1064)</f>
        <v/>
      </c>
      <c s="72" t="str">
        <f>IF('S.D.PASTE SHEET'!L1064="","",'S.D.PASTE SHEET'!L1064)</f>
        <v/>
      </c>
      <c s="72" t="str">
        <f>IF('S.D.PASTE SHEET'!M1064="","",'S.D.PASTE SHEET'!M1064)</f>
        <v/>
      </c>
      <c s="72" t="str">
        <f>IF('S.D.PASTE SHEET'!N1064="","",'S.D.PASTE SHEET'!N1064)</f>
        <v/>
      </c>
      <c s="72" t="str">
        <f>IF('S.D.PASTE SHEET'!O1064="","",'S.D.PASTE SHEET'!O1064)</f>
        <v/>
      </c>
      <c s="72" t="str">
        <f>IF('S.D.PASTE SHEET'!P1064="","",'S.D.PASTE SHEET'!P1064)</f>
        <v/>
      </c>
      <c s="72" t="str">
        <f>IF('S.D.PASTE SHEET'!Q1064="","",'S.D.PASTE SHEET'!Q1064)</f>
        <v/>
      </c>
      <c s="72" t="str">
        <f>IF('S.D.PASTE SHEET'!R1064="","",'S.D.PASTE SHEET'!R1064)</f>
        <v/>
      </c>
      <c s="72" t="str">
        <f>IF('S.D.PASTE SHEET'!S1064="","",'S.D.PASTE SHEET'!S1064)</f>
        <v/>
      </c>
      <c s="72" t="str">
        <f>IF('S.D.PASTE SHEET'!T1064="","",'S.D.PASTE SHEET'!T1064)</f>
        <v/>
      </c>
      <c s="72" t="str">
        <f>IF('S.D.PASTE SHEET'!U1064="","",'S.D.PASTE SHEET'!U1064)</f>
        <v/>
      </c>
      <c s="72" t="str">
        <f>IF('S.D.PASTE SHEET'!V1064="","",'S.D.PASTE SHEET'!V1064)</f>
        <v/>
      </c>
      <c s="72" t="str">
        <f>IF('S.D.PASTE SHEET'!W1064="","",'S.D.PASTE SHEET'!W1064)</f>
        <v/>
      </c>
      <c s="72" t="str">
        <f>IF('S.D.PASTE SHEET'!X1064="","",'S.D.PASTE SHEET'!X1064)</f>
        <v/>
      </c>
      <c s="72" t="str">
        <f>IF('S.D.PASTE SHEET'!Y1064="","",'S.D.PASTE SHEET'!Y1064)</f>
        <v/>
      </c>
      <c s="72" t="str">
        <f>IF('S.D.PASTE SHEET'!Z1064="","",'S.D.PASTE SHEET'!Z1064)</f>
        <v/>
      </c>
      <c s="72" t="str">
        <f>IF('S.D.PASTE SHEET'!AA1064="","",'S.D.PASTE SHEET'!AA1064)</f>
        <v/>
      </c>
      <c s="72" t="str">
        <f>IF('S.D.PASTE SHEET'!AB1064="","",'S.D.PASTE SHEET'!AB1064)</f>
        <v/>
      </c>
      <c s="72" t="str">
        <f>IF('S.D.PASTE SHEET'!AC1064="","",'S.D.PASTE SHEET'!AC1064)</f>
        <v/>
      </c>
      <c s="72" t="str">
        <f>IF('S.D.PASTE SHEET'!AD1064="","",'S.D.PASTE SHEET'!AD1064)</f>
        <v/>
      </c>
      <c s="74"/>
      <c s="70" t="str">
        <f>IF(AK1064="","",IF(AK1064&gt;0,COUNT($AG$2:AG1064),""))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IF(BC1064="","",IF(BC1064&gt;0,COUNT($AY$2:AY1064),""))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5" spans="1:157" ht="15.75" customHeight="1">
      <c r="A1065" s="72" t="str">
        <f>IF('S.D.PASTE SHEET'!A1065="","",'S.D.PASTE SHEET'!A1065)</f>
        <v/>
      </c>
      <c s="72" t="str">
        <f>IF('S.D.PASTE SHEET'!B1065="","",'S.D.PASTE SHEET'!B1065)</f>
        <v/>
      </c>
      <c s="72" t="str">
        <f>IF('S.D.PASTE SHEET'!C1065="","",'S.D.PASTE SHEET'!C1065)</f>
        <v/>
      </c>
      <c s="73" t="str">
        <f>IF('S.D.PASTE SHEET'!D1065="","",'S.D.PASTE SHEET'!D1065)</f>
        <v/>
      </c>
      <c s="72" t="str">
        <f>IF('S.D.PASTE SHEET'!E1065="","",UPPER('S.D.PASTE SHEET'!E1065))</f>
        <v/>
      </c>
      <c s="72" t="str">
        <f>IF('S.D.PASTE SHEET'!F1065="","",'S.D.PASTE SHEET'!F1065)</f>
        <v/>
      </c>
      <c s="72" t="str">
        <f>IF('S.D.PASTE SHEET'!G1065="","",UPPER('S.D.PASTE SHEET'!G1065))</f>
        <v/>
      </c>
      <c s="72" t="str">
        <f>IF('S.D.PASTE SHEET'!H1065="","",UPPER('S.D.PASTE SHEET'!H1065))</f>
        <v/>
      </c>
      <c s="72" t="str">
        <f>IF('S.D.PASTE SHEET'!I1065="","",'S.D.PASTE SHEET'!I1065)</f>
        <v/>
      </c>
      <c s="73" t="str">
        <f>IF('S.D.PASTE SHEET'!J1065="","",'S.D.PASTE SHEET'!J1065)</f>
        <v/>
      </c>
      <c s="72" t="str">
        <f>IF('S.D.PASTE SHEET'!K1065="","",'S.D.PASTE SHEET'!K1065)</f>
        <v/>
      </c>
      <c s="72" t="str">
        <f>IF('S.D.PASTE SHEET'!L1065="","",'S.D.PASTE SHEET'!L1065)</f>
        <v/>
      </c>
      <c s="72" t="str">
        <f>IF('S.D.PASTE SHEET'!M1065="","",'S.D.PASTE SHEET'!M1065)</f>
        <v/>
      </c>
      <c s="72" t="str">
        <f>IF('S.D.PASTE SHEET'!N1065="","",'S.D.PASTE SHEET'!N1065)</f>
        <v/>
      </c>
      <c s="72" t="str">
        <f>IF('S.D.PASTE SHEET'!O1065="","",'S.D.PASTE SHEET'!O1065)</f>
        <v/>
      </c>
      <c s="72" t="str">
        <f>IF('S.D.PASTE SHEET'!P1065="","",'S.D.PASTE SHEET'!P1065)</f>
        <v/>
      </c>
      <c s="72" t="str">
        <f>IF('S.D.PASTE SHEET'!Q1065="","",'S.D.PASTE SHEET'!Q1065)</f>
        <v/>
      </c>
      <c s="72" t="str">
        <f>IF('S.D.PASTE SHEET'!R1065="","",'S.D.PASTE SHEET'!R1065)</f>
        <v/>
      </c>
      <c s="72" t="str">
        <f>IF('S.D.PASTE SHEET'!S1065="","",'S.D.PASTE SHEET'!S1065)</f>
        <v/>
      </c>
      <c s="72" t="str">
        <f>IF('S.D.PASTE SHEET'!T1065="","",'S.D.PASTE SHEET'!T1065)</f>
        <v/>
      </c>
      <c s="72" t="str">
        <f>IF('S.D.PASTE SHEET'!U1065="","",'S.D.PASTE SHEET'!U1065)</f>
        <v/>
      </c>
      <c s="72" t="str">
        <f>IF('S.D.PASTE SHEET'!V1065="","",'S.D.PASTE SHEET'!V1065)</f>
        <v/>
      </c>
      <c s="72" t="str">
        <f>IF('S.D.PASTE SHEET'!W1065="","",'S.D.PASTE SHEET'!W1065)</f>
        <v/>
      </c>
      <c s="72" t="str">
        <f>IF('S.D.PASTE SHEET'!X1065="","",'S.D.PASTE SHEET'!X1065)</f>
        <v/>
      </c>
      <c s="72" t="str">
        <f>IF('S.D.PASTE SHEET'!Y1065="","",'S.D.PASTE SHEET'!Y1065)</f>
        <v/>
      </c>
      <c s="72" t="str">
        <f>IF('S.D.PASTE SHEET'!Z1065="","",'S.D.PASTE SHEET'!Z1065)</f>
        <v/>
      </c>
      <c s="72" t="str">
        <f>IF('S.D.PASTE SHEET'!AA1065="","",'S.D.PASTE SHEET'!AA1065)</f>
        <v/>
      </c>
      <c s="72" t="str">
        <f>IF('S.D.PASTE SHEET'!AB1065="","",'S.D.PASTE SHEET'!AB1065)</f>
        <v/>
      </c>
      <c s="72" t="str">
        <f>IF('S.D.PASTE SHEET'!AC1065="","",'S.D.PASTE SHEET'!AC1065)</f>
        <v/>
      </c>
      <c s="72" t="str">
        <f>IF('S.D.PASTE SHEET'!AD1065="","",'S.D.PASTE SHEET'!AD1065)</f>
        <v/>
      </c>
      <c s="74"/>
      <c s="70" t="str">
        <f>IF(AK1065="","",IF(AK1065&gt;0,COUNT($AG$2:AG1065),""))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IF(BC1065="","",IF(BC1065&gt;0,COUNT($AY$2:AY1065),""))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6" spans="1:157" ht="15.75" customHeight="1">
      <c r="A1066" s="72" t="str">
        <f>IF('S.D.PASTE SHEET'!A1066="","",'S.D.PASTE SHEET'!A1066)</f>
        <v/>
      </c>
      <c s="72" t="str">
        <f>IF('S.D.PASTE SHEET'!B1066="","",'S.D.PASTE SHEET'!B1066)</f>
        <v/>
      </c>
      <c s="72" t="str">
        <f>IF('S.D.PASTE SHEET'!C1066="","",'S.D.PASTE SHEET'!C1066)</f>
        <v/>
      </c>
      <c s="73" t="str">
        <f>IF('S.D.PASTE SHEET'!D1066="","",'S.D.PASTE SHEET'!D1066)</f>
        <v/>
      </c>
      <c s="72" t="str">
        <f>IF('S.D.PASTE SHEET'!E1066="","",UPPER('S.D.PASTE SHEET'!E1066))</f>
        <v/>
      </c>
      <c s="72" t="str">
        <f>IF('S.D.PASTE SHEET'!F1066="","",'S.D.PASTE SHEET'!F1066)</f>
        <v/>
      </c>
      <c s="72" t="str">
        <f>IF('S.D.PASTE SHEET'!G1066="","",UPPER('S.D.PASTE SHEET'!G1066))</f>
        <v/>
      </c>
      <c s="72" t="str">
        <f>IF('S.D.PASTE SHEET'!H1066="","",UPPER('S.D.PASTE SHEET'!H1066))</f>
        <v/>
      </c>
      <c s="72" t="str">
        <f>IF('S.D.PASTE SHEET'!I1066="","",'S.D.PASTE SHEET'!I1066)</f>
        <v/>
      </c>
      <c s="73" t="str">
        <f>IF('S.D.PASTE SHEET'!J1066="","",'S.D.PASTE SHEET'!J1066)</f>
        <v/>
      </c>
      <c s="72" t="str">
        <f>IF('S.D.PASTE SHEET'!K1066="","",'S.D.PASTE SHEET'!K1066)</f>
        <v/>
      </c>
      <c s="72" t="str">
        <f>IF('S.D.PASTE SHEET'!L1066="","",'S.D.PASTE SHEET'!L1066)</f>
        <v/>
      </c>
      <c s="72" t="str">
        <f>IF('S.D.PASTE SHEET'!M1066="","",'S.D.PASTE SHEET'!M1066)</f>
        <v/>
      </c>
      <c s="72" t="str">
        <f>IF('S.D.PASTE SHEET'!N1066="","",'S.D.PASTE SHEET'!N1066)</f>
        <v/>
      </c>
      <c s="72" t="str">
        <f>IF('S.D.PASTE SHEET'!O1066="","",'S.D.PASTE SHEET'!O1066)</f>
        <v/>
      </c>
      <c s="72" t="str">
        <f>IF('S.D.PASTE SHEET'!P1066="","",'S.D.PASTE SHEET'!P1066)</f>
        <v/>
      </c>
      <c s="72" t="str">
        <f>IF('S.D.PASTE SHEET'!Q1066="","",'S.D.PASTE SHEET'!Q1066)</f>
        <v/>
      </c>
      <c s="72" t="str">
        <f>IF('S.D.PASTE SHEET'!R1066="","",'S.D.PASTE SHEET'!R1066)</f>
        <v/>
      </c>
      <c s="72" t="str">
        <f>IF('S.D.PASTE SHEET'!S1066="","",'S.D.PASTE SHEET'!S1066)</f>
        <v/>
      </c>
      <c s="72" t="str">
        <f>IF('S.D.PASTE SHEET'!T1066="","",'S.D.PASTE SHEET'!T1066)</f>
        <v/>
      </c>
      <c s="72" t="str">
        <f>IF('S.D.PASTE SHEET'!U1066="","",'S.D.PASTE SHEET'!U1066)</f>
        <v/>
      </c>
      <c s="72" t="str">
        <f>IF('S.D.PASTE SHEET'!V1066="","",'S.D.PASTE SHEET'!V1066)</f>
        <v/>
      </c>
      <c s="72" t="str">
        <f>IF('S.D.PASTE SHEET'!W1066="","",'S.D.PASTE SHEET'!W1066)</f>
        <v/>
      </c>
      <c s="72" t="str">
        <f>IF('S.D.PASTE SHEET'!X1066="","",'S.D.PASTE SHEET'!X1066)</f>
        <v/>
      </c>
      <c s="72" t="str">
        <f>IF('S.D.PASTE SHEET'!Y1066="","",'S.D.PASTE SHEET'!Y1066)</f>
        <v/>
      </c>
      <c s="72" t="str">
        <f>IF('S.D.PASTE SHEET'!Z1066="","",'S.D.PASTE SHEET'!Z1066)</f>
        <v/>
      </c>
      <c s="72" t="str">
        <f>IF('S.D.PASTE SHEET'!AA1066="","",'S.D.PASTE SHEET'!AA1066)</f>
        <v/>
      </c>
      <c s="72" t="str">
        <f>IF('S.D.PASTE SHEET'!AB1066="","",'S.D.PASTE SHEET'!AB1066)</f>
        <v/>
      </c>
      <c s="72" t="str">
        <f>IF('S.D.PASTE SHEET'!AC1066="","",'S.D.PASTE SHEET'!AC1066)</f>
        <v/>
      </c>
      <c s="72" t="str">
        <f>IF('S.D.PASTE SHEET'!AD1066="","",'S.D.PASTE SHEET'!AD1066)</f>
        <v/>
      </c>
      <c s="74"/>
      <c s="70" t="str">
        <f>IF(AK1066="","",IF(AK1066&gt;0,COUNT($AG$2:AG1066),""))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IF(BC1066="","",IF(BC1066&gt;0,COUNT($AY$2:AY1066),""))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7" spans="1:157" ht="15.75" customHeight="1">
      <c r="A1067" s="72" t="str">
        <f>IF('S.D.PASTE SHEET'!A1067="","",'S.D.PASTE SHEET'!A1067)</f>
        <v/>
      </c>
      <c s="72" t="str">
        <f>IF('S.D.PASTE SHEET'!B1067="","",'S.D.PASTE SHEET'!B1067)</f>
        <v/>
      </c>
      <c s="72" t="str">
        <f>IF('S.D.PASTE SHEET'!C1067="","",'S.D.PASTE SHEET'!C1067)</f>
        <v/>
      </c>
      <c s="73" t="str">
        <f>IF('S.D.PASTE SHEET'!D1067="","",'S.D.PASTE SHEET'!D1067)</f>
        <v/>
      </c>
      <c s="72" t="str">
        <f>IF('S.D.PASTE SHEET'!E1067="","",UPPER('S.D.PASTE SHEET'!E1067))</f>
        <v/>
      </c>
      <c s="72" t="str">
        <f>IF('S.D.PASTE SHEET'!F1067="","",'S.D.PASTE SHEET'!F1067)</f>
        <v/>
      </c>
      <c s="72" t="str">
        <f>IF('S.D.PASTE SHEET'!G1067="","",UPPER('S.D.PASTE SHEET'!G1067))</f>
        <v/>
      </c>
      <c s="72" t="str">
        <f>IF('S.D.PASTE SHEET'!H1067="","",UPPER('S.D.PASTE SHEET'!H1067))</f>
        <v/>
      </c>
      <c s="72" t="str">
        <f>IF('S.D.PASTE SHEET'!I1067="","",'S.D.PASTE SHEET'!I1067)</f>
        <v/>
      </c>
      <c s="73" t="str">
        <f>IF('S.D.PASTE SHEET'!J1067="","",'S.D.PASTE SHEET'!J1067)</f>
        <v/>
      </c>
      <c s="72" t="str">
        <f>IF('S.D.PASTE SHEET'!K1067="","",'S.D.PASTE SHEET'!K1067)</f>
        <v/>
      </c>
      <c s="72" t="str">
        <f>IF('S.D.PASTE SHEET'!L1067="","",'S.D.PASTE SHEET'!L1067)</f>
        <v/>
      </c>
      <c s="72" t="str">
        <f>IF('S.D.PASTE SHEET'!M1067="","",'S.D.PASTE SHEET'!M1067)</f>
        <v/>
      </c>
      <c s="72" t="str">
        <f>IF('S.D.PASTE SHEET'!N1067="","",'S.D.PASTE SHEET'!N1067)</f>
        <v/>
      </c>
      <c s="72" t="str">
        <f>IF('S.D.PASTE SHEET'!O1067="","",'S.D.PASTE SHEET'!O1067)</f>
        <v/>
      </c>
      <c s="72" t="str">
        <f>IF('S.D.PASTE SHEET'!P1067="","",'S.D.PASTE SHEET'!P1067)</f>
        <v/>
      </c>
      <c s="72" t="str">
        <f>IF('S.D.PASTE SHEET'!Q1067="","",'S.D.PASTE SHEET'!Q1067)</f>
        <v/>
      </c>
      <c s="72" t="str">
        <f>IF('S.D.PASTE SHEET'!R1067="","",'S.D.PASTE SHEET'!R1067)</f>
        <v/>
      </c>
      <c s="72" t="str">
        <f>IF('S.D.PASTE SHEET'!S1067="","",'S.D.PASTE SHEET'!S1067)</f>
        <v/>
      </c>
      <c s="72" t="str">
        <f>IF('S.D.PASTE SHEET'!T1067="","",'S.D.PASTE SHEET'!T1067)</f>
        <v/>
      </c>
      <c s="72" t="str">
        <f>IF('S.D.PASTE SHEET'!U1067="","",'S.D.PASTE SHEET'!U1067)</f>
        <v/>
      </c>
      <c s="72" t="str">
        <f>IF('S.D.PASTE SHEET'!V1067="","",'S.D.PASTE SHEET'!V1067)</f>
        <v/>
      </c>
      <c s="72" t="str">
        <f>IF('S.D.PASTE SHEET'!W1067="","",'S.D.PASTE SHEET'!W1067)</f>
        <v/>
      </c>
      <c s="72" t="str">
        <f>IF('S.D.PASTE SHEET'!X1067="","",'S.D.PASTE SHEET'!X1067)</f>
        <v/>
      </c>
      <c s="72" t="str">
        <f>IF('S.D.PASTE SHEET'!Y1067="","",'S.D.PASTE SHEET'!Y1067)</f>
        <v/>
      </c>
      <c s="72" t="str">
        <f>IF('S.D.PASTE SHEET'!Z1067="","",'S.D.PASTE SHEET'!Z1067)</f>
        <v/>
      </c>
      <c s="72" t="str">
        <f>IF('S.D.PASTE SHEET'!AA1067="","",'S.D.PASTE SHEET'!AA1067)</f>
        <v/>
      </c>
      <c s="72" t="str">
        <f>IF('S.D.PASTE SHEET'!AB1067="","",'S.D.PASTE SHEET'!AB1067)</f>
        <v/>
      </c>
      <c s="72" t="str">
        <f>IF('S.D.PASTE SHEET'!AC1067="","",'S.D.PASTE SHEET'!AC1067)</f>
        <v/>
      </c>
      <c s="72" t="str">
        <f>IF('S.D.PASTE SHEET'!AD1067="","",'S.D.PASTE SHEET'!AD1067)</f>
        <v/>
      </c>
      <c s="74"/>
      <c s="70" t="str">
        <f>IF(AK1067="","",IF(AK1067&gt;0,COUNT($AG$2:AG1067),""))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IF(BC1067="","",IF(BC1067&gt;0,COUNT($AY$2:AY1067),""))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8" spans="1:157" ht="15.75" customHeight="1">
      <c r="A1068" s="72" t="str">
        <f>IF('S.D.PASTE SHEET'!A1068="","",'S.D.PASTE SHEET'!A1068)</f>
        <v/>
      </c>
      <c s="72" t="str">
        <f>IF('S.D.PASTE SHEET'!B1068="","",'S.D.PASTE SHEET'!B1068)</f>
        <v/>
      </c>
      <c s="72" t="str">
        <f>IF('S.D.PASTE SHEET'!C1068="","",'S.D.PASTE SHEET'!C1068)</f>
        <v/>
      </c>
      <c s="73" t="str">
        <f>IF('S.D.PASTE SHEET'!D1068="","",'S.D.PASTE SHEET'!D1068)</f>
        <v/>
      </c>
      <c s="72" t="str">
        <f>IF('S.D.PASTE SHEET'!E1068="","",UPPER('S.D.PASTE SHEET'!E1068))</f>
        <v/>
      </c>
      <c s="72" t="str">
        <f>IF('S.D.PASTE SHEET'!F1068="","",'S.D.PASTE SHEET'!F1068)</f>
        <v/>
      </c>
      <c s="72" t="str">
        <f>IF('S.D.PASTE SHEET'!G1068="","",UPPER('S.D.PASTE SHEET'!G1068))</f>
        <v/>
      </c>
      <c s="72" t="str">
        <f>IF('S.D.PASTE SHEET'!H1068="","",UPPER('S.D.PASTE SHEET'!H1068))</f>
        <v/>
      </c>
      <c s="72" t="str">
        <f>IF('S.D.PASTE SHEET'!I1068="","",'S.D.PASTE SHEET'!I1068)</f>
        <v/>
      </c>
      <c s="73" t="str">
        <f>IF('S.D.PASTE SHEET'!J1068="","",'S.D.PASTE SHEET'!J1068)</f>
        <v/>
      </c>
      <c s="72" t="str">
        <f>IF('S.D.PASTE SHEET'!K1068="","",'S.D.PASTE SHEET'!K1068)</f>
        <v/>
      </c>
      <c s="72" t="str">
        <f>IF('S.D.PASTE SHEET'!L1068="","",'S.D.PASTE SHEET'!L1068)</f>
        <v/>
      </c>
      <c s="72" t="str">
        <f>IF('S.D.PASTE SHEET'!M1068="","",'S.D.PASTE SHEET'!M1068)</f>
        <v/>
      </c>
      <c s="72" t="str">
        <f>IF('S.D.PASTE SHEET'!N1068="","",'S.D.PASTE SHEET'!N1068)</f>
        <v/>
      </c>
      <c s="72" t="str">
        <f>IF('S.D.PASTE SHEET'!O1068="","",'S.D.PASTE SHEET'!O1068)</f>
        <v/>
      </c>
      <c s="72" t="str">
        <f>IF('S.D.PASTE SHEET'!P1068="","",'S.D.PASTE SHEET'!P1068)</f>
        <v/>
      </c>
      <c s="72" t="str">
        <f>IF('S.D.PASTE SHEET'!Q1068="","",'S.D.PASTE SHEET'!Q1068)</f>
        <v/>
      </c>
      <c s="72" t="str">
        <f>IF('S.D.PASTE SHEET'!R1068="","",'S.D.PASTE SHEET'!R1068)</f>
        <v/>
      </c>
      <c s="72" t="str">
        <f>IF('S.D.PASTE SHEET'!S1068="","",'S.D.PASTE SHEET'!S1068)</f>
        <v/>
      </c>
      <c s="72" t="str">
        <f>IF('S.D.PASTE SHEET'!T1068="","",'S.D.PASTE SHEET'!T1068)</f>
        <v/>
      </c>
      <c s="72" t="str">
        <f>IF('S.D.PASTE SHEET'!U1068="","",'S.D.PASTE SHEET'!U1068)</f>
        <v/>
      </c>
      <c s="72" t="str">
        <f>IF('S.D.PASTE SHEET'!V1068="","",'S.D.PASTE SHEET'!V1068)</f>
        <v/>
      </c>
      <c s="72" t="str">
        <f>IF('S.D.PASTE SHEET'!W1068="","",'S.D.PASTE SHEET'!W1068)</f>
        <v/>
      </c>
      <c s="72" t="str">
        <f>IF('S.D.PASTE SHEET'!X1068="","",'S.D.PASTE SHEET'!X1068)</f>
        <v/>
      </c>
      <c s="72" t="str">
        <f>IF('S.D.PASTE SHEET'!Y1068="","",'S.D.PASTE SHEET'!Y1068)</f>
        <v/>
      </c>
      <c s="72" t="str">
        <f>IF('S.D.PASTE SHEET'!Z1068="","",'S.D.PASTE SHEET'!Z1068)</f>
        <v/>
      </c>
      <c s="72" t="str">
        <f>IF('S.D.PASTE SHEET'!AA1068="","",'S.D.PASTE SHEET'!AA1068)</f>
        <v/>
      </c>
      <c s="72" t="str">
        <f>IF('S.D.PASTE SHEET'!AB1068="","",'S.D.PASTE SHEET'!AB1068)</f>
        <v/>
      </c>
      <c s="72" t="str">
        <f>IF('S.D.PASTE SHEET'!AC1068="","",'S.D.PASTE SHEET'!AC1068)</f>
        <v/>
      </c>
      <c s="72" t="str">
        <f>IF('S.D.PASTE SHEET'!AD1068="","",'S.D.PASTE SHEET'!AD1068)</f>
        <v/>
      </c>
      <c s="74"/>
      <c s="70" t="str">
        <f>IF(AK1068="","",IF(AK1068&gt;0,COUNT($AG$2:AG1068),""))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IF(BC1068="","",IF(BC1068&gt;0,COUNT($AY$2:AY1068),""))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69" spans="1:157" ht="15.75" customHeight="1">
      <c r="A1069" s="72" t="str">
        <f>IF('S.D.PASTE SHEET'!A1069="","",'S.D.PASTE SHEET'!A1069)</f>
        <v/>
      </c>
      <c s="72" t="str">
        <f>IF('S.D.PASTE SHEET'!B1069="","",'S.D.PASTE SHEET'!B1069)</f>
        <v/>
      </c>
      <c s="72" t="str">
        <f>IF('S.D.PASTE SHEET'!C1069="","",'S.D.PASTE SHEET'!C1069)</f>
        <v/>
      </c>
      <c s="73" t="str">
        <f>IF('S.D.PASTE SHEET'!D1069="","",'S.D.PASTE SHEET'!D1069)</f>
        <v/>
      </c>
      <c s="72" t="str">
        <f>IF('S.D.PASTE SHEET'!E1069="","",UPPER('S.D.PASTE SHEET'!E1069))</f>
        <v/>
      </c>
      <c s="72" t="str">
        <f>IF('S.D.PASTE SHEET'!F1069="","",'S.D.PASTE SHEET'!F1069)</f>
        <v/>
      </c>
      <c s="72" t="str">
        <f>IF('S.D.PASTE SHEET'!G1069="","",UPPER('S.D.PASTE SHEET'!G1069))</f>
        <v/>
      </c>
      <c s="72" t="str">
        <f>IF('S.D.PASTE SHEET'!H1069="","",UPPER('S.D.PASTE SHEET'!H1069))</f>
        <v/>
      </c>
      <c s="72" t="str">
        <f>IF('S.D.PASTE SHEET'!I1069="","",'S.D.PASTE SHEET'!I1069)</f>
        <v/>
      </c>
      <c s="73" t="str">
        <f>IF('S.D.PASTE SHEET'!J1069="","",'S.D.PASTE SHEET'!J1069)</f>
        <v/>
      </c>
      <c s="72" t="str">
        <f>IF('S.D.PASTE SHEET'!K1069="","",'S.D.PASTE SHEET'!K1069)</f>
        <v/>
      </c>
      <c s="72" t="str">
        <f>IF('S.D.PASTE SHEET'!L1069="","",'S.D.PASTE SHEET'!L1069)</f>
        <v/>
      </c>
      <c s="72" t="str">
        <f>IF('S.D.PASTE SHEET'!M1069="","",'S.D.PASTE SHEET'!M1069)</f>
        <v/>
      </c>
      <c s="72" t="str">
        <f>IF('S.D.PASTE SHEET'!N1069="","",'S.D.PASTE SHEET'!N1069)</f>
        <v/>
      </c>
      <c s="72" t="str">
        <f>IF('S.D.PASTE SHEET'!O1069="","",'S.D.PASTE SHEET'!O1069)</f>
        <v/>
      </c>
      <c s="72" t="str">
        <f>IF('S.D.PASTE SHEET'!P1069="","",'S.D.PASTE SHEET'!P1069)</f>
        <v/>
      </c>
      <c s="72" t="str">
        <f>IF('S.D.PASTE SHEET'!Q1069="","",'S.D.PASTE SHEET'!Q1069)</f>
        <v/>
      </c>
      <c s="72" t="str">
        <f>IF('S.D.PASTE SHEET'!R1069="","",'S.D.PASTE SHEET'!R1069)</f>
        <v/>
      </c>
      <c s="72" t="str">
        <f>IF('S.D.PASTE SHEET'!S1069="","",'S.D.PASTE SHEET'!S1069)</f>
        <v/>
      </c>
      <c s="72" t="str">
        <f>IF('S.D.PASTE SHEET'!T1069="","",'S.D.PASTE SHEET'!T1069)</f>
        <v/>
      </c>
      <c s="72" t="str">
        <f>IF('S.D.PASTE SHEET'!U1069="","",'S.D.PASTE SHEET'!U1069)</f>
        <v/>
      </c>
      <c s="72" t="str">
        <f>IF('S.D.PASTE SHEET'!V1069="","",'S.D.PASTE SHEET'!V1069)</f>
        <v/>
      </c>
      <c s="72" t="str">
        <f>IF('S.D.PASTE SHEET'!W1069="","",'S.D.PASTE SHEET'!W1069)</f>
        <v/>
      </c>
      <c s="72" t="str">
        <f>IF('S.D.PASTE SHEET'!X1069="","",'S.D.PASTE SHEET'!X1069)</f>
        <v/>
      </c>
      <c s="72" t="str">
        <f>IF('S.D.PASTE SHEET'!Y1069="","",'S.D.PASTE SHEET'!Y1069)</f>
        <v/>
      </c>
      <c s="72" t="str">
        <f>IF('S.D.PASTE SHEET'!Z1069="","",'S.D.PASTE SHEET'!Z1069)</f>
        <v/>
      </c>
      <c s="72" t="str">
        <f>IF('S.D.PASTE SHEET'!AA1069="","",'S.D.PASTE SHEET'!AA1069)</f>
        <v/>
      </c>
      <c s="72" t="str">
        <f>IF('S.D.PASTE SHEET'!AB1069="","",'S.D.PASTE SHEET'!AB1069)</f>
        <v/>
      </c>
      <c s="72" t="str">
        <f>IF('S.D.PASTE SHEET'!AC1069="","",'S.D.PASTE SHEET'!AC1069)</f>
        <v/>
      </c>
      <c s="72" t="str">
        <f>IF('S.D.PASTE SHEET'!AD1069="","",'S.D.PASTE SHEET'!AD1069)</f>
        <v/>
      </c>
      <c s="74"/>
      <c s="70" t="str">
        <f>IF(AK1069="","",IF(AK1069&gt;0,COUNT($AG$2:AG1069),""))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IF(BC1069="","",IF(BC1069&gt;0,COUNT($AY$2:AY1069),""))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0" spans="1:157" ht="15.75" customHeight="1">
      <c r="A1070" s="72" t="str">
        <f>IF('S.D.PASTE SHEET'!A1070="","",'S.D.PASTE SHEET'!A1070)</f>
        <v/>
      </c>
      <c s="72" t="str">
        <f>IF('S.D.PASTE SHEET'!B1070="","",'S.D.PASTE SHEET'!B1070)</f>
        <v/>
      </c>
      <c s="72" t="str">
        <f>IF('S.D.PASTE SHEET'!C1070="","",'S.D.PASTE SHEET'!C1070)</f>
        <v/>
      </c>
      <c s="73" t="str">
        <f>IF('S.D.PASTE SHEET'!D1070="","",'S.D.PASTE SHEET'!D1070)</f>
        <v/>
      </c>
      <c s="72" t="str">
        <f>IF('S.D.PASTE SHEET'!E1070="","",UPPER('S.D.PASTE SHEET'!E1070))</f>
        <v/>
      </c>
      <c s="72" t="str">
        <f>IF('S.D.PASTE SHEET'!F1070="","",'S.D.PASTE SHEET'!F1070)</f>
        <v/>
      </c>
      <c s="72" t="str">
        <f>IF('S.D.PASTE SHEET'!G1070="","",UPPER('S.D.PASTE SHEET'!G1070))</f>
        <v/>
      </c>
      <c s="72" t="str">
        <f>IF('S.D.PASTE SHEET'!H1070="","",UPPER('S.D.PASTE SHEET'!H1070))</f>
        <v/>
      </c>
      <c s="72" t="str">
        <f>IF('S.D.PASTE SHEET'!I1070="","",'S.D.PASTE SHEET'!I1070)</f>
        <v/>
      </c>
      <c s="73" t="str">
        <f>IF('S.D.PASTE SHEET'!J1070="","",'S.D.PASTE SHEET'!J1070)</f>
        <v/>
      </c>
      <c s="72" t="str">
        <f>IF('S.D.PASTE SHEET'!K1070="","",'S.D.PASTE SHEET'!K1070)</f>
        <v/>
      </c>
      <c s="72" t="str">
        <f>IF('S.D.PASTE SHEET'!L1070="","",'S.D.PASTE SHEET'!L1070)</f>
        <v/>
      </c>
      <c s="72" t="str">
        <f>IF('S.D.PASTE SHEET'!M1070="","",'S.D.PASTE SHEET'!M1070)</f>
        <v/>
      </c>
      <c s="72" t="str">
        <f>IF('S.D.PASTE SHEET'!N1070="","",'S.D.PASTE SHEET'!N1070)</f>
        <v/>
      </c>
      <c s="72" t="str">
        <f>IF('S.D.PASTE SHEET'!O1070="","",'S.D.PASTE SHEET'!O1070)</f>
        <v/>
      </c>
      <c s="72" t="str">
        <f>IF('S.D.PASTE SHEET'!P1070="","",'S.D.PASTE SHEET'!P1070)</f>
        <v/>
      </c>
      <c s="72" t="str">
        <f>IF('S.D.PASTE SHEET'!Q1070="","",'S.D.PASTE SHEET'!Q1070)</f>
        <v/>
      </c>
      <c s="72" t="str">
        <f>IF('S.D.PASTE SHEET'!R1070="","",'S.D.PASTE SHEET'!R1070)</f>
        <v/>
      </c>
      <c s="72" t="str">
        <f>IF('S.D.PASTE SHEET'!S1070="","",'S.D.PASTE SHEET'!S1070)</f>
        <v/>
      </c>
      <c s="72" t="str">
        <f>IF('S.D.PASTE SHEET'!T1070="","",'S.D.PASTE SHEET'!T1070)</f>
        <v/>
      </c>
      <c s="72" t="str">
        <f>IF('S.D.PASTE SHEET'!U1070="","",'S.D.PASTE SHEET'!U1070)</f>
        <v/>
      </c>
      <c s="72" t="str">
        <f>IF('S.D.PASTE SHEET'!V1070="","",'S.D.PASTE SHEET'!V1070)</f>
        <v/>
      </c>
      <c s="72" t="str">
        <f>IF('S.D.PASTE SHEET'!W1070="","",'S.D.PASTE SHEET'!W1070)</f>
        <v/>
      </c>
      <c s="72" t="str">
        <f>IF('S.D.PASTE SHEET'!X1070="","",'S.D.PASTE SHEET'!X1070)</f>
        <v/>
      </c>
      <c s="72" t="str">
        <f>IF('S.D.PASTE SHEET'!Y1070="","",'S.D.PASTE SHEET'!Y1070)</f>
        <v/>
      </c>
      <c s="72" t="str">
        <f>IF('S.D.PASTE SHEET'!Z1070="","",'S.D.PASTE SHEET'!Z1070)</f>
        <v/>
      </c>
      <c s="72" t="str">
        <f>IF('S.D.PASTE SHEET'!AA1070="","",'S.D.PASTE SHEET'!AA1070)</f>
        <v/>
      </c>
      <c s="72" t="str">
        <f>IF('S.D.PASTE SHEET'!AB1070="","",'S.D.PASTE SHEET'!AB1070)</f>
        <v/>
      </c>
      <c s="72" t="str">
        <f>IF('S.D.PASTE SHEET'!AC1070="","",'S.D.PASTE SHEET'!AC1070)</f>
        <v/>
      </c>
      <c s="72" t="str">
        <f>IF('S.D.PASTE SHEET'!AD1070="","",'S.D.PASTE SHEET'!AD1070)</f>
        <v/>
      </c>
      <c s="74"/>
      <c s="70" t="str">
        <f>IF(AK1070="","",IF(AK1070&gt;0,COUNT($AG$2:AG1070),""))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IF(BC1070="","",IF(BC1070&gt;0,COUNT($AY$2:AY1070),""))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1" spans="1:157" ht="15.75" customHeight="1">
      <c r="A1071" s="72" t="str">
        <f>IF('S.D.PASTE SHEET'!A1071="","",'S.D.PASTE SHEET'!A1071)</f>
        <v/>
      </c>
      <c s="72" t="str">
        <f>IF('S.D.PASTE SHEET'!B1071="","",'S.D.PASTE SHEET'!B1071)</f>
        <v/>
      </c>
      <c s="72" t="str">
        <f>IF('S.D.PASTE SHEET'!C1071="","",'S.D.PASTE SHEET'!C1071)</f>
        <v/>
      </c>
      <c s="73" t="str">
        <f>IF('S.D.PASTE SHEET'!D1071="","",'S.D.PASTE SHEET'!D1071)</f>
        <v/>
      </c>
      <c s="72" t="str">
        <f>IF('S.D.PASTE SHEET'!E1071="","",UPPER('S.D.PASTE SHEET'!E1071))</f>
        <v/>
      </c>
      <c s="72" t="str">
        <f>IF('S.D.PASTE SHEET'!F1071="","",'S.D.PASTE SHEET'!F1071)</f>
        <v/>
      </c>
      <c s="72" t="str">
        <f>IF('S.D.PASTE SHEET'!G1071="","",UPPER('S.D.PASTE SHEET'!G1071))</f>
        <v/>
      </c>
      <c s="72" t="str">
        <f>IF('S.D.PASTE SHEET'!H1071="","",UPPER('S.D.PASTE SHEET'!H1071))</f>
        <v/>
      </c>
      <c s="72" t="str">
        <f>IF('S.D.PASTE SHEET'!I1071="","",'S.D.PASTE SHEET'!I1071)</f>
        <v/>
      </c>
      <c s="73" t="str">
        <f>IF('S.D.PASTE SHEET'!J1071="","",'S.D.PASTE SHEET'!J1071)</f>
        <v/>
      </c>
      <c s="72" t="str">
        <f>IF('S.D.PASTE SHEET'!K1071="","",'S.D.PASTE SHEET'!K1071)</f>
        <v/>
      </c>
      <c s="72" t="str">
        <f>IF('S.D.PASTE SHEET'!L1071="","",'S.D.PASTE SHEET'!L1071)</f>
        <v/>
      </c>
      <c s="72" t="str">
        <f>IF('S.D.PASTE SHEET'!M1071="","",'S.D.PASTE SHEET'!M1071)</f>
        <v/>
      </c>
      <c s="72" t="str">
        <f>IF('S.D.PASTE SHEET'!N1071="","",'S.D.PASTE SHEET'!N1071)</f>
        <v/>
      </c>
      <c s="72" t="str">
        <f>IF('S.D.PASTE SHEET'!O1071="","",'S.D.PASTE SHEET'!O1071)</f>
        <v/>
      </c>
      <c s="72" t="str">
        <f>IF('S.D.PASTE SHEET'!P1071="","",'S.D.PASTE SHEET'!P1071)</f>
        <v/>
      </c>
      <c s="72" t="str">
        <f>IF('S.D.PASTE SHEET'!Q1071="","",'S.D.PASTE SHEET'!Q1071)</f>
        <v/>
      </c>
      <c s="72" t="str">
        <f>IF('S.D.PASTE SHEET'!R1071="","",'S.D.PASTE SHEET'!R1071)</f>
        <v/>
      </c>
      <c s="72" t="str">
        <f>IF('S.D.PASTE SHEET'!S1071="","",'S.D.PASTE SHEET'!S1071)</f>
        <v/>
      </c>
      <c s="72" t="str">
        <f>IF('S.D.PASTE SHEET'!T1071="","",'S.D.PASTE SHEET'!T1071)</f>
        <v/>
      </c>
      <c s="72" t="str">
        <f>IF('S.D.PASTE SHEET'!U1071="","",'S.D.PASTE SHEET'!U1071)</f>
        <v/>
      </c>
      <c s="72" t="str">
        <f>IF('S.D.PASTE SHEET'!V1071="","",'S.D.PASTE SHEET'!V1071)</f>
        <v/>
      </c>
      <c s="72" t="str">
        <f>IF('S.D.PASTE SHEET'!W1071="","",'S.D.PASTE SHEET'!W1071)</f>
        <v/>
      </c>
      <c s="72" t="str">
        <f>IF('S.D.PASTE SHEET'!X1071="","",'S.D.PASTE SHEET'!X1071)</f>
        <v/>
      </c>
      <c s="72" t="str">
        <f>IF('S.D.PASTE SHEET'!Y1071="","",'S.D.PASTE SHEET'!Y1071)</f>
        <v/>
      </c>
      <c s="72" t="str">
        <f>IF('S.D.PASTE SHEET'!Z1071="","",'S.D.PASTE SHEET'!Z1071)</f>
        <v/>
      </c>
      <c s="72" t="str">
        <f>IF('S.D.PASTE SHEET'!AA1071="","",'S.D.PASTE SHEET'!AA1071)</f>
        <v/>
      </c>
      <c s="72" t="str">
        <f>IF('S.D.PASTE SHEET'!AB1071="","",'S.D.PASTE SHEET'!AB1071)</f>
        <v/>
      </c>
      <c s="72" t="str">
        <f>IF('S.D.PASTE SHEET'!AC1071="","",'S.D.PASTE SHEET'!AC1071)</f>
        <v/>
      </c>
      <c s="72" t="str">
        <f>IF('S.D.PASTE SHEET'!AD1071="","",'S.D.PASTE SHEET'!AD1071)</f>
        <v/>
      </c>
      <c s="74"/>
      <c s="70" t="str">
        <f>IF(AK1071="","",IF(AK1071&gt;0,COUNT($AG$2:AG1071),""))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IF(BC1071="","",IF(BC1071&gt;0,COUNT($AY$2:AY1071),""))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2" spans="1:157" ht="15.75" customHeight="1">
      <c r="A1072" s="72" t="str">
        <f>IF('S.D.PASTE SHEET'!A1072="","",'S.D.PASTE SHEET'!A1072)</f>
        <v/>
      </c>
      <c s="72" t="str">
        <f>IF('S.D.PASTE SHEET'!B1072="","",'S.D.PASTE SHEET'!B1072)</f>
        <v/>
      </c>
      <c s="72" t="str">
        <f>IF('S.D.PASTE SHEET'!C1072="","",'S.D.PASTE SHEET'!C1072)</f>
        <v/>
      </c>
      <c s="73" t="str">
        <f>IF('S.D.PASTE SHEET'!D1072="","",'S.D.PASTE SHEET'!D1072)</f>
        <v/>
      </c>
      <c s="72" t="str">
        <f>IF('S.D.PASTE SHEET'!E1072="","",UPPER('S.D.PASTE SHEET'!E1072))</f>
        <v/>
      </c>
      <c s="72" t="str">
        <f>IF('S.D.PASTE SHEET'!F1072="","",'S.D.PASTE SHEET'!F1072)</f>
        <v/>
      </c>
      <c s="72" t="str">
        <f>IF('S.D.PASTE SHEET'!G1072="","",UPPER('S.D.PASTE SHEET'!G1072))</f>
        <v/>
      </c>
      <c s="72" t="str">
        <f>IF('S.D.PASTE SHEET'!H1072="","",UPPER('S.D.PASTE SHEET'!H1072))</f>
        <v/>
      </c>
      <c s="72" t="str">
        <f>IF('S.D.PASTE SHEET'!I1072="","",'S.D.PASTE SHEET'!I1072)</f>
        <v/>
      </c>
      <c s="73" t="str">
        <f>IF('S.D.PASTE SHEET'!J1072="","",'S.D.PASTE SHEET'!J1072)</f>
        <v/>
      </c>
      <c s="72" t="str">
        <f>IF('S.D.PASTE SHEET'!K1072="","",'S.D.PASTE SHEET'!K1072)</f>
        <v/>
      </c>
      <c s="72" t="str">
        <f>IF('S.D.PASTE SHEET'!L1072="","",'S.D.PASTE SHEET'!L1072)</f>
        <v/>
      </c>
      <c s="72" t="str">
        <f>IF('S.D.PASTE SHEET'!M1072="","",'S.D.PASTE SHEET'!M1072)</f>
        <v/>
      </c>
      <c s="72" t="str">
        <f>IF('S.D.PASTE SHEET'!N1072="","",'S.D.PASTE SHEET'!N1072)</f>
        <v/>
      </c>
      <c s="72" t="str">
        <f>IF('S.D.PASTE SHEET'!O1072="","",'S.D.PASTE SHEET'!O1072)</f>
        <v/>
      </c>
      <c s="72" t="str">
        <f>IF('S.D.PASTE SHEET'!P1072="","",'S.D.PASTE SHEET'!P1072)</f>
        <v/>
      </c>
      <c s="72" t="str">
        <f>IF('S.D.PASTE SHEET'!Q1072="","",'S.D.PASTE SHEET'!Q1072)</f>
        <v/>
      </c>
      <c s="72" t="str">
        <f>IF('S.D.PASTE SHEET'!R1072="","",'S.D.PASTE SHEET'!R1072)</f>
        <v/>
      </c>
      <c s="72" t="str">
        <f>IF('S.D.PASTE SHEET'!S1072="","",'S.D.PASTE SHEET'!S1072)</f>
        <v/>
      </c>
      <c s="72" t="str">
        <f>IF('S.D.PASTE SHEET'!T1072="","",'S.D.PASTE SHEET'!T1072)</f>
        <v/>
      </c>
      <c s="72" t="str">
        <f>IF('S.D.PASTE SHEET'!U1072="","",'S.D.PASTE SHEET'!U1072)</f>
        <v/>
      </c>
      <c s="72" t="str">
        <f>IF('S.D.PASTE SHEET'!V1072="","",'S.D.PASTE SHEET'!V1072)</f>
        <v/>
      </c>
      <c s="72" t="str">
        <f>IF('S.D.PASTE SHEET'!W1072="","",'S.D.PASTE SHEET'!W1072)</f>
        <v/>
      </c>
      <c s="72" t="str">
        <f>IF('S.D.PASTE SHEET'!X1072="","",'S.D.PASTE SHEET'!X1072)</f>
        <v/>
      </c>
      <c s="72" t="str">
        <f>IF('S.D.PASTE SHEET'!Y1072="","",'S.D.PASTE SHEET'!Y1072)</f>
        <v/>
      </c>
      <c s="72" t="str">
        <f>IF('S.D.PASTE SHEET'!Z1072="","",'S.D.PASTE SHEET'!Z1072)</f>
        <v/>
      </c>
      <c s="72" t="str">
        <f>IF('S.D.PASTE SHEET'!AA1072="","",'S.D.PASTE SHEET'!AA1072)</f>
        <v/>
      </c>
      <c s="72" t="str">
        <f>IF('S.D.PASTE SHEET'!AB1072="","",'S.D.PASTE SHEET'!AB1072)</f>
        <v/>
      </c>
      <c s="72" t="str">
        <f>IF('S.D.PASTE SHEET'!AC1072="","",'S.D.PASTE SHEET'!AC1072)</f>
        <v/>
      </c>
      <c s="72" t="str">
        <f>IF('S.D.PASTE SHEET'!AD1072="","",'S.D.PASTE SHEET'!AD1072)</f>
        <v/>
      </c>
      <c s="74"/>
      <c s="70" t="str">
        <f>IF(AK1072="","",IF(AK1072&gt;0,COUNT($AG$2:AG1072),""))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IF(BC1072="","",IF(BC1072&gt;0,COUNT($AY$2:AY1072),""))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3" spans="1:157" ht="15.75" customHeight="1">
      <c r="A1073" s="72" t="str">
        <f>IF('S.D.PASTE SHEET'!A1073="","",'S.D.PASTE SHEET'!A1073)</f>
        <v/>
      </c>
      <c s="72" t="str">
        <f>IF('S.D.PASTE SHEET'!B1073="","",'S.D.PASTE SHEET'!B1073)</f>
        <v/>
      </c>
      <c s="72" t="str">
        <f>IF('S.D.PASTE SHEET'!C1073="","",'S.D.PASTE SHEET'!C1073)</f>
        <v/>
      </c>
      <c s="73" t="str">
        <f>IF('S.D.PASTE SHEET'!D1073="","",'S.D.PASTE SHEET'!D1073)</f>
        <v/>
      </c>
      <c s="72" t="str">
        <f>IF('S.D.PASTE SHEET'!E1073="","",UPPER('S.D.PASTE SHEET'!E1073))</f>
        <v/>
      </c>
      <c s="72" t="str">
        <f>IF('S.D.PASTE SHEET'!F1073="","",'S.D.PASTE SHEET'!F1073)</f>
        <v/>
      </c>
      <c s="72" t="str">
        <f>IF('S.D.PASTE SHEET'!G1073="","",UPPER('S.D.PASTE SHEET'!G1073))</f>
        <v/>
      </c>
      <c s="72" t="str">
        <f>IF('S.D.PASTE SHEET'!H1073="","",UPPER('S.D.PASTE SHEET'!H1073))</f>
        <v/>
      </c>
      <c s="72" t="str">
        <f>IF('S.D.PASTE SHEET'!I1073="","",'S.D.PASTE SHEET'!I1073)</f>
        <v/>
      </c>
      <c s="73" t="str">
        <f>IF('S.D.PASTE SHEET'!J1073="","",'S.D.PASTE SHEET'!J1073)</f>
        <v/>
      </c>
      <c s="72" t="str">
        <f>IF('S.D.PASTE SHEET'!K1073="","",'S.D.PASTE SHEET'!K1073)</f>
        <v/>
      </c>
      <c s="72" t="str">
        <f>IF('S.D.PASTE SHEET'!L1073="","",'S.D.PASTE SHEET'!L1073)</f>
        <v/>
      </c>
      <c s="72" t="str">
        <f>IF('S.D.PASTE SHEET'!M1073="","",'S.D.PASTE SHEET'!M1073)</f>
        <v/>
      </c>
      <c s="72" t="str">
        <f>IF('S.D.PASTE SHEET'!N1073="","",'S.D.PASTE SHEET'!N1073)</f>
        <v/>
      </c>
      <c s="72" t="str">
        <f>IF('S.D.PASTE SHEET'!O1073="","",'S.D.PASTE SHEET'!O1073)</f>
        <v/>
      </c>
      <c s="72" t="str">
        <f>IF('S.D.PASTE SHEET'!P1073="","",'S.D.PASTE SHEET'!P1073)</f>
        <v/>
      </c>
      <c s="72" t="str">
        <f>IF('S.D.PASTE SHEET'!Q1073="","",'S.D.PASTE SHEET'!Q1073)</f>
        <v/>
      </c>
      <c s="72" t="str">
        <f>IF('S.D.PASTE SHEET'!R1073="","",'S.D.PASTE SHEET'!R1073)</f>
        <v/>
      </c>
      <c s="72" t="str">
        <f>IF('S.D.PASTE SHEET'!S1073="","",'S.D.PASTE SHEET'!S1073)</f>
        <v/>
      </c>
      <c s="72" t="str">
        <f>IF('S.D.PASTE SHEET'!T1073="","",'S.D.PASTE SHEET'!T1073)</f>
        <v/>
      </c>
      <c s="72" t="str">
        <f>IF('S.D.PASTE SHEET'!U1073="","",'S.D.PASTE SHEET'!U1073)</f>
        <v/>
      </c>
      <c s="72" t="str">
        <f>IF('S.D.PASTE SHEET'!V1073="","",'S.D.PASTE SHEET'!V1073)</f>
        <v/>
      </c>
      <c s="72" t="str">
        <f>IF('S.D.PASTE SHEET'!W1073="","",'S.D.PASTE SHEET'!W1073)</f>
        <v/>
      </c>
      <c s="72" t="str">
        <f>IF('S.D.PASTE SHEET'!X1073="","",'S.D.PASTE SHEET'!X1073)</f>
        <v/>
      </c>
      <c s="72" t="str">
        <f>IF('S.D.PASTE SHEET'!Y1073="","",'S.D.PASTE SHEET'!Y1073)</f>
        <v/>
      </c>
      <c s="72" t="str">
        <f>IF('S.D.PASTE SHEET'!Z1073="","",'S.D.PASTE SHEET'!Z1073)</f>
        <v/>
      </c>
      <c s="72" t="str">
        <f>IF('S.D.PASTE SHEET'!AA1073="","",'S.D.PASTE SHEET'!AA1073)</f>
        <v/>
      </c>
      <c s="72" t="str">
        <f>IF('S.D.PASTE SHEET'!AB1073="","",'S.D.PASTE SHEET'!AB1073)</f>
        <v/>
      </c>
      <c s="72" t="str">
        <f>IF('S.D.PASTE SHEET'!AC1073="","",'S.D.PASTE SHEET'!AC1073)</f>
        <v/>
      </c>
      <c s="72" t="str">
        <f>IF('S.D.PASTE SHEET'!AD1073="","",'S.D.PASTE SHEET'!AD1073)</f>
        <v/>
      </c>
      <c s="74"/>
      <c s="70" t="str">
        <f>IF(AK1073="","",IF(AK1073&gt;0,COUNT($AG$2:AG1073),""))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IF(BC1073="","",IF(BC1073&gt;0,COUNT($AY$2:AY1073),""))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4" spans="1:157" ht="15.75" customHeight="1">
      <c r="A1074" s="72" t="str">
        <f>IF('S.D.PASTE SHEET'!A1074="","",'S.D.PASTE SHEET'!A1074)</f>
        <v/>
      </c>
      <c s="72" t="str">
        <f>IF('S.D.PASTE SHEET'!B1074="","",'S.D.PASTE SHEET'!B1074)</f>
        <v/>
      </c>
      <c s="72" t="str">
        <f>IF('S.D.PASTE SHEET'!C1074="","",'S.D.PASTE SHEET'!C1074)</f>
        <v/>
      </c>
      <c s="73" t="str">
        <f>IF('S.D.PASTE SHEET'!D1074="","",'S.D.PASTE SHEET'!D1074)</f>
        <v/>
      </c>
      <c s="72" t="str">
        <f>IF('S.D.PASTE SHEET'!E1074="","",UPPER('S.D.PASTE SHEET'!E1074))</f>
        <v/>
      </c>
      <c s="72" t="str">
        <f>IF('S.D.PASTE SHEET'!F1074="","",'S.D.PASTE SHEET'!F1074)</f>
        <v/>
      </c>
      <c s="72" t="str">
        <f>IF('S.D.PASTE SHEET'!G1074="","",UPPER('S.D.PASTE SHEET'!G1074))</f>
        <v/>
      </c>
      <c s="72" t="str">
        <f>IF('S.D.PASTE SHEET'!H1074="","",UPPER('S.D.PASTE SHEET'!H1074))</f>
        <v/>
      </c>
      <c s="72" t="str">
        <f>IF('S.D.PASTE SHEET'!I1074="","",'S.D.PASTE SHEET'!I1074)</f>
        <v/>
      </c>
      <c s="73" t="str">
        <f>IF('S.D.PASTE SHEET'!J1074="","",'S.D.PASTE SHEET'!J1074)</f>
        <v/>
      </c>
      <c s="72" t="str">
        <f>IF('S.D.PASTE SHEET'!K1074="","",'S.D.PASTE SHEET'!K1074)</f>
        <v/>
      </c>
      <c s="72" t="str">
        <f>IF('S.D.PASTE SHEET'!L1074="","",'S.D.PASTE SHEET'!L1074)</f>
        <v/>
      </c>
      <c s="72" t="str">
        <f>IF('S.D.PASTE SHEET'!M1074="","",'S.D.PASTE SHEET'!M1074)</f>
        <v/>
      </c>
      <c s="72" t="str">
        <f>IF('S.D.PASTE SHEET'!N1074="","",'S.D.PASTE SHEET'!N1074)</f>
        <v/>
      </c>
      <c s="72" t="str">
        <f>IF('S.D.PASTE SHEET'!O1074="","",'S.D.PASTE SHEET'!O1074)</f>
        <v/>
      </c>
      <c s="72" t="str">
        <f>IF('S.D.PASTE SHEET'!P1074="","",'S.D.PASTE SHEET'!P1074)</f>
        <v/>
      </c>
      <c s="72" t="str">
        <f>IF('S.D.PASTE SHEET'!Q1074="","",'S.D.PASTE SHEET'!Q1074)</f>
        <v/>
      </c>
      <c s="72" t="str">
        <f>IF('S.D.PASTE SHEET'!R1074="","",'S.D.PASTE SHEET'!R1074)</f>
        <v/>
      </c>
      <c s="72" t="str">
        <f>IF('S.D.PASTE SHEET'!S1074="","",'S.D.PASTE SHEET'!S1074)</f>
        <v/>
      </c>
      <c s="72" t="str">
        <f>IF('S.D.PASTE SHEET'!T1074="","",'S.D.PASTE SHEET'!T1074)</f>
        <v/>
      </c>
      <c s="72" t="str">
        <f>IF('S.D.PASTE SHEET'!U1074="","",'S.D.PASTE SHEET'!U1074)</f>
        <v/>
      </c>
      <c s="72" t="str">
        <f>IF('S.D.PASTE SHEET'!V1074="","",'S.D.PASTE SHEET'!V1074)</f>
        <v/>
      </c>
      <c s="72" t="str">
        <f>IF('S.D.PASTE SHEET'!W1074="","",'S.D.PASTE SHEET'!W1074)</f>
        <v/>
      </c>
      <c s="72" t="str">
        <f>IF('S.D.PASTE SHEET'!X1074="","",'S.D.PASTE SHEET'!X1074)</f>
        <v/>
      </c>
      <c s="72" t="str">
        <f>IF('S.D.PASTE SHEET'!Y1074="","",'S.D.PASTE SHEET'!Y1074)</f>
        <v/>
      </c>
      <c s="72" t="str">
        <f>IF('S.D.PASTE SHEET'!Z1074="","",'S.D.PASTE SHEET'!Z1074)</f>
        <v/>
      </c>
      <c s="72" t="str">
        <f>IF('S.D.PASTE SHEET'!AA1074="","",'S.D.PASTE SHEET'!AA1074)</f>
        <v/>
      </c>
      <c s="72" t="str">
        <f>IF('S.D.PASTE SHEET'!AB1074="","",'S.D.PASTE SHEET'!AB1074)</f>
        <v/>
      </c>
      <c s="72" t="str">
        <f>IF('S.D.PASTE SHEET'!AC1074="","",'S.D.PASTE SHEET'!AC1074)</f>
        <v/>
      </c>
      <c s="72" t="str">
        <f>IF('S.D.PASTE SHEET'!AD1074="","",'S.D.PASTE SHEET'!AD1074)</f>
        <v/>
      </c>
      <c s="74"/>
      <c s="70" t="str">
        <f>IF(AK1074="","",IF(AK1074&gt;0,COUNT($AG$2:AG1074),""))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IF(BC1074="","",IF(BC1074&gt;0,COUNT($AY$2:AY1074),""))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5" spans="1:157" ht="15.75" customHeight="1">
      <c r="A1075" s="72" t="str">
        <f>IF('S.D.PASTE SHEET'!A1075="","",'S.D.PASTE SHEET'!A1075)</f>
        <v/>
      </c>
      <c s="72" t="str">
        <f>IF('S.D.PASTE SHEET'!B1075="","",'S.D.PASTE SHEET'!B1075)</f>
        <v/>
      </c>
      <c s="72" t="str">
        <f>IF('S.D.PASTE SHEET'!C1075="","",'S.D.PASTE SHEET'!C1075)</f>
        <v/>
      </c>
      <c s="73" t="str">
        <f>IF('S.D.PASTE SHEET'!D1075="","",'S.D.PASTE SHEET'!D1075)</f>
        <v/>
      </c>
      <c s="72" t="str">
        <f>IF('S.D.PASTE SHEET'!E1075="","",UPPER('S.D.PASTE SHEET'!E1075))</f>
        <v/>
      </c>
      <c s="72" t="str">
        <f>IF('S.D.PASTE SHEET'!F1075="","",'S.D.PASTE SHEET'!F1075)</f>
        <v/>
      </c>
      <c s="72" t="str">
        <f>IF('S.D.PASTE SHEET'!G1075="","",UPPER('S.D.PASTE SHEET'!G1075))</f>
        <v/>
      </c>
      <c s="72" t="str">
        <f>IF('S.D.PASTE SHEET'!H1075="","",UPPER('S.D.PASTE SHEET'!H1075))</f>
        <v/>
      </c>
      <c s="72" t="str">
        <f>IF('S.D.PASTE SHEET'!I1075="","",'S.D.PASTE SHEET'!I1075)</f>
        <v/>
      </c>
      <c s="73" t="str">
        <f>IF('S.D.PASTE SHEET'!J1075="","",'S.D.PASTE SHEET'!J1075)</f>
        <v/>
      </c>
      <c s="72" t="str">
        <f>IF('S.D.PASTE SHEET'!K1075="","",'S.D.PASTE SHEET'!K1075)</f>
        <v/>
      </c>
      <c s="72" t="str">
        <f>IF('S.D.PASTE SHEET'!L1075="","",'S.D.PASTE SHEET'!L1075)</f>
        <v/>
      </c>
      <c s="72" t="str">
        <f>IF('S.D.PASTE SHEET'!M1075="","",'S.D.PASTE SHEET'!M1075)</f>
        <v/>
      </c>
      <c s="72" t="str">
        <f>IF('S.D.PASTE SHEET'!N1075="","",'S.D.PASTE SHEET'!N1075)</f>
        <v/>
      </c>
      <c s="72" t="str">
        <f>IF('S.D.PASTE SHEET'!O1075="","",'S.D.PASTE SHEET'!O1075)</f>
        <v/>
      </c>
      <c s="72" t="str">
        <f>IF('S.D.PASTE SHEET'!P1075="","",'S.D.PASTE SHEET'!P1075)</f>
        <v/>
      </c>
      <c s="72" t="str">
        <f>IF('S.D.PASTE SHEET'!Q1075="","",'S.D.PASTE SHEET'!Q1075)</f>
        <v/>
      </c>
      <c s="72" t="str">
        <f>IF('S.D.PASTE SHEET'!R1075="","",'S.D.PASTE SHEET'!R1075)</f>
        <v/>
      </c>
      <c s="72" t="str">
        <f>IF('S.D.PASTE SHEET'!S1075="","",'S.D.PASTE SHEET'!S1075)</f>
        <v/>
      </c>
      <c s="72" t="str">
        <f>IF('S.D.PASTE SHEET'!T1075="","",'S.D.PASTE SHEET'!T1075)</f>
        <v/>
      </c>
      <c s="72" t="str">
        <f>IF('S.D.PASTE SHEET'!U1075="","",'S.D.PASTE SHEET'!U1075)</f>
        <v/>
      </c>
      <c s="72" t="str">
        <f>IF('S.D.PASTE SHEET'!V1075="","",'S.D.PASTE SHEET'!V1075)</f>
        <v/>
      </c>
      <c s="72" t="str">
        <f>IF('S.D.PASTE SHEET'!W1075="","",'S.D.PASTE SHEET'!W1075)</f>
        <v/>
      </c>
      <c s="72" t="str">
        <f>IF('S.D.PASTE SHEET'!X1075="","",'S.D.PASTE SHEET'!X1075)</f>
        <v/>
      </c>
      <c s="72" t="str">
        <f>IF('S.D.PASTE SHEET'!Y1075="","",'S.D.PASTE SHEET'!Y1075)</f>
        <v/>
      </c>
      <c s="72" t="str">
        <f>IF('S.D.PASTE SHEET'!Z1075="","",'S.D.PASTE SHEET'!Z1075)</f>
        <v/>
      </c>
      <c s="72" t="str">
        <f>IF('S.D.PASTE SHEET'!AA1075="","",'S.D.PASTE SHEET'!AA1075)</f>
        <v/>
      </c>
      <c s="72" t="str">
        <f>IF('S.D.PASTE SHEET'!AB1075="","",'S.D.PASTE SHEET'!AB1075)</f>
        <v/>
      </c>
      <c s="72" t="str">
        <f>IF('S.D.PASTE SHEET'!AC1075="","",'S.D.PASTE SHEET'!AC1075)</f>
        <v/>
      </c>
      <c s="72" t="str">
        <f>IF('S.D.PASTE SHEET'!AD1075="","",'S.D.PASTE SHEET'!AD1075)</f>
        <v/>
      </c>
      <c s="74"/>
      <c s="70" t="str">
        <f>IF(AK1075="","",IF(AK1075&gt;0,COUNT($AG$2:AG1075),""))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IF(BC1075="","",IF(BC1075&gt;0,COUNT($AY$2:AY1075),""))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6" spans="1:157" ht="15.75" customHeight="1">
      <c r="A1076" s="72" t="str">
        <f>IF('S.D.PASTE SHEET'!A1076="","",'S.D.PASTE SHEET'!A1076)</f>
        <v/>
      </c>
      <c s="72" t="str">
        <f>IF('S.D.PASTE SHEET'!B1076="","",'S.D.PASTE SHEET'!B1076)</f>
        <v/>
      </c>
      <c s="72" t="str">
        <f>IF('S.D.PASTE SHEET'!C1076="","",'S.D.PASTE SHEET'!C1076)</f>
        <v/>
      </c>
      <c s="73" t="str">
        <f>IF('S.D.PASTE SHEET'!D1076="","",'S.D.PASTE SHEET'!D1076)</f>
        <v/>
      </c>
      <c s="72" t="str">
        <f>IF('S.D.PASTE SHEET'!E1076="","",UPPER('S.D.PASTE SHEET'!E1076))</f>
        <v/>
      </c>
      <c s="72" t="str">
        <f>IF('S.D.PASTE SHEET'!F1076="","",'S.D.PASTE SHEET'!F1076)</f>
        <v/>
      </c>
      <c s="72" t="str">
        <f>IF('S.D.PASTE SHEET'!G1076="","",UPPER('S.D.PASTE SHEET'!G1076))</f>
        <v/>
      </c>
      <c s="72" t="str">
        <f>IF('S.D.PASTE SHEET'!H1076="","",UPPER('S.D.PASTE SHEET'!H1076))</f>
        <v/>
      </c>
      <c s="72" t="str">
        <f>IF('S.D.PASTE SHEET'!I1076="","",'S.D.PASTE SHEET'!I1076)</f>
        <v/>
      </c>
      <c s="73" t="str">
        <f>IF('S.D.PASTE SHEET'!J1076="","",'S.D.PASTE SHEET'!J1076)</f>
        <v/>
      </c>
      <c s="72" t="str">
        <f>IF('S.D.PASTE SHEET'!K1076="","",'S.D.PASTE SHEET'!K1076)</f>
        <v/>
      </c>
      <c s="72" t="str">
        <f>IF('S.D.PASTE SHEET'!L1076="","",'S.D.PASTE SHEET'!L1076)</f>
        <v/>
      </c>
      <c s="72" t="str">
        <f>IF('S.D.PASTE SHEET'!M1076="","",'S.D.PASTE SHEET'!M1076)</f>
        <v/>
      </c>
      <c s="72" t="str">
        <f>IF('S.D.PASTE SHEET'!N1076="","",'S.D.PASTE SHEET'!N1076)</f>
        <v/>
      </c>
      <c s="72" t="str">
        <f>IF('S.D.PASTE SHEET'!O1076="","",'S.D.PASTE SHEET'!O1076)</f>
        <v/>
      </c>
      <c s="72" t="str">
        <f>IF('S.D.PASTE SHEET'!P1076="","",'S.D.PASTE SHEET'!P1076)</f>
        <v/>
      </c>
      <c s="72" t="str">
        <f>IF('S.D.PASTE SHEET'!Q1076="","",'S.D.PASTE SHEET'!Q1076)</f>
        <v/>
      </c>
      <c s="72" t="str">
        <f>IF('S.D.PASTE SHEET'!R1076="","",'S.D.PASTE SHEET'!R1076)</f>
        <v/>
      </c>
      <c s="72" t="str">
        <f>IF('S.D.PASTE SHEET'!S1076="","",'S.D.PASTE SHEET'!S1076)</f>
        <v/>
      </c>
      <c s="72" t="str">
        <f>IF('S.D.PASTE SHEET'!T1076="","",'S.D.PASTE SHEET'!T1076)</f>
        <v/>
      </c>
      <c s="72" t="str">
        <f>IF('S.D.PASTE SHEET'!U1076="","",'S.D.PASTE SHEET'!U1076)</f>
        <v/>
      </c>
      <c s="72" t="str">
        <f>IF('S.D.PASTE SHEET'!V1076="","",'S.D.PASTE SHEET'!V1076)</f>
        <v/>
      </c>
      <c s="72" t="str">
        <f>IF('S.D.PASTE SHEET'!W1076="","",'S.D.PASTE SHEET'!W1076)</f>
        <v/>
      </c>
      <c s="72" t="str">
        <f>IF('S.D.PASTE SHEET'!X1076="","",'S.D.PASTE SHEET'!X1076)</f>
        <v/>
      </c>
      <c s="72" t="str">
        <f>IF('S.D.PASTE SHEET'!Y1076="","",'S.D.PASTE SHEET'!Y1076)</f>
        <v/>
      </c>
      <c s="72" t="str">
        <f>IF('S.D.PASTE SHEET'!Z1076="","",'S.D.PASTE SHEET'!Z1076)</f>
        <v/>
      </c>
      <c s="72" t="str">
        <f>IF('S.D.PASTE SHEET'!AA1076="","",'S.D.PASTE SHEET'!AA1076)</f>
        <v/>
      </c>
      <c s="72" t="str">
        <f>IF('S.D.PASTE SHEET'!AB1076="","",'S.D.PASTE SHEET'!AB1076)</f>
        <v/>
      </c>
      <c s="72" t="str">
        <f>IF('S.D.PASTE SHEET'!AC1076="","",'S.D.PASTE SHEET'!AC1076)</f>
        <v/>
      </c>
      <c s="72" t="str">
        <f>IF('S.D.PASTE SHEET'!AD1076="","",'S.D.PASTE SHEET'!AD1076)</f>
        <v/>
      </c>
      <c s="74"/>
      <c s="70" t="str">
        <f>IF(AK1076="","",IF(AK1076&gt;0,COUNT($AG$2:AG1076),""))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IF(BC1076="","",IF(BC1076&gt;0,COUNT($AY$2:AY1076),""))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7" spans="1:157" ht="15.75" customHeight="1">
      <c r="A1077" s="72" t="str">
        <f>IF('S.D.PASTE SHEET'!A1077="","",'S.D.PASTE SHEET'!A1077)</f>
        <v/>
      </c>
      <c s="72" t="str">
        <f>IF('S.D.PASTE SHEET'!B1077="","",'S.D.PASTE SHEET'!B1077)</f>
        <v/>
      </c>
      <c s="72" t="str">
        <f>IF('S.D.PASTE SHEET'!C1077="","",'S.D.PASTE SHEET'!C1077)</f>
        <v/>
      </c>
      <c s="73" t="str">
        <f>IF('S.D.PASTE SHEET'!D1077="","",'S.D.PASTE SHEET'!D1077)</f>
        <v/>
      </c>
      <c s="72" t="str">
        <f>IF('S.D.PASTE SHEET'!E1077="","",UPPER('S.D.PASTE SHEET'!E1077))</f>
        <v/>
      </c>
      <c s="72" t="str">
        <f>IF('S.D.PASTE SHEET'!F1077="","",'S.D.PASTE SHEET'!F1077)</f>
        <v/>
      </c>
      <c s="72" t="str">
        <f>IF('S.D.PASTE SHEET'!G1077="","",UPPER('S.D.PASTE SHEET'!G1077))</f>
        <v/>
      </c>
      <c s="72" t="str">
        <f>IF('S.D.PASTE SHEET'!H1077="","",UPPER('S.D.PASTE SHEET'!H1077))</f>
        <v/>
      </c>
      <c s="72" t="str">
        <f>IF('S.D.PASTE SHEET'!I1077="","",'S.D.PASTE SHEET'!I1077)</f>
        <v/>
      </c>
      <c s="73" t="str">
        <f>IF('S.D.PASTE SHEET'!J1077="","",'S.D.PASTE SHEET'!J1077)</f>
        <v/>
      </c>
      <c s="72" t="str">
        <f>IF('S.D.PASTE SHEET'!K1077="","",'S.D.PASTE SHEET'!K1077)</f>
        <v/>
      </c>
      <c s="72" t="str">
        <f>IF('S.D.PASTE SHEET'!L1077="","",'S.D.PASTE SHEET'!L1077)</f>
        <v/>
      </c>
      <c s="72" t="str">
        <f>IF('S.D.PASTE SHEET'!M1077="","",'S.D.PASTE SHEET'!M1077)</f>
        <v/>
      </c>
      <c s="72" t="str">
        <f>IF('S.D.PASTE SHEET'!N1077="","",'S.D.PASTE SHEET'!N1077)</f>
        <v/>
      </c>
      <c s="72" t="str">
        <f>IF('S.D.PASTE SHEET'!O1077="","",'S.D.PASTE SHEET'!O1077)</f>
        <v/>
      </c>
      <c s="72" t="str">
        <f>IF('S.D.PASTE SHEET'!P1077="","",'S.D.PASTE SHEET'!P1077)</f>
        <v/>
      </c>
      <c s="72" t="str">
        <f>IF('S.D.PASTE SHEET'!Q1077="","",'S.D.PASTE SHEET'!Q1077)</f>
        <v/>
      </c>
      <c s="72" t="str">
        <f>IF('S.D.PASTE SHEET'!R1077="","",'S.D.PASTE SHEET'!R1077)</f>
        <v/>
      </c>
      <c s="72" t="str">
        <f>IF('S.D.PASTE SHEET'!S1077="","",'S.D.PASTE SHEET'!S1077)</f>
        <v/>
      </c>
      <c s="72" t="str">
        <f>IF('S.D.PASTE SHEET'!T1077="","",'S.D.PASTE SHEET'!T1077)</f>
        <v/>
      </c>
      <c s="72" t="str">
        <f>IF('S.D.PASTE SHEET'!U1077="","",'S.D.PASTE SHEET'!U1077)</f>
        <v/>
      </c>
      <c s="72" t="str">
        <f>IF('S.D.PASTE SHEET'!V1077="","",'S.D.PASTE SHEET'!V1077)</f>
        <v/>
      </c>
      <c s="72" t="str">
        <f>IF('S.D.PASTE SHEET'!W1077="","",'S.D.PASTE SHEET'!W1077)</f>
        <v/>
      </c>
      <c s="72" t="str">
        <f>IF('S.D.PASTE SHEET'!X1077="","",'S.D.PASTE SHEET'!X1077)</f>
        <v/>
      </c>
      <c s="72" t="str">
        <f>IF('S.D.PASTE SHEET'!Y1077="","",'S.D.PASTE SHEET'!Y1077)</f>
        <v/>
      </c>
      <c s="72" t="str">
        <f>IF('S.D.PASTE SHEET'!Z1077="","",'S.D.PASTE SHEET'!Z1077)</f>
        <v/>
      </c>
      <c s="72" t="str">
        <f>IF('S.D.PASTE SHEET'!AA1077="","",'S.D.PASTE SHEET'!AA1077)</f>
        <v/>
      </c>
      <c s="72" t="str">
        <f>IF('S.D.PASTE SHEET'!AB1077="","",'S.D.PASTE SHEET'!AB1077)</f>
        <v/>
      </c>
      <c s="72" t="str">
        <f>IF('S.D.PASTE SHEET'!AC1077="","",'S.D.PASTE SHEET'!AC1077)</f>
        <v/>
      </c>
      <c s="72" t="str">
        <f>IF('S.D.PASTE SHEET'!AD1077="","",'S.D.PASTE SHEET'!AD1077)</f>
        <v/>
      </c>
      <c s="74"/>
      <c s="70" t="str">
        <f>IF(AK1077="","",IF(AK1077&gt;0,COUNT($AG$2:AG1077),""))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IF(BC1077="","",IF(BC1077&gt;0,COUNT($AY$2:AY1077),""))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8" spans="1:157" ht="15.75" customHeight="1">
      <c r="A1078" s="72" t="str">
        <f>IF('S.D.PASTE SHEET'!A1078="","",'S.D.PASTE SHEET'!A1078)</f>
        <v/>
      </c>
      <c s="72" t="str">
        <f>IF('S.D.PASTE SHEET'!B1078="","",'S.D.PASTE SHEET'!B1078)</f>
        <v/>
      </c>
      <c s="72" t="str">
        <f>IF('S.D.PASTE SHEET'!C1078="","",'S.D.PASTE SHEET'!C1078)</f>
        <v/>
      </c>
      <c s="73" t="str">
        <f>IF('S.D.PASTE SHEET'!D1078="","",'S.D.PASTE SHEET'!D1078)</f>
        <v/>
      </c>
      <c s="72" t="str">
        <f>IF('S.D.PASTE SHEET'!E1078="","",UPPER('S.D.PASTE SHEET'!E1078))</f>
        <v/>
      </c>
      <c s="72" t="str">
        <f>IF('S.D.PASTE SHEET'!F1078="","",'S.D.PASTE SHEET'!F1078)</f>
        <v/>
      </c>
      <c s="72" t="str">
        <f>IF('S.D.PASTE SHEET'!G1078="","",UPPER('S.D.PASTE SHEET'!G1078))</f>
        <v/>
      </c>
      <c s="72" t="str">
        <f>IF('S.D.PASTE SHEET'!H1078="","",UPPER('S.D.PASTE SHEET'!H1078))</f>
        <v/>
      </c>
      <c s="72" t="str">
        <f>IF('S.D.PASTE SHEET'!I1078="","",'S.D.PASTE SHEET'!I1078)</f>
        <v/>
      </c>
      <c s="73" t="str">
        <f>IF('S.D.PASTE SHEET'!J1078="","",'S.D.PASTE SHEET'!J1078)</f>
        <v/>
      </c>
      <c s="72" t="str">
        <f>IF('S.D.PASTE SHEET'!K1078="","",'S.D.PASTE SHEET'!K1078)</f>
        <v/>
      </c>
      <c s="72" t="str">
        <f>IF('S.D.PASTE SHEET'!L1078="","",'S.D.PASTE SHEET'!L1078)</f>
        <v/>
      </c>
      <c s="72" t="str">
        <f>IF('S.D.PASTE SHEET'!M1078="","",'S.D.PASTE SHEET'!M1078)</f>
        <v/>
      </c>
      <c s="72" t="str">
        <f>IF('S.D.PASTE SHEET'!N1078="","",'S.D.PASTE SHEET'!N1078)</f>
        <v/>
      </c>
      <c s="72" t="str">
        <f>IF('S.D.PASTE SHEET'!O1078="","",'S.D.PASTE SHEET'!O1078)</f>
        <v/>
      </c>
      <c s="72" t="str">
        <f>IF('S.D.PASTE SHEET'!P1078="","",'S.D.PASTE SHEET'!P1078)</f>
        <v/>
      </c>
      <c s="72" t="str">
        <f>IF('S.D.PASTE SHEET'!Q1078="","",'S.D.PASTE SHEET'!Q1078)</f>
        <v/>
      </c>
      <c s="72" t="str">
        <f>IF('S.D.PASTE SHEET'!R1078="","",'S.D.PASTE SHEET'!R1078)</f>
        <v/>
      </c>
      <c s="72" t="str">
        <f>IF('S.D.PASTE SHEET'!S1078="","",'S.D.PASTE SHEET'!S1078)</f>
        <v/>
      </c>
      <c s="72" t="str">
        <f>IF('S.D.PASTE SHEET'!T1078="","",'S.D.PASTE SHEET'!T1078)</f>
        <v/>
      </c>
      <c s="72" t="str">
        <f>IF('S.D.PASTE SHEET'!U1078="","",'S.D.PASTE SHEET'!U1078)</f>
        <v/>
      </c>
      <c s="72" t="str">
        <f>IF('S.D.PASTE SHEET'!V1078="","",'S.D.PASTE SHEET'!V1078)</f>
        <v/>
      </c>
      <c s="72" t="str">
        <f>IF('S.D.PASTE SHEET'!W1078="","",'S.D.PASTE SHEET'!W1078)</f>
        <v/>
      </c>
      <c s="72" t="str">
        <f>IF('S.D.PASTE SHEET'!X1078="","",'S.D.PASTE SHEET'!X1078)</f>
        <v/>
      </c>
      <c s="72" t="str">
        <f>IF('S.D.PASTE SHEET'!Y1078="","",'S.D.PASTE SHEET'!Y1078)</f>
        <v/>
      </c>
      <c s="72" t="str">
        <f>IF('S.D.PASTE SHEET'!Z1078="","",'S.D.PASTE SHEET'!Z1078)</f>
        <v/>
      </c>
      <c s="72" t="str">
        <f>IF('S.D.PASTE SHEET'!AA1078="","",'S.D.PASTE SHEET'!AA1078)</f>
        <v/>
      </c>
      <c s="72" t="str">
        <f>IF('S.D.PASTE SHEET'!AB1078="","",'S.D.PASTE SHEET'!AB1078)</f>
        <v/>
      </c>
      <c s="72" t="str">
        <f>IF('S.D.PASTE SHEET'!AC1078="","",'S.D.PASTE SHEET'!AC1078)</f>
        <v/>
      </c>
      <c s="72" t="str">
        <f>IF('S.D.PASTE SHEET'!AD1078="","",'S.D.PASTE SHEET'!AD1078)</f>
        <v/>
      </c>
      <c s="74"/>
      <c s="70" t="str">
        <f>IF(AK1078="","",IF(AK1078&gt;0,COUNT($AG$2:AG1078),""))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IF(BC1078="","",IF(BC1078&gt;0,COUNT($AY$2:AY1078),""))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79" spans="1:157" ht="15.75" customHeight="1">
      <c r="A1079" s="72" t="str">
        <f>IF('S.D.PASTE SHEET'!A1079="","",'S.D.PASTE SHEET'!A1079)</f>
        <v/>
      </c>
      <c s="72" t="str">
        <f>IF('S.D.PASTE SHEET'!B1079="","",'S.D.PASTE SHEET'!B1079)</f>
        <v/>
      </c>
      <c s="72" t="str">
        <f>IF('S.D.PASTE SHEET'!C1079="","",'S.D.PASTE SHEET'!C1079)</f>
        <v/>
      </c>
      <c s="73" t="str">
        <f>IF('S.D.PASTE SHEET'!D1079="","",'S.D.PASTE SHEET'!D1079)</f>
        <v/>
      </c>
      <c s="72" t="str">
        <f>IF('S.D.PASTE SHEET'!E1079="","",UPPER('S.D.PASTE SHEET'!E1079))</f>
        <v/>
      </c>
      <c s="72" t="str">
        <f>IF('S.D.PASTE SHEET'!F1079="","",'S.D.PASTE SHEET'!F1079)</f>
        <v/>
      </c>
      <c s="72" t="str">
        <f>IF('S.D.PASTE SHEET'!G1079="","",UPPER('S.D.PASTE SHEET'!G1079))</f>
        <v/>
      </c>
      <c s="72" t="str">
        <f>IF('S.D.PASTE SHEET'!H1079="","",UPPER('S.D.PASTE SHEET'!H1079))</f>
        <v/>
      </c>
      <c s="72" t="str">
        <f>IF('S.D.PASTE SHEET'!I1079="","",'S.D.PASTE SHEET'!I1079)</f>
        <v/>
      </c>
      <c s="73" t="str">
        <f>IF('S.D.PASTE SHEET'!J1079="","",'S.D.PASTE SHEET'!J1079)</f>
        <v/>
      </c>
      <c s="72" t="str">
        <f>IF('S.D.PASTE SHEET'!K1079="","",'S.D.PASTE SHEET'!K1079)</f>
        <v/>
      </c>
      <c s="72" t="str">
        <f>IF('S.D.PASTE SHEET'!L1079="","",'S.D.PASTE SHEET'!L1079)</f>
        <v/>
      </c>
      <c s="72" t="str">
        <f>IF('S.D.PASTE SHEET'!M1079="","",'S.D.PASTE SHEET'!M1079)</f>
        <v/>
      </c>
      <c s="72" t="str">
        <f>IF('S.D.PASTE SHEET'!N1079="","",'S.D.PASTE SHEET'!N1079)</f>
        <v/>
      </c>
      <c s="72" t="str">
        <f>IF('S.D.PASTE SHEET'!O1079="","",'S.D.PASTE SHEET'!O1079)</f>
        <v/>
      </c>
      <c s="72" t="str">
        <f>IF('S.D.PASTE SHEET'!P1079="","",'S.D.PASTE SHEET'!P1079)</f>
        <v/>
      </c>
      <c s="72" t="str">
        <f>IF('S.D.PASTE SHEET'!Q1079="","",'S.D.PASTE SHEET'!Q1079)</f>
        <v/>
      </c>
      <c s="72" t="str">
        <f>IF('S.D.PASTE SHEET'!R1079="","",'S.D.PASTE SHEET'!R1079)</f>
        <v/>
      </c>
      <c s="72" t="str">
        <f>IF('S.D.PASTE SHEET'!S1079="","",'S.D.PASTE SHEET'!S1079)</f>
        <v/>
      </c>
      <c s="72" t="str">
        <f>IF('S.D.PASTE SHEET'!T1079="","",'S.D.PASTE SHEET'!T1079)</f>
        <v/>
      </c>
      <c s="72" t="str">
        <f>IF('S.D.PASTE SHEET'!U1079="","",'S.D.PASTE SHEET'!U1079)</f>
        <v/>
      </c>
      <c s="72" t="str">
        <f>IF('S.D.PASTE SHEET'!V1079="","",'S.D.PASTE SHEET'!V1079)</f>
        <v/>
      </c>
      <c s="72" t="str">
        <f>IF('S.D.PASTE SHEET'!W1079="","",'S.D.PASTE SHEET'!W1079)</f>
        <v/>
      </c>
      <c s="72" t="str">
        <f>IF('S.D.PASTE SHEET'!X1079="","",'S.D.PASTE SHEET'!X1079)</f>
        <v/>
      </c>
      <c s="72" t="str">
        <f>IF('S.D.PASTE SHEET'!Y1079="","",'S.D.PASTE SHEET'!Y1079)</f>
        <v/>
      </c>
      <c s="72" t="str">
        <f>IF('S.D.PASTE SHEET'!Z1079="","",'S.D.PASTE SHEET'!Z1079)</f>
        <v/>
      </c>
      <c s="72" t="str">
        <f>IF('S.D.PASTE SHEET'!AA1079="","",'S.D.PASTE SHEET'!AA1079)</f>
        <v/>
      </c>
      <c s="72" t="str">
        <f>IF('S.D.PASTE SHEET'!AB1079="","",'S.D.PASTE SHEET'!AB1079)</f>
        <v/>
      </c>
      <c s="72" t="str">
        <f>IF('S.D.PASTE SHEET'!AC1079="","",'S.D.PASTE SHEET'!AC1079)</f>
        <v/>
      </c>
      <c s="72" t="str">
        <f>IF('S.D.PASTE SHEET'!AD1079="","",'S.D.PASTE SHEET'!AD1079)</f>
        <v/>
      </c>
      <c s="74"/>
      <c s="70" t="str">
        <f>IF(AK1079="","",IF(AK1079&gt;0,COUNT($AG$2:AG1079),""))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IF(BC1079="","",IF(BC1079&gt;0,COUNT($AY$2:AY1079),""))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0" spans="1:157" ht="15.75" customHeight="1">
      <c r="A1080" s="72" t="str">
        <f>IF('S.D.PASTE SHEET'!A1080="","",'S.D.PASTE SHEET'!A1080)</f>
        <v/>
      </c>
      <c s="72" t="str">
        <f>IF('S.D.PASTE SHEET'!B1080="","",'S.D.PASTE SHEET'!B1080)</f>
        <v/>
      </c>
      <c s="72" t="str">
        <f>IF('S.D.PASTE SHEET'!C1080="","",'S.D.PASTE SHEET'!C1080)</f>
        <v/>
      </c>
      <c s="73" t="str">
        <f>IF('S.D.PASTE SHEET'!D1080="","",'S.D.PASTE SHEET'!D1080)</f>
        <v/>
      </c>
      <c s="72" t="str">
        <f>IF('S.D.PASTE SHEET'!E1080="","",UPPER('S.D.PASTE SHEET'!E1080))</f>
        <v/>
      </c>
      <c s="72" t="str">
        <f>IF('S.D.PASTE SHEET'!F1080="","",'S.D.PASTE SHEET'!F1080)</f>
        <v/>
      </c>
      <c s="72" t="str">
        <f>IF('S.D.PASTE SHEET'!G1080="","",UPPER('S.D.PASTE SHEET'!G1080))</f>
        <v/>
      </c>
      <c s="72" t="str">
        <f>IF('S.D.PASTE SHEET'!H1080="","",UPPER('S.D.PASTE SHEET'!H1080))</f>
        <v/>
      </c>
      <c s="72" t="str">
        <f>IF('S.D.PASTE SHEET'!I1080="","",'S.D.PASTE SHEET'!I1080)</f>
        <v/>
      </c>
      <c s="73" t="str">
        <f>IF('S.D.PASTE SHEET'!J1080="","",'S.D.PASTE SHEET'!J1080)</f>
        <v/>
      </c>
      <c s="72" t="str">
        <f>IF('S.D.PASTE SHEET'!K1080="","",'S.D.PASTE SHEET'!K1080)</f>
        <v/>
      </c>
      <c s="72" t="str">
        <f>IF('S.D.PASTE SHEET'!L1080="","",'S.D.PASTE SHEET'!L1080)</f>
        <v/>
      </c>
      <c s="72" t="str">
        <f>IF('S.D.PASTE SHEET'!M1080="","",'S.D.PASTE SHEET'!M1080)</f>
        <v/>
      </c>
      <c s="72" t="str">
        <f>IF('S.D.PASTE SHEET'!N1080="","",'S.D.PASTE SHEET'!N1080)</f>
        <v/>
      </c>
      <c s="72" t="str">
        <f>IF('S.D.PASTE SHEET'!O1080="","",'S.D.PASTE SHEET'!O1080)</f>
        <v/>
      </c>
      <c s="72" t="str">
        <f>IF('S.D.PASTE SHEET'!P1080="","",'S.D.PASTE SHEET'!P1080)</f>
        <v/>
      </c>
      <c s="72" t="str">
        <f>IF('S.D.PASTE SHEET'!Q1080="","",'S.D.PASTE SHEET'!Q1080)</f>
        <v/>
      </c>
      <c s="72" t="str">
        <f>IF('S.D.PASTE SHEET'!R1080="","",'S.D.PASTE SHEET'!R1080)</f>
        <v/>
      </c>
      <c s="72" t="str">
        <f>IF('S.D.PASTE SHEET'!S1080="","",'S.D.PASTE SHEET'!S1080)</f>
        <v/>
      </c>
      <c s="72" t="str">
        <f>IF('S.D.PASTE SHEET'!T1080="","",'S.D.PASTE SHEET'!T1080)</f>
        <v/>
      </c>
      <c s="72" t="str">
        <f>IF('S.D.PASTE SHEET'!U1080="","",'S.D.PASTE SHEET'!U1080)</f>
        <v/>
      </c>
      <c s="72" t="str">
        <f>IF('S.D.PASTE SHEET'!V1080="","",'S.D.PASTE SHEET'!V1080)</f>
        <v/>
      </c>
      <c s="72" t="str">
        <f>IF('S.D.PASTE SHEET'!W1080="","",'S.D.PASTE SHEET'!W1080)</f>
        <v/>
      </c>
      <c s="72" t="str">
        <f>IF('S.D.PASTE SHEET'!X1080="","",'S.D.PASTE SHEET'!X1080)</f>
        <v/>
      </c>
      <c s="72" t="str">
        <f>IF('S.D.PASTE SHEET'!Y1080="","",'S.D.PASTE SHEET'!Y1080)</f>
        <v/>
      </c>
      <c s="72" t="str">
        <f>IF('S.D.PASTE SHEET'!Z1080="","",'S.D.PASTE SHEET'!Z1080)</f>
        <v/>
      </c>
      <c s="72" t="str">
        <f>IF('S.D.PASTE SHEET'!AA1080="","",'S.D.PASTE SHEET'!AA1080)</f>
        <v/>
      </c>
      <c s="72" t="str">
        <f>IF('S.D.PASTE SHEET'!AB1080="","",'S.D.PASTE SHEET'!AB1080)</f>
        <v/>
      </c>
      <c s="72" t="str">
        <f>IF('S.D.PASTE SHEET'!AC1080="","",'S.D.PASTE SHEET'!AC1080)</f>
        <v/>
      </c>
      <c s="72" t="str">
        <f>IF('S.D.PASTE SHEET'!AD1080="","",'S.D.PASTE SHEET'!AD1080)</f>
        <v/>
      </c>
      <c s="74"/>
      <c s="70" t="str">
        <f>IF(AK1080="","",IF(AK1080&gt;0,COUNT($AG$2:AG1080),""))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IF(BC1080="","",IF(BC1080&gt;0,COUNT($AY$2:AY1080),""))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1" spans="1:157" ht="15.75" customHeight="1">
      <c r="A1081" s="72" t="str">
        <f>IF('S.D.PASTE SHEET'!A1081="","",'S.D.PASTE SHEET'!A1081)</f>
        <v/>
      </c>
      <c s="72" t="str">
        <f>IF('S.D.PASTE SHEET'!B1081="","",'S.D.PASTE SHEET'!B1081)</f>
        <v/>
      </c>
      <c s="72" t="str">
        <f>IF('S.D.PASTE SHEET'!C1081="","",'S.D.PASTE SHEET'!C1081)</f>
        <v/>
      </c>
      <c s="73" t="str">
        <f>IF('S.D.PASTE SHEET'!D1081="","",'S.D.PASTE SHEET'!D1081)</f>
        <v/>
      </c>
      <c s="72" t="str">
        <f>IF('S.D.PASTE SHEET'!E1081="","",UPPER('S.D.PASTE SHEET'!E1081))</f>
        <v/>
      </c>
      <c s="72" t="str">
        <f>IF('S.D.PASTE SHEET'!F1081="","",'S.D.PASTE SHEET'!F1081)</f>
        <v/>
      </c>
      <c s="72" t="str">
        <f>IF('S.D.PASTE SHEET'!G1081="","",UPPER('S.D.PASTE SHEET'!G1081))</f>
        <v/>
      </c>
      <c s="72" t="str">
        <f>IF('S.D.PASTE SHEET'!H1081="","",UPPER('S.D.PASTE SHEET'!H1081))</f>
        <v/>
      </c>
      <c s="72" t="str">
        <f>IF('S.D.PASTE SHEET'!I1081="","",'S.D.PASTE SHEET'!I1081)</f>
        <v/>
      </c>
      <c s="73" t="str">
        <f>IF('S.D.PASTE SHEET'!J1081="","",'S.D.PASTE SHEET'!J1081)</f>
        <v/>
      </c>
      <c s="72" t="str">
        <f>IF('S.D.PASTE SHEET'!K1081="","",'S.D.PASTE SHEET'!K1081)</f>
        <v/>
      </c>
      <c s="72" t="str">
        <f>IF('S.D.PASTE SHEET'!L1081="","",'S.D.PASTE SHEET'!L1081)</f>
        <v/>
      </c>
      <c s="72" t="str">
        <f>IF('S.D.PASTE SHEET'!M1081="","",'S.D.PASTE SHEET'!M1081)</f>
        <v/>
      </c>
      <c s="72" t="str">
        <f>IF('S.D.PASTE SHEET'!N1081="","",'S.D.PASTE SHEET'!N1081)</f>
        <v/>
      </c>
      <c s="72" t="str">
        <f>IF('S.D.PASTE SHEET'!O1081="","",'S.D.PASTE SHEET'!O1081)</f>
        <v/>
      </c>
      <c s="72" t="str">
        <f>IF('S.D.PASTE SHEET'!P1081="","",'S.D.PASTE SHEET'!P1081)</f>
        <v/>
      </c>
      <c s="72" t="str">
        <f>IF('S.D.PASTE SHEET'!Q1081="","",'S.D.PASTE SHEET'!Q1081)</f>
        <v/>
      </c>
      <c s="72" t="str">
        <f>IF('S.D.PASTE SHEET'!R1081="","",'S.D.PASTE SHEET'!R1081)</f>
        <v/>
      </c>
      <c s="72" t="str">
        <f>IF('S.D.PASTE SHEET'!S1081="","",'S.D.PASTE SHEET'!S1081)</f>
        <v/>
      </c>
      <c s="72" t="str">
        <f>IF('S.D.PASTE SHEET'!T1081="","",'S.D.PASTE SHEET'!T1081)</f>
        <v/>
      </c>
      <c s="72" t="str">
        <f>IF('S.D.PASTE SHEET'!U1081="","",'S.D.PASTE SHEET'!U1081)</f>
        <v/>
      </c>
      <c s="72" t="str">
        <f>IF('S.D.PASTE SHEET'!V1081="","",'S.D.PASTE SHEET'!V1081)</f>
        <v/>
      </c>
      <c s="72" t="str">
        <f>IF('S.D.PASTE SHEET'!W1081="","",'S.D.PASTE SHEET'!W1081)</f>
        <v/>
      </c>
      <c s="72" t="str">
        <f>IF('S.D.PASTE SHEET'!X1081="","",'S.D.PASTE SHEET'!X1081)</f>
        <v/>
      </c>
      <c s="72" t="str">
        <f>IF('S.D.PASTE SHEET'!Y1081="","",'S.D.PASTE SHEET'!Y1081)</f>
        <v/>
      </c>
      <c s="72" t="str">
        <f>IF('S.D.PASTE SHEET'!Z1081="","",'S.D.PASTE SHEET'!Z1081)</f>
        <v/>
      </c>
      <c s="72" t="str">
        <f>IF('S.D.PASTE SHEET'!AA1081="","",'S.D.PASTE SHEET'!AA1081)</f>
        <v/>
      </c>
      <c s="72" t="str">
        <f>IF('S.D.PASTE SHEET'!AB1081="","",'S.D.PASTE SHEET'!AB1081)</f>
        <v/>
      </c>
      <c s="72" t="str">
        <f>IF('S.D.PASTE SHEET'!AC1081="","",'S.D.PASTE SHEET'!AC1081)</f>
        <v/>
      </c>
      <c s="72" t="str">
        <f>IF('S.D.PASTE SHEET'!AD1081="","",'S.D.PASTE SHEET'!AD1081)</f>
        <v/>
      </c>
      <c s="74"/>
      <c s="70" t="str">
        <f>IF(AK1081="","",IF(AK1081&gt;0,COUNT($AG$2:AG1081),""))</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IF(BC1081="","",IF(BC1081&gt;0,COUNT($AY$2:AY1081),""))</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2" spans="1:157" ht="15.75" customHeight="1">
      <c r="A1082" s="72" t="str">
        <f>IF('S.D.PASTE SHEET'!A1082="","",'S.D.PASTE SHEET'!A1082)</f>
        <v/>
      </c>
      <c s="72" t="str">
        <f>IF('S.D.PASTE SHEET'!B1082="","",'S.D.PASTE SHEET'!B1082)</f>
        <v/>
      </c>
      <c s="72" t="str">
        <f>IF('S.D.PASTE SHEET'!C1082="","",'S.D.PASTE SHEET'!C1082)</f>
        <v/>
      </c>
      <c s="73" t="str">
        <f>IF('S.D.PASTE SHEET'!D1082="","",'S.D.PASTE SHEET'!D1082)</f>
        <v/>
      </c>
      <c s="72" t="str">
        <f>IF('S.D.PASTE SHEET'!E1082="","",UPPER('S.D.PASTE SHEET'!E1082))</f>
        <v/>
      </c>
      <c s="72" t="str">
        <f>IF('S.D.PASTE SHEET'!F1082="","",'S.D.PASTE SHEET'!F1082)</f>
        <v/>
      </c>
      <c s="72" t="str">
        <f>IF('S.D.PASTE SHEET'!G1082="","",UPPER('S.D.PASTE SHEET'!G1082))</f>
        <v/>
      </c>
      <c s="72" t="str">
        <f>IF('S.D.PASTE SHEET'!H1082="","",UPPER('S.D.PASTE SHEET'!H1082))</f>
        <v/>
      </c>
      <c s="72" t="str">
        <f>IF('S.D.PASTE SHEET'!I1082="","",'S.D.PASTE SHEET'!I1082)</f>
        <v/>
      </c>
      <c s="73" t="str">
        <f>IF('S.D.PASTE SHEET'!J1082="","",'S.D.PASTE SHEET'!J1082)</f>
        <v/>
      </c>
      <c s="72" t="str">
        <f>IF('S.D.PASTE SHEET'!K1082="","",'S.D.PASTE SHEET'!K1082)</f>
        <v/>
      </c>
      <c s="72" t="str">
        <f>IF('S.D.PASTE SHEET'!L1082="","",'S.D.PASTE SHEET'!L1082)</f>
        <v/>
      </c>
      <c s="72" t="str">
        <f>IF('S.D.PASTE SHEET'!M1082="","",'S.D.PASTE SHEET'!M1082)</f>
        <v/>
      </c>
      <c s="72" t="str">
        <f>IF('S.D.PASTE SHEET'!N1082="","",'S.D.PASTE SHEET'!N1082)</f>
        <v/>
      </c>
      <c s="72" t="str">
        <f>IF('S.D.PASTE SHEET'!O1082="","",'S.D.PASTE SHEET'!O1082)</f>
        <v/>
      </c>
      <c s="72" t="str">
        <f>IF('S.D.PASTE SHEET'!P1082="","",'S.D.PASTE SHEET'!P1082)</f>
        <v/>
      </c>
      <c s="72" t="str">
        <f>IF('S.D.PASTE SHEET'!Q1082="","",'S.D.PASTE SHEET'!Q1082)</f>
        <v/>
      </c>
      <c s="72" t="str">
        <f>IF('S.D.PASTE SHEET'!R1082="","",'S.D.PASTE SHEET'!R1082)</f>
        <v/>
      </c>
      <c s="72" t="str">
        <f>IF('S.D.PASTE SHEET'!S1082="","",'S.D.PASTE SHEET'!S1082)</f>
        <v/>
      </c>
      <c s="72" t="str">
        <f>IF('S.D.PASTE SHEET'!T1082="","",'S.D.PASTE SHEET'!T1082)</f>
        <v/>
      </c>
      <c s="72" t="str">
        <f>IF('S.D.PASTE SHEET'!U1082="","",'S.D.PASTE SHEET'!U1082)</f>
        <v/>
      </c>
      <c s="72" t="str">
        <f>IF('S.D.PASTE SHEET'!V1082="","",'S.D.PASTE SHEET'!V1082)</f>
        <v/>
      </c>
      <c s="72" t="str">
        <f>IF('S.D.PASTE SHEET'!W1082="","",'S.D.PASTE SHEET'!W1082)</f>
        <v/>
      </c>
      <c s="72" t="str">
        <f>IF('S.D.PASTE SHEET'!X1082="","",'S.D.PASTE SHEET'!X1082)</f>
        <v/>
      </c>
      <c s="72" t="str">
        <f>IF('S.D.PASTE SHEET'!Y1082="","",'S.D.PASTE SHEET'!Y1082)</f>
        <v/>
      </c>
      <c s="72" t="str">
        <f>IF('S.D.PASTE SHEET'!Z1082="","",'S.D.PASTE SHEET'!Z1082)</f>
        <v/>
      </c>
      <c s="72" t="str">
        <f>IF('S.D.PASTE SHEET'!AA1082="","",'S.D.PASTE SHEET'!AA1082)</f>
        <v/>
      </c>
      <c s="72" t="str">
        <f>IF('S.D.PASTE SHEET'!AB1082="","",'S.D.PASTE SHEET'!AB1082)</f>
        <v/>
      </c>
      <c s="72" t="str">
        <f>IF('S.D.PASTE SHEET'!AC1082="","",'S.D.PASTE SHEET'!AC1082)</f>
        <v/>
      </c>
      <c s="72" t="str">
        <f>IF('S.D.PASTE SHEET'!AD1082="","",'S.D.PASTE SHEET'!AD1082)</f>
        <v/>
      </c>
      <c s="74"/>
      <c s="70" t="str">
        <f>IF(AK1082="","",IF(AK1082&gt;0,COUNT($AG$2:AG1082),""))</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IF(BC1082="","",IF(BC1082&gt;0,COUNT($AY$2:AY1082),""))</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3" spans="1:157" ht="15.75" customHeight="1">
      <c r="A1083" s="72" t="str">
        <f>IF('S.D.PASTE SHEET'!A1083="","",'S.D.PASTE SHEET'!A1083)</f>
        <v/>
      </c>
      <c s="72" t="str">
        <f>IF('S.D.PASTE SHEET'!B1083="","",'S.D.PASTE SHEET'!B1083)</f>
        <v/>
      </c>
      <c s="72" t="str">
        <f>IF('S.D.PASTE SHEET'!C1083="","",'S.D.PASTE SHEET'!C1083)</f>
        <v/>
      </c>
      <c s="73" t="str">
        <f>IF('S.D.PASTE SHEET'!D1083="","",'S.D.PASTE SHEET'!D1083)</f>
        <v/>
      </c>
      <c s="72" t="str">
        <f>IF('S.D.PASTE SHEET'!E1083="","",UPPER('S.D.PASTE SHEET'!E1083))</f>
        <v/>
      </c>
      <c s="72" t="str">
        <f>IF('S.D.PASTE SHEET'!F1083="","",'S.D.PASTE SHEET'!F1083)</f>
        <v/>
      </c>
      <c s="72" t="str">
        <f>IF('S.D.PASTE SHEET'!G1083="","",UPPER('S.D.PASTE SHEET'!G1083))</f>
        <v/>
      </c>
      <c s="72" t="str">
        <f>IF('S.D.PASTE SHEET'!H1083="","",UPPER('S.D.PASTE SHEET'!H1083))</f>
        <v/>
      </c>
      <c s="72" t="str">
        <f>IF('S.D.PASTE SHEET'!I1083="","",'S.D.PASTE SHEET'!I1083)</f>
        <v/>
      </c>
      <c s="73" t="str">
        <f>IF('S.D.PASTE SHEET'!J1083="","",'S.D.PASTE SHEET'!J1083)</f>
        <v/>
      </c>
      <c s="72" t="str">
        <f>IF('S.D.PASTE SHEET'!K1083="","",'S.D.PASTE SHEET'!K1083)</f>
        <v/>
      </c>
      <c s="72" t="str">
        <f>IF('S.D.PASTE SHEET'!L1083="","",'S.D.PASTE SHEET'!L1083)</f>
        <v/>
      </c>
      <c s="72" t="str">
        <f>IF('S.D.PASTE SHEET'!M1083="","",'S.D.PASTE SHEET'!M1083)</f>
        <v/>
      </c>
      <c s="72" t="str">
        <f>IF('S.D.PASTE SHEET'!N1083="","",'S.D.PASTE SHEET'!N1083)</f>
        <v/>
      </c>
      <c s="72" t="str">
        <f>IF('S.D.PASTE SHEET'!O1083="","",'S.D.PASTE SHEET'!O1083)</f>
        <v/>
      </c>
      <c s="72" t="str">
        <f>IF('S.D.PASTE SHEET'!P1083="","",'S.D.PASTE SHEET'!P1083)</f>
        <v/>
      </c>
      <c s="72" t="str">
        <f>IF('S.D.PASTE SHEET'!Q1083="","",'S.D.PASTE SHEET'!Q1083)</f>
        <v/>
      </c>
      <c s="72" t="str">
        <f>IF('S.D.PASTE SHEET'!R1083="","",'S.D.PASTE SHEET'!R1083)</f>
        <v/>
      </c>
      <c s="72" t="str">
        <f>IF('S.D.PASTE SHEET'!S1083="","",'S.D.PASTE SHEET'!S1083)</f>
        <v/>
      </c>
      <c s="72" t="str">
        <f>IF('S.D.PASTE SHEET'!T1083="","",'S.D.PASTE SHEET'!T1083)</f>
        <v/>
      </c>
      <c s="72" t="str">
        <f>IF('S.D.PASTE SHEET'!U1083="","",'S.D.PASTE SHEET'!U1083)</f>
        <v/>
      </c>
      <c s="72" t="str">
        <f>IF('S.D.PASTE SHEET'!V1083="","",'S.D.PASTE SHEET'!V1083)</f>
        <v/>
      </c>
      <c s="72" t="str">
        <f>IF('S.D.PASTE SHEET'!W1083="","",'S.D.PASTE SHEET'!W1083)</f>
        <v/>
      </c>
      <c s="72" t="str">
        <f>IF('S.D.PASTE SHEET'!X1083="","",'S.D.PASTE SHEET'!X1083)</f>
        <v/>
      </c>
      <c s="72" t="str">
        <f>IF('S.D.PASTE SHEET'!Y1083="","",'S.D.PASTE SHEET'!Y1083)</f>
        <v/>
      </c>
      <c s="72" t="str">
        <f>IF('S.D.PASTE SHEET'!Z1083="","",'S.D.PASTE SHEET'!Z1083)</f>
        <v/>
      </c>
      <c s="72" t="str">
        <f>IF('S.D.PASTE SHEET'!AA1083="","",'S.D.PASTE SHEET'!AA1083)</f>
        <v/>
      </c>
      <c s="72" t="str">
        <f>IF('S.D.PASTE SHEET'!AB1083="","",'S.D.PASTE SHEET'!AB1083)</f>
        <v/>
      </c>
      <c s="72" t="str">
        <f>IF('S.D.PASTE SHEET'!AC1083="","",'S.D.PASTE SHEET'!AC1083)</f>
        <v/>
      </c>
      <c s="72" t="str">
        <f>IF('S.D.PASTE SHEET'!AD1083="","",'S.D.PASTE SHEET'!AD1083)</f>
        <v/>
      </c>
      <c s="74"/>
      <c s="70" t="str">
        <f>IF(AK1083="","",IF(AK1083&gt;0,COUNT($AG$2:AG1083),""))</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IF(BC1083="","",IF(BC1083&gt;0,COUNT($AY$2:AY1083),""))</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4" spans="1:157" ht="15.75" customHeight="1">
      <c r="A1084" s="72" t="str">
        <f>IF('S.D.PASTE SHEET'!A1084="","",'S.D.PASTE SHEET'!A1084)</f>
        <v/>
      </c>
      <c s="72" t="str">
        <f>IF('S.D.PASTE SHEET'!B1084="","",'S.D.PASTE SHEET'!B1084)</f>
        <v/>
      </c>
      <c s="72" t="str">
        <f>IF('S.D.PASTE SHEET'!C1084="","",'S.D.PASTE SHEET'!C1084)</f>
        <v/>
      </c>
      <c s="73" t="str">
        <f>IF('S.D.PASTE SHEET'!D1084="","",'S.D.PASTE SHEET'!D1084)</f>
        <v/>
      </c>
      <c s="72" t="str">
        <f>IF('S.D.PASTE SHEET'!E1084="","",UPPER('S.D.PASTE SHEET'!E1084))</f>
        <v/>
      </c>
      <c s="72" t="str">
        <f>IF('S.D.PASTE SHEET'!F1084="","",'S.D.PASTE SHEET'!F1084)</f>
        <v/>
      </c>
      <c s="72" t="str">
        <f>IF('S.D.PASTE SHEET'!G1084="","",UPPER('S.D.PASTE SHEET'!G1084))</f>
        <v/>
      </c>
      <c s="72" t="str">
        <f>IF('S.D.PASTE SHEET'!H1084="","",UPPER('S.D.PASTE SHEET'!H1084))</f>
        <v/>
      </c>
      <c s="72" t="str">
        <f>IF('S.D.PASTE SHEET'!I1084="","",'S.D.PASTE SHEET'!I1084)</f>
        <v/>
      </c>
      <c s="73" t="str">
        <f>IF('S.D.PASTE SHEET'!J1084="","",'S.D.PASTE SHEET'!J1084)</f>
        <v/>
      </c>
      <c s="72" t="str">
        <f>IF('S.D.PASTE SHEET'!K1084="","",'S.D.PASTE SHEET'!K1084)</f>
        <v/>
      </c>
      <c s="72" t="str">
        <f>IF('S.D.PASTE SHEET'!L1084="","",'S.D.PASTE SHEET'!L1084)</f>
        <v/>
      </c>
      <c s="72" t="str">
        <f>IF('S.D.PASTE SHEET'!M1084="","",'S.D.PASTE SHEET'!M1084)</f>
        <v/>
      </c>
      <c s="72" t="str">
        <f>IF('S.D.PASTE SHEET'!N1084="","",'S.D.PASTE SHEET'!N1084)</f>
        <v/>
      </c>
      <c s="72" t="str">
        <f>IF('S.D.PASTE SHEET'!O1084="","",'S.D.PASTE SHEET'!O1084)</f>
        <v/>
      </c>
      <c s="72" t="str">
        <f>IF('S.D.PASTE SHEET'!P1084="","",'S.D.PASTE SHEET'!P1084)</f>
        <v/>
      </c>
      <c s="72" t="str">
        <f>IF('S.D.PASTE SHEET'!Q1084="","",'S.D.PASTE SHEET'!Q1084)</f>
        <v/>
      </c>
      <c s="72" t="str">
        <f>IF('S.D.PASTE SHEET'!R1084="","",'S.D.PASTE SHEET'!R1084)</f>
        <v/>
      </c>
      <c s="72" t="str">
        <f>IF('S.D.PASTE SHEET'!S1084="","",'S.D.PASTE SHEET'!S1084)</f>
        <v/>
      </c>
      <c s="72" t="str">
        <f>IF('S.D.PASTE SHEET'!T1084="","",'S.D.PASTE SHEET'!T1084)</f>
        <v/>
      </c>
      <c s="72" t="str">
        <f>IF('S.D.PASTE SHEET'!U1084="","",'S.D.PASTE SHEET'!U1084)</f>
        <v/>
      </c>
      <c s="72" t="str">
        <f>IF('S.D.PASTE SHEET'!V1084="","",'S.D.PASTE SHEET'!V1084)</f>
        <v/>
      </c>
      <c s="72" t="str">
        <f>IF('S.D.PASTE SHEET'!W1084="","",'S.D.PASTE SHEET'!W1084)</f>
        <v/>
      </c>
      <c s="72" t="str">
        <f>IF('S.D.PASTE SHEET'!X1084="","",'S.D.PASTE SHEET'!X1084)</f>
        <v/>
      </c>
      <c s="72" t="str">
        <f>IF('S.D.PASTE SHEET'!Y1084="","",'S.D.PASTE SHEET'!Y1084)</f>
        <v/>
      </c>
      <c s="72" t="str">
        <f>IF('S.D.PASTE SHEET'!Z1084="","",'S.D.PASTE SHEET'!Z1084)</f>
        <v/>
      </c>
      <c s="72" t="str">
        <f>IF('S.D.PASTE SHEET'!AA1084="","",'S.D.PASTE SHEET'!AA1084)</f>
        <v/>
      </c>
      <c s="72" t="str">
        <f>IF('S.D.PASTE SHEET'!AB1084="","",'S.D.PASTE SHEET'!AB1084)</f>
        <v/>
      </c>
      <c s="72" t="str">
        <f>IF('S.D.PASTE SHEET'!AC1084="","",'S.D.PASTE SHEET'!AC1084)</f>
        <v/>
      </c>
      <c s="72" t="str">
        <f>IF('S.D.PASTE SHEET'!AD1084="","",'S.D.PASTE SHEET'!AD1084)</f>
        <v/>
      </c>
      <c s="74"/>
      <c s="70" t="str">
        <f>IF(AK1084="","",IF(AK1084&gt;0,COUNT($AG$2:AG1084),""))</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IF(BC1084="","",IF(BC1084&gt;0,COUNT($AY$2:AY1084),""))</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5" spans="1:157" ht="15.75" customHeight="1">
      <c r="A1085" s="72" t="str">
        <f>IF('S.D.PASTE SHEET'!A1085="","",'S.D.PASTE SHEET'!A1085)</f>
        <v/>
      </c>
      <c s="72" t="str">
        <f>IF('S.D.PASTE SHEET'!B1085="","",'S.D.PASTE SHEET'!B1085)</f>
        <v/>
      </c>
      <c s="72" t="str">
        <f>IF('S.D.PASTE SHEET'!C1085="","",'S.D.PASTE SHEET'!C1085)</f>
        <v/>
      </c>
      <c s="73" t="str">
        <f>IF('S.D.PASTE SHEET'!D1085="","",'S.D.PASTE SHEET'!D1085)</f>
        <v/>
      </c>
      <c s="72" t="str">
        <f>IF('S.D.PASTE SHEET'!E1085="","",UPPER('S.D.PASTE SHEET'!E1085))</f>
        <v/>
      </c>
      <c s="72" t="str">
        <f>IF('S.D.PASTE SHEET'!F1085="","",'S.D.PASTE SHEET'!F1085)</f>
        <v/>
      </c>
      <c s="72" t="str">
        <f>IF('S.D.PASTE SHEET'!G1085="","",UPPER('S.D.PASTE SHEET'!G1085))</f>
        <v/>
      </c>
      <c s="72" t="str">
        <f>IF('S.D.PASTE SHEET'!H1085="","",UPPER('S.D.PASTE SHEET'!H1085))</f>
        <v/>
      </c>
      <c s="72" t="str">
        <f>IF('S.D.PASTE SHEET'!I1085="","",'S.D.PASTE SHEET'!I1085)</f>
        <v/>
      </c>
      <c s="73" t="str">
        <f>IF('S.D.PASTE SHEET'!J1085="","",'S.D.PASTE SHEET'!J1085)</f>
        <v/>
      </c>
      <c s="72" t="str">
        <f>IF('S.D.PASTE SHEET'!K1085="","",'S.D.PASTE SHEET'!K1085)</f>
        <v/>
      </c>
      <c s="72" t="str">
        <f>IF('S.D.PASTE SHEET'!L1085="","",'S.D.PASTE SHEET'!L1085)</f>
        <v/>
      </c>
      <c s="72" t="str">
        <f>IF('S.D.PASTE SHEET'!M1085="","",'S.D.PASTE SHEET'!M1085)</f>
        <v/>
      </c>
      <c s="72" t="str">
        <f>IF('S.D.PASTE SHEET'!N1085="","",'S.D.PASTE SHEET'!N1085)</f>
        <v/>
      </c>
      <c s="72" t="str">
        <f>IF('S.D.PASTE SHEET'!O1085="","",'S.D.PASTE SHEET'!O1085)</f>
        <v/>
      </c>
      <c s="72" t="str">
        <f>IF('S.D.PASTE SHEET'!P1085="","",'S.D.PASTE SHEET'!P1085)</f>
        <v/>
      </c>
      <c s="72" t="str">
        <f>IF('S.D.PASTE SHEET'!Q1085="","",'S.D.PASTE SHEET'!Q1085)</f>
        <v/>
      </c>
      <c s="72" t="str">
        <f>IF('S.D.PASTE SHEET'!R1085="","",'S.D.PASTE SHEET'!R1085)</f>
        <v/>
      </c>
      <c s="72" t="str">
        <f>IF('S.D.PASTE SHEET'!S1085="","",'S.D.PASTE SHEET'!S1085)</f>
        <v/>
      </c>
      <c s="72" t="str">
        <f>IF('S.D.PASTE SHEET'!T1085="","",'S.D.PASTE SHEET'!T1085)</f>
        <v/>
      </c>
      <c s="72" t="str">
        <f>IF('S.D.PASTE SHEET'!U1085="","",'S.D.PASTE SHEET'!U1085)</f>
        <v/>
      </c>
      <c s="72" t="str">
        <f>IF('S.D.PASTE SHEET'!V1085="","",'S.D.PASTE SHEET'!V1085)</f>
        <v/>
      </c>
      <c s="72" t="str">
        <f>IF('S.D.PASTE SHEET'!W1085="","",'S.D.PASTE SHEET'!W1085)</f>
        <v/>
      </c>
      <c s="72" t="str">
        <f>IF('S.D.PASTE SHEET'!X1085="","",'S.D.PASTE SHEET'!X1085)</f>
        <v/>
      </c>
      <c s="72" t="str">
        <f>IF('S.D.PASTE SHEET'!Y1085="","",'S.D.PASTE SHEET'!Y1085)</f>
        <v/>
      </c>
      <c s="72" t="str">
        <f>IF('S.D.PASTE SHEET'!Z1085="","",'S.D.PASTE SHEET'!Z1085)</f>
        <v/>
      </c>
      <c s="72" t="str">
        <f>IF('S.D.PASTE SHEET'!AA1085="","",'S.D.PASTE SHEET'!AA1085)</f>
        <v/>
      </c>
      <c s="72" t="str">
        <f>IF('S.D.PASTE SHEET'!AB1085="","",'S.D.PASTE SHEET'!AB1085)</f>
        <v/>
      </c>
      <c s="72" t="str">
        <f>IF('S.D.PASTE SHEET'!AC1085="","",'S.D.PASTE SHEET'!AC1085)</f>
        <v/>
      </c>
      <c s="72" t="str">
        <f>IF('S.D.PASTE SHEET'!AD1085="","",'S.D.PASTE SHEET'!AD1085)</f>
        <v/>
      </c>
      <c s="74"/>
      <c s="70" t="str">
        <f>IF(AK1085="","",IF(AK1085&gt;0,COUNT($AG$2:AG1085),""))</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IF(BC1085="","",IF(BC1085&gt;0,COUNT($AY$2:AY1085),""))</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6" spans="1:157" ht="15.75" customHeight="1">
      <c r="A1086" s="72" t="str">
        <f>IF('S.D.PASTE SHEET'!A1086="","",'S.D.PASTE SHEET'!A1086)</f>
        <v/>
      </c>
      <c s="72" t="str">
        <f>IF('S.D.PASTE SHEET'!B1086="","",'S.D.PASTE SHEET'!B1086)</f>
        <v/>
      </c>
      <c s="72" t="str">
        <f>IF('S.D.PASTE SHEET'!C1086="","",'S.D.PASTE SHEET'!C1086)</f>
        <v/>
      </c>
      <c s="73" t="str">
        <f>IF('S.D.PASTE SHEET'!D1086="","",'S.D.PASTE SHEET'!D1086)</f>
        <v/>
      </c>
      <c s="72" t="str">
        <f>IF('S.D.PASTE SHEET'!E1086="","",UPPER('S.D.PASTE SHEET'!E1086))</f>
        <v/>
      </c>
      <c s="72" t="str">
        <f>IF('S.D.PASTE SHEET'!F1086="","",'S.D.PASTE SHEET'!F1086)</f>
        <v/>
      </c>
      <c s="72" t="str">
        <f>IF('S.D.PASTE SHEET'!G1086="","",UPPER('S.D.PASTE SHEET'!G1086))</f>
        <v/>
      </c>
      <c s="72" t="str">
        <f>IF('S.D.PASTE SHEET'!H1086="","",UPPER('S.D.PASTE SHEET'!H1086))</f>
        <v/>
      </c>
      <c s="72" t="str">
        <f>IF('S.D.PASTE SHEET'!I1086="","",'S.D.PASTE SHEET'!I1086)</f>
        <v/>
      </c>
      <c s="73" t="str">
        <f>IF('S.D.PASTE SHEET'!J1086="","",'S.D.PASTE SHEET'!J1086)</f>
        <v/>
      </c>
      <c s="72" t="str">
        <f>IF('S.D.PASTE SHEET'!K1086="","",'S.D.PASTE SHEET'!K1086)</f>
        <v/>
      </c>
      <c s="72" t="str">
        <f>IF('S.D.PASTE SHEET'!L1086="","",'S.D.PASTE SHEET'!L1086)</f>
        <v/>
      </c>
      <c s="72" t="str">
        <f>IF('S.D.PASTE SHEET'!M1086="","",'S.D.PASTE SHEET'!M1086)</f>
        <v/>
      </c>
      <c s="72" t="str">
        <f>IF('S.D.PASTE SHEET'!N1086="","",'S.D.PASTE SHEET'!N1086)</f>
        <v/>
      </c>
      <c s="72" t="str">
        <f>IF('S.D.PASTE SHEET'!O1086="","",'S.D.PASTE SHEET'!O1086)</f>
        <v/>
      </c>
      <c s="72" t="str">
        <f>IF('S.D.PASTE SHEET'!P1086="","",'S.D.PASTE SHEET'!P1086)</f>
        <v/>
      </c>
      <c s="72" t="str">
        <f>IF('S.D.PASTE SHEET'!Q1086="","",'S.D.PASTE SHEET'!Q1086)</f>
        <v/>
      </c>
      <c s="72" t="str">
        <f>IF('S.D.PASTE SHEET'!R1086="","",'S.D.PASTE SHEET'!R1086)</f>
        <v/>
      </c>
      <c s="72" t="str">
        <f>IF('S.D.PASTE SHEET'!S1086="","",'S.D.PASTE SHEET'!S1086)</f>
        <v/>
      </c>
      <c s="72" t="str">
        <f>IF('S.D.PASTE SHEET'!T1086="","",'S.D.PASTE SHEET'!T1086)</f>
        <v/>
      </c>
      <c s="72" t="str">
        <f>IF('S.D.PASTE SHEET'!U1086="","",'S.D.PASTE SHEET'!U1086)</f>
        <v/>
      </c>
      <c s="72" t="str">
        <f>IF('S.D.PASTE SHEET'!V1086="","",'S.D.PASTE SHEET'!V1086)</f>
        <v/>
      </c>
      <c s="72" t="str">
        <f>IF('S.D.PASTE SHEET'!W1086="","",'S.D.PASTE SHEET'!W1086)</f>
        <v/>
      </c>
      <c s="72" t="str">
        <f>IF('S.D.PASTE SHEET'!X1086="","",'S.D.PASTE SHEET'!X1086)</f>
        <v/>
      </c>
      <c s="72" t="str">
        <f>IF('S.D.PASTE SHEET'!Y1086="","",'S.D.PASTE SHEET'!Y1086)</f>
        <v/>
      </c>
      <c s="72" t="str">
        <f>IF('S.D.PASTE SHEET'!Z1086="","",'S.D.PASTE SHEET'!Z1086)</f>
        <v/>
      </c>
      <c s="72" t="str">
        <f>IF('S.D.PASTE SHEET'!AA1086="","",'S.D.PASTE SHEET'!AA1086)</f>
        <v/>
      </c>
      <c s="72" t="str">
        <f>IF('S.D.PASTE SHEET'!AB1086="","",'S.D.PASTE SHEET'!AB1086)</f>
        <v/>
      </c>
      <c s="72" t="str">
        <f>IF('S.D.PASTE SHEET'!AC1086="","",'S.D.PASTE SHEET'!AC1086)</f>
        <v/>
      </c>
      <c s="72" t="str">
        <f>IF('S.D.PASTE SHEET'!AD1086="","",'S.D.PASTE SHEET'!AD1086)</f>
        <v/>
      </c>
      <c s="74"/>
      <c s="70" t="str">
        <f>IF(AK1086="","",IF(AK1086&gt;0,COUNT($AG$2:AG1086),""))</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IF(BC1086="","",IF(BC1086&gt;0,COUNT($AY$2:AY1086),""))</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7" spans="1:157" ht="15.75" customHeight="1">
      <c r="A1087" s="72" t="str">
        <f>IF('S.D.PASTE SHEET'!A1087="","",'S.D.PASTE SHEET'!A1087)</f>
        <v/>
      </c>
      <c s="72" t="str">
        <f>IF('S.D.PASTE SHEET'!B1087="","",'S.D.PASTE SHEET'!B1087)</f>
        <v/>
      </c>
      <c s="72" t="str">
        <f>IF('S.D.PASTE SHEET'!C1087="","",'S.D.PASTE SHEET'!C1087)</f>
        <v/>
      </c>
      <c s="73" t="str">
        <f>IF('S.D.PASTE SHEET'!D1087="","",'S.D.PASTE SHEET'!D1087)</f>
        <v/>
      </c>
      <c s="72" t="str">
        <f>IF('S.D.PASTE SHEET'!E1087="","",UPPER('S.D.PASTE SHEET'!E1087))</f>
        <v/>
      </c>
      <c s="72" t="str">
        <f>IF('S.D.PASTE SHEET'!F1087="","",'S.D.PASTE SHEET'!F1087)</f>
        <v/>
      </c>
      <c s="72" t="str">
        <f>IF('S.D.PASTE SHEET'!G1087="","",UPPER('S.D.PASTE SHEET'!G1087))</f>
        <v/>
      </c>
      <c s="72" t="str">
        <f>IF('S.D.PASTE SHEET'!H1087="","",UPPER('S.D.PASTE SHEET'!H1087))</f>
        <v/>
      </c>
      <c s="72" t="str">
        <f>IF('S.D.PASTE SHEET'!I1087="","",'S.D.PASTE SHEET'!I1087)</f>
        <v/>
      </c>
      <c s="73" t="str">
        <f>IF('S.D.PASTE SHEET'!J1087="","",'S.D.PASTE SHEET'!J1087)</f>
        <v/>
      </c>
      <c s="72" t="str">
        <f>IF('S.D.PASTE SHEET'!K1087="","",'S.D.PASTE SHEET'!K1087)</f>
        <v/>
      </c>
      <c s="72" t="str">
        <f>IF('S.D.PASTE SHEET'!L1087="","",'S.D.PASTE SHEET'!L1087)</f>
        <v/>
      </c>
      <c s="72" t="str">
        <f>IF('S.D.PASTE SHEET'!M1087="","",'S.D.PASTE SHEET'!M1087)</f>
        <v/>
      </c>
      <c s="72" t="str">
        <f>IF('S.D.PASTE SHEET'!N1087="","",'S.D.PASTE SHEET'!N1087)</f>
        <v/>
      </c>
      <c s="72" t="str">
        <f>IF('S.D.PASTE SHEET'!O1087="","",'S.D.PASTE SHEET'!O1087)</f>
        <v/>
      </c>
      <c s="72" t="str">
        <f>IF('S.D.PASTE SHEET'!P1087="","",'S.D.PASTE SHEET'!P1087)</f>
        <v/>
      </c>
      <c s="72" t="str">
        <f>IF('S.D.PASTE SHEET'!Q1087="","",'S.D.PASTE SHEET'!Q1087)</f>
        <v/>
      </c>
      <c s="72" t="str">
        <f>IF('S.D.PASTE SHEET'!R1087="","",'S.D.PASTE SHEET'!R1087)</f>
        <v/>
      </c>
      <c s="72" t="str">
        <f>IF('S.D.PASTE SHEET'!S1087="","",'S.D.PASTE SHEET'!S1087)</f>
        <v/>
      </c>
      <c s="72" t="str">
        <f>IF('S.D.PASTE SHEET'!T1087="","",'S.D.PASTE SHEET'!T1087)</f>
        <v/>
      </c>
      <c s="72" t="str">
        <f>IF('S.D.PASTE SHEET'!U1087="","",'S.D.PASTE SHEET'!U1087)</f>
        <v/>
      </c>
      <c s="72" t="str">
        <f>IF('S.D.PASTE SHEET'!V1087="","",'S.D.PASTE SHEET'!V1087)</f>
        <v/>
      </c>
      <c s="72" t="str">
        <f>IF('S.D.PASTE SHEET'!W1087="","",'S.D.PASTE SHEET'!W1087)</f>
        <v/>
      </c>
      <c s="72" t="str">
        <f>IF('S.D.PASTE SHEET'!X1087="","",'S.D.PASTE SHEET'!X1087)</f>
        <v/>
      </c>
      <c s="72" t="str">
        <f>IF('S.D.PASTE SHEET'!Y1087="","",'S.D.PASTE SHEET'!Y1087)</f>
        <v/>
      </c>
      <c s="72" t="str">
        <f>IF('S.D.PASTE SHEET'!Z1087="","",'S.D.PASTE SHEET'!Z1087)</f>
        <v/>
      </c>
      <c s="72" t="str">
        <f>IF('S.D.PASTE SHEET'!AA1087="","",'S.D.PASTE SHEET'!AA1087)</f>
        <v/>
      </c>
      <c s="72" t="str">
        <f>IF('S.D.PASTE SHEET'!AB1087="","",'S.D.PASTE SHEET'!AB1087)</f>
        <v/>
      </c>
      <c s="72" t="str">
        <f>IF('S.D.PASTE SHEET'!AC1087="","",'S.D.PASTE SHEET'!AC1087)</f>
        <v/>
      </c>
      <c s="72" t="str">
        <f>IF('S.D.PASTE SHEET'!AD1087="","",'S.D.PASTE SHEET'!AD1087)</f>
        <v/>
      </c>
      <c s="74"/>
      <c s="70" t="str">
        <f>IF(AK1087="","",IF(AK1087&gt;0,COUNT($AG$2:AG1087),""))</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IF(BC1087="","",IF(BC1087&gt;0,COUNT($AY$2:AY1087),""))</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8" spans="1:157" ht="15.75" customHeight="1">
      <c r="A1088" s="72" t="str">
        <f>IF('S.D.PASTE SHEET'!A1088="","",'S.D.PASTE SHEET'!A1088)</f>
        <v/>
      </c>
      <c s="72" t="str">
        <f>IF('S.D.PASTE SHEET'!B1088="","",'S.D.PASTE SHEET'!B1088)</f>
        <v/>
      </c>
      <c s="72" t="str">
        <f>IF('S.D.PASTE SHEET'!C1088="","",'S.D.PASTE SHEET'!C1088)</f>
        <v/>
      </c>
      <c s="73" t="str">
        <f>IF('S.D.PASTE SHEET'!D1088="","",'S.D.PASTE SHEET'!D1088)</f>
        <v/>
      </c>
      <c s="72" t="str">
        <f>IF('S.D.PASTE SHEET'!E1088="","",UPPER('S.D.PASTE SHEET'!E1088))</f>
        <v/>
      </c>
      <c s="72" t="str">
        <f>IF('S.D.PASTE SHEET'!F1088="","",'S.D.PASTE SHEET'!F1088)</f>
        <v/>
      </c>
      <c s="72" t="str">
        <f>IF('S.D.PASTE SHEET'!G1088="","",UPPER('S.D.PASTE SHEET'!G1088))</f>
        <v/>
      </c>
      <c s="72" t="str">
        <f>IF('S.D.PASTE SHEET'!H1088="","",UPPER('S.D.PASTE SHEET'!H1088))</f>
        <v/>
      </c>
      <c s="72" t="str">
        <f>IF('S.D.PASTE SHEET'!I1088="","",'S.D.PASTE SHEET'!I1088)</f>
        <v/>
      </c>
      <c s="73" t="str">
        <f>IF('S.D.PASTE SHEET'!J1088="","",'S.D.PASTE SHEET'!J1088)</f>
        <v/>
      </c>
      <c s="72" t="str">
        <f>IF('S.D.PASTE SHEET'!K1088="","",'S.D.PASTE SHEET'!K1088)</f>
        <v/>
      </c>
      <c s="72" t="str">
        <f>IF('S.D.PASTE SHEET'!L1088="","",'S.D.PASTE SHEET'!L1088)</f>
        <v/>
      </c>
      <c s="72" t="str">
        <f>IF('S.D.PASTE SHEET'!M1088="","",'S.D.PASTE SHEET'!M1088)</f>
        <v/>
      </c>
      <c s="72" t="str">
        <f>IF('S.D.PASTE SHEET'!N1088="","",'S.D.PASTE SHEET'!N1088)</f>
        <v/>
      </c>
      <c s="72" t="str">
        <f>IF('S.D.PASTE SHEET'!O1088="","",'S.D.PASTE SHEET'!O1088)</f>
        <v/>
      </c>
      <c s="72" t="str">
        <f>IF('S.D.PASTE SHEET'!P1088="","",'S.D.PASTE SHEET'!P1088)</f>
        <v/>
      </c>
      <c s="72" t="str">
        <f>IF('S.D.PASTE SHEET'!Q1088="","",'S.D.PASTE SHEET'!Q1088)</f>
        <v/>
      </c>
      <c s="72" t="str">
        <f>IF('S.D.PASTE SHEET'!R1088="","",'S.D.PASTE SHEET'!R1088)</f>
        <v/>
      </c>
      <c s="72" t="str">
        <f>IF('S.D.PASTE SHEET'!S1088="","",'S.D.PASTE SHEET'!S1088)</f>
        <v/>
      </c>
      <c s="72" t="str">
        <f>IF('S.D.PASTE SHEET'!T1088="","",'S.D.PASTE SHEET'!T1088)</f>
        <v/>
      </c>
      <c s="72" t="str">
        <f>IF('S.D.PASTE SHEET'!U1088="","",'S.D.PASTE SHEET'!U1088)</f>
        <v/>
      </c>
      <c s="72" t="str">
        <f>IF('S.D.PASTE SHEET'!V1088="","",'S.D.PASTE SHEET'!V1088)</f>
        <v/>
      </c>
      <c s="72" t="str">
        <f>IF('S.D.PASTE SHEET'!W1088="","",'S.D.PASTE SHEET'!W1088)</f>
        <v/>
      </c>
      <c s="72" t="str">
        <f>IF('S.D.PASTE SHEET'!X1088="","",'S.D.PASTE SHEET'!X1088)</f>
        <v/>
      </c>
      <c s="72" t="str">
        <f>IF('S.D.PASTE SHEET'!Y1088="","",'S.D.PASTE SHEET'!Y1088)</f>
        <v/>
      </c>
      <c s="72" t="str">
        <f>IF('S.D.PASTE SHEET'!Z1088="","",'S.D.PASTE SHEET'!Z1088)</f>
        <v/>
      </c>
      <c s="72" t="str">
        <f>IF('S.D.PASTE SHEET'!AA1088="","",'S.D.PASTE SHEET'!AA1088)</f>
        <v/>
      </c>
      <c s="72" t="str">
        <f>IF('S.D.PASTE SHEET'!AB1088="","",'S.D.PASTE SHEET'!AB1088)</f>
        <v/>
      </c>
      <c s="72" t="str">
        <f>IF('S.D.PASTE SHEET'!AC1088="","",'S.D.PASTE SHEET'!AC1088)</f>
        <v/>
      </c>
      <c s="72" t="str">
        <f>IF('S.D.PASTE SHEET'!AD1088="","",'S.D.PASTE SHEET'!AD1088)</f>
        <v/>
      </c>
      <c s="74"/>
      <c s="70" t="str">
        <f>IF(AK1088="","",IF(AK1088&gt;0,COUNT($AG$2:AG1088),""))</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IF(BC1088="","",IF(BC1088&gt;0,COUNT($AY$2:AY1088),""))</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89" spans="1:157" ht="15.75" customHeight="1">
      <c r="A1089" s="72" t="str">
        <f>IF('S.D.PASTE SHEET'!A1089="","",'S.D.PASTE SHEET'!A1089)</f>
        <v/>
      </c>
      <c s="72" t="str">
        <f>IF('S.D.PASTE SHEET'!B1089="","",'S.D.PASTE SHEET'!B1089)</f>
        <v/>
      </c>
      <c s="72" t="str">
        <f>IF('S.D.PASTE SHEET'!C1089="","",'S.D.PASTE SHEET'!C1089)</f>
        <v/>
      </c>
      <c s="73" t="str">
        <f>IF('S.D.PASTE SHEET'!D1089="","",'S.D.PASTE SHEET'!D1089)</f>
        <v/>
      </c>
      <c s="72" t="str">
        <f>IF('S.D.PASTE SHEET'!E1089="","",UPPER('S.D.PASTE SHEET'!E1089))</f>
        <v/>
      </c>
      <c s="72" t="str">
        <f>IF('S.D.PASTE SHEET'!F1089="","",'S.D.PASTE SHEET'!F1089)</f>
        <v/>
      </c>
      <c s="72" t="str">
        <f>IF('S.D.PASTE SHEET'!G1089="","",UPPER('S.D.PASTE SHEET'!G1089))</f>
        <v/>
      </c>
      <c s="72" t="str">
        <f>IF('S.D.PASTE SHEET'!H1089="","",UPPER('S.D.PASTE SHEET'!H1089))</f>
        <v/>
      </c>
      <c s="72" t="str">
        <f>IF('S.D.PASTE SHEET'!I1089="","",'S.D.PASTE SHEET'!I1089)</f>
        <v/>
      </c>
      <c s="73" t="str">
        <f>IF('S.D.PASTE SHEET'!J1089="","",'S.D.PASTE SHEET'!J1089)</f>
        <v/>
      </c>
      <c s="72" t="str">
        <f>IF('S.D.PASTE SHEET'!K1089="","",'S.D.PASTE SHEET'!K1089)</f>
        <v/>
      </c>
      <c s="72" t="str">
        <f>IF('S.D.PASTE SHEET'!L1089="","",'S.D.PASTE SHEET'!L1089)</f>
        <v/>
      </c>
      <c s="72" t="str">
        <f>IF('S.D.PASTE SHEET'!M1089="","",'S.D.PASTE SHEET'!M1089)</f>
        <v/>
      </c>
      <c s="72" t="str">
        <f>IF('S.D.PASTE SHEET'!N1089="","",'S.D.PASTE SHEET'!N1089)</f>
        <v/>
      </c>
      <c s="72" t="str">
        <f>IF('S.D.PASTE SHEET'!O1089="","",'S.D.PASTE SHEET'!O1089)</f>
        <v/>
      </c>
      <c s="72" t="str">
        <f>IF('S.D.PASTE SHEET'!P1089="","",'S.D.PASTE SHEET'!P1089)</f>
        <v/>
      </c>
      <c s="72" t="str">
        <f>IF('S.D.PASTE SHEET'!Q1089="","",'S.D.PASTE SHEET'!Q1089)</f>
        <v/>
      </c>
      <c s="72" t="str">
        <f>IF('S.D.PASTE SHEET'!R1089="","",'S.D.PASTE SHEET'!R1089)</f>
        <v/>
      </c>
      <c s="72" t="str">
        <f>IF('S.D.PASTE SHEET'!S1089="","",'S.D.PASTE SHEET'!S1089)</f>
        <v/>
      </c>
      <c s="72" t="str">
        <f>IF('S.D.PASTE SHEET'!T1089="","",'S.D.PASTE SHEET'!T1089)</f>
        <v/>
      </c>
      <c s="72" t="str">
        <f>IF('S.D.PASTE SHEET'!U1089="","",'S.D.PASTE SHEET'!U1089)</f>
        <v/>
      </c>
      <c s="72" t="str">
        <f>IF('S.D.PASTE SHEET'!V1089="","",'S.D.PASTE SHEET'!V1089)</f>
        <v/>
      </c>
      <c s="72" t="str">
        <f>IF('S.D.PASTE SHEET'!W1089="","",'S.D.PASTE SHEET'!W1089)</f>
        <v/>
      </c>
      <c s="72" t="str">
        <f>IF('S.D.PASTE SHEET'!X1089="","",'S.D.PASTE SHEET'!X1089)</f>
        <v/>
      </c>
      <c s="72" t="str">
        <f>IF('S.D.PASTE SHEET'!Y1089="","",'S.D.PASTE SHEET'!Y1089)</f>
        <v/>
      </c>
      <c s="72" t="str">
        <f>IF('S.D.PASTE SHEET'!Z1089="","",'S.D.PASTE SHEET'!Z1089)</f>
        <v/>
      </c>
      <c s="72" t="str">
        <f>IF('S.D.PASTE SHEET'!AA1089="","",'S.D.PASTE SHEET'!AA1089)</f>
        <v/>
      </c>
      <c s="72" t="str">
        <f>IF('S.D.PASTE SHEET'!AB1089="","",'S.D.PASTE SHEET'!AB1089)</f>
        <v/>
      </c>
      <c s="72" t="str">
        <f>IF('S.D.PASTE SHEET'!AC1089="","",'S.D.PASTE SHEET'!AC1089)</f>
        <v/>
      </c>
      <c s="72" t="str">
        <f>IF('S.D.PASTE SHEET'!AD1089="","",'S.D.PASTE SHEET'!AD1089)</f>
        <v/>
      </c>
      <c s="74"/>
      <c s="70" t="str">
        <f>IF(AK1089="","",IF(AK1089&gt;0,COUNT($AG$2:AG1089),""))</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IF(BC1089="","",IF(BC1089&gt;0,COUNT($AY$2:AY1089),""))</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0" spans="1:157" ht="15.75" customHeight="1">
      <c r="A1090" s="72" t="str">
        <f>IF('S.D.PASTE SHEET'!A1090="","",'S.D.PASTE SHEET'!A1090)</f>
        <v/>
      </c>
      <c s="72" t="str">
        <f>IF('S.D.PASTE SHEET'!B1090="","",'S.D.PASTE SHEET'!B1090)</f>
        <v/>
      </c>
      <c s="72" t="str">
        <f>IF('S.D.PASTE SHEET'!C1090="","",'S.D.PASTE SHEET'!C1090)</f>
        <v/>
      </c>
      <c s="73" t="str">
        <f>IF('S.D.PASTE SHEET'!D1090="","",'S.D.PASTE SHEET'!D1090)</f>
        <v/>
      </c>
      <c s="72" t="str">
        <f>IF('S.D.PASTE SHEET'!E1090="","",UPPER('S.D.PASTE SHEET'!E1090))</f>
        <v/>
      </c>
      <c s="72" t="str">
        <f>IF('S.D.PASTE SHEET'!F1090="","",'S.D.PASTE SHEET'!F1090)</f>
        <v/>
      </c>
      <c s="72" t="str">
        <f>IF('S.D.PASTE SHEET'!G1090="","",UPPER('S.D.PASTE SHEET'!G1090))</f>
        <v/>
      </c>
      <c s="72" t="str">
        <f>IF('S.D.PASTE SHEET'!H1090="","",UPPER('S.D.PASTE SHEET'!H1090))</f>
        <v/>
      </c>
      <c s="72" t="str">
        <f>IF('S.D.PASTE SHEET'!I1090="","",'S.D.PASTE SHEET'!I1090)</f>
        <v/>
      </c>
      <c s="73" t="str">
        <f>IF('S.D.PASTE SHEET'!J1090="","",'S.D.PASTE SHEET'!J1090)</f>
        <v/>
      </c>
      <c s="72" t="str">
        <f>IF('S.D.PASTE SHEET'!K1090="","",'S.D.PASTE SHEET'!K1090)</f>
        <v/>
      </c>
      <c s="72" t="str">
        <f>IF('S.D.PASTE SHEET'!L1090="","",'S.D.PASTE SHEET'!L1090)</f>
        <v/>
      </c>
      <c s="72" t="str">
        <f>IF('S.D.PASTE SHEET'!M1090="","",'S.D.PASTE SHEET'!M1090)</f>
        <v/>
      </c>
      <c s="72" t="str">
        <f>IF('S.D.PASTE SHEET'!N1090="","",'S.D.PASTE SHEET'!N1090)</f>
        <v/>
      </c>
      <c s="72" t="str">
        <f>IF('S.D.PASTE SHEET'!O1090="","",'S.D.PASTE SHEET'!O1090)</f>
        <v/>
      </c>
      <c s="72" t="str">
        <f>IF('S.D.PASTE SHEET'!P1090="","",'S.D.PASTE SHEET'!P1090)</f>
        <v/>
      </c>
      <c s="72" t="str">
        <f>IF('S.D.PASTE SHEET'!Q1090="","",'S.D.PASTE SHEET'!Q1090)</f>
        <v/>
      </c>
      <c s="72" t="str">
        <f>IF('S.D.PASTE SHEET'!R1090="","",'S.D.PASTE SHEET'!R1090)</f>
        <v/>
      </c>
      <c s="72" t="str">
        <f>IF('S.D.PASTE SHEET'!S1090="","",'S.D.PASTE SHEET'!S1090)</f>
        <v/>
      </c>
      <c s="72" t="str">
        <f>IF('S.D.PASTE SHEET'!T1090="","",'S.D.PASTE SHEET'!T1090)</f>
        <v/>
      </c>
      <c s="72" t="str">
        <f>IF('S.D.PASTE SHEET'!U1090="","",'S.D.PASTE SHEET'!U1090)</f>
        <v/>
      </c>
      <c s="72" t="str">
        <f>IF('S.D.PASTE SHEET'!V1090="","",'S.D.PASTE SHEET'!V1090)</f>
        <v/>
      </c>
      <c s="72" t="str">
        <f>IF('S.D.PASTE SHEET'!W1090="","",'S.D.PASTE SHEET'!W1090)</f>
        <v/>
      </c>
      <c s="72" t="str">
        <f>IF('S.D.PASTE SHEET'!X1090="","",'S.D.PASTE SHEET'!X1090)</f>
        <v/>
      </c>
      <c s="72" t="str">
        <f>IF('S.D.PASTE SHEET'!Y1090="","",'S.D.PASTE SHEET'!Y1090)</f>
        <v/>
      </c>
      <c s="72" t="str">
        <f>IF('S.D.PASTE SHEET'!Z1090="","",'S.D.PASTE SHEET'!Z1090)</f>
        <v/>
      </c>
      <c s="72" t="str">
        <f>IF('S.D.PASTE SHEET'!AA1090="","",'S.D.PASTE SHEET'!AA1090)</f>
        <v/>
      </c>
      <c s="72" t="str">
        <f>IF('S.D.PASTE SHEET'!AB1090="","",'S.D.PASTE SHEET'!AB1090)</f>
        <v/>
      </c>
      <c s="72" t="str">
        <f>IF('S.D.PASTE SHEET'!AC1090="","",'S.D.PASTE SHEET'!AC1090)</f>
        <v/>
      </c>
      <c s="72" t="str">
        <f>IF('S.D.PASTE SHEET'!AD1090="","",'S.D.PASTE SHEET'!AD1090)</f>
        <v/>
      </c>
      <c s="74"/>
      <c s="70" t="str">
        <f>IF(AK1090="","",IF(AK1090&gt;0,COUNT($AG$2:AG1090),""))</f>
        <v/>
      </c>
      <c s="75" t="str">
        <f t="shared" si="513"/>
        <v/>
      </c>
      <c s="75" t="str">
        <f t="shared" si="514"/>
        <v/>
      </c>
      <c s="75" t="str">
        <f t="shared" si="515"/>
        <v/>
      </c>
      <c s="73" t="str">
        <f t="shared" si="516"/>
        <v/>
      </c>
      <c s="75" t="str">
        <f t="shared" si="517"/>
        <v/>
      </c>
      <c s="75" t="str">
        <f t="shared" si="518"/>
        <v/>
      </c>
      <c s="75" t="str">
        <f t="shared" si="519"/>
        <v/>
      </c>
      <c s="75" t="str">
        <f t="shared" si="520"/>
        <v/>
      </c>
      <c s="75" t="str">
        <f t="shared" si="521"/>
        <v/>
      </c>
      <c s="73" t="str">
        <f t="shared" si="522"/>
        <v/>
      </c>
      <c s="75" t="str">
        <f t="shared" si="523"/>
        <v/>
      </c>
      <c s="75" t="str">
        <f t="shared" si="524"/>
        <v/>
      </c>
      <c s="75" t="str">
        <f t="shared" si="525"/>
        <v/>
      </c>
      <c s="75" t="str">
        <f t="shared" si="526"/>
        <v/>
      </c>
      <c s="75" t="str">
        <f t="shared" si="527"/>
        <v/>
      </c>
      <c s="75" t="str">
        <f t="shared" si="528"/>
        <v/>
      </c>
      <c s="70"/>
      <c s="70" t="str">
        <f>IF(BC1090="","",IF(BC1090&gt;0,COUNT($AY$2:AY1090),""))</f>
        <v/>
      </c>
      <c s="76" t="str">
        <f t="shared" si="529"/>
        <v/>
      </c>
      <c s="76" t="str">
        <f t="shared" si="530"/>
        <v/>
      </c>
      <c s="76" t="str">
        <f t="shared" si="531"/>
        <v/>
      </c>
      <c s="73" t="str">
        <f t="shared" si="532"/>
        <v/>
      </c>
      <c s="76" t="str">
        <f t="shared" si="533"/>
        <v/>
      </c>
      <c s="76" t="str">
        <f t="shared" si="534"/>
        <v/>
      </c>
      <c s="76" t="str">
        <f t="shared" si="535"/>
        <v/>
      </c>
      <c s="76" t="str">
        <f t="shared" si="536"/>
        <v/>
      </c>
      <c s="76" t="str">
        <f t="shared" si="537"/>
        <v/>
      </c>
      <c s="73" t="str">
        <f t="shared" si="538"/>
        <v/>
      </c>
      <c s="76" t="str">
        <f t="shared" si="539"/>
        <v/>
      </c>
      <c s="76" t="str">
        <f t="shared" si="540"/>
        <v/>
      </c>
      <c s="76" t="str">
        <f t="shared" si="541"/>
        <v/>
      </c>
      <c s="76" t="str">
        <f t="shared" si="542"/>
        <v/>
      </c>
      <c s="76" t="str">
        <f t="shared" si="543"/>
        <v/>
      </c>
      <c s="76" t="str">
        <f t="shared" si="54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1" spans="1:157" ht="15.75" customHeight="1">
      <c r="A1091" s="72" t="str">
        <f>IF('S.D.PASTE SHEET'!A1091="","",'S.D.PASTE SHEET'!A1091)</f>
        <v/>
      </c>
      <c s="72" t="str">
        <f>IF('S.D.PASTE SHEET'!B1091="","",'S.D.PASTE SHEET'!B1091)</f>
        <v/>
      </c>
      <c s="72" t="str">
        <f>IF('S.D.PASTE SHEET'!C1091="","",'S.D.PASTE SHEET'!C1091)</f>
        <v/>
      </c>
      <c s="73" t="str">
        <f>IF('S.D.PASTE SHEET'!D1091="","",'S.D.PASTE SHEET'!D1091)</f>
        <v/>
      </c>
      <c s="72" t="str">
        <f>IF('S.D.PASTE SHEET'!E1091="","",UPPER('S.D.PASTE SHEET'!E1091))</f>
        <v/>
      </c>
      <c s="72" t="str">
        <f>IF('S.D.PASTE SHEET'!F1091="","",'S.D.PASTE SHEET'!F1091)</f>
        <v/>
      </c>
      <c s="72" t="str">
        <f>IF('S.D.PASTE SHEET'!G1091="","",UPPER('S.D.PASTE SHEET'!G1091))</f>
        <v/>
      </c>
      <c s="72" t="str">
        <f>IF('S.D.PASTE SHEET'!H1091="","",UPPER('S.D.PASTE SHEET'!H1091))</f>
        <v/>
      </c>
      <c s="72" t="str">
        <f>IF('S.D.PASTE SHEET'!I1091="","",'S.D.PASTE SHEET'!I1091)</f>
        <v/>
      </c>
      <c s="73" t="str">
        <f>IF('S.D.PASTE SHEET'!J1091="","",'S.D.PASTE SHEET'!J1091)</f>
        <v/>
      </c>
      <c s="72" t="str">
        <f>IF('S.D.PASTE SHEET'!K1091="","",'S.D.PASTE SHEET'!K1091)</f>
        <v/>
      </c>
      <c s="72" t="str">
        <f>IF('S.D.PASTE SHEET'!L1091="","",'S.D.PASTE SHEET'!L1091)</f>
        <v/>
      </c>
      <c s="72" t="str">
        <f>IF('S.D.PASTE SHEET'!M1091="","",'S.D.PASTE SHEET'!M1091)</f>
        <v/>
      </c>
      <c s="72" t="str">
        <f>IF('S.D.PASTE SHEET'!N1091="","",'S.D.PASTE SHEET'!N1091)</f>
        <v/>
      </c>
      <c s="72" t="str">
        <f>IF('S.D.PASTE SHEET'!O1091="","",'S.D.PASTE SHEET'!O1091)</f>
        <v/>
      </c>
      <c s="72" t="str">
        <f>IF('S.D.PASTE SHEET'!P1091="","",'S.D.PASTE SHEET'!P1091)</f>
        <v/>
      </c>
      <c s="72" t="str">
        <f>IF('S.D.PASTE SHEET'!Q1091="","",'S.D.PASTE SHEET'!Q1091)</f>
        <v/>
      </c>
      <c s="72" t="str">
        <f>IF('S.D.PASTE SHEET'!R1091="","",'S.D.PASTE SHEET'!R1091)</f>
        <v/>
      </c>
      <c s="72" t="str">
        <f>IF('S.D.PASTE SHEET'!S1091="","",'S.D.PASTE SHEET'!S1091)</f>
        <v/>
      </c>
      <c s="72" t="str">
        <f>IF('S.D.PASTE SHEET'!T1091="","",'S.D.PASTE SHEET'!T1091)</f>
        <v/>
      </c>
      <c s="72" t="str">
        <f>IF('S.D.PASTE SHEET'!U1091="","",'S.D.PASTE SHEET'!U1091)</f>
        <v/>
      </c>
      <c s="72" t="str">
        <f>IF('S.D.PASTE SHEET'!V1091="","",'S.D.PASTE SHEET'!V1091)</f>
        <v/>
      </c>
      <c s="72" t="str">
        <f>IF('S.D.PASTE SHEET'!W1091="","",'S.D.PASTE SHEET'!W1091)</f>
        <v/>
      </c>
      <c s="72" t="str">
        <f>IF('S.D.PASTE SHEET'!X1091="","",'S.D.PASTE SHEET'!X1091)</f>
        <v/>
      </c>
      <c s="72" t="str">
        <f>IF('S.D.PASTE SHEET'!Y1091="","",'S.D.PASTE SHEET'!Y1091)</f>
        <v/>
      </c>
      <c s="72" t="str">
        <f>IF('S.D.PASTE SHEET'!Z1091="","",'S.D.PASTE SHEET'!Z1091)</f>
        <v/>
      </c>
      <c s="72" t="str">
        <f>IF('S.D.PASTE SHEET'!AA1091="","",'S.D.PASTE SHEET'!AA1091)</f>
        <v/>
      </c>
      <c s="72" t="str">
        <f>IF('S.D.PASTE SHEET'!AB1091="","",'S.D.PASTE SHEET'!AB1091)</f>
        <v/>
      </c>
      <c s="72" t="str">
        <f>IF('S.D.PASTE SHEET'!AC1091="","",'S.D.PASTE SHEET'!AC1091)</f>
        <v/>
      </c>
      <c s="72" t="str">
        <f>IF('S.D.PASTE SHEET'!AD1091="","",'S.D.PASTE SHEET'!AD1091)</f>
        <v/>
      </c>
      <c s="74"/>
      <c s="70" t="str">
        <f>IF(AK1091="","",IF(AK1091&gt;0,COUNT($AG$2:AG1091),""))</f>
        <v/>
      </c>
      <c s="75" t="str">
        <f t="shared" si="545" ref="AG1091:AG1154">IF(AND($AJ$1=12,$A1091=12),$A1091,"")</f>
        <v/>
      </c>
      <c s="75" t="str">
        <f t="shared" si="546" ref="AH1091:AH1154">IF(AND($AJ$1=12,$A1091=12),$B1091,"")</f>
        <v/>
      </c>
      <c s="75" t="str">
        <f t="shared" si="547" ref="AI1091:AI1154">IF(AND($AJ$1=12,$A1091=12),C1091,"")</f>
        <v/>
      </c>
      <c s="73" t="str">
        <f t="shared" si="548" ref="AJ1091:AJ1154">IF(AND($AJ$1=12,$A1091=12),$D1091,"")</f>
        <v/>
      </c>
      <c s="75" t="str">
        <f t="shared" si="549" ref="AK1091:AK1154">IF(AND($AJ$1=12,$A1091=12),$E1091,"")</f>
        <v/>
      </c>
      <c s="75" t="str">
        <f t="shared" si="550" ref="AL1091:AL1154">IF(AND($AJ$1=12,$A1091=12),$F1091,"")</f>
        <v/>
      </c>
      <c s="75" t="str">
        <f t="shared" si="551" ref="AM1091:AM1154">IF(AND($AJ$1=12,$A1091=12),$G1091,"")</f>
        <v/>
      </c>
      <c s="75" t="str">
        <f t="shared" si="552" ref="AN1091:AN1154">IF(AND($AJ$1=12,$A1091=12),$H1091,"")</f>
        <v/>
      </c>
      <c s="75" t="str">
        <f t="shared" si="553" ref="AO1091:AO1154">IF(AND($AJ$1=12,$A1091=12),$I1091,"")</f>
        <v/>
      </c>
      <c s="73" t="str">
        <f t="shared" si="554" ref="AP1091:AP1154">IF(AND($AJ$1=12,$A1091=12),$J1091,"")</f>
        <v/>
      </c>
      <c s="75" t="str">
        <f t="shared" si="555" ref="AQ1091:AQ1154">IF(AND($AJ$1=12,$A1091=12),$K1091,"")</f>
        <v/>
      </c>
      <c s="75" t="str">
        <f t="shared" si="556" ref="AR1091:AR1154">IF(AND($AJ$1=12,$A1091=12),$L1091,"")</f>
        <v/>
      </c>
      <c s="75" t="str">
        <f t="shared" si="557" ref="AS1091:AS1154">IF(AND($AJ$1=12,$A1091=12),$M1091,"")</f>
        <v/>
      </c>
      <c s="75" t="str">
        <f t="shared" si="558" ref="AT1091:AT1154">IF(AND($AJ$1=12,$A1091=12),$N1091,"")</f>
        <v/>
      </c>
      <c s="75" t="str">
        <f t="shared" si="559" ref="AU1091:AU1154">IF(AND($AJ$1=12,$A1091=12),$O1091,"")</f>
        <v/>
      </c>
      <c s="75" t="str">
        <f t="shared" si="560" ref="AV1091:AV1154">IF(AND($AJ$1=12,$A1091=12),$P1091,"")</f>
        <v/>
      </c>
      <c s="70"/>
      <c s="70" t="str">
        <f>IF(BC1091="","",IF(BC1091&gt;0,COUNT($AY$2:AY1091),""))</f>
        <v/>
      </c>
      <c s="76" t="str">
        <f t="shared" si="561" ref="AY1091:AY1154">IF(AND($BB$1=12,$A1091=12,$BC$1=$B1091),$A1091,"")</f>
        <v/>
      </c>
      <c s="76" t="str">
        <f t="shared" si="562" ref="AZ1091:AZ1154">IF(AND($BB$1=12,$A1091=12,$BC$1=$B1091),$B1091,"")</f>
        <v/>
      </c>
      <c s="76" t="str">
        <f t="shared" si="563" ref="BA1091:BA1154">IF(AND($BB$1=12,$A1091=12,$BC$1=$B1091),$C1091,"")</f>
        <v/>
      </c>
      <c s="73" t="str">
        <f t="shared" si="564" ref="BB1091:BB1154">IF(AND($BB$1=12,$A1091=12,$BC$1=$B1091),$D1091,"")</f>
        <v/>
      </c>
      <c s="76" t="str">
        <f t="shared" si="565" ref="BC1091:BC1154">IF(AND($BB$1=12,$A1091=12,$BC$1=$B1091),$E1091,"")</f>
        <v/>
      </c>
      <c s="76" t="str">
        <f t="shared" si="566" ref="BD1091:BD1154">IF(AND($BB$1=12,$A1091=12,$BC$1=$B1091),$F1091,"")</f>
        <v/>
      </c>
      <c s="76" t="str">
        <f t="shared" si="567" ref="BE1091:BE1154">IF(AND($BB$1=12,$A1091=12,$BC$1=$B1091),$G1091,"")</f>
        <v/>
      </c>
      <c s="76" t="str">
        <f t="shared" si="568" ref="BF1091:BF1154">IF(AND($BB$1=12,$A1091=12,$BC$1=$B1091),$H1091,"")</f>
        <v/>
      </c>
      <c s="76" t="str">
        <f t="shared" si="569" ref="BG1091:BG1154">IF(AND($BB$1=12,$A1091=12,$BC$1=$B1091),$I1091,"")</f>
        <v/>
      </c>
      <c s="73" t="str">
        <f t="shared" si="570" ref="BH1091:BH1154">IF(AND($BB$1=12,$A1091=12,$BC$1=$B1091),$J1091,"")</f>
        <v/>
      </c>
      <c s="76" t="str">
        <f t="shared" si="571" ref="BI1091:BI1154">IF(AND($BB$1=12,$A1091=12,$BC$1=$B1091),$K1091,"")</f>
        <v/>
      </c>
      <c s="76" t="str">
        <f t="shared" si="572" ref="BJ1091:BJ1154">IF(AND($BB$1=12,$A1091=12,$BC$1=$B1091),$L1091,"")</f>
        <v/>
      </c>
      <c s="76" t="str">
        <f t="shared" si="573" ref="BK1091:BK1154">IF(AND($BB$1=12,$A1091=12,$BC$1=$B1091),$M1091,"")</f>
        <v/>
      </c>
      <c s="76" t="str">
        <f t="shared" si="574" ref="BL1091:BL1154">IF(AND($BB$1=12,$A1091=12,$BC$1=$B1091),$N1091,"")</f>
        <v/>
      </c>
      <c s="76" t="str">
        <f t="shared" si="575" ref="BM1091:BM1154">IF(AND($BB$1=12,$A1091=12,$BC$1=$B1091),$O1091,"")</f>
        <v/>
      </c>
      <c s="76" t="str">
        <f t="shared" si="576" ref="BN1091:BN1154">IF(AND($BB$1=12,$A1091=12,$BC$1=$B1091),$P1091,"")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2" spans="1:157" ht="15.75" customHeight="1">
      <c r="A1092" s="72" t="str">
        <f>IF('S.D.PASTE SHEET'!A1092="","",'S.D.PASTE SHEET'!A1092)</f>
        <v/>
      </c>
      <c s="72" t="str">
        <f>IF('S.D.PASTE SHEET'!B1092="","",'S.D.PASTE SHEET'!B1092)</f>
        <v/>
      </c>
      <c s="72" t="str">
        <f>IF('S.D.PASTE SHEET'!C1092="","",'S.D.PASTE SHEET'!C1092)</f>
        <v/>
      </c>
      <c s="73" t="str">
        <f>IF('S.D.PASTE SHEET'!D1092="","",'S.D.PASTE SHEET'!D1092)</f>
        <v/>
      </c>
      <c s="72" t="str">
        <f>IF('S.D.PASTE SHEET'!E1092="","",UPPER('S.D.PASTE SHEET'!E1092))</f>
        <v/>
      </c>
      <c s="72" t="str">
        <f>IF('S.D.PASTE SHEET'!F1092="","",'S.D.PASTE SHEET'!F1092)</f>
        <v/>
      </c>
      <c s="72" t="str">
        <f>IF('S.D.PASTE SHEET'!G1092="","",UPPER('S.D.PASTE SHEET'!G1092))</f>
        <v/>
      </c>
      <c s="72" t="str">
        <f>IF('S.D.PASTE SHEET'!H1092="","",UPPER('S.D.PASTE SHEET'!H1092))</f>
        <v/>
      </c>
      <c s="72" t="str">
        <f>IF('S.D.PASTE SHEET'!I1092="","",'S.D.PASTE SHEET'!I1092)</f>
        <v/>
      </c>
      <c s="73" t="str">
        <f>IF('S.D.PASTE SHEET'!J1092="","",'S.D.PASTE SHEET'!J1092)</f>
        <v/>
      </c>
      <c s="72" t="str">
        <f>IF('S.D.PASTE SHEET'!K1092="","",'S.D.PASTE SHEET'!K1092)</f>
        <v/>
      </c>
      <c s="72" t="str">
        <f>IF('S.D.PASTE SHEET'!L1092="","",'S.D.PASTE SHEET'!L1092)</f>
        <v/>
      </c>
      <c s="72" t="str">
        <f>IF('S.D.PASTE SHEET'!M1092="","",'S.D.PASTE SHEET'!M1092)</f>
        <v/>
      </c>
      <c s="72" t="str">
        <f>IF('S.D.PASTE SHEET'!N1092="","",'S.D.PASTE SHEET'!N1092)</f>
        <v/>
      </c>
      <c s="72" t="str">
        <f>IF('S.D.PASTE SHEET'!O1092="","",'S.D.PASTE SHEET'!O1092)</f>
        <v/>
      </c>
      <c s="72" t="str">
        <f>IF('S.D.PASTE SHEET'!P1092="","",'S.D.PASTE SHEET'!P1092)</f>
        <v/>
      </c>
      <c s="72" t="str">
        <f>IF('S.D.PASTE SHEET'!Q1092="","",'S.D.PASTE SHEET'!Q1092)</f>
        <v/>
      </c>
      <c s="72" t="str">
        <f>IF('S.D.PASTE SHEET'!R1092="","",'S.D.PASTE SHEET'!R1092)</f>
        <v/>
      </c>
      <c s="72" t="str">
        <f>IF('S.D.PASTE SHEET'!S1092="","",'S.D.PASTE SHEET'!S1092)</f>
        <v/>
      </c>
      <c s="72" t="str">
        <f>IF('S.D.PASTE SHEET'!T1092="","",'S.D.PASTE SHEET'!T1092)</f>
        <v/>
      </c>
      <c s="72" t="str">
        <f>IF('S.D.PASTE SHEET'!U1092="","",'S.D.PASTE SHEET'!U1092)</f>
        <v/>
      </c>
      <c s="72" t="str">
        <f>IF('S.D.PASTE SHEET'!V1092="","",'S.D.PASTE SHEET'!V1092)</f>
        <v/>
      </c>
      <c s="72" t="str">
        <f>IF('S.D.PASTE SHEET'!W1092="","",'S.D.PASTE SHEET'!W1092)</f>
        <v/>
      </c>
      <c s="72" t="str">
        <f>IF('S.D.PASTE SHEET'!X1092="","",'S.D.PASTE SHEET'!X1092)</f>
        <v/>
      </c>
      <c s="72" t="str">
        <f>IF('S.D.PASTE SHEET'!Y1092="","",'S.D.PASTE SHEET'!Y1092)</f>
        <v/>
      </c>
      <c s="72" t="str">
        <f>IF('S.D.PASTE SHEET'!Z1092="","",'S.D.PASTE SHEET'!Z1092)</f>
        <v/>
      </c>
      <c s="72" t="str">
        <f>IF('S.D.PASTE SHEET'!AA1092="","",'S.D.PASTE SHEET'!AA1092)</f>
        <v/>
      </c>
      <c s="72" t="str">
        <f>IF('S.D.PASTE SHEET'!AB1092="","",'S.D.PASTE SHEET'!AB1092)</f>
        <v/>
      </c>
      <c s="72" t="str">
        <f>IF('S.D.PASTE SHEET'!AC1092="","",'S.D.PASTE SHEET'!AC1092)</f>
        <v/>
      </c>
      <c s="72" t="str">
        <f>IF('S.D.PASTE SHEET'!AD1092="","",'S.D.PASTE SHEET'!AD1092)</f>
        <v/>
      </c>
      <c s="74"/>
      <c s="70" t="str">
        <f>IF(AK1092="","",IF(AK1092&gt;0,COUNT($AG$2:AG1092),""))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IF(BC1092="","",IF(BC1092&gt;0,COUNT($AY$2:AY1092),""))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3" spans="1:157" ht="15.75" customHeight="1">
      <c r="A1093" s="72" t="str">
        <f>IF('S.D.PASTE SHEET'!A1093="","",'S.D.PASTE SHEET'!A1093)</f>
        <v/>
      </c>
      <c s="72" t="str">
        <f>IF('S.D.PASTE SHEET'!B1093="","",'S.D.PASTE SHEET'!B1093)</f>
        <v/>
      </c>
      <c s="72" t="str">
        <f>IF('S.D.PASTE SHEET'!C1093="","",'S.D.PASTE SHEET'!C1093)</f>
        <v/>
      </c>
      <c s="73" t="str">
        <f>IF('S.D.PASTE SHEET'!D1093="","",'S.D.PASTE SHEET'!D1093)</f>
        <v/>
      </c>
      <c s="72" t="str">
        <f>IF('S.D.PASTE SHEET'!E1093="","",UPPER('S.D.PASTE SHEET'!E1093))</f>
        <v/>
      </c>
      <c s="72" t="str">
        <f>IF('S.D.PASTE SHEET'!F1093="","",'S.D.PASTE SHEET'!F1093)</f>
        <v/>
      </c>
      <c s="72" t="str">
        <f>IF('S.D.PASTE SHEET'!G1093="","",UPPER('S.D.PASTE SHEET'!G1093))</f>
        <v/>
      </c>
      <c s="72" t="str">
        <f>IF('S.D.PASTE SHEET'!H1093="","",UPPER('S.D.PASTE SHEET'!H1093))</f>
        <v/>
      </c>
      <c s="72" t="str">
        <f>IF('S.D.PASTE SHEET'!I1093="","",'S.D.PASTE SHEET'!I1093)</f>
        <v/>
      </c>
      <c s="73" t="str">
        <f>IF('S.D.PASTE SHEET'!J1093="","",'S.D.PASTE SHEET'!J1093)</f>
        <v/>
      </c>
      <c s="72" t="str">
        <f>IF('S.D.PASTE SHEET'!K1093="","",'S.D.PASTE SHEET'!K1093)</f>
        <v/>
      </c>
      <c s="72" t="str">
        <f>IF('S.D.PASTE SHEET'!L1093="","",'S.D.PASTE SHEET'!L1093)</f>
        <v/>
      </c>
      <c s="72" t="str">
        <f>IF('S.D.PASTE SHEET'!M1093="","",'S.D.PASTE SHEET'!M1093)</f>
        <v/>
      </c>
      <c s="72" t="str">
        <f>IF('S.D.PASTE SHEET'!N1093="","",'S.D.PASTE SHEET'!N1093)</f>
        <v/>
      </c>
      <c s="72" t="str">
        <f>IF('S.D.PASTE SHEET'!O1093="","",'S.D.PASTE SHEET'!O1093)</f>
        <v/>
      </c>
      <c s="72" t="str">
        <f>IF('S.D.PASTE SHEET'!P1093="","",'S.D.PASTE SHEET'!P1093)</f>
        <v/>
      </c>
      <c s="72" t="str">
        <f>IF('S.D.PASTE SHEET'!Q1093="","",'S.D.PASTE SHEET'!Q1093)</f>
        <v/>
      </c>
      <c s="72" t="str">
        <f>IF('S.D.PASTE SHEET'!R1093="","",'S.D.PASTE SHEET'!R1093)</f>
        <v/>
      </c>
      <c s="72" t="str">
        <f>IF('S.D.PASTE SHEET'!S1093="","",'S.D.PASTE SHEET'!S1093)</f>
        <v/>
      </c>
      <c s="72" t="str">
        <f>IF('S.D.PASTE SHEET'!T1093="","",'S.D.PASTE SHEET'!T1093)</f>
        <v/>
      </c>
      <c s="72" t="str">
        <f>IF('S.D.PASTE SHEET'!U1093="","",'S.D.PASTE SHEET'!U1093)</f>
        <v/>
      </c>
      <c s="72" t="str">
        <f>IF('S.D.PASTE SHEET'!V1093="","",'S.D.PASTE SHEET'!V1093)</f>
        <v/>
      </c>
      <c s="72" t="str">
        <f>IF('S.D.PASTE SHEET'!W1093="","",'S.D.PASTE SHEET'!W1093)</f>
        <v/>
      </c>
      <c s="72" t="str">
        <f>IF('S.D.PASTE SHEET'!X1093="","",'S.D.PASTE SHEET'!X1093)</f>
        <v/>
      </c>
      <c s="72" t="str">
        <f>IF('S.D.PASTE SHEET'!Y1093="","",'S.D.PASTE SHEET'!Y1093)</f>
        <v/>
      </c>
      <c s="72" t="str">
        <f>IF('S.D.PASTE SHEET'!Z1093="","",'S.D.PASTE SHEET'!Z1093)</f>
        <v/>
      </c>
      <c s="72" t="str">
        <f>IF('S.D.PASTE SHEET'!AA1093="","",'S.D.PASTE SHEET'!AA1093)</f>
        <v/>
      </c>
      <c s="72" t="str">
        <f>IF('S.D.PASTE SHEET'!AB1093="","",'S.D.PASTE SHEET'!AB1093)</f>
        <v/>
      </c>
      <c s="72" t="str">
        <f>IF('S.D.PASTE SHEET'!AC1093="","",'S.D.PASTE SHEET'!AC1093)</f>
        <v/>
      </c>
      <c s="72" t="str">
        <f>IF('S.D.PASTE SHEET'!AD1093="","",'S.D.PASTE SHEET'!AD1093)</f>
        <v/>
      </c>
      <c s="74"/>
      <c s="70" t="str">
        <f>IF(AK1093="","",IF(AK1093&gt;0,COUNT($AG$2:AG1093),""))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IF(BC1093="","",IF(BC1093&gt;0,COUNT($AY$2:AY1093),""))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4" spans="1:157" ht="15.75" customHeight="1">
      <c r="A1094" s="72" t="str">
        <f>IF('S.D.PASTE SHEET'!A1094="","",'S.D.PASTE SHEET'!A1094)</f>
        <v/>
      </c>
      <c s="72" t="str">
        <f>IF('S.D.PASTE SHEET'!B1094="","",'S.D.PASTE SHEET'!B1094)</f>
        <v/>
      </c>
      <c s="72" t="str">
        <f>IF('S.D.PASTE SHEET'!C1094="","",'S.D.PASTE SHEET'!C1094)</f>
        <v/>
      </c>
      <c s="73" t="str">
        <f>IF('S.D.PASTE SHEET'!D1094="","",'S.D.PASTE SHEET'!D1094)</f>
        <v/>
      </c>
      <c s="72" t="str">
        <f>IF('S.D.PASTE SHEET'!E1094="","",UPPER('S.D.PASTE SHEET'!E1094))</f>
        <v/>
      </c>
      <c s="72" t="str">
        <f>IF('S.D.PASTE SHEET'!F1094="","",'S.D.PASTE SHEET'!F1094)</f>
        <v/>
      </c>
      <c s="72" t="str">
        <f>IF('S.D.PASTE SHEET'!G1094="","",UPPER('S.D.PASTE SHEET'!G1094))</f>
        <v/>
      </c>
      <c s="72" t="str">
        <f>IF('S.D.PASTE SHEET'!H1094="","",UPPER('S.D.PASTE SHEET'!H1094))</f>
        <v/>
      </c>
      <c s="72" t="str">
        <f>IF('S.D.PASTE SHEET'!I1094="","",'S.D.PASTE SHEET'!I1094)</f>
        <v/>
      </c>
      <c s="73" t="str">
        <f>IF('S.D.PASTE SHEET'!J1094="","",'S.D.PASTE SHEET'!J1094)</f>
        <v/>
      </c>
      <c s="72" t="str">
        <f>IF('S.D.PASTE SHEET'!K1094="","",'S.D.PASTE SHEET'!K1094)</f>
        <v/>
      </c>
      <c s="72" t="str">
        <f>IF('S.D.PASTE SHEET'!L1094="","",'S.D.PASTE SHEET'!L1094)</f>
        <v/>
      </c>
      <c s="72" t="str">
        <f>IF('S.D.PASTE SHEET'!M1094="","",'S.D.PASTE SHEET'!M1094)</f>
        <v/>
      </c>
      <c s="72" t="str">
        <f>IF('S.D.PASTE SHEET'!N1094="","",'S.D.PASTE SHEET'!N1094)</f>
        <v/>
      </c>
      <c s="72" t="str">
        <f>IF('S.D.PASTE SHEET'!O1094="","",'S.D.PASTE SHEET'!O1094)</f>
        <v/>
      </c>
      <c s="72" t="str">
        <f>IF('S.D.PASTE SHEET'!P1094="","",'S.D.PASTE SHEET'!P1094)</f>
        <v/>
      </c>
      <c s="72" t="str">
        <f>IF('S.D.PASTE SHEET'!Q1094="","",'S.D.PASTE SHEET'!Q1094)</f>
        <v/>
      </c>
      <c s="72" t="str">
        <f>IF('S.D.PASTE SHEET'!R1094="","",'S.D.PASTE SHEET'!R1094)</f>
        <v/>
      </c>
      <c s="72" t="str">
        <f>IF('S.D.PASTE SHEET'!S1094="","",'S.D.PASTE SHEET'!S1094)</f>
        <v/>
      </c>
      <c s="72" t="str">
        <f>IF('S.D.PASTE SHEET'!T1094="","",'S.D.PASTE SHEET'!T1094)</f>
        <v/>
      </c>
      <c s="72" t="str">
        <f>IF('S.D.PASTE SHEET'!U1094="","",'S.D.PASTE SHEET'!U1094)</f>
        <v/>
      </c>
      <c s="72" t="str">
        <f>IF('S.D.PASTE SHEET'!V1094="","",'S.D.PASTE SHEET'!V1094)</f>
        <v/>
      </c>
      <c s="72" t="str">
        <f>IF('S.D.PASTE SHEET'!W1094="","",'S.D.PASTE SHEET'!W1094)</f>
        <v/>
      </c>
      <c s="72" t="str">
        <f>IF('S.D.PASTE SHEET'!X1094="","",'S.D.PASTE SHEET'!X1094)</f>
        <v/>
      </c>
      <c s="72" t="str">
        <f>IF('S.D.PASTE SHEET'!Y1094="","",'S.D.PASTE SHEET'!Y1094)</f>
        <v/>
      </c>
      <c s="72" t="str">
        <f>IF('S.D.PASTE SHEET'!Z1094="","",'S.D.PASTE SHEET'!Z1094)</f>
        <v/>
      </c>
      <c s="72" t="str">
        <f>IF('S.D.PASTE SHEET'!AA1094="","",'S.D.PASTE SHEET'!AA1094)</f>
        <v/>
      </c>
      <c s="72" t="str">
        <f>IF('S.D.PASTE SHEET'!AB1094="","",'S.D.PASTE SHEET'!AB1094)</f>
        <v/>
      </c>
      <c s="72" t="str">
        <f>IF('S.D.PASTE SHEET'!AC1094="","",'S.D.PASTE SHEET'!AC1094)</f>
        <v/>
      </c>
      <c s="72" t="str">
        <f>IF('S.D.PASTE SHEET'!AD1094="","",'S.D.PASTE SHEET'!AD1094)</f>
        <v/>
      </c>
      <c s="74"/>
      <c s="70" t="str">
        <f>IF(AK1094="","",IF(AK1094&gt;0,COUNT($AG$2:AG1094),""))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IF(BC1094="","",IF(BC1094&gt;0,COUNT($AY$2:AY1094),""))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5" spans="1:157" ht="15.75" customHeight="1">
      <c r="A1095" s="72" t="str">
        <f>IF('S.D.PASTE SHEET'!A1095="","",'S.D.PASTE SHEET'!A1095)</f>
        <v/>
      </c>
      <c s="72" t="str">
        <f>IF('S.D.PASTE SHEET'!B1095="","",'S.D.PASTE SHEET'!B1095)</f>
        <v/>
      </c>
      <c s="72" t="str">
        <f>IF('S.D.PASTE SHEET'!C1095="","",'S.D.PASTE SHEET'!C1095)</f>
        <v/>
      </c>
      <c s="73" t="str">
        <f>IF('S.D.PASTE SHEET'!D1095="","",'S.D.PASTE SHEET'!D1095)</f>
        <v/>
      </c>
      <c s="72" t="str">
        <f>IF('S.D.PASTE SHEET'!E1095="","",UPPER('S.D.PASTE SHEET'!E1095))</f>
        <v/>
      </c>
      <c s="72" t="str">
        <f>IF('S.D.PASTE SHEET'!F1095="","",'S.D.PASTE SHEET'!F1095)</f>
        <v/>
      </c>
      <c s="72" t="str">
        <f>IF('S.D.PASTE SHEET'!G1095="","",UPPER('S.D.PASTE SHEET'!G1095))</f>
        <v/>
      </c>
      <c s="72" t="str">
        <f>IF('S.D.PASTE SHEET'!H1095="","",UPPER('S.D.PASTE SHEET'!H1095))</f>
        <v/>
      </c>
      <c s="72" t="str">
        <f>IF('S.D.PASTE SHEET'!I1095="","",'S.D.PASTE SHEET'!I1095)</f>
        <v/>
      </c>
      <c s="73" t="str">
        <f>IF('S.D.PASTE SHEET'!J1095="","",'S.D.PASTE SHEET'!J1095)</f>
        <v/>
      </c>
      <c s="72" t="str">
        <f>IF('S.D.PASTE SHEET'!K1095="","",'S.D.PASTE SHEET'!K1095)</f>
        <v/>
      </c>
      <c s="72" t="str">
        <f>IF('S.D.PASTE SHEET'!L1095="","",'S.D.PASTE SHEET'!L1095)</f>
        <v/>
      </c>
      <c s="72" t="str">
        <f>IF('S.D.PASTE SHEET'!M1095="","",'S.D.PASTE SHEET'!M1095)</f>
        <v/>
      </c>
      <c s="72" t="str">
        <f>IF('S.D.PASTE SHEET'!N1095="","",'S.D.PASTE SHEET'!N1095)</f>
        <v/>
      </c>
      <c s="72" t="str">
        <f>IF('S.D.PASTE SHEET'!O1095="","",'S.D.PASTE SHEET'!O1095)</f>
        <v/>
      </c>
      <c s="72" t="str">
        <f>IF('S.D.PASTE SHEET'!P1095="","",'S.D.PASTE SHEET'!P1095)</f>
        <v/>
      </c>
      <c s="72" t="str">
        <f>IF('S.D.PASTE SHEET'!Q1095="","",'S.D.PASTE SHEET'!Q1095)</f>
        <v/>
      </c>
      <c s="72" t="str">
        <f>IF('S.D.PASTE SHEET'!R1095="","",'S.D.PASTE SHEET'!R1095)</f>
        <v/>
      </c>
      <c s="72" t="str">
        <f>IF('S.D.PASTE SHEET'!S1095="","",'S.D.PASTE SHEET'!S1095)</f>
        <v/>
      </c>
      <c s="72" t="str">
        <f>IF('S.D.PASTE SHEET'!T1095="","",'S.D.PASTE SHEET'!T1095)</f>
        <v/>
      </c>
      <c s="72" t="str">
        <f>IF('S.D.PASTE SHEET'!U1095="","",'S.D.PASTE SHEET'!U1095)</f>
        <v/>
      </c>
      <c s="72" t="str">
        <f>IF('S.D.PASTE SHEET'!V1095="","",'S.D.PASTE SHEET'!V1095)</f>
        <v/>
      </c>
      <c s="72" t="str">
        <f>IF('S.D.PASTE SHEET'!W1095="","",'S.D.PASTE SHEET'!W1095)</f>
        <v/>
      </c>
      <c s="72" t="str">
        <f>IF('S.D.PASTE SHEET'!X1095="","",'S.D.PASTE SHEET'!X1095)</f>
        <v/>
      </c>
      <c s="72" t="str">
        <f>IF('S.D.PASTE SHEET'!Y1095="","",'S.D.PASTE SHEET'!Y1095)</f>
        <v/>
      </c>
      <c s="72" t="str">
        <f>IF('S.D.PASTE SHEET'!Z1095="","",'S.D.PASTE SHEET'!Z1095)</f>
        <v/>
      </c>
      <c s="72" t="str">
        <f>IF('S.D.PASTE SHEET'!AA1095="","",'S.D.PASTE SHEET'!AA1095)</f>
        <v/>
      </c>
      <c s="72" t="str">
        <f>IF('S.D.PASTE SHEET'!AB1095="","",'S.D.PASTE SHEET'!AB1095)</f>
        <v/>
      </c>
      <c s="72" t="str">
        <f>IF('S.D.PASTE SHEET'!AC1095="","",'S.D.PASTE SHEET'!AC1095)</f>
        <v/>
      </c>
      <c s="72" t="str">
        <f>IF('S.D.PASTE SHEET'!AD1095="","",'S.D.PASTE SHEET'!AD1095)</f>
        <v/>
      </c>
      <c s="74"/>
      <c s="70" t="str">
        <f>IF(AK1095="","",IF(AK1095&gt;0,COUNT($AG$2:AG1095),""))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IF(BC1095="","",IF(BC1095&gt;0,COUNT($AY$2:AY1095),""))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6" spans="1:157" ht="15.75" customHeight="1">
      <c r="A1096" s="72" t="str">
        <f>IF('S.D.PASTE SHEET'!A1096="","",'S.D.PASTE SHEET'!A1096)</f>
        <v/>
      </c>
      <c s="72" t="str">
        <f>IF('S.D.PASTE SHEET'!B1096="","",'S.D.PASTE SHEET'!B1096)</f>
        <v/>
      </c>
      <c s="72" t="str">
        <f>IF('S.D.PASTE SHEET'!C1096="","",'S.D.PASTE SHEET'!C1096)</f>
        <v/>
      </c>
      <c s="73" t="str">
        <f>IF('S.D.PASTE SHEET'!D1096="","",'S.D.PASTE SHEET'!D1096)</f>
        <v/>
      </c>
      <c s="72" t="str">
        <f>IF('S.D.PASTE SHEET'!E1096="","",UPPER('S.D.PASTE SHEET'!E1096))</f>
        <v/>
      </c>
      <c s="72" t="str">
        <f>IF('S.D.PASTE SHEET'!F1096="","",'S.D.PASTE SHEET'!F1096)</f>
        <v/>
      </c>
      <c s="72" t="str">
        <f>IF('S.D.PASTE SHEET'!G1096="","",UPPER('S.D.PASTE SHEET'!G1096))</f>
        <v/>
      </c>
      <c s="72" t="str">
        <f>IF('S.D.PASTE SHEET'!H1096="","",UPPER('S.D.PASTE SHEET'!H1096))</f>
        <v/>
      </c>
      <c s="72" t="str">
        <f>IF('S.D.PASTE SHEET'!I1096="","",'S.D.PASTE SHEET'!I1096)</f>
        <v/>
      </c>
      <c s="73" t="str">
        <f>IF('S.D.PASTE SHEET'!J1096="","",'S.D.PASTE SHEET'!J1096)</f>
        <v/>
      </c>
      <c s="72" t="str">
        <f>IF('S.D.PASTE SHEET'!K1096="","",'S.D.PASTE SHEET'!K1096)</f>
        <v/>
      </c>
      <c s="72" t="str">
        <f>IF('S.D.PASTE SHEET'!L1096="","",'S.D.PASTE SHEET'!L1096)</f>
        <v/>
      </c>
      <c s="72" t="str">
        <f>IF('S.D.PASTE SHEET'!M1096="","",'S.D.PASTE SHEET'!M1096)</f>
        <v/>
      </c>
      <c s="72" t="str">
        <f>IF('S.D.PASTE SHEET'!N1096="","",'S.D.PASTE SHEET'!N1096)</f>
        <v/>
      </c>
      <c s="72" t="str">
        <f>IF('S.D.PASTE SHEET'!O1096="","",'S.D.PASTE SHEET'!O1096)</f>
        <v/>
      </c>
      <c s="72" t="str">
        <f>IF('S.D.PASTE SHEET'!P1096="","",'S.D.PASTE SHEET'!P1096)</f>
        <v/>
      </c>
      <c s="72" t="str">
        <f>IF('S.D.PASTE SHEET'!Q1096="","",'S.D.PASTE SHEET'!Q1096)</f>
        <v/>
      </c>
      <c s="72" t="str">
        <f>IF('S.D.PASTE SHEET'!R1096="","",'S.D.PASTE SHEET'!R1096)</f>
        <v/>
      </c>
      <c s="72" t="str">
        <f>IF('S.D.PASTE SHEET'!S1096="","",'S.D.PASTE SHEET'!S1096)</f>
        <v/>
      </c>
      <c s="72" t="str">
        <f>IF('S.D.PASTE SHEET'!T1096="","",'S.D.PASTE SHEET'!T1096)</f>
        <v/>
      </c>
      <c s="72" t="str">
        <f>IF('S.D.PASTE SHEET'!U1096="","",'S.D.PASTE SHEET'!U1096)</f>
        <v/>
      </c>
      <c s="72" t="str">
        <f>IF('S.D.PASTE SHEET'!V1096="","",'S.D.PASTE SHEET'!V1096)</f>
        <v/>
      </c>
      <c s="72" t="str">
        <f>IF('S.D.PASTE SHEET'!W1096="","",'S.D.PASTE SHEET'!W1096)</f>
        <v/>
      </c>
      <c s="72" t="str">
        <f>IF('S.D.PASTE SHEET'!X1096="","",'S.D.PASTE SHEET'!X1096)</f>
        <v/>
      </c>
      <c s="72" t="str">
        <f>IF('S.D.PASTE SHEET'!Y1096="","",'S.D.PASTE SHEET'!Y1096)</f>
        <v/>
      </c>
      <c s="72" t="str">
        <f>IF('S.D.PASTE SHEET'!Z1096="","",'S.D.PASTE SHEET'!Z1096)</f>
        <v/>
      </c>
      <c s="72" t="str">
        <f>IF('S.D.PASTE SHEET'!AA1096="","",'S.D.PASTE SHEET'!AA1096)</f>
        <v/>
      </c>
      <c s="72" t="str">
        <f>IF('S.D.PASTE SHEET'!AB1096="","",'S.D.PASTE SHEET'!AB1096)</f>
        <v/>
      </c>
      <c s="72" t="str">
        <f>IF('S.D.PASTE SHEET'!AC1096="","",'S.D.PASTE SHEET'!AC1096)</f>
        <v/>
      </c>
      <c s="72" t="str">
        <f>IF('S.D.PASTE SHEET'!AD1096="","",'S.D.PASTE SHEET'!AD1096)</f>
        <v/>
      </c>
      <c s="74"/>
      <c s="70" t="str">
        <f>IF(AK1096="","",IF(AK1096&gt;0,COUNT($AG$2:AG1096),""))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IF(BC1096="","",IF(BC1096&gt;0,COUNT($AY$2:AY1096),""))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7" spans="1:157" ht="15.75" customHeight="1">
      <c r="A1097" s="72" t="str">
        <f>IF('S.D.PASTE SHEET'!A1097="","",'S.D.PASTE SHEET'!A1097)</f>
        <v/>
      </c>
      <c s="72" t="str">
        <f>IF('S.D.PASTE SHEET'!B1097="","",'S.D.PASTE SHEET'!B1097)</f>
        <v/>
      </c>
      <c s="72" t="str">
        <f>IF('S.D.PASTE SHEET'!C1097="","",'S.D.PASTE SHEET'!C1097)</f>
        <v/>
      </c>
      <c s="73" t="str">
        <f>IF('S.D.PASTE SHEET'!D1097="","",'S.D.PASTE SHEET'!D1097)</f>
        <v/>
      </c>
      <c s="72" t="str">
        <f>IF('S.D.PASTE SHEET'!E1097="","",UPPER('S.D.PASTE SHEET'!E1097))</f>
        <v/>
      </c>
      <c s="72" t="str">
        <f>IF('S.D.PASTE SHEET'!F1097="","",'S.D.PASTE SHEET'!F1097)</f>
        <v/>
      </c>
      <c s="72" t="str">
        <f>IF('S.D.PASTE SHEET'!G1097="","",UPPER('S.D.PASTE SHEET'!G1097))</f>
        <v/>
      </c>
      <c s="72" t="str">
        <f>IF('S.D.PASTE SHEET'!H1097="","",UPPER('S.D.PASTE SHEET'!H1097))</f>
        <v/>
      </c>
      <c s="72" t="str">
        <f>IF('S.D.PASTE SHEET'!I1097="","",'S.D.PASTE SHEET'!I1097)</f>
        <v/>
      </c>
      <c s="73" t="str">
        <f>IF('S.D.PASTE SHEET'!J1097="","",'S.D.PASTE SHEET'!J1097)</f>
        <v/>
      </c>
      <c s="72" t="str">
        <f>IF('S.D.PASTE SHEET'!K1097="","",'S.D.PASTE SHEET'!K1097)</f>
        <v/>
      </c>
      <c s="72" t="str">
        <f>IF('S.D.PASTE SHEET'!L1097="","",'S.D.PASTE SHEET'!L1097)</f>
        <v/>
      </c>
      <c s="72" t="str">
        <f>IF('S.D.PASTE SHEET'!M1097="","",'S.D.PASTE SHEET'!M1097)</f>
        <v/>
      </c>
      <c s="72" t="str">
        <f>IF('S.D.PASTE SHEET'!N1097="","",'S.D.PASTE SHEET'!N1097)</f>
        <v/>
      </c>
      <c s="72" t="str">
        <f>IF('S.D.PASTE SHEET'!O1097="","",'S.D.PASTE SHEET'!O1097)</f>
        <v/>
      </c>
      <c s="72" t="str">
        <f>IF('S.D.PASTE SHEET'!P1097="","",'S.D.PASTE SHEET'!P1097)</f>
        <v/>
      </c>
      <c s="72" t="str">
        <f>IF('S.D.PASTE SHEET'!Q1097="","",'S.D.PASTE SHEET'!Q1097)</f>
        <v/>
      </c>
      <c s="72" t="str">
        <f>IF('S.D.PASTE SHEET'!R1097="","",'S.D.PASTE SHEET'!R1097)</f>
        <v/>
      </c>
      <c s="72" t="str">
        <f>IF('S.D.PASTE SHEET'!S1097="","",'S.D.PASTE SHEET'!S1097)</f>
        <v/>
      </c>
      <c s="72" t="str">
        <f>IF('S.D.PASTE SHEET'!T1097="","",'S.D.PASTE SHEET'!T1097)</f>
        <v/>
      </c>
      <c s="72" t="str">
        <f>IF('S.D.PASTE SHEET'!U1097="","",'S.D.PASTE SHEET'!U1097)</f>
        <v/>
      </c>
      <c s="72" t="str">
        <f>IF('S.D.PASTE SHEET'!V1097="","",'S.D.PASTE SHEET'!V1097)</f>
        <v/>
      </c>
      <c s="72" t="str">
        <f>IF('S.D.PASTE SHEET'!W1097="","",'S.D.PASTE SHEET'!W1097)</f>
        <v/>
      </c>
      <c s="72" t="str">
        <f>IF('S.D.PASTE SHEET'!X1097="","",'S.D.PASTE SHEET'!X1097)</f>
        <v/>
      </c>
      <c s="72" t="str">
        <f>IF('S.D.PASTE SHEET'!Y1097="","",'S.D.PASTE SHEET'!Y1097)</f>
        <v/>
      </c>
      <c s="72" t="str">
        <f>IF('S.D.PASTE SHEET'!Z1097="","",'S.D.PASTE SHEET'!Z1097)</f>
        <v/>
      </c>
      <c s="72" t="str">
        <f>IF('S.D.PASTE SHEET'!AA1097="","",'S.D.PASTE SHEET'!AA1097)</f>
        <v/>
      </c>
      <c s="72" t="str">
        <f>IF('S.D.PASTE SHEET'!AB1097="","",'S.D.PASTE SHEET'!AB1097)</f>
        <v/>
      </c>
      <c s="72" t="str">
        <f>IF('S.D.PASTE SHEET'!AC1097="","",'S.D.PASTE SHEET'!AC1097)</f>
        <v/>
      </c>
      <c s="72" t="str">
        <f>IF('S.D.PASTE SHEET'!AD1097="","",'S.D.PASTE SHEET'!AD1097)</f>
        <v/>
      </c>
      <c s="74"/>
      <c s="70" t="str">
        <f>IF(AK1097="","",IF(AK1097&gt;0,COUNT($AG$2:AG1097),""))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IF(BC1097="","",IF(BC1097&gt;0,COUNT($AY$2:AY1097),""))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8" spans="1:157" ht="15.75" customHeight="1">
      <c r="A1098" s="72" t="str">
        <f>IF('S.D.PASTE SHEET'!A1098="","",'S.D.PASTE SHEET'!A1098)</f>
        <v/>
      </c>
      <c s="72" t="str">
        <f>IF('S.D.PASTE SHEET'!B1098="","",'S.D.PASTE SHEET'!B1098)</f>
        <v/>
      </c>
      <c s="72" t="str">
        <f>IF('S.D.PASTE SHEET'!C1098="","",'S.D.PASTE SHEET'!C1098)</f>
        <v/>
      </c>
      <c s="73" t="str">
        <f>IF('S.D.PASTE SHEET'!D1098="","",'S.D.PASTE SHEET'!D1098)</f>
        <v/>
      </c>
      <c s="72" t="str">
        <f>IF('S.D.PASTE SHEET'!E1098="","",UPPER('S.D.PASTE SHEET'!E1098))</f>
        <v/>
      </c>
      <c s="72" t="str">
        <f>IF('S.D.PASTE SHEET'!F1098="","",'S.D.PASTE SHEET'!F1098)</f>
        <v/>
      </c>
      <c s="72" t="str">
        <f>IF('S.D.PASTE SHEET'!G1098="","",UPPER('S.D.PASTE SHEET'!G1098))</f>
        <v/>
      </c>
      <c s="72" t="str">
        <f>IF('S.D.PASTE SHEET'!H1098="","",UPPER('S.D.PASTE SHEET'!H1098))</f>
        <v/>
      </c>
      <c s="72" t="str">
        <f>IF('S.D.PASTE SHEET'!I1098="","",'S.D.PASTE SHEET'!I1098)</f>
        <v/>
      </c>
      <c s="73" t="str">
        <f>IF('S.D.PASTE SHEET'!J1098="","",'S.D.PASTE SHEET'!J1098)</f>
        <v/>
      </c>
      <c s="72" t="str">
        <f>IF('S.D.PASTE SHEET'!K1098="","",'S.D.PASTE SHEET'!K1098)</f>
        <v/>
      </c>
      <c s="72" t="str">
        <f>IF('S.D.PASTE SHEET'!L1098="","",'S.D.PASTE SHEET'!L1098)</f>
        <v/>
      </c>
      <c s="72" t="str">
        <f>IF('S.D.PASTE SHEET'!M1098="","",'S.D.PASTE SHEET'!M1098)</f>
        <v/>
      </c>
      <c s="72" t="str">
        <f>IF('S.D.PASTE SHEET'!N1098="","",'S.D.PASTE SHEET'!N1098)</f>
        <v/>
      </c>
      <c s="72" t="str">
        <f>IF('S.D.PASTE SHEET'!O1098="","",'S.D.PASTE SHEET'!O1098)</f>
        <v/>
      </c>
      <c s="72" t="str">
        <f>IF('S.D.PASTE SHEET'!P1098="","",'S.D.PASTE SHEET'!P1098)</f>
        <v/>
      </c>
      <c s="72" t="str">
        <f>IF('S.D.PASTE SHEET'!Q1098="","",'S.D.PASTE SHEET'!Q1098)</f>
        <v/>
      </c>
      <c s="72" t="str">
        <f>IF('S.D.PASTE SHEET'!R1098="","",'S.D.PASTE SHEET'!R1098)</f>
        <v/>
      </c>
      <c s="72" t="str">
        <f>IF('S.D.PASTE SHEET'!S1098="","",'S.D.PASTE SHEET'!S1098)</f>
        <v/>
      </c>
      <c s="72" t="str">
        <f>IF('S.D.PASTE SHEET'!T1098="","",'S.D.PASTE SHEET'!T1098)</f>
        <v/>
      </c>
      <c s="72" t="str">
        <f>IF('S.D.PASTE SHEET'!U1098="","",'S.D.PASTE SHEET'!U1098)</f>
        <v/>
      </c>
      <c s="72" t="str">
        <f>IF('S.D.PASTE SHEET'!V1098="","",'S.D.PASTE SHEET'!V1098)</f>
        <v/>
      </c>
      <c s="72" t="str">
        <f>IF('S.D.PASTE SHEET'!W1098="","",'S.D.PASTE SHEET'!W1098)</f>
        <v/>
      </c>
      <c s="72" t="str">
        <f>IF('S.D.PASTE SHEET'!X1098="","",'S.D.PASTE SHEET'!X1098)</f>
        <v/>
      </c>
      <c s="72" t="str">
        <f>IF('S.D.PASTE SHEET'!Y1098="","",'S.D.PASTE SHEET'!Y1098)</f>
        <v/>
      </c>
      <c s="72" t="str">
        <f>IF('S.D.PASTE SHEET'!Z1098="","",'S.D.PASTE SHEET'!Z1098)</f>
        <v/>
      </c>
      <c s="72" t="str">
        <f>IF('S.D.PASTE SHEET'!AA1098="","",'S.D.PASTE SHEET'!AA1098)</f>
        <v/>
      </c>
      <c s="72" t="str">
        <f>IF('S.D.PASTE SHEET'!AB1098="","",'S.D.PASTE SHEET'!AB1098)</f>
        <v/>
      </c>
      <c s="72" t="str">
        <f>IF('S.D.PASTE SHEET'!AC1098="","",'S.D.PASTE SHEET'!AC1098)</f>
        <v/>
      </c>
      <c s="72" t="str">
        <f>IF('S.D.PASTE SHEET'!AD1098="","",'S.D.PASTE SHEET'!AD1098)</f>
        <v/>
      </c>
      <c s="74"/>
      <c s="70" t="str">
        <f>IF(AK1098="","",IF(AK1098&gt;0,COUNT($AG$2:AG1098),""))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IF(BC1098="","",IF(BC1098&gt;0,COUNT($AY$2:AY1098),""))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099" spans="1:157" ht="15.75" customHeight="1">
      <c r="A1099" s="72" t="str">
        <f>IF('S.D.PASTE SHEET'!A1099="","",'S.D.PASTE SHEET'!A1099)</f>
        <v/>
      </c>
      <c s="72" t="str">
        <f>IF('S.D.PASTE SHEET'!B1099="","",'S.D.PASTE SHEET'!B1099)</f>
        <v/>
      </c>
      <c s="72" t="str">
        <f>IF('S.D.PASTE SHEET'!C1099="","",'S.D.PASTE SHEET'!C1099)</f>
        <v/>
      </c>
      <c s="73" t="str">
        <f>IF('S.D.PASTE SHEET'!D1099="","",'S.D.PASTE SHEET'!D1099)</f>
        <v/>
      </c>
      <c s="72" t="str">
        <f>IF('S.D.PASTE SHEET'!E1099="","",UPPER('S.D.PASTE SHEET'!E1099))</f>
        <v/>
      </c>
      <c s="72" t="str">
        <f>IF('S.D.PASTE SHEET'!F1099="","",'S.D.PASTE SHEET'!F1099)</f>
        <v/>
      </c>
      <c s="72" t="str">
        <f>IF('S.D.PASTE SHEET'!G1099="","",UPPER('S.D.PASTE SHEET'!G1099))</f>
        <v/>
      </c>
      <c s="72" t="str">
        <f>IF('S.D.PASTE SHEET'!H1099="","",UPPER('S.D.PASTE SHEET'!H1099))</f>
        <v/>
      </c>
      <c s="72" t="str">
        <f>IF('S.D.PASTE SHEET'!I1099="","",'S.D.PASTE SHEET'!I1099)</f>
        <v/>
      </c>
      <c s="73" t="str">
        <f>IF('S.D.PASTE SHEET'!J1099="","",'S.D.PASTE SHEET'!J1099)</f>
        <v/>
      </c>
      <c s="72" t="str">
        <f>IF('S.D.PASTE SHEET'!K1099="","",'S.D.PASTE SHEET'!K1099)</f>
        <v/>
      </c>
      <c s="72" t="str">
        <f>IF('S.D.PASTE SHEET'!L1099="","",'S.D.PASTE SHEET'!L1099)</f>
        <v/>
      </c>
      <c s="72" t="str">
        <f>IF('S.D.PASTE SHEET'!M1099="","",'S.D.PASTE SHEET'!M1099)</f>
        <v/>
      </c>
      <c s="72" t="str">
        <f>IF('S.D.PASTE SHEET'!N1099="","",'S.D.PASTE SHEET'!N1099)</f>
        <v/>
      </c>
      <c s="72" t="str">
        <f>IF('S.D.PASTE SHEET'!O1099="","",'S.D.PASTE SHEET'!O1099)</f>
        <v/>
      </c>
      <c s="72" t="str">
        <f>IF('S.D.PASTE SHEET'!P1099="","",'S.D.PASTE SHEET'!P1099)</f>
        <v/>
      </c>
      <c s="72" t="str">
        <f>IF('S.D.PASTE SHEET'!Q1099="","",'S.D.PASTE SHEET'!Q1099)</f>
        <v/>
      </c>
      <c s="72" t="str">
        <f>IF('S.D.PASTE SHEET'!R1099="","",'S.D.PASTE SHEET'!R1099)</f>
        <v/>
      </c>
      <c s="72" t="str">
        <f>IF('S.D.PASTE SHEET'!S1099="","",'S.D.PASTE SHEET'!S1099)</f>
        <v/>
      </c>
      <c s="72" t="str">
        <f>IF('S.D.PASTE SHEET'!T1099="","",'S.D.PASTE SHEET'!T1099)</f>
        <v/>
      </c>
      <c s="72" t="str">
        <f>IF('S.D.PASTE SHEET'!U1099="","",'S.D.PASTE SHEET'!U1099)</f>
        <v/>
      </c>
      <c s="72" t="str">
        <f>IF('S.D.PASTE SHEET'!V1099="","",'S.D.PASTE SHEET'!V1099)</f>
        <v/>
      </c>
      <c s="72" t="str">
        <f>IF('S.D.PASTE SHEET'!W1099="","",'S.D.PASTE SHEET'!W1099)</f>
        <v/>
      </c>
      <c s="72" t="str">
        <f>IF('S.D.PASTE SHEET'!X1099="","",'S.D.PASTE SHEET'!X1099)</f>
        <v/>
      </c>
      <c s="72" t="str">
        <f>IF('S.D.PASTE SHEET'!Y1099="","",'S.D.PASTE SHEET'!Y1099)</f>
        <v/>
      </c>
      <c s="72" t="str">
        <f>IF('S.D.PASTE SHEET'!Z1099="","",'S.D.PASTE SHEET'!Z1099)</f>
        <v/>
      </c>
      <c s="72" t="str">
        <f>IF('S.D.PASTE SHEET'!AA1099="","",'S.D.PASTE SHEET'!AA1099)</f>
        <v/>
      </c>
      <c s="72" t="str">
        <f>IF('S.D.PASTE SHEET'!AB1099="","",'S.D.PASTE SHEET'!AB1099)</f>
        <v/>
      </c>
      <c s="72" t="str">
        <f>IF('S.D.PASTE SHEET'!AC1099="","",'S.D.PASTE SHEET'!AC1099)</f>
        <v/>
      </c>
      <c s="72" t="str">
        <f>IF('S.D.PASTE SHEET'!AD1099="","",'S.D.PASTE SHEET'!AD1099)</f>
        <v/>
      </c>
      <c s="74"/>
      <c s="70" t="str">
        <f>IF(AK1099="","",IF(AK1099&gt;0,COUNT($AG$2:AG1099),""))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IF(BC1099="","",IF(BC1099&gt;0,COUNT($AY$2:AY1099),""))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0" spans="1:157" ht="15.75" customHeight="1">
      <c r="A1100" s="72" t="str">
        <f>IF('S.D.PASTE SHEET'!A1100="","",'S.D.PASTE SHEET'!A1100)</f>
        <v/>
      </c>
      <c s="72" t="str">
        <f>IF('S.D.PASTE SHEET'!B1100="","",'S.D.PASTE SHEET'!B1100)</f>
        <v/>
      </c>
      <c s="72" t="str">
        <f>IF('S.D.PASTE SHEET'!C1100="","",'S.D.PASTE SHEET'!C1100)</f>
        <v/>
      </c>
      <c s="73" t="str">
        <f>IF('S.D.PASTE SHEET'!D1100="","",'S.D.PASTE SHEET'!D1100)</f>
        <v/>
      </c>
      <c s="72" t="str">
        <f>IF('S.D.PASTE SHEET'!E1100="","",UPPER('S.D.PASTE SHEET'!E1100))</f>
        <v/>
      </c>
      <c s="72" t="str">
        <f>IF('S.D.PASTE SHEET'!F1100="","",'S.D.PASTE SHEET'!F1100)</f>
        <v/>
      </c>
      <c s="72" t="str">
        <f>IF('S.D.PASTE SHEET'!G1100="","",UPPER('S.D.PASTE SHEET'!G1100))</f>
        <v/>
      </c>
      <c s="72" t="str">
        <f>IF('S.D.PASTE SHEET'!H1100="","",UPPER('S.D.PASTE SHEET'!H1100))</f>
        <v/>
      </c>
      <c s="72" t="str">
        <f>IF('S.D.PASTE SHEET'!I1100="","",'S.D.PASTE SHEET'!I1100)</f>
        <v/>
      </c>
      <c s="73" t="str">
        <f>IF('S.D.PASTE SHEET'!J1100="","",'S.D.PASTE SHEET'!J1100)</f>
        <v/>
      </c>
      <c s="72" t="str">
        <f>IF('S.D.PASTE SHEET'!K1100="","",'S.D.PASTE SHEET'!K1100)</f>
        <v/>
      </c>
      <c s="72" t="str">
        <f>IF('S.D.PASTE SHEET'!L1100="","",'S.D.PASTE SHEET'!L1100)</f>
        <v/>
      </c>
      <c s="72" t="str">
        <f>IF('S.D.PASTE SHEET'!M1100="","",'S.D.PASTE SHEET'!M1100)</f>
        <v/>
      </c>
      <c s="72" t="str">
        <f>IF('S.D.PASTE SHEET'!N1100="","",'S.D.PASTE SHEET'!N1100)</f>
        <v/>
      </c>
      <c s="72" t="str">
        <f>IF('S.D.PASTE SHEET'!O1100="","",'S.D.PASTE SHEET'!O1100)</f>
        <v/>
      </c>
      <c s="72" t="str">
        <f>IF('S.D.PASTE SHEET'!P1100="","",'S.D.PASTE SHEET'!P1100)</f>
        <v/>
      </c>
      <c s="72" t="str">
        <f>IF('S.D.PASTE SHEET'!Q1100="","",'S.D.PASTE SHEET'!Q1100)</f>
        <v/>
      </c>
      <c s="72" t="str">
        <f>IF('S.D.PASTE SHEET'!R1100="","",'S.D.PASTE SHEET'!R1100)</f>
        <v/>
      </c>
      <c s="72" t="str">
        <f>IF('S.D.PASTE SHEET'!S1100="","",'S.D.PASTE SHEET'!S1100)</f>
        <v/>
      </c>
      <c s="72" t="str">
        <f>IF('S.D.PASTE SHEET'!T1100="","",'S.D.PASTE SHEET'!T1100)</f>
        <v/>
      </c>
      <c s="72" t="str">
        <f>IF('S.D.PASTE SHEET'!U1100="","",'S.D.PASTE SHEET'!U1100)</f>
        <v/>
      </c>
      <c s="72" t="str">
        <f>IF('S.D.PASTE SHEET'!V1100="","",'S.D.PASTE SHEET'!V1100)</f>
        <v/>
      </c>
      <c s="72" t="str">
        <f>IF('S.D.PASTE SHEET'!W1100="","",'S.D.PASTE SHEET'!W1100)</f>
        <v/>
      </c>
      <c s="72" t="str">
        <f>IF('S.D.PASTE SHEET'!X1100="","",'S.D.PASTE SHEET'!X1100)</f>
        <v/>
      </c>
      <c s="72" t="str">
        <f>IF('S.D.PASTE SHEET'!Y1100="","",'S.D.PASTE SHEET'!Y1100)</f>
        <v/>
      </c>
      <c s="72" t="str">
        <f>IF('S.D.PASTE SHEET'!Z1100="","",'S.D.PASTE SHEET'!Z1100)</f>
        <v/>
      </c>
      <c s="72" t="str">
        <f>IF('S.D.PASTE SHEET'!AA1100="","",'S.D.PASTE SHEET'!AA1100)</f>
        <v/>
      </c>
      <c s="72" t="str">
        <f>IF('S.D.PASTE SHEET'!AB1100="","",'S.D.PASTE SHEET'!AB1100)</f>
        <v/>
      </c>
      <c s="72" t="str">
        <f>IF('S.D.PASTE SHEET'!AC1100="","",'S.D.PASTE SHEET'!AC1100)</f>
        <v/>
      </c>
      <c s="72" t="str">
        <f>IF('S.D.PASTE SHEET'!AD1100="","",'S.D.PASTE SHEET'!AD1100)</f>
        <v/>
      </c>
      <c s="74"/>
      <c s="70" t="str">
        <f>IF(AK1100="","",IF(AK1100&gt;0,COUNT($AG$2:AG1100),""))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IF(BC1100="","",IF(BC1100&gt;0,COUNT($AY$2:AY1100),""))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1" spans="1:157" ht="15.75" customHeight="1">
      <c r="A1101" s="72" t="str">
        <f>IF('S.D.PASTE SHEET'!A1101="","",'S.D.PASTE SHEET'!A1101)</f>
        <v/>
      </c>
      <c s="72" t="str">
        <f>IF('S.D.PASTE SHEET'!B1101="","",'S.D.PASTE SHEET'!B1101)</f>
        <v/>
      </c>
      <c s="72" t="str">
        <f>IF('S.D.PASTE SHEET'!C1101="","",'S.D.PASTE SHEET'!C1101)</f>
        <v/>
      </c>
      <c s="73" t="str">
        <f>IF('S.D.PASTE SHEET'!D1101="","",'S.D.PASTE SHEET'!D1101)</f>
        <v/>
      </c>
      <c s="72" t="str">
        <f>IF('S.D.PASTE SHEET'!E1101="","",UPPER('S.D.PASTE SHEET'!E1101))</f>
        <v/>
      </c>
      <c s="72" t="str">
        <f>IF('S.D.PASTE SHEET'!F1101="","",'S.D.PASTE SHEET'!F1101)</f>
        <v/>
      </c>
      <c s="72" t="str">
        <f>IF('S.D.PASTE SHEET'!G1101="","",UPPER('S.D.PASTE SHEET'!G1101))</f>
        <v/>
      </c>
      <c s="72" t="str">
        <f>IF('S.D.PASTE SHEET'!H1101="","",UPPER('S.D.PASTE SHEET'!H1101))</f>
        <v/>
      </c>
      <c s="72" t="str">
        <f>IF('S.D.PASTE SHEET'!I1101="","",'S.D.PASTE SHEET'!I1101)</f>
        <v/>
      </c>
      <c s="73" t="str">
        <f>IF('S.D.PASTE SHEET'!J1101="","",'S.D.PASTE SHEET'!J1101)</f>
        <v/>
      </c>
      <c s="72" t="str">
        <f>IF('S.D.PASTE SHEET'!K1101="","",'S.D.PASTE SHEET'!K1101)</f>
        <v/>
      </c>
      <c s="72" t="str">
        <f>IF('S.D.PASTE SHEET'!L1101="","",'S.D.PASTE SHEET'!L1101)</f>
        <v/>
      </c>
      <c s="72" t="str">
        <f>IF('S.D.PASTE SHEET'!M1101="","",'S.D.PASTE SHEET'!M1101)</f>
        <v/>
      </c>
      <c s="72" t="str">
        <f>IF('S.D.PASTE SHEET'!N1101="","",'S.D.PASTE SHEET'!N1101)</f>
        <v/>
      </c>
      <c s="72" t="str">
        <f>IF('S.D.PASTE SHEET'!O1101="","",'S.D.PASTE SHEET'!O1101)</f>
        <v/>
      </c>
      <c s="72" t="str">
        <f>IF('S.D.PASTE SHEET'!P1101="","",'S.D.PASTE SHEET'!P1101)</f>
        <v/>
      </c>
      <c s="72" t="str">
        <f>IF('S.D.PASTE SHEET'!Q1101="","",'S.D.PASTE SHEET'!Q1101)</f>
        <v/>
      </c>
      <c s="72" t="str">
        <f>IF('S.D.PASTE SHEET'!R1101="","",'S.D.PASTE SHEET'!R1101)</f>
        <v/>
      </c>
      <c s="72" t="str">
        <f>IF('S.D.PASTE SHEET'!S1101="","",'S.D.PASTE SHEET'!S1101)</f>
        <v/>
      </c>
      <c s="72" t="str">
        <f>IF('S.D.PASTE SHEET'!T1101="","",'S.D.PASTE SHEET'!T1101)</f>
        <v/>
      </c>
      <c s="72" t="str">
        <f>IF('S.D.PASTE SHEET'!U1101="","",'S.D.PASTE SHEET'!U1101)</f>
        <v/>
      </c>
      <c s="72" t="str">
        <f>IF('S.D.PASTE SHEET'!V1101="","",'S.D.PASTE SHEET'!V1101)</f>
        <v/>
      </c>
      <c s="72" t="str">
        <f>IF('S.D.PASTE SHEET'!W1101="","",'S.D.PASTE SHEET'!W1101)</f>
        <v/>
      </c>
      <c s="72" t="str">
        <f>IF('S.D.PASTE SHEET'!X1101="","",'S.D.PASTE SHEET'!X1101)</f>
        <v/>
      </c>
      <c s="72" t="str">
        <f>IF('S.D.PASTE SHEET'!Y1101="","",'S.D.PASTE SHEET'!Y1101)</f>
        <v/>
      </c>
      <c s="72" t="str">
        <f>IF('S.D.PASTE SHEET'!Z1101="","",'S.D.PASTE SHEET'!Z1101)</f>
        <v/>
      </c>
      <c s="72" t="str">
        <f>IF('S.D.PASTE SHEET'!AA1101="","",'S.D.PASTE SHEET'!AA1101)</f>
        <v/>
      </c>
      <c s="72" t="str">
        <f>IF('S.D.PASTE SHEET'!AB1101="","",'S.D.PASTE SHEET'!AB1101)</f>
        <v/>
      </c>
      <c s="72" t="str">
        <f>IF('S.D.PASTE SHEET'!AC1101="","",'S.D.PASTE SHEET'!AC1101)</f>
        <v/>
      </c>
      <c s="72" t="str">
        <f>IF('S.D.PASTE SHEET'!AD1101="","",'S.D.PASTE SHEET'!AD1101)</f>
        <v/>
      </c>
      <c s="74"/>
      <c s="70" t="str">
        <f>IF(AK1101="","",IF(AK1101&gt;0,COUNT($AG$2:AG1101),""))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IF(BC1101="","",IF(BC1101&gt;0,COUNT($AY$2:AY1101),""))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2" spans="1:157" ht="15.75" customHeight="1">
      <c r="A1102" s="72" t="str">
        <f>IF('S.D.PASTE SHEET'!A1102="","",'S.D.PASTE SHEET'!A1102)</f>
        <v/>
      </c>
      <c s="72" t="str">
        <f>IF('S.D.PASTE SHEET'!B1102="","",'S.D.PASTE SHEET'!B1102)</f>
        <v/>
      </c>
      <c s="72" t="str">
        <f>IF('S.D.PASTE SHEET'!C1102="","",'S.D.PASTE SHEET'!C1102)</f>
        <v/>
      </c>
      <c s="73" t="str">
        <f>IF('S.D.PASTE SHEET'!D1102="","",'S.D.PASTE SHEET'!D1102)</f>
        <v/>
      </c>
      <c s="72" t="str">
        <f>IF('S.D.PASTE SHEET'!E1102="","",UPPER('S.D.PASTE SHEET'!E1102))</f>
        <v/>
      </c>
      <c s="72" t="str">
        <f>IF('S.D.PASTE SHEET'!F1102="","",'S.D.PASTE SHEET'!F1102)</f>
        <v/>
      </c>
      <c s="72" t="str">
        <f>IF('S.D.PASTE SHEET'!G1102="","",UPPER('S.D.PASTE SHEET'!G1102))</f>
        <v/>
      </c>
      <c s="72" t="str">
        <f>IF('S.D.PASTE SHEET'!H1102="","",UPPER('S.D.PASTE SHEET'!H1102))</f>
        <v/>
      </c>
      <c s="72" t="str">
        <f>IF('S.D.PASTE SHEET'!I1102="","",'S.D.PASTE SHEET'!I1102)</f>
        <v/>
      </c>
      <c s="73" t="str">
        <f>IF('S.D.PASTE SHEET'!J1102="","",'S.D.PASTE SHEET'!J1102)</f>
        <v/>
      </c>
      <c s="72" t="str">
        <f>IF('S.D.PASTE SHEET'!K1102="","",'S.D.PASTE SHEET'!K1102)</f>
        <v/>
      </c>
      <c s="72" t="str">
        <f>IF('S.D.PASTE SHEET'!L1102="","",'S.D.PASTE SHEET'!L1102)</f>
        <v/>
      </c>
      <c s="72" t="str">
        <f>IF('S.D.PASTE SHEET'!M1102="","",'S.D.PASTE SHEET'!M1102)</f>
        <v/>
      </c>
      <c s="72" t="str">
        <f>IF('S.D.PASTE SHEET'!N1102="","",'S.D.PASTE SHEET'!N1102)</f>
        <v/>
      </c>
      <c s="72" t="str">
        <f>IF('S.D.PASTE SHEET'!O1102="","",'S.D.PASTE SHEET'!O1102)</f>
        <v/>
      </c>
      <c s="72" t="str">
        <f>IF('S.D.PASTE SHEET'!P1102="","",'S.D.PASTE SHEET'!P1102)</f>
        <v/>
      </c>
      <c s="72" t="str">
        <f>IF('S.D.PASTE SHEET'!Q1102="","",'S.D.PASTE SHEET'!Q1102)</f>
        <v/>
      </c>
      <c s="72" t="str">
        <f>IF('S.D.PASTE SHEET'!R1102="","",'S.D.PASTE SHEET'!R1102)</f>
        <v/>
      </c>
      <c s="72" t="str">
        <f>IF('S.D.PASTE SHEET'!S1102="","",'S.D.PASTE SHEET'!S1102)</f>
        <v/>
      </c>
      <c s="72" t="str">
        <f>IF('S.D.PASTE SHEET'!T1102="","",'S.D.PASTE SHEET'!T1102)</f>
        <v/>
      </c>
      <c s="72" t="str">
        <f>IF('S.D.PASTE SHEET'!U1102="","",'S.D.PASTE SHEET'!U1102)</f>
        <v/>
      </c>
      <c s="72" t="str">
        <f>IF('S.D.PASTE SHEET'!V1102="","",'S.D.PASTE SHEET'!V1102)</f>
        <v/>
      </c>
      <c s="72" t="str">
        <f>IF('S.D.PASTE SHEET'!W1102="","",'S.D.PASTE SHEET'!W1102)</f>
        <v/>
      </c>
      <c s="72" t="str">
        <f>IF('S.D.PASTE SHEET'!X1102="","",'S.D.PASTE SHEET'!X1102)</f>
        <v/>
      </c>
      <c s="72" t="str">
        <f>IF('S.D.PASTE SHEET'!Y1102="","",'S.D.PASTE SHEET'!Y1102)</f>
        <v/>
      </c>
      <c s="72" t="str">
        <f>IF('S.D.PASTE SHEET'!Z1102="","",'S.D.PASTE SHEET'!Z1102)</f>
        <v/>
      </c>
      <c s="72" t="str">
        <f>IF('S.D.PASTE SHEET'!AA1102="","",'S.D.PASTE SHEET'!AA1102)</f>
        <v/>
      </c>
      <c s="72" t="str">
        <f>IF('S.D.PASTE SHEET'!AB1102="","",'S.D.PASTE SHEET'!AB1102)</f>
        <v/>
      </c>
      <c s="72" t="str">
        <f>IF('S.D.PASTE SHEET'!AC1102="","",'S.D.PASTE SHEET'!AC1102)</f>
        <v/>
      </c>
      <c s="72" t="str">
        <f>IF('S.D.PASTE SHEET'!AD1102="","",'S.D.PASTE SHEET'!AD1102)</f>
        <v/>
      </c>
      <c s="74"/>
      <c s="70" t="str">
        <f>IF(AK1102="","",IF(AK1102&gt;0,COUNT($AG$2:AG1102),""))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IF(BC1102="","",IF(BC1102&gt;0,COUNT($AY$2:AY1102),""))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3" spans="1:157" ht="15.75" customHeight="1">
      <c r="A1103" s="72" t="str">
        <f>IF('S.D.PASTE SHEET'!A1103="","",'S.D.PASTE SHEET'!A1103)</f>
        <v/>
      </c>
      <c s="72" t="str">
        <f>IF('S.D.PASTE SHEET'!B1103="","",'S.D.PASTE SHEET'!B1103)</f>
        <v/>
      </c>
      <c s="72" t="str">
        <f>IF('S.D.PASTE SHEET'!C1103="","",'S.D.PASTE SHEET'!C1103)</f>
        <v/>
      </c>
      <c s="73" t="str">
        <f>IF('S.D.PASTE SHEET'!D1103="","",'S.D.PASTE SHEET'!D1103)</f>
        <v/>
      </c>
      <c s="72" t="str">
        <f>IF('S.D.PASTE SHEET'!E1103="","",UPPER('S.D.PASTE SHEET'!E1103))</f>
        <v/>
      </c>
      <c s="72" t="str">
        <f>IF('S.D.PASTE SHEET'!F1103="","",'S.D.PASTE SHEET'!F1103)</f>
        <v/>
      </c>
      <c s="72" t="str">
        <f>IF('S.D.PASTE SHEET'!G1103="","",UPPER('S.D.PASTE SHEET'!G1103))</f>
        <v/>
      </c>
      <c s="72" t="str">
        <f>IF('S.D.PASTE SHEET'!H1103="","",UPPER('S.D.PASTE SHEET'!H1103))</f>
        <v/>
      </c>
      <c s="72" t="str">
        <f>IF('S.D.PASTE SHEET'!I1103="","",'S.D.PASTE SHEET'!I1103)</f>
        <v/>
      </c>
      <c s="73" t="str">
        <f>IF('S.D.PASTE SHEET'!J1103="","",'S.D.PASTE SHEET'!J1103)</f>
        <v/>
      </c>
      <c s="72" t="str">
        <f>IF('S.D.PASTE SHEET'!K1103="","",'S.D.PASTE SHEET'!K1103)</f>
        <v/>
      </c>
      <c s="72" t="str">
        <f>IF('S.D.PASTE SHEET'!L1103="","",'S.D.PASTE SHEET'!L1103)</f>
        <v/>
      </c>
      <c s="72" t="str">
        <f>IF('S.D.PASTE SHEET'!M1103="","",'S.D.PASTE SHEET'!M1103)</f>
        <v/>
      </c>
      <c s="72" t="str">
        <f>IF('S.D.PASTE SHEET'!N1103="","",'S.D.PASTE SHEET'!N1103)</f>
        <v/>
      </c>
      <c s="72" t="str">
        <f>IF('S.D.PASTE SHEET'!O1103="","",'S.D.PASTE SHEET'!O1103)</f>
        <v/>
      </c>
      <c s="72" t="str">
        <f>IF('S.D.PASTE SHEET'!P1103="","",'S.D.PASTE SHEET'!P1103)</f>
        <v/>
      </c>
      <c s="72" t="str">
        <f>IF('S.D.PASTE SHEET'!Q1103="","",'S.D.PASTE SHEET'!Q1103)</f>
        <v/>
      </c>
      <c s="72" t="str">
        <f>IF('S.D.PASTE SHEET'!R1103="","",'S.D.PASTE SHEET'!R1103)</f>
        <v/>
      </c>
      <c s="72" t="str">
        <f>IF('S.D.PASTE SHEET'!S1103="","",'S.D.PASTE SHEET'!S1103)</f>
        <v/>
      </c>
      <c s="72" t="str">
        <f>IF('S.D.PASTE SHEET'!T1103="","",'S.D.PASTE SHEET'!T1103)</f>
        <v/>
      </c>
      <c s="72" t="str">
        <f>IF('S.D.PASTE SHEET'!U1103="","",'S.D.PASTE SHEET'!U1103)</f>
        <v/>
      </c>
      <c s="72" t="str">
        <f>IF('S.D.PASTE SHEET'!V1103="","",'S.D.PASTE SHEET'!V1103)</f>
        <v/>
      </c>
      <c s="72" t="str">
        <f>IF('S.D.PASTE SHEET'!W1103="","",'S.D.PASTE SHEET'!W1103)</f>
        <v/>
      </c>
      <c s="72" t="str">
        <f>IF('S.D.PASTE SHEET'!X1103="","",'S.D.PASTE SHEET'!X1103)</f>
        <v/>
      </c>
      <c s="72" t="str">
        <f>IF('S.D.PASTE SHEET'!Y1103="","",'S.D.PASTE SHEET'!Y1103)</f>
        <v/>
      </c>
      <c s="72" t="str">
        <f>IF('S.D.PASTE SHEET'!Z1103="","",'S.D.PASTE SHEET'!Z1103)</f>
        <v/>
      </c>
      <c s="72" t="str">
        <f>IF('S.D.PASTE SHEET'!AA1103="","",'S.D.PASTE SHEET'!AA1103)</f>
        <v/>
      </c>
      <c s="72" t="str">
        <f>IF('S.D.PASTE SHEET'!AB1103="","",'S.D.PASTE SHEET'!AB1103)</f>
        <v/>
      </c>
      <c s="72" t="str">
        <f>IF('S.D.PASTE SHEET'!AC1103="","",'S.D.PASTE SHEET'!AC1103)</f>
        <v/>
      </c>
      <c s="72" t="str">
        <f>IF('S.D.PASTE SHEET'!AD1103="","",'S.D.PASTE SHEET'!AD1103)</f>
        <v/>
      </c>
      <c s="74"/>
      <c s="70" t="str">
        <f>IF(AK1103="","",IF(AK1103&gt;0,COUNT($AG$2:AG1103),""))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IF(BC1103="","",IF(BC1103&gt;0,COUNT($AY$2:AY1103),""))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4" spans="1:157" ht="15.75" customHeight="1">
      <c r="A1104" s="72" t="str">
        <f>IF('S.D.PASTE SHEET'!A1104="","",'S.D.PASTE SHEET'!A1104)</f>
        <v/>
      </c>
      <c s="72" t="str">
        <f>IF('S.D.PASTE SHEET'!B1104="","",'S.D.PASTE SHEET'!B1104)</f>
        <v/>
      </c>
      <c s="72" t="str">
        <f>IF('S.D.PASTE SHEET'!C1104="","",'S.D.PASTE SHEET'!C1104)</f>
        <v/>
      </c>
      <c s="73" t="str">
        <f>IF('S.D.PASTE SHEET'!D1104="","",'S.D.PASTE SHEET'!D1104)</f>
        <v/>
      </c>
      <c s="72" t="str">
        <f>IF('S.D.PASTE SHEET'!E1104="","",UPPER('S.D.PASTE SHEET'!E1104))</f>
        <v/>
      </c>
      <c s="72" t="str">
        <f>IF('S.D.PASTE SHEET'!F1104="","",'S.D.PASTE SHEET'!F1104)</f>
        <v/>
      </c>
      <c s="72" t="str">
        <f>IF('S.D.PASTE SHEET'!G1104="","",UPPER('S.D.PASTE SHEET'!G1104))</f>
        <v/>
      </c>
      <c s="72" t="str">
        <f>IF('S.D.PASTE SHEET'!H1104="","",UPPER('S.D.PASTE SHEET'!H1104))</f>
        <v/>
      </c>
      <c s="72" t="str">
        <f>IF('S.D.PASTE SHEET'!I1104="","",'S.D.PASTE SHEET'!I1104)</f>
        <v/>
      </c>
      <c s="73" t="str">
        <f>IF('S.D.PASTE SHEET'!J1104="","",'S.D.PASTE SHEET'!J1104)</f>
        <v/>
      </c>
      <c s="72" t="str">
        <f>IF('S.D.PASTE SHEET'!K1104="","",'S.D.PASTE SHEET'!K1104)</f>
        <v/>
      </c>
      <c s="72" t="str">
        <f>IF('S.D.PASTE SHEET'!L1104="","",'S.D.PASTE SHEET'!L1104)</f>
        <v/>
      </c>
      <c s="72" t="str">
        <f>IF('S.D.PASTE SHEET'!M1104="","",'S.D.PASTE SHEET'!M1104)</f>
        <v/>
      </c>
      <c s="72" t="str">
        <f>IF('S.D.PASTE SHEET'!N1104="","",'S.D.PASTE SHEET'!N1104)</f>
        <v/>
      </c>
      <c s="72" t="str">
        <f>IF('S.D.PASTE SHEET'!O1104="","",'S.D.PASTE SHEET'!O1104)</f>
        <v/>
      </c>
      <c s="72" t="str">
        <f>IF('S.D.PASTE SHEET'!P1104="","",'S.D.PASTE SHEET'!P1104)</f>
        <v/>
      </c>
      <c s="72" t="str">
        <f>IF('S.D.PASTE SHEET'!Q1104="","",'S.D.PASTE SHEET'!Q1104)</f>
        <v/>
      </c>
      <c s="72" t="str">
        <f>IF('S.D.PASTE SHEET'!R1104="","",'S.D.PASTE SHEET'!R1104)</f>
        <v/>
      </c>
      <c s="72" t="str">
        <f>IF('S.D.PASTE SHEET'!S1104="","",'S.D.PASTE SHEET'!S1104)</f>
        <v/>
      </c>
      <c s="72" t="str">
        <f>IF('S.D.PASTE SHEET'!T1104="","",'S.D.PASTE SHEET'!T1104)</f>
        <v/>
      </c>
      <c s="72" t="str">
        <f>IF('S.D.PASTE SHEET'!U1104="","",'S.D.PASTE SHEET'!U1104)</f>
        <v/>
      </c>
      <c s="72" t="str">
        <f>IF('S.D.PASTE SHEET'!V1104="","",'S.D.PASTE SHEET'!V1104)</f>
        <v/>
      </c>
      <c s="72" t="str">
        <f>IF('S.D.PASTE SHEET'!W1104="","",'S.D.PASTE SHEET'!W1104)</f>
        <v/>
      </c>
      <c s="72" t="str">
        <f>IF('S.D.PASTE SHEET'!X1104="","",'S.D.PASTE SHEET'!X1104)</f>
        <v/>
      </c>
      <c s="72" t="str">
        <f>IF('S.D.PASTE SHEET'!Y1104="","",'S.D.PASTE SHEET'!Y1104)</f>
        <v/>
      </c>
      <c s="72" t="str">
        <f>IF('S.D.PASTE SHEET'!Z1104="","",'S.D.PASTE SHEET'!Z1104)</f>
        <v/>
      </c>
      <c s="72" t="str">
        <f>IF('S.D.PASTE SHEET'!AA1104="","",'S.D.PASTE SHEET'!AA1104)</f>
        <v/>
      </c>
      <c s="72" t="str">
        <f>IF('S.D.PASTE SHEET'!AB1104="","",'S.D.PASTE SHEET'!AB1104)</f>
        <v/>
      </c>
      <c s="72" t="str">
        <f>IF('S.D.PASTE SHEET'!AC1104="","",'S.D.PASTE SHEET'!AC1104)</f>
        <v/>
      </c>
      <c s="72" t="str">
        <f>IF('S.D.PASTE SHEET'!AD1104="","",'S.D.PASTE SHEET'!AD1104)</f>
        <v/>
      </c>
      <c s="74"/>
      <c s="70" t="str">
        <f>IF(AK1104="","",IF(AK1104&gt;0,COUNT($AG$2:AG1104),""))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IF(BC1104="","",IF(BC1104&gt;0,COUNT($AY$2:AY1104),""))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5" spans="1:157" ht="15.75" customHeight="1">
      <c r="A1105" s="72" t="str">
        <f>IF('S.D.PASTE SHEET'!A1105="","",'S.D.PASTE SHEET'!A1105)</f>
        <v/>
      </c>
      <c s="72" t="str">
        <f>IF('S.D.PASTE SHEET'!B1105="","",'S.D.PASTE SHEET'!B1105)</f>
        <v/>
      </c>
      <c s="72" t="str">
        <f>IF('S.D.PASTE SHEET'!C1105="","",'S.D.PASTE SHEET'!C1105)</f>
        <v/>
      </c>
      <c s="73" t="str">
        <f>IF('S.D.PASTE SHEET'!D1105="","",'S.D.PASTE SHEET'!D1105)</f>
        <v/>
      </c>
      <c s="72" t="str">
        <f>IF('S.D.PASTE SHEET'!E1105="","",UPPER('S.D.PASTE SHEET'!E1105))</f>
        <v/>
      </c>
      <c s="72" t="str">
        <f>IF('S.D.PASTE SHEET'!F1105="","",'S.D.PASTE SHEET'!F1105)</f>
        <v/>
      </c>
      <c s="72" t="str">
        <f>IF('S.D.PASTE SHEET'!G1105="","",UPPER('S.D.PASTE SHEET'!G1105))</f>
        <v/>
      </c>
      <c s="72" t="str">
        <f>IF('S.D.PASTE SHEET'!H1105="","",UPPER('S.D.PASTE SHEET'!H1105))</f>
        <v/>
      </c>
      <c s="72" t="str">
        <f>IF('S.D.PASTE SHEET'!I1105="","",'S.D.PASTE SHEET'!I1105)</f>
        <v/>
      </c>
      <c s="73" t="str">
        <f>IF('S.D.PASTE SHEET'!J1105="","",'S.D.PASTE SHEET'!J1105)</f>
        <v/>
      </c>
      <c s="72" t="str">
        <f>IF('S.D.PASTE SHEET'!K1105="","",'S.D.PASTE SHEET'!K1105)</f>
        <v/>
      </c>
      <c s="72" t="str">
        <f>IF('S.D.PASTE SHEET'!L1105="","",'S.D.PASTE SHEET'!L1105)</f>
        <v/>
      </c>
      <c s="72" t="str">
        <f>IF('S.D.PASTE SHEET'!M1105="","",'S.D.PASTE SHEET'!M1105)</f>
        <v/>
      </c>
      <c s="72" t="str">
        <f>IF('S.D.PASTE SHEET'!N1105="","",'S.D.PASTE SHEET'!N1105)</f>
        <v/>
      </c>
      <c s="72" t="str">
        <f>IF('S.D.PASTE SHEET'!O1105="","",'S.D.PASTE SHEET'!O1105)</f>
        <v/>
      </c>
      <c s="72" t="str">
        <f>IF('S.D.PASTE SHEET'!P1105="","",'S.D.PASTE SHEET'!P1105)</f>
        <v/>
      </c>
      <c s="72" t="str">
        <f>IF('S.D.PASTE SHEET'!Q1105="","",'S.D.PASTE SHEET'!Q1105)</f>
        <v/>
      </c>
      <c s="72" t="str">
        <f>IF('S.D.PASTE SHEET'!R1105="","",'S.D.PASTE SHEET'!R1105)</f>
        <v/>
      </c>
      <c s="72" t="str">
        <f>IF('S.D.PASTE SHEET'!S1105="","",'S.D.PASTE SHEET'!S1105)</f>
        <v/>
      </c>
      <c s="72" t="str">
        <f>IF('S.D.PASTE SHEET'!T1105="","",'S.D.PASTE SHEET'!T1105)</f>
        <v/>
      </c>
      <c s="72" t="str">
        <f>IF('S.D.PASTE SHEET'!U1105="","",'S.D.PASTE SHEET'!U1105)</f>
        <v/>
      </c>
      <c s="72" t="str">
        <f>IF('S.D.PASTE SHEET'!V1105="","",'S.D.PASTE SHEET'!V1105)</f>
        <v/>
      </c>
      <c s="72" t="str">
        <f>IF('S.D.PASTE SHEET'!W1105="","",'S.D.PASTE SHEET'!W1105)</f>
        <v/>
      </c>
      <c s="72" t="str">
        <f>IF('S.D.PASTE SHEET'!X1105="","",'S.D.PASTE SHEET'!X1105)</f>
        <v/>
      </c>
      <c s="72" t="str">
        <f>IF('S.D.PASTE SHEET'!Y1105="","",'S.D.PASTE SHEET'!Y1105)</f>
        <v/>
      </c>
      <c s="72" t="str">
        <f>IF('S.D.PASTE SHEET'!Z1105="","",'S.D.PASTE SHEET'!Z1105)</f>
        <v/>
      </c>
      <c s="72" t="str">
        <f>IF('S.D.PASTE SHEET'!AA1105="","",'S.D.PASTE SHEET'!AA1105)</f>
        <v/>
      </c>
      <c s="72" t="str">
        <f>IF('S.D.PASTE SHEET'!AB1105="","",'S.D.PASTE SHEET'!AB1105)</f>
        <v/>
      </c>
      <c s="72" t="str">
        <f>IF('S.D.PASTE SHEET'!AC1105="","",'S.D.PASTE SHEET'!AC1105)</f>
        <v/>
      </c>
      <c s="72" t="str">
        <f>IF('S.D.PASTE SHEET'!AD1105="","",'S.D.PASTE SHEET'!AD1105)</f>
        <v/>
      </c>
      <c s="74"/>
      <c s="70" t="str">
        <f>IF(AK1105="","",IF(AK1105&gt;0,COUNT($AG$2:AG1105),""))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IF(BC1105="","",IF(BC1105&gt;0,COUNT($AY$2:AY1105),""))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6" spans="1:157" ht="15.75" customHeight="1">
      <c r="A1106" s="72" t="str">
        <f>IF('S.D.PASTE SHEET'!A1106="","",'S.D.PASTE SHEET'!A1106)</f>
        <v/>
      </c>
      <c s="72" t="str">
        <f>IF('S.D.PASTE SHEET'!B1106="","",'S.D.PASTE SHEET'!B1106)</f>
        <v/>
      </c>
      <c s="72" t="str">
        <f>IF('S.D.PASTE SHEET'!C1106="","",'S.D.PASTE SHEET'!C1106)</f>
        <v/>
      </c>
      <c s="73" t="str">
        <f>IF('S.D.PASTE SHEET'!D1106="","",'S.D.PASTE SHEET'!D1106)</f>
        <v/>
      </c>
      <c s="72" t="str">
        <f>IF('S.D.PASTE SHEET'!E1106="","",UPPER('S.D.PASTE SHEET'!E1106))</f>
        <v/>
      </c>
      <c s="72" t="str">
        <f>IF('S.D.PASTE SHEET'!F1106="","",'S.D.PASTE SHEET'!F1106)</f>
        <v/>
      </c>
      <c s="72" t="str">
        <f>IF('S.D.PASTE SHEET'!G1106="","",UPPER('S.D.PASTE SHEET'!G1106))</f>
        <v/>
      </c>
      <c s="72" t="str">
        <f>IF('S.D.PASTE SHEET'!H1106="","",UPPER('S.D.PASTE SHEET'!H1106))</f>
        <v/>
      </c>
      <c s="72" t="str">
        <f>IF('S.D.PASTE SHEET'!I1106="","",'S.D.PASTE SHEET'!I1106)</f>
        <v/>
      </c>
      <c s="73" t="str">
        <f>IF('S.D.PASTE SHEET'!J1106="","",'S.D.PASTE SHEET'!J1106)</f>
        <v/>
      </c>
      <c s="72" t="str">
        <f>IF('S.D.PASTE SHEET'!K1106="","",'S.D.PASTE SHEET'!K1106)</f>
        <v/>
      </c>
      <c s="72" t="str">
        <f>IF('S.D.PASTE SHEET'!L1106="","",'S.D.PASTE SHEET'!L1106)</f>
        <v/>
      </c>
      <c s="72" t="str">
        <f>IF('S.D.PASTE SHEET'!M1106="","",'S.D.PASTE SHEET'!M1106)</f>
        <v/>
      </c>
      <c s="72" t="str">
        <f>IF('S.D.PASTE SHEET'!N1106="","",'S.D.PASTE SHEET'!N1106)</f>
        <v/>
      </c>
      <c s="72" t="str">
        <f>IF('S.D.PASTE SHEET'!O1106="","",'S.D.PASTE SHEET'!O1106)</f>
        <v/>
      </c>
      <c s="72" t="str">
        <f>IF('S.D.PASTE SHEET'!P1106="","",'S.D.PASTE SHEET'!P1106)</f>
        <v/>
      </c>
      <c s="72" t="str">
        <f>IF('S.D.PASTE SHEET'!Q1106="","",'S.D.PASTE SHEET'!Q1106)</f>
        <v/>
      </c>
      <c s="72" t="str">
        <f>IF('S.D.PASTE SHEET'!R1106="","",'S.D.PASTE SHEET'!R1106)</f>
        <v/>
      </c>
      <c s="72" t="str">
        <f>IF('S.D.PASTE SHEET'!S1106="","",'S.D.PASTE SHEET'!S1106)</f>
        <v/>
      </c>
      <c s="72" t="str">
        <f>IF('S.D.PASTE SHEET'!T1106="","",'S.D.PASTE SHEET'!T1106)</f>
        <v/>
      </c>
      <c s="72" t="str">
        <f>IF('S.D.PASTE SHEET'!U1106="","",'S.D.PASTE SHEET'!U1106)</f>
        <v/>
      </c>
      <c s="72" t="str">
        <f>IF('S.D.PASTE SHEET'!V1106="","",'S.D.PASTE SHEET'!V1106)</f>
        <v/>
      </c>
      <c s="72" t="str">
        <f>IF('S.D.PASTE SHEET'!W1106="","",'S.D.PASTE SHEET'!W1106)</f>
        <v/>
      </c>
      <c s="72" t="str">
        <f>IF('S.D.PASTE SHEET'!X1106="","",'S.D.PASTE SHEET'!X1106)</f>
        <v/>
      </c>
      <c s="72" t="str">
        <f>IF('S.D.PASTE SHEET'!Y1106="","",'S.D.PASTE SHEET'!Y1106)</f>
        <v/>
      </c>
      <c s="72" t="str">
        <f>IF('S.D.PASTE SHEET'!Z1106="","",'S.D.PASTE SHEET'!Z1106)</f>
        <v/>
      </c>
      <c s="72" t="str">
        <f>IF('S.D.PASTE SHEET'!AA1106="","",'S.D.PASTE SHEET'!AA1106)</f>
        <v/>
      </c>
      <c s="72" t="str">
        <f>IF('S.D.PASTE SHEET'!AB1106="","",'S.D.PASTE SHEET'!AB1106)</f>
        <v/>
      </c>
      <c s="72" t="str">
        <f>IF('S.D.PASTE SHEET'!AC1106="","",'S.D.PASTE SHEET'!AC1106)</f>
        <v/>
      </c>
      <c s="72" t="str">
        <f>IF('S.D.PASTE SHEET'!AD1106="","",'S.D.PASTE SHEET'!AD1106)</f>
        <v/>
      </c>
      <c s="74"/>
      <c s="70" t="str">
        <f>IF(AK1106="","",IF(AK1106&gt;0,COUNT($AG$2:AG1106),""))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IF(BC1106="","",IF(BC1106&gt;0,COUNT($AY$2:AY1106),""))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7" spans="1:157" ht="15.75" customHeight="1">
      <c r="A1107" s="72" t="str">
        <f>IF('S.D.PASTE SHEET'!A1107="","",'S.D.PASTE SHEET'!A1107)</f>
        <v/>
      </c>
      <c s="72" t="str">
        <f>IF('S.D.PASTE SHEET'!B1107="","",'S.D.PASTE SHEET'!B1107)</f>
        <v/>
      </c>
      <c s="72" t="str">
        <f>IF('S.D.PASTE SHEET'!C1107="","",'S.D.PASTE SHEET'!C1107)</f>
        <v/>
      </c>
      <c s="73" t="str">
        <f>IF('S.D.PASTE SHEET'!D1107="","",'S.D.PASTE SHEET'!D1107)</f>
        <v/>
      </c>
      <c s="72" t="str">
        <f>IF('S.D.PASTE SHEET'!E1107="","",UPPER('S.D.PASTE SHEET'!E1107))</f>
        <v/>
      </c>
      <c s="72" t="str">
        <f>IF('S.D.PASTE SHEET'!F1107="","",'S.D.PASTE SHEET'!F1107)</f>
        <v/>
      </c>
      <c s="72" t="str">
        <f>IF('S.D.PASTE SHEET'!G1107="","",UPPER('S.D.PASTE SHEET'!G1107))</f>
        <v/>
      </c>
      <c s="72" t="str">
        <f>IF('S.D.PASTE SHEET'!H1107="","",UPPER('S.D.PASTE SHEET'!H1107))</f>
        <v/>
      </c>
      <c s="72" t="str">
        <f>IF('S.D.PASTE SHEET'!I1107="","",'S.D.PASTE SHEET'!I1107)</f>
        <v/>
      </c>
      <c s="73" t="str">
        <f>IF('S.D.PASTE SHEET'!J1107="","",'S.D.PASTE SHEET'!J1107)</f>
        <v/>
      </c>
      <c s="72" t="str">
        <f>IF('S.D.PASTE SHEET'!K1107="","",'S.D.PASTE SHEET'!K1107)</f>
        <v/>
      </c>
      <c s="72" t="str">
        <f>IF('S.D.PASTE SHEET'!L1107="","",'S.D.PASTE SHEET'!L1107)</f>
        <v/>
      </c>
      <c s="72" t="str">
        <f>IF('S.D.PASTE SHEET'!M1107="","",'S.D.PASTE SHEET'!M1107)</f>
        <v/>
      </c>
      <c s="72" t="str">
        <f>IF('S.D.PASTE SHEET'!N1107="","",'S.D.PASTE SHEET'!N1107)</f>
        <v/>
      </c>
      <c s="72" t="str">
        <f>IF('S.D.PASTE SHEET'!O1107="","",'S.D.PASTE SHEET'!O1107)</f>
        <v/>
      </c>
      <c s="72" t="str">
        <f>IF('S.D.PASTE SHEET'!P1107="","",'S.D.PASTE SHEET'!P1107)</f>
        <v/>
      </c>
      <c s="72" t="str">
        <f>IF('S.D.PASTE SHEET'!Q1107="","",'S.D.PASTE SHEET'!Q1107)</f>
        <v/>
      </c>
      <c s="72" t="str">
        <f>IF('S.D.PASTE SHEET'!R1107="","",'S.D.PASTE SHEET'!R1107)</f>
        <v/>
      </c>
      <c s="72" t="str">
        <f>IF('S.D.PASTE SHEET'!S1107="","",'S.D.PASTE SHEET'!S1107)</f>
        <v/>
      </c>
      <c s="72" t="str">
        <f>IF('S.D.PASTE SHEET'!T1107="","",'S.D.PASTE SHEET'!T1107)</f>
        <v/>
      </c>
      <c s="72" t="str">
        <f>IF('S.D.PASTE SHEET'!U1107="","",'S.D.PASTE SHEET'!U1107)</f>
        <v/>
      </c>
      <c s="72" t="str">
        <f>IF('S.D.PASTE SHEET'!V1107="","",'S.D.PASTE SHEET'!V1107)</f>
        <v/>
      </c>
      <c s="72" t="str">
        <f>IF('S.D.PASTE SHEET'!W1107="","",'S.D.PASTE SHEET'!W1107)</f>
        <v/>
      </c>
      <c s="72" t="str">
        <f>IF('S.D.PASTE SHEET'!X1107="","",'S.D.PASTE SHEET'!X1107)</f>
        <v/>
      </c>
      <c s="72" t="str">
        <f>IF('S.D.PASTE SHEET'!Y1107="","",'S.D.PASTE SHEET'!Y1107)</f>
        <v/>
      </c>
      <c s="72" t="str">
        <f>IF('S.D.PASTE SHEET'!Z1107="","",'S.D.PASTE SHEET'!Z1107)</f>
        <v/>
      </c>
      <c s="72" t="str">
        <f>IF('S.D.PASTE SHEET'!AA1107="","",'S.D.PASTE SHEET'!AA1107)</f>
        <v/>
      </c>
      <c s="72" t="str">
        <f>IF('S.D.PASTE SHEET'!AB1107="","",'S.D.PASTE SHEET'!AB1107)</f>
        <v/>
      </c>
      <c s="72" t="str">
        <f>IF('S.D.PASTE SHEET'!AC1107="","",'S.D.PASTE SHEET'!AC1107)</f>
        <v/>
      </c>
      <c s="72" t="str">
        <f>IF('S.D.PASTE SHEET'!AD1107="","",'S.D.PASTE SHEET'!AD1107)</f>
        <v/>
      </c>
      <c s="74"/>
      <c s="70" t="str">
        <f>IF(AK1107="","",IF(AK1107&gt;0,COUNT($AG$2:AG1107),""))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IF(BC1107="","",IF(BC1107&gt;0,COUNT($AY$2:AY1107),""))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8" spans="1:157" ht="15.75" customHeight="1">
      <c r="A1108" s="72" t="str">
        <f>IF('S.D.PASTE SHEET'!A1108="","",'S.D.PASTE SHEET'!A1108)</f>
        <v/>
      </c>
      <c s="72" t="str">
        <f>IF('S.D.PASTE SHEET'!B1108="","",'S.D.PASTE SHEET'!B1108)</f>
        <v/>
      </c>
      <c s="72" t="str">
        <f>IF('S.D.PASTE SHEET'!C1108="","",'S.D.PASTE SHEET'!C1108)</f>
        <v/>
      </c>
      <c s="73" t="str">
        <f>IF('S.D.PASTE SHEET'!D1108="","",'S.D.PASTE SHEET'!D1108)</f>
        <v/>
      </c>
      <c s="72" t="str">
        <f>IF('S.D.PASTE SHEET'!E1108="","",UPPER('S.D.PASTE SHEET'!E1108))</f>
        <v/>
      </c>
      <c s="72" t="str">
        <f>IF('S.D.PASTE SHEET'!F1108="","",'S.D.PASTE SHEET'!F1108)</f>
        <v/>
      </c>
      <c s="72" t="str">
        <f>IF('S.D.PASTE SHEET'!G1108="","",UPPER('S.D.PASTE SHEET'!G1108))</f>
        <v/>
      </c>
      <c s="72" t="str">
        <f>IF('S.D.PASTE SHEET'!H1108="","",UPPER('S.D.PASTE SHEET'!H1108))</f>
        <v/>
      </c>
      <c s="72" t="str">
        <f>IF('S.D.PASTE SHEET'!I1108="","",'S.D.PASTE SHEET'!I1108)</f>
        <v/>
      </c>
      <c s="73" t="str">
        <f>IF('S.D.PASTE SHEET'!J1108="","",'S.D.PASTE SHEET'!J1108)</f>
        <v/>
      </c>
      <c s="72" t="str">
        <f>IF('S.D.PASTE SHEET'!K1108="","",'S.D.PASTE SHEET'!K1108)</f>
        <v/>
      </c>
      <c s="72" t="str">
        <f>IF('S.D.PASTE SHEET'!L1108="","",'S.D.PASTE SHEET'!L1108)</f>
        <v/>
      </c>
      <c s="72" t="str">
        <f>IF('S.D.PASTE SHEET'!M1108="","",'S.D.PASTE SHEET'!M1108)</f>
        <v/>
      </c>
      <c s="72" t="str">
        <f>IF('S.D.PASTE SHEET'!N1108="","",'S.D.PASTE SHEET'!N1108)</f>
        <v/>
      </c>
      <c s="72" t="str">
        <f>IF('S.D.PASTE SHEET'!O1108="","",'S.D.PASTE SHEET'!O1108)</f>
        <v/>
      </c>
      <c s="72" t="str">
        <f>IF('S.D.PASTE SHEET'!P1108="","",'S.D.PASTE SHEET'!P1108)</f>
        <v/>
      </c>
      <c s="72" t="str">
        <f>IF('S.D.PASTE SHEET'!Q1108="","",'S.D.PASTE SHEET'!Q1108)</f>
        <v/>
      </c>
      <c s="72" t="str">
        <f>IF('S.D.PASTE SHEET'!R1108="","",'S.D.PASTE SHEET'!R1108)</f>
        <v/>
      </c>
      <c s="72" t="str">
        <f>IF('S.D.PASTE SHEET'!S1108="","",'S.D.PASTE SHEET'!S1108)</f>
        <v/>
      </c>
      <c s="72" t="str">
        <f>IF('S.D.PASTE SHEET'!T1108="","",'S.D.PASTE SHEET'!T1108)</f>
        <v/>
      </c>
      <c s="72" t="str">
        <f>IF('S.D.PASTE SHEET'!U1108="","",'S.D.PASTE SHEET'!U1108)</f>
        <v/>
      </c>
      <c s="72" t="str">
        <f>IF('S.D.PASTE SHEET'!V1108="","",'S.D.PASTE SHEET'!V1108)</f>
        <v/>
      </c>
      <c s="72" t="str">
        <f>IF('S.D.PASTE SHEET'!W1108="","",'S.D.PASTE SHEET'!W1108)</f>
        <v/>
      </c>
      <c s="72" t="str">
        <f>IF('S.D.PASTE SHEET'!X1108="","",'S.D.PASTE SHEET'!X1108)</f>
        <v/>
      </c>
      <c s="72" t="str">
        <f>IF('S.D.PASTE SHEET'!Y1108="","",'S.D.PASTE SHEET'!Y1108)</f>
        <v/>
      </c>
      <c s="72" t="str">
        <f>IF('S.D.PASTE SHEET'!Z1108="","",'S.D.PASTE SHEET'!Z1108)</f>
        <v/>
      </c>
      <c s="72" t="str">
        <f>IF('S.D.PASTE SHEET'!AA1108="","",'S.D.PASTE SHEET'!AA1108)</f>
        <v/>
      </c>
      <c s="72" t="str">
        <f>IF('S.D.PASTE SHEET'!AB1108="","",'S.D.PASTE SHEET'!AB1108)</f>
        <v/>
      </c>
      <c s="72" t="str">
        <f>IF('S.D.PASTE SHEET'!AC1108="","",'S.D.PASTE SHEET'!AC1108)</f>
        <v/>
      </c>
      <c s="72" t="str">
        <f>IF('S.D.PASTE SHEET'!AD1108="","",'S.D.PASTE SHEET'!AD1108)</f>
        <v/>
      </c>
      <c s="74"/>
      <c s="70" t="str">
        <f>IF(AK1108="","",IF(AK1108&gt;0,COUNT($AG$2:AG1108),""))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IF(BC1108="","",IF(BC1108&gt;0,COUNT($AY$2:AY1108),""))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09" spans="1:157" ht="15.75" customHeight="1">
      <c r="A1109" s="72" t="str">
        <f>IF('S.D.PASTE SHEET'!A1109="","",'S.D.PASTE SHEET'!A1109)</f>
        <v/>
      </c>
      <c s="72" t="str">
        <f>IF('S.D.PASTE SHEET'!B1109="","",'S.D.PASTE SHEET'!B1109)</f>
        <v/>
      </c>
      <c s="72" t="str">
        <f>IF('S.D.PASTE SHEET'!C1109="","",'S.D.PASTE SHEET'!C1109)</f>
        <v/>
      </c>
      <c s="73" t="str">
        <f>IF('S.D.PASTE SHEET'!D1109="","",'S.D.PASTE SHEET'!D1109)</f>
        <v/>
      </c>
      <c s="72" t="str">
        <f>IF('S.D.PASTE SHEET'!E1109="","",UPPER('S.D.PASTE SHEET'!E1109))</f>
        <v/>
      </c>
      <c s="72" t="str">
        <f>IF('S.D.PASTE SHEET'!F1109="","",'S.D.PASTE SHEET'!F1109)</f>
        <v/>
      </c>
      <c s="72" t="str">
        <f>IF('S.D.PASTE SHEET'!G1109="","",UPPER('S.D.PASTE SHEET'!G1109))</f>
        <v/>
      </c>
      <c s="72" t="str">
        <f>IF('S.D.PASTE SHEET'!H1109="","",UPPER('S.D.PASTE SHEET'!H1109))</f>
        <v/>
      </c>
      <c s="72" t="str">
        <f>IF('S.D.PASTE SHEET'!I1109="","",'S.D.PASTE SHEET'!I1109)</f>
        <v/>
      </c>
      <c s="73" t="str">
        <f>IF('S.D.PASTE SHEET'!J1109="","",'S.D.PASTE SHEET'!J1109)</f>
        <v/>
      </c>
      <c s="72" t="str">
        <f>IF('S.D.PASTE SHEET'!K1109="","",'S.D.PASTE SHEET'!K1109)</f>
        <v/>
      </c>
      <c s="72" t="str">
        <f>IF('S.D.PASTE SHEET'!L1109="","",'S.D.PASTE SHEET'!L1109)</f>
        <v/>
      </c>
      <c s="72" t="str">
        <f>IF('S.D.PASTE SHEET'!M1109="","",'S.D.PASTE SHEET'!M1109)</f>
        <v/>
      </c>
      <c s="72" t="str">
        <f>IF('S.D.PASTE SHEET'!N1109="","",'S.D.PASTE SHEET'!N1109)</f>
        <v/>
      </c>
      <c s="72" t="str">
        <f>IF('S.D.PASTE SHEET'!O1109="","",'S.D.PASTE SHEET'!O1109)</f>
        <v/>
      </c>
      <c s="72" t="str">
        <f>IF('S.D.PASTE SHEET'!P1109="","",'S.D.PASTE SHEET'!P1109)</f>
        <v/>
      </c>
      <c s="72" t="str">
        <f>IF('S.D.PASTE SHEET'!Q1109="","",'S.D.PASTE SHEET'!Q1109)</f>
        <v/>
      </c>
      <c s="72" t="str">
        <f>IF('S.D.PASTE SHEET'!R1109="","",'S.D.PASTE SHEET'!R1109)</f>
        <v/>
      </c>
      <c s="72" t="str">
        <f>IF('S.D.PASTE SHEET'!S1109="","",'S.D.PASTE SHEET'!S1109)</f>
        <v/>
      </c>
      <c s="72" t="str">
        <f>IF('S.D.PASTE SHEET'!T1109="","",'S.D.PASTE SHEET'!T1109)</f>
        <v/>
      </c>
      <c s="72" t="str">
        <f>IF('S.D.PASTE SHEET'!U1109="","",'S.D.PASTE SHEET'!U1109)</f>
        <v/>
      </c>
      <c s="72" t="str">
        <f>IF('S.D.PASTE SHEET'!V1109="","",'S.D.PASTE SHEET'!V1109)</f>
        <v/>
      </c>
      <c s="72" t="str">
        <f>IF('S.D.PASTE SHEET'!W1109="","",'S.D.PASTE SHEET'!W1109)</f>
        <v/>
      </c>
      <c s="72" t="str">
        <f>IF('S.D.PASTE SHEET'!X1109="","",'S.D.PASTE SHEET'!X1109)</f>
        <v/>
      </c>
      <c s="72" t="str">
        <f>IF('S.D.PASTE SHEET'!Y1109="","",'S.D.PASTE SHEET'!Y1109)</f>
        <v/>
      </c>
      <c s="72" t="str">
        <f>IF('S.D.PASTE SHEET'!Z1109="","",'S.D.PASTE SHEET'!Z1109)</f>
        <v/>
      </c>
      <c s="72" t="str">
        <f>IF('S.D.PASTE SHEET'!AA1109="","",'S.D.PASTE SHEET'!AA1109)</f>
        <v/>
      </c>
      <c s="72" t="str">
        <f>IF('S.D.PASTE SHEET'!AB1109="","",'S.D.PASTE SHEET'!AB1109)</f>
        <v/>
      </c>
      <c s="72" t="str">
        <f>IF('S.D.PASTE SHEET'!AC1109="","",'S.D.PASTE SHEET'!AC1109)</f>
        <v/>
      </c>
      <c s="72" t="str">
        <f>IF('S.D.PASTE SHEET'!AD1109="","",'S.D.PASTE SHEET'!AD1109)</f>
        <v/>
      </c>
      <c s="74"/>
      <c s="70" t="str">
        <f>IF(AK1109="","",IF(AK1109&gt;0,COUNT($AG$2:AG1109),""))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IF(BC1109="","",IF(BC1109&gt;0,COUNT($AY$2:AY1109),""))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0" spans="1:157" ht="15.75" customHeight="1">
      <c r="A1110" s="72" t="str">
        <f>IF('S.D.PASTE SHEET'!A1110="","",'S.D.PASTE SHEET'!A1110)</f>
        <v/>
      </c>
      <c s="72" t="str">
        <f>IF('S.D.PASTE SHEET'!B1110="","",'S.D.PASTE SHEET'!B1110)</f>
        <v/>
      </c>
      <c s="72" t="str">
        <f>IF('S.D.PASTE SHEET'!C1110="","",'S.D.PASTE SHEET'!C1110)</f>
        <v/>
      </c>
      <c s="73" t="str">
        <f>IF('S.D.PASTE SHEET'!D1110="","",'S.D.PASTE SHEET'!D1110)</f>
        <v/>
      </c>
      <c s="72" t="str">
        <f>IF('S.D.PASTE SHEET'!E1110="","",UPPER('S.D.PASTE SHEET'!E1110))</f>
        <v/>
      </c>
      <c s="72" t="str">
        <f>IF('S.D.PASTE SHEET'!F1110="","",'S.D.PASTE SHEET'!F1110)</f>
        <v/>
      </c>
      <c s="72" t="str">
        <f>IF('S.D.PASTE SHEET'!G1110="","",UPPER('S.D.PASTE SHEET'!G1110))</f>
        <v/>
      </c>
      <c s="72" t="str">
        <f>IF('S.D.PASTE SHEET'!H1110="","",UPPER('S.D.PASTE SHEET'!H1110))</f>
        <v/>
      </c>
      <c s="72" t="str">
        <f>IF('S.D.PASTE SHEET'!I1110="","",'S.D.PASTE SHEET'!I1110)</f>
        <v/>
      </c>
      <c s="73" t="str">
        <f>IF('S.D.PASTE SHEET'!J1110="","",'S.D.PASTE SHEET'!J1110)</f>
        <v/>
      </c>
      <c s="72" t="str">
        <f>IF('S.D.PASTE SHEET'!K1110="","",'S.D.PASTE SHEET'!K1110)</f>
        <v/>
      </c>
      <c s="72" t="str">
        <f>IF('S.D.PASTE SHEET'!L1110="","",'S.D.PASTE SHEET'!L1110)</f>
        <v/>
      </c>
      <c s="72" t="str">
        <f>IF('S.D.PASTE SHEET'!M1110="","",'S.D.PASTE SHEET'!M1110)</f>
        <v/>
      </c>
      <c s="72" t="str">
        <f>IF('S.D.PASTE SHEET'!N1110="","",'S.D.PASTE SHEET'!N1110)</f>
        <v/>
      </c>
      <c s="72" t="str">
        <f>IF('S.D.PASTE SHEET'!O1110="","",'S.D.PASTE SHEET'!O1110)</f>
        <v/>
      </c>
      <c s="72" t="str">
        <f>IF('S.D.PASTE SHEET'!P1110="","",'S.D.PASTE SHEET'!P1110)</f>
        <v/>
      </c>
      <c s="72" t="str">
        <f>IF('S.D.PASTE SHEET'!Q1110="","",'S.D.PASTE SHEET'!Q1110)</f>
        <v/>
      </c>
      <c s="72" t="str">
        <f>IF('S.D.PASTE SHEET'!R1110="","",'S.D.PASTE SHEET'!R1110)</f>
        <v/>
      </c>
      <c s="72" t="str">
        <f>IF('S.D.PASTE SHEET'!S1110="","",'S.D.PASTE SHEET'!S1110)</f>
        <v/>
      </c>
      <c s="72" t="str">
        <f>IF('S.D.PASTE SHEET'!T1110="","",'S.D.PASTE SHEET'!T1110)</f>
        <v/>
      </c>
      <c s="72" t="str">
        <f>IF('S.D.PASTE SHEET'!U1110="","",'S.D.PASTE SHEET'!U1110)</f>
        <v/>
      </c>
      <c s="72" t="str">
        <f>IF('S.D.PASTE SHEET'!V1110="","",'S.D.PASTE SHEET'!V1110)</f>
        <v/>
      </c>
      <c s="72" t="str">
        <f>IF('S.D.PASTE SHEET'!W1110="","",'S.D.PASTE SHEET'!W1110)</f>
        <v/>
      </c>
      <c s="72" t="str">
        <f>IF('S.D.PASTE SHEET'!X1110="","",'S.D.PASTE SHEET'!X1110)</f>
        <v/>
      </c>
      <c s="72" t="str">
        <f>IF('S.D.PASTE SHEET'!Y1110="","",'S.D.PASTE SHEET'!Y1110)</f>
        <v/>
      </c>
      <c s="72" t="str">
        <f>IF('S.D.PASTE SHEET'!Z1110="","",'S.D.PASTE SHEET'!Z1110)</f>
        <v/>
      </c>
      <c s="72" t="str">
        <f>IF('S.D.PASTE SHEET'!AA1110="","",'S.D.PASTE SHEET'!AA1110)</f>
        <v/>
      </c>
      <c s="72" t="str">
        <f>IF('S.D.PASTE SHEET'!AB1110="","",'S.D.PASTE SHEET'!AB1110)</f>
        <v/>
      </c>
      <c s="72" t="str">
        <f>IF('S.D.PASTE SHEET'!AC1110="","",'S.D.PASTE SHEET'!AC1110)</f>
        <v/>
      </c>
      <c s="72" t="str">
        <f>IF('S.D.PASTE SHEET'!AD1110="","",'S.D.PASTE SHEET'!AD1110)</f>
        <v/>
      </c>
      <c s="74"/>
      <c s="70" t="str">
        <f>IF(AK1110="","",IF(AK1110&gt;0,COUNT($AG$2:AG1110),""))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IF(BC1110="","",IF(BC1110&gt;0,COUNT($AY$2:AY1110),""))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1" spans="1:157" ht="15.75" customHeight="1">
      <c r="A1111" s="72" t="str">
        <f>IF('S.D.PASTE SHEET'!A1111="","",'S.D.PASTE SHEET'!A1111)</f>
        <v/>
      </c>
      <c s="72" t="str">
        <f>IF('S.D.PASTE SHEET'!B1111="","",'S.D.PASTE SHEET'!B1111)</f>
        <v/>
      </c>
      <c s="72" t="str">
        <f>IF('S.D.PASTE SHEET'!C1111="","",'S.D.PASTE SHEET'!C1111)</f>
        <v/>
      </c>
      <c s="73" t="str">
        <f>IF('S.D.PASTE SHEET'!D1111="","",'S.D.PASTE SHEET'!D1111)</f>
        <v/>
      </c>
      <c s="72" t="str">
        <f>IF('S.D.PASTE SHEET'!E1111="","",UPPER('S.D.PASTE SHEET'!E1111))</f>
        <v/>
      </c>
      <c s="72" t="str">
        <f>IF('S.D.PASTE SHEET'!F1111="","",'S.D.PASTE SHEET'!F1111)</f>
        <v/>
      </c>
      <c s="72" t="str">
        <f>IF('S.D.PASTE SHEET'!G1111="","",UPPER('S.D.PASTE SHEET'!G1111))</f>
        <v/>
      </c>
      <c s="72" t="str">
        <f>IF('S.D.PASTE SHEET'!H1111="","",UPPER('S.D.PASTE SHEET'!H1111))</f>
        <v/>
      </c>
      <c s="72" t="str">
        <f>IF('S.D.PASTE SHEET'!I1111="","",'S.D.PASTE SHEET'!I1111)</f>
        <v/>
      </c>
      <c s="73" t="str">
        <f>IF('S.D.PASTE SHEET'!J1111="","",'S.D.PASTE SHEET'!J1111)</f>
        <v/>
      </c>
      <c s="72" t="str">
        <f>IF('S.D.PASTE SHEET'!K1111="","",'S.D.PASTE SHEET'!K1111)</f>
        <v/>
      </c>
      <c s="72" t="str">
        <f>IF('S.D.PASTE SHEET'!L1111="","",'S.D.PASTE SHEET'!L1111)</f>
        <v/>
      </c>
      <c s="72" t="str">
        <f>IF('S.D.PASTE SHEET'!M1111="","",'S.D.PASTE SHEET'!M1111)</f>
        <v/>
      </c>
      <c s="72" t="str">
        <f>IF('S.D.PASTE SHEET'!N1111="","",'S.D.PASTE SHEET'!N1111)</f>
        <v/>
      </c>
      <c s="72" t="str">
        <f>IF('S.D.PASTE SHEET'!O1111="","",'S.D.PASTE SHEET'!O1111)</f>
        <v/>
      </c>
      <c s="72" t="str">
        <f>IF('S.D.PASTE SHEET'!P1111="","",'S.D.PASTE SHEET'!P1111)</f>
        <v/>
      </c>
      <c s="72" t="str">
        <f>IF('S.D.PASTE SHEET'!Q1111="","",'S.D.PASTE SHEET'!Q1111)</f>
        <v/>
      </c>
      <c s="72" t="str">
        <f>IF('S.D.PASTE SHEET'!R1111="","",'S.D.PASTE SHEET'!R1111)</f>
        <v/>
      </c>
      <c s="72" t="str">
        <f>IF('S.D.PASTE SHEET'!S1111="","",'S.D.PASTE SHEET'!S1111)</f>
        <v/>
      </c>
      <c s="72" t="str">
        <f>IF('S.D.PASTE SHEET'!T1111="","",'S.D.PASTE SHEET'!T1111)</f>
        <v/>
      </c>
      <c s="72" t="str">
        <f>IF('S.D.PASTE SHEET'!U1111="","",'S.D.PASTE SHEET'!U1111)</f>
        <v/>
      </c>
      <c s="72" t="str">
        <f>IF('S.D.PASTE SHEET'!V1111="","",'S.D.PASTE SHEET'!V1111)</f>
        <v/>
      </c>
      <c s="72" t="str">
        <f>IF('S.D.PASTE SHEET'!W1111="","",'S.D.PASTE SHEET'!W1111)</f>
        <v/>
      </c>
      <c s="72" t="str">
        <f>IF('S.D.PASTE SHEET'!X1111="","",'S.D.PASTE SHEET'!X1111)</f>
        <v/>
      </c>
      <c s="72" t="str">
        <f>IF('S.D.PASTE SHEET'!Y1111="","",'S.D.PASTE SHEET'!Y1111)</f>
        <v/>
      </c>
      <c s="72" t="str">
        <f>IF('S.D.PASTE SHEET'!Z1111="","",'S.D.PASTE SHEET'!Z1111)</f>
        <v/>
      </c>
      <c s="72" t="str">
        <f>IF('S.D.PASTE SHEET'!AA1111="","",'S.D.PASTE SHEET'!AA1111)</f>
        <v/>
      </c>
      <c s="72" t="str">
        <f>IF('S.D.PASTE SHEET'!AB1111="","",'S.D.PASTE SHEET'!AB1111)</f>
        <v/>
      </c>
      <c s="72" t="str">
        <f>IF('S.D.PASTE SHEET'!AC1111="","",'S.D.PASTE SHEET'!AC1111)</f>
        <v/>
      </c>
      <c s="72" t="str">
        <f>IF('S.D.PASTE SHEET'!AD1111="","",'S.D.PASTE SHEET'!AD1111)</f>
        <v/>
      </c>
      <c s="74"/>
      <c s="70" t="str">
        <f>IF(AK1111="","",IF(AK1111&gt;0,COUNT($AG$2:AG1111),""))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IF(BC1111="","",IF(BC1111&gt;0,COUNT($AY$2:AY1111),""))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2" spans="1:157" ht="15.75" customHeight="1">
      <c r="A1112" s="72" t="str">
        <f>IF('S.D.PASTE SHEET'!A1112="","",'S.D.PASTE SHEET'!A1112)</f>
        <v/>
      </c>
      <c s="72" t="str">
        <f>IF('S.D.PASTE SHEET'!B1112="","",'S.D.PASTE SHEET'!B1112)</f>
        <v/>
      </c>
      <c s="72" t="str">
        <f>IF('S.D.PASTE SHEET'!C1112="","",'S.D.PASTE SHEET'!C1112)</f>
        <v/>
      </c>
      <c s="73" t="str">
        <f>IF('S.D.PASTE SHEET'!D1112="","",'S.D.PASTE SHEET'!D1112)</f>
        <v/>
      </c>
      <c s="72" t="str">
        <f>IF('S.D.PASTE SHEET'!E1112="","",UPPER('S.D.PASTE SHEET'!E1112))</f>
        <v/>
      </c>
      <c s="72" t="str">
        <f>IF('S.D.PASTE SHEET'!F1112="","",'S.D.PASTE SHEET'!F1112)</f>
        <v/>
      </c>
      <c s="72" t="str">
        <f>IF('S.D.PASTE SHEET'!G1112="","",UPPER('S.D.PASTE SHEET'!G1112))</f>
        <v/>
      </c>
      <c s="72" t="str">
        <f>IF('S.D.PASTE SHEET'!H1112="","",UPPER('S.D.PASTE SHEET'!H1112))</f>
        <v/>
      </c>
      <c s="72" t="str">
        <f>IF('S.D.PASTE SHEET'!I1112="","",'S.D.PASTE SHEET'!I1112)</f>
        <v/>
      </c>
      <c s="73" t="str">
        <f>IF('S.D.PASTE SHEET'!J1112="","",'S.D.PASTE SHEET'!J1112)</f>
        <v/>
      </c>
      <c s="72" t="str">
        <f>IF('S.D.PASTE SHEET'!K1112="","",'S.D.PASTE SHEET'!K1112)</f>
        <v/>
      </c>
      <c s="72" t="str">
        <f>IF('S.D.PASTE SHEET'!L1112="","",'S.D.PASTE SHEET'!L1112)</f>
        <v/>
      </c>
      <c s="72" t="str">
        <f>IF('S.D.PASTE SHEET'!M1112="","",'S.D.PASTE SHEET'!M1112)</f>
        <v/>
      </c>
      <c s="72" t="str">
        <f>IF('S.D.PASTE SHEET'!N1112="","",'S.D.PASTE SHEET'!N1112)</f>
        <v/>
      </c>
      <c s="72" t="str">
        <f>IF('S.D.PASTE SHEET'!O1112="","",'S.D.PASTE SHEET'!O1112)</f>
        <v/>
      </c>
      <c s="72" t="str">
        <f>IF('S.D.PASTE SHEET'!P1112="","",'S.D.PASTE SHEET'!P1112)</f>
        <v/>
      </c>
      <c s="72" t="str">
        <f>IF('S.D.PASTE SHEET'!Q1112="","",'S.D.PASTE SHEET'!Q1112)</f>
        <v/>
      </c>
      <c s="72" t="str">
        <f>IF('S.D.PASTE SHEET'!R1112="","",'S.D.PASTE SHEET'!R1112)</f>
        <v/>
      </c>
      <c s="72" t="str">
        <f>IF('S.D.PASTE SHEET'!S1112="","",'S.D.PASTE SHEET'!S1112)</f>
        <v/>
      </c>
      <c s="72" t="str">
        <f>IF('S.D.PASTE SHEET'!T1112="","",'S.D.PASTE SHEET'!T1112)</f>
        <v/>
      </c>
      <c s="72" t="str">
        <f>IF('S.D.PASTE SHEET'!U1112="","",'S.D.PASTE SHEET'!U1112)</f>
        <v/>
      </c>
      <c s="72" t="str">
        <f>IF('S.D.PASTE SHEET'!V1112="","",'S.D.PASTE SHEET'!V1112)</f>
        <v/>
      </c>
      <c s="72" t="str">
        <f>IF('S.D.PASTE SHEET'!W1112="","",'S.D.PASTE SHEET'!W1112)</f>
        <v/>
      </c>
      <c s="72" t="str">
        <f>IF('S.D.PASTE SHEET'!X1112="","",'S.D.PASTE SHEET'!X1112)</f>
        <v/>
      </c>
      <c s="72" t="str">
        <f>IF('S.D.PASTE SHEET'!Y1112="","",'S.D.PASTE SHEET'!Y1112)</f>
        <v/>
      </c>
      <c s="72" t="str">
        <f>IF('S.D.PASTE SHEET'!Z1112="","",'S.D.PASTE SHEET'!Z1112)</f>
        <v/>
      </c>
      <c s="72" t="str">
        <f>IF('S.D.PASTE SHEET'!AA1112="","",'S.D.PASTE SHEET'!AA1112)</f>
        <v/>
      </c>
      <c s="72" t="str">
        <f>IF('S.D.PASTE SHEET'!AB1112="","",'S.D.PASTE SHEET'!AB1112)</f>
        <v/>
      </c>
      <c s="72" t="str">
        <f>IF('S.D.PASTE SHEET'!AC1112="","",'S.D.PASTE SHEET'!AC1112)</f>
        <v/>
      </c>
      <c s="72" t="str">
        <f>IF('S.D.PASTE SHEET'!AD1112="","",'S.D.PASTE SHEET'!AD1112)</f>
        <v/>
      </c>
      <c s="74"/>
      <c s="70" t="str">
        <f>IF(AK1112="","",IF(AK1112&gt;0,COUNT($AG$2:AG1112),""))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IF(BC1112="","",IF(BC1112&gt;0,COUNT($AY$2:AY1112),""))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3" spans="1:157" ht="15.75" customHeight="1">
      <c r="A1113" s="72" t="str">
        <f>IF('S.D.PASTE SHEET'!A1113="","",'S.D.PASTE SHEET'!A1113)</f>
        <v/>
      </c>
      <c s="72" t="str">
        <f>IF('S.D.PASTE SHEET'!B1113="","",'S.D.PASTE SHEET'!B1113)</f>
        <v/>
      </c>
      <c s="72" t="str">
        <f>IF('S.D.PASTE SHEET'!C1113="","",'S.D.PASTE SHEET'!C1113)</f>
        <v/>
      </c>
      <c s="73" t="str">
        <f>IF('S.D.PASTE SHEET'!D1113="","",'S.D.PASTE SHEET'!D1113)</f>
        <v/>
      </c>
      <c s="72" t="str">
        <f>IF('S.D.PASTE SHEET'!E1113="","",UPPER('S.D.PASTE SHEET'!E1113))</f>
        <v/>
      </c>
      <c s="72" t="str">
        <f>IF('S.D.PASTE SHEET'!F1113="","",'S.D.PASTE SHEET'!F1113)</f>
        <v/>
      </c>
      <c s="72" t="str">
        <f>IF('S.D.PASTE SHEET'!G1113="","",UPPER('S.D.PASTE SHEET'!G1113))</f>
        <v/>
      </c>
      <c s="72" t="str">
        <f>IF('S.D.PASTE SHEET'!H1113="","",UPPER('S.D.PASTE SHEET'!H1113))</f>
        <v/>
      </c>
      <c s="72" t="str">
        <f>IF('S.D.PASTE SHEET'!I1113="","",'S.D.PASTE SHEET'!I1113)</f>
        <v/>
      </c>
      <c s="73" t="str">
        <f>IF('S.D.PASTE SHEET'!J1113="","",'S.D.PASTE SHEET'!J1113)</f>
        <v/>
      </c>
      <c s="72" t="str">
        <f>IF('S.D.PASTE SHEET'!K1113="","",'S.D.PASTE SHEET'!K1113)</f>
        <v/>
      </c>
      <c s="72" t="str">
        <f>IF('S.D.PASTE SHEET'!L1113="","",'S.D.PASTE SHEET'!L1113)</f>
        <v/>
      </c>
      <c s="72" t="str">
        <f>IF('S.D.PASTE SHEET'!M1113="","",'S.D.PASTE SHEET'!M1113)</f>
        <v/>
      </c>
      <c s="72" t="str">
        <f>IF('S.D.PASTE SHEET'!N1113="","",'S.D.PASTE SHEET'!N1113)</f>
        <v/>
      </c>
      <c s="72" t="str">
        <f>IF('S.D.PASTE SHEET'!O1113="","",'S.D.PASTE SHEET'!O1113)</f>
        <v/>
      </c>
      <c s="72" t="str">
        <f>IF('S.D.PASTE SHEET'!P1113="","",'S.D.PASTE SHEET'!P1113)</f>
        <v/>
      </c>
      <c s="72" t="str">
        <f>IF('S.D.PASTE SHEET'!Q1113="","",'S.D.PASTE SHEET'!Q1113)</f>
        <v/>
      </c>
      <c s="72" t="str">
        <f>IF('S.D.PASTE SHEET'!R1113="","",'S.D.PASTE SHEET'!R1113)</f>
        <v/>
      </c>
      <c s="72" t="str">
        <f>IF('S.D.PASTE SHEET'!S1113="","",'S.D.PASTE SHEET'!S1113)</f>
        <v/>
      </c>
      <c s="72" t="str">
        <f>IF('S.D.PASTE SHEET'!T1113="","",'S.D.PASTE SHEET'!T1113)</f>
        <v/>
      </c>
      <c s="72" t="str">
        <f>IF('S.D.PASTE SHEET'!U1113="","",'S.D.PASTE SHEET'!U1113)</f>
        <v/>
      </c>
      <c s="72" t="str">
        <f>IF('S.D.PASTE SHEET'!V1113="","",'S.D.PASTE SHEET'!V1113)</f>
        <v/>
      </c>
      <c s="72" t="str">
        <f>IF('S.D.PASTE SHEET'!W1113="","",'S.D.PASTE SHEET'!W1113)</f>
        <v/>
      </c>
      <c s="72" t="str">
        <f>IF('S.D.PASTE SHEET'!X1113="","",'S.D.PASTE SHEET'!X1113)</f>
        <v/>
      </c>
      <c s="72" t="str">
        <f>IF('S.D.PASTE SHEET'!Y1113="","",'S.D.PASTE SHEET'!Y1113)</f>
        <v/>
      </c>
      <c s="72" t="str">
        <f>IF('S.D.PASTE SHEET'!Z1113="","",'S.D.PASTE SHEET'!Z1113)</f>
        <v/>
      </c>
      <c s="72" t="str">
        <f>IF('S.D.PASTE SHEET'!AA1113="","",'S.D.PASTE SHEET'!AA1113)</f>
        <v/>
      </c>
      <c s="72" t="str">
        <f>IF('S.D.PASTE SHEET'!AB1113="","",'S.D.PASTE SHEET'!AB1113)</f>
        <v/>
      </c>
      <c s="72" t="str">
        <f>IF('S.D.PASTE SHEET'!AC1113="","",'S.D.PASTE SHEET'!AC1113)</f>
        <v/>
      </c>
      <c s="72" t="str">
        <f>IF('S.D.PASTE SHEET'!AD1113="","",'S.D.PASTE SHEET'!AD1113)</f>
        <v/>
      </c>
      <c s="74"/>
      <c s="70" t="str">
        <f>IF(AK1113="","",IF(AK1113&gt;0,COUNT($AG$2:AG1113),""))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IF(BC1113="","",IF(BC1113&gt;0,COUNT($AY$2:AY1113),""))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4" spans="1:157" ht="15.75" customHeight="1">
      <c r="A1114" s="72" t="str">
        <f>IF('S.D.PASTE SHEET'!A1114="","",'S.D.PASTE SHEET'!A1114)</f>
        <v/>
      </c>
      <c s="72" t="str">
        <f>IF('S.D.PASTE SHEET'!B1114="","",'S.D.PASTE SHEET'!B1114)</f>
        <v/>
      </c>
      <c s="72" t="str">
        <f>IF('S.D.PASTE SHEET'!C1114="","",'S.D.PASTE SHEET'!C1114)</f>
        <v/>
      </c>
      <c s="73" t="str">
        <f>IF('S.D.PASTE SHEET'!D1114="","",'S.D.PASTE SHEET'!D1114)</f>
        <v/>
      </c>
      <c s="72" t="str">
        <f>IF('S.D.PASTE SHEET'!E1114="","",UPPER('S.D.PASTE SHEET'!E1114))</f>
        <v/>
      </c>
      <c s="72" t="str">
        <f>IF('S.D.PASTE SHEET'!F1114="","",'S.D.PASTE SHEET'!F1114)</f>
        <v/>
      </c>
      <c s="72" t="str">
        <f>IF('S.D.PASTE SHEET'!G1114="","",UPPER('S.D.PASTE SHEET'!G1114))</f>
        <v/>
      </c>
      <c s="72" t="str">
        <f>IF('S.D.PASTE SHEET'!H1114="","",UPPER('S.D.PASTE SHEET'!H1114))</f>
        <v/>
      </c>
      <c s="72" t="str">
        <f>IF('S.D.PASTE SHEET'!I1114="","",'S.D.PASTE SHEET'!I1114)</f>
        <v/>
      </c>
      <c s="73" t="str">
        <f>IF('S.D.PASTE SHEET'!J1114="","",'S.D.PASTE SHEET'!J1114)</f>
        <v/>
      </c>
      <c s="72" t="str">
        <f>IF('S.D.PASTE SHEET'!K1114="","",'S.D.PASTE SHEET'!K1114)</f>
        <v/>
      </c>
      <c s="72" t="str">
        <f>IF('S.D.PASTE SHEET'!L1114="","",'S.D.PASTE SHEET'!L1114)</f>
        <v/>
      </c>
      <c s="72" t="str">
        <f>IF('S.D.PASTE SHEET'!M1114="","",'S.D.PASTE SHEET'!M1114)</f>
        <v/>
      </c>
      <c s="72" t="str">
        <f>IF('S.D.PASTE SHEET'!N1114="","",'S.D.PASTE SHEET'!N1114)</f>
        <v/>
      </c>
      <c s="72" t="str">
        <f>IF('S.D.PASTE SHEET'!O1114="","",'S.D.PASTE SHEET'!O1114)</f>
        <v/>
      </c>
      <c s="72" t="str">
        <f>IF('S.D.PASTE SHEET'!P1114="","",'S.D.PASTE SHEET'!P1114)</f>
        <v/>
      </c>
      <c s="72" t="str">
        <f>IF('S.D.PASTE SHEET'!Q1114="","",'S.D.PASTE SHEET'!Q1114)</f>
        <v/>
      </c>
      <c s="72" t="str">
        <f>IF('S.D.PASTE SHEET'!R1114="","",'S.D.PASTE SHEET'!R1114)</f>
        <v/>
      </c>
      <c s="72" t="str">
        <f>IF('S.D.PASTE SHEET'!S1114="","",'S.D.PASTE SHEET'!S1114)</f>
        <v/>
      </c>
      <c s="72" t="str">
        <f>IF('S.D.PASTE SHEET'!T1114="","",'S.D.PASTE SHEET'!T1114)</f>
        <v/>
      </c>
      <c s="72" t="str">
        <f>IF('S.D.PASTE SHEET'!U1114="","",'S.D.PASTE SHEET'!U1114)</f>
        <v/>
      </c>
      <c s="72" t="str">
        <f>IF('S.D.PASTE SHEET'!V1114="","",'S.D.PASTE SHEET'!V1114)</f>
        <v/>
      </c>
      <c s="72" t="str">
        <f>IF('S.D.PASTE SHEET'!W1114="","",'S.D.PASTE SHEET'!W1114)</f>
        <v/>
      </c>
      <c s="72" t="str">
        <f>IF('S.D.PASTE SHEET'!X1114="","",'S.D.PASTE SHEET'!X1114)</f>
        <v/>
      </c>
      <c s="72" t="str">
        <f>IF('S.D.PASTE SHEET'!Y1114="","",'S.D.PASTE SHEET'!Y1114)</f>
        <v/>
      </c>
      <c s="72" t="str">
        <f>IF('S.D.PASTE SHEET'!Z1114="","",'S.D.PASTE SHEET'!Z1114)</f>
        <v/>
      </c>
      <c s="72" t="str">
        <f>IF('S.D.PASTE SHEET'!AA1114="","",'S.D.PASTE SHEET'!AA1114)</f>
        <v/>
      </c>
      <c s="72" t="str">
        <f>IF('S.D.PASTE SHEET'!AB1114="","",'S.D.PASTE SHEET'!AB1114)</f>
        <v/>
      </c>
      <c s="72" t="str">
        <f>IF('S.D.PASTE SHEET'!AC1114="","",'S.D.PASTE SHEET'!AC1114)</f>
        <v/>
      </c>
      <c s="72" t="str">
        <f>IF('S.D.PASTE SHEET'!AD1114="","",'S.D.PASTE SHEET'!AD1114)</f>
        <v/>
      </c>
      <c s="74"/>
      <c s="70" t="str">
        <f>IF(AK1114="","",IF(AK1114&gt;0,COUNT($AG$2:AG1114),""))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IF(BC1114="","",IF(BC1114&gt;0,COUNT($AY$2:AY1114),""))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5" spans="1:157" ht="15.75" customHeight="1">
      <c r="A1115" s="72" t="str">
        <f>IF('S.D.PASTE SHEET'!A1115="","",'S.D.PASTE SHEET'!A1115)</f>
        <v/>
      </c>
      <c s="72" t="str">
        <f>IF('S.D.PASTE SHEET'!B1115="","",'S.D.PASTE SHEET'!B1115)</f>
        <v/>
      </c>
      <c s="72" t="str">
        <f>IF('S.D.PASTE SHEET'!C1115="","",'S.D.PASTE SHEET'!C1115)</f>
        <v/>
      </c>
      <c s="73" t="str">
        <f>IF('S.D.PASTE SHEET'!D1115="","",'S.D.PASTE SHEET'!D1115)</f>
        <v/>
      </c>
      <c s="72" t="str">
        <f>IF('S.D.PASTE SHEET'!E1115="","",UPPER('S.D.PASTE SHEET'!E1115))</f>
        <v/>
      </c>
      <c s="72" t="str">
        <f>IF('S.D.PASTE SHEET'!F1115="","",'S.D.PASTE SHEET'!F1115)</f>
        <v/>
      </c>
      <c s="72" t="str">
        <f>IF('S.D.PASTE SHEET'!G1115="","",UPPER('S.D.PASTE SHEET'!G1115))</f>
        <v/>
      </c>
      <c s="72" t="str">
        <f>IF('S.D.PASTE SHEET'!H1115="","",UPPER('S.D.PASTE SHEET'!H1115))</f>
        <v/>
      </c>
      <c s="72" t="str">
        <f>IF('S.D.PASTE SHEET'!I1115="","",'S.D.PASTE SHEET'!I1115)</f>
        <v/>
      </c>
      <c s="73" t="str">
        <f>IF('S.D.PASTE SHEET'!J1115="","",'S.D.PASTE SHEET'!J1115)</f>
        <v/>
      </c>
      <c s="72" t="str">
        <f>IF('S.D.PASTE SHEET'!K1115="","",'S.D.PASTE SHEET'!K1115)</f>
        <v/>
      </c>
      <c s="72" t="str">
        <f>IF('S.D.PASTE SHEET'!L1115="","",'S.D.PASTE SHEET'!L1115)</f>
        <v/>
      </c>
      <c s="72" t="str">
        <f>IF('S.D.PASTE SHEET'!M1115="","",'S.D.PASTE SHEET'!M1115)</f>
        <v/>
      </c>
      <c s="72" t="str">
        <f>IF('S.D.PASTE SHEET'!N1115="","",'S.D.PASTE SHEET'!N1115)</f>
        <v/>
      </c>
      <c s="72" t="str">
        <f>IF('S.D.PASTE SHEET'!O1115="","",'S.D.PASTE SHEET'!O1115)</f>
        <v/>
      </c>
      <c s="72" t="str">
        <f>IF('S.D.PASTE SHEET'!P1115="","",'S.D.PASTE SHEET'!P1115)</f>
        <v/>
      </c>
      <c s="72" t="str">
        <f>IF('S.D.PASTE SHEET'!Q1115="","",'S.D.PASTE SHEET'!Q1115)</f>
        <v/>
      </c>
      <c s="72" t="str">
        <f>IF('S.D.PASTE SHEET'!R1115="","",'S.D.PASTE SHEET'!R1115)</f>
        <v/>
      </c>
      <c s="72" t="str">
        <f>IF('S.D.PASTE SHEET'!S1115="","",'S.D.PASTE SHEET'!S1115)</f>
        <v/>
      </c>
      <c s="72" t="str">
        <f>IF('S.D.PASTE SHEET'!T1115="","",'S.D.PASTE SHEET'!T1115)</f>
        <v/>
      </c>
      <c s="72" t="str">
        <f>IF('S.D.PASTE SHEET'!U1115="","",'S.D.PASTE SHEET'!U1115)</f>
        <v/>
      </c>
      <c s="72" t="str">
        <f>IF('S.D.PASTE SHEET'!V1115="","",'S.D.PASTE SHEET'!V1115)</f>
        <v/>
      </c>
      <c s="72" t="str">
        <f>IF('S.D.PASTE SHEET'!W1115="","",'S.D.PASTE SHEET'!W1115)</f>
        <v/>
      </c>
      <c s="72" t="str">
        <f>IF('S.D.PASTE SHEET'!X1115="","",'S.D.PASTE SHEET'!X1115)</f>
        <v/>
      </c>
      <c s="72" t="str">
        <f>IF('S.D.PASTE SHEET'!Y1115="","",'S.D.PASTE SHEET'!Y1115)</f>
        <v/>
      </c>
      <c s="72" t="str">
        <f>IF('S.D.PASTE SHEET'!Z1115="","",'S.D.PASTE SHEET'!Z1115)</f>
        <v/>
      </c>
      <c s="72" t="str">
        <f>IF('S.D.PASTE SHEET'!AA1115="","",'S.D.PASTE SHEET'!AA1115)</f>
        <v/>
      </c>
      <c s="72" t="str">
        <f>IF('S.D.PASTE SHEET'!AB1115="","",'S.D.PASTE SHEET'!AB1115)</f>
        <v/>
      </c>
      <c s="72" t="str">
        <f>IF('S.D.PASTE SHEET'!AC1115="","",'S.D.PASTE SHEET'!AC1115)</f>
        <v/>
      </c>
      <c s="72" t="str">
        <f>IF('S.D.PASTE SHEET'!AD1115="","",'S.D.PASTE SHEET'!AD1115)</f>
        <v/>
      </c>
      <c s="74"/>
      <c s="70" t="str">
        <f>IF(AK1115="","",IF(AK1115&gt;0,COUNT($AG$2:AG1115),""))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IF(BC1115="","",IF(BC1115&gt;0,COUNT($AY$2:AY1115),""))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6" spans="1:157" ht="15.75" customHeight="1">
      <c r="A1116" s="72" t="str">
        <f>IF('S.D.PASTE SHEET'!A1116="","",'S.D.PASTE SHEET'!A1116)</f>
        <v/>
      </c>
      <c s="72" t="str">
        <f>IF('S.D.PASTE SHEET'!B1116="","",'S.D.PASTE SHEET'!B1116)</f>
        <v/>
      </c>
      <c s="72" t="str">
        <f>IF('S.D.PASTE SHEET'!C1116="","",'S.D.PASTE SHEET'!C1116)</f>
        <v/>
      </c>
      <c s="73" t="str">
        <f>IF('S.D.PASTE SHEET'!D1116="","",'S.D.PASTE SHEET'!D1116)</f>
        <v/>
      </c>
      <c s="72" t="str">
        <f>IF('S.D.PASTE SHEET'!E1116="","",UPPER('S.D.PASTE SHEET'!E1116))</f>
        <v/>
      </c>
      <c s="72" t="str">
        <f>IF('S.D.PASTE SHEET'!F1116="","",'S.D.PASTE SHEET'!F1116)</f>
        <v/>
      </c>
      <c s="72" t="str">
        <f>IF('S.D.PASTE SHEET'!G1116="","",UPPER('S.D.PASTE SHEET'!G1116))</f>
        <v/>
      </c>
      <c s="72" t="str">
        <f>IF('S.D.PASTE SHEET'!H1116="","",UPPER('S.D.PASTE SHEET'!H1116))</f>
        <v/>
      </c>
      <c s="72" t="str">
        <f>IF('S.D.PASTE SHEET'!I1116="","",'S.D.PASTE SHEET'!I1116)</f>
        <v/>
      </c>
      <c s="73" t="str">
        <f>IF('S.D.PASTE SHEET'!J1116="","",'S.D.PASTE SHEET'!J1116)</f>
        <v/>
      </c>
      <c s="72" t="str">
        <f>IF('S.D.PASTE SHEET'!K1116="","",'S.D.PASTE SHEET'!K1116)</f>
        <v/>
      </c>
      <c s="72" t="str">
        <f>IF('S.D.PASTE SHEET'!L1116="","",'S.D.PASTE SHEET'!L1116)</f>
        <v/>
      </c>
      <c s="72" t="str">
        <f>IF('S.D.PASTE SHEET'!M1116="","",'S.D.PASTE SHEET'!M1116)</f>
        <v/>
      </c>
      <c s="72" t="str">
        <f>IF('S.D.PASTE SHEET'!N1116="","",'S.D.PASTE SHEET'!N1116)</f>
        <v/>
      </c>
      <c s="72" t="str">
        <f>IF('S.D.PASTE SHEET'!O1116="","",'S.D.PASTE SHEET'!O1116)</f>
        <v/>
      </c>
      <c s="72" t="str">
        <f>IF('S.D.PASTE SHEET'!P1116="","",'S.D.PASTE SHEET'!P1116)</f>
        <v/>
      </c>
      <c s="72" t="str">
        <f>IF('S.D.PASTE SHEET'!Q1116="","",'S.D.PASTE SHEET'!Q1116)</f>
        <v/>
      </c>
      <c s="72" t="str">
        <f>IF('S.D.PASTE SHEET'!R1116="","",'S.D.PASTE SHEET'!R1116)</f>
        <v/>
      </c>
      <c s="72" t="str">
        <f>IF('S.D.PASTE SHEET'!S1116="","",'S.D.PASTE SHEET'!S1116)</f>
        <v/>
      </c>
      <c s="72" t="str">
        <f>IF('S.D.PASTE SHEET'!T1116="","",'S.D.PASTE SHEET'!T1116)</f>
        <v/>
      </c>
      <c s="72" t="str">
        <f>IF('S.D.PASTE SHEET'!U1116="","",'S.D.PASTE SHEET'!U1116)</f>
        <v/>
      </c>
      <c s="72" t="str">
        <f>IF('S.D.PASTE SHEET'!V1116="","",'S.D.PASTE SHEET'!V1116)</f>
        <v/>
      </c>
      <c s="72" t="str">
        <f>IF('S.D.PASTE SHEET'!W1116="","",'S.D.PASTE SHEET'!W1116)</f>
        <v/>
      </c>
      <c s="72" t="str">
        <f>IF('S.D.PASTE SHEET'!X1116="","",'S.D.PASTE SHEET'!X1116)</f>
        <v/>
      </c>
      <c s="72" t="str">
        <f>IF('S.D.PASTE SHEET'!Y1116="","",'S.D.PASTE SHEET'!Y1116)</f>
        <v/>
      </c>
      <c s="72" t="str">
        <f>IF('S.D.PASTE SHEET'!Z1116="","",'S.D.PASTE SHEET'!Z1116)</f>
        <v/>
      </c>
      <c s="72" t="str">
        <f>IF('S.D.PASTE SHEET'!AA1116="","",'S.D.PASTE SHEET'!AA1116)</f>
        <v/>
      </c>
      <c s="72" t="str">
        <f>IF('S.D.PASTE SHEET'!AB1116="","",'S.D.PASTE SHEET'!AB1116)</f>
        <v/>
      </c>
      <c s="72" t="str">
        <f>IF('S.D.PASTE SHEET'!AC1116="","",'S.D.PASTE SHEET'!AC1116)</f>
        <v/>
      </c>
      <c s="72" t="str">
        <f>IF('S.D.PASTE SHEET'!AD1116="","",'S.D.PASTE SHEET'!AD1116)</f>
        <v/>
      </c>
      <c s="74"/>
      <c s="70" t="str">
        <f>IF(AK1116="","",IF(AK1116&gt;0,COUNT($AG$2:AG1116),""))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IF(BC1116="","",IF(BC1116&gt;0,COUNT($AY$2:AY1116),""))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7" spans="1:157" ht="15.75" customHeight="1">
      <c r="A1117" s="72" t="str">
        <f>IF('S.D.PASTE SHEET'!A1117="","",'S.D.PASTE SHEET'!A1117)</f>
        <v/>
      </c>
      <c s="72" t="str">
        <f>IF('S.D.PASTE SHEET'!B1117="","",'S.D.PASTE SHEET'!B1117)</f>
        <v/>
      </c>
      <c s="72" t="str">
        <f>IF('S.D.PASTE SHEET'!C1117="","",'S.D.PASTE SHEET'!C1117)</f>
        <v/>
      </c>
      <c s="73" t="str">
        <f>IF('S.D.PASTE SHEET'!D1117="","",'S.D.PASTE SHEET'!D1117)</f>
        <v/>
      </c>
      <c s="72" t="str">
        <f>IF('S.D.PASTE SHEET'!E1117="","",UPPER('S.D.PASTE SHEET'!E1117))</f>
        <v/>
      </c>
      <c s="72" t="str">
        <f>IF('S.D.PASTE SHEET'!F1117="","",'S.D.PASTE SHEET'!F1117)</f>
        <v/>
      </c>
      <c s="72" t="str">
        <f>IF('S.D.PASTE SHEET'!G1117="","",UPPER('S.D.PASTE SHEET'!G1117))</f>
        <v/>
      </c>
      <c s="72" t="str">
        <f>IF('S.D.PASTE SHEET'!H1117="","",UPPER('S.D.PASTE SHEET'!H1117))</f>
        <v/>
      </c>
      <c s="72" t="str">
        <f>IF('S.D.PASTE SHEET'!I1117="","",'S.D.PASTE SHEET'!I1117)</f>
        <v/>
      </c>
      <c s="73" t="str">
        <f>IF('S.D.PASTE SHEET'!J1117="","",'S.D.PASTE SHEET'!J1117)</f>
        <v/>
      </c>
      <c s="72" t="str">
        <f>IF('S.D.PASTE SHEET'!K1117="","",'S.D.PASTE SHEET'!K1117)</f>
        <v/>
      </c>
      <c s="72" t="str">
        <f>IF('S.D.PASTE SHEET'!L1117="","",'S.D.PASTE SHEET'!L1117)</f>
        <v/>
      </c>
      <c s="72" t="str">
        <f>IF('S.D.PASTE SHEET'!M1117="","",'S.D.PASTE SHEET'!M1117)</f>
        <v/>
      </c>
      <c s="72" t="str">
        <f>IF('S.D.PASTE SHEET'!N1117="","",'S.D.PASTE SHEET'!N1117)</f>
        <v/>
      </c>
      <c s="72" t="str">
        <f>IF('S.D.PASTE SHEET'!O1117="","",'S.D.PASTE SHEET'!O1117)</f>
        <v/>
      </c>
      <c s="72" t="str">
        <f>IF('S.D.PASTE SHEET'!P1117="","",'S.D.PASTE SHEET'!P1117)</f>
        <v/>
      </c>
      <c s="72" t="str">
        <f>IF('S.D.PASTE SHEET'!Q1117="","",'S.D.PASTE SHEET'!Q1117)</f>
        <v/>
      </c>
      <c s="72" t="str">
        <f>IF('S.D.PASTE SHEET'!R1117="","",'S.D.PASTE SHEET'!R1117)</f>
        <v/>
      </c>
      <c s="72" t="str">
        <f>IF('S.D.PASTE SHEET'!S1117="","",'S.D.PASTE SHEET'!S1117)</f>
        <v/>
      </c>
      <c s="72" t="str">
        <f>IF('S.D.PASTE SHEET'!T1117="","",'S.D.PASTE SHEET'!T1117)</f>
        <v/>
      </c>
      <c s="72" t="str">
        <f>IF('S.D.PASTE SHEET'!U1117="","",'S.D.PASTE SHEET'!U1117)</f>
        <v/>
      </c>
      <c s="72" t="str">
        <f>IF('S.D.PASTE SHEET'!V1117="","",'S.D.PASTE SHEET'!V1117)</f>
        <v/>
      </c>
      <c s="72" t="str">
        <f>IF('S.D.PASTE SHEET'!W1117="","",'S.D.PASTE SHEET'!W1117)</f>
        <v/>
      </c>
      <c s="72" t="str">
        <f>IF('S.D.PASTE SHEET'!X1117="","",'S.D.PASTE SHEET'!X1117)</f>
        <v/>
      </c>
      <c s="72" t="str">
        <f>IF('S.D.PASTE SHEET'!Y1117="","",'S.D.PASTE SHEET'!Y1117)</f>
        <v/>
      </c>
      <c s="72" t="str">
        <f>IF('S.D.PASTE SHEET'!Z1117="","",'S.D.PASTE SHEET'!Z1117)</f>
        <v/>
      </c>
      <c s="72" t="str">
        <f>IF('S.D.PASTE SHEET'!AA1117="","",'S.D.PASTE SHEET'!AA1117)</f>
        <v/>
      </c>
      <c s="72" t="str">
        <f>IF('S.D.PASTE SHEET'!AB1117="","",'S.D.PASTE SHEET'!AB1117)</f>
        <v/>
      </c>
      <c s="72" t="str">
        <f>IF('S.D.PASTE SHEET'!AC1117="","",'S.D.PASTE SHEET'!AC1117)</f>
        <v/>
      </c>
      <c s="72" t="str">
        <f>IF('S.D.PASTE SHEET'!AD1117="","",'S.D.PASTE SHEET'!AD1117)</f>
        <v/>
      </c>
      <c s="74"/>
      <c s="70" t="str">
        <f>IF(AK1117="","",IF(AK1117&gt;0,COUNT($AG$2:AG1117),""))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IF(BC1117="","",IF(BC1117&gt;0,COUNT($AY$2:AY1117),""))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8" spans="1:157" ht="15.75" customHeight="1">
      <c r="A1118" s="72" t="str">
        <f>IF('S.D.PASTE SHEET'!A1118="","",'S.D.PASTE SHEET'!A1118)</f>
        <v/>
      </c>
      <c s="72" t="str">
        <f>IF('S.D.PASTE SHEET'!B1118="","",'S.D.PASTE SHEET'!B1118)</f>
        <v/>
      </c>
      <c s="72" t="str">
        <f>IF('S.D.PASTE SHEET'!C1118="","",'S.D.PASTE SHEET'!C1118)</f>
        <v/>
      </c>
      <c s="73" t="str">
        <f>IF('S.D.PASTE SHEET'!D1118="","",'S.D.PASTE SHEET'!D1118)</f>
        <v/>
      </c>
      <c s="72" t="str">
        <f>IF('S.D.PASTE SHEET'!E1118="","",UPPER('S.D.PASTE SHEET'!E1118))</f>
        <v/>
      </c>
      <c s="72" t="str">
        <f>IF('S.D.PASTE SHEET'!F1118="","",'S.D.PASTE SHEET'!F1118)</f>
        <v/>
      </c>
      <c s="72" t="str">
        <f>IF('S.D.PASTE SHEET'!G1118="","",UPPER('S.D.PASTE SHEET'!G1118))</f>
        <v/>
      </c>
      <c s="72" t="str">
        <f>IF('S.D.PASTE SHEET'!H1118="","",UPPER('S.D.PASTE SHEET'!H1118))</f>
        <v/>
      </c>
      <c s="72" t="str">
        <f>IF('S.D.PASTE SHEET'!I1118="","",'S.D.PASTE SHEET'!I1118)</f>
        <v/>
      </c>
      <c s="73" t="str">
        <f>IF('S.D.PASTE SHEET'!J1118="","",'S.D.PASTE SHEET'!J1118)</f>
        <v/>
      </c>
      <c s="72" t="str">
        <f>IF('S.D.PASTE SHEET'!K1118="","",'S.D.PASTE SHEET'!K1118)</f>
        <v/>
      </c>
      <c s="72" t="str">
        <f>IF('S.D.PASTE SHEET'!L1118="","",'S.D.PASTE SHEET'!L1118)</f>
        <v/>
      </c>
      <c s="72" t="str">
        <f>IF('S.D.PASTE SHEET'!M1118="","",'S.D.PASTE SHEET'!M1118)</f>
        <v/>
      </c>
      <c s="72" t="str">
        <f>IF('S.D.PASTE SHEET'!N1118="","",'S.D.PASTE SHEET'!N1118)</f>
        <v/>
      </c>
      <c s="72" t="str">
        <f>IF('S.D.PASTE SHEET'!O1118="","",'S.D.PASTE SHEET'!O1118)</f>
        <v/>
      </c>
      <c s="72" t="str">
        <f>IF('S.D.PASTE SHEET'!P1118="","",'S.D.PASTE SHEET'!P1118)</f>
        <v/>
      </c>
      <c s="72" t="str">
        <f>IF('S.D.PASTE SHEET'!Q1118="","",'S.D.PASTE SHEET'!Q1118)</f>
        <v/>
      </c>
      <c s="72" t="str">
        <f>IF('S.D.PASTE SHEET'!R1118="","",'S.D.PASTE SHEET'!R1118)</f>
        <v/>
      </c>
      <c s="72" t="str">
        <f>IF('S.D.PASTE SHEET'!S1118="","",'S.D.PASTE SHEET'!S1118)</f>
        <v/>
      </c>
      <c s="72" t="str">
        <f>IF('S.D.PASTE SHEET'!T1118="","",'S.D.PASTE SHEET'!T1118)</f>
        <v/>
      </c>
      <c s="72" t="str">
        <f>IF('S.D.PASTE SHEET'!U1118="","",'S.D.PASTE SHEET'!U1118)</f>
        <v/>
      </c>
      <c s="72" t="str">
        <f>IF('S.D.PASTE SHEET'!V1118="","",'S.D.PASTE SHEET'!V1118)</f>
        <v/>
      </c>
      <c s="72" t="str">
        <f>IF('S.D.PASTE SHEET'!W1118="","",'S.D.PASTE SHEET'!W1118)</f>
        <v/>
      </c>
      <c s="72" t="str">
        <f>IF('S.D.PASTE SHEET'!X1118="","",'S.D.PASTE SHEET'!X1118)</f>
        <v/>
      </c>
      <c s="72" t="str">
        <f>IF('S.D.PASTE SHEET'!Y1118="","",'S.D.PASTE SHEET'!Y1118)</f>
        <v/>
      </c>
      <c s="72" t="str">
        <f>IF('S.D.PASTE SHEET'!Z1118="","",'S.D.PASTE SHEET'!Z1118)</f>
        <v/>
      </c>
      <c s="72" t="str">
        <f>IF('S.D.PASTE SHEET'!AA1118="","",'S.D.PASTE SHEET'!AA1118)</f>
        <v/>
      </c>
      <c s="72" t="str">
        <f>IF('S.D.PASTE SHEET'!AB1118="","",'S.D.PASTE SHEET'!AB1118)</f>
        <v/>
      </c>
      <c s="72" t="str">
        <f>IF('S.D.PASTE SHEET'!AC1118="","",'S.D.PASTE SHEET'!AC1118)</f>
        <v/>
      </c>
      <c s="72" t="str">
        <f>IF('S.D.PASTE SHEET'!AD1118="","",'S.D.PASTE SHEET'!AD1118)</f>
        <v/>
      </c>
      <c s="74"/>
      <c s="70" t="str">
        <f>IF(AK1118="","",IF(AK1118&gt;0,COUNT($AG$2:AG1118),""))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IF(BC1118="","",IF(BC1118&gt;0,COUNT($AY$2:AY1118),""))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19" spans="1:157" ht="15.75" customHeight="1">
      <c r="A1119" s="72" t="str">
        <f>IF('S.D.PASTE SHEET'!A1119="","",'S.D.PASTE SHEET'!A1119)</f>
        <v/>
      </c>
      <c s="72" t="str">
        <f>IF('S.D.PASTE SHEET'!B1119="","",'S.D.PASTE SHEET'!B1119)</f>
        <v/>
      </c>
      <c s="72" t="str">
        <f>IF('S.D.PASTE SHEET'!C1119="","",'S.D.PASTE SHEET'!C1119)</f>
        <v/>
      </c>
      <c s="73" t="str">
        <f>IF('S.D.PASTE SHEET'!D1119="","",'S.D.PASTE SHEET'!D1119)</f>
        <v/>
      </c>
      <c s="72" t="str">
        <f>IF('S.D.PASTE SHEET'!E1119="","",UPPER('S.D.PASTE SHEET'!E1119))</f>
        <v/>
      </c>
      <c s="72" t="str">
        <f>IF('S.D.PASTE SHEET'!F1119="","",'S.D.PASTE SHEET'!F1119)</f>
        <v/>
      </c>
      <c s="72" t="str">
        <f>IF('S.D.PASTE SHEET'!G1119="","",UPPER('S.D.PASTE SHEET'!G1119))</f>
        <v/>
      </c>
      <c s="72" t="str">
        <f>IF('S.D.PASTE SHEET'!H1119="","",UPPER('S.D.PASTE SHEET'!H1119))</f>
        <v/>
      </c>
      <c s="72" t="str">
        <f>IF('S.D.PASTE SHEET'!I1119="","",'S.D.PASTE SHEET'!I1119)</f>
        <v/>
      </c>
      <c s="73" t="str">
        <f>IF('S.D.PASTE SHEET'!J1119="","",'S.D.PASTE SHEET'!J1119)</f>
        <v/>
      </c>
      <c s="72" t="str">
        <f>IF('S.D.PASTE SHEET'!K1119="","",'S.D.PASTE SHEET'!K1119)</f>
        <v/>
      </c>
      <c s="72" t="str">
        <f>IF('S.D.PASTE SHEET'!L1119="","",'S.D.PASTE SHEET'!L1119)</f>
        <v/>
      </c>
      <c s="72" t="str">
        <f>IF('S.D.PASTE SHEET'!M1119="","",'S.D.PASTE SHEET'!M1119)</f>
        <v/>
      </c>
      <c s="72" t="str">
        <f>IF('S.D.PASTE SHEET'!N1119="","",'S.D.PASTE SHEET'!N1119)</f>
        <v/>
      </c>
      <c s="72" t="str">
        <f>IF('S.D.PASTE SHEET'!O1119="","",'S.D.PASTE SHEET'!O1119)</f>
        <v/>
      </c>
      <c s="72" t="str">
        <f>IF('S.D.PASTE SHEET'!P1119="","",'S.D.PASTE SHEET'!P1119)</f>
        <v/>
      </c>
      <c s="72" t="str">
        <f>IF('S.D.PASTE SHEET'!Q1119="","",'S.D.PASTE SHEET'!Q1119)</f>
        <v/>
      </c>
      <c s="72" t="str">
        <f>IF('S.D.PASTE SHEET'!R1119="","",'S.D.PASTE SHEET'!R1119)</f>
        <v/>
      </c>
      <c s="72" t="str">
        <f>IF('S.D.PASTE SHEET'!S1119="","",'S.D.PASTE SHEET'!S1119)</f>
        <v/>
      </c>
      <c s="72" t="str">
        <f>IF('S.D.PASTE SHEET'!T1119="","",'S.D.PASTE SHEET'!T1119)</f>
        <v/>
      </c>
      <c s="72" t="str">
        <f>IF('S.D.PASTE SHEET'!U1119="","",'S.D.PASTE SHEET'!U1119)</f>
        <v/>
      </c>
      <c s="72" t="str">
        <f>IF('S.D.PASTE SHEET'!V1119="","",'S.D.PASTE SHEET'!V1119)</f>
        <v/>
      </c>
      <c s="72" t="str">
        <f>IF('S.D.PASTE SHEET'!W1119="","",'S.D.PASTE SHEET'!W1119)</f>
        <v/>
      </c>
      <c s="72" t="str">
        <f>IF('S.D.PASTE SHEET'!X1119="","",'S.D.PASTE SHEET'!X1119)</f>
        <v/>
      </c>
      <c s="72" t="str">
        <f>IF('S.D.PASTE SHEET'!Y1119="","",'S.D.PASTE SHEET'!Y1119)</f>
        <v/>
      </c>
      <c s="72" t="str">
        <f>IF('S.D.PASTE SHEET'!Z1119="","",'S.D.PASTE SHEET'!Z1119)</f>
        <v/>
      </c>
      <c s="72" t="str">
        <f>IF('S.D.PASTE SHEET'!AA1119="","",'S.D.PASTE SHEET'!AA1119)</f>
        <v/>
      </c>
      <c s="72" t="str">
        <f>IF('S.D.PASTE SHEET'!AB1119="","",'S.D.PASTE SHEET'!AB1119)</f>
        <v/>
      </c>
      <c s="72" t="str">
        <f>IF('S.D.PASTE SHEET'!AC1119="","",'S.D.PASTE SHEET'!AC1119)</f>
        <v/>
      </c>
      <c s="72" t="str">
        <f>IF('S.D.PASTE SHEET'!AD1119="","",'S.D.PASTE SHEET'!AD1119)</f>
        <v/>
      </c>
      <c s="74"/>
      <c s="70" t="str">
        <f>IF(AK1119="","",IF(AK1119&gt;0,COUNT($AG$2:AG1119),""))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IF(BC1119="","",IF(BC1119&gt;0,COUNT($AY$2:AY1119),""))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0" spans="1:157" ht="15.75" customHeight="1">
      <c r="A1120" s="72" t="str">
        <f>IF('S.D.PASTE SHEET'!A1120="","",'S.D.PASTE SHEET'!A1120)</f>
        <v/>
      </c>
      <c s="72" t="str">
        <f>IF('S.D.PASTE SHEET'!B1120="","",'S.D.PASTE SHEET'!B1120)</f>
        <v/>
      </c>
      <c s="72" t="str">
        <f>IF('S.D.PASTE SHEET'!C1120="","",'S.D.PASTE SHEET'!C1120)</f>
        <v/>
      </c>
      <c s="73" t="str">
        <f>IF('S.D.PASTE SHEET'!D1120="","",'S.D.PASTE SHEET'!D1120)</f>
        <v/>
      </c>
      <c s="72" t="str">
        <f>IF('S.D.PASTE SHEET'!E1120="","",UPPER('S.D.PASTE SHEET'!E1120))</f>
        <v/>
      </c>
      <c s="72" t="str">
        <f>IF('S.D.PASTE SHEET'!F1120="","",'S.D.PASTE SHEET'!F1120)</f>
        <v/>
      </c>
      <c s="72" t="str">
        <f>IF('S.D.PASTE SHEET'!G1120="","",UPPER('S.D.PASTE SHEET'!G1120))</f>
        <v/>
      </c>
      <c s="72" t="str">
        <f>IF('S.D.PASTE SHEET'!H1120="","",UPPER('S.D.PASTE SHEET'!H1120))</f>
        <v/>
      </c>
      <c s="72" t="str">
        <f>IF('S.D.PASTE SHEET'!I1120="","",'S.D.PASTE SHEET'!I1120)</f>
        <v/>
      </c>
      <c s="73" t="str">
        <f>IF('S.D.PASTE SHEET'!J1120="","",'S.D.PASTE SHEET'!J1120)</f>
        <v/>
      </c>
      <c s="72" t="str">
        <f>IF('S.D.PASTE SHEET'!K1120="","",'S.D.PASTE SHEET'!K1120)</f>
        <v/>
      </c>
      <c s="72" t="str">
        <f>IF('S.D.PASTE SHEET'!L1120="","",'S.D.PASTE SHEET'!L1120)</f>
        <v/>
      </c>
      <c s="72" t="str">
        <f>IF('S.D.PASTE SHEET'!M1120="","",'S.D.PASTE SHEET'!M1120)</f>
        <v/>
      </c>
      <c s="72" t="str">
        <f>IF('S.D.PASTE SHEET'!N1120="","",'S.D.PASTE SHEET'!N1120)</f>
        <v/>
      </c>
      <c s="72" t="str">
        <f>IF('S.D.PASTE SHEET'!O1120="","",'S.D.PASTE SHEET'!O1120)</f>
        <v/>
      </c>
      <c s="72" t="str">
        <f>IF('S.D.PASTE SHEET'!P1120="","",'S.D.PASTE SHEET'!P1120)</f>
        <v/>
      </c>
      <c s="72" t="str">
        <f>IF('S.D.PASTE SHEET'!Q1120="","",'S.D.PASTE SHEET'!Q1120)</f>
        <v/>
      </c>
      <c s="72" t="str">
        <f>IF('S.D.PASTE SHEET'!R1120="","",'S.D.PASTE SHEET'!R1120)</f>
        <v/>
      </c>
      <c s="72" t="str">
        <f>IF('S.D.PASTE SHEET'!S1120="","",'S.D.PASTE SHEET'!S1120)</f>
        <v/>
      </c>
      <c s="72" t="str">
        <f>IF('S.D.PASTE SHEET'!T1120="","",'S.D.PASTE SHEET'!T1120)</f>
        <v/>
      </c>
      <c s="72" t="str">
        <f>IF('S.D.PASTE SHEET'!U1120="","",'S.D.PASTE SHEET'!U1120)</f>
        <v/>
      </c>
      <c s="72" t="str">
        <f>IF('S.D.PASTE SHEET'!V1120="","",'S.D.PASTE SHEET'!V1120)</f>
        <v/>
      </c>
      <c s="72" t="str">
        <f>IF('S.D.PASTE SHEET'!W1120="","",'S.D.PASTE SHEET'!W1120)</f>
        <v/>
      </c>
      <c s="72" t="str">
        <f>IF('S.D.PASTE SHEET'!X1120="","",'S.D.PASTE SHEET'!X1120)</f>
        <v/>
      </c>
      <c s="72" t="str">
        <f>IF('S.D.PASTE SHEET'!Y1120="","",'S.D.PASTE SHEET'!Y1120)</f>
        <v/>
      </c>
      <c s="72" t="str">
        <f>IF('S.D.PASTE SHEET'!Z1120="","",'S.D.PASTE SHEET'!Z1120)</f>
        <v/>
      </c>
      <c s="72" t="str">
        <f>IF('S.D.PASTE SHEET'!AA1120="","",'S.D.PASTE SHEET'!AA1120)</f>
        <v/>
      </c>
      <c s="72" t="str">
        <f>IF('S.D.PASTE SHEET'!AB1120="","",'S.D.PASTE SHEET'!AB1120)</f>
        <v/>
      </c>
      <c s="72" t="str">
        <f>IF('S.D.PASTE SHEET'!AC1120="","",'S.D.PASTE SHEET'!AC1120)</f>
        <v/>
      </c>
      <c s="72" t="str">
        <f>IF('S.D.PASTE SHEET'!AD1120="","",'S.D.PASTE SHEET'!AD1120)</f>
        <v/>
      </c>
      <c s="74"/>
      <c s="70" t="str">
        <f>IF(AK1120="","",IF(AK1120&gt;0,COUNT($AG$2:AG1120),""))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IF(BC1120="","",IF(BC1120&gt;0,COUNT($AY$2:AY1120),""))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1" spans="1:157" ht="15.75" customHeight="1">
      <c r="A1121" s="72" t="str">
        <f>IF('S.D.PASTE SHEET'!A1121="","",'S.D.PASTE SHEET'!A1121)</f>
        <v/>
      </c>
      <c s="72" t="str">
        <f>IF('S.D.PASTE SHEET'!B1121="","",'S.D.PASTE SHEET'!B1121)</f>
        <v/>
      </c>
      <c s="72" t="str">
        <f>IF('S.D.PASTE SHEET'!C1121="","",'S.D.PASTE SHEET'!C1121)</f>
        <v/>
      </c>
      <c s="73" t="str">
        <f>IF('S.D.PASTE SHEET'!D1121="","",'S.D.PASTE SHEET'!D1121)</f>
        <v/>
      </c>
      <c s="72" t="str">
        <f>IF('S.D.PASTE SHEET'!E1121="","",UPPER('S.D.PASTE SHEET'!E1121))</f>
        <v/>
      </c>
      <c s="72" t="str">
        <f>IF('S.D.PASTE SHEET'!F1121="","",'S.D.PASTE SHEET'!F1121)</f>
        <v/>
      </c>
      <c s="72" t="str">
        <f>IF('S.D.PASTE SHEET'!G1121="","",UPPER('S.D.PASTE SHEET'!G1121))</f>
        <v/>
      </c>
      <c s="72" t="str">
        <f>IF('S.D.PASTE SHEET'!H1121="","",UPPER('S.D.PASTE SHEET'!H1121))</f>
        <v/>
      </c>
      <c s="72" t="str">
        <f>IF('S.D.PASTE SHEET'!I1121="","",'S.D.PASTE SHEET'!I1121)</f>
        <v/>
      </c>
      <c s="73" t="str">
        <f>IF('S.D.PASTE SHEET'!J1121="","",'S.D.PASTE SHEET'!J1121)</f>
        <v/>
      </c>
      <c s="72" t="str">
        <f>IF('S.D.PASTE SHEET'!K1121="","",'S.D.PASTE SHEET'!K1121)</f>
        <v/>
      </c>
      <c s="72" t="str">
        <f>IF('S.D.PASTE SHEET'!L1121="","",'S.D.PASTE SHEET'!L1121)</f>
        <v/>
      </c>
      <c s="72" t="str">
        <f>IF('S.D.PASTE SHEET'!M1121="","",'S.D.PASTE SHEET'!M1121)</f>
        <v/>
      </c>
      <c s="72" t="str">
        <f>IF('S.D.PASTE SHEET'!N1121="","",'S.D.PASTE SHEET'!N1121)</f>
        <v/>
      </c>
      <c s="72" t="str">
        <f>IF('S.D.PASTE SHEET'!O1121="","",'S.D.PASTE SHEET'!O1121)</f>
        <v/>
      </c>
      <c s="72" t="str">
        <f>IF('S.D.PASTE SHEET'!P1121="","",'S.D.PASTE SHEET'!P1121)</f>
        <v/>
      </c>
      <c s="72" t="str">
        <f>IF('S.D.PASTE SHEET'!Q1121="","",'S.D.PASTE SHEET'!Q1121)</f>
        <v/>
      </c>
      <c s="72" t="str">
        <f>IF('S.D.PASTE SHEET'!R1121="","",'S.D.PASTE SHEET'!R1121)</f>
        <v/>
      </c>
      <c s="72" t="str">
        <f>IF('S.D.PASTE SHEET'!S1121="","",'S.D.PASTE SHEET'!S1121)</f>
        <v/>
      </c>
      <c s="72" t="str">
        <f>IF('S.D.PASTE SHEET'!T1121="","",'S.D.PASTE SHEET'!T1121)</f>
        <v/>
      </c>
      <c s="72" t="str">
        <f>IF('S.D.PASTE SHEET'!U1121="","",'S.D.PASTE SHEET'!U1121)</f>
        <v/>
      </c>
      <c s="72" t="str">
        <f>IF('S.D.PASTE SHEET'!V1121="","",'S.D.PASTE SHEET'!V1121)</f>
        <v/>
      </c>
      <c s="72" t="str">
        <f>IF('S.D.PASTE SHEET'!W1121="","",'S.D.PASTE SHEET'!W1121)</f>
        <v/>
      </c>
      <c s="72" t="str">
        <f>IF('S.D.PASTE SHEET'!X1121="","",'S.D.PASTE SHEET'!X1121)</f>
        <v/>
      </c>
      <c s="72" t="str">
        <f>IF('S.D.PASTE SHEET'!Y1121="","",'S.D.PASTE SHEET'!Y1121)</f>
        <v/>
      </c>
      <c s="72" t="str">
        <f>IF('S.D.PASTE SHEET'!Z1121="","",'S.D.PASTE SHEET'!Z1121)</f>
        <v/>
      </c>
      <c s="72" t="str">
        <f>IF('S.D.PASTE SHEET'!AA1121="","",'S.D.PASTE SHEET'!AA1121)</f>
        <v/>
      </c>
      <c s="72" t="str">
        <f>IF('S.D.PASTE SHEET'!AB1121="","",'S.D.PASTE SHEET'!AB1121)</f>
        <v/>
      </c>
      <c s="72" t="str">
        <f>IF('S.D.PASTE SHEET'!AC1121="","",'S.D.PASTE SHEET'!AC1121)</f>
        <v/>
      </c>
      <c s="72" t="str">
        <f>IF('S.D.PASTE SHEET'!AD1121="","",'S.D.PASTE SHEET'!AD1121)</f>
        <v/>
      </c>
      <c s="74"/>
      <c s="70" t="str">
        <f>IF(AK1121="","",IF(AK1121&gt;0,COUNT($AG$2:AG1121),""))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IF(BC1121="","",IF(BC1121&gt;0,COUNT($AY$2:AY1121),""))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2" spans="1:157" ht="15.75" customHeight="1">
      <c r="A1122" s="72" t="str">
        <f>IF('S.D.PASTE SHEET'!A1122="","",'S.D.PASTE SHEET'!A1122)</f>
        <v/>
      </c>
      <c s="72" t="str">
        <f>IF('S.D.PASTE SHEET'!B1122="","",'S.D.PASTE SHEET'!B1122)</f>
        <v/>
      </c>
      <c s="72" t="str">
        <f>IF('S.D.PASTE SHEET'!C1122="","",'S.D.PASTE SHEET'!C1122)</f>
        <v/>
      </c>
      <c s="73" t="str">
        <f>IF('S.D.PASTE SHEET'!D1122="","",'S.D.PASTE SHEET'!D1122)</f>
        <v/>
      </c>
      <c s="72" t="str">
        <f>IF('S.D.PASTE SHEET'!E1122="","",UPPER('S.D.PASTE SHEET'!E1122))</f>
        <v/>
      </c>
      <c s="72" t="str">
        <f>IF('S.D.PASTE SHEET'!F1122="","",'S.D.PASTE SHEET'!F1122)</f>
        <v/>
      </c>
      <c s="72" t="str">
        <f>IF('S.D.PASTE SHEET'!G1122="","",UPPER('S.D.PASTE SHEET'!G1122))</f>
        <v/>
      </c>
      <c s="72" t="str">
        <f>IF('S.D.PASTE SHEET'!H1122="","",UPPER('S.D.PASTE SHEET'!H1122))</f>
        <v/>
      </c>
      <c s="72" t="str">
        <f>IF('S.D.PASTE SHEET'!I1122="","",'S.D.PASTE SHEET'!I1122)</f>
        <v/>
      </c>
      <c s="73" t="str">
        <f>IF('S.D.PASTE SHEET'!J1122="","",'S.D.PASTE SHEET'!J1122)</f>
        <v/>
      </c>
      <c s="72" t="str">
        <f>IF('S.D.PASTE SHEET'!K1122="","",'S.D.PASTE SHEET'!K1122)</f>
        <v/>
      </c>
      <c s="72" t="str">
        <f>IF('S.D.PASTE SHEET'!L1122="","",'S.D.PASTE SHEET'!L1122)</f>
        <v/>
      </c>
      <c s="72" t="str">
        <f>IF('S.D.PASTE SHEET'!M1122="","",'S.D.PASTE SHEET'!M1122)</f>
        <v/>
      </c>
      <c s="72" t="str">
        <f>IF('S.D.PASTE SHEET'!N1122="","",'S.D.PASTE SHEET'!N1122)</f>
        <v/>
      </c>
      <c s="72" t="str">
        <f>IF('S.D.PASTE SHEET'!O1122="","",'S.D.PASTE SHEET'!O1122)</f>
        <v/>
      </c>
      <c s="72" t="str">
        <f>IF('S.D.PASTE SHEET'!P1122="","",'S.D.PASTE SHEET'!P1122)</f>
        <v/>
      </c>
      <c s="72" t="str">
        <f>IF('S.D.PASTE SHEET'!Q1122="","",'S.D.PASTE SHEET'!Q1122)</f>
        <v/>
      </c>
      <c s="72" t="str">
        <f>IF('S.D.PASTE SHEET'!R1122="","",'S.D.PASTE SHEET'!R1122)</f>
        <v/>
      </c>
      <c s="72" t="str">
        <f>IF('S.D.PASTE SHEET'!S1122="","",'S.D.PASTE SHEET'!S1122)</f>
        <v/>
      </c>
      <c s="72" t="str">
        <f>IF('S.D.PASTE SHEET'!T1122="","",'S.D.PASTE SHEET'!T1122)</f>
        <v/>
      </c>
      <c s="72" t="str">
        <f>IF('S.D.PASTE SHEET'!U1122="","",'S.D.PASTE SHEET'!U1122)</f>
        <v/>
      </c>
      <c s="72" t="str">
        <f>IF('S.D.PASTE SHEET'!V1122="","",'S.D.PASTE SHEET'!V1122)</f>
        <v/>
      </c>
      <c s="72" t="str">
        <f>IF('S.D.PASTE SHEET'!W1122="","",'S.D.PASTE SHEET'!W1122)</f>
        <v/>
      </c>
      <c s="72" t="str">
        <f>IF('S.D.PASTE SHEET'!X1122="","",'S.D.PASTE SHEET'!X1122)</f>
        <v/>
      </c>
      <c s="72" t="str">
        <f>IF('S.D.PASTE SHEET'!Y1122="","",'S.D.PASTE SHEET'!Y1122)</f>
        <v/>
      </c>
      <c s="72" t="str">
        <f>IF('S.D.PASTE SHEET'!Z1122="","",'S.D.PASTE SHEET'!Z1122)</f>
        <v/>
      </c>
      <c s="72" t="str">
        <f>IF('S.D.PASTE SHEET'!AA1122="","",'S.D.PASTE SHEET'!AA1122)</f>
        <v/>
      </c>
      <c s="72" t="str">
        <f>IF('S.D.PASTE SHEET'!AB1122="","",'S.D.PASTE SHEET'!AB1122)</f>
        <v/>
      </c>
      <c s="72" t="str">
        <f>IF('S.D.PASTE SHEET'!AC1122="","",'S.D.PASTE SHEET'!AC1122)</f>
        <v/>
      </c>
      <c s="72" t="str">
        <f>IF('S.D.PASTE SHEET'!AD1122="","",'S.D.PASTE SHEET'!AD1122)</f>
        <v/>
      </c>
      <c s="74"/>
      <c s="70" t="str">
        <f>IF(AK1122="","",IF(AK1122&gt;0,COUNT($AG$2:AG1122),""))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IF(BC1122="","",IF(BC1122&gt;0,COUNT($AY$2:AY1122),""))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3" spans="1:157" ht="15.75" customHeight="1">
      <c r="A1123" s="72" t="str">
        <f>IF('S.D.PASTE SHEET'!A1123="","",'S.D.PASTE SHEET'!A1123)</f>
        <v/>
      </c>
      <c s="72" t="str">
        <f>IF('S.D.PASTE SHEET'!B1123="","",'S.D.PASTE SHEET'!B1123)</f>
        <v/>
      </c>
      <c s="72" t="str">
        <f>IF('S.D.PASTE SHEET'!C1123="","",'S.D.PASTE SHEET'!C1123)</f>
        <v/>
      </c>
      <c s="73" t="str">
        <f>IF('S.D.PASTE SHEET'!D1123="","",'S.D.PASTE SHEET'!D1123)</f>
        <v/>
      </c>
      <c s="72" t="str">
        <f>IF('S.D.PASTE SHEET'!E1123="","",UPPER('S.D.PASTE SHEET'!E1123))</f>
        <v/>
      </c>
      <c s="72" t="str">
        <f>IF('S.D.PASTE SHEET'!F1123="","",'S.D.PASTE SHEET'!F1123)</f>
        <v/>
      </c>
      <c s="72" t="str">
        <f>IF('S.D.PASTE SHEET'!G1123="","",UPPER('S.D.PASTE SHEET'!G1123))</f>
        <v/>
      </c>
      <c s="72" t="str">
        <f>IF('S.D.PASTE SHEET'!H1123="","",UPPER('S.D.PASTE SHEET'!H1123))</f>
        <v/>
      </c>
      <c s="72" t="str">
        <f>IF('S.D.PASTE SHEET'!I1123="","",'S.D.PASTE SHEET'!I1123)</f>
        <v/>
      </c>
      <c s="73" t="str">
        <f>IF('S.D.PASTE SHEET'!J1123="","",'S.D.PASTE SHEET'!J1123)</f>
        <v/>
      </c>
      <c s="72" t="str">
        <f>IF('S.D.PASTE SHEET'!K1123="","",'S.D.PASTE SHEET'!K1123)</f>
        <v/>
      </c>
      <c s="72" t="str">
        <f>IF('S.D.PASTE SHEET'!L1123="","",'S.D.PASTE SHEET'!L1123)</f>
        <v/>
      </c>
      <c s="72" t="str">
        <f>IF('S.D.PASTE SHEET'!M1123="","",'S.D.PASTE SHEET'!M1123)</f>
        <v/>
      </c>
      <c s="72" t="str">
        <f>IF('S.D.PASTE SHEET'!N1123="","",'S.D.PASTE SHEET'!N1123)</f>
        <v/>
      </c>
      <c s="72" t="str">
        <f>IF('S.D.PASTE SHEET'!O1123="","",'S.D.PASTE SHEET'!O1123)</f>
        <v/>
      </c>
      <c s="72" t="str">
        <f>IF('S.D.PASTE SHEET'!P1123="","",'S.D.PASTE SHEET'!P1123)</f>
        <v/>
      </c>
      <c s="72" t="str">
        <f>IF('S.D.PASTE SHEET'!Q1123="","",'S.D.PASTE SHEET'!Q1123)</f>
        <v/>
      </c>
      <c s="72" t="str">
        <f>IF('S.D.PASTE SHEET'!R1123="","",'S.D.PASTE SHEET'!R1123)</f>
        <v/>
      </c>
      <c s="72" t="str">
        <f>IF('S.D.PASTE SHEET'!S1123="","",'S.D.PASTE SHEET'!S1123)</f>
        <v/>
      </c>
      <c s="72" t="str">
        <f>IF('S.D.PASTE SHEET'!T1123="","",'S.D.PASTE SHEET'!T1123)</f>
        <v/>
      </c>
      <c s="72" t="str">
        <f>IF('S.D.PASTE SHEET'!U1123="","",'S.D.PASTE SHEET'!U1123)</f>
        <v/>
      </c>
      <c s="72" t="str">
        <f>IF('S.D.PASTE SHEET'!V1123="","",'S.D.PASTE SHEET'!V1123)</f>
        <v/>
      </c>
      <c s="72" t="str">
        <f>IF('S.D.PASTE SHEET'!W1123="","",'S.D.PASTE SHEET'!W1123)</f>
        <v/>
      </c>
      <c s="72" t="str">
        <f>IF('S.D.PASTE SHEET'!X1123="","",'S.D.PASTE SHEET'!X1123)</f>
        <v/>
      </c>
      <c s="72" t="str">
        <f>IF('S.D.PASTE SHEET'!Y1123="","",'S.D.PASTE SHEET'!Y1123)</f>
        <v/>
      </c>
      <c s="72" t="str">
        <f>IF('S.D.PASTE SHEET'!Z1123="","",'S.D.PASTE SHEET'!Z1123)</f>
        <v/>
      </c>
      <c s="72" t="str">
        <f>IF('S.D.PASTE SHEET'!AA1123="","",'S.D.PASTE SHEET'!AA1123)</f>
        <v/>
      </c>
      <c s="72" t="str">
        <f>IF('S.D.PASTE SHEET'!AB1123="","",'S.D.PASTE SHEET'!AB1123)</f>
        <v/>
      </c>
      <c s="72" t="str">
        <f>IF('S.D.PASTE SHEET'!AC1123="","",'S.D.PASTE SHEET'!AC1123)</f>
        <v/>
      </c>
      <c s="72" t="str">
        <f>IF('S.D.PASTE SHEET'!AD1123="","",'S.D.PASTE SHEET'!AD1123)</f>
        <v/>
      </c>
      <c s="74"/>
      <c s="70" t="str">
        <f>IF(AK1123="","",IF(AK1123&gt;0,COUNT($AG$2:AG1123),""))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IF(BC1123="","",IF(BC1123&gt;0,COUNT($AY$2:AY1123),""))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4" spans="1:157" ht="15.75" customHeight="1">
      <c r="A1124" s="72" t="str">
        <f>IF('S.D.PASTE SHEET'!A1124="","",'S.D.PASTE SHEET'!A1124)</f>
        <v/>
      </c>
      <c s="72" t="str">
        <f>IF('S.D.PASTE SHEET'!B1124="","",'S.D.PASTE SHEET'!B1124)</f>
        <v/>
      </c>
      <c s="72" t="str">
        <f>IF('S.D.PASTE SHEET'!C1124="","",'S.D.PASTE SHEET'!C1124)</f>
        <v/>
      </c>
      <c s="73" t="str">
        <f>IF('S.D.PASTE SHEET'!D1124="","",'S.D.PASTE SHEET'!D1124)</f>
        <v/>
      </c>
      <c s="72" t="str">
        <f>IF('S.D.PASTE SHEET'!E1124="","",UPPER('S.D.PASTE SHEET'!E1124))</f>
        <v/>
      </c>
      <c s="72" t="str">
        <f>IF('S.D.PASTE SHEET'!F1124="","",'S.D.PASTE SHEET'!F1124)</f>
        <v/>
      </c>
      <c s="72" t="str">
        <f>IF('S.D.PASTE SHEET'!G1124="","",UPPER('S.D.PASTE SHEET'!G1124))</f>
        <v/>
      </c>
      <c s="72" t="str">
        <f>IF('S.D.PASTE SHEET'!H1124="","",UPPER('S.D.PASTE SHEET'!H1124))</f>
        <v/>
      </c>
      <c s="72" t="str">
        <f>IF('S.D.PASTE SHEET'!I1124="","",'S.D.PASTE SHEET'!I1124)</f>
        <v/>
      </c>
      <c s="73" t="str">
        <f>IF('S.D.PASTE SHEET'!J1124="","",'S.D.PASTE SHEET'!J1124)</f>
        <v/>
      </c>
      <c s="72" t="str">
        <f>IF('S.D.PASTE SHEET'!K1124="","",'S.D.PASTE SHEET'!K1124)</f>
        <v/>
      </c>
      <c s="72" t="str">
        <f>IF('S.D.PASTE SHEET'!L1124="","",'S.D.PASTE SHEET'!L1124)</f>
        <v/>
      </c>
      <c s="72" t="str">
        <f>IF('S.D.PASTE SHEET'!M1124="","",'S.D.PASTE SHEET'!M1124)</f>
        <v/>
      </c>
      <c s="72" t="str">
        <f>IF('S.D.PASTE SHEET'!N1124="","",'S.D.PASTE SHEET'!N1124)</f>
        <v/>
      </c>
      <c s="72" t="str">
        <f>IF('S.D.PASTE SHEET'!O1124="","",'S.D.PASTE SHEET'!O1124)</f>
        <v/>
      </c>
      <c s="72" t="str">
        <f>IF('S.D.PASTE SHEET'!P1124="","",'S.D.PASTE SHEET'!P1124)</f>
        <v/>
      </c>
      <c s="72" t="str">
        <f>IF('S.D.PASTE SHEET'!Q1124="","",'S.D.PASTE SHEET'!Q1124)</f>
        <v/>
      </c>
      <c s="72" t="str">
        <f>IF('S.D.PASTE SHEET'!R1124="","",'S.D.PASTE SHEET'!R1124)</f>
        <v/>
      </c>
      <c s="72" t="str">
        <f>IF('S.D.PASTE SHEET'!S1124="","",'S.D.PASTE SHEET'!S1124)</f>
        <v/>
      </c>
      <c s="72" t="str">
        <f>IF('S.D.PASTE SHEET'!T1124="","",'S.D.PASTE SHEET'!T1124)</f>
        <v/>
      </c>
      <c s="72" t="str">
        <f>IF('S.D.PASTE SHEET'!U1124="","",'S.D.PASTE SHEET'!U1124)</f>
        <v/>
      </c>
      <c s="72" t="str">
        <f>IF('S.D.PASTE SHEET'!V1124="","",'S.D.PASTE SHEET'!V1124)</f>
        <v/>
      </c>
      <c s="72" t="str">
        <f>IF('S.D.PASTE SHEET'!W1124="","",'S.D.PASTE SHEET'!W1124)</f>
        <v/>
      </c>
      <c s="72" t="str">
        <f>IF('S.D.PASTE SHEET'!X1124="","",'S.D.PASTE SHEET'!X1124)</f>
        <v/>
      </c>
      <c s="72" t="str">
        <f>IF('S.D.PASTE SHEET'!Y1124="","",'S.D.PASTE SHEET'!Y1124)</f>
        <v/>
      </c>
      <c s="72" t="str">
        <f>IF('S.D.PASTE SHEET'!Z1124="","",'S.D.PASTE SHEET'!Z1124)</f>
        <v/>
      </c>
      <c s="72" t="str">
        <f>IF('S.D.PASTE SHEET'!AA1124="","",'S.D.PASTE SHEET'!AA1124)</f>
        <v/>
      </c>
      <c s="72" t="str">
        <f>IF('S.D.PASTE SHEET'!AB1124="","",'S.D.PASTE SHEET'!AB1124)</f>
        <v/>
      </c>
      <c s="72" t="str">
        <f>IF('S.D.PASTE SHEET'!AC1124="","",'S.D.PASTE SHEET'!AC1124)</f>
        <v/>
      </c>
      <c s="72" t="str">
        <f>IF('S.D.PASTE SHEET'!AD1124="","",'S.D.PASTE SHEET'!AD1124)</f>
        <v/>
      </c>
      <c s="74"/>
      <c s="70" t="str">
        <f>IF(AK1124="","",IF(AK1124&gt;0,COUNT($AG$2:AG1124),""))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IF(BC1124="","",IF(BC1124&gt;0,COUNT($AY$2:AY1124),""))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5" spans="1:157" ht="15.75" customHeight="1">
      <c r="A1125" s="72" t="str">
        <f>IF('S.D.PASTE SHEET'!A1125="","",'S.D.PASTE SHEET'!A1125)</f>
        <v/>
      </c>
      <c s="72" t="str">
        <f>IF('S.D.PASTE SHEET'!B1125="","",'S.D.PASTE SHEET'!B1125)</f>
        <v/>
      </c>
      <c s="72" t="str">
        <f>IF('S.D.PASTE SHEET'!C1125="","",'S.D.PASTE SHEET'!C1125)</f>
        <v/>
      </c>
      <c s="73" t="str">
        <f>IF('S.D.PASTE SHEET'!D1125="","",'S.D.PASTE SHEET'!D1125)</f>
        <v/>
      </c>
      <c s="72" t="str">
        <f>IF('S.D.PASTE SHEET'!E1125="","",UPPER('S.D.PASTE SHEET'!E1125))</f>
        <v/>
      </c>
      <c s="72" t="str">
        <f>IF('S.D.PASTE SHEET'!F1125="","",'S.D.PASTE SHEET'!F1125)</f>
        <v/>
      </c>
      <c s="72" t="str">
        <f>IF('S.D.PASTE SHEET'!G1125="","",UPPER('S.D.PASTE SHEET'!G1125))</f>
        <v/>
      </c>
      <c s="72" t="str">
        <f>IF('S.D.PASTE SHEET'!H1125="","",UPPER('S.D.PASTE SHEET'!H1125))</f>
        <v/>
      </c>
      <c s="72" t="str">
        <f>IF('S.D.PASTE SHEET'!I1125="","",'S.D.PASTE SHEET'!I1125)</f>
        <v/>
      </c>
      <c s="73" t="str">
        <f>IF('S.D.PASTE SHEET'!J1125="","",'S.D.PASTE SHEET'!J1125)</f>
        <v/>
      </c>
      <c s="72" t="str">
        <f>IF('S.D.PASTE SHEET'!K1125="","",'S.D.PASTE SHEET'!K1125)</f>
        <v/>
      </c>
      <c s="72" t="str">
        <f>IF('S.D.PASTE SHEET'!L1125="","",'S.D.PASTE SHEET'!L1125)</f>
        <v/>
      </c>
      <c s="72" t="str">
        <f>IF('S.D.PASTE SHEET'!M1125="","",'S.D.PASTE SHEET'!M1125)</f>
        <v/>
      </c>
      <c s="72" t="str">
        <f>IF('S.D.PASTE SHEET'!N1125="","",'S.D.PASTE SHEET'!N1125)</f>
        <v/>
      </c>
      <c s="72" t="str">
        <f>IF('S.D.PASTE SHEET'!O1125="","",'S.D.PASTE SHEET'!O1125)</f>
        <v/>
      </c>
      <c s="72" t="str">
        <f>IF('S.D.PASTE SHEET'!P1125="","",'S.D.PASTE SHEET'!P1125)</f>
        <v/>
      </c>
      <c s="72" t="str">
        <f>IF('S.D.PASTE SHEET'!Q1125="","",'S.D.PASTE SHEET'!Q1125)</f>
        <v/>
      </c>
      <c s="72" t="str">
        <f>IF('S.D.PASTE SHEET'!R1125="","",'S.D.PASTE SHEET'!R1125)</f>
        <v/>
      </c>
      <c s="72" t="str">
        <f>IF('S.D.PASTE SHEET'!S1125="","",'S.D.PASTE SHEET'!S1125)</f>
        <v/>
      </c>
      <c s="72" t="str">
        <f>IF('S.D.PASTE SHEET'!T1125="","",'S.D.PASTE SHEET'!T1125)</f>
        <v/>
      </c>
      <c s="72" t="str">
        <f>IF('S.D.PASTE SHEET'!U1125="","",'S.D.PASTE SHEET'!U1125)</f>
        <v/>
      </c>
      <c s="72" t="str">
        <f>IF('S.D.PASTE SHEET'!V1125="","",'S.D.PASTE SHEET'!V1125)</f>
        <v/>
      </c>
      <c s="72" t="str">
        <f>IF('S.D.PASTE SHEET'!W1125="","",'S.D.PASTE SHEET'!W1125)</f>
        <v/>
      </c>
      <c s="72" t="str">
        <f>IF('S.D.PASTE SHEET'!X1125="","",'S.D.PASTE SHEET'!X1125)</f>
        <v/>
      </c>
      <c s="72" t="str">
        <f>IF('S.D.PASTE SHEET'!Y1125="","",'S.D.PASTE SHEET'!Y1125)</f>
        <v/>
      </c>
      <c s="72" t="str">
        <f>IF('S.D.PASTE SHEET'!Z1125="","",'S.D.PASTE SHEET'!Z1125)</f>
        <v/>
      </c>
      <c s="72" t="str">
        <f>IF('S.D.PASTE SHEET'!AA1125="","",'S.D.PASTE SHEET'!AA1125)</f>
        <v/>
      </c>
      <c s="72" t="str">
        <f>IF('S.D.PASTE SHEET'!AB1125="","",'S.D.PASTE SHEET'!AB1125)</f>
        <v/>
      </c>
      <c s="72" t="str">
        <f>IF('S.D.PASTE SHEET'!AC1125="","",'S.D.PASTE SHEET'!AC1125)</f>
        <v/>
      </c>
      <c s="72" t="str">
        <f>IF('S.D.PASTE SHEET'!AD1125="","",'S.D.PASTE SHEET'!AD1125)</f>
        <v/>
      </c>
      <c s="74"/>
      <c s="70" t="str">
        <f>IF(AK1125="","",IF(AK1125&gt;0,COUNT($AG$2:AG1125),""))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IF(BC1125="","",IF(BC1125&gt;0,COUNT($AY$2:AY1125),""))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6" spans="1:157" ht="15.75" customHeight="1">
      <c r="A1126" s="72" t="str">
        <f>IF('S.D.PASTE SHEET'!A1126="","",'S.D.PASTE SHEET'!A1126)</f>
        <v/>
      </c>
      <c s="72" t="str">
        <f>IF('S.D.PASTE SHEET'!B1126="","",'S.D.PASTE SHEET'!B1126)</f>
        <v/>
      </c>
      <c s="72" t="str">
        <f>IF('S.D.PASTE SHEET'!C1126="","",'S.D.PASTE SHEET'!C1126)</f>
        <v/>
      </c>
      <c s="73" t="str">
        <f>IF('S.D.PASTE SHEET'!D1126="","",'S.D.PASTE SHEET'!D1126)</f>
        <v/>
      </c>
      <c s="72" t="str">
        <f>IF('S.D.PASTE SHEET'!E1126="","",UPPER('S.D.PASTE SHEET'!E1126))</f>
        <v/>
      </c>
      <c s="72" t="str">
        <f>IF('S.D.PASTE SHEET'!F1126="","",'S.D.PASTE SHEET'!F1126)</f>
        <v/>
      </c>
      <c s="72" t="str">
        <f>IF('S.D.PASTE SHEET'!G1126="","",UPPER('S.D.PASTE SHEET'!G1126))</f>
        <v/>
      </c>
      <c s="72" t="str">
        <f>IF('S.D.PASTE SHEET'!H1126="","",UPPER('S.D.PASTE SHEET'!H1126))</f>
        <v/>
      </c>
      <c s="72" t="str">
        <f>IF('S.D.PASTE SHEET'!I1126="","",'S.D.PASTE SHEET'!I1126)</f>
        <v/>
      </c>
      <c s="73" t="str">
        <f>IF('S.D.PASTE SHEET'!J1126="","",'S.D.PASTE SHEET'!J1126)</f>
        <v/>
      </c>
      <c s="72" t="str">
        <f>IF('S.D.PASTE SHEET'!K1126="","",'S.D.PASTE SHEET'!K1126)</f>
        <v/>
      </c>
      <c s="72" t="str">
        <f>IF('S.D.PASTE SHEET'!L1126="","",'S.D.PASTE SHEET'!L1126)</f>
        <v/>
      </c>
      <c s="72" t="str">
        <f>IF('S.D.PASTE SHEET'!M1126="","",'S.D.PASTE SHEET'!M1126)</f>
        <v/>
      </c>
      <c s="72" t="str">
        <f>IF('S.D.PASTE SHEET'!N1126="","",'S.D.PASTE SHEET'!N1126)</f>
        <v/>
      </c>
      <c s="72" t="str">
        <f>IF('S.D.PASTE SHEET'!O1126="","",'S.D.PASTE SHEET'!O1126)</f>
        <v/>
      </c>
      <c s="72" t="str">
        <f>IF('S.D.PASTE SHEET'!P1126="","",'S.D.PASTE SHEET'!P1126)</f>
        <v/>
      </c>
      <c s="72" t="str">
        <f>IF('S.D.PASTE SHEET'!Q1126="","",'S.D.PASTE SHEET'!Q1126)</f>
        <v/>
      </c>
      <c s="72" t="str">
        <f>IF('S.D.PASTE SHEET'!R1126="","",'S.D.PASTE SHEET'!R1126)</f>
        <v/>
      </c>
      <c s="72" t="str">
        <f>IF('S.D.PASTE SHEET'!S1126="","",'S.D.PASTE SHEET'!S1126)</f>
        <v/>
      </c>
      <c s="72" t="str">
        <f>IF('S.D.PASTE SHEET'!T1126="","",'S.D.PASTE SHEET'!T1126)</f>
        <v/>
      </c>
      <c s="72" t="str">
        <f>IF('S.D.PASTE SHEET'!U1126="","",'S.D.PASTE SHEET'!U1126)</f>
        <v/>
      </c>
      <c s="72" t="str">
        <f>IF('S.D.PASTE SHEET'!V1126="","",'S.D.PASTE SHEET'!V1126)</f>
        <v/>
      </c>
      <c s="72" t="str">
        <f>IF('S.D.PASTE SHEET'!W1126="","",'S.D.PASTE SHEET'!W1126)</f>
        <v/>
      </c>
      <c s="72" t="str">
        <f>IF('S.D.PASTE SHEET'!X1126="","",'S.D.PASTE SHEET'!X1126)</f>
        <v/>
      </c>
      <c s="72" t="str">
        <f>IF('S.D.PASTE SHEET'!Y1126="","",'S.D.PASTE SHEET'!Y1126)</f>
        <v/>
      </c>
      <c s="72" t="str">
        <f>IF('S.D.PASTE SHEET'!Z1126="","",'S.D.PASTE SHEET'!Z1126)</f>
        <v/>
      </c>
      <c s="72" t="str">
        <f>IF('S.D.PASTE SHEET'!AA1126="","",'S.D.PASTE SHEET'!AA1126)</f>
        <v/>
      </c>
      <c s="72" t="str">
        <f>IF('S.D.PASTE SHEET'!AB1126="","",'S.D.PASTE SHEET'!AB1126)</f>
        <v/>
      </c>
      <c s="72" t="str">
        <f>IF('S.D.PASTE SHEET'!AC1126="","",'S.D.PASTE SHEET'!AC1126)</f>
        <v/>
      </c>
      <c s="72" t="str">
        <f>IF('S.D.PASTE SHEET'!AD1126="","",'S.D.PASTE SHEET'!AD1126)</f>
        <v/>
      </c>
      <c s="74"/>
      <c s="70" t="str">
        <f>IF(AK1126="","",IF(AK1126&gt;0,COUNT($AG$2:AG1126),""))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IF(BC1126="","",IF(BC1126&gt;0,COUNT($AY$2:AY1126),""))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7" spans="1:157" ht="15.75" customHeight="1">
      <c r="A1127" s="72" t="str">
        <f>IF('S.D.PASTE SHEET'!A1127="","",'S.D.PASTE SHEET'!A1127)</f>
        <v/>
      </c>
      <c s="72" t="str">
        <f>IF('S.D.PASTE SHEET'!B1127="","",'S.D.PASTE SHEET'!B1127)</f>
        <v/>
      </c>
      <c s="72" t="str">
        <f>IF('S.D.PASTE SHEET'!C1127="","",'S.D.PASTE SHEET'!C1127)</f>
        <v/>
      </c>
      <c s="73" t="str">
        <f>IF('S.D.PASTE SHEET'!D1127="","",'S.D.PASTE SHEET'!D1127)</f>
        <v/>
      </c>
      <c s="72" t="str">
        <f>IF('S.D.PASTE SHEET'!E1127="","",UPPER('S.D.PASTE SHEET'!E1127))</f>
        <v/>
      </c>
      <c s="72" t="str">
        <f>IF('S.D.PASTE SHEET'!F1127="","",'S.D.PASTE SHEET'!F1127)</f>
        <v/>
      </c>
      <c s="72" t="str">
        <f>IF('S.D.PASTE SHEET'!G1127="","",UPPER('S.D.PASTE SHEET'!G1127))</f>
        <v/>
      </c>
      <c s="72" t="str">
        <f>IF('S.D.PASTE SHEET'!H1127="","",UPPER('S.D.PASTE SHEET'!H1127))</f>
        <v/>
      </c>
      <c s="72" t="str">
        <f>IF('S.D.PASTE SHEET'!I1127="","",'S.D.PASTE SHEET'!I1127)</f>
        <v/>
      </c>
      <c s="73" t="str">
        <f>IF('S.D.PASTE SHEET'!J1127="","",'S.D.PASTE SHEET'!J1127)</f>
        <v/>
      </c>
      <c s="72" t="str">
        <f>IF('S.D.PASTE SHEET'!K1127="","",'S.D.PASTE SHEET'!K1127)</f>
        <v/>
      </c>
      <c s="72" t="str">
        <f>IF('S.D.PASTE SHEET'!L1127="","",'S.D.PASTE SHEET'!L1127)</f>
        <v/>
      </c>
      <c s="72" t="str">
        <f>IF('S.D.PASTE SHEET'!M1127="","",'S.D.PASTE SHEET'!M1127)</f>
        <v/>
      </c>
      <c s="72" t="str">
        <f>IF('S.D.PASTE SHEET'!N1127="","",'S.D.PASTE SHEET'!N1127)</f>
        <v/>
      </c>
      <c s="72" t="str">
        <f>IF('S.D.PASTE SHEET'!O1127="","",'S.D.PASTE SHEET'!O1127)</f>
        <v/>
      </c>
      <c s="72" t="str">
        <f>IF('S.D.PASTE SHEET'!P1127="","",'S.D.PASTE SHEET'!P1127)</f>
        <v/>
      </c>
      <c s="72" t="str">
        <f>IF('S.D.PASTE SHEET'!Q1127="","",'S.D.PASTE SHEET'!Q1127)</f>
        <v/>
      </c>
      <c s="72" t="str">
        <f>IF('S.D.PASTE SHEET'!R1127="","",'S.D.PASTE SHEET'!R1127)</f>
        <v/>
      </c>
      <c s="72" t="str">
        <f>IF('S.D.PASTE SHEET'!S1127="","",'S.D.PASTE SHEET'!S1127)</f>
        <v/>
      </c>
      <c s="72" t="str">
        <f>IF('S.D.PASTE SHEET'!T1127="","",'S.D.PASTE SHEET'!T1127)</f>
        <v/>
      </c>
      <c s="72" t="str">
        <f>IF('S.D.PASTE SHEET'!U1127="","",'S.D.PASTE SHEET'!U1127)</f>
        <v/>
      </c>
      <c s="72" t="str">
        <f>IF('S.D.PASTE SHEET'!V1127="","",'S.D.PASTE SHEET'!V1127)</f>
        <v/>
      </c>
      <c s="72" t="str">
        <f>IF('S.D.PASTE SHEET'!W1127="","",'S.D.PASTE SHEET'!W1127)</f>
        <v/>
      </c>
      <c s="72" t="str">
        <f>IF('S.D.PASTE SHEET'!X1127="","",'S.D.PASTE SHEET'!X1127)</f>
        <v/>
      </c>
      <c s="72" t="str">
        <f>IF('S.D.PASTE SHEET'!Y1127="","",'S.D.PASTE SHEET'!Y1127)</f>
        <v/>
      </c>
      <c s="72" t="str">
        <f>IF('S.D.PASTE SHEET'!Z1127="","",'S.D.PASTE SHEET'!Z1127)</f>
        <v/>
      </c>
      <c s="72" t="str">
        <f>IF('S.D.PASTE SHEET'!AA1127="","",'S.D.PASTE SHEET'!AA1127)</f>
        <v/>
      </c>
      <c s="72" t="str">
        <f>IF('S.D.PASTE SHEET'!AB1127="","",'S.D.PASTE SHEET'!AB1127)</f>
        <v/>
      </c>
      <c s="72" t="str">
        <f>IF('S.D.PASTE SHEET'!AC1127="","",'S.D.PASTE SHEET'!AC1127)</f>
        <v/>
      </c>
      <c s="72" t="str">
        <f>IF('S.D.PASTE SHEET'!AD1127="","",'S.D.PASTE SHEET'!AD1127)</f>
        <v/>
      </c>
      <c s="74"/>
      <c s="70" t="str">
        <f>IF(AK1127="","",IF(AK1127&gt;0,COUNT($AG$2:AG1127),""))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IF(BC1127="","",IF(BC1127&gt;0,COUNT($AY$2:AY1127),""))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8" spans="1:157" ht="15.75" customHeight="1">
      <c r="A1128" s="72" t="str">
        <f>IF('S.D.PASTE SHEET'!A1128="","",'S.D.PASTE SHEET'!A1128)</f>
        <v/>
      </c>
      <c s="72" t="str">
        <f>IF('S.D.PASTE SHEET'!B1128="","",'S.D.PASTE SHEET'!B1128)</f>
        <v/>
      </c>
      <c s="72" t="str">
        <f>IF('S.D.PASTE SHEET'!C1128="","",'S.D.PASTE SHEET'!C1128)</f>
        <v/>
      </c>
      <c s="73" t="str">
        <f>IF('S.D.PASTE SHEET'!D1128="","",'S.D.PASTE SHEET'!D1128)</f>
        <v/>
      </c>
      <c s="72" t="str">
        <f>IF('S.D.PASTE SHEET'!E1128="","",UPPER('S.D.PASTE SHEET'!E1128))</f>
        <v/>
      </c>
      <c s="72" t="str">
        <f>IF('S.D.PASTE SHEET'!F1128="","",'S.D.PASTE SHEET'!F1128)</f>
        <v/>
      </c>
      <c s="72" t="str">
        <f>IF('S.D.PASTE SHEET'!G1128="","",UPPER('S.D.PASTE SHEET'!G1128))</f>
        <v/>
      </c>
      <c s="72" t="str">
        <f>IF('S.D.PASTE SHEET'!H1128="","",UPPER('S.D.PASTE SHEET'!H1128))</f>
        <v/>
      </c>
      <c s="72" t="str">
        <f>IF('S.D.PASTE SHEET'!I1128="","",'S.D.PASTE SHEET'!I1128)</f>
        <v/>
      </c>
      <c s="73" t="str">
        <f>IF('S.D.PASTE SHEET'!J1128="","",'S.D.PASTE SHEET'!J1128)</f>
        <v/>
      </c>
      <c s="72" t="str">
        <f>IF('S.D.PASTE SHEET'!K1128="","",'S.D.PASTE SHEET'!K1128)</f>
        <v/>
      </c>
      <c s="72" t="str">
        <f>IF('S.D.PASTE SHEET'!L1128="","",'S.D.PASTE SHEET'!L1128)</f>
        <v/>
      </c>
      <c s="72" t="str">
        <f>IF('S.D.PASTE SHEET'!M1128="","",'S.D.PASTE SHEET'!M1128)</f>
        <v/>
      </c>
      <c s="72" t="str">
        <f>IF('S.D.PASTE SHEET'!N1128="","",'S.D.PASTE SHEET'!N1128)</f>
        <v/>
      </c>
      <c s="72" t="str">
        <f>IF('S.D.PASTE SHEET'!O1128="","",'S.D.PASTE SHEET'!O1128)</f>
        <v/>
      </c>
      <c s="72" t="str">
        <f>IF('S.D.PASTE SHEET'!P1128="","",'S.D.PASTE SHEET'!P1128)</f>
        <v/>
      </c>
      <c s="72" t="str">
        <f>IF('S.D.PASTE SHEET'!Q1128="","",'S.D.PASTE SHEET'!Q1128)</f>
        <v/>
      </c>
      <c s="72" t="str">
        <f>IF('S.D.PASTE SHEET'!R1128="","",'S.D.PASTE SHEET'!R1128)</f>
        <v/>
      </c>
      <c s="72" t="str">
        <f>IF('S.D.PASTE SHEET'!S1128="","",'S.D.PASTE SHEET'!S1128)</f>
        <v/>
      </c>
      <c s="72" t="str">
        <f>IF('S.D.PASTE SHEET'!T1128="","",'S.D.PASTE SHEET'!T1128)</f>
        <v/>
      </c>
      <c s="72" t="str">
        <f>IF('S.D.PASTE SHEET'!U1128="","",'S.D.PASTE SHEET'!U1128)</f>
        <v/>
      </c>
      <c s="72" t="str">
        <f>IF('S.D.PASTE SHEET'!V1128="","",'S.D.PASTE SHEET'!V1128)</f>
        <v/>
      </c>
      <c s="72" t="str">
        <f>IF('S.D.PASTE SHEET'!W1128="","",'S.D.PASTE SHEET'!W1128)</f>
        <v/>
      </c>
      <c s="72" t="str">
        <f>IF('S.D.PASTE SHEET'!X1128="","",'S.D.PASTE SHEET'!X1128)</f>
        <v/>
      </c>
      <c s="72" t="str">
        <f>IF('S.D.PASTE SHEET'!Y1128="","",'S.D.PASTE SHEET'!Y1128)</f>
        <v/>
      </c>
      <c s="72" t="str">
        <f>IF('S.D.PASTE SHEET'!Z1128="","",'S.D.PASTE SHEET'!Z1128)</f>
        <v/>
      </c>
      <c s="72" t="str">
        <f>IF('S.D.PASTE SHEET'!AA1128="","",'S.D.PASTE SHEET'!AA1128)</f>
        <v/>
      </c>
      <c s="72" t="str">
        <f>IF('S.D.PASTE SHEET'!AB1128="","",'S.D.PASTE SHEET'!AB1128)</f>
        <v/>
      </c>
      <c s="72" t="str">
        <f>IF('S.D.PASTE SHEET'!AC1128="","",'S.D.PASTE SHEET'!AC1128)</f>
        <v/>
      </c>
      <c s="72" t="str">
        <f>IF('S.D.PASTE SHEET'!AD1128="","",'S.D.PASTE SHEET'!AD1128)</f>
        <v/>
      </c>
      <c s="74"/>
      <c s="70" t="str">
        <f>IF(AK1128="","",IF(AK1128&gt;0,COUNT($AG$2:AG1128),""))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IF(BC1128="","",IF(BC1128&gt;0,COUNT($AY$2:AY1128),""))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29" spans="1:157" ht="15.75" customHeight="1">
      <c r="A1129" s="72" t="str">
        <f>IF('S.D.PASTE SHEET'!A1129="","",'S.D.PASTE SHEET'!A1129)</f>
        <v/>
      </c>
      <c s="72" t="str">
        <f>IF('S.D.PASTE SHEET'!B1129="","",'S.D.PASTE SHEET'!B1129)</f>
        <v/>
      </c>
      <c s="72" t="str">
        <f>IF('S.D.PASTE SHEET'!C1129="","",'S.D.PASTE SHEET'!C1129)</f>
        <v/>
      </c>
      <c s="73" t="str">
        <f>IF('S.D.PASTE SHEET'!D1129="","",'S.D.PASTE SHEET'!D1129)</f>
        <v/>
      </c>
      <c s="72" t="str">
        <f>IF('S.D.PASTE SHEET'!E1129="","",UPPER('S.D.PASTE SHEET'!E1129))</f>
        <v/>
      </c>
      <c s="72" t="str">
        <f>IF('S.D.PASTE SHEET'!F1129="","",'S.D.PASTE SHEET'!F1129)</f>
        <v/>
      </c>
      <c s="72" t="str">
        <f>IF('S.D.PASTE SHEET'!G1129="","",UPPER('S.D.PASTE SHEET'!G1129))</f>
        <v/>
      </c>
      <c s="72" t="str">
        <f>IF('S.D.PASTE SHEET'!H1129="","",UPPER('S.D.PASTE SHEET'!H1129))</f>
        <v/>
      </c>
      <c s="72" t="str">
        <f>IF('S.D.PASTE SHEET'!I1129="","",'S.D.PASTE SHEET'!I1129)</f>
        <v/>
      </c>
      <c s="73" t="str">
        <f>IF('S.D.PASTE SHEET'!J1129="","",'S.D.PASTE SHEET'!J1129)</f>
        <v/>
      </c>
      <c s="72" t="str">
        <f>IF('S.D.PASTE SHEET'!K1129="","",'S.D.PASTE SHEET'!K1129)</f>
        <v/>
      </c>
      <c s="72" t="str">
        <f>IF('S.D.PASTE SHEET'!L1129="","",'S.D.PASTE SHEET'!L1129)</f>
        <v/>
      </c>
      <c s="72" t="str">
        <f>IF('S.D.PASTE SHEET'!M1129="","",'S.D.PASTE SHEET'!M1129)</f>
        <v/>
      </c>
      <c s="72" t="str">
        <f>IF('S.D.PASTE SHEET'!N1129="","",'S.D.PASTE SHEET'!N1129)</f>
        <v/>
      </c>
      <c s="72" t="str">
        <f>IF('S.D.PASTE SHEET'!O1129="","",'S.D.PASTE SHEET'!O1129)</f>
        <v/>
      </c>
      <c s="72" t="str">
        <f>IF('S.D.PASTE SHEET'!P1129="","",'S.D.PASTE SHEET'!P1129)</f>
        <v/>
      </c>
      <c s="72" t="str">
        <f>IF('S.D.PASTE SHEET'!Q1129="","",'S.D.PASTE SHEET'!Q1129)</f>
        <v/>
      </c>
      <c s="72" t="str">
        <f>IF('S.D.PASTE SHEET'!R1129="","",'S.D.PASTE SHEET'!R1129)</f>
        <v/>
      </c>
      <c s="72" t="str">
        <f>IF('S.D.PASTE SHEET'!S1129="","",'S.D.PASTE SHEET'!S1129)</f>
        <v/>
      </c>
      <c s="72" t="str">
        <f>IF('S.D.PASTE SHEET'!T1129="","",'S.D.PASTE SHEET'!T1129)</f>
        <v/>
      </c>
      <c s="72" t="str">
        <f>IF('S.D.PASTE SHEET'!U1129="","",'S.D.PASTE SHEET'!U1129)</f>
        <v/>
      </c>
      <c s="72" t="str">
        <f>IF('S.D.PASTE SHEET'!V1129="","",'S.D.PASTE SHEET'!V1129)</f>
        <v/>
      </c>
      <c s="72" t="str">
        <f>IF('S.D.PASTE SHEET'!W1129="","",'S.D.PASTE SHEET'!W1129)</f>
        <v/>
      </c>
      <c s="72" t="str">
        <f>IF('S.D.PASTE SHEET'!X1129="","",'S.D.PASTE SHEET'!X1129)</f>
        <v/>
      </c>
      <c s="72" t="str">
        <f>IF('S.D.PASTE SHEET'!Y1129="","",'S.D.PASTE SHEET'!Y1129)</f>
        <v/>
      </c>
      <c s="72" t="str">
        <f>IF('S.D.PASTE SHEET'!Z1129="","",'S.D.PASTE SHEET'!Z1129)</f>
        <v/>
      </c>
      <c s="72" t="str">
        <f>IF('S.D.PASTE SHEET'!AA1129="","",'S.D.PASTE SHEET'!AA1129)</f>
        <v/>
      </c>
      <c s="72" t="str">
        <f>IF('S.D.PASTE SHEET'!AB1129="","",'S.D.PASTE SHEET'!AB1129)</f>
        <v/>
      </c>
      <c s="72" t="str">
        <f>IF('S.D.PASTE SHEET'!AC1129="","",'S.D.PASTE SHEET'!AC1129)</f>
        <v/>
      </c>
      <c s="72" t="str">
        <f>IF('S.D.PASTE SHEET'!AD1129="","",'S.D.PASTE SHEET'!AD1129)</f>
        <v/>
      </c>
      <c s="74"/>
      <c s="70" t="str">
        <f>IF(AK1129="","",IF(AK1129&gt;0,COUNT($AG$2:AG1129),""))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IF(BC1129="","",IF(BC1129&gt;0,COUNT($AY$2:AY1129),""))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0" spans="1:157" ht="15.75" customHeight="1">
      <c r="A1130" s="72" t="str">
        <f>IF('S.D.PASTE SHEET'!A1130="","",'S.D.PASTE SHEET'!A1130)</f>
        <v/>
      </c>
      <c s="72" t="str">
        <f>IF('S.D.PASTE SHEET'!B1130="","",'S.D.PASTE SHEET'!B1130)</f>
        <v/>
      </c>
      <c s="72" t="str">
        <f>IF('S.D.PASTE SHEET'!C1130="","",'S.D.PASTE SHEET'!C1130)</f>
        <v/>
      </c>
      <c s="73" t="str">
        <f>IF('S.D.PASTE SHEET'!D1130="","",'S.D.PASTE SHEET'!D1130)</f>
        <v/>
      </c>
      <c s="72" t="str">
        <f>IF('S.D.PASTE SHEET'!E1130="","",UPPER('S.D.PASTE SHEET'!E1130))</f>
        <v/>
      </c>
      <c s="72" t="str">
        <f>IF('S.D.PASTE SHEET'!F1130="","",'S.D.PASTE SHEET'!F1130)</f>
        <v/>
      </c>
      <c s="72" t="str">
        <f>IF('S.D.PASTE SHEET'!G1130="","",UPPER('S.D.PASTE SHEET'!G1130))</f>
        <v/>
      </c>
      <c s="72" t="str">
        <f>IF('S.D.PASTE SHEET'!H1130="","",UPPER('S.D.PASTE SHEET'!H1130))</f>
        <v/>
      </c>
      <c s="72" t="str">
        <f>IF('S.D.PASTE SHEET'!I1130="","",'S.D.PASTE SHEET'!I1130)</f>
        <v/>
      </c>
      <c s="73" t="str">
        <f>IF('S.D.PASTE SHEET'!J1130="","",'S.D.PASTE SHEET'!J1130)</f>
        <v/>
      </c>
      <c s="72" t="str">
        <f>IF('S.D.PASTE SHEET'!K1130="","",'S.D.PASTE SHEET'!K1130)</f>
        <v/>
      </c>
      <c s="72" t="str">
        <f>IF('S.D.PASTE SHEET'!L1130="","",'S.D.PASTE SHEET'!L1130)</f>
        <v/>
      </c>
      <c s="72" t="str">
        <f>IF('S.D.PASTE SHEET'!M1130="","",'S.D.PASTE SHEET'!M1130)</f>
        <v/>
      </c>
      <c s="72" t="str">
        <f>IF('S.D.PASTE SHEET'!N1130="","",'S.D.PASTE SHEET'!N1130)</f>
        <v/>
      </c>
      <c s="72" t="str">
        <f>IF('S.D.PASTE SHEET'!O1130="","",'S.D.PASTE SHEET'!O1130)</f>
        <v/>
      </c>
      <c s="72" t="str">
        <f>IF('S.D.PASTE SHEET'!P1130="","",'S.D.PASTE SHEET'!P1130)</f>
        <v/>
      </c>
      <c s="72" t="str">
        <f>IF('S.D.PASTE SHEET'!Q1130="","",'S.D.PASTE SHEET'!Q1130)</f>
        <v/>
      </c>
      <c s="72" t="str">
        <f>IF('S.D.PASTE SHEET'!R1130="","",'S.D.PASTE SHEET'!R1130)</f>
        <v/>
      </c>
      <c s="72" t="str">
        <f>IF('S.D.PASTE SHEET'!S1130="","",'S.D.PASTE SHEET'!S1130)</f>
        <v/>
      </c>
      <c s="72" t="str">
        <f>IF('S.D.PASTE SHEET'!T1130="","",'S.D.PASTE SHEET'!T1130)</f>
        <v/>
      </c>
      <c s="72" t="str">
        <f>IF('S.D.PASTE SHEET'!U1130="","",'S.D.PASTE SHEET'!U1130)</f>
        <v/>
      </c>
      <c s="72" t="str">
        <f>IF('S.D.PASTE SHEET'!V1130="","",'S.D.PASTE SHEET'!V1130)</f>
        <v/>
      </c>
      <c s="72" t="str">
        <f>IF('S.D.PASTE SHEET'!W1130="","",'S.D.PASTE SHEET'!W1130)</f>
        <v/>
      </c>
      <c s="72" t="str">
        <f>IF('S.D.PASTE SHEET'!X1130="","",'S.D.PASTE SHEET'!X1130)</f>
        <v/>
      </c>
      <c s="72" t="str">
        <f>IF('S.D.PASTE SHEET'!Y1130="","",'S.D.PASTE SHEET'!Y1130)</f>
        <v/>
      </c>
      <c s="72" t="str">
        <f>IF('S.D.PASTE SHEET'!Z1130="","",'S.D.PASTE SHEET'!Z1130)</f>
        <v/>
      </c>
      <c s="72" t="str">
        <f>IF('S.D.PASTE SHEET'!AA1130="","",'S.D.PASTE SHEET'!AA1130)</f>
        <v/>
      </c>
      <c s="72" t="str">
        <f>IF('S.D.PASTE SHEET'!AB1130="","",'S.D.PASTE SHEET'!AB1130)</f>
        <v/>
      </c>
      <c s="72" t="str">
        <f>IF('S.D.PASTE SHEET'!AC1130="","",'S.D.PASTE SHEET'!AC1130)</f>
        <v/>
      </c>
      <c s="72" t="str">
        <f>IF('S.D.PASTE SHEET'!AD1130="","",'S.D.PASTE SHEET'!AD1130)</f>
        <v/>
      </c>
      <c s="74"/>
      <c s="70" t="str">
        <f>IF(AK1130="","",IF(AK1130&gt;0,COUNT($AG$2:AG1130),""))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IF(BC1130="","",IF(BC1130&gt;0,COUNT($AY$2:AY1130),""))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1" spans="1:157" ht="15.75" customHeight="1">
      <c r="A1131" s="72" t="str">
        <f>IF('S.D.PASTE SHEET'!A1131="","",'S.D.PASTE SHEET'!A1131)</f>
        <v/>
      </c>
      <c s="72" t="str">
        <f>IF('S.D.PASTE SHEET'!B1131="","",'S.D.PASTE SHEET'!B1131)</f>
        <v/>
      </c>
      <c s="72" t="str">
        <f>IF('S.D.PASTE SHEET'!C1131="","",'S.D.PASTE SHEET'!C1131)</f>
        <v/>
      </c>
      <c s="73" t="str">
        <f>IF('S.D.PASTE SHEET'!D1131="","",'S.D.PASTE SHEET'!D1131)</f>
        <v/>
      </c>
      <c s="72" t="str">
        <f>IF('S.D.PASTE SHEET'!E1131="","",UPPER('S.D.PASTE SHEET'!E1131))</f>
        <v/>
      </c>
      <c s="72" t="str">
        <f>IF('S.D.PASTE SHEET'!F1131="","",'S.D.PASTE SHEET'!F1131)</f>
        <v/>
      </c>
      <c s="72" t="str">
        <f>IF('S.D.PASTE SHEET'!G1131="","",UPPER('S.D.PASTE SHEET'!G1131))</f>
        <v/>
      </c>
      <c s="72" t="str">
        <f>IF('S.D.PASTE SHEET'!H1131="","",UPPER('S.D.PASTE SHEET'!H1131))</f>
        <v/>
      </c>
      <c s="72" t="str">
        <f>IF('S.D.PASTE SHEET'!I1131="","",'S.D.PASTE SHEET'!I1131)</f>
        <v/>
      </c>
      <c s="73" t="str">
        <f>IF('S.D.PASTE SHEET'!J1131="","",'S.D.PASTE SHEET'!J1131)</f>
        <v/>
      </c>
      <c s="72" t="str">
        <f>IF('S.D.PASTE SHEET'!K1131="","",'S.D.PASTE SHEET'!K1131)</f>
        <v/>
      </c>
      <c s="72" t="str">
        <f>IF('S.D.PASTE SHEET'!L1131="","",'S.D.PASTE SHEET'!L1131)</f>
        <v/>
      </c>
      <c s="72" t="str">
        <f>IF('S.D.PASTE SHEET'!M1131="","",'S.D.PASTE SHEET'!M1131)</f>
        <v/>
      </c>
      <c s="72" t="str">
        <f>IF('S.D.PASTE SHEET'!N1131="","",'S.D.PASTE SHEET'!N1131)</f>
        <v/>
      </c>
      <c s="72" t="str">
        <f>IF('S.D.PASTE SHEET'!O1131="","",'S.D.PASTE SHEET'!O1131)</f>
        <v/>
      </c>
      <c s="72" t="str">
        <f>IF('S.D.PASTE SHEET'!P1131="","",'S.D.PASTE SHEET'!P1131)</f>
        <v/>
      </c>
      <c s="72" t="str">
        <f>IF('S.D.PASTE SHEET'!Q1131="","",'S.D.PASTE SHEET'!Q1131)</f>
        <v/>
      </c>
      <c s="72" t="str">
        <f>IF('S.D.PASTE SHEET'!R1131="","",'S.D.PASTE SHEET'!R1131)</f>
        <v/>
      </c>
      <c s="72" t="str">
        <f>IF('S.D.PASTE SHEET'!S1131="","",'S.D.PASTE SHEET'!S1131)</f>
        <v/>
      </c>
      <c s="72" t="str">
        <f>IF('S.D.PASTE SHEET'!T1131="","",'S.D.PASTE SHEET'!T1131)</f>
        <v/>
      </c>
      <c s="72" t="str">
        <f>IF('S.D.PASTE SHEET'!U1131="","",'S.D.PASTE SHEET'!U1131)</f>
        <v/>
      </c>
      <c s="72" t="str">
        <f>IF('S.D.PASTE SHEET'!V1131="","",'S.D.PASTE SHEET'!V1131)</f>
        <v/>
      </c>
      <c s="72" t="str">
        <f>IF('S.D.PASTE SHEET'!W1131="","",'S.D.PASTE SHEET'!W1131)</f>
        <v/>
      </c>
      <c s="72" t="str">
        <f>IF('S.D.PASTE SHEET'!X1131="","",'S.D.PASTE SHEET'!X1131)</f>
        <v/>
      </c>
      <c s="72" t="str">
        <f>IF('S.D.PASTE SHEET'!Y1131="","",'S.D.PASTE SHEET'!Y1131)</f>
        <v/>
      </c>
      <c s="72" t="str">
        <f>IF('S.D.PASTE SHEET'!Z1131="","",'S.D.PASTE SHEET'!Z1131)</f>
        <v/>
      </c>
      <c s="72" t="str">
        <f>IF('S.D.PASTE SHEET'!AA1131="","",'S.D.PASTE SHEET'!AA1131)</f>
        <v/>
      </c>
      <c s="72" t="str">
        <f>IF('S.D.PASTE SHEET'!AB1131="","",'S.D.PASTE SHEET'!AB1131)</f>
        <v/>
      </c>
      <c s="72" t="str">
        <f>IF('S.D.PASTE SHEET'!AC1131="","",'S.D.PASTE SHEET'!AC1131)</f>
        <v/>
      </c>
      <c s="72" t="str">
        <f>IF('S.D.PASTE SHEET'!AD1131="","",'S.D.PASTE SHEET'!AD1131)</f>
        <v/>
      </c>
      <c s="74"/>
      <c s="70" t="str">
        <f>IF(AK1131="","",IF(AK1131&gt;0,COUNT($AG$2:AG1131),""))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IF(BC1131="","",IF(BC1131&gt;0,COUNT($AY$2:AY1131),""))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2" spans="1:157" ht="15.75" customHeight="1">
      <c r="A1132" s="72" t="str">
        <f>IF('S.D.PASTE SHEET'!A1132="","",'S.D.PASTE SHEET'!A1132)</f>
        <v/>
      </c>
      <c s="72" t="str">
        <f>IF('S.D.PASTE SHEET'!B1132="","",'S.D.PASTE SHEET'!B1132)</f>
        <v/>
      </c>
      <c s="72" t="str">
        <f>IF('S.D.PASTE SHEET'!C1132="","",'S.D.PASTE SHEET'!C1132)</f>
        <v/>
      </c>
      <c s="73" t="str">
        <f>IF('S.D.PASTE SHEET'!D1132="","",'S.D.PASTE SHEET'!D1132)</f>
        <v/>
      </c>
      <c s="72" t="str">
        <f>IF('S.D.PASTE SHEET'!E1132="","",UPPER('S.D.PASTE SHEET'!E1132))</f>
        <v/>
      </c>
      <c s="72" t="str">
        <f>IF('S.D.PASTE SHEET'!F1132="","",'S.D.PASTE SHEET'!F1132)</f>
        <v/>
      </c>
      <c s="72" t="str">
        <f>IF('S.D.PASTE SHEET'!G1132="","",UPPER('S.D.PASTE SHEET'!G1132))</f>
        <v/>
      </c>
      <c s="72" t="str">
        <f>IF('S.D.PASTE SHEET'!H1132="","",UPPER('S.D.PASTE SHEET'!H1132))</f>
        <v/>
      </c>
      <c s="72" t="str">
        <f>IF('S.D.PASTE SHEET'!I1132="","",'S.D.PASTE SHEET'!I1132)</f>
        <v/>
      </c>
      <c s="73" t="str">
        <f>IF('S.D.PASTE SHEET'!J1132="","",'S.D.PASTE SHEET'!J1132)</f>
        <v/>
      </c>
      <c s="72" t="str">
        <f>IF('S.D.PASTE SHEET'!K1132="","",'S.D.PASTE SHEET'!K1132)</f>
        <v/>
      </c>
      <c s="72" t="str">
        <f>IF('S.D.PASTE SHEET'!L1132="","",'S.D.PASTE SHEET'!L1132)</f>
        <v/>
      </c>
      <c s="72" t="str">
        <f>IF('S.D.PASTE SHEET'!M1132="","",'S.D.PASTE SHEET'!M1132)</f>
        <v/>
      </c>
      <c s="72" t="str">
        <f>IF('S.D.PASTE SHEET'!N1132="","",'S.D.PASTE SHEET'!N1132)</f>
        <v/>
      </c>
      <c s="72" t="str">
        <f>IF('S.D.PASTE SHEET'!O1132="","",'S.D.PASTE SHEET'!O1132)</f>
        <v/>
      </c>
      <c s="72" t="str">
        <f>IF('S.D.PASTE SHEET'!P1132="","",'S.D.PASTE SHEET'!P1132)</f>
        <v/>
      </c>
      <c s="72" t="str">
        <f>IF('S.D.PASTE SHEET'!Q1132="","",'S.D.PASTE SHEET'!Q1132)</f>
        <v/>
      </c>
      <c s="72" t="str">
        <f>IF('S.D.PASTE SHEET'!R1132="","",'S.D.PASTE SHEET'!R1132)</f>
        <v/>
      </c>
      <c s="72" t="str">
        <f>IF('S.D.PASTE SHEET'!S1132="","",'S.D.PASTE SHEET'!S1132)</f>
        <v/>
      </c>
      <c s="72" t="str">
        <f>IF('S.D.PASTE SHEET'!T1132="","",'S.D.PASTE SHEET'!T1132)</f>
        <v/>
      </c>
      <c s="72" t="str">
        <f>IF('S.D.PASTE SHEET'!U1132="","",'S.D.PASTE SHEET'!U1132)</f>
        <v/>
      </c>
      <c s="72" t="str">
        <f>IF('S.D.PASTE SHEET'!V1132="","",'S.D.PASTE SHEET'!V1132)</f>
        <v/>
      </c>
      <c s="72" t="str">
        <f>IF('S.D.PASTE SHEET'!W1132="","",'S.D.PASTE SHEET'!W1132)</f>
        <v/>
      </c>
      <c s="72" t="str">
        <f>IF('S.D.PASTE SHEET'!X1132="","",'S.D.PASTE SHEET'!X1132)</f>
        <v/>
      </c>
      <c s="72" t="str">
        <f>IF('S.D.PASTE SHEET'!Y1132="","",'S.D.PASTE SHEET'!Y1132)</f>
        <v/>
      </c>
      <c s="72" t="str">
        <f>IF('S.D.PASTE SHEET'!Z1132="","",'S.D.PASTE SHEET'!Z1132)</f>
        <v/>
      </c>
      <c s="72" t="str">
        <f>IF('S.D.PASTE SHEET'!AA1132="","",'S.D.PASTE SHEET'!AA1132)</f>
        <v/>
      </c>
      <c s="72" t="str">
        <f>IF('S.D.PASTE SHEET'!AB1132="","",'S.D.PASTE SHEET'!AB1132)</f>
        <v/>
      </c>
      <c s="72" t="str">
        <f>IF('S.D.PASTE SHEET'!AC1132="","",'S.D.PASTE SHEET'!AC1132)</f>
        <v/>
      </c>
      <c s="72" t="str">
        <f>IF('S.D.PASTE SHEET'!AD1132="","",'S.D.PASTE SHEET'!AD1132)</f>
        <v/>
      </c>
      <c s="74"/>
      <c s="70" t="str">
        <f>IF(AK1132="","",IF(AK1132&gt;0,COUNT($AG$2:AG1132),""))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IF(BC1132="","",IF(BC1132&gt;0,COUNT($AY$2:AY1132),""))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3" spans="1:157" ht="15.75" customHeight="1">
      <c r="A1133" s="72" t="str">
        <f>IF('S.D.PASTE SHEET'!A1133="","",'S.D.PASTE SHEET'!A1133)</f>
        <v/>
      </c>
      <c s="72" t="str">
        <f>IF('S.D.PASTE SHEET'!B1133="","",'S.D.PASTE SHEET'!B1133)</f>
        <v/>
      </c>
      <c s="72" t="str">
        <f>IF('S.D.PASTE SHEET'!C1133="","",'S.D.PASTE SHEET'!C1133)</f>
        <v/>
      </c>
      <c s="73" t="str">
        <f>IF('S.D.PASTE SHEET'!D1133="","",'S.D.PASTE SHEET'!D1133)</f>
        <v/>
      </c>
      <c s="72" t="str">
        <f>IF('S.D.PASTE SHEET'!E1133="","",UPPER('S.D.PASTE SHEET'!E1133))</f>
        <v/>
      </c>
      <c s="72" t="str">
        <f>IF('S.D.PASTE SHEET'!F1133="","",'S.D.PASTE SHEET'!F1133)</f>
        <v/>
      </c>
      <c s="72" t="str">
        <f>IF('S.D.PASTE SHEET'!G1133="","",UPPER('S.D.PASTE SHEET'!G1133))</f>
        <v/>
      </c>
      <c s="72" t="str">
        <f>IF('S.D.PASTE SHEET'!H1133="","",UPPER('S.D.PASTE SHEET'!H1133))</f>
        <v/>
      </c>
      <c s="72" t="str">
        <f>IF('S.D.PASTE SHEET'!I1133="","",'S.D.PASTE SHEET'!I1133)</f>
        <v/>
      </c>
      <c s="73" t="str">
        <f>IF('S.D.PASTE SHEET'!J1133="","",'S.D.PASTE SHEET'!J1133)</f>
        <v/>
      </c>
      <c s="72" t="str">
        <f>IF('S.D.PASTE SHEET'!K1133="","",'S.D.PASTE SHEET'!K1133)</f>
        <v/>
      </c>
      <c s="72" t="str">
        <f>IF('S.D.PASTE SHEET'!L1133="","",'S.D.PASTE SHEET'!L1133)</f>
        <v/>
      </c>
      <c s="72" t="str">
        <f>IF('S.D.PASTE SHEET'!M1133="","",'S.D.PASTE SHEET'!M1133)</f>
        <v/>
      </c>
      <c s="72" t="str">
        <f>IF('S.D.PASTE SHEET'!N1133="","",'S.D.PASTE SHEET'!N1133)</f>
        <v/>
      </c>
      <c s="72" t="str">
        <f>IF('S.D.PASTE SHEET'!O1133="","",'S.D.PASTE SHEET'!O1133)</f>
        <v/>
      </c>
      <c s="72" t="str">
        <f>IF('S.D.PASTE SHEET'!P1133="","",'S.D.PASTE SHEET'!P1133)</f>
        <v/>
      </c>
      <c s="72" t="str">
        <f>IF('S.D.PASTE SHEET'!Q1133="","",'S.D.PASTE SHEET'!Q1133)</f>
        <v/>
      </c>
      <c s="72" t="str">
        <f>IF('S.D.PASTE SHEET'!R1133="","",'S.D.PASTE SHEET'!R1133)</f>
        <v/>
      </c>
      <c s="72" t="str">
        <f>IF('S.D.PASTE SHEET'!S1133="","",'S.D.PASTE SHEET'!S1133)</f>
        <v/>
      </c>
      <c s="72" t="str">
        <f>IF('S.D.PASTE SHEET'!T1133="","",'S.D.PASTE SHEET'!T1133)</f>
        <v/>
      </c>
      <c s="72" t="str">
        <f>IF('S.D.PASTE SHEET'!U1133="","",'S.D.PASTE SHEET'!U1133)</f>
        <v/>
      </c>
      <c s="72" t="str">
        <f>IF('S.D.PASTE SHEET'!V1133="","",'S.D.PASTE SHEET'!V1133)</f>
        <v/>
      </c>
      <c s="72" t="str">
        <f>IF('S.D.PASTE SHEET'!W1133="","",'S.D.PASTE SHEET'!W1133)</f>
        <v/>
      </c>
      <c s="72" t="str">
        <f>IF('S.D.PASTE SHEET'!X1133="","",'S.D.PASTE SHEET'!X1133)</f>
        <v/>
      </c>
      <c s="72" t="str">
        <f>IF('S.D.PASTE SHEET'!Y1133="","",'S.D.PASTE SHEET'!Y1133)</f>
        <v/>
      </c>
      <c s="72" t="str">
        <f>IF('S.D.PASTE SHEET'!Z1133="","",'S.D.PASTE SHEET'!Z1133)</f>
        <v/>
      </c>
      <c s="72" t="str">
        <f>IF('S.D.PASTE SHEET'!AA1133="","",'S.D.PASTE SHEET'!AA1133)</f>
        <v/>
      </c>
      <c s="72" t="str">
        <f>IF('S.D.PASTE SHEET'!AB1133="","",'S.D.PASTE SHEET'!AB1133)</f>
        <v/>
      </c>
      <c s="72" t="str">
        <f>IF('S.D.PASTE SHEET'!AC1133="","",'S.D.PASTE SHEET'!AC1133)</f>
        <v/>
      </c>
      <c s="72" t="str">
        <f>IF('S.D.PASTE SHEET'!AD1133="","",'S.D.PASTE SHEET'!AD1133)</f>
        <v/>
      </c>
      <c s="74"/>
      <c s="70" t="str">
        <f>IF(AK1133="","",IF(AK1133&gt;0,COUNT($AG$2:AG1133),""))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IF(BC1133="","",IF(BC1133&gt;0,COUNT($AY$2:AY1133),""))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4" spans="1:157" ht="15.75" customHeight="1">
      <c r="A1134" s="72" t="str">
        <f>IF('S.D.PASTE SHEET'!A1134="","",'S.D.PASTE SHEET'!A1134)</f>
        <v/>
      </c>
      <c s="72" t="str">
        <f>IF('S.D.PASTE SHEET'!B1134="","",'S.D.PASTE SHEET'!B1134)</f>
        <v/>
      </c>
      <c s="72" t="str">
        <f>IF('S.D.PASTE SHEET'!C1134="","",'S.D.PASTE SHEET'!C1134)</f>
        <v/>
      </c>
      <c s="73" t="str">
        <f>IF('S.D.PASTE SHEET'!D1134="","",'S.D.PASTE SHEET'!D1134)</f>
        <v/>
      </c>
      <c s="72" t="str">
        <f>IF('S.D.PASTE SHEET'!E1134="","",UPPER('S.D.PASTE SHEET'!E1134))</f>
        <v/>
      </c>
      <c s="72" t="str">
        <f>IF('S.D.PASTE SHEET'!F1134="","",'S.D.PASTE SHEET'!F1134)</f>
        <v/>
      </c>
      <c s="72" t="str">
        <f>IF('S.D.PASTE SHEET'!G1134="","",UPPER('S.D.PASTE SHEET'!G1134))</f>
        <v/>
      </c>
      <c s="72" t="str">
        <f>IF('S.D.PASTE SHEET'!H1134="","",UPPER('S.D.PASTE SHEET'!H1134))</f>
        <v/>
      </c>
      <c s="72" t="str">
        <f>IF('S.D.PASTE SHEET'!I1134="","",'S.D.PASTE SHEET'!I1134)</f>
        <v/>
      </c>
      <c s="73" t="str">
        <f>IF('S.D.PASTE SHEET'!J1134="","",'S.D.PASTE SHEET'!J1134)</f>
        <v/>
      </c>
      <c s="72" t="str">
        <f>IF('S.D.PASTE SHEET'!K1134="","",'S.D.PASTE SHEET'!K1134)</f>
        <v/>
      </c>
      <c s="72" t="str">
        <f>IF('S.D.PASTE SHEET'!L1134="","",'S.D.PASTE SHEET'!L1134)</f>
        <v/>
      </c>
      <c s="72" t="str">
        <f>IF('S.D.PASTE SHEET'!M1134="","",'S.D.PASTE SHEET'!M1134)</f>
        <v/>
      </c>
      <c s="72" t="str">
        <f>IF('S.D.PASTE SHEET'!N1134="","",'S.D.PASTE SHEET'!N1134)</f>
        <v/>
      </c>
      <c s="72" t="str">
        <f>IF('S.D.PASTE SHEET'!O1134="","",'S.D.PASTE SHEET'!O1134)</f>
        <v/>
      </c>
      <c s="72" t="str">
        <f>IF('S.D.PASTE SHEET'!P1134="","",'S.D.PASTE SHEET'!P1134)</f>
        <v/>
      </c>
      <c s="72" t="str">
        <f>IF('S.D.PASTE SHEET'!Q1134="","",'S.D.PASTE SHEET'!Q1134)</f>
        <v/>
      </c>
      <c s="72" t="str">
        <f>IF('S.D.PASTE SHEET'!R1134="","",'S.D.PASTE SHEET'!R1134)</f>
        <v/>
      </c>
      <c s="72" t="str">
        <f>IF('S.D.PASTE SHEET'!S1134="","",'S.D.PASTE SHEET'!S1134)</f>
        <v/>
      </c>
      <c s="72" t="str">
        <f>IF('S.D.PASTE SHEET'!T1134="","",'S.D.PASTE SHEET'!T1134)</f>
        <v/>
      </c>
      <c s="72" t="str">
        <f>IF('S.D.PASTE SHEET'!U1134="","",'S.D.PASTE SHEET'!U1134)</f>
        <v/>
      </c>
      <c s="72" t="str">
        <f>IF('S.D.PASTE SHEET'!V1134="","",'S.D.PASTE SHEET'!V1134)</f>
        <v/>
      </c>
      <c s="72" t="str">
        <f>IF('S.D.PASTE SHEET'!W1134="","",'S.D.PASTE SHEET'!W1134)</f>
        <v/>
      </c>
      <c s="72" t="str">
        <f>IF('S.D.PASTE SHEET'!X1134="","",'S.D.PASTE SHEET'!X1134)</f>
        <v/>
      </c>
      <c s="72" t="str">
        <f>IF('S.D.PASTE SHEET'!Y1134="","",'S.D.PASTE SHEET'!Y1134)</f>
        <v/>
      </c>
      <c s="72" t="str">
        <f>IF('S.D.PASTE SHEET'!Z1134="","",'S.D.PASTE SHEET'!Z1134)</f>
        <v/>
      </c>
      <c s="72" t="str">
        <f>IF('S.D.PASTE SHEET'!AA1134="","",'S.D.PASTE SHEET'!AA1134)</f>
        <v/>
      </c>
      <c s="72" t="str">
        <f>IF('S.D.PASTE SHEET'!AB1134="","",'S.D.PASTE SHEET'!AB1134)</f>
        <v/>
      </c>
      <c s="72" t="str">
        <f>IF('S.D.PASTE SHEET'!AC1134="","",'S.D.PASTE SHEET'!AC1134)</f>
        <v/>
      </c>
      <c s="72" t="str">
        <f>IF('S.D.PASTE SHEET'!AD1134="","",'S.D.PASTE SHEET'!AD1134)</f>
        <v/>
      </c>
      <c s="74"/>
      <c s="70" t="str">
        <f>IF(AK1134="","",IF(AK1134&gt;0,COUNT($AG$2:AG1134),""))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IF(BC1134="","",IF(BC1134&gt;0,COUNT($AY$2:AY1134),""))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5" spans="1:157" ht="15.75" customHeight="1">
      <c r="A1135" s="72" t="str">
        <f>IF('S.D.PASTE SHEET'!A1135="","",'S.D.PASTE SHEET'!A1135)</f>
        <v/>
      </c>
      <c s="72" t="str">
        <f>IF('S.D.PASTE SHEET'!B1135="","",'S.D.PASTE SHEET'!B1135)</f>
        <v/>
      </c>
      <c s="72" t="str">
        <f>IF('S.D.PASTE SHEET'!C1135="","",'S.D.PASTE SHEET'!C1135)</f>
        <v/>
      </c>
      <c s="73" t="str">
        <f>IF('S.D.PASTE SHEET'!D1135="","",'S.D.PASTE SHEET'!D1135)</f>
        <v/>
      </c>
      <c s="72" t="str">
        <f>IF('S.D.PASTE SHEET'!E1135="","",UPPER('S.D.PASTE SHEET'!E1135))</f>
        <v/>
      </c>
      <c s="72" t="str">
        <f>IF('S.D.PASTE SHEET'!F1135="","",'S.D.PASTE SHEET'!F1135)</f>
        <v/>
      </c>
      <c s="72" t="str">
        <f>IF('S.D.PASTE SHEET'!G1135="","",UPPER('S.D.PASTE SHEET'!G1135))</f>
        <v/>
      </c>
      <c s="72" t="str">
        <f>IF('S.D.PASTE SHEET'!H1135="","",UPPER('S.D.PASTE SHEET'!H1135))</f>
        <v/>
      </c>
      <c s="72" t="str">
        <f>IF('S.D.PASTE SHEET'!I1135="","",'S.D.PASTE SHEET'!I1135)</f>
        <v/>
      </c>
      <c s="73" t="str">
        <f>IF('S.D.PASTE SHEET'!J1135="","",'S.D.PASTE SHEET'!J1135)</f>
        <v/>
      </c>
      <c s="72" t="str">
        <f>IF('S.D.PASTE SHEET'!K1135="","",'S.D.PASTE SHEET'!K1135)</f>
        <v/>
      </c>
      <c s="72" t="str">
        <f>IF('S.D.PASTE SHEET'!L1135="","",'S.D.PASTE SHEET'!L1135)</f>
        <v/>
      </c>
      <c s="72" t="str">
        <f>IF('S.D.PASTE SHEET'!M1135="","",'S.D.PASTE SHEET'!M1135)</f>
        <v/>
      </c>
      <c s="72" t="str">
        <f>IF('S.D.PASTE SHEET'!N1135="","",'S.D.PASTE SHEET'!N1135)</f>
        <v/>
      </c>
      <c s="72" t="str">
        <f>IF('S.D.PASTE SHEET'!O1135="","",'S.D.PASTE SHEET'!O1135)</f>
        <v/>
      </c>
      <c s="72" t="str">
        <f>IF('S.D.PASTE SHEET'!P1135="","",'S.D.PASTE SHEET'!P1135)</f>
        <v/>
      </c>
      <c s="72" t="str">
        <f>IF('S.D.PASTE SHEET'!Q1135="","",'S.D.PASTE SHEET'!Q1135)</f>
        <v/>
      </c>
      <c s="72" t="str">
        <f>IF('S.D.PASTE SHEET'!R1135="","",'S.D.PASTE SHEET'!R1135)</f>
        <v/>
      </c>
      <c s="72" t="str">
        <f>IF('S.D.PASTE SHEET'!S1135="","",'S.D.PASTE SHEET'!S1135)</f>
        <v/>
      </c>
      <c s="72" t="str">
        <f>IF('S.D.PASTE SHEET'!T1135="","",'S.D.PASTE SHEET'!T1135)</f>
        <v/>
      </c>
      <c s="72" t="str">
        <f>IF('S.D.PASTE SHEET'!U1135="","",'S.D.PASTE SHEET'!U1135)</f>
        <v/>
      </c>
      <c s="72" t="str">
        <f>IF('S.D.PASTE SHEET'!V1135="","",'S.D.PASTE SHEET'!V1135)</f>
        <v/>
      </c>
      <c s="72" t="str">
        <f>IF('S.D.PASTE SHEET'!W1135="","",'S.D.PASTE SHEET'!W1135)</f>
        <v/>
      </c>
      <c s="72" t="str">
        <f>IF('S.D.PASTE SHEET'!X1135="","",'S.D.PASTE SHEET'!X1135)</f>
        <v/>
      </c>
      <c s="72" t="str">
        <f>IF('S.D.PASTE SHEET'!Y1135="","",'S.D.PASTE SHEET'!Y1135)</f>
        <v/>
      </c>
      <c s="72" t="str">
        <f>IF('S.D.PASTE SHEET'!Z1135="","",'S.D.PASTE SHEET'!Z1135)</f>
        <v/>
      </c>
      <c s="72" t="str">
        <f>IF('S.D.PASTE SHEET'!AA1135="","",'S.D.PASTE SHEET'!AA1135)</f>
        <v/>
      </c>
      <c s="72" t="str">
        <f>IF('S.D.PASTE SHEET'!AB1135="","",'S.D.PASTE SHEET'!AB1135)</f>
        <v/>
      </c>
      <c s="72" t="str">
        <f>IF('S.D.PASTE SHEET'!AC1135="","",'S.D.PASTE SHEET'!AC1135)</f>
        <v/>
      </c>
      <c s="72" t="str">
        <f>IF('S.D.PASTE SHEET'!AD1135="","",'S.D.PASTE SHEET'!AD1135)</f>
        <v/>
      </c>
      <c s="74"/>
      <c s="70" t="str">
        <f>IF(AK1135="","",IF(AK1135&gt;0,COUNT($AG$2:AG1135),""))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IF(BC1135="","",IF(BC1135&gt;0,COUNT($AY$2:AY1135),""))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6" spans="1:157" ht="15.75" customHeight="1">
      <c r="A1136" s="72" t="str">
        <f>IF('S.D.PASTE SHEET'!A1136="","",'S.D.PASTE SHEET'!A1136)</f>
        <v/>
      </c>
      <c s="72" t="str">
        <f>IF('S.D.PASTE SHEET'!B1136="","",'S.D.PASTE SHEET'!B1136)</f>
        <v/>
      </c>
      <c s="72" t="str">
        <f>IF('S.D.PASTE SHEET'!C1136="","",'S.D.PASTE SHEET'!C1136)</f>
        <v/>
      </c>
      <c s="73" t="str">
        <f>IF('S.D.PASTE SHEET'!D1136="","",'S.D.PASTE SHEET'!D1136)</f>
        <v/>
      </c>
      <c s="72" t="str">
        <f>IF('S.D.PASTE SHEET'!E1136="","",UPPER('S.D.PASTE SHEET'!E1136))</f>
        <v/>
      </c>
      <c s="72" t="str">
        <f>IF('S.D.PASTE SHEET'!F1136="","",'S.D.PASTE SHEET'!F1136)</f>
        <v/>
      </c>
      <c s="72" t="str">
        <f>IF('S.D.PASTE SHEET'!G1136="","",UPPER('S.D.PASTE SHEET'!G1136))</f>
        <v/>
      </c>
      <c s="72" t="str">
        <f>IF('S.D.PASTE SHEET'!H1136="","",UPPER('S.D.PASTE SHEET'!H1136))</f>
        <v/>
      </c>
      <c s="72" t="str">
        <f>IF('S.D.PASTE SHEET'!I1136="","",'S.D.PASTE SHEET'!I1136)</f>
        <v/>
      </c>
      <c s="73" t="str">
        <f>IF('S.D.PASTE SHEET'!J1136="","",'S.D.PASTE SHEET'!J1136)</f>
        <v/>
      </c>
      <c s="72" t="str">
        <f>IF('S.D.PASTE SHEET'!K1136="","",'S.D.PASTE SHEET'!K1136)</f>
        <v/>
      </c>
      <c s="72" t="str">
        <f>IF('S.D.PASTE SHEET'!L1136="","",'S.D.PASTE SHEET'!L1136)</f>
        <v/>
      </c>
      <c s="72" t="str">
        <f>IF('S.D.PASTE SHEET'!M1136="","",'S.D.PASTE SHEET'!M1136)</f>
        <v/>
      </c>
      <c s="72" t="str">
        <f>IF('S.D.PASTE SHEET'!N1136="","",'S.D.PASTE SHEET'!N1136)</f>
        <v/>
      </c>
      <c s="72" t="str">
        <f>IF('S.D.PASTE SHEET'!O1136="","",'S.D.PASTE SHEET'!O1136)</f>
        <v/>
      </c>
      <c s="72" t="str">
        <f>IF('S.D.PASTE SHEET'!P1136="","",'S.D.PASTE SHEET'!P1136)</f>
        <v/>
      </c>
      <c s="72" t="str">
        <f>IF('S.D.PASTE SHEET'!Q1136="","",'S.D.PASTE SHEET'!Q1136)</f>
        <v/>
      </c>
      <c s="72" t="str">
        <f>IF('S.D.PASTE SHEET'!R1136="","",'S.D.PASTE SHEET'!R1136)</f>
        <v/>
      </c>
      <c s="72" t="str">
        <f>IF('S.D.PASTE SHEET'!S1136="","",'S.D.PASTE SHEET'!S1136)</f>
        <v/>
      </c>
      <c s="72" t="str">
        <f>IF('S.D.PASTE SHEET'!T1136="","",'S.D.PASTE SHEET'!T1136)</f>
        <v/>
      </c>
      <c s="72" t="str">
        <f>IF('S.D.PASTE SHEET'!U1136="","",'S.D.PASTE SHEET'!U1136)</f>
        <v/>
      </c>
      <c s="72" t="str">
        <f>IF('S.D.PASTE SHEET'!V1136="","",'S.D.PASTE SHEET'!V1136)</f>
        <v/>
      </c>
      <c s="72" t="str">
        <f>IF('S.D.PASTE SHEET'!W1136="","",'S.D.PASTE SHEET'!W1136)</f>
        <v/>
      </c>
      <c s="72" t="str">
        <f>IF('S.D.PASTE SHEET'!X1136="","",'S.D.PASTE SHEET'!X1136)</f>
        <v/>
      </c>
      <c s="72" t="str">
        <f>IF('S.D.PASTE SHEET'!Y1136="","",'S.D.PASTE SHEET'!Y1136)</f>
        <v/>
      </c>
      <c s="72" t="str">
        <f>IF('S.D.PASTE SHEET'!Z1136="","",'S.D.PASTE SHEET'!Z1136)</f>
        <v/>
      </c>
      <c s="72" t="str">
        <f>IF('S.D.PASTE SHEET'!AA1136="","",'S.D.PASTE SHEET'!AA1136)</f>
        <v/>
      </c>
      <c s="72" t="str">
        <f>IF('S.D.PASTE SHEET'!AB1136="","",'S.D.PASTE SHEET'!AB1136)</f>
        <v/>
      </c>
      <c s="72" t="str">
        <f>IF('S.D.PASTE SHEET'!AC1136="","",'S.D.PASTE SHEET'!AC1136)</f>
        <v/>
      </c>
      <c s="72" t="str">
        <f>IF('S.D.PASTE SHEET'!AD1136="","",'S.D.PASTE SHEET'!AD1136)</f>
        <v/>
      </c>
      <c s="74"/>
      <c s="70" t="str">
        <f>IF(AK1136="","",IF(AK1136&gt;0,COUNT($AG$2:AG1136),""))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IF(BC1136="","",IF(BC1136&gt;0,COUNT($AY$2:AY1136),""))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7" spans="1:157" ht="15.75" customHeight="1">
      <c r="A1137" s="72" t="str">
        <f>IF('S.D.PASTE SHEET'!A1137="","",'S.D.PASTE SHEET'!A1137)</f>
        <v/>
      </c>
      <c s="72" t="str">
        <f>IF('S.D.PASTE SHEET'!B1137="","",'S.D.PASTE SHEET'!B1137)</f>
        <v/>
      </c>
      <c s="72" t="str">
        <f>IF('S.D.PASTE SHEET'!C1137="","",'S.D.PASTE SHEET'!C1137)</f>
        <v/>
      </c>
      <c s="73" t="str">
        <f>IF('S.D.PASTE SHEET'!D1137="","",'S.D.PASTE SHEET'!D1137)</f>
        <v/>
      </c>
      <c s="72" t="str">
        <f>IF('S.D.PASTE SHEET'!E1137="","",UPPER('S.D.PASTE SHEET'!E1137))</f>
        <v/>
      </c>
      <c s="72" t="str">
        <f>IF('S.D.PASTE SHEET'!F1137="","",'S.D.PASTE SHEET'!F1137)</f>
        <v/>
      </c>
      <c s="72" t="str">
        <f>IF('S.D.PASTE SHEET'!G1137="","",UPPER('S.D.PASTE SHEET'!G1137))</f>
        <v/>
      </c>
      <c s="72" t="str">
        <f>IF('S.D.PASTE SHEET'!H1137="","",UPPER('S.D.PASTE SHEET'!H1137))</f>
        <v/>
      </c>
      <c s="72" t="str">
        <f>IF('S.D.PASTE SHEET'!I1137="","",'S.D.PASTE SHEET'!I1137)</f>
        <v/>
      </c>
      <c s="73" t="str">
        <f>IF('S.D.PASTE SHEET'!J1137="","",'S.D.PASTE SHEET'!J1137)</f>
        <v/>
      </c>
      <c s="72" t="str">
        <f>IF('S.D.PASTE SHEET'!K1137="","",'S.D.PASTE SHEET'!K1137)</f>
        <v/>
      </c>
      <c s="72" t="str">
        <f>IF('S.D.PASTE SHEET'!L1137="","",'S.D.PASTE SHEET'!L1137)</f>
        <v/>
      </c>
      <c s="72" t="str">
        <f>IF('S.D.PASTE SHEET'!M1137="","",'S.D.PASTE SHEET'!M1137)</f>
        <v/>
      </c>
      <c s="72" t="str">
        <f>IF('S.D.PASTE SHEET'!N1137="","",'S.D.PASTE SHEET'!N1137)</f>
        <v/>
      </c>
      <c s="72" t="str">
        <f>IF('S.D.PASTE SHEET'!O1137="","",'S.D.PASTE SHEET'!O1137)</f>
        <v/>
      </c>
      <c s="72" t="str">
        <f>IF('S.D.PASTE SHEET'!P1137="","",'S.D.PASTE SHEET'!P1137)</f>
        <v/>
      </c>
      <c s="72" t="str">
        <f>IF('S.D.PASTE SHEET'!Q1137="","",'S.D.PASTE SHEET'!Q1137)</f>
        <v/>
      </c>
      <c s="72" t="str">
        <f>IF('S.D.PASTE SHEET'!R1137="","",'S.D.PASTE SHEET'!R1137)</f>
        <v/>
      </c>
      <c s="72" t="str">
        <f>IF('S.D.PASTE SHEET'!S1137="","",'S.D.PASTE SHEET'!S1137)</f>
        <v/>
      </c>
      <c s="72" t="str">
        <f>IF('S.D.PASTE SHEET'!T1137="","",'S.D.PASTE SHEET'!T1137)</f>
        <v/>
      </c>
      <c s="72" t="str">
        <f>IF('S.D.PASTE SHEET'!U1137="","",'S.D.PASTE SHEET'!U1137)</f>
        <v/>
      </c>
      <c s="72" t="str">
        <f>IF('S.D.PASTE SHEET'!V1137="","",'S.D.PASTE SHEET'!V1137)</f>
        <v/>
      </c>
      <c s="72" t="str">
        <f>IF('S.D.PASTE SHEET'!W1137="","",'S.D.PASTE SHEET'!W1137)</f>
        <v/>
      </c>
      <c s="72" t="str">
        <f>IF('S.D.PASTE SHEET'!X1137="","",'S.D.PASTE SHEET'!X1137)</f>
        <v/>
      </c>
      <c s="72" t="str">
        <f>IF('S.D.PASTE SHEET'!Y1137="","",'S.D.PASTE SHEET'!Y1137)</f>
        <v/>
      </c>
      <c s="72" t="str">
        <f>IF('S.D.PASTE SHEET'!Z1137="","",'S.D.PASTE SHEET'!Z1137)</f>
        <v/>
      </c>
      <c s="72" t="str">
        <f>IF('S.D.PASTE SHEET'!AA1137="","",'S.D.PASTE SHEET'!AA1137)</f>
        <v/>
      </c>
      <c s="72" t="str">
        <f>IF('S.D.PASTE SHEET'!AB1137="","",'S.D.PASTE SHEET'!AB1137)</f>
        <v/>
      </c>
      <c s="72" t="str">
        <f>IF('S.D.PASTE SHEET'!AC1137="","",'S.D.PASTE SHEET'!AC1137)</f>
        <v/>
      </c>
      <c s="72" t="str">
        <f>IF('S.D.PASTE SHEET'!AD1137="","",'S.D.PASTE SHEET'!AD1137)</f>
        <v/>
      </c>
      <c s="74"/>
      <c s="70" t="str">
        <f>IF(AK1137="","",IF(AK1137&gt;0,COUNT($AG$2:AG1137),""))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IF(BC1137="","",IF(BC1137&gt;0,COUNT($AY$2:AY1137),""))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8" spans="1:157" ht="15.75" customHeight="1">
      <c r="A1138" s="72" t="str">
        <f>IF('S.D.PASTE SHEET'!A1138="","",'S.D.PASTE SHEET'!A1138)</f>
        <v/>
      </c>
      <c s="72" t="str">
        <f>IF('S.D.PASTE SHEET'!B1138="","",'S.D.PASTE SHEET'!B1138)</f>
        <v/>
      </c>
      <c s="72" t="str">
        <f>IF('S.D.PASTE SHEET'!C1138="","",'S.D.PASTE SHEET'!C1138)</f>
        <v/>
      </c>
      <c s="73" t="str">
        <f>IF('S.D.PASTE SHEET'!D1138="","",'S.D.PASTE SHEET'!D1138)</f>
        <v/>
      </c>
      <c s="72" t="str">
        <f>IF('S.D.PASTE SHEET'!E1138="","",UPPER('S.D.PASTE SHEET'!E1138))</f>
        <v/>
      </c>
      <c s="72" t="str">
        <f>IF('S.D.PASTE SHEET'!F1138="","",'S.D.PASTE SHEET'!F1138)</f>
        <v/>
      </c>
      <c s="72" t="str">
        <f>IF('S.D.PASTE SHEET'!G1138="","",UPPER('S.D.PASTE SHEET'!G1138))</f>
        <v/>
      </c>
      <c s="72" t="str">
        <f>IF('S.D.PASTE SHEET'!H1138="","",UPPER('S.D.PASTE SHEET'!H1138))</f>
        <v/>
      </c>
      <c s="72" t="str">
        <f>IF('S.D.PASTE SHEET'!I1138="","",'S.D.PASTE SHEET'!I1138)</f>
        <v/>
      </c>
      <c s="73" t="str">
        <f>IF('S.D.PASTE SHEET'!J1138="","",'S.D.PASTE SHEET'!J1138)</f>
        <v/>
      </c>
      <c s="72" t="str">
        <f>IF('S.D.PASTE SHEET'!K1138="","",'S.D.PASTE SHEET'!K1138)</f>
        <v/>
      </c>
      <c s="72" t="str">
        <f>IF('S.D.PASTE SHEET'!L1138="","",'S.D.PASTE SHEET'!L1138)</f>
        <v/>
      </c>
      <c s="72" t="str">
        <f>IF('S.D.PASTE SHEET'!M1138="","",'S.D.PASTE SHEET'!M1138)</f>
        <v/>
      </c>
      <c s="72" t="str">
        <f>IF('S.D.PASTE SHEET'!N1138="","",'S.D.PASTE SHEET'!N1138)</f>
        <v/>
      </c>
      <c s="72" t="str">
        <f>IF('S.D.PASTE SHEET'!O1138="","",'S.D.PASTE SHEET'!O1138)</f>
        <v/>
      </c>
      <c s="72" t="str">
        <f>IF('S.D.PASTE SHEET'!P1138="","",'S.D.PASTE SHEET'!P1138)</f>
        <v/>
      </c>
      <c s="72" t="str">
        <f>IF('S.D.PASTE SHEET'!Q1138="","",'S.D.PASTE SHEET'!Q1138)</f>
        <v/>
      </c>
      <c s="72" t="str">
        <f>IF('S.D.PASTE SHEET'!R1138="","",'S.D.PASTE SHEET'!R1138)</f>
        <v/>
      </c>
      <c s="72" t="str">
        <f>IF('S.D.PASTE SHEET'!S1138="","",'S.D.PASTE SHEET'!S1138)</f>
        <v/>
      </c>
      <c s="72" t="str">
        <f>IF('S.D.PASTE SHEET'!T1138="","",'S.D.PASTE SHEET'!T1138)</f>
        <v/>
      </c>
      <c s="72" t="str">
        <f>IF('S.D.PASTE SHEET'!U1138="","",'S.D.PASTE SHEET'!U1138)</f>
        <v/>
      </c>
      <c s="72" t="str">
        <f>IF('S.D.PASTE SHEET'!V1138="","",'S.D.PASTE SHEET'!V1138)</f>
        <v/>
      </c>
      <c s="72" t="str">
        <f>IF('S.D.PASTE SHEET'!W1138="","",'S.D.PASTE SHEET'!W1138)</f>
        <v/>
      </c>
      <c s="72" t="str">
        <f>IF('S.D.PASTE SHEET'!X1138="","",'S.D.PASTE SHEET'!X1138)</f>
        <v/>
      </c>
      <c s="72" t="str">
        <f>IF('S.D.PASTE SHEET'!Y1138="","",'S.D.PASTE SHEET'!Y1138)</f>
        <v/>
      </c>
      <c s="72" t="str">
        <f>IF('S.D.PASTE SHEET'!Z1138="","",'S.D.PASTE SHEET'!Z1138)</f>
        <v/>
      </c>
      <c s="72" t="str">
        <f>IF('S.D.PASTE SHEET'!AA1138="","",'S.D.PASTE SHEET'!AA1138)</f>
        <v/>
      </c>
      <c s="72" t="str">
        <f>IF('S.D.PASTE SHEET'!AB1138="","",'S.D.PASTE SHEET'!AB1138)</f>
        <v/>
      </c>
      <c s="72" t="str">
        <f>IF('S.D.PASTE SHEET'!AC1138="","",'S.D.PASTE SHEET'!AC1138)</f>
        <v/>
      </c>
      <c s="72" t="str">
        <f>IF('S.D.PASTE SHEET'!AD1138="","",'S.D.PASTE SHEET'!AD1138)</f>
        <v/>
      </c>
      <c s="74"/>
      <c s="70" t="str">
        <f>IF(AK1138="","",IF(AK1138&gt;0,COUNT($AG$2:AG1138),""))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IF(BC1138="","",IF(BC1138&gt;0,COUNT($AY$2:AY1138),""))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39" spans="1:157" ht="15.75" customHeight="1">
      <c r="A1139" s="72" t="str">
        <f>IF('S.D.PASTE SHEET'!A1139="","",'S.D.PASTE SHEET'!A1139)</f>
        <v/>
      </c>
      <c s="72" t="str">
        <f>IF('S.D.PASTE SHEET'!B1139="","",'S.D.PASTE SHEET'!B1139)</f>
        <v/>
      </c>
      <c s="72" t="str">
        <f>IF('S.D.PASTE SHEET'!C1139="","",'S.D.PASTE SHEET'!C1139)</f>
        <v/>
      </c>
      <c s="73" t="str">
        <f>IF('S.D.PASTE SHEET'!D1139="","",'S.D.PASTE SHEET'!D1139)</f>
        <v/>
      </c>
      <c s="72" t="str">
        <f>IF('S.D.PASTE SHEET'!E1139="","",UPPER('S.D.PASTE SHEET'!E1139))</f>
        <v/>
      </c>
      <c s="72" t="str">
        <f>IF('S.D.PASTE SHEET'!F1139="","",'S.D.PASTE SHEET'!F1139)</f>
        <v/>
      </c>
      <c s="72" t="str">
        <f>IF('S.D.PASTE SHEET'!G1139="","",UPPER('S.D.PASTE SHEET'!G1139))</f>
        <v/>
      </c>
      <c s="72" t="str">
        <f>IF('S.D.PASTE SHEET'!H1139="","",UPPER('S.D.PASTE SHEET'!H1139))</f>
        <v/>
      </c>
      <c s="72" t="str">
        <f>IF('S.D.PASTE SHEET'!I1139="","",'S.D.PASTE SHEET'!I1139)</f>
        <v/>
      </c>
      <c s="73" t="str">
        <f>IF('S.D.PASTE SHEET'!J1139="","",'S.D.PASTE SHEET'!J1139)</f>
        <v/>
      </c>
      <c s="72" t="str">
        <f>IF('S.D.PASTE SHEET'!K1139="","",'S.D.PASTE SHEET'!K1139)</f>
        <v/>
      </c>
      <c s="72" t="str">
        <f>IF('S.D.PASTE SHEET'!L1139="","",'S.D.PASTE SHEET'!L1139)</f>
        <v/>
      </c>
      <c s="72" t="str">
        <f>IF('S.D.PASTE SHEET'!M1139="","",'S.D.PASTE SHEET'!M1139)</f>
        <v/>
      </c>
      <c s="72" t="str">
        <f>IF('S.D.PASTE SHEET'!N1139="","",'S.D.PASTE SHEET'!N1139)</f>
        <v/>
      </c>
      <c s="72" t="str">
        <f>IF('S.D.PASTE SHEET'!O1139="","",'S.D.PASTE SHEET'!O1139)</f>
        <v/>
      </c>
      <c s="72" t="str">
        <f>IF('S.D.PASTE SHEET'!P1139="","",'S.D.PASTE SHEET'!P1139)</f>
        <v/>
      </c>
      <c s="72" t="str">
        <f>IF('S.D.PASTE SHEET'!Q1139="","",'S.D.PASTE SHEET'!Q1139)</f>
        <v/>
      </c>
      <c s="72" t="str">
        <f>IF('S.D.PASTE SHEET'!R1139="","",'S.D.PASTE SHEET'!R1139)</f>
        <v/>
      </c>
      <c s="72" t="str">
        <f>IF('S.D.PASTE SHEET'!S1139="","",'S.D.PASTE SHEET'!S1139)</f>
        <v/>
      </c>
      <c s="72" t="str">
        <f>IF('S.D.PASTE SHEET'!T1139="","",'S.D.PASTE SHEET'!T1139)</f>
        <v/>
      </c>
      <c s="72" t="str">
        <f>IF('S.D.PASTE SHEET'!U1139="","",'S.D.PASTE SHEET'!U1139)</f>
        <v/>
      </c>
      <c s="72" t="str">
        <f>IF('S.D.PASTE SHEET'!V1139="","",'S.D.PASTE SHEET'!V1139)</f>
        <v/>
      </c>
      <c s="72" t="str">
        <f>IF('S.D.PASTE SHEET'!W1139="","",'S.D.PASTE SHEET'!W1139)</f>
        <v/>
      </c>
      <c s="72" t="str">
        <f>IF('S.D.PASTE SHEET'!X1139="","",'S.D.PASTE SHEET'!X1139)</f>
        <v/>
      </c>
      <c s="72" t="str">
        <f>IF('S.D.PASTE SHEET'!Y1139="","",'S.D.PASTE SHEET'!Y1139)</f>
        <v/>
      </c>
      <c s="72" t="str">
        <f>IF('S.D.PASTE SHEET'!Z1139="","",'S.D.PASTE SHEET'!Z1139)</f>
        <v/>
      </c>
      <c s="72" t="str">
        <f>IF('S.D.PASTE SHEET'!AA1139="","",'S.D.PASTE SHEET'!AA1139)</f>
        <v/>
      </c>
      <c s="72" t="str">
        <f>IF('S.D.PASTE SHEET'!AB1139="","",'S.D.PASTE SHEET'!AB1139)</f>
        <v/>
      </c>
      <c s="72" t="str">
        <f>IF('S.D.PASTE SHEET'!AC1139="","",'S.D.PASTE SHEET'!AC1139)</f>
        <v/>
      </c>
      <c s="72" t="str">
        <f>IF('S.D.PASTE SHEET'!AD1139="","",'S.D.PASTE SHEET'!AD1139)</f>
        <v/>
      </c>
      <c s="74"/>
      <c s="70" t="str">
        <f>IF(AK1139="","",IF(AK1139&gt;0,COUNT($AG$2:AG1139),""))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IF(BC1139="","",IF(BC1139&gt;0,COUNT($AY$2:AY1139),""))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0" spans="1:157" ht="15.75" customHeight="1">
      <c r="A1140" s="72" t="str">
        <f>IF('S.D.PASTE SHEET'!A1140="","",'S.D.PASTE SHEET'!A1140)</f>
        <v/>
      </c>
      <c s="72" t="str">
        <f>IF('S.D.PASTE SHEET'!B1140="","",'S.D.PASTE SHEET'!B1140)</f>
        <v/>
      </c>
      <c s="72" t="str">
        <f>IF('S.D.PASTE SHEET'!C1140="","",'S.D.PASTE SHEET'!C1140)</f>
        <v/>
      </c>
      <c s="73" t="str">
        <f>IF('S.D.PASTE SHEET'!D1140="","",'S.D.PASTE SHEET'!D1140)</f>
        <v/>
      </c>
      <c s="72" t="str">
        <f>IF('S.D.PASTE SHEET'!E1140="","",UPPER('S.D.PASTE SHEET'!E1140))</f>
        <v/>
      </c>
      <c s="72" t="str">
        <f>IF('S.D.PASTE SHEET'!F1140="","",'S.D.PASTE SHEET'!F1140)</f>
        <v/>
      </c>
      <c s="72" t="str">
        <f>IF('S.D.PASTE SHEET'!G1140="","",UPPER('S.D.PASTE SHEET'!G1140))</f>
        <v/>
      </c>
      <c s="72" t="str">
        <f>IF('S.D.PASTE SHEET'!H1140="","",UPPER('S.D.PASTE SHEET'!H1140))</f>
        <v/>
      </c>
      <c s="72" t="str">
        <f>IF('S.D.PASTE SHEET'!I1140="","",'S.D.PASTE SHEET'!I1140)</f>
        <v/>
      </c>
      <c s="73" t="str">
        <f>IF('S.D.PASTE SHEET'!J1140="","",'S.D.PASTE SHEET'!J1140)</f>
        <v/>
      </c>
      <c s="72" t="str">
        <f>IF('S.D.PASTE SHEET'!K1140="","",'S.D.PASTE SHEET'!K1140)</f>
        <v/>
      </c>
      <c s="72" t="str">
        <f>IF('S.D.PASTE SHEET'!L1140="","",'S.D.PASTE SHEET'!L1140)</f>
        <v/>
      </c>
      <c s="72" t="str">
        <f>IF('S.D.PASTE SHEET'!M1140="","",'S.D.PASTE SHEET'!M1140)</f>
        <v/>
      </c>
      <c s="72" t="str">
        <f>IF('S.D.PASTE SHEET'!N1140="","",'S.D.PASTE SHEET'!N1140)</f>
        <v/>
      </c>
      <c s="72" t="str">
        <f>IF('S.D.PASTE SHEET'!O1140="","",'S.D.PASTE SHEET'!O1140)</f>
        <v/>
      </c>
      <c s="72" t="str">
        <f>IF('S.D.PASTE SHEET'!P1140="","",'S.D.PASTE SHEET'!P1140)</f>
        <v/>
      </c>
      <c s="72" t="str">
        <f>IF('S.D.PASTE SHEET'!Q1140="","",'S.D.PASTE SHEET'!Q1140)</f>
        <v/>
      </c>
      <c s="72" t="str">
        <f>IF('S.D.PASTE SHEET'!R1140="","",'S.D.PASTE SHEET'!R1140)</f>
        <v/>
      </c>
      <c s="72" t="str">
        <f>IF('S.D.PASTE SHEET'!S1140="","",'S.D.PASTE SHEET'!S1140)</f>
        <v/>
      </c>
      <c s="72" t="str">
        <f>IF('S.D.PASTE SHEET'!T1140="","",'S.D.PASTE SHEET'!T1140)</f>
        <v/>
      </c>
      <c s="72" t="str">
        <f>IF('S.D.PASTE SHEET'!U1140="","",'S.D.PASTE SHEET'!U1140)</f>
        <v/>
      </c>
      <c s="72" t="str">
        <f>IF('S.D.PASTE SHEET'!V1140="","",'S.D.PASTE SHEET'!V1140)</f>
        <v/>
      </c>
      <c s="72" t="str">
        <f>IF('S.D.PASTE SHEET'!W1140="","",'S.D.PASTE SHEET'!W1140)</f>
        <v/>
      </c>
      <c s="72" t="str">
        <f>IF('S.D.PASTE SHEET'!X1140="","",'S.D.PASTE SHEET'!X1140)</f>
        <v/>
      </c>
      <c s="72" t="str">
        <f>IF('S.D.PASTE SHEET'!Y1140="","",'S.D.PASTE SHEET'!Y1140)</f>
        <v/>
      </c>
      <c s="72" t="str">
        <f>IF('S.D.PASTE SHEET'!Z1140="","",'S.D.PASTE SHEET'!Z1140)</f>
        <v/>
      </c>
      <c s="72" t="str">
        <f>IF('S.D.PASTE SHEET'!AA1140="","",'S.D.PASTE SHEET'!AA1140)</f>
        <v/>
      </c>
      <c s="72" t="str">
        <f>IF('S.D.PASTE SHEET'!AB1140="","",'S.D.PASTE SHEET'!AB1140)</f>
        <v/>
      </c>
      <c s="72" t="str">
        <f>IF('S.D.PASTE SHEET'!AC1140="","",'S.D.PASTE SHEET'!AC1140)</f>
        <v/>
      </c>
      <c s="72" t="str">
        <f>IF('S.D.PASTE SHEET'!AD1140="","",'S.D.PASTE SHEET'!AD1140)</f>
        <v/>
      </c>
      <c s="74"/>
      <c s="70" t="str">
        <f>IF(AK1140="","",IF(AK1140&gt;0,COUNT($AG$2:AG1140),""))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IF(BC1140="","",IF(BC1140&gt;0,COUNT($AY$2:AY1140),""))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1" spans="1:157" ht="15.75" customHeight="1">
      <c r="A1141" s="72" t="str">
        <f>IF('S.D.PASTE SHEET'!A1141="","",'S.D.PASTE SHEET'!A1141)</f>
        <v/>
      </c>
      <c s="72" t="str">
        <f>IF('S.D.PASTE SHEET'!B1141="","",'S.D.PASTE SHEET'!B1141)</f>
        <v/>
      </c>
      <c s="72" t="str">
        <f>IF('S.D.PASTE SHEET'!C1141="","",'S.D.PASTE SHEET'!C1141)</f>
        <v/>
      </c>
      <c s="73" t="str">
        <f>IF('S.D.PASTE SHEET'!D1141="","",'S.D.PASTE SHEET'!D1141)</f>
        <v/>
      </c>
      <c s="72" t="str">
        <f>IF('S.D.PASTE SHEET'!E1141="","",UPPER('S.D.PASTE SHEET'!E1141))</f>
        <v/>
      </c>
      <c s="72" t="str">
        <f>IF('S.D.PASTE SHEET'!F1141="","",'S.D.PASTE SHEET'!F1141)</f>
        <v/>
      </c>
      <c s="72" t="str">
        <f>IF('S.D.PASTE SHEET'!G1141="","",UPPER('S.D.PASTE SHEET'!G1141))</f>
        <v/>
      </c>
      <c s="72" t="str">
        <f>IF('S.D.PASTE SHEET'!H1141="","",UPPER('S.D.PASTE SHEET'!H1141))</f>
        <v/>
      </c>
      <c s="72" t="str">
        <f>IF('S.D.PASTE SHEET'!I1141="","",'S.D.PASTE SHEET'!I1141)</f>
        <v/>
      </c>
      <c s="73" t="str">
        <f>IF('S.D.PASTE SHEET'!J1141="","",'S.D.PASTE SHEET'!J1141)</f>
        <v/>
      </c>
      <c s="72" t="str">
        <f>IF('S.D.PASTE SHEET'!K1141="","",'S.D.PASTE SHEET'!K1141)</f>
        <v/>
      </c>
      <c s="72" t="str">
        <f>IF('S.D.PASTE SHEET'!L1141="","",'S.D.PASTE SHEET'!L1141)</f>
        <v/>
      </c>
      <c s="72" t="str">
        <f>IF('S.D.PASTE SHEET'!M1141="","",'S.D.PASTE SHEET'!M1141)</f>
        <v/>
      </c>
      <c s="72" t="str">
        <f>IF('S.D.PASTE SHEET'!N1141="","",'S.D.PASTE SHEET'!N1141)</f>
        <v/>
      </c>
      <c s="72" t="str">
        <f>IF('S.D.PASTE SHEET'!O1141="","",'S.D.PASTE SHEET'!O1141)</f>
        <v/>
      </c>
      <c s="72" t="str">
        <f>IF('S.D.PASTE SHEET'!P1141="","",'S.D.PASTE SHEET'!P1141)</f>
        <v/>
      </c>
      <c s="72" t="str">
        <f>IF('S.D.PASTE SHEET'!Q1141="","",'S.D.PASTE SHEET'!Q1141)</f>
        <v/>
      </c>
      <c s="72" t="str">
        <f>IF('S.D.PASTE SHEET'!R1141="","",'S.D.PASTE SHEET'!R1141)</f>
        <v/>
      </c>
      <c s="72" t="str">
        <f>IF('S.D.PASTE SHEET'!S1141="","",'S.D.PASTE SHEET'!S1141)</f>
        <v/>
      </c>
      <c s="72" t="str">
        <f>IF('S.D.PASTE SHEET'!T1141="","",'S.D.PASTE SHEET'!T1141)</f>
        <v/>
      </c>
      <c s="72" t="str">
        <f>IF('S.D.PASTE SHEET'!U1141="","",'S.D.PASTE SHEET'!U1141)</f>
        <v/>
      </c>
      <c s="72" t="str">
        <f>IF('S.D.PASTE SHEET'!V1141="","",'S.D.PASTE SHEET'!V1141)</f>
        <v/>
      </c>
      <c s="72" t="str">
        <f>IF('S.D.PASTE SHEET'!W1141="","",'S.D.PASTE SHEET'!W1141)</f>
        <v/>
      </c>
      <c s="72" t="str">
        <f>IF('S.D.PASTE SHEET'!X1141="","",'S.D.PASTE SHEET'!X1141)</f>
        <v/>
      </c>
      <c s="72" t="str">
        <f>IF('S.D.PASTE SHEET'!Y1141="","",'S.D.PASTE SHEET'!Y1141)</f>
        <v/>
      </c>
      <c s="72" t="str">
        <f>IF('S.D.PASTE SHEET'!Z1141="","",'S.D.PASTE SHEET'!Z1141)</f>
        <v/>
      </c>
      <c s="72" t="str">
        <f>IF('S.D.PASTE SHEET'!AA1141="","",'S.D.PASTE SHEET'!AA1141)</f>
        <v/>
      </c>
      <c s="72" t="str">
        <f>IF('S.D.PASTE SHEET'!AB1141="","",'S.D.PASTE SHEET'!AB1141)</f>
        <v/>
      </c>
      <c s="72" t="str">
        <f>IF('S.D.PASTE SHEET'!AC1141="","",'S.D.PASTE SHEET'!AC1141)</f>
        <v/>
      </c>
      <c s="72" t="str">
        <f>IF('S.D.PASTE SHEET'!AD1141="","",'S.D.PASTE SHEET'!AD1141)</f>
        <v/>
      </c>
      <c s="74"/>
      <c s="70" t="str">
        <f>IF(AK1141="","",IF(AK1141&gt;0,COUNT($AG$2:AG1141),""))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IF(BC1141="","",IF(BC1141&gt;0,COUNT($AY$2:AY1141),""))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2" spans="1:157" ht="15.75" customHeight="1">
      <c r="A1142" s="72" t="str">
        <f>IF('S.D.PASTE SHEET'!A1142="","",'S.D.PASTE SHEET'!A1142)</f>
        <v/>
      </c>
      <c s="72" t="str">
        <f>IF('S.D.PASTE SHEET'!B1142="","",'S.D.PASTE SHEET'!B1142)</f>
        <v/>
      </c>
      <c s="72" t="str">
        <f>IF('S.D.PASTE SHEET'!C1142="","",'S.D.PASTE SHEET'!C1142)</f>
        <v/>
      </c>
      <c s="73" t="str">
        <f>IF('S.D.PASTE SHEET'!D1142="","",'S.D.PASTE SHEET'!D1142)</f>
        <v/>
      </c>
      <c s="72" t="str">
        <f>IF('S.D.PASTE SHEET'!E1142="","",UPPER('S.D.PASTE SHEET'!E1142))</f>
        <v/>
      </c>
      <c s="72" t="str">
        <f>IF('S.D.PASTE SHEET'!F1142="","",'S.D.PASTE SHEET'!F1142)</f>
        <v/>
      </c>
      <c s="72" t="str">
        <f>IF('S.D.PASTE SHEET'!G1142="","",UPPER('S.D.PASTE SHEET'!G1142))</f>
        <v/>
      </c>
      <c s="72" t="str">
        <f>IF('S.D.PASTE SHEET'!H1142="","",UPPER('S.D.PASTE SHEET'!H1142))</f>
        <v/>
      </c>
      <c s="72" t="str">
        <f>IF('S.D.PASTE SHEET'!I1142="","",'S.D.PASTE SHEET'!I1142)</f>
        <v/>
      </c>
      <c s="73" t="str">
        <f>IF('S.D.PASTE SHEET'!J1142="","",'S.D.PASTE SHEET'!J1142)</f>
        <v/>
      </c>
      <c s="72" t="str">
        <f>IF('S.D.PASTE SHEET'!K1142="","",'S.D.PASTE SHEET'!K1142)</f>
        <v/>
      </c>
      <c s="72" t="str">
        <f>IF('S.D.PASTE SHEET'!L1142="","",'S.D.PASTE SHEET'!L1142)</f>
        <v/>
      </c>
      <c s="72" t="str">
        <f>IF('S.D.PASTE SHEET'!M1142="","",'S.D.PASTE SHEET'!M1142)</f>
        <v/>
      </c>
      <c s="72" t="str">
        <f>IF('S.D.PASTE SHEET'!N1142="","",'S.D.PASTE SHEET'!N1142)</f>
        <v/>
      </c>
      <c s="72" t="str">
        <f>IF('S.D.PASTE SHEET'!O1142="","",'S.D.PASTE SHEET'!O1142)</f>
        <v/>
      </c>
      <c s="72" t="str">
        <f>IF('S.D.PASTE SHEET'!P1142="","",'S.D.PASTE SHEET'!P1142)</f>
        <v/>
      </c>
      <c s="72" t="str">
        <f>IF('S.D.PASTE SHEET'!Q1142="","",'S.D.PASTE SHEET'!Q1142)</f>
        <v/>
      </c>
      <c s="72" t="str">
        <f>IF('S.D.PASTE SHEET'!R1142="","",'S.D.PASTE SHEET'!R1142)</f>
        <v/>
      </c>
      <c s="72" t="str">
        <f>IF('S.D.PASTE SHEET'!S1142="","",'S.D.PASTE SHEET'!S1142)</f>
        <v/>
      </c>
      <c s="72" t="str">
        <f>IF('S.D.PASTE SHEET'!T1142="","",'S.D.PASTE SHEET'!T1142)</f>
        <v/>
      </c>
      <c s="72" t="str">
        <f>IF('S.D.PASTE SHEET'!U1142="","",'S.D.PASTE SHEET'!U1142)</f>
        <v/>
      </c>
      <c s="72" t="str">
        <f>IF('S.D.PASTE SHEET'!V1142="","",'S.D.PASTE SHEET'!V1142)</f>
        <v/>
      </c>
      <c s="72" t="str">
        <f>IF('S.D.PASTE SHEET'!W1142="","",'S.D.PASTE SHEET'!W1142)</f>
        <v/>
      </c>
      <c s="72" t="str">
        <f>IF('S.D.PASTE SHEET'!X1142="","",'S.D.PASTE SHEET'!X1142)</f>
        <v/>
      </c>
      <c s="72" t="str">
        <f>IF('S.D.PASTE SHEET'!Y1142="","",'S.D.PASTE SHEET'!Y1142)</f>
        <v/>
      </c>
      <c s="72" t="str">
        <f>IF('S.D.PASTE SHEET'!Z1142="","",'S.D.PASTE SHEET'!Z1142)</f>
        <v/>
      </c>
      <c s="72" t="str">
        <f>IF('S.D.PASTE SHEET'!AA1142="","",'S.D.PASTE SHEET'!AA1142)</f>
        <v/>
      </c>
      <c s="72" t="str">
        <f>IF('S.D.PASTE SHEET'!AB1142="","",'S.D.PASTE SHEET'!AB1142)</f>
        <v/>
      </c>
      <c s="72" t="str">
        <f>IF('S.D.PASTE SHEET'!AC1142="","",'S.D.PASTE SHEET'!AC1142)</f>
        <v/>
      </c>
      <c s="72" t="str">
        <f>IF('S.D.PASTE SHEET'!AD1142="","",'S.D.PASTE SHEET'!AD1142)</f>
        <v/>
      </c>
      <c s="74"/>
      <c s="70" t="str">
        <f>IF(AK1142="","",IF(AK1142&gt;0,COUNT($AG$2:AG1142),""))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IF(BC1142="","",IF(BC1142&gt;0,COUNT($AY$2:AY1142),""))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3" spans="1:157" ht="15.75" customHeight="1">
      <c r="A1143" s="72" t="str">
        <f>IF('S.D.PASTE SHEET'!A1143="","",'S.D.PASTE SHEET'!A1143)</f>
        <v/>
      </c>
      <c s="72" t="str">
        <f>IF('S.D.PASTE SHEET'!B1143="","",'S.D.PASTE SHEET'!B1143)</f>
        <v/>
      </c>
      <c s="72" t="str">
        <f>IF('S.D.PASTE SHEET'!C1143="","",'S.D.PASTE SHEET'!C1143)</f>
        <v/>
      </c>
      <c s="73" t="str">
        <f>IF('S.D.PASTE SHEET'!D1143="","",'S.D.PASTE SHEET'!D1143)</f>
        <v/>
      </c>
      <c s="72" t="str">
        <f>IF('S.D.PASTE SHEET'!E1143="","",UPPER('S.D.PASTE SHEET'!E1143))</f>
        <v/>
      </c>
      <c s="72" t="str">
        <f>IF('S.D.PASTE SHEET'!F1143="","",'S.D.PASTE SHEET'!F1143)</f>
        <v/>
      </c>
      <c s="72" t="str">
        <f>IF('S.D.PASTE SHEET'!G1143="","",UPPER('S.D.PASTE SHEET'!G1143))</f>
        <v/>
      </c>
      <c s="72" t="str">
        <f>IF('S.D.PASTE SHEET'!H1143="","",UPPER('S.D.PASTE SHEET'!H1143))</f>
        <v/>
      </c>
      <c s="72" t="str">
        <f>IF('S.D.PASTE SHEET'!I1143="","",'S.D.PASTE SHEET'!I1143)</f>
        <v/>
      </c>
      <c s="73" t="str">
        <f>IF('S.D.PASTE SHEET'!J1143="","",'S.D.PASTE SHEET'!J1143)</f>
        <v/>
      </c>
      <c s="72" t="str">
        <f>IF('S.D.PASTE SHEET'!K1143="","",'S.D.PASTE SHEET'!K1143)</f>
        <v/>
      </c>
      <c s="72" t="str">
        <f>IF('S.D.PASTE SHEET'!L1143="","",'S.D.PASTE SHEET'!L1143)</f>
        <v/>
      </c>
      <c s="72" t="str">
        <f>IF('S.D.PASTE SHEET'!M1143="","",'S.D.PASTE SHEET'!M1143)</f>
        <v/>
      </c>
      <c s="72" t="str">
        <f>IF('S.D.PASTE SHEET'!N1143="","",'S.D.PASTE SHEET'!N1143)</f>
        <v/>
      </c>
      <c s="72" t="str">
        <f>IF('S.D.PASTE SHEET'!O1143="","",'S.D.PASTE SHEET'!O1143)</f>
        <v/>
      </c>
      <c s="72" t="str">
        <f>IF('S.D.PASTE SHEET'!P1143="","",'S.D.PASTE SHEET'!P1143)</f>
        <v/>
      </c>
      <c s="72" t="str">
        <f>IF('S.D.PASTE SHEET'!Q1143="","",'S.D.PASTE SHEET'!Q1143)</f>
        <v/>
      </c>
      <c s="72" t="str">
        <f>IF('S.D.PASTE SHEET'!R1143="","",'S.D.PASTE SHEET'!R1143)</f>
        <v/>
      </c>
      <c s="72" t="str">
        <f>IF('S.D.PASTE SHEET'!S1143="","",'S.D.PASTE SHEET'!S1143)</f>
        <v/>
      </c>
      <c s="72" t="str">
        <f>IF('S.D.PASTE SHEET'!T1143="","",'S.D.PASTE SHEET'!T1143)</f>
        <v/>
      </c>
      <c s="72" t="str">
        <f>IF('S.D.PASTE SHEET'!U1143="","",'S.D.PASTE SHEET'!U1143)</f>
        <v/>
      </c>
      <c s="72" t="str">
        <f>IF('S.D.PASTE SHEET'!V1143="","",'S.D.PASTE SHEET'!V1143)</f>
        <v/>
      </c>
      <c s="72" t="str">
        <f>IF('S.D.PASTE SHEET'!W1143="","",'S.D.PASTE SHEET'!W1143)</f>
        <v/>
      </c>
      <c s="72" t="str">
        <f>IF('S.D.PASTE SHEET'!X1143="","",'S.D.PASTE SHEET'!X1143)</f>
        <v/>
      </c>
      <c s="72" t="str">
        <f>IF('S.D.PASTE SHEET'!Y1143="","",'S.D.PASTE SHEET'!Y1143)</f>
        <v/>
      </c>
      <c s="72" t="str">
        <f>IF('S.D.PASTE SHEET'!Z1143="","",'S.D.PASTE SHEET'!Z1143)</f>
        <v/>
      </c>
      <c s="72" t="str">
        <f>IF('S.D.PASTE SHEET'!AA1143="","",'S.D.PASTE SHEET'!AA1143)</f>
        <v/>
      </c>
      <c s="72" t="str">
        <f>IF('S.D.PASTE SHEET'!AB1143="","",'S.D.PASTE SHEET'!AB1143)</f>
        <v/>
      </c>
      <c s="72" t="str">
        <f>IF('S.D.PASTE SHEET'!AC1143="","",'S.D.PASTE SHEET'!AC1143)</f>
        <v/>
      </c>
      <c s="72" t="str">
        <f>IF('S.D.PASTE SHEET'!AD1143="","",'S.D.PASTE SHEET'!AD1143)</f>
        <v/>
      </c>
      <c s="74"/>
      <c s="70" t="str">
        <f>IF(AK1143="","",IF(AK1143&gt;0,COUNT($AG$2:AG1143),""))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IF(BC1143="","",IF(BC1143&gt;0,COUNT($AY$2:AY1143),""))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4" spans="1:157" ht="15.75" customHeight="1">
      <c r="A1144" s="72" t="str">
        <f>IF('S.D.PASTE SHEET'!A1144="","",'S.D.PASTE SHEET'!A1144)</f>
        <v/>
      </c>
      <c s="72" t="str">
        <f>IF('S.D.PASTE SHEET'!B1144="","",'S.D.PASTE SHEET'!B1144)</f>
        <v/>
      </c>
      <c s="72" t="str">
        <f>IF('S.D.PASTE SHEET'!C1144="","",'S.D.PASTE SHEET'!C1144)</f>
        <v/>
      </c>
      <c s="73" t="str">
        <f>IF('S.D.PASTE SHEET'!D1144="","",'S.D.PASTE SHEET'!D1144)</f>
        <v/>
      </c>
      <c s="72" t="str">
        <f>IF('S.D.PASTE SHEET'!E1144="","",UPPER('S.D.PASTE SHEET'!E1144))</f>
        <v/>
      </c>
      <c s="72" t="str">
        <f>IF('S.D.PASTE SHEET'!F1144="","",'S.D.PASTE SHEET'!F1144)</f>
        <v/>
      </c>
      <c s="72" t="str">
        <f>IF('S.D.PASTE SHEET'!G1144="","",UPPER('S.D.PASTE SHEET'!G1144))</f>
        <v/>
      </c>
      <c s="72" t="str">
        <f>IF('S.D.PASTE SHEET'!H1144="","",UPPER('S.D.PASTE SHEET'!H1144))</f>
        <v/>
      </c>
      <c s="72" t="str">
        <f>IF('S.D.PASTE SHEET'!I1144="","",'S.D.PASTE SHEET'!I1144)</f>
        <v/>
      </c>
      <c s="73" t="str">
        <f>IF('S.D.PASTE SHEET'!J1144="","",'S.D.PASTE SHEET'!J1144)</f>
        <v/>
      </c>
      <c s="72" t="str">
        <f>IF('S.D.PASTE SHEET'!K1144="","",'S.D.PASTE SHEET'!K1144)</f>
        <v/>
      </c>
      <c s="72" t="str">
        <f>IF('S.D.PASTE SHEET'!L1144="","",'S.D.PASTE SHEET'!L1144)</f>
        <v/>
      </c>
      <c s="72" t="str">
        <f>IF('S.D.PASTE SHEET'!M1144="","",'S.D.PASTE SHEET'!M1144)</f>
        <v/>
      </c>
      <c s="72" t="str">
        <f>IF('S.D.PASTE SHEET'!N1144="","",'S.D.PASTE SHEET'!N1144)</f>
        <v/>
      </c>
      <c s="72" t="str">
        <f>IF('S.D.PASTE SHEET'!O1144="","",'S.D.PASTE SHEET'!O1144)</f>
        <v/>
      </c>
      <c s="72" t="str">
        <f>IF('S.D.PASTE SHEET'!P1144="","",'S.D.PASTE SHEET'!P1144)</f>
        <v/>
      </c>
      <c s="72" t="str">
        <f>IF('S.D.PASTE SHEET'!Q1144="","",'S.D.PASTE SHEET'!Q1144)</f>
        <v/>
      </c>
      <c s="72" t="str">
        <f>IF('S.D.PASTE SHEET'!R1144="","",'S.D.PASTE SHEET'!R1144)</f>
        <v/>
      </c>
      <c s="72" t="str">
        <f>IF('S.D.PASTE SHEET'!S1144="","",'S.D.PASTE SHEET'!S1144)</f>
        <v/>
      </c>
      <c s="72" t="str">
        <f>IF('S.D.PASTE SHEET'!T1144="","",'S.D.PASTE SHEET'!T1144)</f>
        <v/>
      </c>
      <c s="72" t="str">
        <f>IF('S.D.PASTE SHEET'!U1144="","",'S.D.PASTE SHEET'!U1144)</f>
        <v/>
      </c>
      <c s="72" t="str">
        <f>IF('S.D.PASTE SHEET'!V1144="","",'S.D.PASTE SHEET'!V1144)</f>
        <v/>
      </c>
      <c s="72" t="str">
        <f>IF('S.D.PASTE SHEET'!W1144="","",'S.D.PASTE SHEET'!W1144)</f>
        <v/>
      </c>
      <c s="72" t="str">
        <f>IF('S.D.PASTE SHEET'!X1144="","",'S.D.PASTE SHEET'!X1144)</f>
        <v/>
      </c>
      <c s="72" t="str">
        <f>IF('S.D.PASTE SHEET'!Y1144="","",'S.D.PASTE SHEET'!Y1144)</f>
        <v/>
      </c>
      <c s="72" t="str">
        <f>IF('S.D.PASTE SHEET'!Z1144="","",'S.D.PASTE SHEET'!Z1144)</f>
        <v/>
      </c>
      <c s="72" t="str">
        <f>IF('S.D.PASTE SHEET'!AA1144="","",'S.D.PASTE SHEET'!AA1144)</f>
        <v/>
      </c>
      <c s="72" t="str">
        <f>IF('S.D.PASTE SHEET'!AB1144="","",'S.D.PASTE SHEET'!AB1144)</f>
        <v/>
      </c>
      <c s="72" t="str">
        <f>IF('S.D.PASTE SHEET'!AC1144="","",'S.D.PASTE SHEET'!AC1144)</f>
        <v/>
      </c>
      <c s="72" t="str">
        <f>IF('S.D.PASTE SHEET'!AD1144="","",'S.D.PASTE SHEET'!AD1144)</f>
        <v/>
      </c>
      <c s="74"/>
      <c s="70" t="str">
        <f>IF(AK1144="","",IF(AK1144&gt;0,COUNT($AG$2:AG1144),""))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IF(BC1144="","",IF(BC1144&gt;0,COUNT($AY$2:AY1144),""))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5" spans="1:157" ht="15.75" customHeight="1">
      <c r="A1145" s="72" t="str">
        <f>IF('S.D.PASTE SHEET'!A1145="","",'S.D.PASTE SHEET'!A1145)</f>
        <v/>
      </c>
      <c s="72" t="str">
        <f>IF('S.D.PASTE SHEET'!B1145="","",'S.D.PASTE SHEET'!B1145)</f>
        <v/>
      </c>
      <c s="72" t="str">
        <f>IF('S.D.PASTE SHEET'!C1145="","",'S.D.PASTE SHEET'!C1145)</f>
        <v/>
      </c>
      <c s="73" t="str">
        <f>IF('S.D.PASTE SHEET'!D1145="","",'S.D.PASTE SHEET'!D1145)</f>
        <v/>
      </c>
      <c s="72" t="str">
        <f>IF('S.D.PASTE SHEET'!E1145="","",UPPER('S.D.PASTE SHEET'!E1145))</f>
        <v/>
      </c>
      <c s="72" t="str">
        <f>IF('S.D.PASTE SHEET'!F1145="","",'S.D.PASTE SHEET'!F1145)</f>
        <v/>
      </c>
      <c s="72" t="str">
        <f>IF('S.D.PASTE SHEET'!G1145="","",UPPER('S.D.PASTE SHEET'!G1145))</f>
        <v/>
      </c>
      <c s="72" t="str">
        <f>IF('S.D.PASTE SHEET'!H1145="","",UPPER('S.D.PASTE SHEET'!H1145))</f>
        <v/>
      </c>
      <c s="72" t="str">
        <f>IF('S.D.PASTE SHEET'!I1145="","",'S.D.PASTE SHEET'!I1145)</f>
        <v/>
      </c>
      <c s="73" t="str">
        <f>IF('S.D.PASTE SHEET'!J1145="","",'S.D.PASTE SHEET'!J1145)</f>
        <v/>
      </c>
      <c s="72" t="str">
        <f>IF('S.D.PASTE SHEET'!K1145="","",'S.D.PASTE SHEET'!K1145)</f>
        <v/>
      </c>
      <c s="72" t="str">
        <f>IF('S.D.PASTE SHEET'!L1145="","",'S.D.PASTE SHEET'!L1145)</f>
        <v/>
      </c>
      <c s="72" t="str">
        <f>IF('S.D.PASTE SHEET'!M1145="","",'S.D.PASTE SHEET'!M1145)</f>
        <v/>
      </c>
      <c s="72" t="str">
        <f>IF('S.D.PASTE SHEET'!N1145="","",'S.D.PASTE SHEET'!N1145)</f>
        <v/>
      </c>
      <c s="72" t="str">
        <f>IF('S.D.PASTE SHEET'!O1145="","",'S.D.PASTE SHEET'!O1145)</f>
        <v/>
      </c>
      <c s="72" t="str">
        <f>IF('S.D.PASTE SHEET'!P1145="","",'S.D.PASTE SHEET'!P1145)</f>
        <v/>
      </c>
      <c s="72" t="str">
        <f>IF('S.D.PASTE SHEET'!Q1145="","",'S.D.PASTE SHEET'!Q1145)</f>
        <v/>
      </c>
      <c s="72" t="str">
        <f>IF('S.D.PASTE SHEET'!R1145="","",'S.D.PASTE SHEET'!R1145)</f>
        <v/>
      </c>
      <c s="72" t="str">
        <f>IF('S.D.PASTE SHEET'!S1145="","",'S.D.PASTE SHEET'!S1145)</f>
        <v/>
      </c>
      <c s="72" t="str">
        <f>IF('S.D.PASTE SHEET'!T1145="","",'S.D.PASTE SHEET'!T1145)</f>
        <v/>
      </c>
      <c s="72" t="str">
        <f>IF('S.D.PASTE SHEET'!U1145="","",'S.D.PASTE SHEET'!U1145)</f>
        <v/>
      </c>
      <c s="72" t="str">
        <f>IF('S.D.PASTE SHEET'!V1145="","",'S.D.PASTE SHEET'!V1145)</f>
        <v/>
      </c>
      <c s="72" t="str">
        <f>IF('S.D.PASTE SHEET'!W1145="","",'S.D.PASTE SHEET'!W1145)</f>
        <v/>
      </c>
      <c s="72" t="str">
        <f>IF('S.D.PASTE SHEET'!X1145="","",'S.D.PASTE SHEET'!X1145)</f>
        <v/>
      </c>
      <c s="72" t="str">
        <f>IF('S.D.PASTE SHEET'!Y1145="","",'S.D.PASTE SHEET'!Y1145)</f>
        <v/>
      </c>
      <c s="72" t="str">
        <f>IF('S.D.PASTE SHEET'!Z1145="","",'S.D.PASTE SHEET'!Z1145)</f>
        <v/>
      </c>
      <c s="72" t="str">
        <f>IF('S.D.PASTE SHEET'!AA1145="","",'S.D.PASTE SHEET'!AA1145)</f>
        <v/>
      </c>
      <c s="72" t="str">
        <f>IF('S.D.PASTE SHEET'!AB1145="","",'S.D.PASTE SHEET'!AB1145)</f>
        <v/>
      </c>
      <c s="72" t="str">
        <f>IF('S.D.PASTE SHEET'!AC1145="","",'S.D.PASTE SHEET'!AC1145)</f>
        <v/>
      </c>
      <c s="72" t="str">
        <f>IF('S.D.PASTE SHEET'!AD1145="","",'S.D.PASTE SHEET'!AD1145)</f>
        <v/>
      </c>
      <c s="74"/>
      <c s="70" t="str">
        <f>IF(AK1145="","",IF(AK1145&gt;0,COUNT($AG$2:AG1145),""))</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IF(BC1145="","",IF(BC1145&gt;0,COUNT($AY$2:AY1145),""))</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6" spans="1:157" ht="15.75" customHeight="1">
      <c r="A1146" s="72" t="str">
        <f>IF('S.D.PASTE SHEET'!A1146="","",'S.D.PASTE SHEET'!A1146)</f>
        <v/>
      </c>
      <c s="72" t="str">
        <f>IF('S.D.PASTE SHEET'!B1146="","",'S.D.PASTE SHEET'!B1146)</f>
        <v/>
      </c>
      <c s="72" t="str">
        <f>IF('S.D.PASTE SHEET'!C1146="","",'S.D.PASTE SHEET'!C1146)</f>
        <v/>
      </c>
      <c s="73" t="str">
        <f>IF('S.D.PASTE SHEET'!D1146="","",'S.D.PASTE SHEET'!D1146)</f>
        <v/>
      </c>
      <c s="72" t="str">
        <f>IF('S.D.PASTE SHEET'!E1146="","",UPPER('S.D.PASTE SHEET'!E1146))</f>
        <v/>
      </c>
      <c s="72" t="str">
        <f>IF('S.D.PASTE SHEET'!F1146="","",'S.D.PASTE SHEET'!F1146)</f>
        <v/>
      </c>
      <c s="72" t="str">
        <f>IF('S.D.PASTE SHEET'!G1146="","",UPPER('S.D.PASTE SHEET'!G1146))</f>
        <v/>
      </c>
      <c s="72" t="str">
        <f>IF('S.D.PASTE SHEET'!H1146="","",UPPER('S.D.PASTE SHEET'!H1146))</f>
        <v/>
      </c>
      <c s="72" t="str">
        <f>IF('S.D.PASTE SHEET'!I1146="","",'S.D.PASTE SHEET'!I1146)</f>
        <v/>
      </c>
      <c s="73" t="str">
        <f>IF('S.D.PASTE SHEET'!J1146="","",'S.D.PASTE SHEET'!J1146)</f>
        <v/>
      </c>
      <c s="72" t="str">
        <f>IF('S.D.PASTE SHEET'!K1146="","",'S.D.PASTE SHEET'!K1146)</f>
        <v/>
      </c>
      <c s="72" t="str">
        <f>IF('S.D.PASTE SHEET'!L1146="","",'S.D.PASTE SHEET'!L1146)</f>
        <v/>
      </c>
      <c s="72" t="str">
        <f>IF('S.D.PASTE SHEET'!M1146="","",'S.D.PASTE SHEET'!M1146)</f>
        <v/>
      </c>
      <c s="72" t="str">
        <f>IF('S.D.PASTE SHEET'!N1146="","",'S.D.PASTE SHEET'!N1146)</f>
        <v/>
      </c>
      <c s="72" t="str">
        <f>IF('S.D.PASTE SHEET'!O1146="","",'S.D.PASTE SHEET'!O1146)</f>
        <v/>
      </c>
      <c s="72" t="str">
        <f>IF('S.D.PASTE SHEET'!P1146="","",'S.D.PASTE SHEET'!P1146)</f>
        <v/>
      </c>
      <c s="72" t="str">
        <f>IF('S.D.PASTE SHEET'!Q1146="","",'S.D.PASTE SHEET'!Q1146)</f>
        <v/>
      </c>
      <c s="72" t="str">
        <f>IF('S.D.PASTE SHEET'!R1146="","",'S.D.PASTE SHEET'!R1146)</f>
        <v/>
      </c>
      <c s="72" t="str">
        <f>IF('S.D.PASTE SHEET'!S1146="","",'S.D.PASTE SHEET'!S1146)</f>
        <v/>
      </c>
      <c s="72" t="str">
        <f>IF('S.D.PASTE SHEET'!T1146="","",'S.D.PASTE SHEET'!T1146)</f>
        <v/>
      </c>
      <c s="72" t="str">
        <f>IF('S.D.PASTE SHEET'!U1146="","",'S.D.PASTE SHEET'!U1146)</f>
        <v/>
      </c>
      <c s="72" t="str">
        <f>IF('S.D.PASTE SHEET'!V1146="","",'S.D.PASTE SHEET'!V1146)</f>
        <v/>
      </c>
      <c s="72" t="str">
        <f>IF('S.D.PASTE SHEET'!W1146="","",'S.D.PASTE SHEET'!W1146)</f>
        <v/>
      </c>
      <c s="72" t="str">
        <f>IF('S.D.PASTE SHEET'!X1146="","",'S.D.PASTE SHEET'!X1146)</f>
        <v/>
      </c>
      <c s="72" t="str">
        <f>IF('S.D.PASTE SHEET'!Y1146="","",'S.D.PASTE SHEET'!Y1146)</f>
        <v/>
      </c>
      <c s="72" t="str">
        <f>IF('S.D.PASTE SHEET'!Z1146="","",'S.D.PASTE SHEET'!Z1146)</f>
        <v/>
      </c>
      <c s="72" t="str">
        <f>IF('S.D.PASTE SHEET'!AA1146="","",'S.D.PASTE SHEET'!AA1146)</f>
        <v/>
      </c>
      <c s="72" t="str">
        <f>IF('S.D.PASTE SHEET'!AB1146="","",'S.D.PASTE SHEET'!AB1146)</f>
        <v/>
      </c>
      <c s="72" t="str">
        <f>IF('S.D.PASTE SHEET'!AC1146="","",'S.D.PASTE SHEET'!AC1146)</f>
        <v/>
      </c>
      <c s="72" t="str">
        <f>IF('S.D.PASTE SHEET'!AD1146="","",'S.D.PASTE SHEET'!AD1146)</f>
        <v/>
      </c>
      <c s="74"/>
      <c s="70" t="str">
        <f>IF(AK1146="","",IF(AK1146&gt;0,COUNT($AG$2:AG1146),""))</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IF(BC1146="","",IF(BC1146&gt;0,COUNT($AY$2:AY1146),""))</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7" spans="1:157" ht="15.75" customHeight="1">
      <c r="A1147" s="72" t="str">
        <f>IF('S.D.PASTE SHEET'!A1147="","",'S.D.PASTE SHEET'!A1147)</f>
        <v/>
      </c>
      <c s="72" t="str">
        <f>IF('S.D.PASTE SHEET'!B1147="","",'S.D.PASTE SHEET'!B1147)</f>
        <v/>
      </c>
      <c s="72" t="str">
        <f>IF('S.D.PASTE SHEET'!C1147="","",'S.D.PASTE SHEET'!C1147)</f>
        <v/>
      </c>
      <c s="73" t="str">
        <f>IF('S.D.PASTE SHEET'!D1147="","",'S.D.PASTE SHEET'!D1147)</f>
        <v/>
      </c>
      <c s="72" t="str">
        <f>IF('S.D.PASTE SHEET'!E1147="","",UPPER('S.D.PASTE SHEET'!E1147))</f>
        <v/>
      </c>
      <c s="72" t="str">
        <f>IF('S.D.PASTE SHEET'!F1147="","",'S.D.PASTE SHEET'!F1147)</f>
        <v/>
      </c>
      <c s="72" t="str">
        <f>IF('S.D.PASTE SHEET'!G1147="","",UPPER('S.D.PASTE SHEET'!G1147))</f>
        <v/>
      </c>
      <c s="72" t="str">
        <f>IF('S.D.PASTE SHEET'!H1147="","",UPPER('S.D.PASTE SHEET'!H1147))</f>
        <v/>
      </c>
      <c s="72" t="str">
        <f>IF('S.D.PASTE SHEET'!I1147="","",'S.D.PASTE SHEET'!I1147)</f>
        <v/>
      </c>
      <c s="73" t="str">
        <f>IF('S.D.PASTE SHEET'!J1147="","",'S.D.PASTE SHEET'!J1147)</f>
        <v/>
      </c>
      <c s="72" t="str">
        <f>IF('S.D.PASTE SHEET'!K1147="","",'S.D.PASTE SHEET'!K1147)</f>
        <v/>
      </c>
      <c s="72" t="str">
        <f>IF('S.D.PASTE SHEET'!L1147="","",'S.D.PASTE SHEET'!L1147)</f>
        <v/>
      </c>
      <c s="72" t="str">
        <f>IF('S.D.PASTE SHEET'!M1147="","",'S.D.PASTE SHEET'!M1147)</f>
        <v/>
      </c>
      <c s="72" t="str">
        <f>IF('S.D.PASTE SHEET'!N1147="","",'S.D.PASTE SHEET'!N1147)</f>
        <v/>
      </c>
      <c s="72" t="str">
        <f>IF('S.D.PASTE SHEET'!O1147="","",'S.D.PASTE SHEET'!O1147)</f>
        <v/>
      </c>
      <c s="72" t="str">
        <f>IF('S.D.PASTE SHEET'!P1147="","",'S.D.PASTE SHEET'!P1147)</f>
        <v/>
      </c>
      <c s="72" t="str">
        <f>IF('S.D.PASTE SHEET'!Q1147="","",'S.D.PASTE SHEET'!Q1147)</f>
        <v/>
      </c>
      <c s="72" t="str">
        <f>IF('S.D.PASTE SHEET'!R1147="","",'S.D.PASTE SHEET'!R1147)</f>
        <v/>
      </c>
      <c s="72" t="str">
        <f>IF('S.D.PASTE SHEET'!S1147="","",'S.D.PASTE SHEET'!S1147)</f>
        <v/>
      </c>
      <c s="72" t="str">
        <f>IF('S.D.PASTE SHEET'!T1147="","",'S.D.PASTE SHEET'!T1147)</f>
        <v/>
      </c>
      <c s="72" t="str">
        <f>IF('S.D.PASTE SHEET'!U1147="","",'S.D.PASTE SHEET'!U1147)</f>
        <v/>
      </c>
      <c s="72" t="str">
        <f>IF('S.D.PASTE SHEET'!V1147="","",'S.D.PASTE SHEET'!V1147)</f>
        <v/>
      </c>
      <c s="72" t="str">
        <f>IF('S.D.PASTE SHEET'!W1147="","",'S.D.PASTE SHEET'!W1147)</f>
        <v/>
      </c>
      <c s="72" t="str">
        <f>IF('S.D.PASTE SHEET'!X1147="","",'S.D.PASTE SHEET'!X1147)</f>
        <v/>
      </c>
      <c s="72" t="str">
        <f>IF('S.D.PASTE SHEET'!Y1147="","",'S.D.PASTE SHEET'!Y1147)</f>
        <v/>
      </c>
      <c s="72" t="str">
        <f>IF('S.D.PASTE SHEET'!Z1147="","",'S.D.PASTE SHEET'!Z1147)</f>
        <v/>
      </c>
      <c s="72" t="str">
        <f>IF('S.D.PASTE SHEET'!AA1147="","",'S.D.PASTE SHEET'!AA1147)</f>
        <v/>
      </c>
      <c s="72" t="str">
        <f>IF('S.D.PASTE SHEET'!AB1147="","",'S.D.PASTE SHEET'!AB1147)</f>
        <v/>
      </c>
      <c s="72" t="str">
        <f>IF('S.D.PASTE SHEET'!AC1147="","",'S.D.PASTE SHEET'!AC1147)</f>
        <v/>
      </c>
      <c s="72" t="str">
        <f>IF('S.D.PASTE SHEET'!AD1147="","",'S.D.PASTE SHEET'!AD1147)</f>
        <v/>
      </c>
      <c s="74"/>
      <c s="70" t="str">
        <f>IF(AK1147="","",IF(AK1147&gt;0,COUNT($AG$2:AG1147),""))</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IF(BC1147="","",IF(BC1147&gt;0,COUNT($AY$2:AY1147),""))</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8" spans="1:157" ht="15.75" customHeight="1">
      <c r="A1148" s="72" t="str">
        <f>IF('S.D.PASTE SHEET'!A1148="","",'S.D.PASTE SHEET'!A1148)</f>
        <v/>
      </c>
      <c s="72" t="str">
        <f>IF('S.D.PASTE SHEET'!B1148="","",'S.D.PASTE SHEET'!B1148)</f>
        <v/>
      </c>
      <c s="72" t="str">
        <f>IF('S.D.PASTE SHEET'!C1148="","",'S.D.PASTE SHEET'!C1148)</f>
        <v/>
      </c>
      <c s="73" t="str">
        <f>IF('S.D.PASTE SHEET'!D1148="","",'S.D.PASTE SHEET'!D1148)</f>
        <v/>
      </c>
      <c s="72" t="str">
        <f>IF('S.D.PASTE SHEET'!E1148="","",UPPER('S.D.PASTE SHEET'!E1148))</f>
        <v/>
      </c>
      <c s="72" t="str">
        <f>IF('S.D.PASTE SHEET'!F1148="","",'S.D.PASTE SHEET'!F1148)</f>
        <v/>
      </c>
      <c s="72" t="str">
        <f>IF('S.D.PASTE SHEET'!G1148="","",UPPER('S.D.PASTE SHEET'!G1148))</f>
        <v/>
      </c>
      <c s="72" t="str">
        <f>IF('S.D.PASTE SHEET'!H1148="","",UPPER('S.D.PASTE SHEET'!H1148))</f>
        <v/>
      </c>
      <c s="72" t="str">
        <f>IF('S.D.PASTE SHEET'!I1148="","",'S.D.PASTE SHEET'!I1148)</f>
        <v/>
      </c>
      <c s="73" t="str">
        <f>IF('S.D.PASTE SHEET'!J1148="","",'S.D.PASTE SHEET'!J1148)</f>
        <v/>
      </c>
      <c s="72" t="str">
        <f>IF('S.D.PASTE SHEET'!K1148="","",'S.D.PASTE SHEET'!K1148)</f>
        <v/>
      </c>
      <c s="72" t="str">
        <f>IF('S.D.PASTE SHEET'!L1148="","",'S.D.PASTE SHEET'!L1148)</f>
        <v/>
      </c>
      <c s="72" t="str">
        <f>IF('S.D.PASTE SHEET'!M1148="","",'S.D.PASTE SHEET'!M1148)</f>
        <v/>
      </c>
      <c s="72" t="str">
        <f>IF('S.D.PASTE SHEET'!N1148="","",'S.D.PASTE SHEET'!N1148)</f>
        <v/>
      </c>
      <c s="72" t="str">
        <f>IF('S.D.PASTE SHEET'!O1148="","",'S.D.PASTE SHEET'!O1148)</f>
        <v/>
      </c>
      <c s="72" t="str">
        <f>IF('S.D.PASTE SHEET'!P1148="","",'S.D.PASTE SHEET'!P1148)</f>
        <v/>
      </c>
      <c s="72" t="str">
        <f>IF('S.D.PASTE SHEET'!Q1148="","",'S.D.PASTE SHEET'!Q1148)</f>
        <v/>
      </c>
      <c s="72" t="str">
        <f>IF('S.D.PASTE SHEET'!R1148="","",'S.D.PASTE SHEET'!R1148)</f>
        <v/>
      </c>
      <c s="72" t="str">
        <f>IF('S.D.PASTE SHEET'!S1148="","",'S.D.PASTE SHEET'!S1148)</f>
        <v/>
      </c>
      <c s="72" t="str">
        <f>IF('S.D.PASTE SHEET'!T1148="","",'S.D.PASTE SHEET'!T1148)</f>
        <v/>
      </c>
      <c s="72" t="str">
        <f>IF('S.D.PASTE SHEET'!U1148="","",'S.D.PASTE SHEET'!U1148)</f>
        <v/>
      </c>
      <c s="72" t="str">
        <f>IF('S.D.PASTE SHEET'!V1148="","",'S.D.PASTE SHEET'!V1148)</f>
        <v/>
      </c>
      <c s="72" t="str">
        <f>IF('S.D.PASTE SHEET'!W1148="","",'S.D.PASTE SHEET'!W1148)</f>
        <v/>
      </c>
      <c s="72" t="str">
        <f>IF('S.D.PASTE SHEET'!X1148="","",'S.D.PASTE SHEET'!X1148)</f>
        <v/>
      </c>
      <c s="72" t="str">
        <f>IF('S.D.PASTE SHEET'!Y1148="","",'S.D.PASTE SHEET'!Y1148)</f>
        <v/>
      </c>
      <c s="72" t="str">
        <f>IF('S.D.PASTE SHEET'!Z1148="","",'S.D.PASTE SHEET'!Z1148)</f>
        <v/>
      </c>
      <c s="72" t="str">
        <f>IF('S.D.PASTE SHEET'!AA1148="","",'S.D.PASTE SHEET'!AA1148)</f>
        <v/>
      </c>
      <c s="72" t="str">
        <f>IF('S.D.PASTE SHEET'!AB1148="","",'S.D.PASTE SHEET'!AB1148)</f>
        <v/>
      </c>
      <c s="72" t="str">
        <f>IF('S.D.PASTE SHEET'!AC1148="","",'S.D.PASTE SHEET'!AC1148)</f>
        <v/>
      </c>
      <c s="72" t="str">
        <f>IF('S.D.PASTE SHEET'!AD1148="","",'S.D.PASTE SHEET'!AD1148)</f>
        <v/>
      </c>
      <c s="74"/>
      <c s="70" t="str">
        <f>IF(AK1148="","",IF(AK1148&gt;0,COUNT($AG$2:AG1148),""))</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IF(BC1148="","",IF(BC1148&gt;0,COUNT($AY$2:AY1148),""))</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49" spans="1:157" ht="15.75" customHeight="1">
      <c r="A1149" s="72" t="str">
        <f>IF('S.D.PASTE SHEET'!A1149="","",'S.D.PASTE SHEET'!A1149)</f>
        <v/>
      </c>
      <c s="72" t="str">
        <f>IF('S.D.PASTE SHEET'!B1149="","",'S.D.PASTE SHEET'!B1149)</f>
        <v/>
      </c>
      <c s="72" t="str">
        <f>IF('S.D.PASTE SHEET'!C1149="","",'S.D.PASTE SHEET'!C1149)</f>
        <v/>
      </c>
      <c s="73" t="str">
        <f>IF('S.D.PASTE SHEET'!D1149="","",'S.D.PASTE SHEET'!D1149)</f>
        <v/>
      </c>
      <c s="72" t="str">
        <f>IF('S.D.PASTE SHEET'!E1149="","",UPPER('S.D.PASTE SHEET'!E1149))</f>
        <v/>
      </c>
      <c s="72" t="str">
        <f>IF('S.D.PASTE SHEET'!F1149="","",'S.D.PASTE SHEET'!F1149)</f>
        <v/>
      </c>
      <c s="72" t="str">
        <f>IF('S.D.PASTE SHEET'!G1149="","",UPPER('S.D.PASTE SHEET'!G1149))</f>
        <v/>
      </c>
      <c s="72" t="str">
        <f>IF('S.D.PASTE SHEET'!H1149="","",UPPER('S.D.PASTE SHEET'!H1149))</f>
        <v/>
      </c>
      <c s="72" t="str">
        <f>IF('S.D.PASTE SHEET'!I1149="","",'S.D.PASTE SHEET'!I1149)</f>
        <v/>
      </c>
      <c s="73" t="str">
        <f>IF('S.D.PASTE SHEET'!J1149="","",'S.D.PASTE SHEET'!J1149)</f>
        <v/>
      </c>
      <c s="72" t="str">
        <f>IF('S.D.PASTE SHEET'!K1149="","",'S.D.PASTE SHEET'!K1149)</f>
        <v/>
      </c>
      <c s="72" t="str">
        <f>IF('S.D.PASTE SHEET'!L1149="","",'S.D.PASTE SHEET'!L1149)</f>
        <v/>
      </c>
      <c s="72" t="str">
        <f>IF('S.D.PASTE SHEET'!M1149="","",'S.D.PASTE SHEET'!M1149)</f>
        <v/>
      </c>
      <c s="72" t="str">
        <f>IF('S.D.PASTE SHEET'!N1149="","",'S.D.PASTE SHEET'!N1149)</f>
        <v/>
      </c>
      <c s="72" t="str">
        <f>IF('S.D.PASTE SHEET'!O1149="","",'S.D.PASTE SHEET'!O1149)</f>
        <v/>
      </c>
      <c s="72" t="str">
        <f>IF('S.D.PASTE SHEET'!P1149="","",'S.D.PASTE SHEET'!P1149)</f>
        <v/>
      </c>
      <c s="72" t="str">
        <f>IF('S.D.PASTE SHEET'!Q1149="","",'S.D.PASTE SHEET'!Q1149)</f>
        <v/>
      </c>
      <c s="72" t="str">
        <f>IF('S.D.PASTE SHEET'!R1149="","",'S.D.PASTE SHEET'!R1149)</f>
        <v/>
      </c>
      <c s="72" t="str">
        <f>IF('S.D.PASTE SHEET'!S1149="","",'S.D.PASTE SHEET'!S1149)</f>
        <v/>
      </c>
      <c s="72" t="str">
        <f>IF('S.D.PASTE SHEET'!T1149="","",'S.D.PASTE SHEET'!T1149)</f>
        <v/>
      </c>
      <c s="72" t="str">
        <f>IF('S.D.PASTE SHEET'!U1149="","",'S.D.PASTE SHEET'!U1149)</f>
        <v/>
      </c>
      <c s="72" t="str">
        <f>IF('S.D.PASTE SHEET'!V1149="","",'S.D.PASTE SHEET'!V1149)</f>
        <v/>
      </c>
      <c s="72" t="str">
        <f>IF('S.D.PASTE SHEET'!W1149="","",'S.D.PASTE SHEET'!W1149)</f>
        <v/>
      </c>
      <c s="72" t="str">
        <f>IF('S.D.PASTE SHEET'!X1149="","",'S.D.PASTE SHEET'!X1149)</f>
        <v/>
      </c>
      <c s="72" t="str">
        <f>IF('S.D.PASTE SHEET'!Y1149="","",'S.D.PASTE SHEET'!Y1149)</f>
        <v/>
      </c>
      <c s="72" t="str">
        <f>IF('S.D.PASTE SHEET'!Z1149="","",'S.D.PASTE SHEET'!Z1149)</f>
        <v/>
      </c>
      <c s="72" t="str">
        <f>IF('S.D.PASTE SHEET'!AA1149="","",'S.D.PASTE SHEET'!AA1149)</f>
        <v/>
      </c>
      <c s="72" t="str">
        <f>IF('S.D.PASTE SHEET'!AB1149="","",'S.D.PASTE SHEET'!AB1149)</f>
        <v/>
      </c>
      <c s="72" t="str">
        <f>IF('S.D.PASTE SHEET'!AC1149="","",'S.D.PASTE SHEET'!AC1149)</f>
        <v/>
      </c>
      <c s="72" t="str">
        <f>IF('S.D.PASTE SHEET'!AD1149="","",'S.D.PASTE SHEET'!AD1149)</f>
        <v/>
      </c>
      <c s="74"/>
      <c s="70" t="str">
        <f>IF(AK1149="","",IF(AK1149&gt;0,COUNT($AG$2:AG1149),""))</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IF(BC1149="","",IF(BC1149&gt;0,COUNT($AY$2:AY1149),""))</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0" spans="1:157" ht="15.75" customHeight="1">
      <c r="A1150" s="72" t="str">
        <f>IF('S.D.PASTE SHEET'!A1150="","",'S.D.PASTE SHEET'!A1150)</f>
        <v/>
      </c>
      <c s="72" t="str">
        <f>IF('S.D.PASTE SHEET'!B1150="","",'S.D.PASTE SHEET'!B1150)</f>
        <v/>
      </c>
      <c s="72" t="str">
        <f>IF('S.D.PASTE SHEET'!C1150="","",'S.D.PASTE SHEET'!C1150)</f>
        <v/>
      </c>
      <c s="73" t="str">
        <f>IF('S.D.PASTE SHEET'!D1150="","",'S.D.PASTE SHEET'!D1150)</f>
        <v/>
      </c>
      <c s="72" t="str">
        <f>IF('S.D.PASTE SHEET'!E1150="","",UPPER('S.D.PASTE SHEET'!E1150))</f>
        <v/>
      </c>
      <c s="72" t="str">
        <f>IF('S.D.PASTE SHEET'!F1150="","",'S.D.PASTE SHEET'!F1150)</f>
        <v/>
      </c>
      <c s="72" t="str">
        <f>IF('S.D.PASTE SHEET'!G1150="","",UPPER('S.D.PASTE SHEET'!G1150))</f>
        <v/>
      </c>
      <c s="72" t="str">
        <f>IF('S.D.PASTE SHEET'!H1150="","",UPPER('S.D.PASTE SHEET'!H1150))</f>
        <v/>
      </c>
      <c s="72" t="str">
        <f>IF('S.D.PASTE SHEET'!I1150="","",'S.D.PASTE SHEET'!I1150)</f>
        <v/>
      </c>
      <c s="73" t="str">
        <f>IF('S.D.PASTE SHEET'!J1150="","",'S.D.PASTE SHEET'!J1150)</f>
        <v/>
      </c>
      <c s="72" t="str">
        <f>IF('S.D.PASTE SHEET'!K1150="","",'S.D.PASTE SHEET'!K1150)</f>
        <v/>
      </c>
      <c s="72" t="str">
        <f>IF('S.D.PASTE SHEET'!L1150="","",'S.D.PASTE SHEET'!L1150)</f>
        <v/>
      </c>
      <c s="72" t="str">
        <f>IF('S.D.PASTE SHEET'!M1150="","",'S.D.PASTE SHEET'!M1150)</f>
        <v/>
      </c>
      <c s="72" t="str">
        <f>IF('S.D.PASTE SHEET'!N1150="","",'S.D.PASTE SHEET'!N1150)</f>
        <v/>
      </c>
      <c s="72" t="str">
        <f>IF('S.D.PASTE SHEET'!O1150="","",'S.D.PASTE SHEET'!O1150)</f>
        <v/>
      </c>
      <c s="72" t="str">
        <f>IF('S.D.PASTE SHEET'!P1150="","",'S.D.PASTE SHEET'!P1150)</f>
        <v/>
      </c>
      <c s="72" t="str">
        <f>IF('S.D.PASTE SHEET'!Q1150="","",'S.D.PASTE SHEET'!Q1150)</f>
        <v/>
      </c>
      <c s="72" t="str">
        <f>IF('S.D.PASTE SHEET'!R1150="","",'S.D.PASTE SHEET'!R1150)</f>
        <v/>
      </c>
      <c s="72" t="str">
        <f>IF('S.D.PASTE SHEET'!S1150="","",'S.D.PASTE SHEET'!S1150)</f>
        <v/>
      </c>
      <c s="72" t="str">
        <f>IF('S.D.PASTE SHEET'!T1150="","",'S.D.PASTE SHEET'!T1150)</f>
        <v/>
      </c>
      <c s="72" t="str">
        <f>IF('S.D.PASTE SHEET'!U1150="","",'S.D.PASTE SHEET'!U1150)</f>
        <v/>
      </c>
      <c s="72" t="str">
        <f>IF('S.D.PASTE SHEET'!V1150="","",'S.D.PASTE SHEET'!V1150)</f>
        <v/>
      </c>
      <c s="72" t="str">
        <f>IF('S.D.PASTE SHEET'!W1150="","",'S.D.PASTE SHEET'!W1150)</f>
        <v/>
      </c>
      <c s="72" t="str">
        <f>IF('S.D.PASTE SHEET'!X1150="","",'S.D.PASTE SHEET'!X1150)</f>
        <v/>
      </c>
      <c s="72" t="str">
        <f>IF('S.D.PASTE SHEET'!Y1150="","",'S.D.PASTE SHEET'!Y1150)</f>
        <v/>
      </c>
      <c s="72" t="str">
        <f>IF('S.D.PASTE SHEET'!Z1150="","",'S.D.PASTE SHEET'!Z1150)</f>
        <v/>
      </c>
      <c s="72" t="str">
        <f>IF('S.D.PASTE SHEET'!AA1150="","",'S.D.PASTE SHEET'!AA1150)</f>
        <v/>
      </c>
      <c s="72" t="str">
        <f>IF('S.D.PASTE SHEET'!AB1150="","",'S.D.PASTE SHEET'!AB1150)</f>
        <v/>
      </c>
      <c s="72" t="str">
        <f>IF('S.D.PASTE SHEET'!AC1150="","",'S.D.PASTE SHEET'!AC1150)</f>
        <v/>
      </c>
      <c s="72" t="str">
        <f>IF('S.D.PASTE SHEET'!AD1150="","",'S.D.PASTE SHEET'!AD1150)</f>
        <v/>
      </c>
      <c s="74"/>
      <c s="70" t="str">
        <f>IF(AK1150="","",IF(AK1150&gt;0,COUNT($AG$2:AG1150),""))</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IF(BC1150="","",IF(BC1150&gt;0,COUNT($AY$2:AY1150),""))</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1" spans="1:157" ht="15.75" customHeight="1">
      <c r="A1151" s="72" t="str">
        <f>IF('S.D.PASTE SHEET'!A1151="","",'S.D.PASTE SHEET'!A1151)</f>
        <v/>
      </c>
      <c s="72" t="str">
        <f>IF('S.D.PASTE SHEET'!B1151="","",'S.D.PASTE SHEET'!B1151)</f>
        <v/>
      </c>
      <c s="72" t="str">
        <f>IF('S.D.PASTE SHEET'!C1151="","",'S.D.PASTE SHEET'!C1151)</f>
        <v/>
      </c>
      <c s="73" t="str">
        <f>IF('S.D.PASTE SHEET'!D1151="","",'S.D.PASTE SHEET'!D1151)</f>
        <v/>
      </c>
      <c s="72" t="str">
        <f>IF('S.D.PASTE SHEET'!E1151="","",UPPER('S.D.PASTE SHEET'!E1151))</f>
        <v/>
      </c>
      <c s="72" t="str">
        <f>IF('S.D.PASTE SHEET'!F1151="","",'S.D.PASTE SHEET'!F1151)</f>
        <v/>
      </c>
      <c s="72" t="str">
        <f>IF('S.D.PASTE SHEET'!G1151="","",UPPER('S.D.PASTE SHEET'!G1151))</f>
        <v/>
      </c>
      <c s="72" t="str">
        <f>IF('S.D.PASTE SHEET'!H1151="","",UPPER('S.D.PASTE SHEET'!H1151))</f>
        <v/>
      </c>
      <c s="72" t="str">
        <f>IF('S.D.PASTE SHEET'!I1151="","",'S.D.PASTE SHEET'!I1151)</f>
        <v/>
      </c>
      <c s="73" t="str">
        <f>IF('S.D.PASTE SHEET'!J1151="","",'S.D.PASTE SHEET'!J1151)</f>
        <v/>
      </c>
      <c s="72" t="str">
        <f>IF('S.D.PASTE SHEET'!K1151="","",'S.D.PASTE SHEET'!K1151)</f>
        <v/>
      </c>
      <c s="72" t="str">
        <f>IF('S.D.PASTE SHEET'!L1151="","",'S.D.PASTE SHEET'!L1151)</f>
        <v/>
      </c>
      <c s="72" t="str">
        <f>IF('S.D.PASTE SHEET'!M1151="","",'S.D.PASTE SHEET'!M1151)</f>
        <v/>
      </c>
      <c s="72" t="str">
        <f>IF('S.D.PASTE SHEET'!N1151="","",'S.D.PASTE SHEET'!N1151)</f>
        <v/>
      </c>
      <c s="72" t="str">
        <f>IF('S.D.PASTE SHEET'!O1151="","",'S.D.PASTE SHEET'!O1151)</f>
        <v/>
      </c>
      <c s="72" t="str">
        <f>IF('S.D.PASTE SHEET'!P1151="","",'S.D.PASTE SHEET'!P1151)</f>
        <v/>
      </c>
      <c s="72" t="str">
        <f>IF('S.D.PASTE SHEET'!Q1151="","",'S.D.PASTE SHEET'!Q1151)</f>
        <v/>
      </c>
      <c s="72" t="str">
        <f>IF('S.D.PASTE SHEET'!R1151="","",'S.D.PASTE SHEET'!R1151)</f>
        <v/>
      </c>
      <c s="72" t="str">
        <f>IF('S.D.PASTE SHEET'!S1151="","",'S.D.PASTE SHEET'!S1151)</f>
        <v/>
      </c>
      <c s="72" t="str">
        <f>IF('S.D.PASTE SHEET'!T1151="","",'S.D.PASTE SHEET'!T1151)</f>
        <v/>
      </c>
      <c s="72" t="str">
        <f>IF('S.D.PASTE SHEET'!U1151="","",'S.D.PASTE SHEET'!U1151)</f>
        <v/>
      </c>
      <c s="72" t="str">
        <f>IF('S.D.PASTE SHEET'!V1151="","",'S.D.PASTE SHEET'!V1151)</f>
        <v/>
      </c>
      <c s="72" t="str">
        <f>IF('S.D.PASTE SHEET'!W1151="","",'S.D.PASTE SHEET'!W1151)</f>
        <v/>
      </c>
      <c s="72" t="str">
        <f>IF('S.D.PASTE SHEET'!X1151="","",'S.D.PASTE SHEET'!X1151)</f>
        <v/>
      </c>
      <c s="72" t="str">
        <f>IF('S.D.PASTE SHEET'!Y1151="","",'S.D.PASTE SHEET'!Y1151)</f>
        <v/>
      </c>
      <c s="72" t="str">
        <f>IF('S.D.PASTE SHEET'!Z1151="","",'S.D.PASTE SHEET'!Z1151)</f>
        <v/>
      </c>
      <c s="72" t="str">
        <f>IF('S.D.PASTE SHEET'!AA1151="","",'S.D.PASTE SHEET'!AA1151)</f>
        <v/>
      </c>
      <c s="72" t="str">
        <f>IF('S.D.PASTE SHEET'!AB1151="","",'S.D.PASTE SHEET'!AB1151)</f>
        <v/>
      </c>
      <c s="72" t="str">
        <f>IF('S.D.PASTE SHEET'!AC1151="","",'S.D.PASTE SHEET'!AC1151)</f>
        <v/>
      </c>
      <c s="72" t="str">
        <f>IF('S.D.PASTE SHEET'!AD1151="","",'S.D.PASTE SHEET'!AD1151)</f>
        <v/>
      </c>
      <c s="74"/>
      <c s="70" t="str">
        <f>IF(AK1151="","",IF(AK1151&gt;0,COUNT($AG$2:AG1151),""))</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IF(BC1151="","",IF(BC1151&gt;0,COUNT($AY$2:AY1151),""))</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2" spans="1:157" ht="15.75" customHeight="1">
      <c r="A1152" s="72" t="str">
        <f>IF('S.D.PASTE SHEET'!A1152="","",'S.D.PASTE SHEET'!A1152)</f>
        <v/>
      </c>
      <c s="72" t="str">
        <f>IF('S.D.PASTE SHEET'!B1152="","",'S.D.PASTE SHEET'!B1152)</f>
        <v/>
      </c>
      <c s="72" t="str">
        <f>IF('S.D.PASTE SHEET'!C1152="","",'S.D.PASTE SHEET'!C1152)</f>
        <v/>
      </c>
      <c s="73" t="str">
        <f>IF('S.D.PASTE SHEET'!D1152="","",'S.D.PASTE SHEET'!D1152)</f>
        <v/>
      </c>
      <c s="72" t="str">
        <f>IF('S.D.PASTE SHEET'!E1152="","",UPPER('S.D.PASTE SHEET'!E1152))</f>
        <v/>
      </c>
      <c s="72" t="str">
        <f>IF('S.D.PASTE SHEET'!F1152="","",'S.D.PASTE SHEET'!F1152)</f>
        <v/>
      </c>
      <c s="72" t="str">
        <f>IF('S.D.PASTE SHEET'!G1152="","",UPPER('S.D.PASTE SHEET'!G1152))</f>
        <v/>
      </c>
      <c s="72" t="str">
        <f>IF('S.D.PASTE SHEET'!H1152="","",UPPER('S.D.PASTE SHEET'!H1152))</f>
        <v/>
      </c>
      <c s="72" t="str">
        <f>IF('S.D.PASTE SHEET'!I1152="","",'S.D.PASTE SHEET'!I1152)</f>
        <v/>
      </c>
      <c s="73" t="str">
        <f>IF('S.D.PASTE SHEET'!J1152="","",'S.D.PASTE SHEET'!J1152)</f>
        <v/>
      </c>
      <c s="72" t="str">
        <f>IF('S.D.PASTE SHEET'!K1152="","",'S.D.PASTE SHEET'!K1152)</f>
        <v/>
      </c>
      <c s="72" t="str">
        <f>IF('S.D.PASTE SHEET'!L1152="","",'S.D.PASTE SHEET'!L1152)</f>
        <v/>
      </c>
      <c s="72" t="str">
        <f>IF('S.D.PASTE SHEET'!M1152="","",'S.D.PASTE SHEET'!M1152)</f>
        <v/>
      </c>
      <c s="72" t="str">
        <f>IF('S.D.PASTE SHEET'!N1152="","",'S.D.PASTE SHEET'!N1152)</f>
        <v/>
      </c>
      <c s="72" t="str">
        <f>IF('S.D.PASTE SHEET'!O1152="","",'S.D.PASTE SHEET'!O1152)</f>
        <v/>
      </c>
      <c s="72" t="str">
        <f>IF('S.D.PASTE SHEET'!P1152="","",'S.D.PASTE SHEET'!P1152)</f>
        <v/>
      </c>
      <c s="72" t="str">
        <f>IF('S.D.PASTE SHEET'!Q1152="","",'S.D.PASTE SHEET'!Q1152)</f>
        <v/>
      </c>
      <c s="72" t="str">
        <f>IF('S.D.PASTE SHEET'!R1152="","",'S.D.PASTE SHEET'!R1152)</f>
        <v/>
      </c>
      <c s="72" t="str">
        <f>IF('S.D.PASTE SHEET'!S1152="","",'S.D.PASTE SHEET'!S1152)</f>
        <v/>
      </c>
      <c s="72" t="str">
        <f>IF('S.D.PASTE SHEET'!T1152="","",'S.D.PASTE SHEET'!T1152)</f>
        <v/>
      </c>
      <c s="72" t="str">
        <f>IF('S.D.PASTE SHEET'!U1152="","",'S.D.PASTE SHEET'!U1152)</f>
        <v/>
      </c>
      <c s="72" t="str">
        <f>IF('S.D.PASTE SHEET'!V1152="","",'S.D.PASTE SHEET'!V1152)</f>
        <v/>
      </c>
      <c s="72" t="str">
        <f>IF('S.D.PASTE SHEET'!W1152="","",'S.D.PASTE SHEET'!W1152)</f>
        <v/>
      </c>
      <c s="72" t="str">
        <f>IF('S.D.PASTE SHEET'!X1152="","",'S.D.PASTE SHEET'!X1152)</f>
        <v/>
      </c>
      <c s="72" t="str">
        <f>IF('S.D.PASTE SHEET'!Y1152="","",'S.D.PASTE SHEET'!Y1152)</f>
        <v/>
      </c>
      <c s="72" t="str">
        <f>IF('S.D.PASTE SHEET'!Z1152="","",'S.D.PASTE SHEET'!Z1152)</f>
        <v/>
      </c>
      <c s="72" t="str">
        <f>IF('S.D.PASTE SHEET'!AA1152="","",'S.D.PASTE SHEET'!AA1152)</f>
        <v/>
      </c>
      <c s="72" t="str">
        <f>IF('S.D.PASTE SHEET'!AB1152="","",'S.D.PASTE SHEET'!AB1152)</f>
        <v/>
      </c>
      <c s="72" t="str">
        <f>IF('S.D.PASTE SHEET'!AC1152="","",'S.D.PASTE SHEET'!AC1152)</f>
        <v/>
      </c>
      <c s="72" t="str">
        <f>IF('S.D.PASTE SHEET'!AD1152="","",'S.D.PASTE SHEET'!AD1152)</f>
        <v/>
      </c>
      <c s="74"/>
      <c s="70" t="str">
        <f>IF(AK1152="","",IF(AK1152&gt;0,COUNT($AG$2:AG1152),""))</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IF(BC1152="","",IF(BC1152&gt;0,COUNT($AY$2:AY1152),""))</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3" spans="1:157" ht="15.75" customHeight="1">
      <c r="A1153" s="72" t="str">
        <f>IF('S.D.PASTE SHEET'!A1153="","",'S.D.PASTE SHEET'!A1153)</f>
        <v/>
      </c>
      <c s="72" t="str">
        <f>IF('S.D.PASTE SHEET'!B1153="","",'S.D.PASTE SHEET'!B1153)</f>
        <v/>
      </c>
      <c s="72" t="str">
        <f>IF('S.D.PASTE SHEET'!C1153="","",'S.D.PASTE SHEET'!C1153)</f>
        <v/>
      </c>
      <c s="73" t="str">
        <f>IF('S.D.PASTE SHEET'!D1153="","",'S.D.PASTE SHEET'!D1153)</f>
        <v/>
      </c>
      <c s="72" t="str">
        <f>IF('S.D.PASTE SHEET'!E1153="","",UPPER('S.D.PASTE SHEET'!E1153))</f>
        <v/>
      </c>
      <c s="72" t="str">
        <f>IF('S.D.PASTE SHEET'!F1153="","",'S.D.PASTE SHEET'!F1153)</f>
        <v/>
      </c>
      <c s="72" t="str">
        <f>IF('S.D.PASTE SHEET'!G1153="","",UPPER('S.D.PASTE SHEET'!G1153))</f>
        <v/>
      </c>
      <c s="72" t="str">
        <f>IF('S.D.PASTE SHEET'!H1153="","",UPPER('S.D.PASTE SHEET'!H1153))</f>
        <v/>
      </c>
      <c s="72" t="str">
        <f>IF('S.D.PASTE SHEET'!I1153="","",'S.D.PASTE SHEET'!I1153)</f>
        <v/>
      </c>
      <c s="73" t="str">
        <f>IF('S.D.PASTE SHEET'!J1153="","",'S.D.PASTE SHEET'!J1153)</f>
        <v/>
      </c>
      <c s="72" t="str">
        <f>IF('S.D.PASTE SHEET'!K1153="","",'S.D.PASTE SHEET'!K1153)</f>
        <v/>
      </c>
      <c s="72" t="str">
        <f>IF('S.D.PASTE SHEET'!L1153="","",'S.D.PASTE SHEET'!L1153)</f>
        <v/>
      </c>
      <c s="72" t="str">
        <f>IF('S.D.PASTE SHEET'!M1153="","",'S.D.PASTE SHEET'!M1153)</f>
        <v/>
      </c>
      <c s="72" t="str">
        <f>IF('S.D.PASTE SHEET'!N1153="","",'S.D.PASTE SHEET'!N1153)</f>
        <v/>
      </c>
      <c s="72" t="str">
        <f>IF('S.D.PASTE SHEET'!O1153="","",'S.D.PASTE SHEET'!O1153)</f>
        <v/>
      </c>
      <c s="72" t="str">
        <f>IF('S.D.PASTE SHEET'!P1153="","",'S.D.PASTE SHEET'!P1153)</f>
        <v/>
      </c>
      <c s="72" t="str">
        <f>IF('S.D.PASTE SHEET'!Q1153="","",'S.D.PASTE SHEET'!Q1153)</f>
        <v/>
      </c>
      <c s="72" t="str">
        <f>IF('S.D.PASTE SHEET'!R1153="","",'S.D.PASTE SHEET'!R1153)</f>
        <v/>
      </c>
      <c s="72" t="str">
        <f>IF('S.D.PASTE SHEET'!S1153="","",'S.D.PASTE SHEET'!S1153)</f>
        <v/>
      </c>
      <c s="72" t="str">
        <f>IF('S.D.PASTE SHEET'!T1153="","",'S.D.PASTE SHEET'!T1153)</f>
        <v/>
      </c>
      <c s="72" t="str">
        <f>IF('S.D.PASTE SHEET'!U1153="","",'S.D.PASTE SHEET'!U1153)</f>
        <v/>
      </c>
      <c s="72" t="str">
        <f>IF('S.D.PASTE SHEET'!V1153="","",'S.D.PASTE SHEET'!V1153)</f>
        <v/>
      </c>
      <c s="72" t="str">
        <f>IF('S.D.PASTE SHEET'!W1153="","",'S.D.PASTE SHEET'!W1153)</f>
        <v/>
      </c>
      <c s="72" t="str">
        <f>IF('S.D.PASTE SHEET'!X1153="","",'S.D.PASTE SHEET'!X1153)</f>
        <v/>
      </c>
      <c s="72" t="str">
        <f>IF('S.D.PASTE SHEET'!Y1153="","",'S.D.PASTE SHEET'!Y1153)</f>
        <v/>
      </c>
      <c s="72" t="str">
        <f>IF('S.D.PASTE SHEET'!Z1153="","",'S.D.PASTE SHEET'!Z1153)</f>
        <v/>
      </c>
      <c s="72" t="str">
        <f>IF('S.D.PASTE SHEET'!AA1153="","",'S.D.PASTE SHEET'!AA1153)</f>
        <v/>
      </c>
      <c s="72" t="str">
        <f>IF('S.D.PASTE SHEET'!AB1153="","",'S.D.PASTE SHEET'!AB1153)</f>
        <v/>
      </c>
      <c s="72" t="str">
        <f>IF('S.D.PASTE SHEET'!AC1153="","",'S.D.PASTE SHEET'!AC1153)</f>
        <v/>
      </c>
      <c s="72" t="str">
        <f>IF('S.D.PASTE SHEET'!AD1153="","",'S.D.PASTE SHEET'!AD1153)</f>
        <v/>
      </c>
      <c s="74"/>
      <c s="70" t="str">
        <f>IF(AK1153="","",IF(AK1153&gt;0,COUNT($AG$2:AG1153),""))</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IF(BC1153="","",IF(BC1153&gt;0,COUNT($AY$2:AY1153),""))</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4" spans="1:157" ht="15.75" customHeight="1">
      <c r="A1154" s="72" t="str">
        <f>IF('S.D.PASTE SHEET'!A1154="","",'S.D.PASTE SHEET'!A1154)</f>
        <v/>
      </c>
      <c s="72" t="str">
        <f>IF('S.D.PASTE SHEET'!B1154="","",'S.D.PASTE SHEET'!B1154)</f>
        <v/>
      </c>
      <c s="72" t="str">
        <f>IF('S.D.PASTE SHEET'!C1154="","",'S.D.PASTE SHEET'!C1154)</f>
        <v/>
      </c>
      <c s="73" t="str">
        <f>IF('S.D.PASTE SHEET'!D1154="","",'S.D.PASTE SHEET'!D1154)</f>
        <v/>
      </c>
      <c s="72" t="str">
        <f>IF('S.D.PASTE SHEET'!E1154="","",UPPER('S.D.PASTE SHEET'!E1154))</f>
        <v/>
      </c>
      <c s="72" t="str">
        <f>IF('S.D.PASTE SHEET'!F1154="","",'S.D.PASTE SHEET'!F1154)</f>
        <v/>
      </c>
      <c s="72" t="str">
        <f>IF('S.D.PASTE SHEET'!G1154="","",UPPER('S.D.PASTE SHEET'!G1154))</f>
        <v/>
      </c>
      <c s="72" t="str">
        <f>IF('S.D.PASTE SHEET'!H1154="","",UPPER('S.D.PASTE SHEET'!H1154))</f>
        <v/>
      </c>
      <c s="72" t="str">
        <f>IF('S.D.PASTE SHEET'!I1154="","",'S.D.PASTE SHEET'!I1154)</f>
        <v/>
      </c>
      <c s="73" t="str">
        <f>IF('S.D.PASTE SHEET'!J1154="","",'S.D.PASTE SHEET'!J1154)</f>
        <v/>
      </c>
      <c s="72" t="str">
        <f>IF('S.D.PASTE SHEET'!K1154="","",'S.D.PASTE SHEET'!K1154)</f>
        <v/>
      </c>
      <c s="72" t="str">
        <f>IF('S.D.PASTE SHEET'!L1154="","",'S.D.PASTE SHEET'!L1154)</f>
        <v/>
      </c>
      <c s="72" t="str">
        <f>IF('S.D.PASTE SHEET'!M1154="","",'S.D.PASTE SHEET'!M1154)</f>
        <v/>
      </c>
      <c s="72" t="str">
        <f>IF('S.D.PASTE SHEET'!N1154="","",'S.D.PASTE SHEET'!N1154)</f>
        <v/>
      </c>
      <c s="72" t="str">
        <f>IF('S.D.PASTE SHEET'!O1154="","",'S.D.PASTE SHEET'!O1154)</f>
        <v/>
      </c>
      <c s="72" t="str">
        <f>IF('S.D.PASTE SHEET'!P1154="","",'S.D.PASTE SHEET'!P1154)</f>
        <v/>
      </c>
      <c s="72" t="str">
        <f>IF('S.D.PASTE SHEET'!Q1154="","",'S.D.PASTE SHEET'!Q1154)</f>
        <v/>
      </c>
      <c s="72" t="str">
        <f>IF('S.D.PASTE SHEET'!R1154="","",'S.D.PASTE SHEET'!R1154)</f>
        <v/>
      </c>
      <c s="72" t="str">
        <f>IF('S.D.PASTE SHEET'!S1154="","",'S.D.PASTE SHEET'!S1154)</f>
        <v/>
      </c>
      <c s="72" t="str">
        <f>IF('S.D.PASTE SHEET'!T1154="","",'S.D.PASTE SHEET'!T1154)</f>
        <v/>
      </c>
      <c s="72" t="str">
        <f>IF('S.D.PASTE SHEET'!U1154="","",'S.D.PASTE SHEET'!U1154)</f>
        <v/>
      </c>
      <c s="72" t="str">
        <f>IF('S.D.PASTE SHEET'!V1154="","",'S.D.PASTE SHEET'!V1154)</f>
        <v/>
      </c>
      <c s="72" t="str">
        <f>IF('S.D.PASTE SHEET'!W1154="","",'S.D.PASTE SHEET'!W1154)</f>
        <v/>
      </c>
      <c s="72" t="str">
        <f>IF('S.D.PASTE SHEET'!X1154="","",'S.D.PASTE SHEET'!X1154)</f>
        <v/>
      </c>
      <c s="72" t="str">
        <f>IF('S.D.PASTE SHEET'!Y1154="","",'S.D.PASTE SHEET'!Y1154)</f>
        <v/>
      </c>
      <c s="72" t="str">
        <f>IF('S.D.PASTE SHEET'!Z1154="","",'S.D.PASTE SHEET'!Z1154)</f>
        <v/>
      </c>
      <c s="72" t="str">
        <f>IF('S.D.PASTE SHEET'!AA1154="","",'S.D.PASTE SHEET'!AA1154)</f>
        <v/>
      </c>
      <c s="72" t="str">
        <f>IF('S.D.PASTE SHEET'!AB1154="","",'S.D.PASTE SHEET'!AB1154)</f>
        <v/>
      </c>
      <c s="72" t="str">
        <f>IF('S.D.PASTE SHEET'!AC1154="","",'S.D.PASTE SHEET'!AC1154)</f>
        <v/>
      </c>
      <c s="72" t="str">
        <f>IF('S.D.PASTE SHEET'!AD1154="","",'S.D.PASTE SHEET'!AD1154)</f>
        <v/>
      </c>
      <c s="74"/>
      <c s="70" t="str">
        <f>IF(AK1154="","",IF(AK1154&gt;0,COUNT($AG$2:AG1154),""))</f>
        <v/>
      </c>
      <c s="75" t="str">
        <f t="shared" si="545"/>
        <v/>
      </c>
      <c s="75" t="str">
        <f t="shared" si="546"/>
        <v/>
      </c>
      <c s="75" t="str">
        <f t="shared" si="547"/>
        <v/>
      </c>
      <c s="73" t="str">
        <f t="shared" si="548"/>
        <v/>
      </c>
      <c s="75" t="str">
        <f t="shared" si="549"/>
        <v/>
      </c>
      <c s="75" t="str">
        <f t="shared" si="550"/>
        <v/>
      </c>
      <c s="75" t="str">
        <f t="shared" si="551"/>
        <v/>
      </c>
      <c s="75" t="str">
        <f t="shared" si="552"/>
        <v/>
      </c>
      <c s="75" t="str">
        <f t="shared" si="553"/>
        <v/>
      </c>
      <c s="73" t="str">
        <f t="shared" si="554"/>
        <v/>
      </c>
      <c s="75" t="str">
        <f t="shared" si="555"/>
        <v/>
      </c>
      <c s="75" t="str">
        <f t="shared" si="556"/>
        <v/>
      </c>
      <c s="75" t="str">
        <f t="shared" si="557"/>
        <v/>
      </c>
      <c s="75" t="str">
        <f t="shared" si="558"/>
        <v/>
      </c>
      <c s="75" t="str">
        <f t="shared" si="559"/>
        <v/>
      </c>
      <c s="75" t="str">
        <f t="shared" si="560"/>
        <v/>
      </c>
      <c s="70"/>
      <c s="70" t="str">
        <f>IF(BC1154="","",IF(BC1154&gt;0,COUNT($AY$2:AY1154),""))</f>
        <v/>
      </c>
      <c s="76" t="str">
        <f t="shared" si="561"/>
        <v/>
      </c>
      <c s="76" t="str">
        <f t="shared" si="562"/>
        <v/>
      </c>
      <c s="76" t="str">
        <f t="shared" si="563"/>
        <v/>
      </c>
      <c s="73" t="str">
        <f t="shared" si="564"/>
        <v/>
      </c>
      <c s="76" t="str">
        <f t="shared" si="565"/>
        <v/>
      </c>
      <c s="76" t="str">
        <f t="shared" si="566"/>
        <v/>
      </c>
      <c s="76" t="str">
        <f t="shared" si="567"/>
        <v/>
      </c>
      <c s="76" t="str">
        <f t="shared" si="568"/>
        <v/>
      </c>
      <c s="76" t="str">
        <f t="shared" si="569"/>
        <v/>
      </c>
      <c s="73" t="str">
        <f t="shared" si="570"/>
        <v/>
      </c>
      <c s="76" t="str">
        <f t="shared" si="571"/>
        <v/>
      </c>
      <c s="76" t="str">
        <f t="shared" si="572"/>
        <v/>
      </c>
      <c s="76" t="str">
        <f t="shared" si="573"/>
        <v/>
      </c>
      <c s="76" t="str">
        <f t="shared" si="574"/>
        <v/>
      </c>
      <c s="76" t="str">
        <f t="shared" si="575"/>
        <v/>
      </c>
      <c s="76" t="str">
        <f t="shared" si="57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5" spans="1:157" ht="15.75" customHeight="1">
      <c r="A1155" s="72" t="str">
        <f>IF('S.D.PASTE SHEET'!A1155="","",'S.D.PASTE SHEET'!A1155)</f>
        <v/>
      </c>
      <c s="72" t="str">
        <f>IF('S.D.PASTE SHEET'!B1155="","",'S.D.PASTE SHEET'!B1155)</f>
        <v/>
      </c>
      <c s="72" t="str">
        <f>IF('S.D.PASTE SHEET'!C1155="","",'S.D.PASTE SHEET'!C1155)</f>
        <v/>
      </c>
      <c s="73" t="str">
        <f>IF('S.D.PASTE SHEET'!D1155="","",'S.D.PASTE SHEET'!D1155)</f>
        <v/>
      </c>
      <c s="72" t="str">
        <f>IF('S.D.PASTE SHEET'!E1155="","",UPPER('S.D.PASTE SHEET'!E1155))</f>
        <v/>
      </c>
      <c s="72" t="str">
        <f>IF('S.D.PASTE SHEET'!F1155="","",'S.D.PASTE SHEET'!F1155)</f>
        <v/>
      </c>
      <c s="72" t="str">
        <f>IF('S.D.PASTE SHEET'!G1155="","",UPPER('S.D.PASTE SHEET'!G1155))</f>
        <v/>
      </c>
      <c s="72" t="str">
        <f>IF('S.D.PASTE SHEET'!H1155="","",UPPER('S.D.PASTE SHEET'!H1155))</f>
        <v/>
      </c>
      <c s="72" t="str">
        <f>IF('S.D.PASTE SHEET'!I1155="","",'S.D.PASTE SHEET'!I1155)</f>
        <v/>
      </c>
      <c s="73" t="str">
        <f>IF('S.D.PASTE SHEET'!J1155="","",'S.D.PASTE SHEET'!J1155)</f>
        <v/>
      </c>
      <c s="72" t="str">
        <f>IF('S.D.PASTE SHEET'!K1155="","",'S.D.PASTE SHEET'!K1155)</f>
        <v/>
      </c>
      <c s="72" t="str">
        <f>IF('S.D.PASTE SHEET'!L1155="","",'S.D.PASTE SHEET'!L1155)</f>
        <v/>
      </c>
      <c s="72" t="str">
        <f>IF('S.D.PASTE SHEET'!M1155="","",'S.D.PASTE SHEET'!M1155)</f>
        <v/>
      </c>
      <c s="72" t="str">
        <f>IF('S.D.PASTE SHEET'!N1155="","",'S.D.PASTE SHEET'!N1155)</f>
        <v/>
      </c>
      <c s="72" t="str">
        <f>IF('S.D.PASTE SHEET'!O1155="","",'S.D.PASTE SHEET'!O1155)</f>
        <v/>
      </c>
      <c s="72" t="str">
        <f>IF('S.D.PASTE SHEET'!P1155="","",'S.D.PASTE SHEET'!P1155)</f>
        <v/>
      </c>
      <c s="72" t="str">
        <f>IF('S.D.PASTE SHEET'!Q1155="","",'S.D.PASTE SHEET'!Q1155)</f>
        <v/>
      </c>
      <c s="72" t="str">
        <f>IF('S.D.PASTE SHEET'!R1155="","",'S.D.PASTE SHEET'!R1155)</f>
        <v/>
      </c>
      <c s="72" t="str">
        <f>IF('S.D.PASTE SHEET'!S1155="","",'S.D.PASTE SHEET'!S1155)</f>
        <v/>
      </c>
      <c s="72" t="str">
        <f>IF('S.D.PASTE SHEET'!T1155="","",'S.D.PASTE SHEET'!T1155)</f>
        <v/>
      </c>
      <c s="72" t="str">
        <f>IF('S.D.PASTE SHEET'!U1155="","",'S.D.PASTE SHEET'!U1155)</f>
        <v/>
      </c>
      <c s="72" t="str">
        <f>IF('S.D.PASTE SHEET'!V1155="","",'S.D.PASTE SHEET'!V1155)</f>
        <v/>
      </c>
      <c s="72" t="str">
        <f>IF('S.D.PASTE SHEET'!W1155="","",'S.D.PASTE SHEET'!W1155)</f>
        <v/>
      </c>
      <c s="72" t="str">
        <f>IF('S.D.PASTE SHEET'!X1155="","",'S.D.PASTE SHEET'!X1155)</f>
        <v/>
      </c>
      <c s="72" t="str">
        <f>IF('S.D.PASTE SHEET'!Y1155="","",'S.D.PASTE SHEET'!Y1155)</f>
        <v/>
      </c>
      <c s="72" t="str">
        <f>IF('S.D.PASTE SHEET'!Z1155="","",'S.D.PASTE SHEET'!Z1155)</f>
        <v/>
      </c>
      <c s="72" t="str">
        <f>IF('S.D.PASTE SHEET'!AA1155="","",'S.D.PASTE SHEET'!AA1155)</f>
        <v/>
      </c>
      <c s="72" t="str">
        <f>IF('S.D.PASTE SHEET'!AB1155="","",'S.D.PASTE SHEET'!AB1155)</f>
        <v/>
      </c>
      <c s="72" t="str">
        <f>IF('S.D.PASTE SHEET'!AC1155="","",'S.D.PASTE SHEET'!AC1155)</f>
        <v/>
      </c>
      <c s="72" t="str">
        <f>IF('S.D.PASTE SHEET'!AD1155="","",'S.D.PASTE SHEET'!AD1155)</f>
        <v/>
      </c>
      <c s="74"/>
      <c s="70" t="str">
        <f>IF(AK1155="","",IF(AK1155&gt;0,COUNT($AG$2:AG1155),""))</f>
        <v/>
      </c>
      <c s="75" t="str">
        <f t="shared" si="577" ref="AG1155:AG1218">IF(AND($AJ$1=12,$A1155=12),$A1155,"")</f>
        <v/>
      </c>
      <c s="75" t="str">
        <f t="shared" si="578" ref="AH1155:AH1218">IF(AND($AJ$1=12,$A1155=12),$B1155,"")</f>
        <v/>
      </c>
      <c s="75" t="str">
        <f t="shared" si="579" ref="AI1155:AI1218">IF(AND($AJ$1=12,$A1155=12),C1155,"")</f>
        <v/>
      </c>
      <c s="73" t="str">
        <f t="shared" si="580" ref="AJ1155:AJ1218">IF(AND($AJ$1=12,$A1155=12),$D1155,"")</f>
        <v/>
      </c>
      <c s="75" t="str">
        <f t="shared" si="581" ref="AK1155:AK1218">IF(AND($AJ$1=12,$A1155=12),$E1155,"")</f>
        <v/>
      </c>
      <c s="75" t="str">
        <f t="shared" si="582" ref="AL1155:AL1218">IF(AND($AJ$1=12,$A1155=12),$F1155,"")</f>
        <v/>
      </c>
      <c s="75" t="str">
        <f t="shared" si="583" ref="AM1155:AM1218">IF(AND($AJ$1=12,$A1155=12),$G1155,"")</f>
        <v/>
      </c>
      <c s="75" t="str">
        <f t="shared" si="584" ref="AN1155:AN1218">IF(AND($AJ$1=12,$A1155=12),$H1155,"")</f>
        <v/>
      </c>
      <c s="75" t="str">
        <f t="shared" si="585" ref="AO1155:AO1218">IF(AND($AJ$1=12,$A1155=12),$I1155,"")</f>
        <v/>
      </c>
      <c s="73" t="str">
        <f t="shared" si="586" ref="AP1155:AP1218">IF(AND($AJ$1=12,$A1155=12),$J1155,"")</f>
        <v/>
      </c>
      <c s="75" t="str">
        <f t="shared" si="587" ref="AQ1155:AQ1218">IF(AND($AJ$1=12,$A1155=12),$K1155,"")</f>
        <v/>
      </c>
      <c s="75" t="str">
        <f t="shared" si="588" ref="AR1155:AR1218">IF(AND($AJ$1=12,$A1155=12),$L1155,"")</f>
        <v/>
      </c>
      <c s="75" t="str">
        <f t="shared" si="589" ref="AS1155:AS1218">IF(AND($AJ$1=12,$A1155=12),$M1155,"")</f>
        <v/>
      </c>
      <c s="75" t="str">
        <f t="shared" si="590" ref="AT1155:AT1218">IF(AND($AJ$1=12,$A1155=12),$N1155,"")</f>
        <v/>
      </c>
      <c s="75" t="str">
        <f t="shared" si="591" ref="AU1155:AU1218">IF(AND($AJ$1=12,$A1155=12),$O1155,"")</f>
        <v/>
      </c>
      <c s="75" t="str">
        <f t="shared" si="592" ref="AV1155:AV1218">IF(AND($AJ$1=12,$A1155=12),$P1155,"")</f>
        <v/>
      </c>
      <c s="70"/>
      <c s="70" t="str">
        <f>IF(BC1155="","",IF(BC1155&gt;0,COUNT($AY$2:AY1155),""))</f>
        <v/>
      </c>
      <c s="76" t="str">
        <f t="shared" si="593" ref="AY1155:AY1218">IF(AND($BB$1=12,$A1155=12,$BC$1=$B1155),$A1155,"")</f>
        <v/>
      </c>
      <c s="76" t="str">
        <f t="shared" si="594" ref="AZ1155:AZ1218">IF(AND($BB$1=12,$A1155=12,$BC$1=$B1155),$B1155,"")</f>
        <v/>
      </c>
      <c s="76" t="str">
        <f t="shared" si="595" ref="BA1155:BA1218">IF(AND($BB$1=12,$A1155=12,$BC$1=$B1155),$C1155,"")</f>
        <v/>
      </c>
      <c s="73" t="str">
        <f t="shared" si="596" ref="BB1155:BB1218">IF(AND($BB$1=12,$A1155=12,$BC$1=$B1155),$D1155,"")</f>
        <v/>
      </c>
      <c s="76" t="str">
        <f t="shared" si="597" ref="BC1155:BC1218">IF(AND($BB$1=12,$A1155=12,$BC$1=$B1155),$E1155,"")</f>
        <v/>
      </c>
      <c s="76" t="str">
        <f t="shared" si="598" ref="BD1155:BD1218">IF(AND($BB$1=12,$A1155=12,$BC$1=$B1155),$F1155,"")</f>
        <v/>
      </c>
      <c s="76" t="str">
        <f t="shared" si="599" ref="BE1155:BE1218">IF(AND($BB$1=12,$A1155=12,$BC$1=$B1155),$G1155,"")</f>
        <v/>
      </c>
      <c s="76" t="str">
        <f t="shared" si="600" ref="BF1155:BF1218">IF(AND($BB$1=12,$A1155=12,$BC$1=$B1155),$H1155,"")</f>
        <v/>
      </c>
      <c s="76" t="str">
        <f t="shared" si="601" ref="BG1155:BG1218">IF(AND($BB$1=12,$A1155=12,$BC$1=$B1155),$I1155,"")</f>
        <v/>
      </c>
      <c s="73" t="str">
        <f t="shared" si="602" ref="BH1155:BH1218">IF(AND($BB$1=12,$A1155=12,$BC$1=$B1155),$J1155,"")</f>
        <v/>
      </c>
      <c s="76" t="str">
        <f t="shared" si="603" ref="BI1155:BI1218">IF(AND($BB$1=12,$A1155=12,$BC$1=$B1155),$K1155,"")</f>
        <v/>
      </c>
      <c s="76" t="str">
        <f t="shared" si="604" ref="BJ1155:BJ1218">IF(AND($BB$1=12,$A1155=12,$BC$1=$B1155),$L1155,"")</f>
        <v/>
      </c>
      <c s="76" t="str">
        <f t="shared" si="605" ref="BK1155:BK1218">IF(AND($BB$1=12,$A1155=12,$BC$1=$B1155),$M1155,"")</f>
        <v/>
      </c>
      <c s="76" t="str">
        <f t="shared" si="606" ref="BL1155:BL1218">IF(AND($BB$1=12,$A1155=12,$BC$1=$B1155),$N1155,"")</f>
        <v/>
      </c>
      <c s="76" t="str">
        <f t="shared" si="607" ref="BM1155:BM1218">IF(AND($BB$1=12,$A1155=12,$BC$1=$B1155),$O1155,"")</f>
        <v/>
      </c>
      <c s="76" t="str">
        <f t="shared" si="608" ref="BN1155:BN1218">IF(AND($BB$1=12,$A1155=12,$BC$1=$B1155),$P1155,"")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6" spans="1:157" ht="15.75" customHeight="1">
      <c r="A1156" s="72" t="str">
        <f>IF('S.D.PASTE SHEET'!A1156="","",'S.D.PASTE SHEET'!A1156)</f>
        <v/>
      </c>
      <c s="72" t="str">
        <f>IF('S.D.PASTE SHEET'!B1156="","",'S.D.PASTE SHEET'!B1156)</f>
        <v/>
      </c>
      <c s="72" t="str">
        <f>IF('S.D.PASTE SHEET'!C1156="","",'S.D.PASTE SHEET'!C1156)</f>
        <v/>
      </c>
      <c s="73" t="str">
        <f>IF('S.D.PASTE SHEET'!D1156="","",'S.D.PASTE SHEET'!D1156)</f>
        <v/>
      </c>
      <c s="72" t="str">
        <f>IF('S.D.PASTE SHEET'!E1156="","",UPPER('S.D.PASTE SHEET'!E1156))</f>
        <v/>
      </c>
      <c s="72" t="str">
        <f>IF('S.D.PASTE SHEET'!F1156="","",'S.D.PASTE SHEET'!F1156)</f>
        <v/>
      </c>
      <c s="72" t="str">
        <f>IF('S.D.PASTE SHEET'!G1156="","",UPPER('S.D.PASTE SHEET'!G1156))</f>
        <v/>
      </c>
      <c s="72" t="str">
        <f>IF('S.D.PASTE SHEET'!H1156="","",UPPER('S.D.PASTE SHEET'!H1156))</f>
        <v/>
      </c>
      <c s="72" t="str">
        <f>IF('S.D.PASTE SHEET'!I1156="","",'S.D.PASTE SHEET'!I1156)</f>
        <v/>
      </c>
      <c s="73" t="str">
        <f>IF('S.D.PASTE SHEET'!J1156="","",'S.D.PASTE SHEET'!J1156)</f>
        <v/>
      </c>
      <c s="72" t="str">
        <f>IF('S.D.PASTE SHEET'!K1156="","",'S.D.PASTE SHEET'!K1156)</f>
        <v/>
      </c>
      <c s="72" t="str">
        <f>IF('S.D.PASTE SHEET'!L1156="","",'S.D.PASTE SHEET'!L1156)</f>
        <v/>
      </c>
      <c s="72" t="str">
        <f>IF('S.D.PASTE SHEET'!M1156="","",'S.D.PASTE SHEET'!M1156)</f>
        <v/>
      </c>
      <c s="72" t="str">
        <f>IF('S.D.PASTE SHEET'!N1156="","",'S.D.PASTE SHEET'!N1156)</f>
        <v/>
      </c>
      <c s="72" t="str">
        <f>IF('S.D.PASTE SHEET'!O1156="","",'S.D.PASTE SHEET'!O1156)</f>
        <v/>
      </c>
      <c s="72" t="str">
        <f>IF('S.D.PASTE SHEET'!P1156="","",'S.D.PASTE SHEET'!P1156)</f>
        <v/>
      </c>
      <c s="72" t="str">
        <f>IF('S.D.PASTE SHEET'!Q1156="","",'S.D.PASTE SHEET'!Q1156)</f>
        <v/>
      </c>
      <c s="72" t="str">
        <f>IF('S.D.PASTE SHEET'!R1156="","",'S.D.PASTE SHEET'!R1156)</f>
        <v/>
      </c>
      <c s="72" t="str">
        <f>IF('S.D.PASTE SHEET'!S1156="","",'S.D.PASTE SHEET'!S1156)</f>
        <v/>
      </c>
      <c s="72" t="str">
        <f>IF('S.D.PASTE SHEET'!T1156="","",'S.D.PASTE SHEET'!T1156)</f>
        <v/>
      </c>
      <c s="72" t="str">
        <f>IF('S.D.PASTE SHEET'!U1156="","",'S.D.PASTE SHEET'!U1156)</f>
        <v/>
      </c>
      <c s="72" t="str">
        <f>IF('S.D.PASTE SHEET'!V1156="","",'S.D.PASTE SHEET'!V1156)</f>
        <v/>
      </c>
      <c s="72" t="str">
        <f>IF('S.D.PASTE SHEET'!W1156="","",'S.D.PASTE SHEET'!W1156)</f>
        <v/>
      </c>
      <c s="72" t="str">
        <f>IF('S.D.PASTE SHEET'!X1156="","",'S.D.PASTE SHEET'!X1156)</f>
        <v/>
      </c>
      <c s="72" t="str">
        <f>IF('S.D.PASTE SHEET'!Y1156="","",'S.D.PASTE SHEET'!Y1156)</f>
        <v/>
      </c>
      <c s="72" t="str">
        <f>IF('S.D.PASTE SHEET'!Z1156="","",'S.D.PASTE SHEET'!Z1156)</f>
        <v/>
      </c>
      <c s="72" t="str">
        <f>IF('S.D.PASTE SHEET'!AA1156="","",'S.D.PASTE SHEET'!AA1156)</f>
        <v/>
      </c>
      <c s="72" t="str">
        <f>IF('S.D.PASTE SHEET'!AB1156="","",'S.D.PASTE SHEET'!AB1156)</f>
        <v/>
      </c>
      <c s="72" t="str">
        <f>IF('S.D.PASTE SHEET'!AC1156="","",'S.D.PASTE SHEET'!AC1156)</f>
        <v/>
      </c>
      <c s="72" t="str">
        <f>IF('S.D.PASTE SHEET'!AD1156="","",'S.D.PASTE SHEET'!AD1156)</f>
        <v/>
      </c>
      <c s="74"/>
      <c s="70" t="str">
        <f>IF(AK1156="","",IF(AK1156&gt;0,COUNT($AG$2:AG1156),""))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IF(BC1156="","",IF(BC1156&gt;0,COUNT($AY$2:AY1156),""))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7" spans="1:157" ht="15.75" customHeight="1">
      <c r="A1157" s="72" t="str">
        <f>IF('S.D.PASTE SHEET'!A1157="","",'S.D.PASTE SHEET'!A1157)</f>
        <v/>
      </c>
      <c s="72" t="str">
        <f>IF('S.D.PASTE SHEET'!B1157="","",'S.D.PASTE SHEET'!B1157)</f>
        <v/>
      </c>
      <c s="72" t="str">
        <f>IF('S.D.PASTE SHEET'!C1157="","",'S.D.PASTE SHEET'!C1157)</f>
        <v/>
      </c>
      <c s="73" t="str">
        <f>IF('S.D.PASTE SHEET'!D1157="","",'S.D.PASTE SHEET'!D1157)</f>
        <v/>
      </c>
      <c s="72" t="str">
        <f>IF('S.D.PASTE SHEET'!E1157="","",UPPER('S.D.PASTE SHEET'!E1157))</f>
        <v/>
      </c>
      <c s="72" t="str">
        <f>IF('S.D.PASTE SHEET'!F1157="","",'S.D.PASTE SHEET'!F1157)</f>
        <v/>
      </c>
      <c s="72" t="str">
        <f>IF('S.D.PASTE SHEET'!G1157="","",UPPER('S.D.PASTE SHEET'!G1157))</f>
        <v/>
      </c>
      <c s="72" t="str">
        <f>IF('S.D.PASTE SHEET'!H1157="","",UPPER('S.D.PASTE SHEET'!H1157))</f>
        <v/>
      </c>
      <c s="72" t="str">
        <f>IF('S.D.PASTE SHEET'!I1157="","",'S.D.PASTE SHEET'!I1157)</f>
        <v/>
      </c>
      <c s="73" t="str">
        <f>IF('S.D.PASTE SHEET'!J1157="","",'S.D.PASTE SHEET'!J1157)</f>
        <v/>
      </c>
      <c s="72" t="str">
        <f>IF('S.D.PASTE SHEET'!K1157="","",'S.D.PASTE SHEET'!K1157)</f>
        <v/>
      </c>
      <c s="72" t="str">
        <f>IF('S.D.PASTE SHEET'!L1157="","",'S.D.PASTE SHEET'!L1157)</f>
        <v/>
      </c>
      <c s="72" t="str">
        <f>IF('S.D.PASTE SHEET'!M1157="","",'S.D.PASTE SHEET'!M1157)</f>
        <v/>
      </c>
      <c s="72" t="str">
        <f>IF('S.D.PASTE SHEET'!N1157="","",'S.D.PASTE SHEET'!N1157)</f>
        <v/>
      </c>
      <c s="72" t="str">
        <f>IF('S.D.PASTE SHEET'!O1157="","",'S.D.PASTE SHEET'!O1157)</f>
        <v/>
      </c>
      <c s="72" t="str">
        <f>IF('S.D.PASTE SHEET'!P1157="","",'S.D.PASTE SHEET'!P1157)</f>
        <v/>
      </c>
      <c s="72" t="str">
        <f>IF('S.D.PASTE SHEET'!Q1157="","",'S.D.PASTE SHEET'!Q1157)</f>
        <v/>
      </c>
      <c s="72" t="str">
        <f>IF('S.D.PASTE SHEET'!R1157="","",'S.D.PASTE SHEET'!R1157)</f>
        <v/>
      </c>
      <c s="72" t="str">
        <f>IF('S.D.PASTE SHEET'!S1157="","",'S.D.PASTE SHEET'!S1157)</f>
        <v/>
      </c>
      <c s="72" t="str">
        <f>IF('S.D.PASTE SHEET'!T1157="","",'S.D.PASTE SHEET'!T1157)</f>
        <v/>
      </c>
      <c s="72" t="str">
        <f>IF('S.D.PASTE SHEET'!U1157="","",'S.D.PASTE SHEET'!U1157)</f>
        <v/>
      </c>
      <c s="72" t="str">
        <f>IF('S.D.PASTE SHEET'!V1157="","",'S.D.PASTE SHEET'!V1157)</f>
        <v/>
      </c>
      <c s="72" t="str">
        <f>IF('S.D.PASTE SHEET'!W1157="","",'S.D.PASTE SHEET'!W1157)</f>
        <v/>
      </c>
      <c s="72" t="str">
        <f>IF('S.D.PASTE SHEET'!X1157="","",'S.D.PASTE SHEET'!X1157)</f>
        <v/>
      </c>
      <c s="72" t="str">
        <f>IF('S.D.PASTE SHEET'!Y1157="","",'S.D.PASTE SHEET'!Y1157)</f>
        <v/>
      </c>
      <c s="72" t="str">
        <f>IF('S.D.PASTE SHEET'!Z1157="","",'S.D.PASTE SHEET'!Z1157)</f>
        <v/>
      </c>
      <c s="72" t="str">
        <f>IF('S.D.PASTE SHEET'!AA1157="","",'S.D.PASTE SHEET'!AA1157)</f>
        <v/>
      </c>
      <c s="72" t="str">
        <f>IF('S.D.PASTE SHEET'!AB1157="","",'S.D.PASTE SHEET'!AB1157)</f>
        <v/>
      </c>
      <c s="72" t="str">
        <f>IF('S.D.PASTE SHEET'!AC1157="","",'S.D.PASTE SHEET'!AC1157)</f>
        <v/>
      </c>
      <c s="72" t="str">
        <f>IF('S.D.PASTE SHEET'!AD1157="","",'S.D.PASTE SHEET'!AD1157)</f>
        <v/>
      </c>
      <c s="74"/>
      <c s="70" t="str">
        <f>IF(AK1157="","",IF(AK1157&gt;0,COUNT($AG$2:AG1157),""))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IF(BC1157="","",IF(BC1157&gt;0,COUNT($AY$2:AY1157),""))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8" spans="1:157" ht="15.75" customHeight="1">
      <c r="A1158" s="72" t="str">
        <f>IF('S.D.PASTE SHEET'!A1158="","",'S.D.PASTE SHEET'!A1158)</f>
        <v/>
      </c>
      <c s="72" t="str">
        <f>IF('S.D.PASTE SHEET'!B1158="","",'S.D.PASTE SHEET'!B1158)</f>
        <v/>
      </c>
      <c s="72" t="str">
        <f>IF('S.D.PASTE SHEET'!C1158="","",'S.D.PASTE SHEET'!C1158)</f>
        <v/>
      </c>
      <c s="73" t="str">
        <f>IF('S.D.PASTE SHEET'!D1158="","",'S.D.PASTE SHEET'!D1158)</f>
        <v/>
      </c>
      <c s="72" t="str">
        <f>IF('S.D.PASTE SHEET'!E1158="","",UPPER('S.D.PASTE SHEET'!E1158))</f>
        <v/>
      </c>
      <c s="72" t="str">
        <f>IF('S.D.PASTE SHEET'!F1158="","",'S.D.PASTE SHEET'!F1158)</f>
        <v/>
      </c>
      <c s="72" t="str">
        <f>IF('S.D.PASTE SHEET'!G1158="","",UPPER('S.D.PASTE SHEET'!G1158))</f>
        <v/>
      </c>
      <c s="72" t="str">
        <f>IF('S.D.PASTE SHEET'!H1158="","",UPPER('S.D.PASTE SHEET'!H1158))</f>
        <v/>
      </c>
      <c s="72" t="str">
        <f>IF('S.D.PASTE SHEET'!I1158="","",'S.D.PASTE SHEET'!I1158)</f>
        <v/>
      </c>
      <c s="73" t="str">
        <f>IF('S.D.PASTE SHEET'!J1158="","",'S.D.PASTE SHEET'!J1158)</f>
        <v/>
      </c>
      <c s="72" t="str">
        <f>IF('S.D.PASTE SHEET'!K1158="","",'S.D.PASTE SHEET'!K1158)</f>
        <v/>
      </c>
      <c s="72" t="str">
        <f>IF('S.D.PASTE SHEET'!L1158="","",'S.D.PASTE SHEET'!L1158)</f>
        <v/>
      </c>
      <c s="72" t="str">
        <f>IF('S.D.PASTE SHEET'!M1158="","",'S.D.PASTE SHEET'!M1158)</f>
        <v/>
      </c>
      <c s="72" t="str">
        <f>IF('S.D.PASTE SHEET'!N1158="","",'S.D.PASTE SHEET'!N1158)</f>
        <v/>
      </c>
      <c s="72" t="str">
        <f>IF('S.D.PASTE SHEET'!O1158="","",'S.D.PASTE SHEET'!O1158)</f>
        <v/>
      </c>
      <c s="72" t="str">
        <f>IF('S.D.PASTE SHEET'!P1158="","",'S.D.PASTE SHEET'!P1158)</f>
        <v/>
      </c>
      <c s="72" t="str">
        <f>IF('S.D.PASTE SHEET'!Q1158="","",'S.D.PASTE SHEET'!Q1158)</f>
        <v/>
      </c>
      <c s="72" t="str">
        <f>IF('S.D.PASTE SHEET'!R1158="","",'S.D.PASTE SHEET'!R1158)</f>
        <v/>
      </c>
      <c s="72" t="str">
        <f>IF('S.D.PASTE SHEET'!S1158="","",'S.D.PASTE SHEET'!S1158)</f>
        <v/>
      </c>
      <c s="72" t="str">
        <f>IF('S.D.PASTE SHEET'!T1158="","",'S.D.PASTE SHEET'!T1158)</f>
        <v/>
      </c>
      <c s="72" t="str">
        <f>IF('S.D.PASTE SHEET'!U1158="","",'S.D.PASTE SHEET'!U1158)</f>
        <v/>
      </c>
      <c s="72" t="str">
        <f>IF('S.D.PASTE SHEET'!V1158="","",'S.D.PASTE SHEET'!V1158)</f>
        <v/>
      </c>
      <c s="72" t="str">
        <f>IF('S.D.PASTE SHEET'!W1158="","",'S.D.PASTE SHEET'!W1158)</f>
        <v/>
      </c>
      <c s="72" t="str">
        <f>IF('S.D.PASTE SHEET'!X1158="","",'S.D.PASTE SHEET'!X1158)</f>
        <v/>
      </c>
      <c s="72" t="str">
        <f>IF('S.D.PASTE SHEET'!Y1158="","",'S.D.PASTE SHEET'!Y1158)</f>
        <v/>
      </c>
      <c s="72" t="str">
        <f>IF('S.D.PASTE SHEET'!Z1158="","",'S.D.PASTE SHEET'!Z1158)</f>
        <v/>
      </c>
      <c s="72" t="str">
        <f>IF('S.D.PASTE SHEET'!AA1158="","",'S.D.PASTE SHEET'!AA1158)</f>
        <v/>
      </c>
      <c s="72" t="str">
        <f>IF('S.D.PASTE SHEET'!AB1158="","",'S.D.PASTE SHEET'!AB1158)</f>
        <v/>
      </c>
      <c s="72" t="str">
        <f>IF('S.D.PASTE SHEET'!AC1158="","",'S.D.PASTE SHEET'!AC1158)</f>
        <v/>
      </c>
      <c s="72" t="str">
        <f>IF('S.D.PASTE SHEET'!AD1158="","",'S.D.PASTE SHEET'!AD1158)</f>
        <v/>
      </c>
      <c s="74"/>
      <c s="70" t="str">
        <f>IF(AK1158="","",IF(AK1158&gt;0,COUNT($AG$2:AG1158),""))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IF(BC1158="","",IF(BC1158&gt;0,COUNT($AY$2:AY1158),""))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59" spans="1:157" ht="15.75" customHeight="1">
      <c r="A1159" s="72" t="str">
        <f>IF('S.D.PASTE SHEET'!A1159="","",'S.D.PASTE SHEET'!A1159)</f>
        <v/>
      </c>
      <c s="72" t="str">
        <f>IF('S.D.PASTE SHEET'!B1159="","",'S.D.PASTE SHEET'!B1159)</f>
        <v/>
      </c>
      <c s="72" t="str">
        <f>IF('S.D.PASTE SHEET'!C1159="","",'S.D.PASTE SHEET'!C1159)</f>
        <v/>
      </c>
      <c s="73" t="str">
        <f>IF('S.D.PASTE SHEET'!D1159="","",'S.D.PASTE SHEET'!D1159)</f>
        <v/>
      </c>
      <c s="72" t="str">
        <f>IF('S.D.PASTE SHEET'!E1159="","",UPPER('S.D.PASTE SHEET'!E1159))</f>
        <v/>
      </c>
      <c s="72" t="str">
        <f>IF('S.D.PASTE SHEET'!F1159="","",'S.D.PASTE SHEET'!F1159)</f>
        <v/>
      </c>
      <c s="72" t="str">
        <f>IF('S.D.PASTE SHEET'!G1159="","",UPPER('S.D.PASTE SHEET'!G1159))</f>
        <v/>
      </c>
      <c s="72" t="str">
        <f>IF('S.D.PASTE SHEET'!H1159="","",UPPER('S.D.PASTE SHEET'!H1159))</f>
        <v/>
      </c>
      <c s="72" t="str">
        <f>IF('S.D.PASTE SHEET'!I1159="","",'S.D.PASTE SHEET'!I1159)</f>
        <v/>
      </c>
      <c s="73" t="str">
        <f>IF('S.D.PASTE SHEET'!J1159="","",'S.D.PASTE SHEET'!J1159)</f>
        <v/>
      </c>
      <c s="72" t="str">
        <f>IF('S.D.PASTE SHEET'!K1159="","",'S.D.PASTE SHEET'!K1159)</f>
        <v/>
      </c>
      <c s="72" t="str">
        <f>IF('S.D.PASTE SHEET'!L1159="","",'S.D.PASTE SHEET'!L1159)</f>
        <v/>
      </c>
      <c s="72" t="str">
        <f>IF('S.D.PASTE SHEET'!M1159="","",'S.D.PASTE SHEET'!M1159)</f>
        <v/>
      </c>
      <c s="72" t="str">
        <f>IF('S.D.PASTE SHEET'!N1159="","",'S.D.PASTE SHEET'!N1159)</f>
        <v/>
      </c>
      <c s="72" t="str">
        <f>IF('S.D.PASTE SHEET'!O1159="","",'S.D.PASTE SHEET'!O1159)</f>
        <v/>
      </c>
      <c s="72" t="str">
        <f>IF('S.D.PASTE SHEET'!P1159="","",'S.D.PASTE SHEET'!P1159)</f>
        <v/>
      </c>
      <c s="72" t="str">
        <f>IF('S.D.PASTE SHEET'!Q1159="","",'S.D.PASTE SHEET'!Q1159)</f>
        <v/>
      </c>
      <c s="72" t="str">
        <f>IF('S.D.PASTE SHEET'!R1159="","",'S.D.PASTE SHEET'!R1159)</f>
        <v/>
      </c>
      <c s="72" t="str">
        <f>IF('S.D.PASTE SHEET'!S1159="","",'S.D.PASTE SHEET'!S1159)</f>
        <v/>
      </c>
      <c s="72" t="str">
        <f>IF('S.D.PASTE SHEET'!T1159="","",'S.D.PASTE SHEET'!T1159)</f>
        <v/>
      </c>
      <c s="72" t="str">
        <f>IF('S.D.PASTE SHEET'!U1159="","",'S.D.PASTE SHEET'!U1159)</f>
        <v/>
      </c>
      <c s="72" t="str">
        <f>IF('S.D.PASTE SHEET'!V1159="","",'S.D.PASTE SHEET'!V1159)</f>
        <v/>
      </c>
      <c s="72" t="str">
        <f>IF('S.D.PASTE SHEET'!W1159="","",'S.D.PASTE SHEET'!W1159)</f>
        <v/>
      </c>
      <c s="72" t="str">
        <f>IF('S.D.PASTE SHEET'!X1159="","",'S.D.PASTE SHEET'!X1159)</f>
        <v/>
      </c>
      <c s="72" t="str">
        <f>IF('S.D.PASTE SHEET'!Y1159="","",'S.D.PASTE SHEET'!Y1159)</f>
        <v/>
      </c>
      <c s="72" t="str">
        <f>IF('S.D.PASTE SHEET'!Z1159="","",'S.D.PASTE SHEET'!Z1159)</f>
        <v/>
      </c>
      <c s="72" t="str">
        <f>IF('S.D.PASTE SHEET'!AA1159="","",'S.D.PASTE SHEET'!AA1159)</f>
        <v/>
      </c>
      <c s="72" t="str">
        <f>IF('S.D.PASTE SHEET'!AB1159="","",'S.D.PASTE SHEET'!AB1159)</f>
        <v/>
      </c>
      <c s="72" t="str">
        <f>IF('S.D.PASTE SHEET'!AC1159="","",'S.D.PASTE SHEET'!AC1159)</f>
        <v/>
      </c>
      <c s="72" t="str">
        <f>IF('S.D.PASTE SHEET'!AD1159="","",'S.D.PASTE SHEET'!AD1159)</f>
        <v/>
      </c>
      <c s="74"/>
      <c s="70" t="str">
        <f>IF(AK1159="","",IF(AK1159&gt;0,COUNT($AG$2:AG1159),""))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IF(BC1159="","",IF(BC1159&gt;0,COUNT($AY$2:AY1159),""))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0" spans="1:157" ht="15.75" customHeight="1">
      <c r="A1160" s="72" t="str">
        <f>IF('S.D.PASTE SHEET'!A1160="","",'S.D.PASTE SHEET'!A1160)</f>
        <v/>
      </c>
      <c s="72" t="str">
        <f>IF('S.D.PASTE SHEET'!B1160="","",'S.D.PASTE SHEET'!B1160)</f>
        <v/>
      </c>
      <c s="72" t="str">
        <f>IF('S.D.PASTE SHEET'!C1160="","",'S.D.PASTE SHEET'!C1160)</f>
        <v/>
      </c>
      <c s="73" t="str">
        <f>IF('S.D.PASTE SHEET'!D1160="","",'S.D.PASTE SHEET'!D1160)</f>
        <v/>
      </c>
      <c s="72" t="str">
        <f>IF('S.D.PASTE SHEET'!E1160="","",UPPER('S.D.PASTE SHEET'!E1160))</f>
        <v/>
      </c>
      <c s="72" t="str">
        <f>IF('S.D.PASTE SHEET'!F1160="","",'S.D.PASTE SHEET'!F1160)</f>
        <v/>
      </c>
      <c s="72" t="str">
        <f>IF('S.D.PASTE SHEET'!G1160="","",UPPER('S.D.PASTE SHEET'!G1160))</f>
        <v/>
      </c>
      <c s="72" t="str">
        <f>IF('S.D.PASTE SHEET'!H1160="","",UPPER('S.D.PASTE SHEET'!H1160))</f>
        <v/>
      </c>
      <c s="72" t="str">
        <f>IF('S.D.PASTE SHEET'!I1160="","",'S.D.PASTE SHEET'!I1160)</f>
        <v/>
      </c>
      <c s="73" t="str">
        <f>IF('S.D.PASTE SHEET'!J1160="","",'S.D.PASTE SHEET'!J1160)</f>
        <v/>
      </c>
      <c s="72" t="str">
        <f>IF('S.D.PASTE SHEET'!K1160="","",'S.D.PASTE SHEET'!K1160)</f>
        <v/>
      </c>
      <c s="72" t="str">
        <f>IF('S.D.PASTE SHEET'!L1160="","",'S.D.PASTE SHEET'!L1160)</f>
        <v/>
      </c>
      <c s="72" t="str">
        <f>IF('S.D.PASTE SHEET'!M1160="","",'S.D.PASTE SHEET'!M1160)</f>
        <v/>
      </c>
      <c s="72" t="str">
        <f>IF('S.D.PASTE SHEET'!N1160="","",'S.D.PASTE SHEET'!N1160)</f>
        <v/>
      </c>
      <c s="72" t="str">
        <f>IF('S.D.PASTE SHEET'!O1160="","",'S.D.PASTE SHEET'!O1160)</f>
        <v/>
      </c>
      <c s="72" t="str">
        <f>IF('S.D.PASTE SHEET'!P1160="","",'S.D.PASTE SHEET'!P1160)</f>
        <v/>
      </c>
      <c s="72" t="str">
        <f>IF('S.D.PASTE SHEET'!Q1160="","",'S.D.PASTE SHEET'!Q1160)</f>
        <v/>
      </c>
      <c s="72" t="str">
        <f>IF('S.D.PASTE SHEET'!R1160="","",'S.D.PASTE SHEET'!R1160)</f>
        <v/>
      </c>
      <c s="72" t="str">
        <f>IF('S.D.PASTE SHEET'!S1160="","",'S.D.PASTE SHEET'!S1160)</f>
        <v/>
      </c>
      <c s="72" t="str">
        <f>IF('S.D.PASTE SHEET'!T1160="","",'S.D.PASTE SHEET'!T1160)</f>
        <v/>
      </c>
      <c s="72" t="str">
        <f>IF('S.D.PASTE SHEET'!U1160="","",'S.D.PASTE SHEET'!U1160)</f>
        <v/>
      </c>
      <c s="72" t="str">
        <f>IF('S.D.PASTE SHEET'!V1160="","",'S.D.PASTE SHEET'!V1160)</f>
        <v/>
      </c>
      <c s="72" t="str">
        <f>IF('S.D.PASTE SHEET'!W1160="","",'S.D.PASTE SHEET'!W1160)</f>
        <v/>
      </c>
      <c s="72" t="str">
        <f>IF('S.D.PASTE SHEET'!X1160="","",'S.D.PASTE SHEET'!X1160)</f>
        <v/>
      </c>
      <c s="72" t="str">
        <f>IF('S.D.PASTE SHEET'!Y1160="","",'S.D.PASTE SHEET'!Y1160)</f>
        <v/>
      </c>
      <c s="72" t="str">
        <f>IF('S.D.PASTE SHEET'!Z1160="","",'S.D.PASTE SHEET'!Z1160)</f>
        <v/>
      </c>
      <c s="72" t="str">
        <f>IF('S.D.PASTE SHEET'!AA1160="","",'S.D.PASTE SHEET'!AA1160)</f>
        <v/>
      </c>
      <c s="72" t="str">
        <f>IF('S.D.PASTE SHEET'!AB1160="","",'S.D.PASTE SHEET'!AB1160)</f>
        <v/>
      </c>
      <c s="72" t="str">
        <f>IF('S.D.PASTE SHEET'!AC1160="","",'S.D.PASTE SHEET'!AC1160)</f>
        <v/>
      </c>
      <c s="72" t="str">
        <f>IF('S.D.PASTE SHEET'!AD1160="","",'S.D.PASTE SHEET'!AD1160)</f>
        <v/>
      </c>
      <c s="74"/>
      <c s="70" t="str">
        <f>IF(AK1160="","",IF(AK1160&gt;0,COUNT($AG$2:AG1160),""))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IF(BC1160="","",IF(BC1160&gt;0,COUNT($AY$2:AY1160),""))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1" spans="1:157" ht="15.75" customHeight="1">
      <c r="A1161" s="72" t="str">
        <f>IF('S.D.PASTE SHEET'!A1161="","",'S.D.PASTE SHEET'!A1161)</f>
        <v/>
      </c>
      <c s="72" t="str">
        <f>IF('S.D.PASTE SHEET'!B1161="","",'S.D.PASTE SHEET'!B1161)</f>
        <v/>
      </c>
      <c s="72" t="str">
        <f>IF('S.D.PASTE SHEET'!C1161="","",'S.D.PASTE SHEET'!C1161)</f>
        <v/>
      </c>
      <c s="73" t="str">
        <f>IF('S.D.PASTE SHEET'!D1161="","",'S.D.PASTE SHEET'!D1161)</f>
        <v/>
      </c>
      <c s="72" t="str">
        <f>IF('S.D.PASTE SHEET'!E1161="","",UPPER('S.D.PASTE SHEET'!E1161))</f>
        <v/>
      </c>
      <c s="72" t="str">
        <f>IF('S.D.PASTE SHEET'!F1161="","",'S.D.PASTE SHEET'!F1161)</f>
        <v/>
      </c>
      <c s="72" t="str">
        <f>IF('S.D.PASTE SHEET'!G1161="","",UPPER('S.D.PASTE SHEET'!G1161))</f>
        <v/>
      </c>
      <c s="72" t="str">
        <f>IF('S.D.PASTE SHEET'!H1161="","",UPPER('S.D.PASTE SHEET'!H1161))</f>
        <v/>
      </c>
      <c s="72" t="str">
        <f>IF('S.D.PASTE SHEET'!I1161="","",'S.D.PASTE SHEET'!I1161)</f>
        <v/>
      </c>
      <c s="73" t="str">
        <f>IF('S.D.PASTE SHEET'!J1161="","",'S.D.PASTE SHEET'!J1161)</f>
        <v/>
      </c>
      <c s="72" t="str">
        <f>IF('S.D.PASTE SHEET'!K1161="","",'S.D.PASTE SHEET'!K1161)</f>
        <v/>
      </c>
      <c s="72" t="str">
        <f>IF('S.D.PASTE SHEET'!L1161="","",'S.D.PASTE SHEET'!L1161)</f>
        <v/>
      </c>
      <c s="72" t="str">
        <f>IF('S.D.PASTE SHEET'!M1161="","",'S.D.PASTE SHEET'!M1161)</f>
        <v/>
      </c>
      <c s="72" t="str">
        <f>IF('S.D.PASTE SHEET'!N1161="","",'S.D.PASTE SHEET'!N1161)</f>
        <v/>
      </c>
      <c s="72" t="str">
        <f>IF('S.D.PASTE SHEET'!O1161="","",'S.D.PASTE SHEET'!O1161)</f>
        <v/>
      </c>
      <c s="72" t="str">
        <f>IF('S.D.PASTE SHEET'!P1161="","",'S.D.PASTE SHEET'!P1161)</f>
        <v/>
      </c>
      <c s="72" t="str">
        <f>IF('S.D.PASTE SHEET'!Q1161="","",'S.D.PASTE SHEET'!Q1161)</f>
        <v/>
      </c>
      <c s="72" t="str">
        <f>IF('S.D.PASTE SHEET'!R1161="","",'S.D.PASTE SHEET'!R1161)</f>
        <v/>
      </c>
      <c s="72" t="str">
        <f>IF('S.D.PASTE SHEET'!S1161="","",'S.D.PASTE SHEET'!S1161)</f>
        <v/>
      </c>
      <c s="72" t="str">
        <f>IF('S.D.PASTE SHEET'!T1161="","",'S.D.PASTE SHEET'!T1161)</f>
        <v/>
      </c>
      <c s="72" t="str">
        <f>IF('S.D.PASTE SHEET'!U1161="","",'S.D.PASTE SHEET'!U1161)</f>
        <v/>
      </c>
      <c s="72" t="str">
        <f>IF('S.D.PASTE SHEET'!V1161="","",'S.D.PASTE SHEET'!V1161)</f>
        <v/>
      </c>
      <c s="72" t="str">
        <f>IF('S.D.PASTE SHEET'!W1161="","",'S.D.PASTE SHEET'!W1161)</f>
        <v/>
      </c>
      <c s="72" t="str">
        <f>IF('S.D.PASTE SHEET'!X1161="","",'S.D.PASTE SHEET'!X1161)</f>
        <v/>
      </c>
      <c s="72" t="str">
        <f>IF('S.D.PASTE SHEET'!Y1161="","",'S.D.PASTE SHEET'!Y1161)</f>
        <v/>
      </c>
      <c s="72" t="str">
        <f>IF('S.D.PASTE SHEET'!Z1161="","",'S.D.PASTE SHEET'!Z1161)</f>
        <v/>
      </c>
      <c s="72" t="str">
        <f>IF('S.D.PASTE SHEET'!AA1161="","",'S.D.PASTE SHEET'!AA1161)</f>
        <v/>
      </c>
      <c s="72" t="str">
        <f>IF('S.D.PASTE SHEET'!AB1161="","",'S.D.PASTE SHEET'!AB1161)</f>
        <v/>
      </c>
      <c s="72" t="str">
        <f>IF('S.D.PASTE SHEET'!AC1161="","",'S.D.PASTE SHEET'!AC1161)</f>
        <v/>
      </c>
      <c s="72" t="str">
        <f>IF('S.D.PASTE SHEET'!AD1161="","",'S.D.PASTE SHEET'!AD1161)</f>
        <v/>
      </c>
      <c s="74"/>
      <c s="70" t="str">
        <f>IF(AK1161="","",IF(AK1161&gt;0,COUNT($AG$2:AG1161),""))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IF(BC1161="","",IF(BC1161&gt;0,COUNT($AY$2:AY1161),""))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2" spans="1:157" ht="15.75" customHeight="1">
      <c r="A1162" s="72" t="str">
        <f>IF('S.D.PASTE SHEET'!A1162="","",'S.D.PASTE SHEET'!A1162)</f>
        <v/>
      </c>
      <c s="72" t="str">
        <f>IF('S.D.PASTE SHEET'!B1162="","",'S.D.PASTE SHEET'!B1162)</f>
        <v/>
      </c>
      <c s="72" t="str">
        <f>IF('S.D.PASTE SHEET'!C1162="","",'S.D.PASTE SHEET'!C1162)</f>
        <v/>
      </c>
      <c s="73" t="str">
        <f>IF('S.D.PASTE SHEET'!D1162="","",'S.D.PASTE SHEET'!D1162)</f>
        <v/>
      </c>
      <c s="72" t="str">
        <f>IF('S.D.PASTE SHEET'!E1162="","",UPPER('S.D.PASTE SHEET'!E1162))</f>
        <v/>
      </c>
      <c s="72" t="str">
        <f>IF('S.D.PASTE SHEET'!F1162="","",'S.D.PASTE SHEET'!F1162)</f>
        <v/>
      </c>
      <c s="72" t="str">
        <f>IF('S.D.PASTE SHEET'!G1162="","",UPPER('S.D.PASTE SHEET'!G1162))</f>
        <v/>
      </c>
      <c s="72" t="str">
        <f>IF('S.D.PASTE SHEET'!H1162="","",UPPER('S.D.PASTE SHEET'!H1162))</f>
        <v/>
      </c>
      <c s="72" t="str">
        <f>IF('S.D.PASTE SHEET'!I1162="","",'S.D.PASTE SHEET'!I1162)</f>
        <v/>
      </c>
      <c s="73" t="str">
        <f>IF('S.D.PASTE SHEET'!J1162="","",'S.D.PASTE SHEET'!J1162)</f>
        <v/>
      </c>
      <c s="72" t="str">
        <f>IF('S.D.PASTE SHEET'!K1162="","",'S.D.PASTE SHEET'!K1162)</f>
        <v/>
      </c>
      <c s="72" t="str">
        <f>IF('S.D.PASTE SHEET'!L1162="","",'S.D.PASTE SHEET'!L1162)</f>
        <v/>
      </c>
      <c s="72" t="str">
        <f>IF('S.D.PASTE SHEET'!M1162="","",'S.D.PASTE SHEET'!M1162)</f>
        <v/>
      </c>
      <c s="72" t="str">
        <f>IF('S.D.PASTE SHEET'!N1162="","",'S.D.PASTE SHEET'!N1162)</f>
        <v/>
      </c>
      <c s="72" t="str">
        <f>IF('S.D.PASTE SHEET'!O1162="","",'S.D.PASTE SHEET'!O1162)</f>
        <v/>
      </c>
      <c s="72" t="str">
        <f>IF('S.D.PASTE SHEET'!P1162="","",'S.D.PASTE SHEET'!P1162)</f>
        <v/>
      </c>
      <c s="72" t="str">
        <f>IF('S.D.PASTE SHEET'!Q1162="","",'S.D.PASTE SHEET'!Q1162)</f>
        <v/>
      </c>
      <c s="72" t="str">
        <f>IF('S.D.PASTE SHEET'!R1162="","",'S.D.PASTE SHEET'!R1162)</f>
        <v/>
      </c>
      <c s="72" t="str">
        <f>IF('S.D.PASTE SHEET'!S1162="","",'S.D.PASTE SHEET'!S1162)</f>
        <v/>
      </c>
      <c s="72" t="str">
        <f>IF('S.D.PASTE SHEET'!T1162="","",'S.D.PASTE SHEET'!T1162)</f>
        <v/>
      </c>
      <c s="72" t="str">
        <f>IF('S.D.PASTE SHEET'!U1162="","",'S.D.PASTE SHEET'!U1162)</f>
        <v/>
      </c>
      <c s="72" t="str">
        <f>IF('S.D.PASTE SHEET'!V1162="","",'S.D.PASTE SHEET'!V1162)</f>
        <v/>
      </c>
      <c s="72" t="str">
        <f>IF('S.D.PASTE SHEET'!W1162="","",'S.D.PASTE SHEET'!W1162)</f>
        <v/>
      </c>
      <c s="72" t="str">
        <f>IF('S.D.PASTE SHEET'!X1162="","",'S.D.PASTE SHEET'!X1162)</f>
        <v/>
      </c>
      <c s="72" t="str">
        <f>IF('S.D.PASTE SHEET'!Y1162="","",'S.D.PASTE SHEET'!Y1162)</f>
        <v/>
      </c>
      <c s="72" t="str">
        <f>IF('S.D.PASTE SHEET'!Z1162="","",'S.D.PASTE SHEET'!Z1162)</f>
        <v/>
      </c>
      <c s="72" t="str">
        <f>IF('S.D.PASTE SHEET'!AA1162="","",'S.D.PASTE SHEET'!AA1162)</f>
        <v/>
      </c>
      <c s="72" t="str">
        <f>IF('S.D.PASTE SHEET'!AB1162="","",'S.D.PASTE SHEET'!AB1162)</f>
        <v/>
      </c>
      <c s="72" t="str">
        <f>IF('S.D.PASTE SHEET'!AC1162="","",'S.D.PASTE SHEET'!AC1162)</f>
        <v/>
      </c>
      <c s="72" t="str">
        <f>IF('S.D.PASTE SHEET'!AD1162="","",'S.D.PASTE SHEET'!AD1162)</f>
        <v/>
      </c>
      <c s="74"/>
      <c s="70" t="str">
        <f>IF(AK1162="","",IF(AK1162&gt;0,COUNT($AG$2:AG1162),""))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IF(BC1162="","",IF(BC1162&gt;0,COUNT($AY$2:AY1162),""))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3" spans="1:157" ht="15.75" customHeight="1">
      <c r="A1163" s="72" t="str">
        <f>IF('S.D.PASTE SHEET'!A1163="","",'S.D.PASTE SHEET'!A1163)</f>
        <v/>
      </c>
      <c s="72" t="str">
        <f>IF('S.D.PASTE SHEET'!B1163="","",'S.D.PASTE SHEET'!B1163)</f>
        <v/>
      </c>
      <c s="72" t="str">
        <f>IF('S.D.PASTE SHEET'!C1163="","",'S.D.PASTE SHEET'!C1163)</f>
        <v/>
      </c>
      <c s="73" t="str">
        <f>IF('S.D.PASTE SHEET'!D1163="","",'S.D.PASTE SHEET'!D1163)</f>
        <v/>
      </c>
      <c s="72" t="str">
        <f>IF('S.D.PASTE SHEET'!E1163="","",UPPER('S.D.PASTE SHEET'!E1163))</f>
        <v/>
      </c>
      <c s="72" t="str">
        <f>IF('S.D.PASTE SHEET'!F1163="","",'S.D.PASTE SHEET'!F1163)</f>
        <v/>
      </c>
      <c s="72" t="str">
        <f>IF('S.D.PASTE SHEET'!G1163="","",UPPER('S.D.PASTE SHEET'!G1163))</f>
        <v/>
      </c>
      <c s="72" t="str">
        <f>IF('S.D.PASTE SHEET'!H1163="","",UPPER('S.D.PASTE SHEET'!H1163))</f>
        <v/>
      </c>
      <c s="72" t="str">
        <f>IF('S.D.PASTE SHEET'!I1163="","",'S.D.PASTE SHEET'!I1163)</f>
        <v/>
      </c>
      <c s="73" t="str">
        <f>IF('S.D.PASTE SHEET'!J1163="","",'S.D.PASTE SHEET'!J1163)</f>
        <v/>
      </c>
      <c s="72" t="str">
        <f>IF('S.D.PASTE SHEET'!K1163="","",'S.D.PASTE SHEET'!K1163)</f>
        <v/>
      </c>
      <c s="72" t="str">
        <f>IF('S.D.PASTE SHEET'!L1163="","",'S.D.PASTE SHEET'!L1163)</f>
        <v/>
      </c>
      <c s="72" t="str">
        <f>IF('S.D.PASTE SHEET'!M1163="","",'S.D.PASTE SHEET'!M1163)</f>
        <v/>
      </c>
      <c s="72" t="str">
        <f>IF('S.D.PASTE SHEET'!N1163="","",'S.D.PASTE SHEET'!N1163)</f>
        <v/>
      </c>
      <c s="72" t="str">
        <f>IF('S.D.PASTE SHEET'!O1163="","",'S.D.PASTE SHEET'!O1163)</f>
        <v/>
      </c>
      <c s="72" t="str">
        <f>IF('S.D.PASTE SHEET'!P1163="","",'S.D.PASTE SHEET'!P1163)</f>
        <v/>
      </c>
      <c s="72" t="str">
        <f>IF('S.D.PASTE SHEET'!Q1163="","",'S.D.PASTE SHEET'!Q1163)</f>
        <v/>
      </c>
      <c s="72" t="str">
        <f>IF('S.D.PASTE SHEET'!R1163="","",'S.D.PASTE SHEET'!R1163)</f>
        <v/>
      </c>
      <c s="72" t="str">
        <f>IF('S.D.PASTE SHEET'!S1163="","",'S.D.PASTE SHEET'!S1163)</f>
        <v/>
      </c>
      <c s="72" t="str">
        <f>IF('S.D.PASTE SHEET'!T1163="","",'S.D.PASTE SHEET'!T1163)</f>
        <v/>
      </c>
      <c s="72" t="str">
        <f>IF('S.D.PASTE SHEET'!U1163="","",'S.D.PASTE SHEET'!U1163)</f>
        <v/>
      </c>
      <c s="72" t="str">
        <f>IF('S.D.PASTE SHEET'!V1163="","",'S.D.PASTE SHEET'!V1163)</f>
        <v/>
      </c>
      <c s="72" t="str">
        <f>IF('S.D.PASTE SHEET'!W1163="","",'S.D.PASTE SHEET'!W1163)</f>
        <v/>
      </c>
      <c s="72" t="str">
        <f>IF('S.D.PASTE SHEET'!X1163="","",'S.D.PASTE SHEET'!X1163)</f>
        <v/>
      </c>
      <c s="72" t="str">
        <f>IF('S.D.PASTE SHEET'!Y1163="","",'S.D.PASTE SHEET'!Y1163)</f>
        <v/>
      </c>
      <c s="72" t="str">
        <f>IF('S.D.PASTE SHEET'!Z1163="","",'S.D.PASTE SHEET'!Z1163)</f>
        <v/>
      </c>
      <c s="72" t="str">
        <f>IF('S.D.PASTE SHEET'!AA1163="","",'S.D.PASTE SHEET'!AA1163)</f>
        <v/>
      </c>
      <c s="72" t="str">
        <f>IF('S.D.PASTE SHEET'!AB1163="","",'S.D.PASTE SHEET'!AB1163)</f>
        <v/>
      </c>
      <c s="72" t="str">
        <f>IF('S.D.PASTE SHEET'!AC1163="","",'S.D.PASTE SHEET'!AC1163)</f>
        <v/>
      </c>
      <c s="72" t="str">
        <f>IF('S.D.PASTE SHEET'!AD1163="","",'S.D.PASTE SHEET'!AD1163)</f>
        <v/>
      </c>
      <c s="74"/>
      <c s="70" t="str">
        <f>IF(AK1163="","",IF(AK1163&gt;0,COUNT($AG$2:AG1163),""))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IF(BC1163="","",IF(BC1163&gt;0,COUNT($AY$2:AY1163),""))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4" spans="1:157" ht="15.75" customHeight="1">
      <c r="A1164" s="72" t="str">
        <f>IF('S.D.PASTE SHEET'!A1164="","",'S.D.PASTE SHEET'!A1164)</f>
        <v/>
      </c>
      <c s="72" t="str">
        <f>IF('S.D.PASTE SHEET'!B1164="","",'S.D.PASTE SHEET'!B1164)</f>
        <v/>
      </c>
      <c s="72" t="str">
        <f>IF('S.D.PASTE SHEET'!C1164="","",'S.D.PASTE SHEET'!C1164)</f>
        <v/>
      </c>
      <c s="73" t="str">
        <f>IF('S.D.PASTE SHEET'!D1164="","",'S.D.PASTE SHEET'!D1164)</f>
        <v/>
      </c>
      <c s="72" t="str">
        <f>IF('S.D.PASTE SHEET'!E1164="","",UPPER('S.D.PASTE SHEET'!E1164))</f>
        <v/>
      </c>
      <c s="72" t="str">
        <f>IF('S.D.PASTE SHEET'!F1164="","",'S.D.PASTE SHEET'!F1164)</f>
        <v/>
      </c>
      <c s="72" t="str">
        <f>IF('S.D.PASTE SHEET'!G1164="","",UPPER('S.D.PASTE SHEET'!G1164))</f>
        <v/>
      </c>
      <c s="72" t="str">
        <f>IF('S.D.PASTE SHEET'!H1164="","",UPPER('S.D.PASTE SHEET'!H1164))</f>
        <v/>
      </c>
      <c s="72" t="str">
        <f>IF('S.D.PASTE SHEET'!I1164="","",'S.D.PASTE SHEET'!I1164)</f>
        <v/>
      </c>
      <c s="73" t="str">
        <f>IF('S.D.PASTE SHEET'!J1164="","",'S.D.PASTE SHEET'!J1164)</f>
        <v/>
      </c>
      <c s="72" t="str">
        <f>IF('S.D.PASTE SHEET'!K1164="","",'S.D.PASTE SHEET'!K1164)</f>
        <v/>
      </c>
      <c s="72" t="str">
        <f>IF('S.D.PASTE SHEET'!L1164="","",'S.D.PASTE SHEET'!L1164)</f>
        <v/>
      </c>
      <c s="72" t="str">
        <f>IF('S.D.PASTE SHEET'!M1164="","",'S.D.PASTE SHEET'!M1164)</f>
        <v/>
      </c>
      <c s="72" t="str">
        <f>IF('S.D.PASTE SHEET'!N1164="","",'S.D.PASTE SHEET'!N1164)</f>
        <v/>
      </c>
      <c s="72" t="str">
        <f>IF('S.D.PASTE SHEET'!O1164="","",'S.D.PASTE SHEET'!O1164)</f>
        <v/>
      </c>
      <c s="72" t="str">
        <f>IF('S.D.PASTE SHEET'!P1164="","",'S.D.PASTE SHEET'!P1164)</f>
        <v/>
      </c>
      <c s="72" t="str">
        <f>IF('S.D.PASTE SHEET'!Q1164="","",'S.D.PASTE SHEET'!Q1164)</f>
        <v/>
      </c>
      <c s="72" t="str">
        <f>IF('S.D.PASTE SHEET'!R1164="","",'S.D.PASTE SHEET'!R1164)</f>
        <v/>
      </c>
      <c s="72" t="str">
        <f>IF('S.D.PASTE SHEET'!S1164="","",'S.D.PASTE SHEET'!S1164)</f>
        <v/>
      </c>
      <c s="72" t="str">
        <f>IF('S.D.PASTE SHEET'!T1164="","",'S.D.PASTE SHEET'!T1164)</f>
        <v/>
      </c>
      <c s="72" t="str">
        <f>IF('S.D.PASTE SHEET'!U1164="","",'S.D.PASTE SHEET'!U1164)</f>
        <v/>
      </c>
      <c s="72" t="str">
        <f>IF('S.D.PASTE SHEET'!V1164="","",'S.D.PASTE SHEET'!V1164)</f>
        <v/>
      </c>
      <c s="72" t="str">
        <f>IF('S.D.PASTE SHEET'!W1164="","",'S.D.PASTE SHEET'!W1164)</f>
        <v/>
      </c>
      <c s="72" t="str">
        <f>IF('S.D.PASTE SHEET'!X1164="","",'S.D.PASTE SHEET'!X1164)</f>
        <v/>
      </c>
      <c s="72" t="str">
        <f>IF('S.D.PASTE SHEET'!Y1164="","",'S.D.PASTE SHEET'!Y1164)</f>
        <v/>
      </c>
      <c s="72" t="str">
        <f>IF('S.D.PASTE SHEET'!Z1164="","",'S.D.PASTE SHEET'!Z1164)</f>
        <v/>
      </c>
      <c s="72" t="str">
        <f>IF('S.D.PASTE SHEET'!AA1164="","",'S.D.PASTE SHEET'!AA1164)</f>
        <v/>
      </c>
      <c s="72" t="str">
        <f>IF('S.D.PASTE SHEET'!AB1164="","",'S.D.PASTE SHEET'!AB1164)</f>
        <v/>
      </c>
      <c s="72" t="str">
        <f>IF('S.D.PASTE SHEET'!AC1164="","",'S.D.PASTE SHEET'!AC1164)</f>
        <v/>
      </c>
      <c s="72" t="str">
        <f>IF('S.D.PASTE SHEET'!AD1164="","",'S.D.PASTE SHEET'!AD1164)</f>
        <v/>
      </c>
      <c s="74"/>
      <c s="70" t="str">
        <f>IF(AK1164="","",IF(AK1164&gt;0,COUNT($AG$2:AG1164),""))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IF(BC1164="","",IF(BC1164&gt;0,COUNT($AY$2:AY1164),""))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5" spans="1:157" ht="15.75" customHeight="1">
      <c r="A1165" s="72" t="str">
        <f>IF('S.D.PASTE SHEET'!A1165="","",'S.D.PASTE SHEET'!A1165)</f>
        <v/>
      </c>
      <c s="72" t="str">
        <f>IF('S.D.PASTE SHEET'!B1165="","",'S.D.PASTE SHEET'!B1165)</f>
        <v/>
      </c>
      <c s="72" t="str">
        <f>IF('S.D.PASTE SHEET'!C1165="","",'S.D.PASTE SHEET'!C1165)</f>
        <v/>
      </c>
      <c s="73" t="str">
        <f>IF('S.D.PASTE SHEET'!D1165="","",'S.D.PASTE SHEET'!D1165)</f>
        <v/>
      </c>
      <c s="72" t="str">
        <f>IF('S.D.PASTE SHEET'!E1165="","",UPPER('S.D.PASTE SHEET'!E1165))</f>
        <v/>
      </c>
      <c s="72" t="str">
        <f>IF('S.D.PASTE SHEET'!F1165="","",'S.D.PASTE SHEET'!F1165)</f>
        <v/>
      </c>
      <c s="72" t="str">
        <f>IF('S.D.PASTE SHEET'!G1165="","",UPPER('S.D.PASTE SHEET'!G1165))</f>
        <v/>
      </c>
      <c s="72" t="str">
        <f>IF('S.D.PASTE SHEET'!H1165="","",UPPER('S.D.PASTE SHEET'!H1165))</f>
        <v/>
      </c>
      <c s="72" t="str">
        <f>IF('S.D.PASTE SHEET'!I1165="","",'S.D.PASTE SHEET'!I1165)</f>
        <v/>
      </c>
      <c s="73" t="str">
        <f>IF('S.D.PASTE SHEET'!J1165="","",'S.D.PASTE SHEET'!J1165)</f>
        <v/>
      </c>
      <c s="72" t="str">
        <f>IF('S.D.PASTE SHEET'!K1165="","",'S.D.PASTE SHEET'!K1165)</f>
        <v/>
      </c>
      <c s="72" t="str">
        <f>IF('S.D.PASTE SHEET'!L1165="","",'S.D.PASTE SHEET'!L1165)</f>
        <v/>
      </c>
      <c s="72" t="str">
        <f>IF('S.D.PASTE SHEET'!M1165="","",'S.D.PASTE SHEET'!M1165)</f>
        <v/>
      </c>
      <c s="72" t="str">
        <f>IF('S.D.PASTE SHEET'!N1165="","",'S.D.PASTE SHEET'!N1165)</f>
        <v/>
      </c>
      <c s="72" t="str">
        <f>IF('S.D.PASTE SHEET'!O1165="","",'S.D.PASTE SHEET'!O1165)</f>
        <v/>
      </c>
      <c s="72" t="str">
        <f>IF('S.D.PASTE SHEET'!P1165="","",'S.D.PASTE SHEET'!P1165)</f>
        <v/>
      </c>
      <c s="72" t="str">
        <f>IF('S.D.PASTE SHEET'!Q1165="","",'S.D.PASTE SHEET'!Q1165)</f>
        <v/>
      </c>
      <c s="72" t="str">
        <f>IF('S.D.PASTE SHEET'!R1165="","",'S.D.PASTE SHEET'!R1165)</f>
        <v/>
      </c>
      <c s="72" t="str">
        <f>IF('S.D.PASTE SHEET'!S1165="","",'S.D.PASTE SHEET'!S1165)</f>
        <v/>
      </c>
      <c s="72" t="str">
        <f>IF('S.D.PASTE SHEET'!T1165="","",'S.D.PASTE SHEET'!T1165)</f>
        <v/>
      </c>
      <c s="72" t="str">
        <f>IF('S.D.PASTE SHEET'!U1165="","",'S.D.PASTE SHEET'!U1165)</f>
        <v/>
      </c>
      <c s="72" t="str">
        <f>IF('S.D.PASTE SHEET'!V1165="","",'S.D.PASTE SHEET'!V1165)</f>
        <v/>
      </c>
      <c s="72" t="str">
        <f>IF('S.D.PASTE SHEET'!W1165="","",'S.D.PASTE SHEET'!W1165)</f>
        <v/>
      </c>
      <c s="72" t="str">
        <f>IF('S.D.PASTE SHEET'!X1165="","",'S.D.PASTE SHEET'!X1165)</f>
        <v/>
      </c>
      <c s="72" t="str">
        <f>IF('S.D.PASTE SHEET'!Y1165="","",'S.D.PASTE SHEET'!Y1165)</f>
        <v/>
      </c>
      <c s="72" t="str">
        <f>IF('S.D.PASTE SHEET'!Z1165="","",'S.D.PASTE SHEET'!Z1165)</f>
        <v/>
      </c>
      <c s="72" t="str">
        <f>IF('S.D.PASTE SHEET'!AA1165="","",'S.D.PASTE SHEET'!AA1165)</f>
        <v/>
      </c>
      <c s="72" t="str">
        <f>IF('S.D.PASTE SHEET'!AB1165="","",'S.D.PASTE SHEET'!AB1165)</f>
        <v/>
      </c>
      <c s="72" t="str">
        <f>IF('S.D.PASTE SHEET'!AC1165="","",'S.D.PASTE SHEET'!AC1165)</f>
        <v/>
      </c>
      <c s="72" t="str">
        <f>IF('S.D.PASTE SHEET'!AD1165="","",'S.D.PASTE SHEET'!AD1165)</f>
        <v/>
      </c>
      <c s="74"/>
      <c s="70" t="str">
        <f>IF(AK1165="","",IF(AK1165&gt;0,COUNT($AG$2:AG1165),""))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IF(BC1165="","",IF(BC1165&gt;0,COUNT($AY$2:AY1165),""))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6" spans="1:157" ht="15.75" customHeight="1">
      <c r="A1166" s="72" t="str">
        <f>IF('S.D.PASTE SHEET'!A1166="","",'S.D.PASTE SHEET'!A1166)</f>
        <v/>
      </c>
      <c s="72" t="str">
        <f>IF('S.D.PASTE SHEET'!B1166="","",'S.D.PASTE SHEET'!B1166)</f>
        <v/>
      </c>
      <c s="72" t="str">
        <f>IF('S.D.PASTE SHEET'!C1166="","",'S.D.PASTE SHEET'!C1166)</f>
        <v/>
      </c>
      <c s="73" t="str">
        <f>IF('S.D.PASTE SHEET'!D1166="","",'S.D.PASTE SHEET'!D1166)</f>
        <v/>
      </c>
      <c s="72" t="str">
        <f>IF('S.D.PASTE SHEET'!E1166="","",UPPER('S.D.PASTE SHEET'!E1166))</f>
        <v/>
      </c>
      <c s="72" t="str">
        <f>IF('S.D.PASTE SHEET'!F1166="","",'S.D.PASTE SHEET'!F1166)</f>
        <v/>
      </c>
      <c s="72" t="str">
        <f>IF('S.D.PASTE SHEET'!G1166="","",UPPER('S.D.PASTE SHEET'!G1166))</f>
        <v/>
      </c>
      <c s="72" t="str">
        <f>IF('S.D.PASTE SHEET'!H1166="","",UPPER('S.D.PASTE SHEET'!H1166))</f>
        <v/>
      </c>
      <c s="72" t="str">
        <f>IF('S.D.PASTE SHEET'!I1166="","",'S.D.PASTE SHEET'!I1166)</f>
        <v/>
      </c>
      <c s="73" t="str">
        <f>IF('S.D.PASTE SHEET'!J1166="","",'S.D.PASTE SHEET'!J1166)</f>
        <v/>
      </c>
      <c s="72" t="str">
        <f>IF('S.D.PASTE SHEET'!K1166="","",'S.D.PASTE SHEET'!K1166)</f>
        <v/>
      </c>
      <c s="72" t="str">
        <f>IF('S.D.PASTE SHEET'!L1166="","",'S.D.PASTE SHEET'!L1166)</f>
        <v/>
      </c>
      <c s="72" t="str">
        <f>IF('S.D.PASTE SHEET'!M1166="","",'S.D.PASTE SHEET'!M1166)</f>
        <v/>
      </c>
      <c s="72" t="str">
        <f>IF('S.D.PASTE SHEET'!N1166="","",'S.D.PASTE SHEET'!N1166)</f>
        <v/>
      </c>
      <c s="72" t="str">
        <f>IF('S.D.PASTE SHEET'!O1166="","",'S.D.PASTE SHEET'!O1166)</f>
        <v/>
      </c>
      <c s="72" t="str">
        <f>IF('S.D.PASTE SHEET'!P1166="","",'S.D.PASTE SHEET'!P1166)</f>
        <v/>
      </c>
      <c s="72" t="str">
        <f>IF('S.D.PASTE SHEET'!Q1166="","",'S.D.PASTE SHEET'!Q1166)</f>
        <v/>
      </c>
      <c s="72" t="str">
        <f>IF('S.D.PASTE SHEET'!R1166="","",'S.D.PASTE SHEET'!R1166)</f>
        <v/>
      </c>
      <c s="72" t="str">
        <f>IF('S.D.PASTE SHEET'!S1166="","",'S.D.PASTE SHEET'!S1166)</f>
        <v/>
      </c>
      <c s="72" t="str">
        <f>IF('S.D.PASTE SHEET'!T1166="","",'S.D.PASTE SHEET'!T1166)</f>
        <v/>
      </c>
      <c s="72" t="str">
        <f>IF('S.D.PASTE SHEET'!U1166="","",'S.D.PASTE SHEET'!U1166)</f>
        <v/>
      </c>
      <c s="72" t="str">
        <f>IF('S.D.PASTE SHEET'!V1166="","",'S.D.PASTE SHEET'!V1166)</f>
        <v/>
      </c>
      <c s="72" t="str">
        <f>IF('S.D.PASTE SHEET'!W1166="","",'S.D.PASTE SHEET'!W1166)</f>
        <v/>
      </c>
      <c s="72" t="str">
        <f>IF('S.D.PASTE SHEET'!X1166="","",'S.D.PASTE SHEET'!X1166)</f>
        <v/>
      </c>
      <c s="72" t="str">
        <f>IF('S.D.PASTE SHEET'!Y1166="","",'S.D.PASTE SHEET'!Y1166)</f>
        <v/>
      </c>
      <c s="72" t="str">
        <f>IF('S.D.PASTE SHEET'!Z1166="","",'S.D.PASTE SHEET'!Z1166)</f>
        <v/>
      </c>
      <c s="72" t="str">
        <f>IF('S.D.PASTE SHEET'!AA1166="","",'S.D.PASTE SHEET'!AA1166)</f>
        <v/>
      </c>
      <c s="72" t="str">
        <f>IF('S.D.PASTE SHEET'!AB1166="","",'S.D.PASTE SHEET'!AB1166)</f>
        <v/>
      </c>
      <c s="72" t="str">
        <f>IF('S.D.PASTE SHEET'!AC1166="","",'S.D.PASTE SHEET'!AC1166)</f>
        <v/>
      </c>
      <c s="72" t="str">
        <f>IF('S.D.PASTE SHEET'!AD1166="","",'S.D.PASTE SHEET'!AD1166)</f>
        <v/>
      </c>
      <c s="74"/>
      <c s="70" t="str">
        <f>IF(AK1166="","",IF(AK1166&gt;0,COUNT($AG$2:AG1166),""))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IF(BC1166="","",IF(BC1166&gt;0,COUNT($AY$2:AY1166),""))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7" spans="1:157" ht="15.75" customHeight="1">
      <c r="A1167" s="72" t="str">
        <f>IF('S.D.PASTE SHEET'!A1167="","",'S.D.PASTE SHEET'!A1167)</f>
        <v/>
      </c>
      <c s="72" t="str">
        <f>IF('S.D.PASTE SHEET'!B1167="","",'S.D.PASTE SHEET'!B1167)</f>
        <v/>
      </c>
      <c s="72" t="str">
        <f>IF('S.D.PASTE SHEET'!C1167="","",'S.D.PASTE SHEET'!C1167)</f>
        <v/>
      </c>
      <c s="73" t="str">
        <f>IF('S.D.PASTE SHEET'!D1167="","",'S.D.PASTE SHEET'!D1167)</f>
        <v/>
      </c>
      <c s="72" t="str">
        <f>IF('S.D.PASTE SHEET'!E1167="","",UPPER('S.D.PASTE SHEET'!E1167))</f>
        <v/>
      </c>
      <c s="72" t="str">
        <f>IF('S.D.PASTE SHEET'!F1167="","",'S.D.PASTE SHEET'!F1167)</f>
        <v/>
      </c>
      <c s="72" t="str">
        <f>IF('S.D.PASTE SHEET'!G1167="","",UPPER('S.D.PASTE SHEET'!G1167))</f>
        <v/>
      </c>
      <c s="72" t="str">
        <f>IF('S.D.PASTE SHEET'!H1167="","",UPPER('S.D.PASTE SHEET'!H1167))</f>
        <v/>
      </c>
      <c s="72" t="str">
        <f>IF('S.D.PASTE SHEET'!I1167="","",'S.D.PASTE SHEET'!I1167)</f>
        <v/>
      </c>
      <c s="73" t="str">
        <f>IF('S.D.PASTE SHEET'!J1167="","",'S.D.PASTE SHEET'!J1167)</f>
        <v/>
      </c>
      <c s="72" t="str">
        <f>IF('S.D.PASTE SHEET'!K1167="","",'S.D.PASTE SHEET'!K1167)</f>
        <v/>
      </c>
      <c s="72" t="str">
        <f>IF('S.D.PASTE SHEET'!L1167="","",'S.D.PASTE SHEET'!L1167)</f>
        <v/>
      </c>
      <c s="72" t="str">
        <f>IF('S.D.PASTE SHEET'!M1167="","",'S.D.PASTE SHEET'!M1167)</f>
        <v/>
      </c>
      <c s="72" t="str">
        <f>IF('S.D.PASTE SHEET'!N1167="","",'S.D.PASTE SHEET'!N1167)</f>
        <v/>
      </c>
      <c s="72" t="str">
        <f>IF('S.D.PASTE SHEET'!O1167="","",'S.D.PASTE SHEET'!O1167)</f>
        <v/>
      </c>
      <c s="72" t="str">
        <f>IF('S.D.PASTE SHEET'!P1167="","",'S.D.PASTE SHEET'!P1167)</f>
        <v/>
      </c>
      <c s="72" t="str">
        <f>IF('S.D.PASTE SHEET'!Q1167="","",'S.D.PASTE SHEET'!Q1167)</f>
        <v/>
      </c>
      <c s="72" t="str">
        <f>IF('S.D.PASTE SHEET'!R1167="","",'S.D.PASTE SHEET'!R1167)</f>
        <v/>
      </c>
      <c s="72" t="str">
        <f>IF('S.D.PASTE SHEET'!S1167="","",'S.D.PASTE SHEET'!S1167)</f>
        <v/>
      </c>
      <c s="72" t="str">
        <f>IF('S.D.PASTE SHEET'!T1167="","",'S.D.PASTE SHEET'!T1167)</f>
        <v/>
      </c>
      <c s="72" t="str">
        <f>IF('S.D.PASTE SHEET'!U1167="","",'S.D.PASTE SHEET'!U1167)</f>
        <v/>
      </c>
      <c s="72" t="str">
        <f>IF('S.D.PASTE SHEET'!V1167="","",'S.D.PASTE SHEET'!V1167)</f>
        <v/>
      </c>
      <c s="72" t="str">
        <f>IF('S.D.PASTE SHEET'!W1167="","",'S.D.PASTE SHEET'!W1167)</f>
        <v/>
      </c>
      <c s="72" t="str">
        <f>IF('S.D.PASTE SHEET'!X1167="","",'S.D.PASTE SHEET'!X1167)</f>
        <v/>
      </c>
      <c s="72" t="str">
        <f>IF('S.D.PASTE SHEET'!Y1167="","",'S.D.PASTE SHEET'!Y1167)</f>
        <v/>
      </c>
      <c s="72" t="str">
        <f>IF('S.D.PASTE SHEET'!Z1167="","",'S.D.PASTE SHEET'!Z1167)</f>
        <v/>
      </c>
      <c s="72" t="str">
        <f>IF('S.D.PASTE SHEET'!AA1167="","",'S.D.PASTE SHEET'!AA1167)</f>
        <v/>
      </c>
      <c s="72" t="str">
        <f>IF('S.D.PASTE SHEET'!AB1167="","",'S.D.PASTE SHEET'!AB1167)</f>
        <v/>
      </c>
      <c s="72" t="str">
        <f>IF('S.D.PASTE SHEET'!AC1167="","",'S.D.PASTE SHEET'!AC1167)</f>
        <v/>
      </c>
      <c s="72" t="str">
        <f>IF('S.D.PASTE SHEET'!AD1167="","",'S.D.PASTE SHEET'!AD1167)</f>
        <v/>
      </c>
      <c s="74"/>
      <c s="70" t="str">
        <f>IF(AK1167="","",IF(AK1167&gt;0,COUNT($AG$2:AG1167),""))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IF(BC1167="","",IF(BC1167&gt;0,COUNT($AY$2:AY1167),""))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8" spans="1:157" ht="15.75" customHeight="1">
      <c r="A1168" s="72" t="str">
        <f>IF('S.D.PASTE SHEET'!A1168="","",'S.D.PASTE SHEET'!A1168)</f>
        <v/>
      </c>
      <c s="72" t="str">
        <f>IF('S.D.PASTE SHEET'!B1168="","",'S.D.PASTE SHEET'!B1168)</f>
        <v/>
      </c>
      <c s="72" t="str">
        <f>IF('S.D.PASTE SHEET'!C1168="","",'S.D.PASTE SHEET'!C1168)</f>
        <v/>
      </c>
      <c s="73" t="str">
        <f>IF('S.D.PASTE SHEET'!D1168="","",'S.D.PASTE SHEET'!D1168)</f>
        <v/>
      </c>
      <c s="72" t="str">
        <f>IF('S.D.PASTE SHEET'!E1168="","",UPPER('S.D.PASTE SHEET'!E1168))</f>
        <v/>
      </c>
      <c s="72" t="str">
        <f>IF('S.D.PASTE SHEET'!F1168="","",'S.D.PASTE SHEET'!F1168)</f>
        <v/>
      </c>
      <c s="72" t="str">
        <f>IF('S.D.PASTE SHEET'!G1168="","",UPPER('S.D.PASTE SHEET'!G1168))</f>
        <v/>
      </c>
      <c s="72" t="str">
        <f>IF('S.D.PASTE SHEET'!H1168="","",UPPER('S.D.PASTE SHEET'!H1168))</f>
        <v/>
      </c>
      <c s="72" t="str">
        <f>IF('S.D.PASTE SHEET'!I1168="","",'S.D.PASTE SHEET'!I1168)</f>
        <v/>
      </c>
      <c s="73" t="str">
        <f>IF('S.D.PASTE SHEET'!J1168="","",'S.D.PASTE SHEET'!J1168)</f>
        <v/>
      </c>
      <c s="72" t="str">
        <f>IF('S.D.PASTE SHEET'!K1168="","",'S.D.PASTE SHEET'!K1168)</f>
        <v/>
      </c>
      <c s="72" t="str">
        <f>IF('S.D.PASTE SHEET'!L1168="","",'S.D.PASTE SHEET'!L1168)</f>
        <v/>
      </c>
      <c s="72" t="str">
        <f>IF('S.D.PASTE SHEET'!M1168="","",'S.D.PASTE SHEET'!M1168)</f>
        <v/>
      </c>
      <c s="72" t="str">
        <f>IF('S.D.PASTE SHEET'!N1168="","",'S.D.PASTE SHEET'!N1168)</f>
        <v/>
      </c>
      <c s="72" t="str">
        <f>IF('S.D.PASTE SHEET'!O1168="","",'S.D.PASTE SHEET'!O1168)</f>
        <v/>
      </c>
      <c s="72" t="str">
        <f>IF('S.D.PASTE SHEET'!P1168="","",'S.D.PASTE SHEET'!P1168)</f>
        <v/>
      </c>
      <c s="72" t="str">
        <f>IF('S.D.PASTE SHEET'!Q1168="","",'S.D.PASTE SHEET'!Q1168)</f>
        <v/>
      </c>
      <c s="72" t="str">
        <f>IF('S.D.PASTE SHEET'!R1168="","",'S.D.PASTE SHEET'!R1168)</f>
        <v/>
      </c>
      <c s="72" t="str">
        <f>IF('S.D.PASTE SHEET'!S1168="","",'S.D.PASTE SHEET'!S1168)</f>
        <v/>
      </c>
      <c s="72" t="str">
        <f>IF('S.D.PASTE SHEET'!T1168="","",'S.D.PASTE SHEET'!T1168)</f>
        <v/>
      </c>
      <c s="72" t="str">
        <f>IF('S.D.PASTE SHEET'!U1168="","",'S.D.PASTE SHEET'!U1168)</f>
        <v/>
      </c>
      <c s="72" t="str">
        <f>IF('S.D.PASTE SHEET'!V1168="","",'S.D.PASTE SHEET'!V1168)</f>
        <v/>
      </c>
      <c s="72" t="str">
        <f>IF('S.D.PASTE SHEET'!W1168="","",'S.D.PASTE SHEET'!W1168)</f>
        <v/>
      </c>
      <c s="72" t="str">
        <f>IF('S.D.PASTE SHEET'!X1168="","",'S.D.PASTE SHEET'!X1168)</f>
        <v/>
      </c>
      <c s="72" t="str">
        <f>IF('S.D.PASTE SHEET'!Y1168="","",'S.D.PASTE SHEET'!Y1168)</f>
        <v/>
      </c>
      <c s="72" t="str">
        <f>IF('S.D.PASTE SHEET'!Z1168="","",'S.D.PASTE SHEET'!Z1168)</f>
        <v/>
      </c>
      <c s="72" t="str">
        <f>IF('S.D.PASTE SHEET'!AA1168="","",'S.D.PASTE SHEET'!AA1168)</f>
        <v/>
      </c>
      <c s="72" t="str">
        <f>IF('S.D.PASTE SHEET'!AB1168="","",'S.D.PASTE SHEET'!AB1168)</f>
        <v/>
      </c>
      <c s="72" t="str">
        <f>IF('S.D.PASTE SHEET'!AC1168="","",'S.D.PASTE SHEET'!AC1168)</f>
        <v/>
      </c>
      <c s="72" t="str">
        <f>IF('S.D.PASTE SHEET'!AD1168="","",'S.D.PASTE SHEET'!AD1168)</f>
        <v/>
      </c>
      <c s="74"/>
      <c s="70" t="str">
        <f>IF(AK1168="","",IF(AK1168&gt;0,COUNT($AG$2:AG1168),""))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IF(BC1168="","",IF(BC1168&gt;0,COUNT($AY$2:AY1168),""))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69" spans="1:157" ht="15.75" customHeight="1">
      <c r="A1169" s="72" t="str">
        <f>IF('S.D.PASTE SHEET'!A1169="","",'S.D.PASTE SHEET'!A1169)</f>
        <v/>
      </c>
      <c s="72" t="str">
        <f>IF('S.D.PASTE SHEET'!B1169="","",'S.D.PASTE SHEET'!B1169)</f>
        <v/>
      </c>
      <c s="72" t="str">
        <f>IF('S.D.PASTE SHEET'!C1169="","",'S.D.PASTE SHEET'!C1169)</f>
        <v/>
      </c>
      <c s="73" t="str">
        <f>IF('S.D.PASTE SHEET'!D1169="","",'S.D.PASTE SHEET'!D1169)</f>
        <v/>
      </c>
      <c s="72" t="str">
        <f>IF('S.D.PASTE SHEET'!E1169="","",UPPER('S.D.PASTE SHEET'!E1169))</f>
        <v/>
      </c>
      <c s="72" t="str">
        <f>IF('S.D.PASTE SHEET'!F1169="","",'S.D.PASTE SHEET'!F1169)</f>
        <v/>
      </c>
      <c s="72" t="str">
        <f>IF('S.D.PASTE SHEET'!G1169="","",UPPER('S.D.PASTE SHEET'!G1169))</f>
        <v/>
      </c>
      <c s="72" t="str">
        <f>IF('S.D.PASTE SHEET'!H1169="","",UPPER('S.D.PASTE SHEET'!H1169))</f>
        <v/>
      </c>
      <c s="72" t="str">
        <f>IF('S.D.PASTE SHEET'!I1169="","",'S.D.PASTE SHEET'!I1169)</f>
        <v/>
      </c>
      <c s="73" t="str">
        <f>IF('S.D.PASTE SHEET'!J1169="","",'S.D.PASTE SHEET'!J1169)</f>
        <v/>
      </c>
      <c s="72" t="str">
        <f>IF('S.D.PASTE SHEET'!K1169="","",'S.D.PASTE SHEET'!K1169)</f>
        <v/>
      </c>
      <c s="72" t="str">
        <f>IF('S.D.PASTE SHEET'!L1169="","",'S.D.PASTE SHEET'!L1169)</f>
        <v/>
      </c>
      <c s="72" t="str">
        <f>IF('S.D.PASTE SHEET'!M1169="","",'S.D.PASTE SHEET'!M1169)</f>
        <v/>
      </c>
      <c s="72" t="str">
        <f>IF('S.D.PASTE SHEET'!N1169="","",'S.D.PASTE SHEET'!N1169)</f>
        <v/>
      </c>
      <c s="72" t="str">
        <f>IF('S.D.PASTE SHEET'!O1169="","",'S.D.PASTE SHEET'!O1169)</f>
        <v/>
      </c>
      <c s="72" t="str">
        <f>IF('S.D.PASTE SHEET'!P1169="","",'S.D.PASTE SHEET'!P1169)</f>
        <v/>
      </c>
      <c s="72" t="str">
        <f>IF('S.D.PASTE SHEET'!Q1169="","",'S.D.PASTE SHEET'!Q1169)</f>
        <v/>
      </c>
      <c s="72" t="str">
        <f>IF('S.D.PASTE SHEET'!R1169="","",'S.D.PASTE SHEET'!R1169)</f>
        <v/>
      </c>
      <c s="72" t="str">
        <f>IF('S.D.PASTE SHEET'!S1169="","",'S.D.PASTE SHEET'!S1169)</f>
        <v/>
      </c>
      <c s="72" t="str">
        <f>IF('S.D.PASTE SHEET'!T1169="","",'S.D.PASTE SHEET'!T1169)</f>
        <v/>
      </c>
      <c s="72" t="str">
        <f>IF('S.D.PASTE SHEET'!U1169="","",'S.D.PASTE SHEET'!U1169)</f>
        <v/>
      </c>
      <c s="72" t="str">
        <f>IF('S.D.PASTE SHEET'!V1169="","",'S.D.PASTE SHEET'!V1169)</f>
        <v/>
      </c>
      <c s="72" t="str">
        <f>IF('S.D.PASTE SHEET'!W1169="","",'S.D.PASTE SHEET'!W1169)</f>
        <v/>
      </c>
      <c s="72" t="str">
        <f>IF('S.D.PASTE SHEET'!X1169="","",'S.D.PASTE SHEET'!X1169)</f>
        <v/>
      </c>
      <c s="72" t="str">
        <f>IF('S.D.PASTE SHEET'!Y1169="","",'S.D.PASTE SHEET'!Y1169)</f>
        <v/>
      </c>
      <c s="72" t="str">
        <f>IF('S.D.PASTE SHEET'!Z1169="","",'S.D.PASTE SHEET'!Z1169)</f>
        <v/>
      </c>
      <c s="72" t="str">
        <f>IF('S.D.PASTE SHEET'!AA1169="","",'S.D.PASTE SHEET'!AA1169)</f>
        <v/>
      </c>
      <c s="72" t="str">
        <f>IF('S.D.PASTE SHEET'!AB1169="","",'S.D.PASTE SHEET'!AB1169)</f>
        <v/>
      </c>
      <c s="72" t="str">
        <f>IF('S.D.PASTE SHEET'!AC1169="","",'S.D.PASTE SHEET'!AC1169)</f>
        <v/>
      </c>
      <c s="72" t="str">
        <f>IF('S.D.PASTE SHEET'!AD1169="","",'S.D.PASTE SHEET'!AD1169)</f>
        <v/>
      </c>
      <c s="74"/>
      <c s="70" t="str">
        <f>IF(AK1169="","",IF(AK1169&gt;0,COUNT($AG$2:AG1169),""))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IF(BC1169="","",IF(BC1169&gt;0,COUNT($AY$2:AY1169),""))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0" spans="1:157" ht="15.75" customHeight="1">
      <c r="A1170" s="72" t="str">
        <f>IF('S.D.PASTE SHEET'!A1170="","",'S.D.PASTE SHEET'!A1170)</f>
        <v/>
      </c>
      <c s="72" t="str">
        <f>IF('S.D.PASTE SHEET'!B1170="","",'S.D.PASTE SHEET'!B1170)</f>
        <v/>
      </c>
      <c s="72" t="str">
        <f>IF('S.D.PASTE SHEET'!C1170="","",'S.D.PASTE SHEET'!C1170)</f>
        <v/>
      </c>
      <c s="73" t="str">
        <f>IF('S.D.PASTE SHEET'!D1170="","",'S.D.PASTE SHEET'!D1170)</f>
        <v/>
      </c>
      <c s="72" t="str">
        <f>IF('S.D.PASTE SHEET'!E1170="","",UPPER('S.D.PASTE SHEET'!E1170))</f>
        <v/>
      </c>
      <c s="72" t="str">
        <f>IF('S.D.PASTE SHEET'!F1170="","",'S.D.PASTE SHEET'!F1170)</f>
        <v/>
      </c>
      <c s="72" t="str">
        <f>IF('S.D.PASTE SHEET'!G1170="","",UPPER('S.D.PASTE SHEET'!G1170))</f>
        <v/>
      </c>
      <c s="72" t="str">
        <f>IF('S.D.PASTE SHEET'!H1170="","",UPPER('S.D.PASTE SHEET'!H1170))</f>
        <v/>
      </c>
      <c s="72" t="str">
        <f>IF('S.D.PASTE SHEET'!I1170="","",'S.D.PASTE SHEET'!I1170)</f>
        <v/>
      </c>
      <c s="73" t="str">
        <f>IF('S.D.PASTE SHEET'!J1170="","",'S.D.PASTE SHEET'!J1170)</f>
        <v/>
      </c>
      <c s="72" t="str">
        <f>IF('S.D.PASTE SHEET'!K1170="","",'S.D.PASTE SHEET'!K1170)</f>
        <v/>
      </c>
      <c s="72" t="str">
        <f>IF('S.D.PASTE SHEET'!L1170="","",'S.D.PASTE SHEET'!L1170)</f>
        <v/>
      </c>
      <c s="72" t="str">
        <f>IF('S.D.PASTE SHEET'!M1170="","",'S.D.PASTE SHEET'!M1170)</f>
        <v/>
      </c>
      <c s="72" t="str">
        <f>IF('S.D.PASTE SHEET'!N1170="","",'S.D.PASTE SHEET'!N1170)</f>
        <v/>
      </c>
      <c s="72" t="str">
        <f>IF('S.D.PASTE SHEET'!O1170="","",'S.D.PASTE SHEET'!O1170)</f>
        <v/>
      </c>
      <c s="72" t="str">
        <f>IF('S.D.PASTE SHEET'!P1170="","",'S.D.PASTE SHEET'!P1170)</f>
        <v/>
      </c>
      <c s="72" t="str">
        <f>IF('S.D.PASTE SHEET'!Q1170="","",'S.D.PASTE SHEET'!Q1170)</f>
        <v/>
      </c>
      <c s="72" t="str">
        <f>IF('S.D.PASTE SHEET'!R1170="","",'S.D.PASTE SHEET'!R1170)</f>
        <v/>
      </c>
      <c s="72" t="str">
        <f>IF('S.D.PASTE SHEET'!S1170="","",'S.D.PASTE SHEET'!S1170)</f>
        <v/>
      </c>
      <c s="72" t="str">
        <f>IF('S.D.PASTE SHEET'!T1170="","",'S.D.PASTE SHEET'!T1170)</f>
        <v/>
      </c>
      <c s="72" t="str">
        <f>IF('S.D.PASTE SHEET'!U1170="","",'S.D.PASTE SHEET'!U1170)</f>
        <v/>
      </c>
      <c s="72" t="str">
        <f>IF('S.D.PASTE SHEET'!V1170="","",'S.D.PASTE SHEET'!V1170)</f>
        <v/>
      </c>
      <c s="72" t="str">
        <f>IF('S.D.PASTE SHEET'!W1170="","",'S.D.PASTE SHEET'!W1170)</f>
        <v/>
      </c>
      <c s="72" t="str">
        <f>IF('S.D.PASTE SHEET'!X1170="","",'S.D.PASTE SHEET'!X1170)</f>
        <v/>
      </c>
      <c s="72" t="str">
        <f>IF('S.D.PASTE SHEET'!Y1170="","",'S.D.PASTE SHEET'!Y1170)</f>
        <v/>
      </c>
      <c s="72" t="str">
        <f>IF('S.D.PASTE SHEET'!Z1170="","",'S.D.PASTE SHEET'!Z1170)</f>
        <v/>
      </c>
      <c s="72" t="str">
        <f>IF('S.D.PASTE SHEET'!AA1170="","",'S.D.PASTE SHEET'!AA1170)</f>
        <v/>
      </c>
      <c s="72" t="str">
        <f>IF('S.D.PASTE SHEET'!AB1170="","",'S.D.PASTE SHEET'!AB1170)</f>
        <v/>
      </c>
      <c s="72" t="str">
        <f>IF('S.D.PASTE SHEET'!AC1170="","",'S.D.PASTE SHEET'!AC1170)</f>
        <v/>
      </c>
      <c s="72" t="str">
        <f>IF('S.D.PASTE SHEET'!AD1170="","",'S.D.PASTE SHEET'!AD1170)</f>
        <v/>
      </c>
      <c s="74"/>
      <c s="70" t="str">
        <f>IF(AK1170="","",IF(AK1170&gt;0,COUNT($AG$2:AG1170),""))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IF(BC1170="","",IF(BC1170&gt;0,COUNT($AY$2:AY1170),""))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1" spans="1:157" ht="15.75" customHeight="1">
      <c r="A1171" s="72" t="str">
        <f>IF('S.D.PASTE SHEET'!A1171="","",'S.D.PASTE SHEET'!A1171)</f>
        <v/>
      </c>
      <c s="72" t="str">
        <f>IF('S.D.PASTE SHEET'!B1171="","",'S.D.PASTE SHEET'!B1171)</f>
        <v/>
      </c>
      <c s="72" t="str">
        <f>IF('S.D.PASTE SHEET'!C1171="","",'S.D.PASTE SHEET'!C1171)</f>
        <v/>
      </c>
      <c s="73" t="str">
        <f>IF('S.D.PASTE SHEET'!D1171="","",'S.D.PASTE SHEET'!D1171)</f>
        <v/>
      </c>
      <c s="72" t="str">
        <f>IF('S.D.PASTE SHEET'!E1171="","",UPPER('S.D.PASTE SHEET'!E1171))</f>
        <v/>
      </c>
      <c s="72" t="str">
        <f>IF('S.D.PASTE SHEET'!F1171="","",'S.D.PASTE SHEET'!F1171)</f>
        <v/>
      </c>
      <c s="72" t="str">
        <f>IF('S.D.PASTE SHEET'!G1171="","",UPPER('S.D.PASTE SHEET'!G1171))</f>
        <v/>
      </c>
      <c s="72" t="str">
        <f>IF('S.D.PASTE SHEET'!H1171="","",UPPER('S.D.PASTE SHEET'!H1171))</f>
        <v/>
      </c>
      <c s="72" t="str">
        <f>IF('S.D.PASTE SHEET'!I1171="","",'S.D.PASTE SHEET'!I1171)</f>
        <v/>
      </c>
      <c s="73" t="str">
        <f>IF('S.D.PASTE SHEET'!J1171="","",'S.D.PASTE SHEET'!J1171)</f>
        <v/>
      </c>
      <c s="72" t="str">
        <f>IF('S.D.PASTE SHEET'!K1171="","",'S.D.PASTE SHEET'!K1171)</f>
        <v/>
      </c>
      <c s="72" t="str">
        <f>IF('S.D.PASTE SHEET'!L1171="","",'S.D.PASTE SHEET'!L1171)</f>
        <v/>
      </c>
      <c s="72" t="str">
        <f>IF('S.D.PASTE SHEET'!M1171="","",'S.D.PASTE SHEET'!M1171)</f>
        <v/>
      </c>
      <c s="72" t="str">
        <f>IF('S.D.PASTE SHEET'!N1171="","",'S.D.PASTE SHEET'!N1171)</f>
        <v/>
      </c>
      <c s="72" t="str">
        <f>IF('S.D.PASTE SHEET'!O1171="","",'S.D.PASTE SHEET'!O1171)</f>
        <v/>
      </c>
      <c s="72" t="str">
        <f>IF('S.D.PASTE SHEET'!P1171="","",'S.D.PASTE SHEET'!P1171)</f>
        <v/>
      </c>
      <c s="72" t="str">
        <f>IF('S.D.PASTE SHEET'!Q1171="","",'S.D.PASTE SHEET'!Q1171)</f>
        <v/>
      </c>
      <c s="72" t="str">
        <f>IF('S.D.PASTE SHEET'!R1171="","",'S.D.PASTE SHEET'!R1171)</f>
        <v/>
      </c>
      <c s="72" t="str">
        <f>IF('S.D.PASTE SHEET'!S1171="","",'S.D.PASTE SHEET'!S1171)</f>
        <v/>
      </c>
      <c s="72" t="str">
        <f>IF('S.D.PASTE SHEET'!T1171="","",'S.D.PASTE SHEET'!T1171)</f>
        <v/>
      </c>
      <c s="72" t="str">
        <f>IF('S.D.PASTE SHEET'!U1171="","",'S.D.PASTE SHEET'!U1171)</f>
        <v/>
      </c>
      <c s="72" t="str">
        <f>IF('S.D.PASTE SHEET'!V1171="","",'S.D.PASTE SHEET'!V1171)</f>
        <v/>
      </c>
      <c s="72" t="str">
        <f>IF('S.D.PASTE SHEET'!W1171="","",'S.D.PASTE SHEET'!W1171)</f>
        <v/>
      </c>
      <c s="72" t="str">
        <f>IF('S.D.PASTE SHEET'!X1171="","",'S.D.PASTE SHEET'!X1171)</f>
        <v/>
      </c>
      <c s="72" t="str">
        <f>IF('S.D.PASTE SHEET'!Y1171="","",'S.D.PASTE SHEET'!Y1171)</f>
        <v/>
      </c>
      <c s="72" t="str">
        <f>IF('S.D.PASTE SHEET'!Z1171="","",'S.D.PASTE SHEET'!Z1171)</f>
        <v/>
      </c>
      <c s="72" t="str">
        <f>IF('S.D.PASTE SHEET'!AA1171="","",'S.D.PASTE SHEET'!AA1171)</f>
        <v/>
      </c>
      <c s="72" t="str">
        <f>IF('S.D.PASTE SHEET'!AB1171="","",'S.D.PASTE SHEET'!AB1171)</f>
        <v/>
      </c>
      <c s="72" t="str">
        <f>IF('S.D.PASTE SHEET'!AC1171="","",'S.D.PASTE SHEET'!AC1171)</f>
        <v/>
      </c>
      <c s="72" t="str">
        <f>IF('S.D.PASTE SHEET'!AD1171="","",'S.D.PASTE SHEET'!AD1171)</f>
        <v/>
      </c>
      <c s="74"/>
      <c s="70" t="str">
        <f>IF(AK1171="","",IF(AK1171&gt;0,COUNT($AG$2:AG1171),""))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IF(BC1171="","",IF(BC1171&gt;0,COUNT($AY$2:AY1171),""))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2" spans="1:157" ht="15.75" customHeight="1">
      <c r="A1172" s="72" t="str">
        <f>IF('S.D.PASTE SHEET'!A1172="","",'S.D.PASTE SHEET'!A1172)</f>
        <v/>
      </c>
      <c s="72" t="str">
        <f>IF('S.D.PASTE SHEET'!B1172="","",'S.D.PASTE SHEET'!B1172)</f>
        <v/>
      </c>
      <c s="72" t="str">
        <f>IF('S.D.PASTE SHEET'!C1172="","",'S.D.PASTE SHEET'!C1172)</f>
        <v/>
      </c>
      <c s="73" t="str">
        <f>IF('S.D.PASTE SHEET'!D1172="","",'S.D.PASTE SHEET'!D1172)</f>
        <v/>
      </c>
      <c s="72" t="str">
        <f>IF('S.D.PASTE SHEET'!E1172="","",UPPER('S.D.PASTE SHEET'!E1172))</f>
        <v/>
      </c>
      <c s="72" t="str">
        <f>IF('S.D.PASTE SHEET'!F1172="","",'S.D.PASTE SHEET'!F1172)</f>
        <v/>
      </c>
      <c s="72" t="str">
        <f>IF('S.D.PASTE SHEET'!G1172="","",UPPER('S.D.PASTE SHEET'!G1172))</f>
        <v/>
      </c>
      <c s="72" t="str">
        <f>IF('S.D.PASTE SHEET'!H1172="","",UPPER('S.D.PASTE SHEET'!H1172))</f>
        <v/>
      </c>
      <c s="72" t="str">
        <f>IF('S.D.PASTE SHEET'!I1172="","",'S.D.PASTE SHEET'!I1172)</f>
        <v/>
      </c>
      <c s="73" t="str">
        <f>IF('S.D.PASTE SHEET'!J1172="","",'S.D.PASTE SHEET'!J1172)</f>
        <v/>
      </c>
      <c s="72" t="str">
        <f>IF('S.D.PASTE SHEET'!K1172="","",'S.D.PASTE SHEET'!K1172)</f>
        <v/>
      </c>
      <c s="72" t="str">
        <f>IF('S.D.PASTE SHEET'!L1172="","",'S.D.PASTE SHEET'!L1172)</f>
        <v/>
      </c>
      <c s="72" t="str">
        <f>IF('S.D.PASTE SHEET'!M1172="","",'S.D.PASTE SHEET'!M1172)</f>
        <v/>
      </c>
      <c s="72" t="str">
        <f>IF('S.D.PASTE SHEET'!N1172="","",'S.D.PASTE SHEET'!N1172)</f>
        <v/>
      </c>
      <c s="72" t="str">
        <f>IF('S.D.PASTE SHEET'!O1172="","",'S.D.PASTE SHEET'!O1172)</f>
        <v/>
      </c>
      <c s="72" t="str">
        <f>IF('S.D.PASTE SHEET'!P1172="","",'S.D.PASTE SHEET'!P1172)</f>
        <v/>
      </c>
      <c s="72" t="str">
        <f>IF('S.D.PASTE SHEET'!Q1172="","",'S.D.PASTE SHEET'!Q1172)</f>
        <v/>
      </c>
      <c s="72" t="str">
        <f>IF('S.D.PASTE SHEET'!R1172="","",'S.D.PASTE SHEET'!R1172)</f>
        <v/>
      </c>
      <c s="72" t="str">
        <f>IF('S.D.PASTE SHEET'!S1172="","",'S.D.PASTE SHEET'!S1172)</f>
        <v/>
      </c>
      <c s="72" t="str">
        <f>IF('S.D.PASTE SHEET'!T1172="","",'S.D.PASTE SHEET'!T1172)</f>
        <v/>
      </c>
      <c s="72" t="str">
        <f>IF('S.D.PASTE SHEET'!U1172="","",'S.D.PASTE SHEET'!U1172)</f>
        <v/>
      </c>
      <c s="72" t="str">
        <f>IF('S.D.PASTE SHEET'!V1172="","",'S.D.PASTE SHEET'!V1172)</f>
        <v/>
      </c>
      <c s="72" t="str">
        <f>IF('S.D.PASTE SHEET'!W1172="","",'S.D.PASTE SHEET'!W1172)</f>
        <v/>
      </c>
      <c s="72" t="str">
        <f>IF('S.D.PASTE SHEET'!X1172="","",'S.D.PASTE SHEET'!X1172)</f>
        <v/>
      </c>
      <c s="72" t="str">
        <f>IF('S.D.PASTE SHEET'!Y1172="","",'S.D.PASTE SHEET'!Y1172)</f>
        <v/>
      </c>
      <c s="72" t="str">
        <f>IF('S.D.PASTE SHEET'!Z1172="","",'S.D.PASTE SHEET'!Z1172)</f>
        <v/>
      </c>
      <c s="72" t="str">
        <f>IF('S.D.PASTE SHEET'!AA1172="","",'S.D.PASTE SHEET'!AA1172)</f>
        <v/>
      </c>
      <c s="72" t="str">
        <f>IF('S.D.PASTE SHEET'!AB1172="","",'S.D.PASTE SHEET'!AB1172)</f>
        <v/>
      </c>
      <c s="72" t="str">
        <f>IF('S.D.PASTE SHEET'!AC1172="","",'S.D.PASTE SHEET'!AC1172)</f>
        <v/>
      </c>
      <c s="72" t="str">
        <f>IF('S.D.PASTE SHEET'!AD1172="","",'S.D.PASTE SHEET'!AD1172)</f>
        <v/>
      </c>
      <c s="74"/>
      <c s="70" t="str">
        <f>IF(AK1172="","",IF(AK1172&gt;0,COUNT($AG$2:AG1172),""))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IF(BC1172="","",IF(BC1172&gt;0,COUNT($AY$2:AY1172),""))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3" spans="1:157" ht="15.75" customHeight="1">
      <c r="A1173" s="72" t="str">
        <f>IF('S.D.PASTE SHEET'!A1173="","",'S.D.PASTE SHEET'!A1173)</f>
        <v/>
      </c>
      <c s="72" t="str">
        <f>IF('S.D.PASTE SHEET'!B1173="","",'S.D.PASTE SHEET'!B1173)</f>
        <v/>
      </c>
      <c s="72" t="str">
        <f>IF('S.D.PASTE SHEET'!C1173="","",'S.D.PASTE SHEET'!C1173)</f>
        <v/>
      </c>
      <c s="73" t="str">
        <f>IF('S.D.PASTE SHEET'!D1173="","",'S.D.PASTE SHEET'!D1173)</f>
        <v/>
      </c>
      <c s="72" t="str">
        <f>IF('S.D.PASTE SHEET'!E1173="","",UPPER('S.D.PASTE SHEET'!E1173))</f>
        <v/>
      </c>
      <c s="72" t="str">
        <f>IF('S.D.PASTE SHEET'!F1173="","",'S.D.PASTE SHEET'!F1173)</f>
        <v/>
      </c>
      <c s="72" t="str">
        <f>IF('S.D.PASTE SHEET'!G1173="","",UPPER('S.D.PASTE SHEET'!G1173))</f>
        <v/>
      </c>
      <c s="72" t="str">
        <f>IF('S.D.PASTE SHEET'!H1173="","",UPPER('S.D.PASTE SHEET'!H1173))</f>
        <v/>
      </c>
      <c s="72" t="str">
        <f>IF('S.D.PASTE SHEET'!I1173="","",'S.D.PASTE SHEET'!I1173)</f>
        <v/>
      </c>
      <c s="73" t="str">
        <f>IF('S.D.PASTE SHEET'!J1173="","",'S.D.PASTE SHEET'!J1173)</f>
        <v/>
      </c>
      <c s="72" t="str">
        <f>IF('S.D.PASTE SHEET'!K1173="","",'S.D.PASTE SHEET'!K1173)</f>
        <v/>
      </c>
      <c s="72" t="str">
        <f>IF('S.D.PASTE SHEET'!L1173="","",'S.D.PASTE SHEET'!L1173)</f>
        <v/>
      </c>
      <c s="72" t="str">
        <f>IF('S.D.PASTE SHEET'!M1173="","",'S.D.PASTE SHEET'!M1173)</f>
        <v/>
      </c>
      <c s="72" t="str">
        <f>IF('S.D.PASTE SHEET'!N1173="","",'S.D.PASTE SHEET'!N1173)</f>
        <v/>
      </c>
      <c s="72" t="str">
        <f>IF('S.D.PASTE SHEET'!O1173="","",'S.D.PASTE SHEET'!O1173)</f>
        <v/>
      </c>
      <c s="72" t="str">
        <f>IF('S.D.PASTE SHEET'!P1173="","",'S.D.PASTE SHEET'!P1173)</f>
        <v/>
      </c>
      <c s="72" t="str">
        <f>IF('S.D.PASTE SHEET'!Q1173="","",'S.D.PASTE SHEET'!Q1173)</f>
        <v/>
      </c>
      <c s="72" t="str">
        <f>IF('S.D.PASTE SHEET'!R1173="","",'S.D.PASTE SHEET'!R1173)</f>
        <v/>
      </c>
      <c s="72" t="str">
        <f>IF('S.D.PASTE SHEET'!S1173="","",'S.D.PASTE SHEET'!S1173)</f>
        <v/>
      </c>
      <c s="72" t="str">
        <f>IF('S.D.PASTE SHEET'!T1173="","",'S.D.PASTE SHEET'!T1173)</f>
        <v/>
      </c>
      <c s="72" t="str">
        <f>IF('S.D.PASTE SHEET'!U1173="","",'S.D.PASTE SHEET'!U1173)</f>
        <v/>
      </c>
      <c s="72" t="str">
        <f>IF('S.D.PASTE SHEET'!V1173="","",'S.D.PASTE SHEET'!V1173)</f>
        <v/>
      </c>
      <c s="72" t="str">
        <f>IF('S.D.PASTE SHEET'!W1173="","",'S.D.PASTE SHEET'!W1173)</f>
        <v/>
      </c>
      <c s="72" t="str">
        <f>IF('S.D.PASTE SHEET'!X1173="","",'S.D.PASTE SHEET'!X1173)</f>
        <v/>
      </c>
      <c s="72" t="str">
        <f>IF('S.D.PASTE SHEET'!Y1173="","",'S.D.PASTE SHEET'!Y1173)</f>
        <v/>
      </c>
      <c s="72" t="str">
        <f>IF('S.D.PASTE SHEET'!Z1173="","",'S.D.PASTE SHEET'!Z1173)</f>
        <v/>
      </c>
      <c s="72" t="str">
        <f>IF('S.D.PASTE SHEET'!AA1173="","",'S.D.PASTE SHEET'!AA1173)</f>
        <v/>
      </c>
      <c s="72" t="str">
        <f>IF('S.D.PASTE SHEET'!AB1173="","",'S.D.PASTE SHEET'!AB1173)</f>
        <v/>
      </c>
      <c s="72" t="str">
        <f>IF('S.D.PASTE SHEET'!AC1173="","",'S.D.PASTE SHEET'!AC1173)</f>
        <v/>
      </c>
      <c s="72" t="str">
        <f>IF('S.D.PASTE SHEET'!AD1173="","",'S.D.PASTE SHEET'!AD1173)</f>
        <v/>
      </c>
      <c s="74"/>
      <c s="70" t="str">
        <f>IF(AK1173="","",IF(AK1173&gt;0,COUNT($AG$2:AG1173),""))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IF(BC1173="","",IF(BC1173&gt;0,COUNT($AY$2:AY1173),""))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4" spans="1:157" ht="15.75" customHeight="1">
      <c r="A1174" s="72" t="str">
        <f>IF('S.D.PASTE SHEET'!A1174="","",'S.D.PASTE SHEET'!A1174)</f>
        <v/>
      </c>
      <c s="72" t="str">
        <f>IF('S.D.PASTE SHEET'!B1174="","",'S.D.PASTE SHEET'!B1174)</f>
        <v/>
      </c>
      <c s="72" t="str">
        <f>IF('S.D.PASTE SHEET'!C1174="","",'S.D.PASTE SHEET'!C1174)</f>
        <v/>
      </c>
      <c s="73" t="str">
        <f>IF('S.D.PASTE SHEET'!D1174="","",'S.D.PASTE SHEET'!D1174)</f>
        <v/>
      </c>
      <c s="72" t="str">
        <f>IF('S.D.PASTE SHEET'!E1174="","",UPPER('S.D.PASTE SHEET'!E1174))</f>
        <v/>
      </c>
      <c s="72" t="str">
        <f>IF('S.D.PASTE SHEET'!F1174="","",'S.D.PASTE SHEET'!F1174)</f>
        <v/>
      </c>
      <c s="72" t="str">
        <f>IF('S.D.PASTE SHEET'!G1174="","",UPPER('S.D.PASTE SHEET'!G1174))</f>
        <v/>
      </c>
      <c s="72" t="str">
        <f>IF('S.D.PASTE SHEET'!H1174="","",UPPER('S.D.PASTE SHEET'!H1174))</f>
        <v/>
      </c>
      <c s="72" t="str">
        <f>IF('S.D.PASTE SHEET'!I1174="","",'S.D.PASTE SHEET'!I1174)</f>
        <v/>
      </c>
      <c s="73" t="str">
        <f>IF('S.D.PASTE SHEET'!J1174="","",'S.D.PASTE SHEET'!J1174)</f>
        <v/>
      </c>
      <c s="72" t="str">
        <f>IF('S.D.PASTE SHEET'!K1174="","",'S.D.PASTE SHEET'!K1174)</f>
        <v/>
      </c>
      <c s="72" t="str">
        <f>IF('S.D.PASTE SHEET'!L1174="","",'S.D.PASTE SHEET'!L1174)</f>
        <v/>
      </c>
      <c s="72" t="str">
        <f>IF('S.D.PASTE SHEET'!M1174="","",'S.D.PASTE SHEET'!M1174)</f>
        <v/>
      </c>
      <c s="72" t="str">
        <f>IF('S.D.PASTE SHEET'!N1174="","",'S.D.PASTE SHEET'!N1174)</f>
        <v/>
      </c>
      <c s="72" t="str">
        <f>IF('S.D.PASTE SHEET'!O1174="","",'S.D.PASTE SHEET'!O1174)</f>
        <v/>
      </c>
      <c s="72" t="str">
        <f>IF('S.D.PASTE SHEET'!P1174="","",'S.D.PASTE SHEET'!P1174)</f>
        <v/>
      </c>
      <c s="72" t="str">
        <f>IF('S.D.PASTE SHEET'!Q1174="","",'S.D.PASTE SHEET'!Q1174)</f>
        <v/>
      </c>
      <c s="72" t="str">
        <f>IF('S.D.PASTE SHEET'!R1174="","",'S.D.PASTE SHEET'!R1174)</f>
        <v/>
      </c>
      <c s="72" t="str">
        <f>IF('S.D.PASTE SHEET'!S1174="","",'S.D.PASTE SHEET'!S1174)</f>
        <v/>
      </c>
      <c s="72" t="str">
        <f>IF('S.D.PASTE SHEET'!T1174="","",'S.D.PASTE SHEET'!T1174)</f>
        <v/>
      </c>
      <c s="72" t="str">
        <f>IF('S.D.PASTE SHEET'!U1174="","",'S.D.PASTE SHEET'!U1174)</f>
        <v/>
      </c>
      <c s="72" t="str">
        <f>IF('S.D.PASTE SHEET'!V1174="","",'S.D.PASTE SHEET'!V1174)</f>
        <v/>
      </c>
      <c s="72" t="str">
        <f>IF('S.D.PASTE SHEET'!W1174="","",'S.D.PASTE SHEET'!W1174)</f>
        <v/>
      </c>
      <c s="72" t="str">
        <f>IF('S.D.PASTE SHEET'!X1174="","",'S.D.PASTE SHEET'!X1174)</f>
        <v/>
      </c>
      <c s="72" t="str">
        <f>IF('S.D.PASTE SHEET'!Y1174="","",'S.D.PASTE SHEET'!Y1174)</f>
        <v/>
      </c>
      <c s="72" t="str">
        <f>IF('S.D.PASTE SHEET'!Z1174="","",'S.D.PASTE SHEET'!Z1174)</f>
        <v/>
      </c>
      <c s="72" t="str">
        <f>IF('S.D.PASTE SHEET'!AA1174="","",'S.D.PASTE SHEET'!AA1174)</f>
        <v/>
      </c>
      <c s="72" t="str">
        <f>IF('S.D.PASTE SHEET'!AB1174="","",'S.D.PASTE SHEET'!AB1174)</f>
        <v/>
      </c>
      <c s="72" t="str">
        <f>IF('S.D.PASTE SHEET'!AC1174="","",'S.D.PASTE SHEET'!AC1174)</f>
        <v/>
      </c>
      <c s="72" t="str">
        <f>IF('S.D.PASTE SHEET'!AD1174="","",'S.D.PASTE SHEET'!AD1174)</f>
        <v/>
      </c>
      <c s="74"/>
      <c s="70" t="str">
        <f>IF(AK1174="","",IF(AK1174&gt;0,COUNT($AG$2:AG1174),""))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IF(BC1174="","",IF(BC1174&gt;0,COUNT($AY$2:AY1174),""))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5" spans="1:157" ht="15.75" customHeight="1">
      <c r="A1175" s="72" t="str">
        <f>IF('S.D.PASTE SHEET'!A1175="","",'S.D.PASTE SHEET'!A1175)</f>
        <v/>
      </c>
      <c s="72" t="str">
        <f>IF('S.D.PASTE SHEET'!B1175="","",'S.D.PASTE SHEET'!B1175)</f>
        <v/>
      </c>
      <c s="72" t="str">
        <f>IF('S.D.PASTE SHEET'!C1175="","",'S.D.PASTE SHEET'!C1175)</f>
        <v/>
      </c>
      <c s="73" t="str">
        <f>IF('S.D.PASTE SHEET'!D1175="","",'S.D.PASTE SHEET'!D1175)</f>
        <v/>
      </c>
      <c s="72" t="str">
        <f>IF('S.D.PASTE SHEET'!E1175="","",UPPER('S.D.PASTE SHEET'!E1175))</f>
        <v/>
      </c>
      <c s="72" t="str">
        <f>IF('S.D.PASTE SHEET'!F1175="","",'S.D.PASTE SHEET'!F1175)</f>
        <v/>
      </c>
      <c s="72" t="str">
        <f>IF('S.D.PASTE SHEET'!G1175="","",UPPER('S.D.PASTE SHEET'!G1175))</f>
        <v/>
      </c>
      <c s="72" t="str">
        <f>IF('S.D.PASTE SHEET'!H1175="","",UPPER('S.D.PASTE SHEET'!H1175))</f>
        <v/>
      </c>
      <c s="72" t="str">
        <f>IF('S.D.PASTE SHEET'!I1175="","",'S.D.PASTE SHEET'!I1175)</f>
        <v/>
      </c>
      <c s="73" t="str">
        <f>IF('S.D.PASTE SHEET'!J1175="","",'S.D.PASTE SHEET'!J1175)</f>
        <v/>
      </c>
      <c s="72" t="str">
        <f>IF('S.D.PASTE SHEET'!K1175="","",'S.D.PASTE SHEET'!K1175)</f>
        <v/>
      </c>
      <c s="72" t="str">
        <f>IF('S.D.PASTE SHEET'!L1175="","",'S.D.PASTE SHEET'!L1175)</f>
        <v/>
      </c>
      <c s="72" t="str">
        <f>IF('S.D.PASTE SHEET'!M1175="","",'S.D.PASTE SHEET'!M1175)</f>
        <v/>
      </c>
      <c s="72" t="str">
        <f>IF('S.D.PASTE SHEET'!N1175="","",'S.D.PASTE SHEET'!N1175)</f>
        <v/>
      </c>
      <c s="72" t="str">
        <f>IF('S.D.PASTE SHEET'!O1175="","",'S.D.PASTE SHEET'!O1175)</f>
        <v/>
      </c>
      <c s="72" t="str">
        <f>IF('S.D.PASTE SHEET'!P1175="","",'S.D.PASTE SHEET'!P1175)</f>
        <v/>
      </c>
      <c s="72" t="str">
        <f>IF('S.D.PASTE SHEET'!Q1175="","",'S.D.PASTE SHEET'!Q1175)</f>
        <v/>
      </c>
      <c s="72" t="str">
        <f>IF('S.D.PASTE SHEET'!R1175="","",'S.D.PASTE SHEET'!R1175)</f>
        <v/>
      </c>
      <c s="72" t="str">
        <f>IF('S.D.PASTE SHEET'!S1175="","",'S.D.PASTE SHEET'!S1175)</f>
        <v/>
      </c>
      <c s="72" t="str">
        <f>IF('S.D.PASTE SHEET'!T1175="","",'S.D.PASTE SHEET'!T1175)</f>
        <v/>
      </c>
      <c s="72" t="str">
        <f>IF('S.D.PASTE SHEET'!U1175="","",'S.D.PASTE SHEET'!U1175)</f>
        <v/>
      </c>
      <c s="72" t="str">
        <f>IF('S.D.PASTE SHEET'!V1175="","",'S.D.PASTE SHEET'!V1175)</f>
        <v/>
      </c>
      <c s="72" t="str">
        <f>IF('S.D.PASTE SHEET'!W1175="","",'S.D.PASTE SHEET'!W1175)</f>
        <v/>
      </c>
      <c s="72" t="str">
        <f>IF('S.D.PASTE SHEET'!X1175="","",'S.D.PASTE SHEET'!X1175)</f>
        <v/>
      </c>
      <c s="72" t="str">
        <f>IF('S.D.PASTE SHEET'!Y1175="","",'S.D.PASTE SHEET'!Y1175)</f>
        <v/>
      </c>
      <c s="72" t="str">
        <f>IF('S.D.PASTE SHEET'!Z1175="","",'S.D.PASTE SHEET'!Z1175)</f>
        <v/>
      </c>
      <c s="72" t="str">
        <f>IF('S.D.PASTE SHEET'!AA1175="","",'S.D.PASTE SHEET'!AA1175)</f>
        <v/>
      </c>
      <c s="72" t="str">
        <f>IF('S.D.PASTE SHEET'!AB1175="","",'S.D.PASTE SHEET'!AB1175)</f>
        <v/>
      </c>
      <c s="72" t="str">
        <f>IF('S.D.PASTE SHEET'!AC1175="","",'S.D.PASTE SHEET'!AC1175)</f>
        <v/>
      </c>
      <c s="72" t="str">
        <f>IF('S.D.PASTE SHEET'!AD1175="","",'S.D.PASTE SHEET'!AD1175)</f>
        <v/>
      </c>
      <c s="74"/>
      <c s="70" t="str">
        <f>IF(AK1175="","",IF(AK1175&gt;0,COUNT($AG$2:AG1175),""))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IF(BC1175="","",IF(BC1175&gt;0,COUNT($AY$2:AY1175),""))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6" spans="1:157" ht="15.75" customHeight="1">
      <c r="A1176" s="72" t="str">
        <f>IF('S.D.PASTE SHEET'!A1176="","",'S.D.PASTE SHEET'!A1176)</f>
        <v/>
      </c>
      <c s="72" t="str">
        <f>IF('S.D.PASTE SHEET'!B1176="","",'S.D.PASTE SHEET'!B1176)</f>
        <v/>
      </c>
      <c s="72" t="str">
        <f>IF('S.D.PASTE SHEET'!C1176="","",'S.D.PASTE SHEET'!C1176)</f>
        <v/>
      </c>
      <c s="73" t="str">
        <f>IF('S.D.PASTE SHEET'!D1176="","",'S.D.PASTE SHEET'!D1176)</f>
        <v/>
      </c>
      <c s="72" t="str">
        <f>IF('S.D.PASTE SHEET'!E1176="","",UPPER('S.D.PASTE SHEET'!E1176))</f>
        <v/>
      </c>
      <c s="72" t="str">
        <f>IF('S.D.PASTE SHEET'!F1176="","",'S.D.PASTE SHEET'!F1176)</f>
        <v/>
      </c>
      <c s="72" t="str">
        <f>IF('S.D.PASTE SHEET'!G1176="","",UPPER('S.D.PASTE SHEET'!G1176))</f>
        <v/>
      </c>
      <c s="72" t="str">
        <f>IF('S.D.PASTE SHEET'!H1176="","",UPPER('S.D.PASTE SHEET'!H1176))</f>
        <v/>
      </c>
      <c s="72" t="str">
        <f>IF('S.D.PASTE SHEET'!I1176="","",'S.D.PASTE SHEET'!I1176)</f>
        <v/>
      </c>
      <c s="73" t="str">
        <f>IF('S.D.PASTE SHEET'!J1176="","",'S.D.PASTE SHEET'!J1176)</f>
        <v/>
      </c>
      <c s="72" t="str">
        <f>IF('S.D.PASTE SHEET'!K1176="","",'S.D.PASTE SHEET'!K1176)</f>
        <v/>
      </c>
      <c s="72" t="str">
        <f>IF('S.D.PASTE SHEET'!L1176="","",'S.D.PASTE SHEET'!L1176)</f>
        <v/>
      </c>
      <c s="72" t="str">
        <f>IF('S.D.PASTE SHEET'!M1176="","",'S.D.PASTE SHEET'!M1176)</f>
        <v/>
      </c>
      <c s="72" t="str">
        <f>IF('S.D.PASTE SHEET'!N1176="","",'S.D.PASTE SHEET'!N1176)</f>
        <v/>
      </c>
      <c s="72" t="str">
        <f>IF('S.D.PASTE SHEET'!O1176="","",'S.D.PASTE SHEET'!O1176)</f>
        <v/>
      </c>
      <c s="72" t="str">
        <f>IF('S.D.PASTE SHEET'!P1176="","",'S.D.PASTE SHEET'!P1176)</f>
        <v/>
      </c>
      <c s="72" t="str">
        <f>IF('S.D.PASTE SHEET'!Q1176="","",'S.D.PASTE SHEET'!Q1176)</f>
        <v/>
      </c>
      <c s="72" t="str">
        <f>IF('S.D.PASTE SHEET'!R1176="","",'S.D.PASTE SHEET'!R1176)</f>
        <v/>
      </c>
      <c s="72" t="str">
        <f>IF('S.D.PASTE SHEET'!S1176="","",'S.D.PASTE SHEET'!S1176)</f>
        <v/>
      </c>
      <c s="72" t="str">
        <f>IF('S.D.PASTE SHEET'!T1176="","",'S.D.PASTE SHEET'!T1176)</f>
        <v/>
      </c>
      <c s="72" t="str">
        <f>IF('S.D.PASTE SHEET'!U1176="","",'S.D.PASTE SHEET'!U1176)</f>
        <v/>
      </c>
      <c s="72" t="str">
        <f>IF('S.D.PASTE SHEET'!V1176="","",'S.D.PASTE SHEET'!V1176)</f>
        <v/>
      </c>
      <c s="72" t="str">
        <f>IF('S.D.PASTE SHEET'!W1176="","",'S.D.PASTE SHEET'!W1176)</f>
        <v/>
      </c>
      <c s="72" t="str">
        <f>IF('S.D.PASTE SHEET'!X1176="","",'S.D.PASTE SHEET'!X1176)</f>
        <v/>
      </c>
      <c s="72" t="str">
        <f>IF('S.D.PASTE SHEET'!Y1176="","",'S.D.PASTE SHEET'!Y1176)</f>
        <v/>
      </c>
      <c s="72" t="str">
        <f>IF('S.D.PASTE SHEET'!Z1176="","",'S.D.PASTE SHEET'!Z1176)</f>
        <v/>
      </c>
      <c s="72" t="str">
        <f>IF('S.D.PASTE SHEET'!AA1176="","",'S.D.PASTE SHEET'!AA1176)</f>
        <v/>
      </c>
      <c s="72" t="str">
        <f>IF('S.D.PASTE SHEET'!AB1176="","",'S.D.PASTE SHEET'!AB1176)</f>
        <v/>
      </c>
      <c s="72" t="str">
        <f>IF('S.D.PASTE SHEET'!AC1176="","",'S.D.PASTE SHEET'!AC1176)</f>
        <v/>
      </c>
      <c s="72" t="str">
        <f>IF('S.D.PASTE SHEET'!AD1176="","",'S.D.PASTE SHEET'!AD1176)</f>
        <v/>
      </c>
      <c s="74"/>
      <c s="70" t="str">
        <f>IF(AK1176="","",IF(AK1176&gt;0,COUNT($AG$2:AG1176),""))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IF(BC1176="","",IF(BC1176&gt;0,COUNT($AY$2:AY1176),""))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7" spans="1:157" ht="15.75" customHeight="1">
      <c r="A1177" s="72" t="str">
        <f>IF('S.D.PASTE SHEET'!A1177="","",'S.D.PASTE SHEET'!A1177)</f>
        <v/>
      </c>
      <c s="72" t="str">
        <f>IF('S.D.PASTE SHEET'!B1177="","",'S.D.PASTE SHEET'!B1177)</f>
        <v/>
      </c>
      <c s="72" t="str">
        <f>IF('S.D.PASTE SHEET'!C1177="","",'S.D.PASTE SHEET'!C1177)</f>
        <v/>
      </c>
      <c s="73" t="str">
        <f>IF('S.D.PASTE SHEET'!D1177="","",'S.D.PASTE SHEET'!D1177)</f>
        <v/>
      </c>
      <c s="72" t="str">
        <f>IF('S.D.PASTE SHEET'!E1177="","",UPPER('S.D.PASTE SHEET'!E1177))</f>
        <v/>
      </c>
      <c s="72" t="str">
        <f>IF('S.D.PASTE SHEET'!F1177="","",'S.D.PASTE SHEET'!F1177)</f>
        <v/>
      </c>
      <c s="72" t="str">
        <f>IF('S.D.PASTE SHEET'!G1177="","",UPPER('S.D.PASTE SHEET'!G1177))</f>
        <v/>
      </c>
      <c s="72" t="str">
        <f>IF('S.D.PASTE SHEET'!H1177="","",UPPER('S.D.PASTE SHEET'!H1177))</f>
        <v/>
      </c>
      <c s="72" t="str">
        <f>IF('S.D.PASTE SHEET'!I1177="","",'S.D.PASTE SHEET'!I1177)</f>
        <v/>
      </c>
      <c s="73" t="str">
        <f>IF('S.D.PASTE SHEET'!J1177="","",'S.D.PASTE SHEET'!J1177)</f>
        <v/>
      </c>
      <c s="72" t="str">
        <f>IF('S.D.PASTE SHEET'!K1177="","",'S.D.PASTE SHEET'!K1177)</f>
        <v/>
      </c>
      <c s="72" t="str">
        <f>IF('S.D.PASTE SHEET'!L1177="","",'S.D.PASTE SHEET'!L1177)</f>
        <v/>
      </c>
      <c s="72" t="str">
        <f>IF('S.D.PASTE SHEET'!M1177="","",'S.D.PASTE SHEET'!M1177)</f>
        <v/>
      </c>
      <c s="72" t="str">
        <f>IF('S.D.PASTE SHEET'!N1177="","",'S.D.PASTE SHEET'!N1177)</f>
        <v/>
      </c>
      <c s="72" t="str">
        <f>IF('S.D.PASTE SHEET'!O1177="","",'S.D.PASTE SHEET'!O1177)</f>
        <v/>
      </c>
      <c s="72" t="str">
        <f>IF('S.D.PASTE SHEET'!P1177="","",'S.D.PASTE SHEET'!P1177)</f>
        <v/>
      </c>
      <c s="72" t="str">
        <f>IF('S.D.PASTE SHEET'!Q1177="","",'S.D.PASTE SHEET'!Q1177)</f>
        <v/>
      </c>
      <c s="72" t="str">
        <f>IF('S.D.PASTE SHEET'!R1177="","",'S.D.PASTE SHEET'!R1177)</f>
        <v/>
      </c>
      <c s="72" t="str">
        <f>IF('S.D.PASTE SHEET'!S1177="","",'S.D.PASTE SHEET'!S1177)</f>
        <v/>
      </c>
      <c s="72" t="str">
        <f>IF('S.D.PASTE SHEET'!T1177="","",'S.D.PASTE SHEET'!T1177)</f>
        <v/>
      </c>
      <c s="72" t="str">
        <f>IF('S.D.PASTE SHEET'!U1177="","",'S.D.PASTE SHEET'!U1177)</f>
        <v/>
      </c>
      <c s="72" t="str">
        <f>IF('S.D.PASTE SHEET'!V1177="","",'S.D.PASTE SHEET'!V1177)</f>
        <v/>
      </c>
      <c s="72" t="str">
        <f>IF('S.D.PASTE SHEET'!W1177="","",'S.D.PASTE SHEET'!W1177)</f>
        <v/>
      </c>
      <c s="72" t="str">
        <f>IF('S.D.PASTE SHEET'!X1177="","",'S.D.PASTE SHEET'!X1177)</f>
        <v/>
      </c>
      <c s="72" t="str">
        <f>IF('S.D.PASTE SHEET'!Y1177="","",'S.D.PASTE SHEET'!Y1177)</f>
        <v/>
      </c>
      <c s="72" t="str">
        <f>IF('S.D.PASTE SHEET'!Z1177="","",'S.D.PASTE SHEET'!Z1177)</f>
        <v/>
      </c>
      <c s="72" t="str">
        <f>IF('S.D.PASTE SHEET'!AA1177="","",'S.D.PASTE SHEET'!AA1177)</f>
        <v/>
      </c>
      <c s="72" t="str">
        <f>IF('S.D.PASTE SHEET'!AB1177="","",'S.D.PASTE SHEET'!AB1177)</f>
        <v/>
      </c>
      <c s="72" t="str">
        <f>IF('S.D.PASTE SHEET'!AC1177="","",'S.D.PASTE SHEET'!AC1177)</f>
        <v/>
      </c>
      <c s="72" t="str">
        <f>IF('S.D.PASTE SHEET'!AD1177="","",'S.D.PASTE SHEET'!AD1177)</f>
        <v/>
      </c>
      <c s="74"/>
      <c s="70" t="str">
        <f>IF(AK1177="","",IF(AK1177&gt;0,COUNT($AG$2:AG1177),""))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IF(BC1177="","",IF(BC1177&gt;0,COUNT($AY$2:AY1177),""))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8" spans="1:157" ht="15.75" customHeight="1">
      <c r="A1178" s="72" t="str">
        <f>IF('S.D.PASTE SHEET'!A1178="","",'S.D.PASTE SHEET'!A1178)</f>
        <v/>
      </c>
      <c s="72" t="str">
        <f>IF('S.D.PASTE SHEET'!B1178="","",'S.D.PASTE SHEET'!B1178)</f>
        <v/>
      </c>
      <c s="72" t="str">
        <f>IF('S.D.PASTE SHEET'!C1178="","",'S.D.PASTE SHEET'!C1178)</f>
        <v/>
      </c>
      <c s="73" t="str">
        <f>IF('S.D.PASTE SHEET'!D1178="","",'S.D.PASTE SHEET'!D1178)</f>
        <v/>
      </c>
      <c s="72" t="str">
        <f>IF('S.D.PASTE SHEET'!E1178="","",UPPER('S.D.PASTE SHEET'!E1178))</f>
        <v/>
      </c>
      <c s="72" t="str">
        <f>IF('S.D.PASTE SHEET'!F1178="","",'S.D.PASTE SHEET'!F1178)</f>
        <v/>
      </c>
      <c s="72" t="str">
        <f>IF('S.D.PASTE SHEET'!G1178="","",UPPER('S.D.PASTE SHEET'!G1178))</f>
        <v/>
      </c>
      <c s="72" t="str">
        <f>IF('S.D.PASTE SHEET'!H1178="","",UPPER('S.D.PASTE SHEET'!H1178))</f>
        <v/>
      </c>
      <c s="72" t="str">
        <f>IF('S.D.PASTE SHEET'!I1178="","",'S.D.PASTE SHEET'!I1178)</f>
        <v/>
      </c>
      <c s="73" t="str">
        <f>IF('S.D.PASTE SHEET'!J1178="","",'S.D.PASTE SHEET'!J1178)</f>
        <v/>
      </c>
      <c s="72" t="str">
        <f>IF('S.D.PASTE SHEET'!K1178="","",'S.D.PASTE SHEET'!K1178)</f>
        <v/>
      </c>
      <c s="72" t="str">
        <f>IF('S.D.PASTE SHEET'!L1178="","",'S.D.PASTE SHEET'!L1178)</f>
        <v/>
      </c>
      <c s="72" t="str">
        <f>IF('S.D.PASTE SHEET'!M1178="","",'S.D.PASTE SHEET'!M1178)</f>
        <v/>
      </c>
      <c s="72" t="str">
        <f>IF('S.D.PASTE SHEET'!N1178="","",'S.D.PASTE SHEET'!N1178)</f>
        <v/>
      </c>
      <c s="72" t="str">
        <f>IF('S.D.PASTE SHEET'!O1178="","",'S.D.PASTE SHEET'!O1178)</f>
        <v/>
      </c>
      <c s="72" t="str">
        <f>IF('S.D.PASTE SHEET'!P1178="","",'S.D.PASTE SHEET'!P1178)</f>
        <v/>
      </c>
      <c s="72" t="str">
        <f>IF('S.D.PASTE SHEET'!Q1178="","",'S.D.PASTE SHEET'!Q1178)</f>
        <v/>
      </c>
      <c s="72" t="str">
        <f>IF('S.D.PASTE SHEET'!R1178="","",'S.D.PASTE SHEET'!R1178)</f>
        <v/>
      </c>
      <c s="72" t="str">
        <f>IF('S.D.PASTE SHEET'!S1178="","",'S.D.PASTE SHEET'!S1178)</f>
        <v/>
      </c>
      <c s="72" t="str">
        <f>IF('S.D.PASTE SHEET'!T1178="","",'S.D.PASTE SHEET'!T1178)</f>
        <v/>
      </c>
      <c s="72" t="str">
        <f>IF('S.D.PASTE SHEET'!U1178="","",'S.D.PASTE SHEET'!U1178)</f>
        <v/>
      </c>
      <c s="72" t="str">
        <f>IF('S.D.PASTE SHEET'!V1178="","",'S.D.PASTE SHEET'!V1178)</f>
        <v/>
      </c>
      <c s="72" t="str">
        <f>IF('S.D.PASTE SHEET'!W1178="","",'S.D.PASTE SHEET'!W1178)</f>
        <v/>
      </c>
      <c s="72" t="str">
        <f>IF('S.D.PASTE SHEET'!X1178="","",'S.D.PASTE SHEET'!X1178)</f>
        <v/>
      </c>
      <c s="72" t="str">
        <f>IF('S.D.PASTE SHEET'!Y1178="","",'S.D.PASTE SHEET'!Y1178)</f>
        <v/>
      </c>
      <c s="72" t="str">
        <f>IF('S.D.PASTE SHEET'!Z1178="","",'S.D.PASTE SHEET'!Z1178)</f>
        <v/>
      </c>
      <c s="72" t="str">
        <f>IF('S.D.PASTE SHEET'!AA1178="","",'S.D.PASTE SHEET'!AA1178)</f>
        <v/>
      </c>
      <c s="72" t="str">
        <f>IF('S.D.PASTE SHEET'!AB1178="","",'S.D.PASTE SHEET'!AB1178)</f>
        <v/>
      </c>
      <c s="72" t="str">
        <f>IF('S.D.PASTE SHEET'!AC1178="","",'S.D.PASTE SHEET'!AC1178)</f>
        <v/>
      </c>
      <c s="72" t="str">
        <f>IF('S.D.PASTE SHEET'!AD1178="","",'S.D.PASTE SHEET'!AD1178)</f>
        <v/>
      </c>
      <c s="74"/>
      <c s="70" t="str">
        <f>IF(AK1178="","",IF(AK1178&gt;0,COUNT($AG$2:AG1178),""))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IF(BC1178="","",IF(BC1178&gt;0,COUNT($AY$2:AY1178),""))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79" spans="1:157" ht="15.75" customHeight="1">
      <c r="A1179" s="72" t="str">
        <f>IF('S.D.PASTE SHEET'!A1179="","",'S.D.PASTE SHEET'!A1179)</f>
        <v/>
      </c>
      <c s="72" t="str">
        <f>IF('S.D.PASTE SHEET'!B1179="","",'S.D.PASTE SHEET'!B1179)</f>
        <v/>
      </c>
      <c s="72" t="str">
        <f>IF('S.D.PASTE SHEET'!C1179="","",'S.D.PASTE SHEET'!C1179)</f>
        <v/>
      </c>
      <c s="73" t="str">
        <f>IF('S.D.PASTE SHEET'!D1179="","",'S.D.PASTE SHEET'!D1179)</f>
        <v/>
      </c>
      <c s="72" t="str">
        <f>IF('S.D.PASTE SHEET'!E1179="","",UPPER('S.D.PASTE SHEET'!E1179))</f>
        <v/>
      </c>
      <c s="72" t="str">
        <f>IF('S.D.PASTE SHEET'!F1179="","",'S.D.PASTE SHEET'!F1179)</f>
        <v/>
      </c>
      <c s="72" t="str">
        <f>IF('S.D.PASTE SHEET'!G1179="","",UPPER('S.D.PASTE SHEET'!G1179))</f>
        <v/>
      </c>
      <c s="72" t="str">
        <f>IF('S.D.PASTE SHEET'!H1179="","",UPPER('S.D.PASTE SHEET'!H1179))</f>
        <v/>
      </c>
      <c s="72" t="str">
        <f>IF('S.D.PASTE SHEET'!I1179="","",'S.D.PASTE SHEET'!I1179)</f>
        <v/>
      </c>
      <c s="73" t="str">
        <f>IF('S.D.PASTE SHEET'!J1179="","",'S.D.PASTE SHEET'!J1179)</f>
        <v/>
      </c>
      <c s="72" t="str">
        <f>IF('S.D.PASTE SHEET'!K1179="","",'S.D.PASTE SHEET'!K1179)</f>
        <v/>
      </c>
      <c s="72" t="str">
        <f>IF('S.D.PASTE SHEET'!L1179="","",'S.D.PASTE SHEET'!L1179)</f>
        <v/>
      </c>
      <c s="72" t="str">
        <f>IF('S.D.PASTE SHEET'!M1179="","",'S.D.PASTE SHEET'!M1179)</f>
        <v/>
      </c>
      <c s="72" t="str">
        <f>IF('S.D.PASTE SHEET'!N1179="","",'S.D.PASTE SHEET'!N1179)</f>
        <v/>
      </c>
      <c s="72" t="str">
        <f>IF('S.D.PASTE SHEET'!O1179="","",'S.D.PASTE SHEET'!O1179)</f>
        <v/>
      </c>
      <c s="72" t="str">
        <f>IF('S.D.PASTE SHEET'!P1179="","",'S.D.PASTE SHEET'!P1179)</f>
        <v/>
      </c>
      <c s="72" t="str">
        <f>IF('S.D.PASTE SHEET'!Q1179="","",'S.D.PASTE SHEET'!Q1179)</f>
        <v/>
      </c>
      <c s="72" t="str">
        <f>IF('S.D.PASTE SHEET'!R1179="","",'S.D.PASTE SHEET'!R1179)</f>
        <v/>
      </c>
      <c s="72" t="str">
        <f>IF('S.D.PASTE SHEET'!S1179="","",'S.D.PASTE SHEET'!S1179)</f>
        <v/>
      </c>
      <c s="72" t="str">
        <f>IF('S.D.PASTE SHEET'!T1179="","",'S.D.PASTE SHEET'!T1179)</f>
        <v/>
      </c>
      <c s="72" t="str">
        <f>IF('S.D.PASTE SHEET'!U1179="","",'S.D.PASTE SHEET'!U1179)</f>
        <v/>
      </c>
      <c s="72" t="str">
        <f>IF('S.D.PASTE SHEET'!V1179="","",'S.D.PASTE SHEET'!V1179)</f>
        <v/>
      </c>
      <c s="72" t="str">
        <f>IF('S.D.PASTE SHEET'!W1179="","",'S.D.PASTE SHEET'!W1179)</f>
        <v/>
      </c>
      <c s="72" t="str">
        <f>IF('S.D.PASTE SHEET'!X1179="","",'S.D.PASTE SHEET'!X1179)</f>
        <v/>
      </c>
      <c s="72" t="str">
        <f>IF('S.D.PASTE SHEET'!Y1179="","",'S.D.PASTE SHEET'!Y1179)</f>
        <v/>
      </c>
      <c s="72" t="str">
        <f>IF('S.D.PASTE SHEET'!Z1179="","",'S.D.PASTE SHEET'!Z1179)</f>
        <v/>
      </c>
      <c s="72" t="str">
        <f>IF('S.D.PASTE SHEET'!AA1179="","",'S.D.PASTE SHEET'!AA1179)</f>
        <v/>
      </c>
      <c s="72" t="str">
        <f>IF('S.D.PASTE SHEET'!AB1179="","",'S.D.PASTE SHEET'!AB1179)</f>
        <v/>
      </c>
      <c s="72" t="str">
        <f>IF('S.D.PASTE SHEET'!AC1179="","",'S.D.PASTE SHEET'!AC1179)</f>
        <v/>
      </c>
      <c s="72" t="str">
        <f>IF('S.D.PASTE SHEET'!AD1179="","",'S.D.PASTE SHEET'!AD1179)</f>
        <v/>
      </c>
      <c s="74"/>
      <c s="70" t="str">
        <f>IF(AK1179="","",IF(AK1179&gt;0,COUNT($AG$2:AG1179),""))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IF(BC1179="","",IF(BC1179&gt;0,COUNT($AY$2:AY1179),""))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0" spans="1:157" ht="15.75" customHeight="1">
      <c r="A1180" s="72" t="str">
        <f>IF('S.D.PASTE SHEET'!A1180="","",'S.D.PASTE SHEET'!A1180)</f>
        <v/>
      </c>
      <c s="72" t="str">
        <f>IF('S.D.PASTE SHEET'!B1180="","",'S.D.PASTE SHEET'!B1180)</f>
        <v/>
      </c>
      <c s="72" t="str">
        <f>IF('S.D.PASTE SHEET'!C1180="","",'S.D.PASTE SHEET'!C1180)</f>
        <v/>
      </c>
      <c s="73" t="str">
        <f>IF('S.D.PASTE SHEET'!D1180="","",'S.D.PASTE SHEET'!D1180)</f>
        <v/>
      </c>
      <c s="72" t="str">
        <f>IF('S.D.PASTE SHEET'!E1180="","",UPPER('S.D.PASTE SHEET'!E1180))</f>
        <v/>
      </c>
      <c s="72" t="str">
        <f>IF('S.D.PASTE SHEET'!F1180="","",'S.D.PASTE SHEET'!F1180)</f>
        <v/>
      </c>
      <c s="72" t="str">
        <f>IF('S.D.PASTE SHEET'!G1180="","",UPPER('S.D.PASTE SHEET'!G1180))</f>
        <v/>
      </c>
      <c s="72" t="str">
        <f>IF('S.D.PASTE SHEET'!H1180="","",UPPER('S.D.PASTE SHEET'!H1180))</f>
        <v/>
      </c>
      <c s="72" t="str">
        <f>IF('S.D.PASTE SHEET'!I1180="","",'S.D.PASTE SHEET'!I1180)</f>
        <v/>
      </c>
      <c s="73" t="str">
        <f>IF('S.D.PASTE SHEET'!J1180="","",'S.D.PASTE SHEET'!J1180)</f>
        <v/>
      </c>
      <c s="72" t="str">
        <f>IF('S.D.PASTE SHEET'!K1180="","",'S.D.PASTE SHEET'!K1180)</f>
        <v/>
      </c>
      <c s="72" t="str">
        <f>IF('S.D.PASTE SHEET'!L1180="","",'S.D.PASTE SHEET'!L1180)</f>
        <v/>
      </c>
      <c s="72" t="str">
        <f>IF('S.D.PASTE SHEET'!M1180="","",'S.D.PASTE SHEET'!M1180)</f>
        <v/>
      </c>
      <c s="72" t="str">
        <f>IF('S.D.PASTE SHEET'!N1180="","",'S.D.PASTE SHEET'!N1180)</f>
        <v/>
      </c>
      <c s="72" t="str">
        <f>IF('S.D.PASTE SHEET'!O1180="","",'S.D.PASTE SHEET'!O1180)</f>
        <v/>
      </c>
      <c s="72" t="str">
        <f>IF('S.D.PASTE SHEET'!P1180="","",'S.D.PASTE SHEET'!P1180)</f>
        <v/>
      </c>
      <c s="72" t="str">
        <f>IF('S.D.PASTE SHEET'!Q1180="","",'S.D.PASTE SHEET'!Q1180)</f>
        <v/>
      </c>
      <c s="72" t="str">
        <f>IF('S.D.PASTE SHEET'!R1180="","",'S.D.PASTE SHEET'!R1180)</f>
        <v/>
      </c>
      <c s="72" t="str">
        <f>IF('S.D.PASTE SHEET'!S1180="","",'S.D.PASTE SHEET'!S1180)</f>
        <v/>
      </c>
      <c s="72" t="str">
        <f>IF('S.D.PASTE SHEET'!T1180="","",'S.D.PASTE SHEET'!T1180)</f>
        <v/>
      </c>
      <c s="72" t="str">
        <f>IF('S.D.PASTE SHEET'!U1180="","",'S.D.PASTE SHEET'!U1180)</f>
        <v/>
      </c>
      <c s="72" t="str">
        <f>IF('S.D.PASTE SHEET'!V1180="","",'S.D.PASTE SHEET'!V1180)</f>
        <v/>
      </c>
      <c s="72" t="str">
        <f>IF('S.D.PASTE SHEET'!W1180="","",'S.D.PASTE SHEET'!W1180)</f>
        <v/>
      </c>
      <c s="72" t="str">
        <f>IF('S.D.PASTE SHEET'!X1180="","",'S.D.PASTE SHEET'!X1180)</f>
        <v/>
      </c>
      <c s="72" t="str">
        <f>IF('S.D.PASTE SHEET'!Y1180="","",'S.D.PASTE SHEET'!Y1180)</f>
        <v/>
      </c>
      <c s="72" t="str">
        <f>IF('S.D.PASTE SHEET'!Z1180="","",'S.D.PASTE SHEET'!Z1180)</f>
        <v/>
      </c>
      <c s="72" t="str">
        <f>IF('S.D.PASTE SHEET'!AA1180="","",'S.D.PASTE SHEET'!AA1180)</f>
        <v/>
      </c>
      <c s="72" t="str">
        <f>IF('S.D.PASTE SHEET'!AB1180="","",'S.D.PASTE SHEET'!AB1180)</f>
        <v/>
      </c>
      <c s="72" t="str">
        <f>IF('S.D.PASTE SHEET'!AC1180="","",'S.D.PASTE SHEET'!AC1180)</f>
        <v/>
      </c>
      <c s="72" t="str">
        <f>IF('S.D.PASTE SHEET'!AD1180="","",'S.D.PASTE SHEET'!AD1180)</f>
        <v/>
      </c>
      <c s="74"/>
      <c s="70" t="str">
        <f>IF(AK1180="","",IF(AK1180&gt;0,COUNT($AG$2:AG1180),""))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IF(BC1180="","",IF(BC1180&gt;0,COUNT($AY$2:AY1180),""))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1" spans="1:157" ht="15.75" customHeight="1">
      <c r="A1181" s="72" t="str">
        <f>IF('S.D.PASTE SHEET'!A1181="","",'S.D.PASTE SHEET'!A1181)</f>
        <v/>
      </c>
      <c s="72" t="str">
        <f>IF('S.D.PASTE SHEET'!B1181="","",'S.D.PASTE SHEET'!B1181)</f>
        <v/>
      </c>
      <c s="72" t="str">
        <f>IF('S.D.PASTE SHEET'!C1181="","",'S.D.PASTE SHEET'!C1181)</f>
        <v/>
      </c>
      <c s="73" t="str">
        <f>IF('S.D.PASTE SHEET'!D1181="","",'S.D.PASTE SHEET'!D1181)</f>
        <v/>
      </c>
      <c s="72" t="str">
        <f>IF('S.D.PASTE SHEET'!E1181="","",UPPER('S.D.PASTE SHEET'!E1181))</f>
        <v/>
      </c>
      <c s="72" t="str">
        <f>IF('S.D.PASTE SHEET'!F1181="","",'S.D.PASTE SHEET'!F1181)</f>
        <v/>
      </c>
      <c s="72" t="str">
        <f>IF('S.D.PASTE SHEET'!G1181="","",UPPER('S.D.PASTE SHEET'!G1181))</f>
        <v/>
      </c>
      <c s="72" t="str">
        <f>IF('S.D.PASTE SHEET'!H1181="","",UPPER('S.D.PASTE SHEET'!H1181))</f>
        <v/>
      </c>
      <c s="72" t="str">
        <f>IF('S.D.PASTE SHEET'!I1181="","",'S.D.PASTE SHEET'!I1181)</f>
        <v/>
      </c>
      <c s="73" t="str">
        <f>IF('S.D.PASTE SHEET'!J1181="","",'S.D.PASTE SHEET'!J1181)</f>
        <v/>
      </c>
      <c s="72" t="str">
        <f>IF('S.D.PASTE SHEET'!K1181="","",'S.D.PASTE SHEET'!K1181)</f>
        <v/>
      </c>
      <c s="72" t="str">
        <f>IF('S.D.PASTE SHEET'!L1181="","",'S.D.PASTE SHEET'!L1181)</f>
        <v/>
      </c>
      <c s="72" t="str">
        <f>IF('S.D.PASTE SHEET'!M1181="","",'S.D.PASTE SHEET'!M1181)</f>
        <v/>
      </c>
      <c s="72" t="str">
        <f>IF('S.D.PASTE SHEET'!N1181="","",'S.D.PASTE SHEET'!N1181)</f>
        <v/>
      </c>
      <c s="72" t="str">
        <f>IF('S.D.PASTE SHEET'!O1181="","",'S.D.PASTE SHEET'!O1181)</f>
        <v/>
      </c>
      <c s="72" t="str">
        <f>IF('S.D.PASTE SHEET'!P1181="","",'S.D.PASTE SHEET'!P1181)</f>
        <v/>
      </c>
      <c s="72" t="str">
        <f>IF('S.D.PASTE SHEET'!Q1181="","",'S.D.PASTE SHEET'!Q1181)</f>
        <v/>
      </c>
      <c s="72" t="str">
        <f>IF('S.D.PASTE SHEET'!R1181="","",'S.D.PASTE SHEET'!R1181)</f>
        <v/>
      </c>
      <c s="72" t="str">
        <f>IF('S.D.PASTE SHEET'!S1181="","",'S.D.PASTE SHEET'!S1181)</f>
        <v/>
      </c>
      <c s="72" t="str">
        <f>IF('S.D.PASTE SHEET'!T1181="","",'S.D.PASTE SHEET'!T1181)</f>
        <v/>
      </c>
      <c s="72" t="str">
        <f>IF('S.D.PASTE SHEET'!U1181="","",'S.D.PASTE SHEET'!U1181)</f>
        <v/>
      </c>
      <c s="72" t="str">
        <f>IF('S.D.PASTE SHEET'!V1181="","",'S.D.PASTE SHEET'!V1181)</f>
        <v/>
      </c>
      <c s="72" t="str">
        <f>IF('S.D.PASTE SHEET'!W1181="","",'S.D.PASTE SHEET'!W1181)</f>
        <v/>
      </c>
      <c s="72" t="str">
        <f>IF('S.D.PASTE SHEET'!X1181="","",'S.D.PASTE SHEET'!X1181)</f>
        <v/>
      </c>
      <c s="72" t="str">
        <f>IF('S.D.PASTE SHEET'!Y1181="","",'S.D.PASTE SHEET'!Y1181)</f>
        <v/>
      </c>
      <c s="72" t="str">
        <f>IF('S.D.PASTE SHEET'!Z1181="","",'S.D.PASTE SHEET'!Z1181)</f>
        <v/>
      </c>
      <c s="72" t="str">
        <f>IF('S.D.PASTE SHEET'!AA1181="","",'S.D.PASTE SHEET'!AA1181)</f>
        <v/>
      </c>
      <c s="72" t="str">
        <f>IF('S.D.PASTE SHEET'!AB1181="","",'S.D.PASTE SHEET'!AB1181)</f>
        <v/>
      </c>
      <c s="72" t="str">
        <f>IF('S.D.PASTE SHEET'!AC1181="","",'S.D.PASTE SHEET'!AC1181)</f>
        <v/>
      </c>
      <c s="72" t="str">
        <f>IF('S.D.PASTE SHEET'!AD1181="","",'S.D.PASTE SHEET'!AD1181)</f>
        <v/>
      </c>
      <c s="74"/>
      <c s="70" t="str">
        <f>IF(AK1181="","",IF(AK1181&gt;0,COUNT($AG$2:AG1181),""))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IF(BC1181="","",IF(BC1181&gt;0,COUNT($AY$2:AY1181),""))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2" spans="1:157" ht="15.75" customHeight="1">
      <c r="A1182" s="72" t="str">
        <f>IF('S.D.PASTE SHEET'!A1182="","",'S.D.PASTE SHEET'!A1182)</f>
        <v/>
      </c>
      <c s="72" t="str">
        <f>IF('S.D.PASTE SHEET'!B1182="","",'S.D.PASTE SHEET'!B1182)</f>
        <v/>
      </c>
      <c s="72" t="str">
        <f>IF('S.D.PASTE SHEET'!C1182="","",'S.D.PASTE SHEET'!C1182)</f>
        <v/>
      </c>
      <c s="73" t="str">
        <f>IF('S.D.PASTE SHEET'!D1182="","",'S.D.PASTE SHEET'!D1182)</f>
        <v/>
      </c>
      <c s="72" t="str">
        <f>IF('S.D.PASTE SHEET'!E1182="","",UPPER('S.D.PASTE SHEET'!E1182))</f>
        <v/>
      </c>
      <c s="72" t="str">
        <f>IF('S.D.PASTE SHEET'!F1182="","",'S.D.PASTE SHEET'!F1182)</f>
        <v/>
      </c>
      <c s="72" t="str">
        <f>IF('S.D.PASTE SHEET'!G1182="","",UPPER('S.D.PASTE SHEET'!G1182))</f>
        <v/>
      </c>
      <c s="72" t="str">
        <f>IF('S.D.PASTE SHEET'!H1182="","",UPPER('S.D.PASTE SHEET'!H1182))</f>
        <v/>
      </c>
      <c s="72" t="str">
        <f>IF('S.D.PASTE SHEET'!I1182="","",'S.D.PASTE SHEET'!I1182)</f>
        <v/>
      </c>
      <c s="73" t="str">
        <f>IF('S.D.PASTE SHEET'!J1182="","",'S.D.PASTE SHEET'!J1182)</f>
        <v/>
      </c>
      <c s="72" t="str">
        <f>IF('S.D.PASTE SHEET'!K1182="","",'S.D.PASTE SHEET'!K1182)</f>
        <v/>
      </c>
      <c s="72" t="str">
        <f>IF('S.D.PASTE SHEET'!L1182="","",'S.D.PASTE SHEET'!L1182)</f>
        <v/>
      </c>
      <c s="72" t="str">
        <f>IF('S.D.PASTE SHEET'!M1182="","",'S.D.PASTE SHEET'!M1182)</f>
        <v/>
      </c>
      <c s="72" t="str">
        <f>IF('S.D.PASTE SHEET'!N1182="","",'S.D.PASTE SHEET'!N1182)</f>
        <v/>
      </c>
      <c s="72" t="str">
        <f>IF('S.D.PASTE SHEET'!O1182="","",'S.D.PASTE SHEET'!O1182)</f>
        <v/>
      </c>
      <c s="72" t="str">
        <f>IF('S.D.PASTE SHEET'!P1182="","",'S.D.PASTE SHEET'!P1182)</f>
        <v/>
      </c>
      <c s="72" t="str">
        <f>IF('S.D.PASTE SHEET'!Q1182="","",'S.D.PASTE SHEET'!Q1182)</f>
        <v/>
      </c>
      <c s="72" t="str">
        <f>IF('S.D.PASTE SHEET'!R1182="","",'S.D.PASTE SHEET'!R1182)</f>
        <v/>
      </c>
      <c s="72" t="str">
        <f>IF('S.D.PASTE SHEET'!S1182="","",'S.D.PASTE SHEET'!S1182)</f>
        <v/>
      </c>
      <c s="72" t="str">
        <f>IF('S.D.PASTE SHEET'!T1182="","",'S.D.PASTE SHEET'!T1182)</f>
        <v/>
      </c>
      <c s="72" t="str">
        <f>IF('S.D.PASTE SHEET'!U1182="","",'S.D.PASTE SHEET'!U1182)</f>
        <v/>
      </c>
      <c s="72" t="str">
        <f>IF('S.D.PASTE SHEET'!V1182="","",'S.D.PASTE SHEET'!V1182)</f>
        <v/>
      </c>
      <c s="72" t="str">
        <f>IF('S.D.PASTE SHEET'!W1182="","",'S.D.PASTE SHEET'!W1182)</f>
        <v/>
      </c>
      <c s="72" t="str">
        <f>IF('S.D.PASTE SHEET'!X1182="","",'S.D.PASTE SHEET'!X1182)</f>
        <v/>
      </c>
      <c s="72" t="str">
        <f>IF('S.D.PASTE SHEET'!Y1182="","",'S.D.PASTE SHEET'!Y1182)</f>
        <v/>
      </c>
      <c s="72" t="str">
        <f>IF('S.D.PASTE SHEET'!Z1182="","",'S.D.PASTE SHEET'!Z1182)</f>
        <v/>
      </c>
      <c s="72" t="str">
        <f>IF('S.D.PASTE SHEET'!AA1182="","",'S.D.PASTE SHEET'!AA1182)</f>
        <v/>
      </c>
      <c s="72" t="str">
        <f>IF('S.D.PASTE SHEET'!AB1182="","",'S.D.PASTE SHEET'!AB1182)</f>
        <v/>
      </c>
      <c s="72" t="str">
        <f>IF('S.D.PASTE SHEET'!AC1182="","",'S.D.PASTE SHEET'!AC1182)</f>
        <v/>
      </c>
      <c s="72" t="str">
        <f>IF('S.D.PASTE SHEET'!AD1182="","",'S.D.PASTE SHEET'!AD1182)</f>
        <v/>
      </c>
      <c s="74"/>
      <c s="70" t="str">
        <f>IF(AK1182="","",IF(AK1182&gt;0,COUNT($AG$2:AG1182),""))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IF(BC1182="","",IF(BC1182&gt;0,COUNT($AY$2:AY1182),""))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3" spans="1:157" ht="15.75" customHeight="1">
      <c r="A1183" s="72" t="str">
        <f>IF('S.D.PASTE SHEET'!A1183="","",'S.D.PASTE SHEET'!A1183)</f>
        <v/>
      </c>
      <c s="72" t="str">
        <f>IF('S.D.PASTE SHEET'!B1183="","",'S.D.PASTE SHEET'!B1183)</f>
        <v/>
      </c>
      <c s="72" t="str">
        <f>IF('S.D.PASTE SHEET'!C1183="","",'S.D.PASTE SHEET'!C1183)</f>
        <v/>
      </c>
      <c s="73" t="str">
        <f>IF('S.D.PASTE SHEET'!D1183="","",'S.D.PASTE SHEET'!D1183)</f>
        <v/>
      </c>
      <c s="72" t="str">
        <f>IF('S.D.PASTE SHEET'!E1183="","",UPPER('S.D.PASTE SHEET'!E1183))</f>
        <v/>
      </c>
      <c s="72" t="str">
        <f>IF('S.D.PASTE SHEET'!F1183="","",'S.D.PASTE SHEET'!F1183)</f>
        <v/>
      </c>
      <c s="72" t="str">
        <f>IF('S.D.PASTE SHEET'!G1183="","",UPPER('S.D.PASTE SHEET'!G1183))</f>
        <v/>
      </c>
      <c s="72" t="str">
        <f>IF('S.D.PASTE SHEET'!H1183="","",UPPER('S.D.PASTE SHEET'!H1183))</f>
        <v/>
      </c>
      <c s="72" t="str">
        <f>IF('S.D.PASTE SHEET'!I1183="","",'S.D.PASTE SHEET'!I1183)</f>
        <v/>
      </c>
      <c s="73" t="str">
        <f>IF('S.D.PASTE SHEET'!J1183="","",'S.D.PASTE SHEET'!J1183)</f>
        <v/>
      </c>
      <c s="72" t="str">
        <f>IF('S.D.PASTE SHEET'!K1183="","",'S.D.PASTE SHEET'!K1183)</f>
        <v/>
      </c>
      <c s="72" t="str">
        <f>IF('S.D.PASTE SHEET'!L1183="","",'S.D.PASTE SHEET'!L1183)</f>
        <v/>
      </c>
      <c s="72" t="str">
        <f>IF('S.D.PASTE SHEET'!M1183="","",'S.D.PASTE SHEET'!M1183)</f>
        <v/>
      </c>
      <c s="72" t="str">
        <f>IF('S.D.PASTE SHEET'!N1183="","",'S.D.PASTE SHEET'!N1183)</f>
        <v/>
      </c>
      <c s="72" t="str">
        <f>IF('S.D.PASTE SHEET'!O1183="","",'S.D.PASTE SHEET'!O1183)</f>
        <v/>
      </c>
      <c s="72" t="str">
        <f>IF('S.D.PASTE SHEET'!P1183="","",'S.D.PASTE SHEET'!P1183)</f>
        <v/>
      </c>
      <c s="72" t="str">
        <f>IF('S.D.PASTE SHEET'!Q1183="","",'S.D.PASTE SHEET'!Q1183)</f>
        <v/>
      </c>
      <c s="72" t="str">
        <f>IF('S.D.PASTE SHEET'!R1183="","",'S.D.PASTE SHEET'!R1183)</f>
        <v/>
      </c>
      <c s="72" t="str">
        <f>IF('S.D.PASTE SHEET'!S1183="","",'S.D.PASTE SHEET'!S1183)</f>
        <v/>
      </c>
      <c s="72" t="str">
        <f>IF('S.D.PASTE SHEET'!T1183="","",'S.D.PASTE SHEET'!T1183)</f>
        <v/>
      </c>
      <c s="72" t="str">
        <f>IF('S.D.PASTE SHEET'!U1183="","",'S.D.PASTE SHEET'!U1183)</f>
        <v/>
      </c>
      <c s="72" t="str">
        <f>IF('S.D.PASTE SHEET'!V1183="","",'S.D.PASTE SHEET'!V1183)</f>
        <v/>
      </c>
      <c s="72" t="str">
        <f>IF('S.D.PASTE SHEET'!W1183="","",'S.D.PASTE SHEET'!W1183)</f>
        <v/>
      </c>
      <c s="72" t="str">
        <f>IF('S.D.PASTE SHEET'!X1183="","",'S.D.PASTE SHEET'!X1183)</f>
        <v/>
      </c>
      <c s="72" t="str">
        <f>IF('S.D.PASTE SHEET'!Y1183="","",'S.D.PASTE SHEET'!Y1183)</f>
        <v/>
      </c>
      <c s="72" t="str">
        <f>IF('S.D.PASTE SHEET'!Z1183="","",'S.D.PASTE SHEET'!Z1183)</f>
        <v/>
      </c>
      <c s="72" t="str">
        <f>IF('S.D.PASTE SHEET'!AA1183="","",'S.D.PASTE SHEET'!AA1183)</f>
        <v/>
      </c>
      <c s="72" t="str">
        <f>IF('S.D.PASTE SHEET'!AB1183="","",'S.D.PASTE SHEET'!AB1183)</f>
        <v/>
      </c>
      <c s="72" t="str">
        <f>IF('S.D.PASTE SHEET'!AC1183="","",'S.D.PASTE SHEET'!AC1183)</f>
        <v/>
      </c>
      <c s="72" t="str">
        <f>IF('S.D.PASTE SHEET'!AD1183="","",'S.D.PASTE SHEET'!AD1183)</f>
        <v/>
      </c>
      <c s="74"/>
      <c s="70" t="str">
        <f>IF(AK1183="","",IF(AK1183&gt;0,COUNT($AG$2:AG1183),""))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IF(BC1183="","",IF(BC1183&gt;0,COUNT($AY$2:AY1183),""))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4" spans="1:157" ht="15.75" customHeight="1">
      <c r="A1184" s="72" t="str">
        <f>IF('S.D.PASTE SHEET'!A1184="","",'S.D.PASTE SHEET'!A1184)</f>
        <v/>
      </c>
      <c s="72" t="str">
        <f>IF('S.D.PASTE SHEET'!B1184="","",'S.D.PASTE SHEET'!B1184)</f>
        <v/>
      </c>
      <c s="72" t="str">
        <f>IF('S.D.PASTE SHEET'!C1184="","",'S.D.PASTE SHEET'!C1184)</f>
        <v/>
      </c>
      <c s="73" t="str">
        <f>IF('S.D.PASTE SHEET'!D1184="","",'S.D.PASTE SHEET'!D1184)</f>
        <v/>
      </c>
      <c s="72" t="str">
        <f>IF('S.D.PASTE SHEET'!E1184="","",UPPER('S.D.PASTE SHEET'!E1184))</f>
        <v/>
      </c>
      <c s="72" t="str">
        <f>IF('S.D.PASTE SHEET'!F1184="","",'S.D.PASTE SHEET'!F1184)</f>
        <v/>
      </c>
      <c s="72" t="str">
        <f>IF('S.D.PASTE SHEET'!G1184="","",UPPER('S.D.PASTE SHEET'!G1184))</f>
        <v/>
      </c>
      <c s="72" t="str">
        <f>IF('S.D.PASTE SHEET'!H1184="","",UPPER('S.D.PASTE SHEET'!H1184))</f>
        <v/>
      </c>
      <c s="72" t="str">
        <f>IF('S.D.PASTE SHEET'!I1184="","",'S.D.PASTE SHEET'!I1184)</f>
        <v/>
      </c>
      <c s="73" t="str">
        <f>IF('S.D.PASTE SHEET'!J1184="","",'S.D.PASTE SHEET'!J1184)</f>
        <v/>
      </c>
      <c s="72" t="str">
        <f>IF('S.D.PASTE SHEET'!K1184="","",'S.D.PASTE SHEET'!K1184)</f>
        <v/>
      </c>
      <c s="72" t="str">
        <f>IF('S.D.PASTE SHEET'!L1184="","",'S.D.PASTE SHEET'!L1184)</f>
        <v/>
      </c>
      <c s="72" t="str">
        <f>IF('S.D.PASTE SHEET'!M1184="","",'S.D.PASTE SHEET'!M1184)</f>
        <v/>
      </c>
      <c s="72" t="str">
        <f>IF('S.D.PASTE SHEET'!N1184="","",'S.D.PASTE SHEET'!N1184)</f>
        <v/>
      </c>
      <c s="72" t="str">
        <f>IF('S.D.PASTE SHEET'!O1184="","",'S.D.PASTE SHEET'!O1184)</f>
        <v/>
      </c>
      <c s="72" t="str">
        <f>IF('S.D.PASTE SHEET'!P1184="","",'S.D.PASTE SHEET'!P1184)</f>
        <v/>
      </c>
      <c s="72" t="str">
        <f>IF('S.D.PASTE SHEET'!Q1184="","",'S.D.PASTE SHEET'!Q1184)</f>
        <v/>
      </c>
      <c s="72" t="str">
        <f>IF('S.D.PASTE SHEET'!R1184="","",'S.D.PASTE SHEET'!R1184)</f>
        <v/>
      </c>
      <c s="72" t="str">
        <f>IF('S.D.PASTE SHEET'!S1184="","",'S.D.PASTE SHEET'!S1184)</f>
        <v/>
      </c>
      <c s="72" t="str">
        <f>IF('S.D.PASTE SHEET'!T1184="","",'S.D.PASTE SHEET'!T1184)</f>
        <v/>
      </c>
      <c s="72" t="str">
        <f>IF('S.D.PASTE SHEET'!U1184="","",'S.D.PASTE SHEET'!U1184)</f>
        <v/>
      </c>
      <c s="72" t="str">
        <f>IF('S.D.PASTE SHEET'!V1184="","",'S.D.PASTE SHEET'!V1184)</f>
        <v/>
      </c>
      <c s="72" t="str">
        <f>IF('S.D.PASTE SHEET'!W1184="","",'S.D.PASTE SHEET'!W1184)</f>
        <v/>
      </c>
      <c s="72" t="str">
        <f>IF('S.D.PASTE SHEET'!X1184="","",'S.D.PASTE SHEET'!X1184)</f>
        <v/>
      </c>
      <c s="72" t="str">
        <f>IF('S.D.PASTE SHEET'!Y1184="","",'S.D.PASTE SHEET'!Y1184)</f>
        <v/>
      </c>
      <c s="72" t="str">
        <f>IF('S.D.PASTE SHEET'!Z1184="","",'S.D.PASTE SHEET'!Z1184)</f>
        <v/>
      </c>
      <c s="72" t="str">
        <f>IF('S.D.PASTE SHEET'!AA1184="","",'S.D.PASTE SHEET'!AA1184)</f>
        <v/>
      </c>
      <c s="72" t="str">
        <f>IF('S.D.PASTE SHEET'!AB1184="","",'S.D.PASTE SHEET'!AB1184)</f>
        <v/>
      </c>
      <c s="72" t="str">
        <f>IF('S.D.PASTE SHEET'!AC1184="","",'S.D.PASTE SHEET'!AC1184)</f>
        <v/>
      </c>
      <c s="72" t="str">
        <f>IF('S.D.PASTE SHEET'!AD1184="","",'S.D.PASTE SHEET'!AD1184)</f>
        <v/>
      </c>
      <c s="74"/>
      <c s="70" t="str">
        <f>IF(AK1184="","",IF(AK1184&gt;0,COUNT($AG$2:AG1184),""))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IF(BC1184="","",IF(BC1184&gt;0,COUNT($AY$2:AY1184),""))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5" spans="1:157" ht="15.75" customHeight="1">
      <c r="A1185" s="72" t="str">
        <f>IF('S.D.PASTE SHEET'!A1185="","",'S.D.PASTE SHEET'!A1185)</f>
        <v/>
      </c>
      <c s="72" t="str">
        <f>IF('S.D.PASTE SHEET'!B1185="","",'S.D.PASTE SHEET'!B1185)</f>
        <v/>
      </c>
      <c s="72" t="str">
        <f>IF('S.D.PASTE SHEET'!C1185="","",'S.D.PASTE SHEET'!C1185)</f>
        <v/>
      </c>
      <c s="73" t="str">
        <f>IF('S.D.PASTE SHEET'!D1185="","",'S.D.PASTE SHEET'!D1185)</f>
        <v/>
      </c>
      <c s="72" t="str">
        <f>IF('S.D.PASTE SHEET'!E1185="","",UPPER('S.D.PASTE SHEET'!E1185))</f>
        <v/>
      </c>
      <c s="72" t="str">
        <f>IF('S.D.PASTE SHEET'!F1185="","",'S.D.PASTE SHEET'!F1185)</f>
        <v/>
      </c>
      <c s="72" t="str">
        <f>IF('S.D.PASTE SHEET'!G1185="","",UPPER('S.D.PASTE SHEET'!G1185))</f>
        <v/>
      </c>
      <c s="72" t="str">
        <f>IF('S.D.PASTE SHEET'!H1185="","",UPPER('S.D.PASTE SHEET'!H1185))</f>
        <v/>
      </c>
      <c s="72" t="str">
        <f>IF('S.D.PASTE SHEET'!I1185="","",'S.D.PASTE SHEET'!I1185)</f>
        <v/>
      </c>
      <c s="73" t="str">
        <f>IF('S.D.PASTE SHEET'!J1185="","",'S.D.PASTE SHEET'!J1185)</f>
        <v/>
      </c>
      <c s="72" t="str">
        <f>IF('S.D.PASTE SHEET'!K1185="","",'S.D.PASTE SHEET'!K1185)</f>
        <v/>
      </c>
      <c s="72" t="str">
        <f>IF('S.D.PASTE SHEET'!L1185="","",'S.D.PASTE SHEET'!L1185)</f>
        <v/>
      </c>
      <c s="72" t="str">
        <f>IF('S.D.PASTE SHEET'!M1185="","",'S.D.PASTE SHEET'!M1185)</f>
        <v/>
      </c>
      <c s="72" t="str">
        <f>IF('S.D.PASTE SHEET'!N1185="","",'S.D.PASTE SHEET'!N1185)</f>
        <v/>
      </c>
      <c s="72" t="str">
        <f>IF('S.D.PASTE SHEET'!O1185="","",'S.D.PASTE SHEET'!O1185)</f>
        <v/>
      </c>
      <c s="72" t="str">
        <f>IF('S.D.PASTE SHEET'!P1185="","",'S.D.PASTE SHEET'!P1185)</f>
        <v/>
      </c>
      <c s="72" t="str">
        <f>IF('S.D.PASTE SHEET'!Q1185="","",'S.D.PASTE SHEET'!Q1185)</f>
        <v/>
      </c>
      <c s="72" t="str">
        <f>IF('S.D.PASTE SHEET'!R1185="","",'S.D.PASTE SHEET'!R1185)</f>
        <v/>
      </c>
      <c s="72" t="str">
        <f>IF('S.D.PASTE SHEET'!S1185="","",'S.D.PASTE SHEET'!S1185)</f>
        <v/>
      </c>
      <c s="72" t="str">
        <f>IF('S.D.PASTE SHEET'!T1185="","",'S.D.PASTE SHEET'!T1185)</f>
        <v/>
      </c>
      <c s="72" t="str">
        <f>IF('S.D.PASTE SHEET'!U1185="","",'S.D.PASTE SHEET'!U1185)</f>
        <v/>
      </c>
      <c s="72" t="str">
        <f>IF('S.D.PASTE SHEET'!V1185="","",'S.D.PASTE SHEET'!V1185)</f>
        <v/>
      </c>
      <c s="72" t="str">
        <f>IF('S.D.PASTE SHEET'!W1185="","",'S.D.PASTE SHEET'!W1185)</f>
        <v/>
      </c>
      <c s="72" t="str">
        <f>IF('S.D.PASTE SHEET'!X1185="","",'S.D.PASTE SHEET'!X1185)</f>
        <v/>
      </c>
      <c s="72" t="str">
        <f>IF('S.D.PASTE SHEET'!Y1185="","",'S.D.PASTE SHEET'!Y1185)</f>
        <v/>
      </c>
      <c s="72" t="str">
        <f>IF('S.D.PASTE SHEET'!Z1185="","",'S.D.PASTE SHEET'!Z1185)</f>
        <v/>
      </c>
      <c s="72" t="str">
        <f>IF('S.D.PASTE SHEET'!AA1185="","",'S.D.PASTE SHEET'!AA1185)</f>
        <v/>
      </c>
      <c s="72" t="str">
        <f>IF('S.D.PASTE SHEET'!AB1185="","",'S.D.PASTE SHEET'!AB1185)</f>
        <v/>
      </c>
      <c s="72" t="str">
        <f>IF('S.D.PASTE SHEET'!AC1185="","",'S.D.PASTE SHEET'!AC1185)</f>
        <v/>
      </c>
      <c s="72" t="str">
        <f>IF('S.D.PASTE SHEET'!AD1185="","",'S.D.PASTE SHEET'!AD1185)</f>
        <v/>
      </c>
      <c s="74"/>
      <c s="70" t="str">
        <f>IF(AK1185="","",IF(AK1185&gt;0,COUNT($AG$2:AG1185),""))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IF(BC1185="","",IF(BC1185&gt;0,COUNT($AY$2:AY1185),""))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6" spans="1:157" ht="15.75" customHeight="1">
      <c r="A1186" s="72" t="str">
        <f>IF('S.D.PASTE SHEET'!A1186="","",'S.D.PASTE SHEET'!A1186)</f>
        <v/>
      </c>
      <c s="72" t="str">
        <f>IF('S.D.PASTE SHEET'!B1186="","",'S.D.PASTE SHEET'!B1186)</f>
        <v/>
      </c>
      <c s="72" t="str">
        <f>IF('S.D.PASTE SHEET'!C1186="","",'S.D.PASTE SHEET'!C1186)</f>
        <v/>
      </c>
      <c s="73" t="str">
        <f>IF('S.D.PASTE SHEET'!D1186="","",'S.D.PASTE SHEET'!D1186)</f>
        <v/>
      </c>
      <c s="72" t="str">
        <f>IF('S.D.PASTE SHEET'!E1186="","",UPPER('S.D.PASTE SHEET'!E1186))</f>
        <v/>
      </c>
      <c s="72" t="str">
        <f>IF('S.D.PASTE SHEET'!F1186="","",'S.D.PASTE SHEET'!F1186)</f>
        <v/>
      </c>
      <c s="72" t="str">
        <f>IF('S.D.PASTE SHEET'!G1186="","",UPPER('S.D.PASTE SHEET'!G1186))</f>
        <v/>
      </c>
      <c s="72" t="str">
        <f>IF('S.D.PASTE SHEET'!H1186="","",UPPER('S.D.PASTE SHEET'!H1186))</f>
        <v/>
      </c>
      <c s="72" t="str">
        <f>IF('S.D.PASTE SHEET'!I1186="","",'S.D.PASTE SHEET'!I1186)</f>
        <v/>
      </c>
      <c s="73" t="str">
        <f>IF('S.D.PASTE SHEET'!J1186="","",'S.D.PASTE SHEET'!J1186)</f>
        <v/>
      </c>
      <c s="72" t="str">
        <f>IF('S.D.PASTE SHEET'!K1186="","",'S.D.PASTE SHEET'!K1186)</f>
        <v/>
      </c>
      <c s="72" t="str">
        <f>IF('S.D.PASTE SHEET'!L1186="","",'S.D.PASTE SHEET'!L1186)</f>
        <v/>
      </c>
      <c s="72" t="str">
        <f>IF('S.D.PASTE SHEET'!M1186="","",'S.D.PASTE SHEET'!M1186)</f>
        <v/>
      </c>
      <c s="72" t="str">
        <f>IF('S.D.PASTE SHEET'!N1186="","",'S.D.PASTE SHEET'!N1186)</f>
        <v/>
      </c>
      <c s="72" t="str">
        <f>IF('S.D.PASTE SHEET'!O1186="","",'S.D.PASTE SHEET'!O1186)</f>
        <v/>
      </c>
      <c s="72" t="str">
        <f>IF('S.D.PASTE SHEET'!P1186="","",'S.D.PASTE SHEET'!P1186)</f>
        <v/>
      </c>
      <c s="72" t="str">
        <f>IF('S.D.PASTE SHEET'!Q1186="","",'S.D.PASTE SHEET'!Q1186)</f>
        <v/>
      </c>
      <c s="72" t="str">
        <f>IF('S.D.PASTE SHEET'!R1186="","",'S.D.PASTE SHEET'!R1186)</f>
        <v/>
      </c>
      <c s="72" t="str">
        <f>IF('S.D.PASTE SHEET'!S1186="","",'S.D.PASTE SHEET'!S1186)</f>
        <v/>
      </c>
      <c s="72" t="str">
        <f>IF('S.D.PASTE SHEET'!T1186="","",'S.D.PASTE SHEET'!T1186)</f>
        <v/>
      </c>
      <c s="72" t="str">
        <f>IF('S.D.PASTE SHEET'!U1186="","",'S.D.PASTE SHEET'!U1186)</f>
        <v/>
      </c>
      <c s="72" t="str">
        <f>IF('S.D.PASTE SHEET'!V1186="","",'S.D.PASTE SHEET'!V1186)</f>
        <v/>
      </c>
      <c s="72" t="str">
        <f>IF('S.D.PASTE SHEET'!W1186="","",'S.D.PASTE SHEET'!W1186)</f>
        <v/>
      </c>
      <c s="72" t="str">
        <f>IF('S.D.PASTE SHEET'!X1186="","",'S.D.PASTE SHEET'!X1186)</f>
        <v/>
      </c>
      <c s="72" t="str">
        <f>IF('S.D.PASTE SHEET'!Y1186="","",'S.D.PASTE SHEET'!Y1186)</f>
        <v/>
      </c>
      <c s="72" t="str">
        <f>IF('S.D.PASTE SHEET'!Z1186="","",'S.D.PASTE SHEET'!Z1186)</f>
        <v/>
      </c>
      <c s="72" t="str">
        <f>IF('S.D.PASTE SHEET'!AA1186="","",'S.D.PASTE SHEET'!AA1186)</f>
        <v/>
      </c>
      <c s="72" t="str">
        <f>IF('S.D.PASTE SHEET'!AB1186="","",'S.D.PASTE SHEET'!AB1186)</f>
        <v/>
      </c>
      <c s="72" t="str">
        <f>IF('S.D.PASTE SHEET'!AC1186="","",'S.D.PASTE SHEET'!AC1186)</f>
        <v/>
      </c>
      <c s="72" t="str">
        <f>IF('S.D.PASTE SHEET'!AD1186="","",'S.D.PASTE SHEET'!AD1186)</f>
        <v/>
      </c>
      <c s="74"/>
      <c s="70" t="str">
        <f>IF(AK1186="","",IF(AK1186&gt;0,COUNT($AG$2:AG1186),""))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IF(BC1186="","",IF(BC1186&gt;0,COUNT($AY$2:AY1186),""))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7" spans="1:157" ht="15.75" customHeight="1">
      <c r="A1187" s="72" t="str">
        <f>IF('S.D.PASTE SHEET'!A1187="","",'S.D.PASTE SHEET'!A1187)</f>
        <v/>
      </c>
      <c s="72" t="str">
        <f>IF('S.D.PASTE SHEET'!B1187="","",'S.D.PASTE SHEET'!B1187)</f>
        <v/>
      </c>
      <c s="72" t="str">
        <f>IF('S.D.PASTE SHEET'!C1187="","",'S.D.PASTE SHEET'!C1187)</f>
        <v/>
      </c>
      <c s="73" t="str">
        <f>IF('S.D.PASTE SHEET'!D1187="","",'S.D.PASTE SHEET'!D1187)</f>
        <v/>
      </c>
      <c s="72" t="str">
        <f>IF('S.D.PASTE SHEET'!E1187="","",UPPER('S.D.PASTE SHEET'!E1187))</f>
        <v/>
      </c>
      <c s="72" t="str">
        <f>IF('S.D.PASTE SHEET'!F1187="","",'S.D.PASTE SHEET'!F1187)</f>
        <v/>
      </c>
      <c s="72" t="str">
        <f>IF('S.D.PASTE SHEET'!G1187="","",UPPER('S.D.PASTE SHEET'!G1187))</f>
        <v/>
      </c>
      <c s="72" t="str">
        <f>IF('S.D.PASTE SHEET'!H1187="","",UPPER('S.D.PASTE SHEET'!H1187))</f>
        <v/>
      </c>
      <c s="72" t="str">
        <f>IF('S.D.PASTE SHEET'!I1187="","",'S.D.PASTE SHEET'!I1187)</f>
        <v/>
      </c>
      <c s="73" t="str">
        <f>IF('S.D.PASTE SHEET'!J1187="","",'S.D.PASTE SHEET'!J1187)</f>
        <v/>
      </c>
      <c s="72" t="str">
        <f>IF('S.D.PASTE SHEET'!K1187="","",'S.D.PASTE SHEET'!K1187)</f>
        <v/>
      </c>
      <c s="72" t="str">
        <f>IF('S.D.PASTE SHEET'!L1187="","",'S.D.PASTE SHEET'!L1187)</f>
        <v/>
      </c>
      <c s="72" t="str">
        <f>IF('S.D.PASTE SHEET'!M1187="","",'S.D.PASTE SHEET'!M1187)</f>
        <v/>
      </c>
      <c s="72" t="str">
        <f>IF('S.D.PASTE SHEET'!N1187="","",'S.D.PASTE SHEET'!N1187)</f>
        <v/>
      </c>
      <c s="72" t="str">
        <f>IF('S.D.PASTE SHEET'!O1187="","",'S.D.PASTE SHEET'!O1187)</f>
        <v/>
      </c>
      <c s="72" t="str">
        <f>IF('S.D.PASTE SHEET'!P1187="","",'S.D.PASTE SHEET'!P1187)</f>
        <v/>
      </c>
      <c s="72" t="str">
        <f>IF('S.D.PASTE SHEET'!Q1187="","",'S.D.PASTE SHEET'!Q1187)</f>
        <v/>
      </c>
      <c s="72" t="str">
        <f>IF('S.D.PASTE SHEET'!R1187="","",'S.D.PASTE SHEET'!R1187)</f>
        <v/>
      </c>
      <c s="72" t="str">
        <f>IF('S.D.PASTE SHEET'!S1187="","",'S.D.PASTE SHEET'!S1187)</f>
        <v/>
      </c>
      <c s="72" t="str">
        <f>IF('S.D.PASTE SHEET'!T1187="","",'S.D.PASTE SHEET'!T1187)</f>
        <v/>
      </c>
      <c s="72" t="str">
        <f>IF('S.D.PASTE SHEET'!U1187="","",'S.D.PASTE SHEET'!U1187)</f>
        <v/>
      </c>
      <c s="72" t="str">
        <f>IF('S.D.PASTE SHEET'!V1187="","",'S.D.PASTE SHEET'!V1187)</f>
        <v/>
      </c>
      <c s="72" t="str">
        <f>IF('S.D.PASTE SHEET'!W1187="","",'S.D.PASTE SHEET'!W1187)</f>
        <v/>
      </c>
      <c s="72" t="str">
        <f>IF('S.D.PASTE SHEET'!X1187="","",'S.D.PASTE SHEET'!X1187)</f>
        <v/>
      </c>
      <c s="72" t="str">
        <f>IF('S.D.PASTE SHEET'!Y1187="","",'S.D.PASTE SHEET'!Y1187)</f>
        <v/>
      </c>
      <c s="72" t="str">
        <f>IF('S.D.PASTE SHEET'!Z1187="","",'S.D.PASTE SHEET'!Z1187)</f>
        <v/>
      </c>
      <c s="72" t="str">
        <f>IF('S.D.PASTE SHEET'!AA1187="","",'S.D.PASTE SHEET'!AA1187)</f>
        <v/>
      </c>
      <c s="72" t="str">
        <f>IF('S.D.PASTE SHEET'!AB1187="","",'S.D.PASTE SHEET'!AB1187)</f>
        <v/>
      </c>
      <c s="72" t="str">
        <f>IF('S.D.PASTE SHEET'!AC1187="","",'S.D.PASTE SHEET'!AC1187)</f>
        <v/>
      </c>
      <c s="72" t="str">
        <f>IF('S.D.PASTE SHEET'!AD1187="","",'S.D.PASTE SHEET'!AD1187)</f>
        <v/>
      </c>
      <c s="74"/>
      <c s="70" t="str">
        <f>IF(AK1187="","",IF(AK1187&gt;0,COUNT($AG$2:AG1187),""))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IF(BC1187="","",IF(BC1187&gt;0,COUNT($AY$2:AY1187),""))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8" spans="1:157" ht="15.75" customHeight="1">
      <c r="A1188" s="72" t="str">
        <f>IF('S.D.PASTE SHEET'!A1188="","",'S.D.PASTE SHEET'!A1188)</f>
        <v/>
      </c>
      <c s="72" t="str">
        <f>IF('S.D.PASTE SHEET'!B1188="","",'S.D.PASTE SHEET'!B1188)</f>
        <v/>
      </c>
      <c s="72" t="str">
        <f>IF('S.D.PASTE SHEET'!C1188="","",'S.D.PASTE SHEET'!C1188)</f>
        <v/>
      </c>
      <c s="73" t="str">
        <f>IF('S.D.PASTE SHEET'!D1188="","",'S.D.PASTE SHEET'!D1188)</f>
        <v/>
      </c>
      <c s="72" t="str">
        <f>IF('S.D.PASTE SHEET'!E1188="","",UPPER('S.D.PASTE SHEET'!E1188))</f>
        <v/>
      </c>
      <c s="72" t="str">
        <f>IF('S.D.PASTE SHEET'!F1188="","",'S.D.PASTE SHEET'!F1188)</f>
        <v/>
      </c>
      <c s="72" t="str">
        <f>IF('S.D.PASTE SHEET'!G1188="","",UPPER('S.D.PASTE SHEET'!G1188))</f>
        <v/>
      </c>
      <c s="72" t="str">
        <f>IF('S.D.PASTE SHEET'!H1188="","",UPPER('S.D.PASTE SHEET'!H1188))</f>
        <v/>
      </c>
      <c s="72" t="str">
        <f>IF('S.D.PASTE SHEET'!I1188="","",'S.D.PASTE SHEET'!I1188)</f>
        <v/>
      </c>
      <c s="73" t="str">
        <f>IF('S.D.PASTE SHEET'!J1188="","",'S.D.PASTE SHEET'!J1188)</f>
        <v/>
      </c>
      <c s="72" t="str">
        <f>IF('S.D.PASTE SHEET'!K1188="","",'S.D.PASTE SHEET'!K1188)</f>
        <v/>
      </c>
      <c s="72" t="str">
        <f>IF('S.D.PASTE SHEET'!L1188="","",'S.D.PASTE SHEET'!L1188)</f>
        <v/>
      </c>
      <c s="72" t="str">
        <f>IF('S.D.PASTE SHEET'!M1188="","",'S.D.PASTE SHEET'!M1188)</f>
        <v/>
      </c>
      <c s="72" t="str">
        <f>IF('S.D.PASTE SHEET'!N1188="","",'S.D.PASTE SHEET'!N1188)</f>
        <v/>
      </c>
      <c s="72" t="str">
        <f>IF('S.D.PASTE SHEET'!O1188="","",'S.D.PASTE SHEET'!O1188)</f>
        <v/>
      </c>
      <c s="72" t="str">
        <f>IF('S.D.PASTE SHEET'!P1188="","",'S.D.PASTE SHEET'!P1188)</f>
        <v/>
      </c>
      <c s="72" t="str">
        <f>IF('S.D.PASTE SHEET'!Q1188="","",'S.D.PASTE SHEET'!Q1188)</f>
        <v/>
      </c>
      <c s="72" t="str">
        <f>IF('S.D.PASTE SHEET'!R1188="","",'S.D.PASTE SHEET'!R1188)</f>
        <v/>
      </c>
      <c s="72" t="str">
        <f>IF('S.D.PASTE SHEET'!S1188="","",'S.D.PASTE SHEET'!S1188)</f>
        <v/>
      </c>
      <c s="72" t="str">
        <f>IF('S.D.PASTE SHEET'!T1188="","",'S.D.PASTE SHEET'!T1188)</f>
        <v/>
      </c>
      <c s="72" t="str">
        <f>IF('S.D.PASTE SHEET'!U1188="","",'S.D.PASTE SHEET'!U1188)</f>
        <v/>
      </c>
      <c s="72" t="str">
        <f>IF('S.D.PASTE SHEET'!V1188="","",'S.D.PASTE SHEET'!V1188)</f>
        <v/>
      </c>
      <c s="72" t="str">
        <f>IF('S.D.PASTE SHEET'!W1188="","",'S.D.PASTE SHEET'!W1188)</f>
        <v/>
      </c>
      <c s="72" t="str">
        <f>IF('S.D.PASTE SHEET'!X1188="","",'S.D.PASTE SHEET'!X1188)</f>
        <v/>
      </c>
      <c s="72" t="str">
        <f>IF('S.D.PASTE SHEET'!Y1188="","",'S.D.PASTE SHEET'!Y1188)</f>
        <v/>
      </c>
      <c s="72" t="str">
        <f>IF('S.D.PASTE SHEET'!Z1188="","",'S.D.PASTE SHEET'!Z1188)</f>
        <v/>
      </c>
      <c s="72" t="str">
        <f>IF('S.D.PASTE SHEET'!AA1188="","",'S.D.PASTE SHEET'!AA1188)</f>
        <v/>
      </c>
      <c s="72" t="str">
        <f>IF('S.D.PASTE SHEET'!AB1188="","",'S.D.PASTE SHEET'!AB1188)</f>
        <v/>
      </c>
      <c s="72" t="str">
        <f>IF('S.D.PASTE SHEET'!AC1188="","",'S.D.PASTE SHEET'!AC1188)</f>
        <v/>
      </c>
      <c s="72" t="str">
        <f>IF('S.D.PASTE SHEET'!AD1188="","",'S.D.PASTE SHEET'!AD1188)</f>
        <v/>
      </c>
      <c s="74"/>
      <c s="70" t="str">
        <f>IF(AK1188="","",IF(AK1188&gt;0,COUNT($AG$2:AG1188),""))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IF(BC1188="","",IF(BC1188&gt;0,COUNT($AY$2:AY1188),""))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89" spans="1:157" ht="15.75" customHeight="1">
      <c r="A1189" s="72" t="str">
        <f>IF('S.D.PASTE SHEET'!A1189="","",'S.D.PASTE SHEET'!A1189)</f>
        <v/>
      </c>
      <c s="72" t="str">
        <f>IF('S.D.PASTE SHEET'!B1189="","",'S.D.PASTE SHEET'!B1189)</f>
        <v/>
      </c>
      <c s="72" t="str">
        <f>IF('S.D.PASTE SHEET'!C1189="","",'S.D.PASTE SHEET'!C1189)</f>
        <v/>
      </c>
      <c s="73" t="str">
        <f>IF('S.D.PASTE SHEET'!D1189="","",'S.D.PASTE SHEET'!D1189)</f>
        <v/>
      </c>
      <c s="72" t="str">
        <f>IF('S.D.PASTE SHEET'!E1189="","",UPPER('S.D.PASTE SHEET'!E1189))</f>
        <v/>
      </c>
      <c s="72" t="str">
        <f>IF('S.D.PASTE SHEET'!F1189="","",'S.D.PASTE SHEET'!F1189)</f>
        <v/>
      </c>
      <c s="72" t="str">
        <f>IF('S.D.PASTE SHEET'!G1189="","",UPPER('S.D.PASTE SHEET'!G1189))</f>
        <v/>
      </c>
      <c s="72" t="str">
        <f>IF('S.D.PASTE SHEET'!H1189="","",UPPER('S.D.PASTE SHEET'!H1189))</f>
        <v/>
      </c>
      <c s="72" t="str">
        <f>IF('S.D.PASTE SHEET'!I1189="","",'S.D.PASTE SHEET'!I1189)</f>
        <v/>
      </c>
      <c s="73" t="str">
        <f>IF('S.D.PASTE SHEET'!J1189="","",'S.D.PASTE SHEET'!J1189)</f>
        <v/>
      </c>
      <c s="72" t="str">
        <f>IF('S.D.PASTE SHEET'!K1189="","",'S.D.PASTE SHEET'!K1189)</f>
        <v/>
      </c>
      <c s="72" t="str">
        <f>IF('S.D.PASTE SHEET'!L1189="","",'S.D.PASTE SHEET'!L1189)</f>
        <v/>
      </c>
      <c s="72" t="str">
        <f>IF('S.D.PASTE SHEET'!M1189="","",'S.D.PASTE SHEET'!M1189)</f>
        <v/>
      </c>
      <c s="72" t="str">
        <f>IF('S.D.PASTE SHEET'!N1189="","",'S.D.PASTE SHEET'!N1189)</f>
        <v/>
      </c>
      <c s="72" t="str">
        <f>IF('S.D.PASTE SHEET'!O1189="","",'S.D.PASTE SHEET'!O1189)</f>
        <v/>
      </c>
      <c s="72" t="str">
        <f>IF('S.D.PASTE SHEET'!P1189="","",'S.D.PASTE SHEET'!P1189)</f>
        <v/>
      </c>
      <c s="72" t="str">
        <f>IF('S.D.PASTE SHEET'!Q1189="","",'S.D.PASTE SHEET'!Q1189)</f>
        <v/>
      </c>
      <c s="72" t="str">
        <f>IF('S.D.PASTE SHEET'!R1189="","",'S.D.PASTE SHEET'!R1189)</f>
        <v/>
      </c>
      <c s="72" t="str">
        <f>IF('S.D.PASTE SHEET'!S1189="","",'S.D.PASTE SHEET'!S1189)</f>
        <v/>
      </c>
      <c s="72" t="str">
        <f>IF('S.D.PASTE SHEET'!T1189="","",'S.D.PASTE SHEET'!T1189)</f>
        <v/>
      </c>
      <c s="72" t="str">
        <f>IF('S.D.PASTE SHEET'!U1189="","",'S.D.PASTE SHEET'!U1189)</f>
        <v/>
      </c>
      <c s="72" t="str">
        <f>IF('S.D.PASTE SHEET'!V1189="","",'S.D.PASTE SHEET'!V1189)</f>
        <v/>
      </c>
      <c s="72" t="str">
        <f>IF('S.D.PASTE SHEET'!W1189="","",'S.D.PASTE SHEET'!W1189)</f>
        <v/>
      </c>
      <c s="72" t="str">
        <f>IF('S.D.PASTE SHEET'!X1189="","",'S.D.PASTE SHEET'!X1189)</f>
        <v/>
      </c>
      <c s="72" t="str">
        <f>IF('S.D.PASTE SHEET'!Y1189="","",'S.D.PASTE SHEET'!Y1189)</f>
        <v/>
      </c>
      <c s="72" t="str">
        <f>IF('S.D.PASTE SHEET'!Z1189="","",'S.D.PASTE SHEET'!Z1189)</f>
        <v/>
      </c>
      <c s="72" t="str">
        <f>IF('S.D.PASTE SHEET'!AA1189="","",'S.D.PASTE SHEET'!AA1189)</f>
        <v/>
      </c>
      <c s="72" t="str">
        <f>IF('S.D.PASTE SHEET'!AB1189="","",'S.D.PASTE SHEET'!AB1189)</f>
        <v/>
      </c>
      <c s="72" t="str">
        <f>IF('S.D.PASTE SHEET'!AC1189="","",'S.D.PASTE SHEET'!AC1189)</f>
        <v/>
      </c>
      <c s="72" t="str">
        <f>IF('S.D.PASTE SHEET'!AD1189="","",'S.D.PASTE SHEET'!AD1189)</f>
        <v/>
      </c>
      <c s="74"/>
      <c s="70" t="str">
        <f>IF(AK1189="","",IF(AK1189&gt;0,COUNT($AG$2:AG1189),""))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IF(BC1189="","",IF(BC1189&gt;0,COUNT($AY$2:AY1189),""))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0" spans="1:157" ht="15.75" customHeight="1">
      <c r="A1190" s="72" t="str">
        <f>IF('S.D.PASTE SHEET'!A1190="","",'S.D.PASTE SHEET'!A1190)</f>
        <v/>
      </c>
      <c s="72" t="str">
        <f>IF('S.D.PASTE SHEET'!B1190="","",'S.D.PASTE SHEET'!B1190)</f>
        <v/>
      </c>
      <c s="72" t="str">
        <f>IF('S.D.PASTE SHEET'!C1190="","",'S.D.PASTE SHEET'!C1190)</f>
        <v/>
      </c>
      <c s="73" t="str">
        <f>IF('S.D.PASTE SHEET'!D1190="","",'S.D.PASTE SHEET'!D1190)</f>
        <v/>
      </c>
      <c s="72" t="str">
        <f>IF('S.D.PASTE SHEET'!E1190="","",UPPER('S.D.PASTE SHEET'!E1190))</f>
        <v/>
      </c>
      <c s="72" t="str">
        <f>IF('S.D.PASTE SHEET'!F1190="","",'S.D.PASTE SHEET'!F1190)</f>
        <v/>
      </c>
      <c s="72" t="str">
        <f>IF('S.D.PASTE SHEET'!G1190="","",UPPER('S.D.PASTE SHEET'!G1190))</f>
        <v/>
      </c>
      <c s="72" t="str">
        <f>IF('S.D.PASTE SHEET'!H1190="","",UPPER('S.D.PASTE SHEET'!H1190))</f>
        <v/>
      </c>
      <c s="72" t="str">
        <f>IF('S.D.PASTE SHEET'!I1190="","",'S.D.PASTE SHEET'!I1190)</f>
        <v/>
      </c>
      <c s="73" t="str">
        <f>IF('S.D.PASTE SHEET'!J1190="","",'S.D.PASTE SHEET'!J1190)</f>
        <v/>
      </c>
      <c s="72" t="str">
        <f>IF('S.D.PASTE SHEET'!K1190="","",'S.D.PASTE SHEET'!K1190)</f>
        <v/>
      </c>
      <c s="72" t="str">
        <f>IF('S.D.PASTE SHEET'!L1190="","",'S.D.PASTE SHEET'!L1190)</f>
        <v/>
      </c>
      <c s="72" t="str">
        <f>IF('S.D.PASTE SHEET'!M1190="","",'S.D.PASTE SHEET'!M1190)</f>
        <v/>
      </c>
      <c s="72" t="str">
        <f>IF('S.D.PASTE SHEET'!N1190="","",'S.D.PASTE SHEET'!N1190)</f>
        <v/>
      </c>
      <c s="72" t="str">
        <f>IF('S.D.PASTE SHEET'!O1190="","",'S.D.PASTE SHEET'!O1190)</f>
        <v/>
      </c>
      <c s="72" t="str">
        <f>IF('S.D.PASTE SHEET'!P1190="","",'S.D.PASTE SHEET'!P1190)</f>
        <v/>
      </c>
      <c s="72" t="str">
        <f>IF('S.D.PASTE SHEET'!Q1190="","",'S.D.PASTE SHEET'!Q1190)</f>
        <v/>
      </c>
      <c s="72" t="str">
        <f>IF('S.D.PASTE SHEET'!R1190="","",'S.D.PASTE SHEET'!R1190)</f>
        <v/>
      </c>
      <c s="72" t="str">
        <f>IF('S.D.PASTE SHEET'!S1190="","",'S.D.PASTE SHEET'!S1190)</f>
        <v/>
      </c>
      <c s="72" t="str">
        <f>IF('S.D.PASTE SHEET'!T1190="","",'S.D.PASTE SHEET'!T1190)</f>
        <v/>
      </c>
      <c s="72" t="str">
        <f>IF('S.D.PASTE SHEET'!U1190="","",'S.D.PASTE SHEET'!U1190)</f>
        <v/>
      </c>
      <c s="72" t="str">
        <f>IF('S.D.PASTE SHEET'!V1190="","",'S.D.PASTE SHEET'!V1190)</f>
        <v/>
      </c>
      <c s="72" t="str">
        <f>IF('S.D.PASTE SHEET'!W1190="","",'S.D.PASTE SHEET'!W1190)</f>
        <v/>
      </c>
      <c s="72" t="str">
        <f>IF('S.D.PASTE SHEET'!X1190="","",'S.D.PASTE SHEET'!X1190)</f>
        <v/>
      </c>
      <c s="72" t="str">
        <f>IF('S.D.PASTE SHEET'!Y1190="","",'S.D.PASTE SHEET'!Y1190)</f>
        <v/>
      </c>
      <c s="72" t="str">
        <f>IF('S.D.PASTE SHEET'!Z1190="","",'S.D.PASTE SHEET'!Z1190)</f>
        <v/>
      </c>
      <c s="72" t="str">
        <f>IF('S.D.PASTE SHEET'!AA1190="","",'S.D.PASTE SHEET'!AA1190)</f>
        <v/>
      </c>
      <c s="72" t="str">
        <f>IF('S.D.PASTE SHEET'!AB1190="","",'S.D.PASTE SHEET'!AB1190)</f>
        <v/>
      </c>
      <c s="72" t="str">
        <f>IF('S.D.PASTE SHEET'!AC1190="","",'S.D.PASTE SHEET'!AC1190)</f>
        <v/>
      </c>
      <c s="72" t="str">
        <f>IF('S.D.PASTE SHEET'!AD1190="","",'S.D.PASTE SHEET'!AD1190)</f>
        <v/>
      </c>
      <c s="74"/>
      <c s="70" t="str">
        <f>IF(AK1190="","",IF(AK1190&gt;0,COUNT($AG$2:AG1190),""))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IF(BC1190="","",IF(BC1190&gt;0,COUNT($AY$2:AY1190),""))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1" spans="1:157" ht="15.75" customHeight="1">
      <c r="A1191" s="72" t="str">
        <f>IF('S.D.PASTE SHEET'!A1191="","",'S.D.PASTE SHEET'!A1191)</f>
        <v/>
      </c>
      <c s="72" t="str">
        <f>IF('S.D.PASTE SHEET'!B1191="","",'S.D.PASTE SHEET'!B1191)</f>
        <v/>
      </c>
      <c s="72" t="str">
        <f>IF('S.D.PASTE SHEET'!C1191="","",'S.D.PASTE SHEET'!C1191)</f>
        <v/>
      </c>
      <c s="73" t="str">
        <f>IF('S.D.PASTE SHEET'!D1191="","",'S.D.PASTE SHEET'!D1191)</f>
        <v/>
      </c>
      <c s="72" t="str">
        <f>IF('S.D.PASTE SHEET'!E1191="","",UPPER('S.D.PASTE SHEET'!E1191))</f>
        <v/>
      </c>
      <c s="72" t="str">
        <f>IF('S.D.PASTE SHEET'!F1191="","",'S.D.PASTE SHEET'!F1191)</f>
        <v/>
      </c>
      <c s="72" t="str">
        <f>IF('S.D.PASTE SHEET'!G1191="","",UPPER('S.D.PASTE SHEET'!G1191))</f>
        <v/>
      </c>
      <c s="72" t="str">
        <f>IF('S.D.PASTE SHEET'!H1191="","",UPPER('S.D.PASTE SHEET'!H1191))</f>
        <v/>
      </c>
      <c s="72" t="str">
        <f>IF('S.D.PASTE SHEET'!I1191="","",'S.D.PASTE SHEET'!I1191)</f>
        <v/>
      </c>
      <c s="73" t="str">
        <f>IF('S.D.PASTE SHEET'!J1191="","",'S.D.PASTE SHEET'!J1191)</f>
        <v/>
      </c>
      <c s="72" t="str">
        <f>IF('S.D.PASTE SHEET'!K1191="","",'S.D.PASTE SHEET'!K1191)</f>
        <v/>
      </c>
      <c s="72" t="str">
        <f>IF('S.D.PASTE SHEET'!L1191="","",'S.D.PASTE SHEET'!L1191)</f>
        <v/>
      </c>
      <c s="72" t="str">
        <f>IF('S.D.PASTE SHEET'!M1191="","",'S.D.PASTE SHEET'!M1191)</f>
        <v/>
      </c>
      <c s="72" t="str">
        <f>IF('S.D.PASTE SHEET'!N1191="","",'S.D.PASTE SHEET'!N1191)</f>
        <v/>
      </c>
      <c s="72" t="str">
        <f>IF('S.D.PASTE SHEET'!O1191="","",'S.D.PASTE SHEET'!O1191)</f>
        <v/>
      </c>
      <c s="72" t="str">
        <f>IF('S.D.PASTE SHEET'!P1191="","",'S.D.PASTE SHEET'!P1191)</f>
        <v/>
      </c>
      <c s="72" t="str">
        <f>IF('S.D.PASTE SHEET'!Q1191="","",'S.D.PASTE SHEET'!Q1191)</f>
        <v/>
      </c>
      <c s="72" t="str">
        <f>IF('S.D.PASTE SHEET'!R1191="","",'S.D.PASTE SHEET'!R1191)</f>
        <v/>
      </c>
      <c s="72" t="str">
        <f>IF('S.D.PASTE SHEET'!S1191="","",'S.D.PASTE SHEET'!S1191)</f>
        <v/>
      </c>
      <c s="72" t="str">
        <f>IF('S.D.PASTE SHEET'!T1191="","",'S.D.PASTE SHEET'!T1191)</f>
        <v/>
      </c>
      <c s="72" t="str">
        <f>IF('S.D.PASTE SHEET'!U1191="","",'S.D.PASTE SHEET'!U1191)</f>
        <v/>
      </c>
      <c s="72" t="str">
        <f>IF('S.D.PASTE SHEET'!V1191="","",'S.D.PASTE SHEET'!V1191)</f>
        <v/>
      </c>
      <c s="72" t="str">
        <f>IF('S.D.PASTE SHEET'!W1191="","",'S.D.PASTE SHEET'!W1191)</f>
        <v/>
      </c>
      <c s="72" t="str">
        <f>IF('S.D.PASTE SHEET'!X1191="","",'S.D.PASTE SHEET'!X1191)</f>
        <v/>
      </c>
      <c s="72" t="str">
        <f>IF('S.D.PASTE SHEET'!Y1191="","",'S.D.PASTE SHEET'!Y1191)</f>
        <v/>
      </c>
      <c s="72" t="str">
        <f>IF('S.D.PASTE SHEET'!Z1191="","",'S.D.PASTE SHEET'!Z1191)</f>
        <v/>
      </c>
      <c s="72" t="str">
        <f>IF('S.D.PASTE SHEET'!AA1191="","",'S.D.PASTE SHEET'!AA1191)</f>
        <v/>
      </c>
      <c s="72" t="str">
        <f>IF('S.D.PASTE SHEET'!AB1191="","",'S.D.PASTE SHEET'!AB1191)</f>
        <v/>
      </c>
      <c s="72" t="str">
        <f>IF('S.D.PASTE SHEET'!AC1191="","",'S.D.PASTE SHEET'!AC1191)</f>
        <v/>
      </c>
      <c s="72" t="str">
        <f>IF('S.D.PASTE SHEET'!AD1191="","",'S.D.PASTE SHEET'!AD1191)</f>
        <v/>
      </c>
      <c s="74"/>
      <c s="70" t="str">
        <f>IF(AK1191="","",IF(AK1191&gt;0,COUNT($AG$2:AG1191),""))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IF(BC1191="","",IF(BC1191&gt;0,COUNT($AY$2:AY1191),""))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2" spans="1:157" ht="15.75" customHeight="1">
      <c r="A1192" s="72" t="str">
        <f>IF('S.D.PASTE SHEET'!A1192="","",'S.D.PASTE SHEET'!A1192)</f>
        <v/>
      </c>
      <c s="72" t="str">
        <f>IF('S.D.PASTE SHEET'!B1192="","",'S.D.PASTE SHEET'!B1192)</f>
        <v/>
      </c>
      <c s="72" t="str">
        <f>IF('S.D.PASTE SHEET'!C1192="","",'S.D.PASTE SHEET'!C1192)</f>
        <v/>
      </c>
      <c s="73" t="str">
        <f>IF('S.D.PASTE SHEET'!D1192="","",'S.D.PASTE SHEET'!D1192)</f>
        <v/>
      </c>
      <c s="72" t="str">
        <f>IF('S.D.PASTE SHEET'!E1192="","",UPPER('S.D.PASTE SHEET'!E1192))</f>
        <v/>
      </c>
      <c s="72" t="str">
        <f>IF('S.D.PASTE SHEET'!F1192="","",'S.D.PASTE SHEET'!F1192)</f>
        <v/>
      </c>
      <c s="72" t="str">
        <f>IF('S.D.PASTE SHEET'!G1192="","",UPPER('S.D.PASTE SHEET'!G1192))</f>
        <v/>
      </c>
      <c s="72" t="str">
        <f>IF('S.D.PASTE SHEET'!H1192="","",UPPER('S.D.PASTE SHEET'!H1192))</f>
        <v/>
      </c>
      <c s="72" t="str">
        <f>IF('S.D.PASTE SHEET'!I1192="","",'S.D.PASTE SHEET'!I1192)</f>
        <v/>
      </c>
      <c s="73" t="str">
        <f>IF('S.D.PASTE SHEET'!J1192="","",'S.D.PASTE SHEET'!J1192)</f>
        <v/>
      </c>
      <c s="72" t="str">
        <f>IF('S.D.PASTE SHEET'!K1192="","",'S.D.PASTE SHEET'!K1192)</f>
        <v/>
      </c>
      <c s="72" t="str">
        <f>IF('S.D.PASTE SHEET'!L1192="","",'S.D.PASTE SHEET'!L1192)</f>
        <v/>
      </c>
      <c s="72" t="str">
        <f>IF('S.D.PASTE SHEET'!M1192="","",'S.D.PASTE SHEET'!M1192)</f>
        <v/>
      </c>
      <c s="72" t="str">
        <f>IF('S.D.PASTE SHEET'!N1192="","",'S.D.PASTE SHEET'!N1192)</f>
        <v/>
      </c>
      <c s="72" t="str">
        <f>IF('S.D.PASTE SHEET'!O1192="","",'S.D.PASTE SHEET'!O1192)</f>
        <v/>
      </c>
      <c s="72" t="str">
        <f>IF('S.D.PASTE SHEET'!P1192="","",'S.D.PASTE SHEET'!P1192)</f>
        <v/>
      </c>
      <c s="72" t="str">
        <f>IF('S.D.PASTE SHEET'!Q1192="","",'S.D.PASTE SHEET'!Q1192)</f>
        <v/>
      </c>
      <c s="72" t="str">
        <f>IF('S.D.PASTE SHEET'!R1192="","",'S.D.PASTE SHEET'!R1192)</f>
        <v/>
      </c>
      <c s="72" t="str">
        <f>IF('S.D.PASTE SHEET'!S1192="","",'S.D.PASTE SHEET'!S1192)</f>
        <v/>
      </c>
      <c s="72" t="str">
        <f>IF('S.D.PASTE SHEET'!T1192="","",'S.D.PASTE SHEET'!T1192)</f>
        <v/>
      </c>
      <c s="72" t="str">
        <f>IF('S.D.PASTE SHEET'!U1192="","",'S.D.PASTE SHEET'!U1192)</f>
        <v/>
      </c>
      <c s="72" t="str">
        <f>IF('S.D.PASTE SHEET'!V1192="","",'S.D.PASTE SHEET'!V1192)</f>
        <v/>
      </c>
      <c s="72" t="str">
        <f>IF('S.D.PASTE SHEET'!W1192="","",'S.D.PASTE SHEET'!W1192)</f>
        <v/>
      </c>
      <c s="72" t="str">
        <f>IF('S.D.PASTE SHEET'!X1192="","",'S.D.PASTE SHEET'!X1192)</f>
        <v/>
      </c>
      <c s="72" t="str">
        <f>IF('S.D.PASTE SHEET'!Y1192="","",'S.D.PASTE SHEET'!Y1192)</f>
        <v/>
      </c>
      <c s="72" t="str">
        <f>IF('S.D.PASTE SHEET'!Z1192="","",'S.D.PASTE SHEET'!Z1192)</f>
        <v/>
      </c>
      <c s="72" t="str">
        <f>IF('S.D.PASTE SHEET'!AA1192="","",'S.D.PASTE SHEET'!AA1192)</f>
        <v/>
      </c>
      <c s="72" t="str">
        <f>IF('S.D.PASTE SHEET'!AB1192="","",'S.D.PASTE SHEET'!AB1192)</f>
        <v/>
      </c>
      <c s="72" t="str">
        <f>IF('S.D.PASTE SHEET'!AC1192="","",'S.D.PASTE SHEET'!AC1192)</f>
        <v/>
      </c>
      <c s="72" t="str">
        <f>IF('S.D.PASTE SHEET'!AD1192="","",'S.D.PASTE SHEET'!AD1192)</f>
        <v/>
      </c>
      <c s="74"/>
      <c s="70" t="str">
        <f>IF(AK1192="","",IF(AK1192&gt;0,COUNT($AG$2:AG1192),""))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IF(BC1192="","",IF(BC1192&gt;0,COUNT($AY$2:AY1192),""))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3" spans="1:157" ht="15.75" customHeight="1">
      <c r="A1193" s="72" t="str">
        <f>IF('S.D.PASTE SHEET'!A1193="","",'S.D.PASTE SHEET'!A1193)</f>
        <v/>
      </c>
      <c s="72" t="str">
        <f>IF('S.D.PASTE SHEET'!B1193="","",'S.D.PASTE SHEET'!B1193)</f>
        <v/>
      </c>
      <c s="72" t="str">
        <f>IF('S.D.PASTE SHEET'!C1193="","",'S.D.PASTE SHEET'!C1193)</f>
        <v/>
      </c>
      <c s="73" t="str">
        <f>IF('S.D.PASTE SHEET'!D1193="","",'S.D.PASTE SHEET'!D1193)</f>
        <v/>
      </c>
      <c s="72" t="str">
        <f>IF('S.D.PASTE SHEET'!E1193="","",UPPER('S.D.PASTE SHEET'!E1193))</f>
        <v/>
      </c>
      <c s="72" t="str">
        <f>IF('S.D.PASTE SHEET'!F1193="","",'S.D.PASTE SHEET'!F1193)</f>
        <v/>
      </c>
      <c s="72" t="str">
        <f>IF('S.D.PASTE SHEET'!G1193="","",UPPER('S.D.PASTE SHEET'!G1193))</f>
        <v/>
      </c>
      <c s="72" t="str">
        <f>IF('S.D.PASTE SHEET'!H1193="","",UPPER('S.D.PASTE SHEET'!H1193))</f>
        <v/>
      </c>
      <c s="72" t="str">
        <f>IF('S.D.PASTE SHEET'!I1193="","",'S.D.PASTE SHEET'!I1193)</f>
        <v/>
      </c>
      <c s="73" t="str">
        <f>IF('S.D.PASTE SHEET'!J1193="","",'S.D.PASTE SHEET'!J1193)</f>
        <v/>
      </c>
      <c s="72" t="str">
        <f>IF('S.D.PASTE SHEET'!K1193="","",'S.D.PASTE SHEET'!K1193)</f>
        <v/>
      </c>
      <c s="72" t="str">
        <f>IF('S.D.PASTE SHEET'!L1193="","",'S.D.PASTE SHEET'!L1193)</f>
        <v/>
      </c>
      <c s="72" t="str">
        <f>IF('S.D.PASTE SHEET'!M1193="","",'S.D.PASTE SHEET'!M1193)</f>
        <v/>
      </c>
      <c s="72" t="str">
        <f>IF('S.D.PASTE SHEET'!N1193="","",'S.D.PASTE SHEET'!N1193)</f>
        <v/>
      </c>
      <c s="72" t="str">
        <f>IF('S.D.PASTE SHEET'!O1193="","",'S.D.PASTE SHEET'!O1193)</f>
        <v/>
      </c>
      <c s="72" t="str">
        <f>IF('S.D.PASTE SHEET'!P1193="","",'S.D.PASTE SHEET'!P1193)</f>
        <v/>
      </c>
      <c s="72" t="str">
        <f>IF('S.D.PASTE SHEET'!Q1193="","",'S.D.PASTE SHEET'!Q1193)</f>
        <v/>
      </c>
      <c s="72" t="str">
        <f>IF('S.D.PASTE SHEET'!R1193="","",'S.D.PASTE SHEET'!R1193)</f>
        <v/>
      </c>
      <c s="72" t="str">
        <f>IF('S.D.PASTE SHEET'!S1193="","",'S.D.PASTE SHEET'!S1193)</f>
        <v/>
      </c>
      <c s="72" t="str">
        <f>IF('S.D.PASTE SHEET'!T1193="","",'S.D.PASTE SHEET'!T1193)</f>
        <v/>
      </c>
      <c s="72" t="str">
        <f>IF('S.D.PASTE SHEET'!U1193="","",'S.D.PASTE SHEET'!U1193)</f>
        <v/>
      </c>
      <c s="72" t="str">
        <f>IF('S.D.PASTE SHEET'!V1193="","",'S.D.PASTE SHEET'!V1193)</f>
        <v/>
      </c>
      <c s="72" t="str">
        <f>IF('S.D.PASTE SHEET'!W1193="","",'S.D.PASTE SHEET'!W1193)</f>
        <v/>
      </c>
      <c s="72" t="str">
        <f>IF('S.D.PASTE SHEET'!X1193="","",'S.D.PASTE SHEET'!X1193)</f>
        <v/>
      </c>
      <c s="72" t="str">
        <f>IF('S.D.PASTE SHEET'!Y1193="","",'S.D.PASTE SHEET'!Y1193)</f>
        <v/>
      </c>
      <c s="72" t="str">
        <f>IF('S.D.PASTE SHEET'!Z1193="","",'S.D.PASTE SHEET'!Z1193)</f>
        <v/>
      </c>
      <c s="72" t="str">
        <f>IF('S.D.PASTE SHEET'!AA1193="","",'S.D.PASTE SHEET'!AA1193)</f>
        <v/>
      </c>
      <c s="72" t="str">
        <f>IF('S.D.PASTE SHEET'!AB1193="","",'S.D.PASTE SHEET'!AB1193)</f>
        <v/>
      </c>
      <c s="72" t="str">
        <f>IF('S.D.PASTE SHEET'!AC1193="","",'S.D.PASTE SHEET'!AC1193)</f>
        <v/>
      </c>
      <c s="72" t="str">
        <f>IF('S.D.PASTE SHEET'!AD1193="","",'S.D.PASTE SHEET'!AD1193)</f>
        <v/>
      </c>
      <c s="74"/>
      <c s="70" t="str">
        <f>IF(AK1193="","",IF(AK1193&gt;0,COUNT($AG$2:AG1193),""))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IF(BC1193="","",IF(BC1193&gt;0,COUNT($AY$2:AY1193),""))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4" spans="1:157" ht="15.75" customHeight="1">
      <c r="A1194" s="72" t="str">
        <f>IF('S.D.PASTE SHEET'!A1194="","",'S.D.PASTE SHEET'!A1194)</f>
        <v/>
      </c>
      <c s="72" t="str">
        <f>IF('S.D.PASTE SHEET'!B1194="","",'S.D.PASTE SHEET'!B1194)</f>
        <v/>
      </c>
      <c s="72" t="str">
        <f>IF('S.D.PASTE SHEET'!C1194="","",'S.D.PASTE SHEET'!C1194)</f>
        <v/>
      </c>
      <c s="73" t="str">
        <f>IF('S.D.PASTE SHEET'!D1194="","",'S.D.PASTE SHEET'!D1194)</f>
        <v/>
      </c>
      <c s="72" t="str">
        <f>IF('S.D.PASTE SHEET'!E1194="","",UPPER('S.D.PASTE SHEET'!E1194))</f>
        <v/>
      </c>
      <c s="72" t="str">
        <f>IF('S.D.PASTE SHEET'!F1194="","",'S.D.PASTE SHEET'!F1194)</f>
        <v/>
      </c>
      <c s="72" t="str">
        <f>IF('S.D.PASTE SHEET'!G1194="","",UPPER('S.D.PASTE SHEET'!G1194))</f>
        <v/>
      </c>
      <c s="72" t="str">
        <f>IF('S.D.PASTE SHEET'!H1194="","",UPPER('S.D.PASTE SHEET'!H1194))</f>
        <v/>
      </c>
      <c s="72" t="str">
        <f>IF('S.D.PASTE SHEET'!I1194="","",'S.D.PASTE SHEET'!I1194)</f>
        <v/>
      </c>
      <c s="73" t="str">
        <f>IF('S.D.PASTE SHEET'!J1194="","",'S.D.PASTE SHEET'!J1194)</f>
        <v/>
      </c>
      <c s="72" t="str">
        <f>IF('S.D.PASTE SHEET'!K1194="","",'S.D.PASTE SHEET'!K1194)</f>
        <v/>
      </c>
      <c s="72" t="str">
        <f>IF('S.D.PASTE SHEET'!L1194="","",'S.D.PASTE SHEET'!L1194)</f>
        <v/>
      </c>
      <c s="72" t="str">
        <f>IF('S.D.PASTE SHEET'!M1194="","",'S.D.PASTE SHEET'!M1194)</f>
        <v/>
      </c>
      <c s="72" t="str">
        <f>IF('S.D.PASTE SHEET'!N1194="","",'S.D.PASTE SHEET'!N1194)</f>
        <v/>
      </c>
      <c s="72" t="str">
        <f>IF('S.D.PASTE SHEET'!O1194="","",'S.D.PASTE SHEET'!O1194)</f>
        <v/>
      </c>
      <c s="72" t="str">
        <f>IF('S.D.PASTE SHEET'!P1194="","",'S.D.PASTE SHEET'!P1194)</f>
        <v/>
      </c>
      <c s="72" t="str">
        <f>IF('S.D.PASTE SHEET'!Q1194="","",'S.D.PASTE SHEET'!Q1194)</f>
        <v/>
      </c>
      <c s="72" t="str">
        <f>IF('S.D.PASTE SHEET'!R1194="","",'S.D.PASTE SHEET'!R1194)</f>
        <v/>
      </c>
      <c s="72" t="str">
        <f>IF('S.D.PASTE SHEET'!S1194="","",'S.D.PASTE SHEET'!S1194)</f>
        <v/>
      </c>
      <c s="72" t="str">
        <f>IF('S.D.PASTE SHEET'!T1194="","",'S.D.PASTE SHEET'!T1194)</f>
        <v/>
      </c>
      <c s="72" t="str">
        <f>IF('S.D.PASTE SHEET'!U1194="","",'S.D.PASTE SHEET'!U1194)</f>
        <v/>
      </c>
      <c s="72" t="str">
        <f>IF('S.D.PASTE SHEET'!V1194="","",'S.D.PASTE SHEET'!V1194)</f>
        <v/>
      </c>
      <c s="72" t="str">
        <f>IF('S.D.PASTE SHEET'!W1194="","",'S.D.PASTE SHEET'!W1194)</f>
        <v/>
      </c>
      <c s="72" t="str">
        <f>IF('S.D.PASTE SHEET'!X1194="","",'S.D.PASTE SHEET'!X1194)</f>
        <v/>
      </c>
      <c s="72" t="str">
        <f>IF('S.D.PASTE SHEET'!Y1194="","",'S.D.PASTE SHEET'!Y1194)</f>
        <v/>
      </c>
      <c s="72" t="str">
        <f>IF('S.D.PASTE SHEET'!Z1194="","",'S.D.PASTE SHEET'!Z1194)</f>
        <v/>
      </c>
      <c s="72" t="str">
        <f>IF('S.D.PASTE SHEET'!AA1194="","",'S.D.PASTE SHEET'!AA1194)</f>
        <v/>
      </c>
      <c s="72" t="str">
        <f>IF('S.D.PASTE SHEET'!AB1194="","",'S.D.PASTE SHEET'!AB1194)</f>
        <v/>
      </c>
      <c s="72" t="str">
        <f>IF('S.D.PASTE SHEET'!AC1194="","",'S.D.PASTE SHEET'!AC1194)</f>
        <v/>
      </c>
      <c s="72" t="str">
        <f>IF('S.D.PASTE SHEET'!AD1194="","",'S.D.PASTE SHEET'!AD1194)</f>
        <v/>
      </c>
      <c s="74"/>
      <c s="70" t="str">
        <f>IF(AK1194="","",IF(AK1194&gt;0,COUNT($AG$2:AG1194),""))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IF(BC1194="","",IF(BC1194&gt;0,COUNT($AY$2:AY1194),""))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5" spans="1:157" ht="15.75" customHeight="1">
      <c r="A1195" s="72" t="str">
        <f>IF('S.D.PASTE SHEET'!A1195="","",'S.D.PASTE SHEET'!A1195)</f>
        <v/>
      </c>
      <c s="72" t="str">
        <f>IF('S.D.PASTE SHEET'!B1195="","",'S.D.PASTE SHEET'!B1195)</f>
        <v/>
      </c>
      <c s="72" t="str">
        <f>IF('S.D.PASTE SHEET'!C1195="","",'S.D.PASTE SHEET'!C1195)</f>
        <v/>
      </c>
      <c s="73" t="str">
        <f>IF('S.D.PASTE SHEET'!D1195="","",'S.D.PASTE SHEET'!D1195)</f>
        <v/>
      </c>
      <c s="72" t="str">
        <f>IF('S.D.PASTE SHEET'!E1195="","",UPPER('S.D.PASTE SHEET'!E1195))</f>
        <v/>
      </c>
      <c s="72" t="str">
        <f>IF('S.D.PASTE SHEET'!F1195="","",'S.D.PASTE SHEET'!F1195)</f>
        <v/>
      </c>
      <c s="72" t="str">
        <f>IF('S.D.PASTE SHEET'!G1195="","",UPPER('S.D.PASTE SHEET'!G1195))</f>
        <v/>
      </c>
      <c s="72" t="str">
        <f>IF('S.D.PASTE SHEET'!H1195="","",UPPER('S.D.PASTE SHEET'!H1195))</f>
        <v/>
      </c>
      <c s="72" t="str">
        <f>IF('S.D.PASTE SHEET'!I1195="","",'S.D.PASTE SHEET'!I1195)</f>
        <v/>
      </c>
      <c s="73" t="str">
        <f>IF('S.D.PASTE SHEET'!J1195="","",'S.D.PASTE SHEET'!J1195)</f>
        <v/>
      </c>
      <c s="72" t="str">
        <f>IF('S.D.PASTE SHEET'!K1195="","",'S.D.PASTE SHEET'!K1195)</f>
        <v/>
      </c>
      <c s="72" t="str">
        <f>IF('S.D.PASTE SHEET'!L1195="","",'S.D.PASTE SHEET'!L1195)</f>
        <v/>
      </c>
      <c s="72" t="str">
        <f>IF('S.D.PASTE SHEET'!M1195="","",'S.D.PASTE SHEET'!M1195)</f>
        <v/>
      </c>
      <c s="72" t="str">
        <f>IF('S.D.PASTE SHEET'!N1195="","",'S.D.PASTE SHEET'!N1195)</f>
        <v/>
      </c>
      <c s="72" t="str">
        <f>IF('S.D.PASTE SHEET'!O1195="","",'S.D.PASTE SHEET'!O1195)</f>
        <v/>
      </c>
      <c s="72" t="str">
        <f>IF('S.D.PASTE SHEET'!P1195="","",'S.D.PASTE SHEET'!P1195)</f>
        <v/>
      </c>
      <c s="72" t="str">
        <f>IF('S.D.PASTE SHEET'!Q1195="","",'S.D.PASTE SHEET'!Q1195)</f>
        <v/>
      </c>
      <c s="72" t="str">
        <f>IF('S.D.PASTE SHEET'!R1195="","",'S.D.PASTE SHEET'!R1195)</f>
        <v/>
      </c>
      <c s="72" t="str">
        <f>IF('S.D.PASTE SHEET'!S1195="","",'S.D.PASTE SHEET'!S1195)</f>
        <v/>
      </c>
      <c s="72" t="str">
        <f>IF('S.D.PASTE SHEET'!T1195="","",'S.D.PASTE SHEET'!T1195)</f>
        <v/>
      </c>
      <c s="72" t="str">
        <f>IF('S.D.PASTE SHEET'!U1195="","",'S.D.PASTE SHEET'!U1195)</f>
        <v/>
      </c>
      <c s="72" t="str">
        <f>IF('S.D.PASTE SHEET'!V1195="","",'S.D.PASTE SHEET'!V1195)</f>
        <v/>
      </c>
      <c s="72" t="str">
        <f>IF('S.D.PASTE SHEET'!W1195="","",'S.D.PASTE SHEET'!W1195)</f>
        <v/>
      </c>
      <c s="72" t="str">
        <f>IF('S.D.PASTE SHEET'!X1195="","",'S.D.PASTE SHEET'!X1195)</f>
        <v/>
      </c>
      <c s="72" t="str">
        <f>IF('S.D.PASTE SHEET'!Y1195="","",'S.D.PASTE SHEET'!Y1195)</f>
        <v/>
      </c>
      <c s="72" t="str">
        <f>IF('S.D.PASTE SHEET'!Z1195="","",'S.D.PASTE SHEET'!Z1195)</f>
        <v/>
      </c>
      <c s="72" t="str">
        <f>IF('S.D.PASTE SHEET'!AA1195="","",'S.D.PASTE SHEET'!AA1195)</f>
        <v/>
      </c>
      <c s="72" t="str">
        <f>IF('S.D.PASTE SHEET'!AB1195="","",'S.D.PASTE SHEET'!AB1195)</f>
        <v/>
      </c>
      <c s="72" t="str">
        <f>IF('S.D.PASTE SHEET'!AC1195="","",'S.D.PASTE SHEET'!AC1195)</f>
        <v/>
      </c>
      <c s="72" t="str">
        <f>IF('S.D.PASTE SHEET'!AD1195="","",'S.D.PASTE SHEET'!AD1195)</f>
        <v/>
      </c>
      <c s="74"/>
      <c s="70" t="str">
        <f>IF(AK1195="","",IF(AK1195&gt;0,COUNT($AG$2:AG1195),""))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IF(BC1195="","",IF(BC1195&gt;0,COUNT($AY$2:AY1195),""))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6" spans="1:157" ht="15.75" customHeight="1">
      <c r="A1196" s="72" t="str">
        <f>IF('S.D.PASTE SHEET'!A1196="","",'S.D.PASTE SHEET'!A1196)</f>
        <v/>
      </c>
      <c s="72" t="str">
        <f>IF('S.D.PASTE SHEET'!B1196="","",'S.D.PASTE SHEET'!B1196)</f>
        <v/>
      </c>
      <c s="72" t="str">
        <f>IF('S.D.PASTE SHEET'!C1196="","",'S.D.PASTE SHEET'!C1196)</f>
        <v/>
      </c>
      <c s="73" t="str">
        <f>IF('S.D.PASTE SHEET'!D1196="","",'S.D.PASTE SHEET'!D1196)</f>
        <v/>
      </c>
      <c s="72" t="str">
        <f>IF('S.D.PASTE SHEET'!E1196="","",UPPER('S.D.PASTE SHEET'!E1196))</f>
        <v/>
      </c>
      <c s="72" t="str">
        <f>IF('S.D.PASTE SHEET'!F1196="","",'S.D.PASTE SHEET'!F1196)</f>
        <v/>
      </c>
      <c s="72" t="str">
        <f>IF('S.D.PASTE SHEET'!G1196="","",UPPER('S.D.PASTE SHEET'!G1196))</f>
        <v/>
      </c>
      <c s="72" t="str">
        <f>IF('S.D.PASTE SHEET'!H1196="","",UPPER('S.D.PASTE SHEET'!H1196))</f>
        <v/>
      </c>
      <c s="72" t="str">
        <f>IF('S.D.PASTE SHEET'!I1196="","",'S.D.PASTE SHEET'!I1196)</f>
        <v/>
      </c>
      <c s="73" t="str">
        <f>IF('S.D.PASTE SHEET'!J1196="","",'S.D.PASTE SHEET'!J1196)</f>
        <v/>
      </c>
      <c s="72" t="str">
        <f>IF('S.D.PASTE SHEET'!K1196="","",'S.D.PASTE SHEET'!K1196)</f>
        <v/>
      </c>
      <c s="72" t="str">
        <f>IF('S.D.PASTE SHEET'!L1196="","",'S.D.PASTE SHEET'!L1196)</f>
        <v/>
      </c>
      <c s="72" t="str">
        <f>IF('S.D.PASTE SHEET'!M1196="","",'S.D.PASTE SHEET'!M1196)</f>
        <v/>
      </c>
      <c s="72" t="str">
        <f>IF('S.D.PASTE SHEET'!N1196="","",'S.D.PASTE SHEET'!N1196)</f>
        <v/>
      </c>
      <c s="72" t="str">
        <f>IF('S.D.PASTE SHEET'!O1196="","",'S.D.PASTE SHEET'!O1196)</f>
        <v/>
      </c>
      <c s="72" t="str">
        <f>IF('S.D.PASTE SHEET'!P1196="","",'S.D.PASTE SHEET'!P1196)</f>
        <v/>
      </c>
      <c s="72" t="str">
        <f>IF('S.D.PASTE SHEET'!Q1196="","",'S.D.PASTE SHEET'!Q1196)</f>
        <v/>
      </c>
      <c s="72" t="str">
        <f>IF('S.D.PASTE SHEET'!R1196="","",'S.D.PASTE SHEET'!R1196)</f>
        <v/>
      </c>
      <c s="72" t="str">
        <f>IF('S.D.PASTE SHEET'!S1196="","",'S.D.PASTE SHEET'!S1196)</f>
        <v/>
      </c>
      <c s="72" t="str">
        <f>IF('S.D.PASTE SHEET'!T1196="","",'S.D.PASTE SHEET'!T1196)</f>
        <v/>
      </c>
      <c s="72" t="str">
        <f>IF('S.D.PASTE SHEET'!U1196="","",'S.D.PASTE SHEET'!U1196)</f>
        <v/>
      </c>
      <c s="72" t="str">
        <f>IF('S.D.PASTE SHEET'!V1196="","",'S.D.PASTE SHEET'!V1196)</f>
        <v/>
      </c>
      <c s="72" t="str">
        <f>IF('S.D.PASTE SHEET'!W1196="","",'S.D.PASTE SHEET'!W1196)</f>
        <v/>
      </c>
      <c s="72" t="str">
        <f>IF('S.D.PASTE SHEET'!X1196="","",'S.D.PASTE SHEET'!X1196)</f>
        <v/>
      </c>
      <c s="72" t="str">
        <f>IF('S.D.PASTE SHEET'!Y1196="","",'S.D.PASTE SHEET'!Y1196)</f>
        <v/>
      </c>
      <c s="72" t="str">
        <f>IF('S.D.PASTE SHEET'!Z1196="","",'S.D.PASTE SHEET'!Z1196)</f>
        <v/>
      </c>
      <c s="72" t="str">
        <f>IF('S.D.PASTE SHEET'!AA1196="","",'S.D.PASTE SHEET'!AA1196)</f>
        <v/>
      </c>
      <c s="72" t="str">
        <f>IF('S.D.PASTE SHEET'!AB1196="","",'S.D.PASTE SHEET'!AB1196)</f>
        <v/>
      </c>
      <c s="72" t="str">
        <f>IF('S.D.PASTE SHEET'!AC1196="","",'S.D.PASTE SHEET'!AC1196)</f>
        <v/>
      </c>
      <c s="72" t="str">
        <f>IF('S.D.PASTE SHEET'!AD1196="","",'S.D.PASTE SHEET'!AD1196)</f>
        <v/>
      </c>
      <c s="74"/>
      <c s="70" t="str">
        <f>IF(AK1196="","",IF(AK1196&gt;0,COUNT($AG$2:AG1196),""))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IF(BC1196="","",IF(BC1196&gt;0,COUNT($AY$2:AY1196),""))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7" spans="1:157" ht="15.75" customHeight="1">
      <c r="A1197" s="72" t="str">
        <f>IF('S.D.PASTE SHEET'!A1197="","",'S.D.PASTE SHEET'!A1197)</f>
        <v/>
      </c>
      <c s="72" t="str">
        <f>IF('S.D.PASTE SHEET'!B1197="","",'S.D.PASTE SHEET'!B1197)</f>
        <v/>
      </c>
      <c s="72" t="str">
        <f>IF('S.D.PASTE SHEET'!C1197="","",'S.D.PASTE SHEET'!C1197)</f>
        <v/>
      </c>
      <c s="73" t="str">
        <f>IF('S.D.PASTE SHEET'!D1197="","",'S.D.PASTE SHEET'!D1197)</f>
        <v/>
      </c>
      <c s="72" t="str">
        <f>IF('S.D.PASTE SHEET'!E1197="","",UPPER('S.D.PASTE SHEET'!E1197))</f>
        <v/>
      </c>
      <c s="72" t="str">
        <f>IF('S.D.PASTE SHEET'!F1197="","",'S.D.PASTE SHEET'!F1197)</f>
        <v/>
      </c>
      <c s="72" t="str">
        <f>IF('S.D.PASTE SHEET'!G1197="","",UPPER('S.D.PASTE SHEET'!G1197))</f>
        <v/>
      </c>
      <c s="72" t="str">
        <f>IF('S.D.PASTE SHEET'!H1197="","",UPPER('S.D.PASTE SHEET'!H1197))</f>
        <v/>
      </c>
      <c s="72" t="str">
        <f>IF('S.D.PASTE SHEET'!I1197="","",'S.D.PASTE SHEET'!I1197)</f>
        <v/>
      </c>
      <c s="73" t="str">
        <f>IF('S.D.PASTE SHEET'!J1197="","",'S.D.PASTE SHEET'!J1197)</f>
        <v/>
      </c>
      <c s="72" t="str">
        <f>IF('S.D.PASTE SHEET'!K1197="","",'S.D.PASTE SHEET'!K1197)</f>
        <v/>
      </c>
      <c s="72" t="str">
        <f>IF('S.D.PASTE SHEET'!L1197="","",'S.D.PASTE SHEET'!L1197)</f>
        <v/>
      </c>
      <c s="72" t="str">
        <f>IF('S.D.PASTE SHEET'!M1197="","",'S.D.PASTE SHEET'!M1197)</f>
        <v/>
      </c>
      <c s="72" t="str">
        <f>IF('S.D.PASTE SHEET'!N1197="","",'S.D.PASTE SHEET'!N1197)</f>
        <v/>
      </c>
      <c s="72" t="str">
        <f>IF('S.D.PASTE SHEET'!O1197="","",'S.D.PASTE SHEET'!O1197)</f>
        <v/>
      </c>
      <c s="72" t="str">
        <f>IF('S.D.PASTE SHEET'!P1197="","",'S.D.PASTE SHEET'!P1197)</f>
        <v/>
      </c>
      <c s="72" t="str">
        <f>IF('S.D.PASTE SHEET'!Q1197="","",'S.D.PASTE SHEET'!Q1197)</f>
        <v/>
      </c>
      <c s="72" t="str">
        <f>IF('S.D.PASTE SHEET'!R1197="","",'S.D.PASTE SHEET'!R1197)</f>
        <v/>
      </c>
      <c s="72" t="str">
        <f>IF('S.D.PASTE SHEET'!S1197="","",'S.D.PASTE SHEET'!S1197)</f>
        <v/>
      </c>
      <c s="72" t="str">
        <f>IF('S.D.PASTE SHEET'!T1197="","",'S.D.PASTE SHEET'!T1197)</f>
        <v/>
      </c>
      <c s="72" t="str">
        <f>IF('S.D.PASTE SHEET'!U1197="","",'S.D.PASTE SHEET'!U1197)</f>
        <v/>
      </c>
      <c s="72" t="str">
        <f>IF('S.D.PASTE SHEET'!V1197="","",'S.D.PASTE SHEET'!V1197)</f>
        <v/>
      </c>
      <c s="72" t="str">
        <f>IF('S.D.PASTE SHEET'!W1197="","",'S.D.PASTE SHEET'!W1197)</f>
        <v/>
      </c>
      <c s="72" t="str">
        <f>IF('S.D.PASTE SHEET'!X1197="","",'S.D.PASTE SHEET'!X1197)</f>
        <v/>
      </c>
      <c s="72" t="str">
        <f>IF('S.D.PASTE SHEET'!Y1197="","",'S.D.PASTE SHEET'!Y1197)</f>
        <v/>
      </c>
      <c s="72" t="str">
        <f>IF('S.D.PASTE SHEET'!Z1197="","",'S.D.PASTE SHEET'!Z1197)</f>
        <v/>
      </c>
      <c s="72" t="str">
        <f>IF('S.D.PASTE SHEET'!AA1197="","",'S.D.PASTE SHEET'!AA1197)</f>
        <v/>
      </c>
      <c s="72" t="str">
        <f>IF('S.D.PASTE SHEET'!AB1197="","",'S.D.PASTE SHEET'!AB1197)</f>
        <v/>
      </c>
      <c s="72" t="str">
        <f>IF('S.D.PASTE SHEET'!AC1197="","",'S.D.PASTE SHEET'!AC1197)</f>
        <v/>
      </c>
      <c s="72" t="str">
        <f>IF('S.D.PASTE SHEET'!AD1197="","",'S.D.PASTE SHEET'!AD1197)</f>
        <v/>
      </c>
      <c s="74"/>
      <c s="70" t="str">
        <f>IF(AK1197="","",IF(AK1197&gt;0,COUNT($AG$2:AG1197),""))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IF(BC1197="","",IF(BC1197&gt;0,COUNT($AY$2:AY1197),""))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8" spans="1:157" ht="15.75" customHeight="1">
      <c r="A1198" s="72" t="str">
        <f>IF('S.D.PASTE SHEET'!A1198="","",'S.D.PASTE SHEET'!A1198)</f>
        <v/>
      </c>
      <c s="72" t="str">
        <f>IF('S.D.PASTE SHEET'!B1198="","",'S.D.PASTE SHEET'!B1198)</f>
        <v/>
      </c>
      <c s="72" t="str">
        <f>IF('S.D.PASTE SHEET'!C1198="","",'S.D.PASTE SHEET'!C1198)</f>
        <v/>
      </c>
      <c s="73" t="str">
        <f>IF('S.D.PASTE SHEET'!D1198="","",'S.D.PASTE SHEET'!D1198)</f>
        <v/>
      </c>
      <c s="72" t="str">
        <f>IF('S.D.PASTE SHEET'!E1198="","",UPPER('S.D.PASTE SHEET'!E1198))</f>
        <v/>
      </c>
      <c s="72" t="str">
        <f>IF('S.D.PASTE SHEET'!F1198="","",'S.D.PASTE SHEET'!F1198)</f>
        <v/>
      </c>
      <c s="72" t="str">
        <f>IF('S.D.PASTE SHEET'!G1198="","",UPPER('S.D.PASTE SHEET'!G1198))</f>
        <v/>
      </c>
      <c s="72" t="str">
        <f>IF('S.D.PASTE SHEET'!H1198="","",UPPER('S.D.PASTE SHEET'!H1198))</f>
        <v/>
      </c>
      <c s="72" t="str">
        <f>IF('S.D.PASTE SHEET'!I1198="","",'S.D.PASTE SHEET'!I1198)</f>
        <v/>
      </c>
      <c s="73" t="str">
        <f>IF('S.D.PASTE SHEET'!J1198="","",'S.D.PASTE SHEET'!J1198)</f>
        <v/>
      </c>
      <c s="72" t="str">
        <f>IF('S.D.PASTE SHEET'!K1198="","",'S.D.PASTE SHEET'!K1198)</f>
        <v/>
      </c>
      <c s="72" t="str">
        <f>IF('S.D.PASTE SHEET'!L1198="","",'S.D.PASTE SHEET'!L1198)</f>
        <v/>
      </c>
      <c s="72" t="str">
        <f>IF('S.D.PASTE SHEET'!M1198="","",'S.D.PASTE SHEET'!M1198)</f>
        <v/>
      </c>
      <c s="72" t="str">
        <f>IF('S.D.PASTE SHEET'!N1198="","",'S.D.PASTE SHEET'!N1198)</f>
        <v/>
      </c>
      <c s="72" t="str">
        <f>IF('S.D.PASTE SHEET'!O1198="","",'S.D.PASTE SHEET'!O1198)</f>
        <v/>
      </c>
      <c s="72" t="str">
        <f>IF('S.D.PASTE SHEET'!P1198="","",'S.D.PASTE SHEET'!P1198)</f>
        <v/>
      </c>
      <c s="72" t="str">
        <f>IF('S.D.PASTE SHEET'!Q1198="","",'S.D.PASTE SHEET'!Q1198)</f>
        <v/>
      </c>
      <c s="72" t="str">
        <f>IF('S.D.PASTE SHEET'!R1198="","",'S.D.PASTE SHEET'!R1198)</f>
        <v/>
      </c>
      <c s="72" t="str">
        <f>IF('S.D.PASTE SHEET'!S1198="","",'S.D.PASTE SHEET'!S1198)</f>
        <v/>
      </c>
      <c s="72" t="str">
        <f>IF('S.D.PASTE SHEET'!T1198="","",'S.D.PASTE SHEET'!T1198)</f>
        <v/>
      </c>
      <c s="72" t="str">
        <f>IF('S.D.PASTE SHEET'!U1198="","",'S.D.PASTE SHEET'!U1198)</f>
        <v/>
      </c>
      <c s="72" t="str">
        <f>IF('S.D.PASTE SHEET'!V1198="","",'S.D.PASTE SHEET'!V1198)</f>
        <v/>
      </c>
      <c s="72" t="str">
        <f>IF('S.D.PASTE SHEET'!W1198="","",'S.D.PASTE SHEET'!W1198)</f>
        <v/>
      </c>
      <c s="72" t="str">
        <f>IF('S.D.PASTE SHEET'!X1198="","",'S.D.PASTE SHEET'!X1198)</f>
        <v/>
      </c>
      <c s="72" t="str">
        <f>IF('S.D.PASTE SHEET'!Y1198="","",'S.D.PASTE SHEET'!Y1198)</f>
        <v/>
      </c>
      <c s="72" t="str">
        <f>IF('S.D.PASTE SHEET'!Z1198="","",'S.D.PASTE SHEET'!Z1198)</f>
        <v/>
      </c>
      <c s="72" t="str">
        <f>IF('S.D.PASTE SHEET'!AA1198="","",'S.D.PASTE SHEET'!AA1198)</f>
        <v/>
      </c>
      <c s="72" t="str">
        <f>IF('S.D.PASTE SHEET'!AB1198="","",'S.D.PASTE SHEET'!AB1198)</f>
        <v/>
      </c>
      <c s="72" t="str">
        <f>IF('S.D.PASTE SHEET'!AC1198="","",'S.D.PASTE SHEET'!AC1198)</f>
        <v/>
      </c>
      <c s="72" t="str">
        <f>IF('S.D.PASTE SHEET'!AD1198="","",'S.D.PASTE SHEET'!AD1198)</f>
        <v/>
      </c>
      <c s="74"/>
      <c s="70" t="str">
        <f>IF(AK1198="","",IF(AK1198&gt;0,COUNT($AG$2:AG1198),""))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IF(BC1198="","",IF(BC1198&gt;0,COUNT($AY$2:AY1198),""))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199" spans="1:157" ht="15.75" customHeight="1">
      <c r="A1199" s="72" t="str">
        <f>IF('S.D.PASTE SHEET'!A1199="","",'S.D.PASTE SHEET'!A1199)</f>
        <v/>
      </c>
      <c s="72" t="str">
        <f>IF('S.D.PASTE SHEET'!B1199="","",'S.D.PASTE SHEET'!B1199)</f>
        <v/>
      </c>
      <c s="72" t="str">
        <f>IF('S.D.PASTE SHEET'!C1199="","",'S.D.PASTE SHEET'!C1199)</f>
        <v/>
      </c>
      <c s="73" t="str">
        <f>IF('S.D.PASTE SHEET'!D1199="","",'S.D.PASTE SHEET'!D1199)</f>
        <v/>
      </c>
      <c s="72" t="str">
        <f>IF('S.D.PASTE SHEET'!E1199="","",UPPER('S.D.PASTE SHEET'!E1199))</f>
        <v/>
      </c>
      <c s="72" t="str">
        <f>IF('S.D.PASTE SHEET'!F1199="","",'S.D.PASTE SHEET'!F1199)</f>
        <v/>
      </c>
      <c s="72" t="str">
        <f>IF('S.D.PASTE SHEET'!G1199="","",UPPER('S.D.PASTE SHEET'!G1199))</f>
        <v/>
      </c>
      <c s="72" t="str">
        <f>IF('S.D.PASTE SHEET'!H1199="","",UPPER('S.D.PASTE SHEET'!H1199))</f>
        <v/>
      </c>
      <c s="72" t="str">
        <f>IF('S.D.PASTE SHEET'!I1199="","",'S.D.PASTE SHEET'!I1199)</f>
        <v/>
      </c>
      <c s="73" t="str">
        <f>IF('S.D.PASTE SHEET'!J1199="","",'S.D.PASTE SHEET'!J1199)</f>
        <v/>
      </c>
      <c s="72" t="str">
        <f>IF('S.D.PASTE SHEET'!K1199="","",'S.D.PASTE SHEET'!K1199)</f>
        <v/>
      </c>
      <c s="72" t="str">
        <f>IF('S.D.PASTE SHEET'!L1199="","",'S.D.PASTE SHEET'!L1199)</f>
        <v/>
      </c>
      <c s="72" t="str">
        <f>IF('S.D.PASTE SHEET'!M1199="","",'S.D.PASTE SHEET'!M1199)</f>
        <v/>
      </c>
      <c s="72" t="str">
        <f>IF('S.D.PASTE SHEET'!N1199="","",'S.D.PASTE SHEET'!N1199)</f>
        <v/>
      </c>
      <c s="72" t="str">
        <f>IF('S.D.PASTE SHEET'!O1199="","",'S.D.PASTE SHEET'!O1199)</f>
        <v/>
      </c>
      <c s="72" t="str">
        <f>IF('S.D.PASTE SHEET'!P1199="","",'S.D.PASTE SHEET'!P1199)</f>
        <v/>
      </c>
      <c s="72" t="str">
        <f>IF('S.D.PASTE SHEET'!Q1199="","",'S.D.PASTE SHEET'!Q1199)</f>
        <v/>
      </c>
      <c s="72" t="str">
        <f>IF('S.D.PASTE SHEET'!R1199="","",'S.D.PASTE SHEET'!R1199)</f>
        <v/>
      </c>
      <c s="72" t="str">
        <f>IF('S.D.PASTE SHEET'!S1199="","",'S.D.PASTE SHEET'!S1199)</f>
        <v/>
      </c>
      <c s="72" t="str">
        <f>IF('S.D.PASTE SHEET'!T1199="","",'S.D.PASTE SHEET'!T1199)</f>
        <v/>
      </c>
      <c s="72" t="str">
        <f>IF('S.D.PASTE SHEET'!U1199="","",'S.D.PASTE SHEET'!U1199)</f>
        <v/>
      </c>
      <c s="72" t="str">
        <f>IF('S.D.PASTE SHEET'!V1199="","",'S.D.PASTE SHEET'!V1199)</f>
        <v/>
      </c>
      <c s="72" t="str">
        <f>IF('S.D.PASTE SHEET'!W1199="","",'S.D.PASTE SHEET'!W1199)</f>
        <v/>
      </c>
      <c s="72" t="str">
        <f>IF('S.D.PASTE SHEET'!X1199="","",'S.D.PASTE SHEET'!X1199)</f>
        <v/>
      </c>
      <c s="72" t="str">
        <f>IF('S.D.PASTE SHEET'!Y1199="","",'S.D.PASTE SHEET'!Y1199)</f>
        <v/>
      </c>
      <c s="72" t="str">
        <f>IF('S.D.PASTE SHEET'!Z1199="","",'S.D.PASTE SHEET'!Z1199)</f>
        <v/>
      </c>
      <c s="72" t="str">
        <f>IF('S.D.PASTE SHEET'!AA1199="","",'S.D.PASTE SHEET'!AA1199)</f>
        <v/>
      </c>
      <c s="72" t="str">
        <f>IF('S.D.PASTE SHEET'!AB1199="","",'S.D.PASTE SHEET'!AB1199)</f>
        <v/>
      </c>
      <c s="72" t="str">
        <f>IF('S.D.PASTE SHEET'!AC1199="","",'S.D.PASTE SHEET'!AC1199)</f>
        <v/>
      </c>
      <c s="72" t="str">
        <f>IF('S.D.PASTE SHEET'!AD1199="","",'S.D.PASTE SHEET'!AD1199)</f>
        <v/>
      </c>
      <c s="74"/>
      <c s="70" t="str">
        <f>IF(AK1199="","",IF(AK1199&gt;0,COUNT($AG$2:AG1199),""))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IF(BC1199="","",IF(BC1199&gt;0,COUNT($AY$2:AY1199),""))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0" spans="1:157" ht="15.75" customHeight="1">
      <c r="A1200" s="72" t="str">
        <f>IF('S.D.PASTE SHEET'!A1200="","",'S.D.PASTE SHEET'!A1200)</f>
        <v/>
      </c>
      <c s="72" t="str">
        <f>IF('S.D.PASTE SHEET'!B1200="","",'S.D.PASTE SHEET'!B1200)</f>
        <v/>
      </c>
      <c s="72" t="str">
        <f>IF('S.D.PASTE SHEET'!C1200="","",'S.D.PASTE SHEET'!C1200)</f>
        <v/>
      </c>
      <c s="73" t="str">
        <f>IF('S.D.PASTE SHEET'!D1200="","",'S.D.PASTE SHEET'!D1200)</f>
        <v/>
      </c>
      <c s="72" t="str">
        <f>IF('S.D.PASTE SHEET'!E1200="","",UPPER('S.D.PASTE SHEET'!E1200))</f>
        <v/>
      </c>
      <c s="72" t="str">
        <f>IF('S.D.PASTE SHEET'!F1200="","",'S.D.PASTE SHEET'!F1200)</f>
        <v/>
      </c>
      <c s="72" t="str">
        <f>IF('S.D.PASTE SHEET'!G1200="","",UPPER('S.D.PASTE SHEET'!G1200))</f>
        <v/>
      </c>
      <c s="72" t="str">
        <f>IF('S.D.PASTE SHEET'!H1200="","",UPPER('S.D.PASTE SHEET'!H1200))</f>
        <v/>
      </c>
      <c s="72" t="str">
        <f>IF('S.D.PASTE SHEET'!I1200="","",'S.D.PASTE SHEET'!I1200)</f>
        <v/>
      </c>
      <c s="73" t="str">
        <f>IF('S.D.PASTE SHEET'!J1200="","",'S.D.PASTE SHEET'!J1200)</f>
        <v/>
      </c>
      <c s="72" t="str">
        <f>IF('S.D.PASTE SHEET'!K1200="","",'S.D.PASTE SHEET'!K1200)</f>
        <v/>
      </c>
      <c s="72" t="str">
        <f>IF('S.D.PASTE SHEET'!L1200="","",'S.D.PASTE SHEET'!L1200)</f>
        <v/>
      </c>
      <c s="72" t="str">
        <f>IF('S.D.PASTE SHEET'!M1200="","",'S.D.PASTE SHEET'!M1200)</f>
        <v/>
      </c>
      <c s="72" t="str">
        <f>IF('S.D.PASTE SHEET'!N1200="","",'S.D.PASTE SHEET'!N1200)</f>
        <v/>
      </c>
      <c s="72" t="str">
        <f>IF('S.D.PASTE SHEET'!O1200="","",'S.D.PASTE SHEET'!O1200)</f>
        <v/>
      </c>
      <c s="72" t="str">
        <f>IF('S.D.PASTE SHEET'!P1200="","",'S.D.PASTE SHEET'!P1200)</f>
        <v/>
      </c>
      <c s="72" t="str">
        <f>IF('S.D.PASTE SHEET'!Q1200="","",'S.D.PASTE SHEET'!Q1200)</f>
        <v/>
      </c>
      <c s="72" t="str">
        <f>IF('S.D.PASTE SHEET'!R1200="","",'S.D.PASTE SHEET'!R1200)</f>
        <v/>
      </c>
      <c s="72" t="str">
        <f>IF('S.D.PASTE SHEET'!S1200="","",'S.D.PASTE SHEET'!S1200)</f>
        <v/>
      </c>
      <c s="72" t="str">
        <f>IF('S.D.PASTE SHEET'!T1200="","",'S.D.PASTE SHEET'!T1200)</f>
        <v/>
      </c>
      <c s="72" t="str">
        <f>IF('S.D.PASTE SHEET'!U1200="","",'S.D.PASTE SHEET'!U1200)</f>
        <v/>
      </c>
      <c s="72" t="str">
        <f>IF('S.D.PASTE SHEET'!V1200="","",'S.D.PASTE SHEET'!V1200)</f>
        <v/>
      </c>
      <c s="72" t="str">
        <f>IF('S.D.PASTE SHEET'!W1200="","",'S.D.PASTE SHEET'!W1200)</f>
        <v/>
      </c>
      <c s="72" t="str">
        <f>IF('S.D.PASTE SHEET'!X1200="","",'S.D.PASTE SHEET'!X1200)</f>
        <v/>
      </c>
      <c s="72" t="str">
        <f>IF('S.D.PASTE SHEET'!Y1200="","",'S.D.PASTE SHEET'!Y1200)</f>
        <v/>
      </c>
      <c s="72" t="str">
        <f>IF('S.D.PASTE SHEET'!Z1200="","",'S.D.PASTE SHEET'!Z1200)</f>
        <v/>
      </c>
      <c s="72" t="str">
        <f>IF('S.D.PASTE SHEET'!AA1200="","",'S.D.PASTE SHEET'!AA1200)</f>
        <v/>
      </c>
      <c s="72" t="str">
        <f>IF('S.D.PASTE SHEET'!AB1200="","",'S.D.PASTE SHEET'!AB1200)</f>
        <v/>
      </c>
      <c s="72" t="str">
        <f>IF('S.D.PASTE SHEET'!AC1200="","",'S.D.PASTE SHEET'!AC1200)</f>
        <v/>
      </c>
      <c s="72" t="str">
        <f>IF('S.D.PASTE SHEET'!AD1200="","",'S.D.PASTE SHEET'!AD1200)</f>
        <v/>
      </c>
      <c s="74"/>
      <c s="70" t="str">
        <f>IF(AK1200="","",IF(AK1200&gt;0,COUNT($AG$2:AG1200),""))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IF(BC1200="","",IF(BC1200&gt;0,COUNT($AY$2:AY1200),""))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1" spans="1:157" ht="15.75" customHeight="1">
      <c r="A1201" s="72" t="str">
        <f>IF('S.D.PASTE SHEET'!A1201="","",'S.D.PASTE SHEET'!A1201)</f>
        <v/>
      </c>
      <c s="72" t="str">
        <f>IF('S.D.PASTE SHEET'!B1201="","",'S.D.PASTE SHEET'!B1201)</f>
        <v/>
      </c>
      <c s="72" t="str">
        <f>IF('S.D.PASTE SHEET'!C1201="","",'S.D.PASTE SHEET'!C1201)</f>
        <v/>
      </c>
      <c s="73" t="str">
        <f>IF('S.D.PASTE SHEET'!D1201="","",'S.D.PASTE SHEET'!D1201)</f>
        <v/>
      </c>
      <c s="72" t="str">
        <f>IF('S.D.PASTE SHEET'!E1201="","",UPPER('S.D.PASTE SHEET'!E1201))</f>
        <v/>
      </c>
      <c s="72" t="str">
        <f>IF('S.D.PASTE SHEET'!F1201="","",'S.D.PASTE SHEET'!F1201)</f>
        <v/>
      </c>
      <c s="72" t="str">
        <f>IF('S.D.PASTE SHEET'!G1201="","",UPPER('S.D.PASTE SHEET'!G1201))</f>
        <v/>
      </c>
      <c s="72" t="str">
        <f>IF('S.D.PASTE SHEET'!H1201="","",UPPER('S.D.PASTE SHEET'!H1201))</f>
        <v/>
      </c>
      <c s="72" t="str">
        <f>IF('S.D.PASTE SHEET'!I1201="","",'S.D.PASTE SHEET'!I1201)</f>
        <v/>
      </c>
      <c s="73" t="str">
        <f>IF('S.D.PASTE SHEET'!J1201="","",'S.D.PASTE SHEET'!J1201)</f>
        <v/>
      </c>
      <c s="72" t="str">
        <f>IF('S.D.PASTE SHEET'!K1201="","",'S.D.PASTE SHEET'!K1201)</f>
        <v/>
      </c>
      <c s="72" t="str">
        <f>IF('S.D.PASTE SHEET'!L1201="","",'S.D.PASTE SHEET'!L1201)</f>
        <v/>
      </c>
      <c s="72" t="str">
        <f>IF('S.D.PASTE SHEET'!M1201="","",'S.D.PASTE SHEET'!M1201)</f>
        <v/>
      </c>
      <c s="72" t="str">
        <f>IF('S.D.PASTE SHEET'!N1201="","",'S.D.PASTE SHEET'!N1201)</f>
        <v/>
      </c>
      <c s="72" t="str">
        <f>IF('S.D.PASTE SHEET'!O1201="","",'S.D.PASTE SHEET'!O1201)</f>
        <v/>
      </c>
      <c s="72" t="str">
        <f>IF('S.D.PASTE SHEET'!P1201="","",'S.D.PASTE SHEET'!P1201)</f>
        <v/>
      </c>
      <c s="72" t="str">
        <f>IF('S.D.PASTE SHEET'!Q1201="","",'S.D.PASTE SHEET'!Q1201)</f>
        <v/>
      </c>
      <c s="72" t="str">
        <f>IF('S.D.PASTE SHEET'!R1201="","",'S.D.PASTE SHEET'!R1201)</f>
        <v/>
      </c>
      <c s="72" t="str">
        <f>IF('S.D.PASTE SHEET'!S1201="","",'S.D.PASTE SHEET'!S1201)</f>
        <v/>
      </c>
      <c s="72" t="str">
        <f>IF('S.D.PASTE SHEET'!T1201="","",'S.D.PASTE SHEET'!T1201)</f>
        <v/>
      </c>
      <c s="72" t="str">
        <f>IF('S.D.PASTE SHEET'!U1201="","",'S.D.PASTE SHEET'!U1201)</f>
        <v/>
      </c>
      <c s="72" t="str">
        <f>IF('S.D.PASTE SHEET'!V1201="","",'S.D.PASTE SHEET'!V1201)</f>
        <v/>
      </c>
      <c s="72" t="str">
        <f>IF('S.D.PASTE SHEET'!W1201="","",'S.D.PASTE SHEET'!W1201)</f>
        <v/>
      </c>
      <c s="72" t="str">
        <f>IF('S.D.PASTE SHEET'!X1201="","",'S.D.PASTE SHEET'!X1201)</f>
        <v/>
      </c>
      <c s="72" t="str">
        <f>IF('S.D.PASTE SHEET'!Y1201="","",'S.D.PASTE SHEET'!Y1201)</f>
        <v/>
      </c>
      <c s="72" t="str">
        <f>IF('S.D.PASTE SHEET'!Z1201="","",'S.D.PASTE SHEET'!Z1201)</f>
        <v/>
      </c>
      <c s="72" t="str">
        <f>IF('S.D.PASTE SHEET'!AA1201="","",'S.D.PASTE SHEET'!AA1201)</f>
        <v/>
      </c>
      <c s="72" t="str">
        <f>IF('S.D.PASTE SHEET'!AB1201="","",'S.D.PASTE SHEET'!AB1201)</f>
        <v/>
      </c>
      <c s="72" t="str">
        <f>IF('S.D.PASTE SHEET'!AC1201="","",'S.D.PASTE SHEET'!AC1201)</f>
        <v/>
      </c>
      <c s="72" t="str">
        <f>IF('S.D.PASTE SHEET'!AD1201="","",'S.D.PASTE SHEET'!AD1201)</f>
        <v/>
      </c>
      <c s="74"/>
      <c s="70" t="str">
        <f>IF(AK1201="","",IF(AK1201&gt;0,COUNT($AG$2:AG1201),""))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IF(BC1201="","",IF(BC1201&gt;0,COUNT($AY$2:AY1201),""))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2" spans="1:157" ht="15.75" customHeight="1">
      <c r="A1202" s="72" t="str">
        <f>IF('S.D.PASTE SHEET'!A1202="","",'S.D.PASTE SHEET'!A1202)</f>
        <v/>
      </c>
      <c s="72" t="str">
        <f>IF('S.D.PASTE SHEET'!B1202="","",'S.D.PASTE SHEET'!B1202)</f>
        <v/>
      </c>
      <c s="72" t="str">
        <f>IF('S.D.PASTE SHEET'!C1202="","",'S.D.PASTE SHEET'!C1202)</f>
        <v/>
      </c>
      <c s="73" t="str">
        <f>IF('S.D.PASTE SHEET'!D1202="","",'S.D.PASTE SHEET'!D1202)</f>
        <v/>
      </c>
      <c s="72" t="str">
        <f>IF('S.D.PASTE SHEET'!E1202="","",UPPER('S.D.PASTE SHEET'!E1202))</f>
        <v/>
      </c>
      <c s="72" t="str">
        <f>IF('S.D.PASTE SHEET'!F1202="","",'S.D.PASTE SHEET'!F1202)</f>
        <v/>
      </c>
      <c s="72" t="str">
        <f>IF('S.D.PASTE SHEET'!G1202="","",UPPER('S.D.PASTE SHEET'!G1202))</f>
        <v/>
      </c>
      <c s="72" t="str">
        <f>IF('S.D.PASTE SHEET'!H1202="","",UPPER('S.D.PASTE SHEET'!H1202))</f>
        <v/>
      </c>
      <c s="72" t="str">
        <f>IF('S.D.PASTE SHEET'!I1202="","",'S.D.PASTE SHEET'!I1202)</f>
        <v/>
      </c>
      <c s="73" t="str">
        <f>IF('S.D.PASTE SHEET'!J1202="","",'S.D.PASTE SHEET'!J1202)</f>
        <v/>
      </c>
      <c s="72" t="str">
        <f>IF('S.D.PASTE SHEET'!K1202="","",'S.D.PASTE SHEET'!K1202)</f>
        <v/>
      </c>
      <c s="72" t="str">
        <f>IF('S.D.PASTE SHEET'!L1202="","",'S.D.PASTE SHEET'!L1202)</f>
        <v/>
      </c>
      <c s="72" t="str">
        <f>IF('S.D.PASTE SHEET'!M1202="","",'S.D.PASTE SHEET'!M1202)</f>
        <v/>
      </c>
      <c s="72" t="str">
        <f>IF('S.D.PASTE SHEET'!N1202="","",'S.D.PASTE SHEET'!N1202)</f>
        <v/>
      </c>
      <c s="72" t="str">
        <f>IF('S.D.PASTE SHEET'!O1202="","",'S.D.PASTE SHEET'!O1202)</f>
        <v/>
      </c>
      <c s="72" t="str">
        <f>IF('S.D.PASTE SHEET'!P1202="","",'S.D.PASTE SHEET'!P1202)</f>
        <v/>
      </c>
      <c s="72" t="str">
        <f>IF('S.D.PASTE SHEET'!Q1202="","",'S.D.PASTE SHEET'!Q1202)</f>
        <v/>
      </c>
      <c s="72" t="str">
        <f>IF('S.D.PASTE SHEET'!R1202="","",'S.D.PASTE SHEET'!R1202)</f>
        <v/>
      </c>
      <c s="72" t="str">
        <f>IF('S.D.PASTE SHEET'!S1202="","",'S.D.PASTE SHEET'!S1202)</f>
        <v/>
      </c>
      <c s="72" t="str">
        <f>IF('S.D.PASTE SHEET'!T1202="","",'S.D.PASTE SHEET'!T1202)</f>
        <v/>
      </c>
      <c s="72" t="str">
        <f>IF('S.D.PASTE SHEET'!U1202="","",'S.D.PASTE SHEET'!U1202)</f>
        <v/>
      </c>
      <c s="72" t="str">
        <f>IF('S.D.PASTE SHEET'!V1202="","",'S.D.PASTE SHEET'!V1202)</f>
        <v/>
      </c>
      <c s="72" t="str">
        <f>IF('S.D.PASTE SHEET'!W1202="","",'S.D.PASTE SHEET'!W1202)</f>
        <v/>
      </c>
      <c s="72" t="str">
        <f>IF('S.D.PASTE SHEET'!X1202="","",'S.D.PASTE SHEET'!X1202)</f>
        <v/>
      </c>
      <c s="72" t="str">
        <f>IF('S.D.PASTE SHEET'!Y1202="","",'S.D.PASTE SHEET'!Y1202)</f>
        <v/>
      </c>
      <c s="72" t="str">
        <f>IF('S.D.PASTE SHEET'!Z1202="","",'S.D.PASTE SHEET'!Z1202)</f>
        <v/>
      </c>
      <c s="72" t="str">
        <f>IF('S.D.PASTE SHEET'!AA1202="","",'S.D.PASTE SHEET'!AA1202)</f>
        <v/>
      </c>
      <c s="72" t="str">
        <f>IF('S.D.PASTE SHEET'!AB1202="","",'S.D.PASTE SHEET'!AB1202)</f>
        <v/>
      </c>
      <c s="72" t="str">
        <f>IF('S.D.PASTE SHEET'!AC1202="","",'S.D.PASTE SHEET'!AC1202)</f>
        <v/>
      </c>
      <c s="72" t="str">
        <f>IF('S.D.PASTE SHEET'!AD1202="","",'S.D.PASTE SHEET'!AD1202)</f>
        <v/>
      </c>
      <c s="74"/>
      <c s="70" t="str">
        <f>IF(AK1202="","",IF(AK1202&gt;0,COUNT($AG$2:AG1202),""))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IF(BC1202="","",IF(BC1202&gt;0,COUNT($AY$2:AY1202),""))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3" spans="1:157" ht="15.75" customHeight="1">
      <c r="A1203" s="72" t="str">
        <f>IF('S.D.PASTE SHEET'!A1203="","",'S.D.PASTE SHEET'!A1203)</f>
        <v/>
      </c>
      <c s="72" t="str">
        <f>IF('S.D.PASTE SHEET'!B1203="","",'S.D.PASTE SHEET'!B1203)</f>
        <v/>
      </c>
      <c s="72" t="str">
        <f>IF('S.D.PASTE SHEET'!C1203="","",'S.D.PASTE SHEET'!C1203)</f>
        <v/>
      </c>
      <c s="73" t="str">
        <f>IF('S.D.PASTE SHEET'!D1203="","",'S.D.PASTE SHEET'!D1203)</f>
        <v/>
      </c>
      <c s="72" t="str">
        <f>IF('S.D.PASTE SHEET'!E1203="","",UPPER('S.D.PASTE SHEET'!E1203))</f>
        <v/>
      </c>
      <c s="72" t="str">
        <f>IF('S.D.PASTE SHEET'!F1203="","",'S.D.PASTE SHEET'!F1203)</f>
        <v/>
      </c>
      <c s="72" t="str">
        <f>IF('S.D.PASTE SHEET'!G1203="","",UPPER('S.D.PASTE SHEET'!G1203))</f>
        <v/>
      </c>
      <c s="72" t="str">
        <f>IF('S.D.PASTE SHEET'!H1203="","",UPPER('S.D.PASTE SHEET'!H1203))</f>
        <v/>
      </c>
      <c s="72" t="str">
        <f>IF('S.D.PASTE SHEET'!I1203="","",'S.D.PASTE SHEET'!I1203)</f>
        <v/>
      </c>
      <c s="73" t="str">
        <f>IF('S.D.PASTE SHEET'!J1203="","",'S.D.PASTE SHEET'!J1203)</f>
        <v/>
      </c>
      <c s="72" t="str">
        <f>IF('S.D.PASTE SHEET'!K1203="","",'S.D.PASTE SHEET'!K1203)</f>
        <v/>
      </c>
      <c s="72" t="str">
        <f>IF('S.D.PASTE SHEET'!L1203="","",'S.D.PASTE SHEET'!L1203)</f>
        <v/>
      </c>
      <c s="72" t="str">
        <f>IF('S.D.PASTE SHEET'!M1203="","",'S.D.PASTE SHEET'!M1203)</f>
        <v/>
      </c>
      <c s="72" t="str">
        <f>IF('S.D.PASTE SHEET'!N1203="","",'S.D.PASTE SHEET'!N1203)</f>
        <v/>
      </c>
      <c s="72" t="str">
        <f>IF('S.D.PASTE SHEET'!O1203="","",'S.D.PASTE SHEET'!O1203)</f>
        <v/>
      </c>
      <c s="72" t="str">
        <f>IF('S.D.PASTE SHEET'!P1203="","",'S.D.PASTE SHEET'!P1203)</f>
        <v/>
      </c>
      <c s="72" t="str">
        <f>IF('S.D.PASTE SHEET'!Q1203="","",'S.D.PASTE SHEET'!Q1203)</f>
        <v/>
      </c>
      <c s="72" t="str">
        <f>IF('S.D.PASTE SHEET'!R1203="","",'S.D.PASTE SHEET'!R1203)</f>
        <v/>
      </c>
      <c s="72" t="str">
        <f>IF('S.D.PASTE SHEET'!S1203="","",'S.D.PASTE SHEET'!S1203)</f>
        <v/>
      </c>
      <c s="72" t="str">
        <f>IF('S.D.PASTE SHEET'!T1203="","",'S.D.PASTE SHEET'!T1203)</f>
        <v/>
      </c>
      <c s="72" t="str">
        <f>IF('S.D.PASTE SHEET'!U1203="","",'S.D.PASTE SHEET'!U1203)</f>
        <v/>
      </c>
      <c s="72" t="str">
        <f>IF('S.D.PASTE SHEET'!V1203="","",'S.D.PASTE SHEET'!V1203)</f>
        <v/>
      </c>
      <c s="72" t="str">
        <f>IF('S.D.PASTE SHEET'!W1203="","",'S.D.PASTE SHEET'!W1203)</f>
        <v/>
      </c>
      <c s="72" t="str">
        <f>IF('S.D.PASTE SHEET'!X1203="","",'S.D.PASTE SHEET'!X1203)</f>
        <v/>
      </c>
      <c s="72" t="str">
        <f>IF('S.D.PASTE SHEET'!Y1203="","",'S.D.PASTE SHEET'!Y1203)</f>
        <v/>
      </c>
      <c s="72" t="str">
        <f>IF('S.D.PASTE SHEET'!Z1203="","",'S.D.PASTE SHEET'!Z1203)</f>
        <v/>
      </c>
      <c s="72" t="str">
        <f>IF('S.D.PASTE SHEET'!AA1203="","",'S.D.PASTE SHEET'!AA1203)</f>
        <v/>
      </c>
      <c s="72" t="str">
        <f>IF('S.D.PASTE SHEET'!AB1203="","",'S.D.PASTE SHEET'!AB1203)</f>
        <v/>
      </c>
      <c s="72" t="str">
        <f>IF('S.D.PASTE SHEET'!AC1203="","",'S.D.PASTE SHEET'!AC1203)</f>
        <v/>
      </c>
      <c s="72" t="str">
        <f>IF('S.D.PASTE SHEET'!AD1203="","",'S.D.PASTE SHEET'!AD1203)</f>
        <v/>
      </c>
      <c s="74"/>
      <c s="70" t="str">
        <f>IF(AK1203="","",IF(AK1203&gt;0,COUNT($AG$2:AG1203),""))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IF(BC1203="","",IF(BC1203&gt;0,COUNT($AY$2:AY1203),""))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4" spans="1:157" ht="15.75" customHeight="1">
      <c r="A1204" s="72" t="str">
        <f>IF('S.D.PASTE SHEET'!A1204="","",'S.D.PASTE SHEET'!A1204)</f>
        <v/>
      </c>
      <c s="72" t="str">
        <f>IF('S.D.PASTE SHEET'!B1204="","",'S.D.PASTE SHEET'!B1204)</f>
        <v/>
      </c>
      <c s="72" t="str">
        <f>IF('S.D.PASTE SHEET'!C1204="","",'S.D.PASTE SHEET'!C1204)</f>
        <v/>
      </c>
      <c s="73" t="str">
        <f>IF('S.D.PASTE SHEET'!D1204="","",'S.D.PASTE SHEET'!D1204)</f>
        <v/>
      </c>
      <c s="72" t="str">
        <f>IF('S.D.PASTE SHEET'!E1204="","",UPPER('S.D.PASTE SHEET'!E1204))</f>
        <v/>
      </c>
      <c s="72" t="str">
        <f>IF('S.D.PASTE SHEET'!F1204="","",'S.D.PASTE SHEET'!F1204)</f>
        <v/>
      </c>
      <c s="72" t="str">
        <f>IF('S.D.PASTE SHEET'!G1204="","",UPPER('S.D.PASTE SHEET'!G1204))</f>
        <v/>
      </c>
      <c s="72" t="str">
        <f>IF('S.D.PASTE SHEET'!H1204="","",UPPER('S.D.PASTE SHEET'!H1204))</f>
        <v/>
      </c>
      <c s="72" t="str">
        <f>IF('S.D.PASTE SHEET'!I1204="","",'S.D.PASTE SHEET'!I1204)</f>
        <v/>
      </c>
      <c s="73" t="str">
        <f>IF('S.D.PASTE SHEET'!J1204="","",'S.D.PASTE SHEET'!J1204)</f>
        <v/>
      </c>
      <c s="72" t="str">
        <f>IF('S.D.PASTE SHEET'!K1204="","",'S.D.PASTE SHEET'!K1204)</f>
        <v/>
      </c>
      <c s="72" t="str">
        <f>IF('S.D.PASTE SHEET'!L1204="","",'S.D.PASTE SHEET'!L1204)</f>
        <v/>
      </c>
      <c s="72" t="str">
        <f>IF('S.D.PASTE SHEET'!M1204="","",'S.D.PASTE SHEET'!M1204)</f>
        <v/>
      </c>
      <c s="72" t="str">
        <f>IF('S.D.PASTE SHEET'!N1204="","",'S.D.PASTE SHEET'!N1204)</f>
        <v/>
      </c>
      <c s="72" t="str">
        <f>IF('S.D.PASTE SHEET'!O1204="","",'S.D.PASTE SHEET'!O1204)</f>
        <v/>
      </c>
      <c s="72" t="str">
        <f>IF('S.D.PASTE SHEET'!P1204="","",'S.D.PASTE SHEET'!P1204)</f>
        <v/>
      </c>
      <c s="72" t="str">
        <f>IF('S.D.PASTE SHEET'!Q1204="","",'S.D.PASTE SHEET'!Q1204)</f>
        <v/>
      </c>
      <c s="72" t="str">
        <f>IF('S.D.PASTE SHEET'!R1204="","",'S.D.PASTE SHEET'!R1204)</f>
        <v/>
      </c>
      <c s="72" t="str">
        <f>IF('S.D.PASTE SHEET'!S1204="","",'S.D.PASTE SHEET'!S1204)</f>
        <v/>
      </c>
      <c s="72" t="str">
        <f>IF('S.D.PASTE SHEET'!T1204="","",'S.D.PASTE SHEET'!T1204)</f>
        <v/>
      </c>
      <c s="72" t="str">
        <f>IF('S.D.PASTE SHEET'!U1204="","",'S.D.PASTE SHEET'!U1204)</f>
        <v/>
      </c>
      <c s="72" t="str">
        <f>IF('S.D.PASTE SHEET'!V1204="","",'S.D.PASTE SHEET'!V1204)</f>
        <v/>
      </c>
      <c s="72" t="str">
        <f>IF('S.D.PASTE SHEET'!W1204="","",'S.D.PASTE SHEET'!W1204)</f>
        <v/>
      </c>
      <c s="72" t="str">
        <f>IF('S.D.PASTE SHEET'!X1204="","",'S.D.PASTE SHEET'!X1204)</f>
        <v/>
      </c>
      <c s="72" t="str">
        <f>IF('S.D.PASTE SHEET'!Y1204="","",'S.D.PASTE SHEET'!Y1204)</f>
        <v/>
      </c>
      <c s="72" t="str">
        <f>IF('S.D.PASTE SHEET'!Z1204="","",'S.D.PASTE SHEET'!Z1204)</f>
        <v/>
      </c>
      <c s="72" t="str">
        <f>IF('S.D.PASTE SHEET'!AA1204="","",'S.D.PASTE SHEET'!AA1204)</f>
        <v/>
      </c>
      <c s="72" t="str">
        <f>IF('S.D.PASTE SHEET'!AB1204="","",'S.D.PASTE SHEET'!AB1204)</f>
        <v/>
      </c>
      <c s="72" t="str">
        <f>IF('S.D.PASTE SHEET'!AC1204="","",'S.D.PASTE SHEET'!AC1204)</f>
        <v/>
      </c>
      <c s="72" t="str">
        <f>IF('S.D.PASTE SHEET'!AD1204="","",'S.D.PASTE SHEET'!AD1204)</f>
        <v/>
      </c>
      <c s="74"/>
      <c s="70" t="str">
        <f>IF(AK1204="","",IF(AK1204&gt;0,COUNT($AG$2:AG1204),""))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IF(BC1204="","",IF(BC1204&gt;0,COUNT($AY$2:AY1204),""))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5" spans="1:157" ht="15.75" customHeight="1">
      <c r="A1205" s="72" t="str">
        <f>IF('S.D.PASTE SHEET'!A1205="","",'S.D.PASTE SHEET'!A1205)</f>
        <v/>
      </c>
      <c s="72" t="str">
        <f>IF('S.D.PASTE SHEET'!B1205="","",'S.D.PASTE SHEET'!B1205)</f>
        <v/>
      </c>
      <c s="72" t="str">
        <f>IF('S.D.PASTE SHEET'!C1205="","",'S.D.PASTE SHEET'!C1205)</f>
        <v/>
      </c>
      <c s="73" t="str">
        <f>IF('S.D.PASTE SHEET'!D1205="","",'S.D.PASTE SHEET'!D1205)</f>
        <v/>
      </c>
      <c s="72" t="str">
        <f>IF('S.D.PASTE SHEET'!E1205="","",UPPER('S.D.PASTE SHEET'!E1205))</f>
        <v/>
      </c>
      <c s="72" t="str">
        <f>IF('S.D.PASTE SHEET'!F1205="","",'S.D.PASTE SHEET'!F1205)</f>
        <v/>
      </c>
      <c s="72" t="str">
        <f>IF('S.D.PASTE SHEET'!G1205="","",UPPER('S.D.PASTE SHEET'!G1205))</f>
        <v/>
      </c>
      <c s="72" t="str">
        <f>IF('S.D.PASTE SHEET'!H1205="","",UPPER('S.D.PASTE SHEET'!H1205))</f>
        <v/>
      </c>
      <c s="72" t="str">
        <f>IF('S.D.PASTE SHEET'!I1205="","",'S.D.PASTE SHEET'!I1205)</f>
        <v/>
      </c>
      <c s="73" t="str">
        <f>IF('S.D.PASTE SHEET'!J1205="","",'S.D.PASTE SHEET'!J1205)</f>
        <v/>
      </c>
      <c s="72" t="str">
        <f>IF('S.D.PASTE SHEET'!K1205="","",'S.D.PASTE SHEET'!K1205)</f>
        <v/>
      </c>
      <c s="72" t="str">
        <f>IF('S.D.PASTE SHEET'!L1205="","",'S.D.PASTE SHEET'!L1205)</f>
        <v/>
      </c>
      <c s="72" t="str">
        <f>IF('S.D.PASTE SHEET'!M1205="","",'S.D.PASTE SHEET'!M1205)</f>
        <v/>
      </c>
      <c s="72" t="str">
        <f>IF('S.D.PASTE SHEET'!N1205="","",'S.D.PASTE SHEET'!N1205)</f>
        <v/>
      </c>
      <c s="72" t="str">
        <f>IF('S.D.PASTE SHEET'!O1205="","",'S.D.PASTE SHEET'!O1205)</f>
        <v/>
      </c>
      <c s="72" t="str">
        <f>IF('S.D.PASTE SHEET'!P1205="","",'S.D.PASTE SHEET'!P1205)</f>
        <v/>
      </c>
      <c s="72" t="str">
        <f>IF('S.D.PASTE SHEET'!Q1205="","",'S.D.PASTE SHEET'!Q1205)</f>
        <v/>
      </c>
      <c s="72" t="str">
        <f>IF('S.D.PASTE SHEET'!R1205="","",'S.D.PASTE SHEET'!R1205)</f>
        <v/>
      </c>
      <c s="72" t="str">
        <f>IF('S.D.PASTE SHEET'!S1205="","",'S.D.PASTE SHEET'!S1205)</f>
        <v/>
      </c>
      <c s="72" t="str">
        <f>IF('S.D.PASTE SHEET'!T1205="","",'S.D.PASTE SHEET'!T1205)</f>
        <v/>
      </c>
      <c s="72" t="str">
        <f>IF('S.D.PASTE SHEET'!U1205="","",'S.D.PASTE SHEET'!U1205)</f>
        <v/>
      </c>
      <c s="72" t="str">
        <f>IF('S.D.PASTE SHEET'!V1205="","",'S.D.PASTE SHEET'!V1205)</f>
        <v/>
      </c>
      <c s="72" t="str">
        <f>IF('S.D.PASTE SHEET'!W1205="","",'S.D.PASTE SHEET'!W1205)</f>
        <v/>
      </c>
      <c s="72" t="str">
        <f>IF('S.D.PASTE SHEET'!X1205="","",'S.D.PASTE SHEET'!X1205)</f>
        <v/>
      </c>
      <c s="72" t="str">
        <f>IF('S.D.PASTE SHEET'!Y1205="","",'S.D.PASTE SHEET'!Y1205)</f>
        <v/>
      </c>
      <c s="72" t="str">
        <f>IF('S.D.PASTE SHEET'!Z1205="","",'S.D.PASTE SHEET'!Z1205)</f>
        <v/>
      </c>
      <c s="72" t="str">
        <f>IF('S.D.PASTE SHEET'!AA1205="","",'S.D.PASTE SHEET'!AA1205)</f>
        <v/>
      </c>
      <c s="72" t="str">
        <f>IF('S.D.PASTE SHEET'!AB1205="","",'S.D.PASTE SHEET'!AB1205)</f>
        <v/>
      </c>
      <c s="72" t="str">
        <f>IF('S.D.PASTE SHEET'!AC1205="","",'S.D.PASTE SHEET'!AC1205)</f>
        <v/>
      </c>
      <c s="72" t="str">
        <f>IF('S.D.PASTE SHEET'!AD1205="","",'S.D.PASTE SHEET'!AD1205)</f>
        <v/>
      </c>
      <c s="74"/>
      <c s="70" t="str">
        <f>IF(AK1205="","",IF(AK1205&gt;0,COUNT($AG$2:AG1205),""))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IF(BC1205="","",IF(BC1205&gt;0,COUNT($AY$2:AY1205),""))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6" spans="1:157" ht="15.75" customHeight="1">
      <c r="A1206" s="72" t="str">
        <f>IF('S.D.PASTE SHEET'!A1206="","",'S.D.PASTE SHEET'!A1206)</f>
        <v/>
      </c>
      <c s="72" t="str">
        <f>IF('S.D.PASTE SHEET'!B1206="","",'S.D.PASTE SHEET'!B1206)</f>
        <v/>
      </c>
      <c s="72" t="str">
        <f>IF('S.D.PASTE SHEET'!C1206="","",'S.D.PASTE SHEET'!C1206)</f>
        <v/>
      </c>
      <c s="73" t="str">
        <f>IF('S.D.PASTE SHEET'!D1206="","",'S.D.PASTE SHEET'!D1206)</f>
        <v/>
      </c>
      <c s="72" t="str">
        <f>IF('S.D.PASTE SHEET'!E1206="","",UPPER('S.D.PASTE SHEET'!E1206))</f>
        <v/>
      </c>
      <c s="72" t="str">
        <f>IF('S.D.PASTE SHEET'!F1206="","",'S.D.PASTE SHEET'!F1206)</f>
        <v/>
      </c>
      <c s="72" t="str">
        <f>IF('S.D.PASTE SHEET'!G1206="","",UPPER('S.D.PASTE SHEET'!G1206))</f>
        <v/>
      </c>
      <c s="72" t="str">
        <f>IF('S.D.PASTE SHEET'!H1206="","",UPPER('S.D.PASTE SHEET'!H1206))</f>
        <v/>
      </c>
      <c s="72" t="str">
        <f>IF('S.D.PASTE SHEET'!I1206="","",'S.D.PASTE SHEET'!I1206)</f>
        <v/>
      </c>
      <c s="73" t="str">
        <f>IF('S.D.PASTE SHEET'!J1206="","",'S.D.PASTE SHEET'!J1206)</f>
        <v/>
      </c>
      <c s="72" t="str">
        <f>IF('S.D.PASTE SHEET'!K1206="","",'S.D.PASTE SHEET'!K1206)</f>
        <v/>
      </c>
      <c s="72" t="str">
        <f>IF('S.D.PASTE SHEET'!L1206="","",'S.D.PASTE SHEET'!L1206)</f>
        <v/>
      </c>
      <c s="72" t="str">
        <f>IF('S.D.PASTE SHEET'!M1206="","",'S.D.PASTE SHEET'!M1206)</f>
        <v/>
      </c>
      <c s="72" t="str">
        <f>IF('S.D.PASTE SHEET'!N1206="","",'S.D.PASTE SHEET'!N1206)</f>
        <v/>
      </c>
      <c s="72" t="str">
        <f>IF('S.D.PASTE SHEET'!O1206="","",'S.D.PASTE SHEET'!O1206)</f>
        <v/>
      </c>
      <c s="72" t="str">
        <f>IF('S.D.PASTE SHEET'!P1206="","",'S.D.PASTE SHEET'!P1206)</f>
        <v/>
      </c>
      <c s="72" t="str">
        <f>IF('S.D.PASTE SHEET'!Q1206="","",'S.D.PASTE SHEET'!Q1206)</f>
        <v/>
      </c>
      <c s="72" t="str">
        <f>IF('S.D.PASTE SHEET'!R1206="","",'S.D.PASTE SHEET'!R1206)</f>
        <v/>
      </c>
      <c s="72" t="str">
        <f>IF('S.D.PASTE SHEET'!S1206="","",'S.D.PASTE SHEET'!S1206)</f>
        <v/>
      </c>
      <c s="72" t="str">
        <f>IF('S.D.PASTE SHEET'!T1206="","",'S.D.PASTE SHEET'!T1206)</f>
        <v/>
      </c>
      <c s="72" t="str">
        <f>IF('S.D.PASTE SHEET'!U1206="","",'S.D.PASTE SHEET'!U1206)</f>
        <v/>
      </c>
      <c s="72" t="str">
        <f>IF('S.D.PASTE SHEET'!V1206="","",'S.D.PASTE SHEET'!V1206)</f>
        <v/>
      </c>
      <c s="72" t="str">
        <f>IF('S.D.PASTE SHEET'!W1206="","",'S.D.PASTE SHEET'!W1206)</f>
        <v/>
      </c>
      <c s="72" t="str">
        <f>IF('S.D.PASTE SHEET'!X1206="","",'S.D.PASTE SHEET'!X1206)</f>
        <v/>
      </c>
      <c s="72" t="str">
        <f>IF('S.D.PASTE SHEET'!Y1206="","",'S.D.PASTE SHEET'!Y1206)</f>
        <v/>
      </c>
      <c s="72" t="str">
        <f>IF('S.D.PASTE SHEET'!Z1206="","",'S.D.PASTE SHEET'!Z1206)</f>
        <v/>
      </c>
      <c s="72" t="str">
        <f>IF('S.D.PASTE SHEET'!AA1206="","",'S.D.PASTE SHEET'!AA1206)</f>
        <v/>
      </c>
      <c s="72" t="str">
        <f>IF('S.D.PASTE SHEET'!AB1206="","",'S.D.PASTE SHEET'!AB1206)</f>
        <v/>
      </c>
      <c s="72" t="str">
        <f>IF('S.D.PASTE SHEET'!AC1206="","",'S.D.PASTE SHEET'!AC1206)</f>
        <v/>
      </c>
      <c s="72" t="str">
        <f>IF('S.D.PASTE SHEET'!AD1206="","",'S.D.PASTE SHEET'!AD1206)</f>
        <v/>
      </c>
      <c s="74"/>
      <c s="70" t="str">
        <f>IF(AK1206="","",IF(AK1206&gt;0,COUNT($AG$2:AG1206),""))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IF(BC1206="","",IF(BC1206&gt;0,COUNT($AY$2:AY1206),""))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7" spans="1:157" ht="15.75" customHeight="1">
      <c r="A1207" s="72" t="str">
        <f>IF('S.D.PASTE SHEET'!A1207="","",'S.D.PASTE SHEET'!A1207)</f>
        <v/>
      </c>
      <c s="72" t="str">
        <f>IF('S.D.PASTE SHEET'!B1207="","",'S.D.PASTE SHEET'!B1207)</f>
        <v/>
      </c>
      <c s="72" t="str">
        <f>IF('S.D.PASTE SHEET'!C1207="","",'S.D.PASTE SHEET'!C1207)</f>
        <v/>
      </c>
      <c s="73" t="str">
        <f>IF('S.D.PASTE SHEET'!D1207="","",'S.D.PASTE SHEET'!D1207)</f>
        <v/>
      </c>
      <c s="72" t="str">
        <f>IF('S.D.PASTE SHEET'!E1207="","",UPPER('S.D.PASTE SHEET'!E1207))</f>
        <v/>
      </c>
      <c s="72" t="str">
        <f>IF('S.D.PASTE SHEET'!F1207="","",'S.D.PASTE SHEET'!F1207)</f>
        <v/>
      </c>
      <c s="72" t="str">
        <f>IF('S.D.PASTE SHEET'!G1207="","",UPPER('S.D.PASTE SHEET'!G1207))</f>
        <v/>
      </c>
      <c s="72" t="str">
        <f>IF('S.D.PASTE SHEET'!H1207="","",UPPER('S.D.PASTE SHEET'!H1207))</f>
        <v/>
      </c>
      <c s="72" t="str">
        <f>IF('S.D.PASTE SHEET'!I1207="","",'S.D.PASTE SHEET'!I1207)</f>
        <v/>
      </c>
      <c s="73" t="str">
        <f>IF('S.D.PASTE SHEET'!J1207="","",'S.D.PASTE SHEET'!J1207)</f>
        <v/>
      </c>
      <c s="72" t="str">
        <f>IF('S.D.PASTE SHEET'!K1207="","",'S.D.PASTE SHEET'!K1207)</f>
        <v/>
      </c>
      <c s="72" t="str">
        <f>IF('S.D.PASTE SHEET'!L1207="","",'S.D.PASTE SHEET'!L1207)</f>
        <v/>
      </c>
      <c s="72" t="str">
        <f>IF('S.D.PASTE SHEET'!M1207="","",'S.D.PASTE SHEET'!M1207)</f>
        <v/>
      </c>
      <c s="72" t="str">
        <f>IF('S.D.PASTE SHEET'!N1207="","",'S.D.PASTE SHEET'!N1207)</f>
        <v/>
      </c>
      <c s="72" t="str">
        <f>IF('S.D.PASTE SHEET'!O1207="","",'S.D.PASTE SHEET'!O1207)</f>
        <v/>
      </c>
      <c s="72" t="str">
        <f>IF('S.D.PASTE SHEET'!P1207="","",'S.D.PASTE SHEET'!P1207)</f>
        <v/>
      </c>
      <c s="72" t="str">
        <f>IF('S.D.PASTE SHEET'!Q1207="","",'S.D.PASTE SHEET'!Q1207)</f>
        <v/>
      </c>
      <c s="72" t="str">
        <f>IF('S.D.PASTE SHEET'!R1207="","",'S.D.PASTE SHEET'!R1207)</f>
        <v/>
      </c>
      <c s="72" t="str">
        <f>IF('S.D.PASTE SHEET'!S1207="","",'S.D.PASTE SHEET'!S1207)</f>
        <v/>
      </c>
      <c s="72" t="str">
        <f>IF('S.D.PASTE SHEET'!T1207="","",'S.D.PASTE SHEET'!T1207)</f>
        <v/>
      </c>
      <c s="72" t="str">
        <f>IF('S.D.PASTE SHEET'!U1207="","",'S.D.PASTE SHEET'!U1207)</f>
        <v/>
      </c>
      <c s="72" t="str">
        <f>IF('S.D.PASTE SHEET'!V1207="","",'S.D.PASTE SHEET'!V1207)</f>
        <v/>
      </c>
      <c s="72" t="str">
        <f>IF('S.D.PASTE SHEET'!W1207="","",'S.D.PASTE SHEET'!W1207)</f>
        <v/>
      </c>
      <c s="72" t="str">
        <f>IF('S.D.PASTE SHEET'!X1207="","",'S.D.PASTE SHEET'!X1207)</f>
        <v/>
      </c>
      <c s="72" t="str">
        <f>IF('S.D.PASTE SHEET'!Y1207="","",'S.D.PASTE SHEET'!Y1207)</f>
        <v/>
      </c>
      <c s="72" t="str">
        <f>IF('S.D.PASTE SHEET'!Z1207="","",'S.D.PASTE SHEET'!Z1207)</f>
        <v/>
      </c>
      <c s="72" t="str">
        <f>IF('S.D.PASTE SHEET'!AA1207="","",'S.D.PASTE SHEET'!AA1207)</f>
        <v/>
      </c>
      <c s="72" t="str">
        <f>IF('S.D.PASTE SHEET'!AB1207="","",'S.D.PASTE SHEET'!AB1207)</f>
        <v/>
      </c>
      <c s="72" t="str">
        <f>IF('S.D.PASTE SHEET'!AC1207="","",'S.D.PASTE SHEET'!AC1207)</f>
        <v/>
      </c>
      <c s="72" t="str">
        <f>IF('S.D.PASTE SHEET'!AD1207="","",'S.D.PASTE SHEET'!AD1207)</f>
        <v/>
      </c>
      <c s="74"/>
      <c s="70" t="str">
        <f>IF(AK1207="","",IF(AK1207&gt;0,COUNT($AG$2:AG1207),""))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IF(BC1207="","",IF(BC1207&gt;0,COUNT($AY$2:AY1207),""))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8" spans="1:157" ht="15.75" customHeight="1">
      <c r="A1208" s="72" t="str">
        <f>IF('S.D.PASTE SHEET'!A1208="","",'S.D.PASTE SHEET'!A1208)</f>
        <v/>
      </c>
      <c s="72" t="str">
        <f>IF('S.D.PASTE SHEET'!B1208="","",'S.D.PASTE SHEET'!B1208)</f>
        <v/>
      </c>
      <c s="72" t="str">
        <f>IF('S.D.PASTE SHEET'!C1208="","",'S.D.PASTE SHEET'!C1208)</f>
        <v/>
      </c>
      <c s="73" t="str">
        <f>IF('S.D.PASTE SHEET'!D1208="","",'S.D.PASTE SHEET'!D1208)</f>
        <v/>
      </c>
      <c s="72" t="str">
        <f>IF('S.D.PASTE SHEET'!E1208="","",UPPER('S.D.PASTE SHEET'!E1208))</f>
        <v/>
      </c>
      <c s="72" t="str">
        <f>IF('S.D.PASTE SHEET'!F1208="","",'S.D.PASTE SHEET'!F1208)</f>
        <v/>
      </c>
      <c s="72" t="str">
        <f>IF('S.D.PASTE SHEET'!G1208="","",UPPER('S.D.PASTE SHEET'!G1208))</f>
        <v/>
      </c>
      <c s="72" t="str">
        <f>IF('S.D.PASTE SHEET'!H1208="","",UPPER('S.D.PASTE SHEET'!H1208))</f>
        <v/>
      </c>
      <c s="72" t="str">
        <f>IF('S.D.PASTE SHEET'!I1208="","",'S.D.PASTE SHEET'!I1208)</f>
        <v/>
      </c>
      <c s="73" t="str">
        <f>IF('S.D.PASTE SHEET'!J1208="","",'S.D.PASTE SHEET'!J1208)</f>
        <v/>
      </c>
      <c s="72" t="str">
        <f>IF('S.D.PASTE SHEET'!K1208="","",'S.D.PASTE SHEET'!K1208)</f>
        <v/>
      </c>
      <c s="72" t="str">
        <f>IF('S.D.PASTE SHEET'!L1208="","",'S.D.PASTE SHEET'!L1208)</f>
        <v/>
      </c>
      <c s="72" t="str">
        <f>IF('S.D.PASTE SHEET'!M1208="","",'S.D.PASTE SHEET'!M1208)</f>
        <v/>
      </c>
      <c s="72" t="str">
        <f>IF('S.D.PASTE SHEET'!N1208="","",'S.D.PASTE SHEET'!N1208)</f>
        <v/>
      </c>
      <c s="72" t="str">
        <f>IF('S.D.PASTE SHEET'!O1208="","",'S.D.PASTE SHEET'!O1208)</f>
        <v/>
      </c>
      <c s="72" t="str">
        <f>IF('S.D.PASTE SHEET'!P1208="","",'S.D.PASTE SHEET'!P1208)</f>
        <v/>
      </c>
      <c s="72" t="str">
        <f>IF('S.D.PASTE SHEET'!Q1208="","",'S.D.PASTE SHEET'!Q1208)</f>
        <v/>
      </c>
      <c s="72" t="str">
        <f>IF('S.D.PASTE SHEET'!R1208="","",'S.D.PASTE SHEET'!R1208)</f>
        <v/>
      </c>
      <c s="72" t="str">
        <f>IF('S.D.PASTE SHEET'!S1208="","",'S.D.PASTE SHEET'!S1208)</f>
        <v/>
      </c>
      <c s="72" t="str">
        <f>IF('S.D.PASTE SHEET'!T1208="","",'S.D.PASTE SHEET'!T1208)</f>
        <v/>
      </c>
      <c s="72" t="str">
        <f>IF('S.D.PASTE SHEET'!U1208="","",'S.D.PASTE SHEET'!U1208)</f>
        <v/>
      </c>
      <c s="72" t="str">
        <f>IF('S.D.PASTE SHEET'!V1208="","",'S.D.PASTE SHEET'!V1208)</f>
        <v/>
      </c>
      <c s="72" t="str">
        <f>IF('S.D.PASTE SHEET'!W1208="","",'S.D.PASTE SHEET'!W1208)</f>
        <v/>
      </c>
      <c s="72" t="str">
        <f>IF('S.D.PASTE SHEET'!X1208="","",'S.D.PASTE SHEET'!X1208)</f>
        <v/>
      </c>
      <c s="72" t="str">
        <f>IF('S.D.PASTE SHEET'!Y1208="","",'S.D.PASTE SHEET'!Y1208)</f>
        <v/>
      </c>
      <c s="72" t="str">
        <f>IF('S.D.PASTE SHEET'!Z1208="","",'S.D.PASTE SHEET'!Z1208)</f>
        <v/>
      </c>
      <c s="72" t="str">
        <f>IF('S.D.PASTE SHEET'!AA1208="","",'S.D.PASTE SHEET'!AA1208)</f>
        <v/>
      </c>
      <c s="72" t="str">
        <f>IF('S.D.PASTE SHEET'!AB1208="","",'S.D.PASTE SHEET'!AB1208)</f>
        <v/>
      </c>
      <c s="72" t="str">
        <f>IF('S.D.PASTE SHEET'!AC1208="","",'S.D.PASTE SHEET'!AC1208)</f>
        <v/>
      </c>
      <c s="72" t="str">
        <f>IF('S.D.PASTE SHEET'!AD1208="","",'S.D.PASTE SHEET'!AD1208)</f>
        <v/>
      </c>
      <c s="74"/>
      <c s="70" t="str">
        <f>IF(AK1208="","",IF(AK1208&gt;0,COUNT($AG$2:AG1208),""))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IF(BC1208="","",IF(BC1208&gt;0,COUNT($AY$2:AY1208),""))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09" spans="1:157" ht="15.75" customHeight="1">
      <c r="A1209" s="72" t="str">
        <f>IF('S.D.PASTE SHEET'!A1209="","",'S.D.PASTE SHEET'!A1209)</f>
        <v/>
      </c>
      <c s="72" t="str">
        <f>IF('S.D.PASTE SHEET'!B1209="","",'S.D.PASTE SHEET'!B1209)</f>
        <v/>
      </c>
      <c s="72" t="str">
        <f>IF('S.D.PASTE SHEET'!C1209="","",'S.D.PASTE SHEET'!C1209)</f>
        <v/>
      </c>
      <c s="73" t="str">
        <f>IF('S.D.PASTE SHEET'!D1209="","",'S.D.PASTE SHEET'!D1209)</f>
        <v/>
      </c>
      <c s="72" t="str">
        <f>IF('S.D.PASTE SHEET'!E1209="","",UPPER('S.D.PASTE SHEET'!E1209))</f>
        <v/>
      </c>
      <c s="72" t="str">
        <f>IF('S.D.PASTE SHEET'!F1209="","",'S.D.PASTE SHEET'!F1209)</f>
        <v/>
      </c>
      <c s="72" t="str">
        <f>IF('S.D.PASTE SHEET'!G1209="","",UPPER('S.D.PASTE SHEET'!G1209))</f>
        <v/>
      </c>
      <c s="72" t="str">
        <f>IF('S.D.PASTE SHEET'!H1209="","",UPPER('S.D.PASTE SHEET'!H1209))</f>
        <v/>
      </c>
      <c s="72" t="str">
        <f>IF('S.D.PASTE SHEET'!I1209="","",'S.D.PASTE SHEET'!I1209)</f>
        <v/>
      </c>
      <c s="73" t="str">
        <f>IF('S.D.PASTE SHEET'!J1209="","",'S.D.PASTE SHEET'!J1209)</f>
        <v/>
      </c>
      <c s="72" t="str">
        <f>IF('S.D.PASTE SHEET'!K1209="","",'S.D.PASTE SHEET'!K1209)</f>
        <v/>
      </c>
      <c s="72" t="str">
        <f>IF('S.D.PASTE SHEET'!L1209="","",'S.D.PASTE SHEET'!L1209)</f>
        <v/>
      </c>
      <c s="72" t="str">
        <f>IF('S.D.PASTE SHEET'!M1209="","",'S.D.PASTE SHEET'!M1209)</f>
        <v/>
      </c>
      <c s="72" t="str">
        <f>IF('S.D.PASTE SHEET'!N1209="","",'S.D.PASTE SHEET'!N1209)</f>
        <v/>
      </c>
      <c s="72" t="str">
        <f>IF('S.D.PASTE SHEET'!O1209="","",'S.D.PASTE SHEET'!O1209)</f>
        <v/>
      </c>
      <c s="72" t="str">
        <f>IF('S.D.PASTE SHEET'!P1209="","",'S.D.PASTE SHEET'!P1209)</f>
        <v/>
      </c>
      <c s="72" t="str">
        <f>IF('S.D.PASTE SHEET'!Q1209="","",'S.D.PASTE SHEET'!Q1209)</f>
        <v/>
      </c>
      <c s="72" t="str">
        <f>IF('S.D.PASTE SHEET'!R1209="","",'S.D.PASTE SHEET'!R1209)</f>
        <v/>
      </c>
      <c s="72" t="str">
        <f>IF('S.D.PASTE SHEET'!S1209="","",'S.D.PASTE SHEET'!S1209)</f>
        <v/>
      </c>
      <c s="72" t="str">
        <f>IF('S.D.PASTE SHEET'!T1209="","",'S.D.PASTE SHEET'!T1209)</f>
        <v/>
      </c>
      <c s="72" t="str">
        <f>IF('S.D.PASTE SHEET'!U1209="","",'S.D.PASTE SHEET'!U1209)</f>
        <v/>
      </c>
      <c s="72" t="str">
        <f>IF('S.D.PASTE SHEET'!V1209="","",'S.D.PASTE SHEET'!V1209)</f>
        <v/>
      </c>
      <c s="72" t="str">
        <f>IF('S.D.PASTE SHEET'!W1209="","",'S.D.PASTE SHEET'!W1209)</f>
        <v/>
      </c>
      <c s="72" t="str">
        <f>IF('S.D.PASTE SHEET'!X1209="","",'S.D.PASTE SHEET'!X1209)</f>
        <v/>
      </c>
      <c s="72" t="str">
        <f>IF('S.D.PASTE SHEET'!Y1209="","",'S.D.PASTE SHEET'!Y1209)</f>
        <v/>
      </c>
      <c s="72" t="str">
        <f>IF('S.D.PASTE SHEET'!Z1209="","",'S.D.PASTE SHEET'!Z1209)</f>
        <v/>
      </c>
      <c s="72" t="str">
        <f>IF('S.D.PASTE SHEET'!AA1209="","",'S.D.PASTE SHEET'!AA1209)</f>
        <v/>
      </c>
      <c s="72" t="str">
        <f>IF('S.D.PASTE SHEET'!AB1209="","",'S.D.PASTE SHEET'!AB1209)</f>
        <v/>
      </c>
      <c s="72" t="str">
        <f>IF('S.D.PASTE SHEET'!AC1209="","",'S.D.PASTE SHEET'!AC1209)</f>
        <v/>
      </c>
      <c s="72" t="str">
        <f>IF('S.D.PASTE SHEET'!AD1209="","",'S.D.PASTE SHEET'!AD1209)</f>
        <v/>
      </c>
      <c s="74"/>
      <c s="70" t="str">
        <f>IF(AK1209="","",IF(AK1209&gt;0,COUNT($AG$2:AG1209),""))</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IF(BC1209="","",IF(BC1209&gt;0,COUNT($AY$2:AY1209),""))</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0" spans="1:157" ht="15.75" customHeight="1">
      <c r="A1210" s="72" t="str">
        <f>IF('S.D.PASTE SHEET'!A1210="","",'S.D.PASTE SHEET'!A1210)</f>
        <v/>
      </c>
      <c s="72" t="str">
        <f>IF('S.D.PASTE SHEET'!B1210="","",'S.D.PASTE SHEET'!B1210)</f>
        <v/>
      </c>
      <c s="72" t="str">
        <f>IF('S.D.PASTE SHEET'!C1210="","",'S.D.PASTE SHEET'!C1210)</f>
        <v/>
      </c>
      <c s="73" t="str">
        <f>IF('S.D.PASTE SHEET'!D1210="","",'S.D.PASTE SHEET'!D1210)</f>
        <v/>
      </c>
      <c s="72" t="str">
        <f>IF('S.D.PASTE SHEET'!E1210="","",UPPER('S.D.PASTE SHEET'!E1210))</f>
        <v/>
      </c>
      <c s="72" t="str">
        <f>IF('S.D.PASTE SHEET'!F1210="","",'S.D.PASTE SHEET'!F1210)</f>
        <v/>
      </c>
      <c s="72" t="str">
        <f>IF('S.D.PASTE SHEET'!G1210="","",UPPER('S.D.PASTE SHEET'!G1210))</f>
        <v/>
      </c>
      <c s="72" t="str">
        <f>IF('S.D.PASTE SHEET'!H1210="","",UPPER('S.D.PASTE SHEET'!H1210))</f>
        <v/>
      </c>
      <c s="72" t="str">
        <f>IF('S.D.PASTE SHEET'!I1210="","",'S.D.PASTE SHEET'!I1210)</f>
        <v/>
      </c>
      <c s="73" t="str">
        <f>IF('S.D.PASTE SHEET'!J1210="","",'S.D.PASTE SHEET'!J1210)</f>
        <v/>
      </c>
      <c s="72" t="str">
        <f>IF('S.D.PASTE SHEET'!K1210="","",'S.D.PASTE SHEET'!K1210)</f>
        <v/>
      </c>
      <c s="72" t="str">
        <f>IF('S.D.PASTE SHEET'!L1210="","",'S.D.PASTE SHEET'!L1210)</f>
        <v/>
      </c>
      <c s="72" t="str">
        <f>IF('S.D.PASTE SHEET'!M1210="","",'S.D.PASTE SHEET'!M1210)</f>
        <v/>
      </c>
      <c s="72" t="str">
        <f>IF('S.D.PASTE SHEET'!N1210="","",'S.D.PASTE SHEET'!N1210)</f>
        <v/>
      </c>
      <c s="72" t="str">
        <f>IF('S.D.PASTE SHEET'!O1210="","",'S.D.PASTE SHEET'!O1210)</f>
        <v/>
      </c>
      <c s="72" t="str">
        <f>IF('S.D.PASTE SHEET'!P1210="","",'S.D.PASTE SHEET'!P1210)</f>
        <v/>
      </c>
      <c s="72" t="str">
        <f>IF('S.D.PASTE SHEET'!Q1210="","",'S.D.PASTE SHEET'!Q1210)</f>
        <v/>
      </c>
      <c s="72" t="str">
        <f>IF('S.D.PASTE SHEET'!R1210="","",'S.D.PASTE SHEET'!R1210)</f>
        <v/>
      </c>
      <c s="72" t="str">
        <f>IF('S.D.PASTE SHEET'!S1210="","",'S.D.PASTE SHEET'!S1210)</f>
        <v/>
      </c>
      <c s="72" t="str">
        <f>IF('S.D.PASTE SHEET'!T1210="","",'S.D.PASTE SHEET'!T1210)</f>
        <v/>
      </c>
      <c s="72" t="str">
        <f>IF('S.D.PASTE SHEET'!U1210="","",'S.D.PASTE SHEET'!U1210)</f>
        <v/>
      </c>
      <c s="72" t="str">
        <f>IF('S.D.PASTE SHEET'!V1210="","",'S.D.PASTE SHEET'!V1210)</f>
        <v/>
      </c>
      <c s="72" t="str">
        <f>IF('S.D.PASTE SHEET'!W1210="","",'S.D.PASTE SHEET'!W1210)</f>
        <v/>
      </c>
      <c s="72" t="str">
        <f>IF('S.D.PASTE SHEET'!X1210="","",'S.D.PASTE SHEET'!X1210)</f>
        <v/>
      </c>
      <c s="72" t="str">
        <f>IF('S.D.PASTE SHEET'!Y1210="","",'S.D.PASTE SHEET'!Y1210)</f>
        <v/>
      </c>
      <c s="72" t="str">
        <f>IF('S.D.PASTE SHEET'!Z1210="","",'S.D.PASTE SHEET'!Z1210)</f>
        <v/>
      </c>
      <c s="72" t="str">
        <f>IF('S.D.PASTE SHEET'!AA1210="","",'S.D.PASTE SHEET'!AA1210)</f>
        <v/>
      </c>
      <c s="72" t="str">
        <f>IF('S.D.PASTE SHEET'!AB1210="","",'S.D.PASTE SHEET'!AB1210)</f>
        <v/>
      </c>
      <c s="72" t="str">
        <f>IF('S.D.PASTE SHEET'!AC1210="","",'S.D.PASTE SHEET'!AC1210)</f>
        <v/>
      </c>
      <c s="72" t="str">
        <f>IF('S.D.PASTE SHEET'!AD1210="","",'S.D.PASTE SHEET'!AD1210)</f>
        <v/>
      </c>
      <c s="74"/>
      <c s="70" t="str">
        <f>IF(AK1210="","",IF(AK1210&gt;0,COUNT($AG$2:AG1210),""))</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IF(BC1210="","",IF(BC1210&gt;0,COUNT($AY$2:AY1210),""))</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1" spans="1:157" ht="15.75" customHeight="1">
      <c r="A1211" s="72" t="str">
        <f>IF('S.D.PASTE SHEET'!A1211="","",'S.D.PASTE SHEET'!A1211)</f>
        <v/>
      </c>
      <c s="72" t="str">
        <f>IF('S.D.PASTE SHEET'!B1211="","",'S.D.PASTE SHEET'!B1211)</f>
        <v/>
      </c>
      <c s="72" t="str">
        <f>IF('S.D.PASTE SHEET'!C1211="","",'S.D.PASTE SHEET'!C1211)</f>
        <v/>
      </c>
      <c s="73" t="str">
        <f>IF('S.D.PASTE SHEET'!D1211="","",'S.D.PASTE SHEET'!D1211)</f>
        <v/>
      </c>
      <c s="72" t="str">
        <f>IF('S.D.PASTE SHEET'!E1211="","",UPPER('S.D.PASTE SHEET'!E1211))</f>
        <v/>
      </c>
      <c s="72" t="str">
        <f>IF('S.D.PASTE SHEET'!F1211="","",'S.D.PASTE SHEET'!F1211)</f>
        <v/>
      </c>
      <c s="72" t="str">
        <f>IF('S.D.PASTE SHEET'!G1211="","",UPPER('S.D.PASTE SHEET'!G1211))</f>
        <v/>
      </c>
      <c s="72" t="str">
        <f>IF('S.D.PASTE SHEET'!H1211="","",UPPER('S.D.PASTE SHEET'!H1211))</f>
        <v/>
      </c>
      <c s="72" t="str">
        <f>IF('S.D.PASTE SHEET'!I1211="","",'S.D.PASTE SHEET'!I1211)</f>
        <v/>
      </c>
      <c s="73" t="str">
        <f>IF('S.D.PASTE SHEET'!J1211="","",'S.D.PASTE SHEET'!J1211)</f>
        <v/>
      </c>
      <c s="72" t="str">
        <f>IF('S.D.PASTE SHEET'!K1211="","",'S.D.PASTE SHEET'!K1211)</f>
        <v/>
      </c>
      <c s="72" t="str">
        <f>IF('S.D.PASTE SHEET'!L1211="","",'S.D.PASTE SHEET'!L1211)</f>
        <v/>
      </c>
      <c s="72" t="str">
        <f>IF('S.D.PASTE SHEET'!M1211="","",'S.D.PASTE SHEET'!M1211)</f>
        <v/>
      </c>
      <c s="72" t="str">
        <f>IF('S.D.PASTE SHEET'!N1211="","",'S.D.PASTE SHEET'!N1211)</f>
        <v/>
      </c>
      <c s="72" t="str">
        <f>IF('S.D.PASTE SHEET'!O1211="","",'S.D.PASTE SHEET'!O1211)</f>
        <v/>
      </c>
      <c s="72" t="str">
        <f>IF('S.D.PASTE SHEET'!P1211="","",'S.D.PASTE SHEET'!P1211)</f>
        <v/>
      </c>
      <c s="72" t="str">
        <f>IF('S.D.PASTE SHEET'!Q1211="","",'S.D.PASTE SHEET'!Q1211)</f>
        <v/>
      </c>
      <c s="72" t="str">
        <f>IF('S.D.PASTE SHEET'!R1211="","",'S.D.PASTE SHEET'!R1211)</f>
        <v/>
      </c>
      <c s="72" t="str">
        <f>IF('S.D.PASTE SHEET'!S1211="","",'S.D.PASTE SHEET'!S1211)</f>
        <v/>
      </c>
      <c s="72" t="str">
        <f>IF('S.D.PASTE SHEET'!T1211="","",'S.D.PASTE SHEET'!T1211)</f>
        <v/>
      </c>
      <c s="72" t="str">
        <f>IF('S.D.PASTE SHEET'!U1211="","",'S.D.PASTE SHEET'!U1211)</f>
        <v/>
      </c>
      <c s="72" t="str">
        <f>IF('S.D.PASTE SHEET'!V1211="","",'S.D.PASTE SHEET'!V1211)</f>
        <v/>
      </c>
      <c s="72" t="str">
        <f>IF('S.D.PASTE SHEET'!W1211="","",'S.D.PASTE SHEET'!W1211)</f>
        <v/>
      </c>
      <c s="72" t="str">
        <f>IF('S.D.PASTE SHEET'!X1211="","",'S.D.PASTE SHEET'!X1211)</f>
        <v/>
      </c>
      <c s="72" t="str">
        <f>IF('S.D.PASTE SHEET'!Y1211="","",'S.D.PASTE SHEET'!Y1211)</f>
        <v/>
      </c>
      <c s="72" t="str">
        <f>IF('S.D.PASTE SHEET'!Z1211="","",'S.D.PASTE SHEET'!Z1211)</f>
        <v/>
      </c>
      <c s="72" t="str">
        <f>IF('S.D.PASTE SHEET'!AA1211="","",'S.D.PASTE SHEET'!AA1211)</f>
        <v/>
      </c>
      <c s="72" t="str">
        <f>IF('S.D.PASTE SHEET'!AB1211="","",'S.D.PASTE SHEET'!AB1211)</f>
        <v/>
      </c>
      <c s="72" t="str">
        <f>IF('S.D.PASTE SHEET'!AC1211="","",'S.D.PASTE SHEET'!AC1211)</f>
        <v/>
      </c>
      <c s="72" t="str">
        <f>IF('S.D.PASTE SHEET'!AD1211="","",'S.D.PASTE SHEET'!AD1211)</f>
        <v/>
      </c>
      <c s="74"/>
      <c s="70" t="str">
        <f>IF(AK1211="","",IF(AK1211&gt;0,COUNT($AG$2:AG1211),""))</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IF(BC1211="","",IF(BC1211&gt;0,COUNT($AY$2:AY1211),""))</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2" spans="1:157" ht="15.75" customHeight="1">
      <c r="A1212" s="72" t="str">
        <f>IF('S.D.PASTE SHEET'!A1212="","",'S.D.PASTE SHEET'!A1212)</f>
        <v/>
      </c>
      <c s="72" t="str">
        <f>IF('S.D.PASTE SHEET'!B1212="","",'S.D.PASTE SHEET'!B1212)</f>
        <v/>
      </c>
      <c s="72" t="str">
        <f>IF('S.D.PASTE SHEET'!C1212="","",'S.D.PASTE SHEET'!C1212)</f>
        <v/>
      </c>
      <c s="73" t="str">
        <f>IF('S.D.PASTE SHEET'!D1212="","",'S.D.PASTE SHEET'!D1212)</f>
        <v/>
      </c>
      <c s="72" t="str">
        <f>IF('S.D.PASTE SHEET'!E1212="","",UPPER('S.D.PASTE SHEET'!E1212))</f>
        <v/>
      </c>
      <c s="72" t="str">
        <f>IF('S.D.PASTE SHEET'!F1212="","",'S.D.PASTE SHEET'!F1212)</f>
        <v/>
      </c>
      <c s="72" t="str">
        <f>IF('S.D.PASTE SHEET'!G1212="","",UPPER('S.D.PASTE SHEET'!G1212))</f>
        <v/>
      </c>
      <c s="72" t="str">
        <f>IF('S.D.PASTE SHEET'!H1212="","",UPPER('S.D.PASTE SHEET'!H1212))</f>
        <v/>
      </c>
      <c s="72" t="str">
        <f>IF('S.D.PASTE SHEET'!I1212="","",'S.D.PASTE SHEET'!I1212)</f>
        <v/>
      </c>
      <c s="73" t="str">
        <f>IF('S.D.PASTE SHEET'!J1212="","",'S.D.PASTE SHEET'!J1212)</f>
        <v/>
      </c>
      <c s="72" t="str">
        <f>IF('S.D.PASTE SHEET'!K1212="","",'S.D.PASTE SHEET'!K1212)</f>
        <v/>
      </c>
      <c s="72" t="str">
        <f>IF('S.D.PASTE SHEET'!L1212="","",'S.D.PASTE SHEET'!L1212)</f>
        <v/>
      </c>
      <c s="72" t="str">
        <f>IF('S.D.PASTE SHEET'!M1212="","",'S.D.PASTE SHEET'!M1212)</f>
        <v/>
      </c>
      <c s="72" t="str">
        <f>IF('S.D.PASTE SHEET'!N1212="","",'S.D.PASTE SHEET'!N1212)</f>
        <v/>
      </c>
      <c s="72" t="str">
        <f>IF('S.D.PASTE SHEET'!O1212="","",'S.D.PASTE SHEET'!O1212)</f>
        <v/>
      </c>
      <c s="72" t="str">
        <f>IF('S.D.PASTE SHEET'!P1212="","",'S.D.PASTE SHEET'!P1212)</f>
        <v/>
      </c>
      <c s="72" t="str">
        <f>IF('S.D.PASTE SHEET'!Q1212="","",'S.D.PASTE SHEET'!Q1212)</f>
        <v/>
      </c>
      <c s="72" t="str">
        <f>IF('S.D.PASTE SHEET'!R1212="","",'S.D.PASTE SHEET'!R1212)</f>
        <v/>
      </c>
      <c s="72" t="str">
        <f>IF('S.D.PASTE SHEET'!S1212="","",'S.D.PASTE SHEET'!S1212)</f>
        <v/>
      </c>
      <c s="72" t="str">
        <f>IF('S.D.PASTE SHEET'!T1212="","",'S.D.PASTE SHEET'!T1212)</f>
        <v/>
      </c>
      <c s="72" t="str">
        <f>IF('S.D.PASTE SHEET'!U1212="","",'S.D.PASTE SHEET'!U1212)</f>
        <v/>
      </c>
      <c s="72" t="str">
        <f>IF('S.D.PASTE SHEET'!V1212="","",'S.D.PASTE SHEET'!V1212)</f>
        <v/>
      </c>
      <c s="72" t="str">
        <f>IF('S.D.PASTE SHEET'!W1212="","",'S.D.PASTE SHEET'!W1212)</f>
        <v/>
      </c>
      <c s="72" t="str">
        <f>IF('S.D.PASTE SHEET'!X1212="","",'S.D.PASTE SHEET'!X1212)</f>
        <v/>
      </c>
      <c s="72" t="str">
        <f>IF('S.D.PASTE SHEET'!Y1212="","",'S.D.PASTE SHEET'!Y1212)</f>
        <v/>
      </c>
      <c s="72" t="str">
        <f>IF('S.D.PASTE SHEET'!Z1212="","",'S.D.PASTE SHEET'!Z1212)</f>
        <v/>
      </c>
      <c s="72" t="str">
        <f>IF('S.D.PASTE SHEET'!AA1212="","",'S.D.PASTE SHEET'!AA1212)</f>
        <v/>
      </c>
      <c s="72" t="str">
        <f>IF('S.D.PASTE SHEET'!AB1212="","",'S.D.PASTE SHEET'!AB1212)</f>
        <v/>
      </c>
      <c s="72" t="str">
        <f>IF('S.D.PASTE SHEET'!AC1212="","",'S.D.PASTE SHEET'!AC1212)</f>
        <v/>
      </c>
      <c s="72" t="str">
        <f>IF('S.D.PASTE SHEET'!AD1212="","",'S.D.PASTE SHEET'!AD1212)</f>
        <v/>
      </c>
      <c s="74"/>
      <c s="70" t="str">
        <f>IF(AK1212="","",IF(AK1212&gt;0,COUNT($AG$2:AG1212),""))</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IF(BC1212="","",IF(BC1212&gt;0,COUNT($AY$2:AY1212),""))</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3" spans="1:157" ht="15.75" customHeight="1">
      <c r="A1213" s="72" t="str">
        <f>IF('S.D.PASTE SHEET'!A1213="","",'S.D.PASTE SHEET'!A1213)</f>
        <v/>
      </c>
      <c s="72" t="str">
        <f>IF('S.D.PASTE SHEET'!B1213="","",'S.D.PASTE SHEET'!B1213)</f>
        <v/>
      </c>
      <c s="72" t="str">
        <f>IF('S.D.PASTE SHEET'!C1213="","",'S.D.PASTE SHEET'!C1213)</f>
        <v/>
      </c>
      <c s="73" t="str">
        <f>IF('S.D.PASTE SHEET'!D1213="","",'S.D.PASTE SHEET'!D1213)</f>
        <v/>
      </c>
      <c s="72" t="str">
        <f>IF('S.D.PASTE SHEET'!E1213="","",UPPER('S.D.PASTE SHEET'!E1213))</f>
        <v/>
      </c>
      <c s="72" t="str">
        <f>IF('S.D.PASTE SHEET'!F1213="","",'S.D.PASTE SHEET'!F1213)</f>
        <v/>
      </c>
      <c s="72" t="str">
        <f>IF('S.D.PASTE SHEET'!G1213="","",UPPER('S.D.PASTE SHEET'!G1213))</f>
        <v/>
      </c>
      <c s="72" t="str">
        <f>IF('S.D.PASTE SHEET'!H1213="","",UPPER('S.D.PASTE SHEET'!H1213))</f>
        <v/>
      </c>
      <c s="72" t="str">
        <f>IF('S.D.PASTE SHEET'!I1213="","",'S.D.PASTE SHEET'!I1213)</f>
        <v/>
      </c>
      <c s="73" t="str">
        <f>IF('S.D.PASTE SHEET'!J1213="","",'S.D.PASTE SHEET'!J1213)</f>
        <v/>
      </c>
      <c s="72" t="str">
        <f>IF('S.D.PASTE SHEET'!K1213="","",'S.D.PASTE SHEET'!K1213)</f>
        <v/>
      </c>
      <c s="72" t="str">
        <f>IF('S.D.PASTE SHEET'!L1213="","",'S.D.PASTE SHEET'!L1213)</f>
        <v/>
      </c>
      <c s="72" t="str">
        <f>IF('S.D.PASTE SHEET'!M1213="","",'S.D.PASTE SHEET'!M1213)</f>
        <v/>
      </c>
      <c s="72" t="str">
        <f>IF('S.D.PASTE SHEET'!N1213="","",'S.D.PASTE SHEET'!N1213)</f>
        <v/>
      </c>
      <c s="72" t="str">
        <f>IF('S.D.PASTE SHEET'!O1213="","",'S.D.PASTE SHEET'!O1213)</f>
        <v/>
      </c>
      <c s="72" t="str">
        <f>IF('S.D.PASTE SHEET'!P1213="","",'S.D.PASTE SHEET'!P1213)</f>
        <v/>
      </c>
      <c s="72" t="str">
        <f>IF('S.D.PASTE SHEET'!Q1213="","",'S.D.PASTE SHEET'!Q1213)</f>
        <v/>
      </c>
      <c s="72" t="str">
        <f>IF('S.D.PASTE SHEET'!R1213="","",'S.D.PASTE SHEET'!R1213)</f>
        <v/>
      </c>
      <c s="72" t="str">
        <f>IF('S.D.PASTE SHEET'!S1213="","",'S.D.PASTE SHEET'!S1213)</f>
        <v/>
      </c>
      <c s="72" t="str">
        <f>IF('S.D.PASTE SHEET'!T1213="","",'S.D.PASTE SHEET'!T1213)</f>
        <v/>
      </c>
      <c s="72" t="str">
        <f>IF('S.D.PASTE SHEET'!U1213="","",'S.D.PASTE SHEET'!U1213)</f>
        <v/>
      </c>
      <c s="72" t="str">
        <f>IF('S.D.PASTE SHEET'!V1213="","",'S.D.PASTE SHEET'!V1213)</f>
        <v/>
      </c>
      <c s="72" t="str">
        <f>IF('S.D.PASTE SHEET'!W1213="","",'S.D.PASTE SHEET'!W1213)</f>
        <v/>
      </c>
      <c s="72" t="str">
        <f>IF('S.D.PASTE SHEET'!X1213="","",'S.D.PASTE SHEET'!X1213)</f>
        <v/>
      </c>
      <c s="72" t="str">
        <f>IF('S.D.PASTE SHEET'!Y1213="","",'S.D.PASTE SHEET'!Y1213)</f>
        <v/>
      </c>
      <c s="72" t="str">
        <f>IF('S.D.PASTE SHEET'!Z1213="","",'S.D.PASTE SHEET'!Z1213)</f>
        <v/>
      </c>
      <c s="72" t="str">
        <f>IF('S.D.PASTE SHEET'!AA1213="","",'S.D.PASTE SHEET'!AA1213)</f>
        <v/>
      </c>
      <c s="72" t="str">
        <f>IF('S.D.PASTE SHEET'!AB1213="","",'S.D.PASTE SHEET'!AB1213)</f>
        <v/>
      </c>
      <c s="72" t="str">
        <f>IF('S.D.PASTE SHEET'!AC1213="","",'S.D.PASTE SHEET'!AC1213)</f>
        <v/>
      </c>
      <c s="72" t="str">
        <f>IF('S.D.PASTE SHEET'!AD1213="","",'S.D.PASTE SHEET'!AD1213)</f>
        <v/>
      </c>
      <c s="74"/>
      <c s="70" t="str">
        <f>IF(AK1213="","",IF(AK1213&gt;0,COUNT($AG$2:AG1213),""))</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IF(BC1213="","",IF(BC1213&gt;0,COUNT($AY$2:AY1213),""))</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4" spans="1:157" ht="15.75" customHeight="1">
      <c r="A1214" s="72" t="str">
        <f>IF('S.D.PASTE SHEET'!A1214="","",'S.D.PASTE SHEET'!A1214)</f>
        <v/>
      </c>
      <c s="72" t="str">
        <f>IF('S.D.PASTE SHEET'!B1214="","",'S.D.PASTE SHEET'!B1214)</f>
        <v/>
      </c>
      <c s="72" t="str">
        <f>IF('S.D.PASTE SHEET'!C1214="","",'S.D.PASTE SHEET'!C1214)</f>
        <v/>
      </c>
      <c s="73" t="str">
        <f>IF('S.D.PASTE SHEET'!D1214="","",'S.D.PASTE SHEET'!D1214)</f>
        <v/>
      </c>
      <c s="72" t="str">
        <f>IF('S.D.PASTE SHEET'!E1214="","",UPPER('S.D.PASTE SHEET'!E1214))</f>
        <v/>
      </c>
      <c s="72" t="str">
        <f>IF('S.D.PASTE SHEET'!F1214="","",'S.D.PASTE SHEET'!F1214)</f>
        <v/>
      </c>
      <c s="72" t="str">
        <f>IF('S.D.PASTE SHEET'!G1214="","",UPPER('S.D.PASTE SHEET'!G1214))</f>
        <v/>
      </c>
      <c s="72" t="str">
        <f>IF('S.D.PASTE SHEET'!H1214="","",UPPER('S.D.PASTE SHEET'!H1214))</f>
        <v/>
      </c>
      <c s="72" t="str">
        <f>IF('S.D.PASTE SHEET'!I1214="","",'S.D.PASTE SHEET'!I1214)</f>
        <v/>
      </c>
      <c s="73" t="str">
        <f>IF('S.D.PASTE SHEET'!J1214="","",'S.D.PASTE SHEET'!J1214)</f>
        <v/>
      </c>
      <c s="72" t="str">
        <f>IF('S.D.PASTE SHEET'!K1214="","",'S.D.PASTE SHEET'!K1214)</f>
        <v/>
      </c>
      <c s="72" t="str">
        <f>IF('S.D.PASTE SHEET'!L1214="","",'S.D.PASTE SHEET'!L1214)</f>
        <v/>
      </c>
      <c s="72" t="str">
        <f>IF('S.D.PASTE SHEET'!M1214="","",'S.D.PASTE SHEET'!M1214)</f>
        <v/>
      </c>
      <c s="72" t="str">
        <f>IF('S.D.PASTE SHEET'!N1214="","",'S.D.PASTE SHEET'!N1214)</f>
        <v/>
      </c>
      <c s="72" t="str">
        <f>IF('S.D.PASTE SHEET'!O1214="","",'S.D.PASTE SHEET'!O1214)</f>
        <v/>
      </c>
      <c s="72" t="str">
        <f>IF('S.D.PASTE SHEET'!P1214="","",'S.D.PASTE SHEET'!P1214)</f>
        <v/>
      </c>
      <c s="72" t="str">
        <f>IF('S.D.PASTE SHEET'!Q1214="","",'S.D.PASTE SHEET'!Q1214)</f>
        <v/>
      </c>
      <c s="72" t="str">
        <f>IF('S.D.PASTE SHEET'!R1214="","",'S.D.PASTE SHEET'!R1214)</f>
        <v/>
      </c>
      <c s="72" t="str">
        <f>IF('S.D.PASTE SHEET'!S1214="","",'S.D.PASTE SHEET'!S1214)</f>
        <v/>
      </c>
      <c s="72" t="str">
        <f>IF('S.D.PASTE SHEET'!T1214="","",'S.D.PASTE SHEET'!T1214)</f>
        <v/>
      </c>
      <c s="72" t="str">
        <f>IF('S.D.PASTE SHEET'!U1214="","",'S.D.PASTE SHEET'!U1214)</f>
        <v/>
      </c>
      <c s="72" t="str">
        <f>IF('S.D.PASTE SHEET'!V1214="","",'S.D.PASTE SHEET'!V1214)</f>
        <v/>
      </c>
      <c s="72" t="str">
        <f>IF('S.D.PASTE SHEET'!W1214="","",'S.D.PASTE SHEET'!W1214)</f>
        <v/>
      </c>
      <c s="72" t="str">
        <f>IF('S.D.PASTE SHEET'!X1214="","",'S.D.PASTE SHEET'!X1214)</f>
        <v/>
      </c>
      <c s="72" t="str">
        <f>IF('S.D.PASTE SHEET'!Y1214="","",'S.D.PASTE SHEET'!Y1214)</f>
        <v/>
      </c>
      <c s="72" t="str">
        <f>IF('S.D.PASTE SHEET'!Z1214="","",'S.D.PASTE SHEET'!Z1214)</f>
        <v/>
      </c>
      <c s="72" t="str">
        <f>IF('S.D.PASTE SHEET'!AA1214="","",'S.D.PASTE SHEET'!AA1214)</f>
        <v/>
      </c>
      <c s="72" t="str">
        <f>IF('S.D.PASTE SHEET'!AB1214="","",'S.D.PASTE SHEET'!AB1214)</f>
        <v/>
      </c>
      <c s="72" t="str">
        <f>IF('S.D.PASTE SHEET'!AC1214="","",'S.D.PASTE SHEET'!AC1214)</f>
        <v/>
      </c>
      <c s="72" t="str">
        <f>IF('S.D.PASTE SHEET'!AD1214="","",'S.D.PASTE SHEET'!AD1214)</f>
        <v/>
      </c>
      <c s="74"/>
      <c s="70" t="str">
        <f>IF(AK1214="","",IF(AK1214&gt;0,COUNT($AG$2:AG1214),""))</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IF(BC1214="","",IF(BC1214&gt;0,COUNT($AY$2:AY1214),""))</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5" spans="1:157" ht="15.75" customHeight="1">
      <c r="A1215" s="72" t="str">
        <f>IF('S.D.PASTE SHEET'!A1215="","",'S.D.PASTE SHEET'!A1215)</f>
        <v/>
      </c>
      <c s="72" t="str">
        <f>IF('S.D.PASTE SHEET'!B1215="","",'S.D.PASTE SHEET'!B1215)</f>
        <v/>
      </c>
      <c s="72" t="str">
        <f>IF('S.D.PASTE SHEET'!C1215="","",'S.D.PASTE SHEET'!C1215)</f>
        <v/>
      </c>
      <c s="73" t="str">
        <f>IF('S.D.PASTE SHEET'!D1215="","",'S.D.PASTE SHEET'!D1215)</f>
        <v/>
      </c>
      <c s="72" t="str">
        <f>IF('S.D.PASTE SHEET'!E1215="","",UPPER('S.D.PASTE SHEET'!E1215))</f>
        <v/>
      </c>
      <c s="72" t="str">
        <f>IF('S.D.PASTE SHEET'!F1215="","",'S.D.PASTE SHEET'!F1215)</f>
        <v/>
      </c>
      <c s="72" t="str">
        <f>IF('S.D.PASTE SHEET'!G1215="","",UPPER('S.D.PASTE SHEET'!G1215))</f>
        <v/>
      </c>
      <c s="72" t="str">
        <f>IF('S.D.PASTE SHEET'!H1215="","",UPPER('S.D.PASTE SHEET'!H1215))</f>
        <v/>
      </c>
      <c s="72" t="str">
        <f>IF('S.D.PASTE SHEET'!I1215="","",'S.D.PASTE SHEET'!I1215)</f>
        <v/>
      </c>
      <c s="73" t="str">
        <f>IF('S.D.PASTE SHEET'!J1215="","",'S.D.PASTE SHEET'!J1215)</f>
        <v/>
      </c>
      <c s="72" t="str">
        <f>IF('S.D.PASTE SHEET'!K1215="","",'S.D.PASTE SHEET'!K1215)</f>
        <v/>
      </c>
      <c s="72" t="str">
        <f>IF('S.D.PASTE SHEET'!L1215="","",'S.D.PASTE SHEET'!L1215)</f>
        <v/>
      </c>
      <c s="72" t="str">
        <f>IF('S.D.PASTE SHEET'!M1215="","",'S.D.PASTE SHEET'!M1215)</f>
        <v/>
      </c>
      <c s="72" t="str">
        <f>IF('S.D.PASTE SHEET'!N1215="","",'S.D.PASTE SHEET'!N1215)</f>
        <v/>
      </c>
      <c s="72" t="str">
        <f>IF('S.D.PASTE SHEET'!O1215="","",'S.D.PASTE SHEET'!O1215)</f>
        <v/>
      </c>
      <c s="72" t="str">
        <f>IF('S.D.PASTE SHEET'!P1215="","",'S.D.PASTE SHEET'!P1215)</f>
        <v/>
      </c>
      <c s="72" t="str">
        <f>IF('S.D.PASTE SHEET'!Q1215="","",'S.D.PASTE SHEET'!Q1215)</f>
        <v/>
      </c>
      <c s="72" t="str">
        <f>IF('S.D.PASTE SHEET'!R1215="","",'S.D.PASTE SHEET'!R1215)</f>
        <v/>
      </c>
      <c s="72" t="str">
        <f>IF('S.D.PASTE SHEET'!S1215="","",'S.D.PASTE SHEET'!S1215)</f>
        <v/>
      </c>
      <c s="72" t="str">
        <f>IF('S.D.PASTE SHEET'!T1215="","",'S.D.PASTE SHEET'!T1215)</f>
        <v/>
      </c>
      <c s="72" t="str">
        <f>IF('S.D.PASTE SHEET'!U1215="","",'S.D.PASTE SHEET'!U1215)</f>
        <v/>
      </c>
      <c s="72" t="str">
        <f>IF('S.D.PASTE SHEET'!V1215="","",'S.D.PASTE SHEET'!V1215)</f>
        <v/>
      </c>
      <c s="72" t="str">
        <f>IF('S.D.PASTE SHEET'!W1215="","",'S.D.PASTE SHEET'!W1215)</f>
        <v/>
      </c>
      <c s="72" t="str">
        <f>IF('S.D.PASTE SHEET'!X1215="","",'S.D.PASTE SHEET'!X1215)</f>
        <v/>
      </c>
      <c s="72" t="str">
        <f>IF('S.D.PASTE SHEET'!Y1215="","",'S.D.PASTE SHEET'!Y1215)</f>
        <v/>
      </c>
      <c s="72" t="str">
        <f>IF('S.D.PASTE SHEET'!Z1215="","",'S.D.PASTE SHEET'!Z1215)</f>
        <v/>
      </c>
      <c s="72" t="str">
        <f>IF('S.D.PASTE SHEET'!AA1215="","",'S.D.PASTE SHEET'!AA1215)</f>
        <v/>
      </c>
      <c s="72" t="str">
        <f>IF('S.D.PASTE SHEET'!AB1215="","",'S.D.PASTE SHEET'!AB1215)</f>
        <v/>
      </c>
      <c s="72" t="str">
        <f>IF('S.D.PASTE SHEET'!AC1215="","",'S.D.PASTE SHEET'!AC1215)</f>
        <v/>
      </c>
      <c s="72" t="str">
        <f>IF('S.D.PASTE SHEET'!AD1215="","",'S.D.PASTE SHEET'!AD1215)</f>
        <v/>
      </c>
      <c s="74"/>
      <c s="70" t="str">
        <f>IF(AK1215="","",IF(AK1215&gt;0,COUNT($AG$2:AG1215),""))</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IF(BC1215="","",IF(BC1215&gt;0,COUNT($AY$2:AY1215),""))</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6" spans="1:157" ht="15.75" customHeight="1">
      <c r="A1216" s="72" t="str">
        <f>IF('S.D.PASTE SHEET'!A1216="","",'S.D.PASTE SHEET'!A1216)</f>
        <v/>
      </c>
      <c s="72" t="str">
        <f>IF('S.D.PASTE SHEET'!B1216="","",'S.D.PASTE SHEET'!B1216)</f>
        <v/>
      </c>
      <c s="72" t="str">
        <f>IF('S.D.PASTE SHEET'!C1216="","",'S.D.PASTE SHEET'!C1216)</f>
        <v/>
      </c>
      <c s="73" t="str">
        <f>IF('S.D.PASTE SHEET'!D1216="","",'S.D.PASTE SHEET'!D1216)</f>
        <v/>
      </c>
      <c s="72" t="str">
        <f>IF('S.D.PASTE SHEET'!E1216="","",UPPER('S.D.PASTE SHEET'!E1216))</f>
        <v/>
      </c>
      <c s="72" t="str">
        <f>IF('S.D.PASTE SHEET'!F1216="","",'S.D.PASTE SHEET'!F1216)</f>
        <v/>
      </c>
      <c s="72" t="str">
        <f>IF('S.D.PASTE SHEET'!G1216="","",UPPER('S.D.PASTE SHEET'!G1216))</f>
        <v/>
      </c>
      <c s="72" t="str">
        <f>IF('S.D.PASTE SHEET'!H1216="","",UPPER('S.D.PASTE SHEET'!H1216))</f>
        <v/>
      </c>
      <c s="72" t="str">
        <f>IF('S.D.PASTE SHEET'!I1216="","",'S.D.PASTE SHEET'!I1216)</f>
        <v/>
      </c>
      <c s="73" t="str">
        <f>IF('S.D.PASTE SHEET'!J1216="","",'S.D.PASTE SHEET'!J1216)</f>
        <v/>
      </c>
      <c s="72" t="str">
        <f>IF('S.D.PASTE SHEET'!K1216="","",'S.D.PASTE SHEET'!K1216)</f>
        <v/>
      </c>
      <c s="72" t="str">
        <f>IF('S.D.PASTE SHEET'!L1216="","",'S.D.PASTE SHEET'!L1216)</f>
        <v/>
      </c>
      <c s="72" t="str">
        <f>IF('S.D.PASTE SHEET'!M1216="","",'S.D.PASTE SHEET'!M1216)</f>
        <v/>
      </c>
      <c s="72" t="str">
        <f>IF('S.D.PASTE SHEET'!N1216="","",'S.D.PASTE SHEET'!N1216)</f>
        <v/>
      </c>
      <c s="72" t="str">
        <f>IF('S.D.PASTE SHEET'!O1216="","",'S.D.PASTE SHEET'!O1216)</f>
        <v/>
      </c>
      <c s="72" t="str">
        <f>IF('S.D.PASTE SHEET'!P1216="","",'S.D.PASTE SHEET'!P1216)</f>
        <v/>
      </c>
      <c s="72" t="str">
        <f>IF('S.D.PASTE SHEET'!Q1216="","",'S.D.PASTE SHEET'!Q1216)</f>
        <v/>
      </c>
      <c s="72" t="str">
        <f>IF('S.D.PASTE SHEET'!R1216="","",'S.D.PASTE SHEET'!R1216)</f>
        <v/>
      </c>
      <c s="72" t="str">
        <f>IF('S.D.PASTE SHEET'!S1216="","",'S.D.PASTE SHEET'!S1216)</f>
        <v/>
      </c>
      <c s="72" t="str">
        <f>IF('S.D.PASTE SHEET'!T1216="","",'S.D.PASTE SHEET'!T1216)</f>
        <v/>
      </c>
      <c s="72" t="str">
        <f>IF('S.D.PASTE SHEET'!U1216="","",'S.D.PASTE SHEET'!U1216)</f>
        <v/>
      </c>
      <c s="72" t="str">
        <f>IF('S.D.PASTE SHEET'!V1216="","",'S.D.PASTE SHEET'!V1216)</f>
        <v/>
      </c>
      <c s="72" t="str">
        <f>IF('S.D.PASTE SHEET'!W1216="","",'S.D.PASTE SHEET'!W1216)</f>
        <v/>
      </c>
      <c s="72" t="str">
        <f>IF('S.D.PASTE SHEET'!X1216="","",'S.D.PASTE SHEET'!X1216)</f>
        <v/>
      </c>
      <c s="72" t="str">
        <f>IF('S.D.PASTE SHEET'!Y1216="","",'S.D.PASTE SHEET'!Y1216)</f>
        <v/>
      </c>
      <c s="72" t="str">
        <f>IF('S.D.PASTE SHEET'!Z1216="","",'S.D.PASTE SHEET'!Z1216)</f>
        <v/>
      </c>
      <c s="72" t="str">
        <f>IF('S.D.PASTE SHEET'!AA1216="","",'S.D.PASTE SHEET'!AA1216)</f>
        <v/>
      </c>
      <c s="72" t="str">
        <f>IF('S.D.PASTE SHEET'!AB1216="","",'S.D.PASTE SHEET'!AB1216)</f>
        <v/>
      </c>
      <c s="72" t="str">
        <f>IF('S.D.PASTE SHEET'!AC1216="","",'S.D.PASTE SHEET'!AC1216)</f>
        <v/>
      </c>
      <c s="72" t="str">
        <f>IF('S.D.PASTE SHEET'!AD1216="","",'S.D.PASTE SHEET'!AD1216)</f>
        <v/>
      </c>
      <c s="74"/>
      <c s="70" t="str">
        <f>IF(AK1216="","",IF(AK1216&gt;0,COUNT($AG$2:AG1216),""))</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IF(BC1216="","",IF(BC1216&gt;0,COUNT($AY$2:AY1216),""))</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7" spans="1:157" ht="15.75" customHeight="1">
      <c r="A1217" s="72" t="str">
        <f>IF('S.D.PASTE SHEET'!A1217="","",'S.D.PASTE SHEET'!A1217)</f>
        <v/>
      </c>
      <c s="72" t="str">
        <f>IF('S.D.PASTE SHEET'!B1217="","",'S.D.PASTE SHEET'!B1217)</f>
        <v/>
      </c>
      <c s="72" t="str">
        <f>IF('S.D.PASTE SHEET'!C1217="","",'S.D.PASTE SHEET'!C1217)</f>
        <v/>
      </c>
      <c s="73" t="str">
        <f>IF('S.D.PASTE SHEET'!D1217="","",'S.D.PASTE SHEET'!D1217)</f>
        <v/>
      </c>
      <c s="72" t="str">
        <f>IF('S.D.PASTE SHEET'!E1217="","",UPPER('S.D.PASTE SHEET'!E1217))</f>
        <v/>
      </c>
      <c s="72" t="str">
        <f>IF('S.D.PASTE SHEET'!F1217="","",'S.D.PASTE SHEET'!F1217)</f>
        <v/>
      </c>
      <c s="72" t="str">
        <f>IF('S.D.PASTE SHEET'!G1217="","",UPPER('S.D.PASTE SHEET'!G1217))</f>
        <v/>
      </c>
      <c s="72" t="str">
        <f>IF('S.D.PASTE SHEET'!H1217="","",UPPER('S.D.PASTE SHEET'!H1217))</f>
        <v/>
      </c>
      <c s="72" t="str">
        <f>IF('S.D.PASTE SHEET'!I1217="","",'S.D.PASTE SHEET'!I1217)</f>
        <v/>
      </c>
      <c s="73" t="str">
        <f>IF('S.D.PASTE SHEET'!J1217="","",'S.D.PASTE SHEET'!J1217)</f>
        <v/>
      </c>
      <c s="72" t="str">
        <f>IF('S.D.PASTE SHEET'!K1217="","",'S.D.PASTE SHEET'!K1217)</f>
        <v/>
      </c>
      <c s="72" t="str">
        <f>IF('S.D.PASTE SHEET'!L1217="","",'S.D.PASTE SHEET'!L1217)</f>
        <v/>
      </c>
      <c s="72" t="str">
        <f>IF('S.D.PASTE SHEET'!M1217="","",'S.D.PASTE SHEET'!M1217)</f>
        <v/>
      </c>
      <c s="72" t="str">
        <f>IF('S.D.PASTE SHEET'!N1217="","",'S.D.PASTE SHEET'!N1217)</f>
        <v/>
      </c>
      <c s="72" t="str">
        <f>IF('S.D.PASTE SHEET'!O1217="","",'S.D.PASTE SHEET'!O1217)</f>
        <v/>
      </c>
      <c s="72" t="str">
        <f>IF('S.D.PASTE SHEET'!P1217="","",'S.D.PASTE SHEET'!P1217)</f>
        <v/>
      </c>
      <c s="72" t="str">
        <f>IF('S.D.PASTE SHEET'!Q1217="","",'S.D.PASTE SHEET'!Q1217)</f>
        <v/>
      </c>
      <c s="72" t="str">
        <f>IF('S.D.PASTE SHEET'!R1217="","",'S.D.PASTE SHEET'!R1217)</f>
        <v/>
      </c>
      <c s="72" t="str">
        <f>IF('S.D.PASTE SHEET'!S1217="","",'S.D.PASTE SHEET'!S1217)</f>
        <v/>
      </c>
      <c s="72" t="str">
        <f>IF('S.D.PASTE SHEET'!T1217="","",'S.D.PASTE SHEET'!T1217)</f>
        <v/>
      </c>
      <c s="72" t="str">
        <f>IF('S.D.PASTE SHEET'!U1217="","",'S.D.PASTE SHEET'!U1217)</f>
        <v/>
      </c>
      <c s="72" t="str">
        <f>IF('S.D.PASTE SHEET'!V1217="","",'S.D.PASTE SHEET'!V1217)</f>
        <v/>
      </c>
      <c s="72" t="str">
        <f>IF('S.D.PASTE SHEET'!W1217="","",'S.D.PASTE SHEET'!W1217)</f>
        <v/>
      </c>
      <c s="72" t="str">
        <f>IF('S.D.PASTE SHEET'!X1217="","",'S.D.PASTE SHEET'!X1217)</f>
        <v/>
      </c>
      <c s="72" t="str">
        <f>IF('S.D.PASTE SHEET'!Y1217="","",'S.D.PASTE SHEET'!Y1217)</f>
        <v/>
      </c>
      <c s="72" t="str">
        <f>IF('S.D.PASTE SHEET'!Z1217="","",'S.D.PASTE SHEET'!Z1217)</f>
        <v/>
      </c>
      <c s="72" t="str">
        <f>IF('S.D.PASTE SHEET'!AA1217="","",'S.D.PASTE SHEET'!AA1217)</f>
        <v/>
      </c>
      <c s="72" t="str">
        <f>IF('S.D.PASTE SHEET'!AB1217="","",'S.D.PASTE SHEET'!AB1217)</f>
        <v/>
      </c>
      <c s="72" t="str">
        <f>IF('S.D.PASTE SHEET'!AC1217="","",'S.D.PASTE SHEET'!AC1217)</f>
        <v/>
      </c>
      <c s="72" t="str">
        <f>IF('S.D.PASTE SHEET'!AD1217="","",'S.D.PASTE SHEET'!AD1217)</f>
        <v/>
      </c>
      <c s="74"/>
      <c s="70" t="str">
        <f>IF(AK1217="","",IF(AK1217&gt;0,COUNT($AG$2:AG1217),""))</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IF(BC1217="","",IF(BC1217&gt;0,COUNT($AY$2:AY1217),""))</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8" spans="1:157" ht="15.75" customHeight="1">
      <c r="A1218" s="72" t="str">
        <f>IF('S.D.PASTE SHEET'!A1218="","",'S.D.PASTE SHEET'!A1218)</f>
        <v/>
      </c>
      <c s="72" t="str">
        <f>IF('S.D.PASTE SHEET'!B1218="","",'S.D.PASTE SHEET'!B1218)</f>
        <v/>
      </c>
      <c s="72" t="str">
        <f>IF('S.D.PASTE SHEET'!C1218="","",'S.D.PASTE SHEET'!C1218)</f>
        <v/>
      </c>
      <c s="73" t="str">
        <f>IF('S.D.PASTE SHEET'!D1218="","",'S.D.PASTE SHEET'!D1218)</f>
        <v/>
      </c>
      <c s="72" t="str">
        <f>IF('S.D.PASTE SHEET'!E1218="","",UPPER('S.D.PASTE SHEET'!E1218))</f>
        <v/>
      </c>
      <c s="72" t="str">
        <f>IF('S.D.PASTE SHEET'!F1218="","",'S.D.PASTE SHEET'!F1218)</f>
        <v/>
      </c>
      <c s="72" t="str">
        <f>IF('S.D.PASTE SHEET'!G1218="","",UPPER('S.D.PASTE SHEET'!G1218))</f>
        <v/>
      </c>
      <c s="72" t="str">
        <f>IF('S.D.PASTE SHEET'!H1218="","",UPPER('S.D.PASTE SHEET'!H1218))</f>
        <v/>
      </c>
      <c s="72" t="str">
        <f>IF('S.D.PASTE SHEET'!I1218="","",'S.D.PASTE SHEET'!I1218)</f>
        <v/>
      </c>
      <c s="73" t="str">
        <f>IF('S.D.PASTE SHEET'!J1218="","",'S.D.PASTE SHEET'!J1218)</f>
        <v/>
      </c>
      <c s="72" t="str">
        <f>IF('S.D.PASTE SHEET'!K1218="","",'S.D.PASTE SHEET'!K1218)</f>
        <v/>
      </c>
      <c s="72" t="str">
        <f>IF('S.D.PASTE SHEET'!L1218="","",'S.D.PASTE SHEET'!L1218)</f>
        <v/>
      </c>
      <c s="72" t="str">
        <f>IF('S.D.PASTE SHEET'!M1218="","",'S.D.PASTE SHEET'!M1218)</f>
        <v/>
      </c>
      <c s="72" t="str">
        <f>IF('S.D.PASTE SHEET'!N1218="","",'S.D.PASTE SHEET'!N1218)</f>
        <v/>
      </c>
      <c s="72" t="str">
        <f>IF('S.D.PASTE SHEET'!O1218="","",'S.D.PASTE SHEET'!O1218)</f>
        <v/>
      </c>
      <c s="72" t="str">
        <f>IF('S.D.PASTE SHEET'!P1218="","",'S.D.PASTE SHEET'!P1218)</f>
        <v/>
      </c>
      <c s="72" t="str">
        <f>IF('S.D.PASTE SHEET'!Q1218="","",'S.D.PASTE SHEET'!Q1218)</f>
        <v/>
      </c>
      <c s="72" t="str">
        <f>IF('S.D.PASTE SHEET'!R1218="","",'S.D.PASTE SHEET'!R1218)</f>
        <v/>
      </c>
      <c s="72" t="str">
        <f>IF('S.D.PASTE SHEET'!S1218="","",'S.D.PASTE SHEET'!S1218)</f>
        <v/>
      </c>
      <c s="72" t="str">
        <f>IF('S.D.PASTE SHEET'!T1218="","",'S.D.PASTE SHEET'!T1218)</f>
        <v/>
      </c>
      <c s="72" t="str">
        <f>IF('S.D.PASTE SHEET'!U1218="","",'S.D.PASTE SHEET'!U1218)</f>
        <v/>
      </c>
      <c s="72" t="str">
        <f>IF('S.D.PASTE SHEET'!V1218="","",'S.D.PASTE SHEET'!V1218)</f>
        <v/>
      </c>
      <c s="72" t="str">
        <f>IF('S.D.PASTE SHEET'!W1218="","",'S.D.PASTE SHEET'!W1218)</f>
        <v/>
      </c>
      <c s="72" t="str">
        <f>IF('S.D.PASTE SHEET'!X1218="","",'S.D.PASTE SHEET'!X1218)</f>
        <v/>
      </c>
      <c s="72" t="str">
        <f>IF('S.D.PASTE SHEET'!Y1218="","",'S.D.PASTE SHEET'!Y1218)</f>
        <v/>
      </c>
      <c s="72" t="str">
        <f>IF('S.D.PASTE SHEET'!Z1218="","",'S.D.PASTE SHEET'!Z1218)</f>
        <v/>
      </c>
      <c s="72" t="str">
        <f>IF('S.D.PASTE SHEET'!AA1218="","",'S.D.PASTE SHEET'!AA1218)</f>
        <v/>
      </c>
      <c s="72" t="str">
        <f>IF('S.D.PASTE SHEET'!AB1218="","",'S.D.PASTE SHEET'!AB1218)</f>
        <v/>
      </c>
      <c s="72" t="str">
        <f>IF('S.D.PASTE SHEET'!AC1218="","",'S.D.PASTE SHEET'!AC1218)</f>
        <v/>
      </c>
      <c s="72" t="str">
        <f>IF('S.D.PASTE SHEET'!AD1218="","",'S.D.PASTE SHEET'!AD1218)</f>
        <v/>
      </c>
      <c s="74"/>
      <c s="70" t="str">
        <f>IF(AK1218="","",IF(AK1218&gt;0,COUNT($AG$2:AG1218),""))</f>
        <v/>
      </c>
      <c s="75" t="str">
        <f t="shared" si="577"/>
        <v/>
      </c>
      <c s="75" t="str">
        <f t="shared" si="578"/>
        <v/>
      </c>
      <c s="75" t="str">
        <f t="shared" si="579"/>
        <v/>
      </c>
      <c s="73" t="str">
        <f t="shared" si="580"/>
        <v/>
      </c>
      <c s="75" t="str">
        <f t="shared" si="581"/>
        <v/>
      </c>
      <c s="75" t="str">
        <f t="shared" si="582"/>
        <v/>
      </c>
      <c s="75" t="str">
        <f t="shared" si="583"/>
        <v/>
      </c>
      <c s="75" t="str">
        <f t="shared" si="584"/>
        <v/>
      </c>
      <c s="75" t="str">
        <f t="shared" si="585"/>
        <v/>
      </c>
      <c s="73" t="str">
        <f t="shared" si="586"/>
        <v/>
      </c>
      <c s="75" t="str">
        <f t="shared" si="587"/>
        <v/>
      </c>
      <c s="75" t="str">
        <f t="shared" si="588"/>
        <v/>
      </c>
      <c s="75" t="str">
        <f t="shared" si="589"/>
        <v/>
      </c>
      <c s="75" t="str">
        <f t="shared" si="590"/>
        <v/>
      </c>
      <c s="75" t="str">
        <f t="shared" si="591"/>
        <v/>
      </c>
      <c s="75" t="str">
        <f t="shared" si="592"/>
        <v/>
      </c>
      <c s="70"/>
      <c s="70" t="str">
        <f>IF(BC1218="","",IF(BC1218&gt;0,COUNT($AY$2:AY1218),""))</f>
        <v/>
      </c>
      <c s="76" t="str">
        <f t="shared" si="593"/>
        <v/>
      </c>
      <c s="76" t="str">
        <f t="shared" si="594"/>
        <v/>
      </c>
      <c s="76" t="str">
        <f t="shared" si="595"/>
        <v/>
      </c>
      <c s="73" t="str">
        <f t="shared" si="596"/>
        <v/>
      </c>
      <c s="76" t="str">
        <f t="shared" si="597"/>
        <v/>
      </c>
      <c s="76" t="str">
        <f t="shared" si="598"/>
        <v/>
      </c>
      <c s="76" t="str">
        <f t="shared" si="599"/>
        <v/>
      </c>
      <c s="76" t="str">
        <f t="shared" si="600"/>
        <v/>
      </c>
      <c s="76" t="str">
        <f t="shared" si="601"/>
        <v/>
      </c>
      <c s="73" t="str">
        <f t="shared" si="602"/>
        <v/>
      </c>
      <c s="76" t="str">
        <f t="shared" si="603"/>
        <v/>
      </c>
      <c s="76" t="str">
        <f t="shared" si="604"/>
        <v/>
      </c>
      <c s="76" t="str">
        <f t="shared" si="605"/>
        <v/>
      </c>
      <c s="76" t="str">
        <f t="shared" si="606"/>
        <v/>
      </c>
      <c s="76" t="str">
        <f t="shared" si="607"/>
        <v/>
      </c>
      <c s="76" t="str">
        <f t="shared" si="60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19" spans="1:157" ht="15.75" customHeight="1">
      <c r="A1219" s="72" t="str">
        <f>IF('S.D.PASTE SHEET'!A1219="","",'S.D.PASTE SHEET'!A1219)</f>
        <v/>
      </c>
      <c s="72" t="str">
        <f>IF('S.D.PASTE SHEET'!B1219="","",'S.D.PASTE SHEET'!B1219)</f>
        <v/>
      </c>
      <c s="72" t="str">
        <f>IF('S.D.PASTE SHEET'!C1219="","",'S.D.PASTE SHEET'!C1219)</f>
        <v/>
      </c>
      <c s="73" t="str">
        <f>IF('S.D.PASTE SHEET'!D1219="","",'S.D.PASTE SHEET'!D1219)</f>
        <v/>
      </c>
      <c s="72" t="str">
        <f>IF('S.D.PASTE SHEET'!E1219="","",UPPER('S.D.PASTE SHEET'!E1219))</f>
        <v/>
      </c>
      <c s="72" t="str">
        <f>IF('S.D.PASTE SHEET'!F1219="","",'S.D.PASTE SHEET'!F1219)</f>
        <v/>
      </c>
      <c s="72" t="str">
        <f>IF('S.D.PASTE SHEET'!G1219="","",UPPER('S.D.PASTE SHEET'!G1219))</f>
        <v/>
      </c>
      <c s="72" t="str">
        <f>IF('S.D.PASTE SHEET'!H1219="","",UPPER('S.D.PASTE SHEET'!H1219))</f>
        <v/>
      </c>
      <c s="72" t="str">
        <f>IF('S.D.PASTE SHEET'!I1219="","",'S.D.PASTE SHEET'!I1219)</f>
        <v/>
      </c>
      <c s="73" t="str">
        <f>IF('S.D.PASTE SHEET'!J1219="","",'S.D.PASTE SHEET'!J1219)</f>
        <v/>
      </c>
      <c s="72" t="str">
        <f>IF('S.D.PASTE SHEET'!K1219="","",'S.D.PASTE SHEET'!K1219)</f>
        <v/>
      </c>
      <c s="72" t="str">
        <f>IF('S.D.PASTE SHEET'!L1219="","",'S.D.PASTE SHEET'!L1219)</f>
        <v/>
      </c>
      <c s="72" t="str">
        <f>IF('S.D.PASTE SHEET'!M1219="","",'S.D.PASTE SHEET'!M1219)</f>
        <v/>
      </c>
      <c s="72" t="str">
        <f>IF('S.D.PASTE SHEET'!N1219="","",'S.D.PASTE SHEET'!N1219)</f>
        <v/>
      </c>
      <c s="72" t="str">
        <f>IF('S.D.PASTE SHEET'!O1219="","",'S.D.PASTE SHEET'!O1219)</f>
        <v/>
      </c>
      <c s="72" t="str">
        <f>IF('S.D.PASTE SHEET'!P1219="","",'S.D.PASTE SHEET'!P1219)</f>
        <v/>
      </c>
      <c s="72" t="str">
        <f>IF('S.D.PASTE SHEET'!Q1219="","",'S.D.PASTE SHEET'!Q1219)</f>
        <v/>
      </c>
      <c s="72" t="str">
        <f>IF('S.D.PASTE SHEET'!R1219="","",'S.D.PASTE SHEET'!R1219)</f>
        <v/>
      </c>
      <c s="72" t="str">
        <f>IF('S.D.PASTE SHEET'!S1219="","",'S.D.PASTE SHEET'!S1219)</f>
        <v/>
      </c>
      <c s="72" t="str">
        <f>IF('S.D.PASTE SHEET'!T1219="","",'S.D.PASTE SHEET'!T1219)</f>
        <v/>
      </c>
      <c s="72" t="str">
        <f>IF('S.D.PASTE SHEET'!U1219="","",'S.D.PASTE SHEET'!U1219)</f>
        <v/>
      </c>
      <c s="72" t="str">
        <f>IF('S.D.PASTE SHEET'!V1219="","",'S.D.PASTE SHEET'!V1219)</f>
        <v/>
      </c>
      <c s="72" t="str">
        <f>IF('S.D.PASTE SHEET'!W1219="","",'S.D.PASTE SHEET'!W1219)</f>
        <v/>
      </c>
      <c s="72" t="str">
        <f>IF('S.D.PASTE SHEET'!X1219="","",'S.D.PASTE SHEET'!X1219)</f>
        <v/>
      </c>
      <c s="72" t="str">
        <f>IF('S.D.PASTE SHEET'!Y1219="","",'S.D.PASTE SHEET'!Y1219)</f>
        <v/>
      </c>
      <c s="72" t="str">
        <f>IF('S.D.PASTE SHEET'!Z1219="","",'S.D.PASTE SHEET'!Z1219)</f>
        <v/>
      </c>
      <c s="72" t="str">
        <f>IF('S.D.PASTE SHEET'!AA1219="","",'S.D.PASTE SHEET'!AA1219)</f>
        <v/>
      </c>
      <c s="72" t="str">
        <f>IF('S.D.PASTE SHEET'!AB1219="","",'S.D.PASTE SHEET'!AB1219)</f>
        <v/>
      </c>
      <c s="72" t="str">
        <f>IF('S.D.PASTE SHEET'!AC1219="","",'S.D.PASTE SHEET'!AC1219)</f>
        <v/>
      </c>
      <c s="72" t="str">
        <f>IF('S.D.PASTE SHEET'!AD1219="","",'S.D.PASTE SHEET'!AD1219)</f>
        <v/>
      </c>
      <c s="74"/>
      <c s="70" t="str">
        <f>IF(AK1219="","",IF(AK1219&gt;0,COUNT($AG$2:AG1219),""))</f>
        <v/>
      </c>
      <c s="75" t="str">
        <f t="shared" si="609" ref="AG1219:AG1282">IF(AND($AJ$1=12,$A1219=12),$A1219,"")</f>
        <v/>
      </c>
      <c s="75" t="str">
        <f t="shared" si="610" ref="AH1219:AH1282">IF(AND($AJ$1=12,$A1219=12),$B1219,"")</f>
        <v/>
      </c>
      <c s="75" t="str">
        <f t="shared" si="611" ref="AI1219:AI1282">IF(AND($AJ$1=12,$A1219=12),C1219,"")</f>
        <v/>
      </c>
      <c s="73" t="str">
        <f t="shared" si="612" ref="AJ1219:AJ1282">IF(AND($AJ$1=12,$A1219=12),$D1219,"")</f>
        <v/>
      </c>
      <c s="75" t="str">
        <f t="shared" si="613" ref="AK1219:AK1282">IF(AND($AJ$1=12,$A1219=12),$E1219,"")</f>
        <v/>
      </c>
      <c s="75" t="str">
        <f t="shared" si="614" ref="AL1219:AL1282">IF(AND($AJ$1=12,$A1219=12),$F1219,"")</f>
        <v/>
      </c>
      <c s="75" t="str">
        <f t="shared" si="615" ref="AM1219:AM1282">IF(AND($AJ$1=12,$A1219=12),$G1219,"")</f>
        <v/>
      </c>
      <c s="75" t="str">
        <f t="shared" si="616" ref="AN1219:AN1282">IF(AND($AJ$1=12,$A1219=12),$H1219,"")</f>
        <v/>
      </c>
      <c s="75" t="str">
        <f t="shared" si="617" ref="AO1219:AO1282">IF(AND($AJ$1=12,$A1219=12),$I1219,"")</f>
        <v/>
      </c>
      <c s="73" t="str">
        <f t="shared" si="618" ref="AP1219:AP1282">IF(AND($AJ$1=12,$A1219=12),$J1219,"")</f>
        <v/>
      </c>
      <c s="75" t="str">
        <f t="shared" si="619" ref="AQ1219:AQ1282">IF(AND($AJ$1=12,$A1219=12),$K1219,"")</f>
        <v/>
      </c>
      <c s="75" t="str">
        <f t="shared" si="620" ref="AR1219:AR1282">IF(AND($AJ$1=12,$A1219=12),$L1219,"")</f>
        <v/>
      </c>
      <c s="75" t="str">
        <f t="shared" si="621" ref="AS1219:AS1282">IF(AND($AJ$1=12,$A1219=12),$M1219,"")</f>
        <v/>
      </c>
      <c s="75" t="str">
        <f t="shared" si="622" ref="AT1219:AT1282">IF(AND($AJ$1=12,$A1219=12),$N1219,"")</f>
        <v/>
      </c>
      <c s="75" t="str">
        <f t="shared" si="623" ref="AU1219:AU1282">IF(AND($AJ$1=12,$A1219=12),$O1219,"")</f>
        <v/>
      </c>
      <c s="75" t="str">
        <f t="shared" si="624" ref="AV1219:AV1282">IF(AND($AJ$1=12,$A1219=12),$P1219,"")</f>
        <v/>
      </c>
      <c s="70"/>
      <c s="70" t="str">
        <f>IF(BC1219="","",IF(BC1219&gt;0,COUNT($AY$2:AY1219),""))</f>
        <v/>
      </c>
      <c s="76" t="str">
        <f t="shared" si="625" ref="AY1219:AY1282">IF(AND($BB$1=12,$A1219=12,$BC$1=$B1219),$A1219,"")</f>
        <v/>
      </c>
      <c s="76" t="str">
        <f t="shared" si="626" ref="AZ1219:AZ1282">IF(AND($BB$1=12,$A1219=12,$BC$1=$B1219),$B1219,"")</f>
        <v/>
      </c>
      <c s="76" t="str">
        <f t="shared" si="627" ref="BA1219:BA1282">IF(AND($BB$1=12,$A1219=12,$BC$1=$B1219),$C1219,"")</f>
        <v/>
      </c>
      <c s="73" t="str">
        <f t="shared" si="628" ref="BB1219:BB1282">IF(AND($BB$1=12,$A1219=12,$BC$1=$B1219),$D1219,"")</f>
        <v/>
      </c>
      <c s="76" t="str">
        <f t="shared" si="629" ref="BC1219:BC1282">IF(AND($BB$1=12,$A1219=12,$BC$1=$B1219),$E1219,"")</f>
        <v/>
      </c>
      <c s="76" t="str">
        <f t="shared" si="630" ref="BD1219:BD1282">IF(AND($BB$1=12,$A1219=12,$BC$1=$B1219),$F1219,"")</f>
        <v/>
      </c>
      <c s="76" t="str">
        <f t="shared" si="631" ref="BE1219:BE1282">IF(AND($BB$1=12,$A1219=12,$BC$1=$B1219),$G1219,"")</f>
        <v/>
      </c>
      <c s="76" t="str">
        <f t="shared" si="632" ref="BF1219:BF1282">IF(AND($BB$1=12,$A1219=12,$BC$1=$B1219),$H1219,"")</f>
        <v/>
      </c>
      <c s="76" t="str">
        <f t="shared" si="633" ref="BG1219:BG1282">IF(AND($BB$1=12,$A1219=12,$BC$1=$B1219),$I1219,"")</f>
        <v/>
      </c>
      <c s="73" t="str">
        <f t="shared" si="634" ref="BH1219:BH1282">IF(AND($BB$1=12,$A1219=12,$BC$1=$B1219),$J1219,"")</f>
        <v/>
      </c>
      <c s="76" t="str">
        <f t="shared" si="635" ref="BI1219:BI1282">IF(AND($BB$1=12,$A1219=12,$BC$1=$B1219),$K1219,"")</f>
        <v/>
      </c>
      <c s="76" t="str">
        <f t="shared" si="636" ref="BJ1219:BJ1282">IF(AND($BB$1=12,$A1219=12,$BC$1=$B1219),$L1219,"")</f>
        <v/>
      </c>
      <c s="76" t="str">
        <f t="shared" si="637" ref="BK1219:BK1282">IF(AND($BB$1=12,$A1219=12,$BC$1=$B1219),$M1219,"")</f>
        <v/>
      </c>
      <c s="76" t="str">
        <f t="shared" si="638" ref="BL1219:BL1282">IF(AND($BB$1=12,$A1219=12,$BC$1=$B1219),$N1219,"")</f>
        <v/>
      </c>
      <c s="76" t="str">
        <f t="shared" si="639" ref="BM1219:BM1282">IF(AND($BB$1=12,$A1219=12,$BC$1=$B1219),$O1219,"")</f>
        <v/>
      </c>
      <c s="76" t="str">
        <f t="shared" si="640" ref="BN1219:BN1282">IF(AND($BB$1=12,$A1219=12,$BC$1=$B1219),$P1219,"")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0" spans="1:157" ht="15.75" customHeight="1">
      <c r="A1220" s="72" t="str">
        <f>IF('S.D.PASTE SHEET'!A1220="","",'S.D.PASTE SHEET'!A1220)</f>
        <v/>
      </c>
      <c s="72" t="str">
        <f>IF('S.D.PASTE SHEET'!B1220="","",'S.D.PASTE SHEET'!B1220)</f>
        <v/>
      </c>
      <c s="72" t="str">
        <f>IF('S.D.PASTE SHEET'!C1220="","",'S.D.PASTE SHEET'!C1220)</f>
        <v/>
      </c>
      <c s="73" t="str">
        <f>IF('S.D.PASTE SHEET'!D1220="","",'S.D.PASTE SHEET'!D1220)</f>
        <v/>
      </c>
      <c s="72" t="str">
        <f>IF('S.D.PASTE SHEET'!E1220="","",UPPER('S.D.PASTE SHEET'!E1220))</f>
        <v/>
      </c>
      <c s="72" t="str">
        <f>IF('S.D.PASTE SHEET'!F1220="","",'S.D.PASTE SHEET'!F1220)</f>
        <v/>
      </c>
      <c s="72" t="str">
        <f>IF('S.D.PASTE SHEET'!G1220="","",UPPER('S.D.PASTE SHEET'!G1220))</f>
        <v/>
      </c>
      <c s="72" t="str">
        <f>IF('S.D.PASTE SHEET'!H1220="","",UPPER('S.D.PASTE SHEET'!H1220))</f>
        <v/>
      </c>
      <c s="72" t="str">
        <f>IF('S.D.PASTE SHEET'!I1220="","",'S.D.PASTE SHEET'!I1220)</f>
        <v/>
      </c>
      <c s="73" t="str">
        <f>IF('S.D.PASTE SHEET'!J1220="","",'S.D.PASTE SHEET'!J1220)</f>
        <v/>
      </c>
      <c s="72" t="str">
        <f>IF('S.D.PASTE SHEET'!K1220="","",'S.D.PASTE SHEET'!K1220)</f>
        <v/>
      </c>
      <c s="72" t="str">
        <f>IF('S.D.PASTE SHEET'!L1220="","",'S.D.PASTE SHEET'!L1220)</f>
        <v/>
      </c>
      <c s="72" t="str">
        <f>IF('S.D.PASTE SHEET'!M1220="","",'S.D.PASTE SHEET'!M1220)</f>
        <v/>
      </c>
      <c s="72" t="str">
        <f>IF('S.D.PASTE SHEET'!N1220="","",'S.D.PASTE SHEET'!N1220)</f>
        <v/>
      </c>
      <c s="72" t="str">
        <f>IF('S.D.PASTE SHEET'!O1220="","",'S.D.PASTE SHEET'!O1220)</f>
        <v/>
      </c>
      <c s="72" t="str">
        <f>IF('S.D.PASTE SHEET'!P1220="","",'S.D.PASTE SHEET'!P1220)</f>
        <v/>
      </c>
      <c s="72" t="str">
        <f>IF('S.D.PASTE SHEET'!Q1220="","",'S.D.PASTE SHEET'!Q1220)</f>
        <v/>
      </c>
      <c s="72" t="str">
        <f>IF('S.D.PASTE SHEET'!R1220="","",'S.D.PASTE SHEET'!R1220)</f>
        <v/>
      </c>
      <c s="72" t="str">
        <f>IF('S.D.PASTE SHEET'!S1220="","",'S.D.PASTE SHEET'!S1220)</f>
        <v/>
      </c>
      <c s="72" t="str">
        <f>IF('S.D.PASTE SHEET'!T1220="","",'S.D.PASTE SHEET'!T1220)</f>
        <v/>
      </c>
      <c s="72" t="str">
        <f>IF('S.D.PASTE SHEET'!U1220="","",'S.D.PASTE SHEET'!U1220)</f>
        <v/>
      </c>
      <c s="72" t="str">
        <f>IF('S.D.PASTE SHEET'!V1220="","",'S.D.PASTE SHEET'!V1220)</f>
        <v/>
      </c>
      <c s="72" t="str">
        <f>IF('S.D.PASTE SHEET'!W1220="","",'S.D.PASTE SHEET'!W1220)</f>
        <v/>
      </c>
      <c s="72" t="str">
        <f>IF('S.D.PASTE SHEET'!X1220="","",'S.D.PASTE SHEET'!X1220)</f>
        <v/>
      </c>
      <c s="72" t="str">
        <f>IF('S.D.PASTE SHEET'!Y1220="","",'S.D.PASTE SHEET'!Y1220)</f>
        <v/>
      </c>
      <c s="72" t="str">
        <f>IF('S.D.PASTE SHEET'!Z1220="","",'S.D.PASTE SHEET'!Z1220)</f>
        <v/>
      </c>
      <c s="72" t="str">
        <f>IF('S.D.PASTE SHEET'!AA1220="","",'S.D.PASTE SHEET'!AA1220)</f>
        <v/>
      </c>
      <c s="72" t="str">
        <f>IF('S.D.PASTE SHEET'!AB1220="","",'S.D.PASTE SHEET'!AB1220)</f>
        <v/>
      </c>
      <c s="72" t="str">
        <f>IF('S.D.PASTE SHEET'!AC1220="","",'S.D.PASTE SHEET'!AC1220)</f>
        <v/>
      </c>
      <c s="72" t="str">
        <f>IF('S.D.PASTE SHEET'!AD1220="","",'S.D.PASTE SHEET'!AD1220)</f>
        <v/>
      </c>
      <c s="74"/>
      <c s="70" t="str">
        <f>IF(AK1220="","",IF(AK1220&gt;0,COUNT($AG$2:AG1220),""))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IF(BC1220="","",IF(BC1220&gt;0,COUNT($AY$2:AY1220),""))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1" spans="1:157" ht="15.75" customHeight="1">
      <c r="A1221" s="72" t="str">
        <f>IF('S.D.PASTE SHEET'!A1221="","",'S.D.PASTE SHEET'!A1221)</f>
        <v/>
      </c>
      <c s="72" t="str">
        <f>IF('S.D.PASTE SHEET'!B1221="","",'S.D.PASTE SHEET'!B1221)</f>
        <v/>
      </c>
      <c s="72" t="str">
        <f>IF('S.D.PASTE SHEET'!C1221="","",'S.D.PASTE SHEET'!C1221)</f>
        <v/>
      </c>
      <c s="73" t="str">
        <f>IF('S.D.PASTE SHEET'!D1221="","",'S.D.PASTE SHEET'!D1221)</f>
        <v/>
      </c>
      <c s="72" t="str">
        <f>IF('S.D.PASTE SHEET'!E1221="","",UPPER('S.D.PASTE SHEET'!E1221))</f>
        <v/>
      </c>
      <c s="72" t="str">
        <f>IF('S.D.PASTE SHEET'!F1221="","",'S.D.PASTE SHEET'!F1221)</f>
        <v/>
      </c>
      <c s="72" t="str">
        <f>IF('S.D.PASTE SHEET'!G1221="","",UPPER('S.D.PASTE SHEET'!G1221))</f>
        <v/>
      </c>
      <c s="72" t="str">
        <f>IF('S.D.PASTE SHEET'!H1221="","",UPPER('S.D.PASTE SHEET'!H1221))</f>
        <v/>
      </c>
      <c s="72" t="str">
        <f>IF('S.D.PASTE SHEET'!I1221="","",'S.D.PASTE SHEET'!I1221)</f>
        <v/>
      </c>
      <c s="73" t="str">
        <f>IF('S.D.PASTE SHEET'!J1221="","",'S.D.PASTE SHEET'!J1221)</f>
        <v/>
      </c>
      <c s="72" t="str">
        <f>IF('S.D.PASTE SHEET'!K1221="","",'S.D.PASTE SHEET'!K1221)</f>
        <v/>
      </c>
      <c s="72" t="str">
        <f>IF('S.D.PASTE SHEET'!L1221="","",'S.D.PASTE SHEET'!L1221)</f>
        <v/>
      </c>
      <c s="72" t="str">
        <f>IF('S.D.PASTE SHEET'!M1221="","",'S.D.PASTE SHEET'!M1221)</f>
        <v/>
      </c>
      <c s="72" t="str">
        <f>IF('S.D.PASTE SHEET'!N1221="","",'S.D.PASTE SHEET'!N1221)</f>
        <v/>
      </c>
      <c s="72" t="str">
        <f>IF('S.D.PASTE SHEET'!O1221="","",'S.D.PASTE SHEET'!O1221)</f>
        <v/>
      </c>
      <c s="72" t="str">
        <f>IF('S.D.PASTE SHEET'!P1221="","",'S.D.PASTE SHEET'!P1221)</f>
        <v/>
      </c>
      <c s="72" t="str">
        <f>IF('S.D.PASTE SHEET'!Q1221="","",'S.D.PASTE SHEET'!Q1221)</f>
        <v/>
      </c>
      <c s="72" t="str">
        <f>IF('S.D.PASTE SHEET'!R1221="","",'S.D.PASTE SHEET'!R1221)</f>
        <v/>
      </c>
      <c s="72" t="str">
        <f>IF('S.D.PASTE SHEET'!S1221="","",'S.D.PASTE SHEET'!S1221)</f>
        <v/>
      </c>
      <c s="72" t="str">
        <f>IF('S.D.PASTE SHEET'!T1221="","",'S.D.PASTE SHEET'!T1221)</f>
        <v/>
      </c>
      <c s="72" t="str">
        <f>IF('S.D.PASTE SHEET'!U1221="","",'S.D.PASTE SHEET'!U1221)</f>
        <v/>
      </c>
      <c s="72" t="str">
        <f>IF('S.D.PASTE SHEET'!V1221="","",'S.D.PASTE SHEET'!V1221)</f>
        <v/>
      </c>
      <c s="72" t="str">
        <f>IF('S.D.PASTE SHEET'!W1221="","",'S.D.PASTE SHEET'!W1221)</f>
        <v/>
      </c>
      <c s="72" t="str">
        <f>IF('S.D.PASTE SHEET'!X1221="","",'S.D.PASTE SHEET'!X1221)</f>
        <v/>
      </c>
      <c s="72" t="str">
        <f>IF('S.D.PASTE SHEET'!Y1221="","",'S.D.PASTE SHEET'!Y1221)</f>
        <v/>
      </c>
      <c s="72" t="str">
        <f>IF('S.D.PASTE SHEET'!Z1221="","",'S.D.PASTE SHEET'!Z1221)</f>
        <v/>
      </c>
      <c s="72" t="str">
        <f>IF('S.D.PASTE SHEET'!AA1221="","",'S.D.PASTE SHEET'!AA1221)</f>
        <v/>
      </c>
      <c s="72" t="str">
        <f>IF('S.D.PASTE SHEET'!AB1221="","",'S.D.PASTE SHEET'!AB1221)</f>
        <v/>
      </c>
      <c s="72" t="str">
        <f>IF('S.D.PASTE SHEET'!AC1221="","",'S.D.PASTE SHEET'!AC1221)</f>
        <v/>
      </c>
      <c s="72" t="str">
        <f>IF('S.D.PASTE SHEET'!AD1221="","",'S.D.PASTE SHEET'!AD1221)</f>
        <v/>
      </c>
      <c s="74"/>
      <c s="70" t="str">
        <f>IF(AK1221="","",IF(AK1221&gt;0,COUNT($AG$2:AG1221),""))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IF(BC1221="","",IF(BC1221&gt;0,COUNT($AY$2:AY1221),""))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2" spans="1:157" ht="15.75" customHeight="1">
      <c r="A1222" s="72" t="str">
        <f>IF('S.D.PASTE SHEET'!A1222="","",'S.D.PASTE SHEET'!A1222)</f>
        <v/>
      </c>
      <c s="72" t="str">
        <f>IF('S.D.PASTE SHEET'!B1222="","",'S.D.PASTE SHEET'!B1222)</f>
        <v/>
      </c>
      <c s="72" t="str">
        <f>IF('S.D.PASTE SHEET'!C1222="","",'S.D.PASTE SHEET'!C1222)</f>
        <v/>
      </c>
      <c s="73" t="str">
        <f>IF('S.D.PASTE SHEET'!D1222="","",'S.D.PASTE SHEET'!D1222)</f>
        <v/>
      </c>
      <c s="72" t="str">
        <f>IF('S.D.PASTE SHEET'!E1222="","",UPPER('S.D.PASTE SHEET'!E1222))</f>
        <v/>
      </c>
      <c s="72" t="str">
        <f>IF('S.D.PASTE SHEET'!F1222="","",'S.D.PASTE SHEET'!F1222)</f>
        <v/>
      </c>
      <c s="72" t="str">
        <f>IF('S.D.PASTE SHEET'!G1222="","",UPPER('S.D.PASTE SHEET'!G1222))</f>
        <v/>
      </c>
      <c s="72" t="str">
        <f>IF('S.D.PASTE SHEET'!H1222="","",UPPER('S.D.PASTE SHEET'!H1222))</f>
        <v/>
      </c>
      <c s="72" t="str">
        <f>IF('S.D.PASTE SHEET'!I1222="","",'S.D.PASTE SHEET'!I1222)</f>
        <v/>
      </c>
      <c s="73" t="str">
        <f>IF('S.D.PASTE SHEET'!J1222="","",'S.D.PASTE SHEET'!J1222)</f>
        <v/>
      </c>
      <c s="72" t="str">
        <f>IF('S.D.PASTE SHEET'!K1222="","",'S.D.PASTE SHEET'!K1222)</f>
        <v/>
      </c>
      <c s="72" t="str">
        <f>IF('S.D.PASTE SHEET'!L1222="","",'S.D.PASTE SHEET'!L1222)</f>
        <v/>
      </c>
      <c s="72" t="str">
        <f>IF('S.D.PASTE SHEET'!M1222="","",'S.D.PASTE SHEET'!M1222)</f>
        <v/>
      </c>
      <c s="72" t="str">
        <f>IF('S.D.PASTE SHEET'!N1222="","",'S.D.PASTE SHEET'!N1222)</f>
        <v/>
      </c>
      <c s="72" t="str">
        <f>IF('S.D.PASTE SHEET'!O1222="","",'S.D.PASTE SHEET'!O1222)</f>
        <v/>
      </c>
      <c s="72" t="str">
        <f>IF('S.D.PASTE SHEET'!P1222="","",'S.D.PASTE SHEET'!P1222)</f>
        <v/>
      </c>
      <c s="72" t="str">
        <f>IF('S.D.PASTE SHEET'!Q1222="","",'S.D.PASTE SHEET'!Q1222)</f>
        <v/>
      </c>
      <c s="72" t="str">
        <f>IF('S.D.PASTE SHEET'!R1222="","",'S.D.PASTE SHEET'!R1222)</f>
        <v/>
      </c>
      <c s="72" t="str">
        <f>IF('S.D.PASTE SHEET'!S1222="","",'S.D.PASTE SHEET'!S1222)</f>
        <v/>
      </c>
      <c s="72" t="str">
        <f>IF('S.D.PASTE SHEET'!T1222="","",'S.D.PASTE SHEET'!T1222)</f>
        <v/>
      </c>
      <c s="72" t="str">
        <f>IF('S.D.PASTE SHEET'!U1222="","",'S.D.PASTE SHEET'!U1222)</f>
        <v/>
      </c>
      <c s="72" t="str">
        <f>IF('S.D.PASTE SHEET'!V1222="","",'S.D.PASTE SHEET'!V1222)</f>
        <v/>
      </c>
      <c s="72" t="str">
        <f>IF('S.D.PASTE SHEET'!W1222="","",'S.D.PASTE SHEET'!W1222)</f>
        <v/>
      </c>
      <c s="72" t="str">
        <f>IF('S.D.PASTE SHEET'!X1222="","",'S.D.PASTE SHEET'!X1222)</f>
        <v/>
      </c>
      <c s="72" t="str">
        <f>IF('S.D.PASTE SHEET'!Y1222="","",'S.D.PASTE SHEET'!Y1222)</f>
        <v/>
      </c>
      <c s="72" t="str">
        <f>IF('S.D.PASTE SHEET'!Z1222="","",'S.D.PASTE SHEET'!Z1222)</f>
        <v/>
      </c>
      <c s="72" t="str">
        <f>IF('S.D.PASTE SHEET'!AA1222="","",'S.D.PASTE SHEET'!AA1222)</f>
        <v/>
      </c>
      <c s="72" t="str">
        <f>IF('S.D.PASTE SHEET'!AB1222="","",'S.D.PASTE SHEET'!AB1222)</f>
        <v/>
      </c>
      <c s="72" t="str">
        <f>IF('S.D.PASTE SHEET'!AC1222="","",'S.D.PASTE SHEET'!AC1222)</f>
        <v/>
      </c>
      <c s="72" t="str">
        <f>IF('S.D.PASTE SHEET'!AD1222="","",'S.D.PASTE SHEET'!AD1222)</f>
        <v/>
      </c>
      <c s="74"/>
      <c s="70" t="str">
        <f>IF(AK1222="","",IF(AK1222&gt;0,COUNT($AG$2:AG1222),""))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IF(BC1222="","",IF(BC1222&gt;0,COUNT($AY$2:AY1222),""))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3" spans="1:157" ht="15.75" customHeight="1">
      <c r="A1223" s="72" t="str">
        <f>IF('S.D.PASTE SHEET'!A1223="","",'S.D.PASTE SHEET'!A1223)</f>
        <v/>
      </c>
      <c s="72" t="str">
        <f>IF('S.D.PASTE SHEET'!B1223="","",'S.D.PASTE SHEET'!B1223)</f>
        <v/>
      </c>
      <c s="72" t="str">
        <f>IF('S.D.PASTE SHEET'!C1223="","",'S.D.PASTE SHEET'!C1223)</f>
        <v/>
      </c>
      <c s="73" t="str">
        <f>IF('S.D.PASTE SHEET'!D1223="","",'S.D.PASTE SHEET'!D1223)</f>
        <v/>
      </c>
      <c s="72" t="str">
        <f>IF('S.D.PASTE SHEET'!E1223="","",UPPER('S.D.PASTE SHEET'!E1223))</f>
        <v/>
      </c>
      <c s="72" t="str">
        <f>IF('S.D.PASTE SHEET'!F1223="","",'S.D.PASTE SHEET'!F1223)</f>
        <v/>
      </c>
      <c s="72" t="str">
        <f>IF('S.D.PASTE SHEET'!G1223="","",UPPER('S.D.PASTE SHEET'!G1223))</f>
        <v/>
      </c>
      <c s="72" t="str">
        <f>IF('S.D.PASTE SHEET'!H1223="","",UPPER('S.D.PASTE SHEET'!H1223))</f>
        <v/>
      </c>
      <c s="72" t="str">
        <f>IF('S.D.PASTE SHEET'!I1223="","",'S.D.PASTE SHEET'!I1223)</f>
        <v/>
      </c>
      <c s="73" t="str">
        <f>IF('S.D.PASTE SHEET'!J1223="","",'S.D.PASTE SHEET'!J1223)</f>
        <v/>
      </c>
      <c s="72" t="str">
        <f>IF('S.D.PASTE SHEET'!K1223="","",'S.D.PASTE SHEET'!K1223)</f>
        <v/>
      </c>
      <c s="72" t="str">
        <f>IF('S.D.PASTE SHEET'!L1223="","",'S.D.PASTE SHEET'!L1223)</f>
        <v/>
      </c>
      <c s="72" t="str">
        <f>IF('S.D.PASTE SHEET'!M1223="","",'S.D.PASTE SHEET'!M1223)</f>
        <v/>
      </c>
      <c s="72" t="str">
        <f>IF('S.D.PASTE SHEET'!N1223="","",'S.D.PASTE SHEET'!N1223)</f>
        <v/>
      </c>
      <c s="72" t="str">
        <f>IF('S.D.PASTE SHEET'!O1223="","",'S.D.PASTE SHEET'!O1223)</f>
        <v/>
      </c>
      <c s="72" t="str">
        <f>IF('S.D.PASTE SHEET'!P1223="","",'S.D.PASTE SHEET'!P1223)</f>
        <v/>
      </c>
      <c s="72" t="str">
        <f>IF('S.D.PASTE SHEET'!Q1223="","",'S.D.PASTE SHEET'!Q1223)</f>
        <v/>
      </c>
      <c s="72" t="str">
        <f>IF('S.D.PASTE SHEET'!R1223="","",'S.D.PASTE SHEET'!R1223)</f>
        <v/>
      </c>
      <c s="72" t="str">
        <f>IF('S.D.PASTE SHEET'!S1223="","",'S.D.PASTE SHEET'!S1223)</f>
        <v/>
      </c>
      <c s="72" t="str">
        <f>IF('S.D.PASTE SHEET'!T1223="","",'S.D.PASTE SHEET'!T1223)</f>
        <v/>
      </c>
      <c s="72" t="str">
        <f>IF('S.D.PASTE SHEET'!U1223="","",'S.D.PASTE SHEET'!U1223)</f>
        <v/>
      </c>
      <c s="72" t="str">
        <f>IF('S.D.PASTE SHEET'!V1223="","",'S.D.PASTE SHEET'!V1223)</f>
        <v/>
      </c>
      <c s="72" t="str">
        <f>IF('S.D.PASTE SHEET'!W1223="","",'S.D.PASTE SHEET'!W1223)</f>
        <v/>
      </c>
      <c s="72" t="str">
        <f>IF('S.D.PASTE SHEET'!X1223="","",'S.D.PASTE SHEET'!X1223)</f>
        <v/>
      </c>
      <c s="72" t="str">
        <f>IF('S.D.PASTE SHEET'!Y1223="","",'S.D.PASTE SHEET'!Y1223)</f>
        <v/>
      </c>
      <c s="72" t="str">
        <f>IF('S.D.PASTE SHEET'!Z1223="","",'S.D.PASTE SHEET'!Z1223)</f>
        <v/>
      </c>
      <c s="72" t="str">
        <f>IF('S.D.PASTE SHEET'!AA1223="","",'S.D.PASTE SHEET'!AA1223)</f>
        <v/>
      </c>
      <c s="72" t="str">
        <f>IF('S.D.PASTE SHEET'!AB1223="","",'S.D.PASTE SHEET'!AB1223)</f>
        <v/>
      </c>
      <c s="72" t="str">
        <f>IF('S.D.PASTE SHEET'!AC1223="","",'S.D.PASTE SHEET'!AC1223)</f>
        <v/>
      </c>
      <c s="72" t="str">
        <f>IF('S.D.PASTE SHEET'!AD1223="","",'S.D.PASTE SHEET'!AD1223)</f>
        <v/>
      </c>
      <c s="74"/>
      <c s="70" t="str">
        <f>IF(AK1223="","",IF(AK1223&gt;0,COUNT($AG$2:AG1223),""))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IF(BC1223="","",IF(BC1223&gt;0,COUNT($AY$2:AY1223),""))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4" spans="1:157" ht="15.75" customHeight="1">
      <c r="A1224" s="72" t="str">
        <f>IF('S.D.PASTE SHEET'!A1224="","",'S.D.PASTE SHEET'!A1224)</f>
        <v/>
      </c>
      <c s="72" t="str">
        <f>IF('S.D.PASTE SHEET'!B1224="","",'S.D.PASTE SHEET'!B1224)</f>
        <v/>
      </c>
      <c s="72" t="str">
        <f>IF('S.D.PASTE SHEET'!C1224="","",'S.D.PASTE SHEET'!C1224)</f>
        <v/>
      </c>
      <c s="73" t="str">
        <f>IF('S.D.PASTE SHEET'!D1224="","",'S.D.PASTE SHEET'!D1224)</f>
        <v/>
      </c>
      <c s="72" t="str">
        <f>IF('S.D.PASTE SHEET'!E1224="","",UPPER('S.D.PASTE SHEET'!E1224))</f>
        <v/>
      </c>
      <c s="72" t="str">
        <f>IF('S.D.PASTE SHEET'!F1224="","",'S.D.PASTE SHEET'!F1224)</f>
        <v/>
      </c>
      <c s="72" t="str">
        <f>IF('S.D.PASTE SHEET'!G1224="","",UPPER('S.D.PASTE SHEET'!G1224))</f>
        <v/>
      </c>
      <c s="72" t="str">
        <f>IF('S.D.PASTE SHEET'!H1224="","",UPPER('S.D.PASTE SHEET'!H1224))</f>
        <v/>
      </c>
      <c s="72" t="str">
        <f>IF('S.D.PASTE SHEET'!I1224="","",'S.D.PASTE SHEET'!I1224)</f>
        <v/>
      </c>
      <c s="73" t="str">
        <f>IF('S.D.PASTE SHEET'!J1224="","",'S.D.PASTE SHEET'!J1224)</f>
        <v/>
      </c>
      <c s="72" t="str">
        <f>IF('S.D.PASTE SHEET'!K1224="","",'S.D.PASTE SHEET'!K1224)</f>
        <v/>
      </c>
      <c s="72" t="str">
        <f>IF('S.D.PASTE SHEET'!L1224="","",'S.D.PASTE SHEET'!L1224)</f>
        <v/>
      </c>
      <c s="72" t="str">
        <f>IF('S.D.PASTE SHEET'!M1224="","",'S.D.PASTE SHEET'!M1224)</f>
        <v/>
      </c>
      <c s="72" t="str">
        <f>IF('S.D.PASTE SHEET'!N1224="","",'S.D.PASTE SHEET'!N1224)</f>
        <v/>
      </c>
      <c s="72" t="str">
        <f>IF('S.D.PASTE SHEET'!O1224="","",'S.D.PASTE SHEET'!O1224)</f>
        <v/>
      </c>
      <c s="72" t="str">
        <f>IF('S.D.PASTE SHEET'!P1224="","",'S.D.PASTE SHEET'!P1224)</f>
        <v/>
      </c>
      <c s="72" t="str">
        <f>IF('S.D.PASTE SHEET'!Q1224="","",'S.D.PASTE SHEET'!Q1224)</f>
        <v/>
      </c>
      <c s="72" t="str">
        <f>IF('S.D.PASTE SHEET'!R1224="","",'S.D.PASTE SHEET'!R1224)</f>
        <v/>
      </c>
      <c s="72" t="str">
        <f>IF('S.D.PASTE SHEET'!S1224="","",'S.D.PASTE SHEET'!S1224)</f>
        <v/>
      </c>
      <c s="72" t="str">
        <f>IF('S.D.PASTE SHEET'!T1224="","",'S.D.PASTE SHEET'!T1224)</f>
        <v/>
      </c>
      <c s="72" t="str">
        <f>IF('S.D.PASTE SHEET'!U1224="","",'S.D.PASTE SHEET'!U1224)</f>
        <v/>
      </c>
      <c s="72" t="str">
        <f>IF('S.D.PASTE SHEET'!V1224="","",'S.D.PASTE SHEET'!V1224)</f>
        <v/>
      </c>
      <c s="72" t="str">
        <f>IF('S.D.PASTE SHEET'!W1224="","",'S.D.PASTE SHEET'!W1224)</f>
        <v/>
      </c>
      <c s="72" t="str">
        <f>IF('S.D.PASTE SHEET'!X1224="","",'S.D.PASTE SHEET'!X1224)</f>
        <v/>
      </c>
      <c s="72" t="str">
        <f>IF('S.D.PASTE SHEET'!Y1224="","",'S.D.PASTE SHEET'!Y1224)</f>
        <v/>
      </c>
      <c s="72" t="str">
        <f>IF('S.D.PASTE SHEET'!Z1224="","",'S.D.PASTE SHEET'!Z1224)</f>
        <v/>
      </c>
      <c s="72" t="str">
        <f>IF('S.D.PASTE SHEET'!AA1224="","",'S.D.PASTE SHEET'!AA1224)</f>
        <v/>
      </c>
      <c s="72" t="str">
        <f>IF('S.D.PASTE SHEET'!AB1224="","",'S.D.PASTE SHEET'!AB1224)</f>
        <v/>
      </c>
      <c s="72" t="str">
        <f>IF('S.D.PASTE SHEET'!AC1224="","",'S.D.PASTE SHEET'!AC1224)</f>
        <v/>
      </c>
      <c s="72" t="str">
        <f>IF('S.D.PASTE SHEET'!AD1224="","",'S.D.PASTE SHEET'!AD1224)</f>
        <v/>
      </c>
      <c s="74"/>
      <c s="70" t="str">
        <f>IF(AK1224="","",IF(AK1224&gt;0,COUNT($AG$2:AG1224),""))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IF(BC1224="","",IF(BC1224&gt;0,COUNT($AY$2:AY1224),""))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5" spans="1:157" ht="15.75" customHeight="1">
      <c r="A1225" s="72" t="str">
        <f>IF('S.D.PASTE SHEET'!A1225="","",'S.D.PASTE SHEET'!A1225)</f>
        <v/>
      </c>
      <c s="72" t="str">
        <f>IF('S.D.PASTE SHEET'!B1225="","",'S.D.PASTE SHEET'!B1225)</f>
        <v/>
      </c>
      <c s="72" t="str">
        <f>IF('S.D.PASTE SHEET'!C1225="","",'S.D.PASTE SHEET'!C1225)</f>
        <v/>
      </c>
      <c s="73" t="str">
        <f>IF('S.D.PASTE SHEET'!D1225="","",'S.D.PASTE SHEET'!D1225)</f>
        <v/>
      </c>
      <c s="72" t="str">
        <f>IF('S.D.PASTE SHEET'!E1225="","",UPPER('S.D.PASTE SHEET'!E1225))</f>
        <v/>
      </c>
      <c s="72" t="str">
        <f>IF('S.D.PASTE SHEET'!F1225="","",'S.D.PASTE SHEET'!F1225)</f>
        <v/>
      </c>
      <c s="72" t="str">
        <f>IF('S.D.PASTE SHEET'!G1225="","",UPPER('S.D.PASTE SHEET'!G1225))</f>
        <v/>
      </c>
      <c s="72" t="str">
        <f>IF('S.D.PASTE SHEET'!H1225="","",UPPER('S.D.PASTE SHEET'!H1225))</f>
        <v/>
      </c>
      <c s="72" t="str">
        <f>IF('S.D.PASTE SHEET'!I1225="","",'S.D.PASTE SHEET'!I1225)</f>
        <v/>
      </c>
      <c s="73" t="str">
        <f>IF('S.D.PASTE SHEET'!J1225="","",'S.D.PASTE SHEET'!J1225)</f>
        <v/>
      </c>
      <c s="72" t="str">
        <f>IF('S.D.PASTE SHEET'!K1225="","",'S.D.PASTE SHEET'!K1225)</f>
        <v/>
      </c>
      <c s="72" t="str">
        <f>IF('S.D.PASTE SHEET'!L1225="","",'S.D.PASTE SHEET'!L1225)</f>
        <v/>
      </c>
      <c s="72" t="str">
        <f>IF('S.D.PASTE SHEET'!M1225="","",'S.D.PASTE SHEET'!M1225)</f>
        <v/>
      </c>
      <c s="72" t="str">
        <f>IF('S.D.PASTE SHEET'!N1225="","",'S.D.PASTE SHEET'!N1225)</f>
        <v/>
      </c>
      <c s="72" t="str">
        <f>IF('S.D.PASTE SHEET'!O1225="","",'S.D.PASTE SHEET'!O1225)</f>
        <v/>
      </c>
      <c s="72" t="str">
        <f>IF('S.D.PASTE SHEET'!P1225="","",'S.D.PASTE SHEET'!P1225)</f>
        <v/>
      </c>
      <c s="72" t="str">
        <f>IF('S.D.PASTE SHEET'!Q1225="","",'S.D.PASTE SHEET'!Q1225)</f>
        <v/>
      </c>
      <c s="72" t="str">
        <f>IF('S.D.PASTE SHEET'!R1225="","",'S.D.PASTE SHEET'!R1225)</f>
        <v/>
      </c>
      <c s="72" t="str">
        <f>IF('S.D.PASTE SHEET'!S1225="","",'S.D.PASTE SHEET'!S1225)</f>
        <v/>
      </c>
      <c s="72" t="str">
        <f>IF('S.D.PASTE SHEET'!T1225="","",'S.D.PASTE SHEET'!T1225)</f>
        <v/>
      </c>
      <c s="72" t="str">
        <f>IF('S.D.PASTE SHEET'!U1225="","",'S.D.PASTE SHEET'!U1225)</f>
        <v/>
      </c>
      <c s="72" t="str">
        <f>IF('S.D.PASTE SHEET'!V1225="","",'S.D.PASTE SHEET'!V1225)</f>
        <v/>
      </c>
      <c s="72" t="str">
        <f>IF('S.D.PASTE SHEET'!W1225="","",'S.D.PASTE SHEET'!W1225)</f>
        <v/>
      </c>
      <c s="72" t="str">
        <f>IF('S.D.PASTE SHEET'!X1225="","",'S.D.PASTE SHEET'!X1225)</f>
        <v/>
      </c>
      <c s="72" t="str">
        <f>IF('S.D.PASTE SHEET'!Y1225="","",'S.D.PASTE SHEET'!Y1225)</f>
        <v/>
      </c>
      <c s="72" t="str">
        <f>IF('S.D.PASTE SHEET'!Z1225="","",'S.D.PASTE SHEET'!Z1225)</f>
        <v/>
      </c>
      <c s="72" t="str">
        <f>IF('S.D.PASTE SHEET'!AA1225="","",'S.D.PASTE SHEET'!AA1225)</f>
        <v/>
      </c>
      <c s="72" t="str">
        <f>IF('S.D.PASTE SHEET'!AB1225="","",'S.D.PASTE SHEET'!AB1225)</f>
        <v/>
      </c>
      <c s="72" t="str">
        <f>IF('S.D.PASTE SHEET'!AC1225="","",'S.D.PASTE SHEET'!AC1225)</f>
        <v/>
      </c>
      <c s="72" t="str">
        <f>IF('S.D.PASTE SHEET'!AD1225="","",'S.D.PASTE SHEET'!AD1225)</f>
        <v/>
      </c>
      <c s="74"/>
      <c s="70" t="str">
        <f>IF(AK1225="","",IF(AK1225&gt;0,COUNT($AG$2:AG1225),""))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IF(BC1225="","",IF(BC1225&gt;0,COUNT($AY$2:AY1225),""))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6" spans="1:157" ht="15.75" customHeight="1">
      <c r="A1226" s="72" t="str">
        <f>IF('S.D.PASTE SHEET'!A1226="","",'S.D.PASTE SHEET'!A1226)</f>
        <v/>
      </c>
      <c s="72" t="str">
        <f>IF('S.D.PASTE SHEET'!B1226="","",'S.D.PASTE SHEET'!B1226)</f>
        <v/>
      </c>
      <c s="72" t="str">
        <f>IF('S.D.PASTE SHEET'!C1226="","",'S.D.PASTE SHEET'!C1226)</f>
        <v/>
      </c>
      <c s="73" t="str">
        <f>IF('S.D.PASTE SHEET'!D1226="","",'S.D.PASTE SHEET'!D1226)</f>
        <v/>
      </c>
      <c s="72" t="str">
        <f>IF('S.D.PASTE SHEET'!E1226="","",UPPER('S.D.PASTE SHEET'!E1226))</f>
        <v/>
      </c>
      <c s="72" t="str">
        <f>IF('S.D.PASTE SHEET'!F1226="","",'S.D.PASTE SHEET'!F1226)</f>
        <v/>
      </c>
      <c s="72" t="str">
        <f>IF('S.D.PASTE SHEET'!G1226="","",UPPER('S.D.PASTE SHEET'!G1226))</f>
        <v/>
      </c>
      <c s="72" t="str">
        <f>IF('S.D.PASTE SHEET'!H1226="","",UPPER('S.D.PASTE SHEET'!H1226))</f>
        <v/>
      </c>
      <c s="72" t="str">
        <f>IF('S.D.PASTE SHEET'!I1226="","",'S.D.PASTE SHEET'!I1226)</f>
        <v/>
      </c>
      <c s="73" t="str">
        <f>IF('S.D.PASTE SHEET'!J1226="","",'S.D.PASTE SHEET'!J1226)</f>
        <v/>
      </c>
      <c s="72" t="str">
        <f>IF('S.D.PASTE SHEET'!K1226="","",'S.D.PASTE SHEET'!K1226)</f>
        <v/>
      </c>
      <c s="72" t="str">
        <f>IF('S.D.PASTE SHEET'!L1226="","",'S.D.PASTE SHEET'!L1226)</f>
        <v/>
      </c>
      <c s="72" t="str">
        <f>IF('S.D.PASTE SHEET'!M1226="","",'S.D.PASTE SHEET'!M1226)</f>
        <v/>
      </c>
      <c s="72" t="str">
        <f>IF('S.D.PASTE SHEET'!N1226="","",'S.D.PASTE SHEET'!N1226)</f>
        <v/>
      </c>
      <c s="72" t="str">
        <f>IF('S.D.PASTE SHEET'!O1226="","",'S.D.PASTE SHEET'!O1226)</f>
        <v/>
      </c>
      <c s="72" t="str">
        <f>IF('S.D.PASTE SHEET'!P1226="","",'S.D.PASTE SHEET'!P1226)</f>
        <v/>
      </c>
      <c s="72" t="str">
        <f>IF('S.D.PASTE SHEET'!Q1226="","",'S.D.PASTE SHEET'!Q1226)</f>
        <v/>
      </c>
      <c s="72" t="str">
        <f>IF('S.D.PASTE SHEET'!R1226="","",'S.D.PASTE SHEET'!R1226)</f>
        <v/>
      </c>
      <c s="72" t="str">
        <f>IF('S.D.PASTE SHEET'!S1226="","",'S.D.PASTE SHEET'!S1226)</f>
        <v/>
      </c>
      <c s="72" t="str">
        <f>IF('S.D.PASTE SHEET'!T1226="","",'S.D.PASTE SHEET'!T1226)</f>
        <v/>
      </c>
      <c s="72" t="str">
        <f>IF('S.D.PASTE SHEET'!U1226="","",'S.D.PASTE SHEET'!U1226)</f>
        <v/>
      </c>
      <c s="72" t="str">
        <f>IF('S.D.PASTE SHEET'!V1226="","",'S.D.PASTE SHEET'!V1226)</f>
        <v/>
      </c>
      <c s="72" t="str">
        <f>IF('S.D.PASTE SHEET'!W1226="","",'S.D.PASTE SHEET'!W1226)</f>
        <v/>
      </c>
      <c s="72" t="str">
        <f>IF('S.D.PASTE SHEET'!X1226="","",'S.D.PASTE SHEET'!X1226)</f>
        <v/>
      </c>
      <c s="72" t="str">
        <f>IF('S.D.PASTE SHEET'!Y1226="","",'S.D.PASTE SHEET'!Y1226)</f>
        <v/>
      </c>
      <c s="72" t="str">
        <f>IF('S.D.PASTE SHEET'!Z1226="","",'S.D.PASTE SHEET'!Z1226)</f>
        <v/>
      </c>
      <c s="72" t="str">
        <f>IF('S.D.PASTE SHEET'!AA1226="","",'S.D.PASTE SHEET'!AA1226)</f>
        <v/>
      </c>
      <c s="72" t="str">
        <f>IF('S.D.PASTE SHEET'!AB1226="","",'S.D.PASTE SHEET'!AB1226)</f>
        <v/>
      </c>
      <c s="72" t="str">
        <f>IF('S.D.PASTE SHEET'!AC1226="","",'S.D.PASTE SHEET'!AC1226)</f>
        <v/>
      </c>
      <c s="72" t="str">
        <f>IF('S.D.PASTE SHEET'!AD1226="","",'S.D.PASTE SHEET'!AD1226)</f>
        <v/>
      </c>
      <c s="74"/>
      <c s="70" t="str">
        <f>IF(AK1226="","",IF(AK1226&gt;0,COUNT($AG$2:AG1226),""))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IF(BC1226="","",IF(BC1226&gt;0,COUNT($AY$2:AY1226),""))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7" spans="1:157" ht="15.75" customHeight="1">
      <c r="A1227" s="72" t="str">
        <f>IF('S.D.PASTE SHEET'!A1227="","",'S.D.PASTE SHEET'!A1227)</f>
        <v/>
      </c>
      <c s="72" t="str">
        <f>IF('S.D.PASTE SHEET'!B1227="","",'S.D.PASTE SHEET'!B1227)</f>
        <v/>
      </c>
      <c s="72" t="str">
        <f>IF('S.D.PASTE SHEET'!C1227="","",'S.D.PASTE SHEET'!C1227)</f>
        <v/>
      </c>
      <c s="73" t="str">
        <f>IF('S.D.PASTE SHEET'!D1227="","",'S.D.PASTE SHEET'!D1227)</f>
        <v/>
      </c>
      <c s="72" t="str">
        <f>IF('S.D.PASTE SHEET'!E1227="","",UPPER('S.D.PASTE SHEET'!E1227))</f>
        <v/>
      </c>
      <c s="72" t="str">
        <f>IF('S.D.PASTE SHEET'!F1227="","",'S.D.PASTE SHEET'!F1227)</f>
        <v/>
      </c>
      <c s="72" t="str">
        <f>IF('S.D.PASTE SHEET'!G1227="","",UPPER('S.D.PASTE SHEET'!G1227))</f>
        <v/>
      </c>
      <c s="72" t="str">
        <f>IF('S.D.PASTE SHEET'!H1227="","",UPPER('S.D.PASTE SHEET'!H1227))</f>
        <v/>
      </c>
      <c s="72" t="str">
        <f>IF('S.D.PASTE SHEET'!I1227="","",'S.D.PASTE SHEET'!I1227)</f>
        <v/>
      </c>
      <c s="73" t="str">
        <f>IF('S.D.PASTE SHEET'!J1227="","",'S.D.PASTE SHEET'!J1227)</f>
        <v/>
      </c>
      <c s="72" t="str">
        <f>IF('S.D.PASTE SHEET'!K1227="","",'S.D.PASTE SHEET'!K1227)</f>
        <v/>
      </c>
      <c s="72" t="str">
        <f>IF('S.D.PASTE SHEET'!L1227="","",'S.D.PASTE SHEET'!L1227)</f>
        <v/>
      </c>
      <c s="72" t="str">
        <f>IF('S.D.PASTE SHEET'!M1227="","",'S.D.PASTE SHEET'!M1227)</f>
        <v/>
      </c>
      <c s="72" t="str">
        <f>IF('S.D.PASTE SHEET'!N1227="","",'S.D.PASTE SHEET'!N1227)</f>
        <v/>
      </c>
      <c s="72" t="str">
        <f>IF('S.D.PASTE SHEET'!O1227="","",'S.D.PASTE SHEET'!O1227)</f>
        <v/>
      </c>
      <c s="72" t="str">
        <f>IF('S.D.PASTE SHEET'!P1227="","",'S.D.PASTE SHEET'!P1227)</f>
        <v/>
      </c>
      <c s="72" t="str">
        <f>IF('S.D.PASTE SHEET'!Q1227="","",'S.D.PASTE SHEET'!Q1227)</f>
        <v/>
      </c>
      <c s="72" t="str">
        <f>IF('S.D.PASTE SHEET'!R1227="","",'S.D.PASTE SHEET'!R1227)</f>
        <v/>
      </c>
      <c s="72" t="str">
        <f>IF('S.D.PASTE SHEET'!S1227="","",'S.D.PASTE SHEET'!S1227)</f>
        <v/>
      </c>
      <c s="72" t="str">
        <f>IF('S.D.PASTE SHEET'!T1227="","",'S.D.PASTE SHEET'!T1227)</f>
        <v/>
      </c>
      <c s="72" t="str">
        <f>IF('S.D.PASTE SHEET'!U1227="","",'S.D.PASTE SHEET'!U1227)</f>
        <v/>
      </c>
      <c s="72" t="str">
        <f>IF('S.D.PASTE SHEET'!V1227="","",'S.D.PASTE SHEET'!V1227)</f>
        <v/>
      </c>
      <c s="72" t="str">
        <f>IF('S.D.PASTE SHEET'!W1227="","",'S.D.PASTE SHEET'!W1227)</f>
        <v/>
      </c>
      <c s="72" t="str">
        <f>IF('S.D.PASTE SHEET'!X1227="","",'S.D.PASTE SHEET'!X1227)</f>
        <v/>
      </c>
      <c s="72" t="str">
        <f>IF('S.D.PASTE SHEET'!Y1227="","",'S.D.PASTE SHEET'!Y1227)</f>
        <v/>
      </c>
      <c s="72" t="str">
        <f>IF('S.D.PASTE SHEET'!Z1227="","",'S.D.PASTE SHEET'!Z1227)</f>
        <v/>
      </c>
      <c s="72" t="str">
        <f>IF('S.D.PASTE SHEET'!AA1227="","",'S.D.PASTE SHEET'!AA1227)</f>
        <v/>
      </c>
      <c s="72" t="str">
        <f>IF('S.D.PASTE SHEET'!AB1227="","",'S.D.PASTE SHEET'!AB1227)</f>
        <v/>
      </c>
      <c s="72" t="str">
        <f>IF('S.D.PASTE SHEET'!AC1227="","",'S.D.PASTE SHEET'!AC1227)</f>
        <v/>
      </c>
      <c s="72" t="str">
        <f>IF('S.D.PASTE SHEET'!AD1227="","",'S.D.PASTE SHEET'!AD1227)</f>
        <v/>
      </c>
      <c s="74"/>
      <c s="70" t="str">
        <f>IF(AK1227="","",IF(AK1227&gt;0,COUNT($AG$2:AG1227),""))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IF(BC1227="","",IF(BC1227&gt;0,COUNT($AY$2:AY1227),""))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8" spans="1:157" ht="15.75" customHeight="1">
      <c r="A1228" s="72" t="str">
        <f>IF('S.D.PASTE SHEET'!A1228="","",'S.D.PASTE SHEET'!A1228)</f>
        <v/>
      </c>
      <c s="72" t="str">
        <f>IF('S.D.PASTE SHEET'!B1228="","",'S.D.PASTE SHEET'!B1228)</f>
        <v/>
      </c>
      <c s="72" t="str">
        <f>IF('S.D.PASTE SHEET'!C1228="","",'S.D.PASTE SHEET'!C1228)</f>
        <v/>
      </c>
      <c s="73" t="str">
        <f>IF('S.D.PASTE SHEET'!D1228="","",'S.D.PASTE SHEET'!D1228)</f>
        <v/>
      </c>
      <c s="72" t="str">
        <f>IF('S.D.PASTE SHEET'!E1228="","",UPPER('S.D.PASTE SHEET'!E1228))</f>
        <v/>
      </c>
      <c s="72" t="str">
        <f>IF('S.D.PASTE SHEET'!F1228="","",'S.D.PASTE SHEET'!F1228)</f>
        <v/>
      </c>
      <c s="72" t="str">
        <f>IF('S.D.PASTE SHEET'!G1228="","",UPPER('S.D.PASTE SHEET'!G1228))</f>
        <v/>
      </c>
      <c s="72" t="str">
        <f>IF('S.D.PASTE SHEET'!H1228="","",UPPER('S.D.PASTE SHEET'!H1228))</f>
        <v/>
      </c>
      <c s="72" t="str">
        <f>IF('S.D.PASTE SHEET'!I1228="","",'S.D.PASTE SHEET'!I1228)</f>
        <v/>
      </c>
      <c s="73" t="str">
        <f>IF('S.D.PASTE SHEET'!J1228="","",'S.D.PASTE SHEET'!J1228)</f>
        <v/>
      </c>
      <c s="72" t="str">
        <f>IF('S.D.PASTE SHEET'!K1228="","",'S.D.PASTE SHEET'!K1228)</f>
        <v/>
      </c>
      <c s="72" t="str">
        <f>IF('S.D.PASTE SHEET'!L1228="","",'S.D.PASTE SHEET'!L1228)</f>
        <v/>
      </c>
      <c s="72" t="str">
        <f>IF('S.D.PASTE SHEET'!M1228="","",'S.D.PASTE SHEET'!M1228)</f>
        <v/>
      </c>
      <c s="72" t="str">
        <f>IF('S.D.PASTE SHEET'!N1228="","",'S.D.PASTE SHEET'!N1228)</f>
        <v/>
      </c>
      <c s="72" t="str">
        <f>IF('S.D.PASTE SHEET'!O1228="","",'S.D.PASTE SHEET'!O1228)</f>
        <v/>
      </c>
      <c s="72" t="str">
        <f>IF('S.D.PASTE SHEET'!P1228="","",'S.D.PASTE SHEET'!P1228)</f>
        <v/>
      </c>
      <c s="72" t="str">
        <f>IF('S.D.PASTE SHEET'!Q1228="","",'S.D.PASTE SHEET'!Q1228)</f>
        <v/>
      </c>
      <c s="72" t="str">
        <f>IF('S.D.PASTE SHEET'!R1228="","",'S.D.PASTE SHEET'!R1228)</f>
        <v/>
      </c>
      <c s="72" t="str">
        <f>IF('S.D.PASTE SHEET'!S1228="","",'S.D.PASTE SHEET'!S1228)</f>
        <v/>
      </c>
      <c s="72" t="str">
        <f>IF('S.D.PASTE SHEET'!T1228="","",'S.D.PASTE SHEET'!T1228)</f>
        <v/>
      </c>
      <c s="72" t="str">
        <f>IF('S.D.PASTE SHEET'!U1228="","",'S.D.PASTE SHEET'!U1228)</f>
        <v/>
      </c>
      <c s="72" t="str">
        <f>IF('S.D.PASTE SHEET'!V1228="","",'S.D.PASTE SHEET'!V1228)</f>
        <v/>
      </c>
      <c s="72" t="str">
        <f>IF('S.D.PASTE SHEET'!W1228="","",'S.D.PASTE SHEET'!W1228)</f>
        <v/>
      </c>
      <c s="72" t="str">
        <f>IF('S.D.PASTE SHEET'!X1228="","",'S.D.PASTE SHEET'!X1228)</f>
        <v/>
      </c>
      <c s="72" t="str">
        <f>IF('S.D.PASTE SHEET'!Y1228="","",'S.D.PASTE SHEET'!Y1228)</f>
        <v/>
      </c>
      <c s="72" t="str">
        <f>IF('S.D.PASTE SHEET'!Z1228="","",'S.D.PASTE SHEET'!Z1228)</f>
        <v/>
      </c>
      <c s="72" t="str">
        <f>IF('S.D.PASTE SHEET'!AA1228="","",'S.D.PASTE SHEET'!AA1228)</f>
        <v/>
      </c>
      <c s="72" t="str">
        <f>IF('S.D.PASTE SHEET'!AB1228="","",'S.D.PASTE SHEET'!AB1228)</f>
        <v/>
      </c>
      <c s="72" t="str">
        <f>IF('S.D.PASTE SHEET'!AC1228="","",'S.D.PASTE SHEET'!AC1228)</f>
        <v/>
      </c>
      <c s="72" t="str">
        <f>IF('S.D.PASTE SHEET'!AD1228="","",'S.D.PASTE SHEET'!AD1228)</f>
        <v/>
      </c>
      <c s="74"/>
      <c s="70" t="str">
        <f>IF(AK1228="","",IF(AK1228&gt;0,COUNT($AG$2:AG1228),""))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IF(BC1228="","",IF(BC1228&gt;0,COUNT($AY$2:AY1228),""))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29" spans="1:157" ht="15.75" customHeight="1">
      <c r="A1229" s="72" t="str">
        <f>IF('S.D.PASTE SHEET'!A1229="","",'S.D.PASTE SHEET'!A1229)</f>
        <v/>
      </c>
      <c s="72" t="str">
        <f>IF('S.D.PASTE SHEET'!B1229="","",'S.D.PASTE SHEET'!B1229)</f>
        <v/>
      </c>
      <c s="72" t="str">
        <f>IF('S.D.PASTE SHEET'!C1229="","",'S.D.PASTE SHEET'!C1229)</f>
        <v/>
      </c>
      <c s="73" t="str">
        <f>IF('S.D.PASTE SHEET'!D1229="","",'S.D.PASTE SHEET'!D1229)</f>
        <v/>
      </c>
      <c s="72" t="str">
        <f>IF('S.D.PASTE SHEET'!E1229="","",UPPER('S.D.PASTE SHEET'!E1229))</f>
        <v/>
      </c>
      <c s="72" t="str">
        <f>IF('S.D.PASTE SHEET'!F1229="","",'S.D.PASTE SHEET'!F1229)</f>
        <v/>
      </c>
      <c s="72" t="str">
        <f>IF('S.D.PASTE SHEET'!G1229="","",UPPER('S.D.PASTE SHEET'!G1229))</f>
        <v/>
      </c>
      <c s="72" t="str">
        <f>IF('S.D.PASTE SHEET'!H1229="","",UPPER('S.D.PASTE SHEET'!H1229))</f>
        <v/>
      </c>
      <c s="72" t="str">
        <f>IF('S.D.PASTE SHEET'!I1229="","",'S.D.PASTE SHEET'!I1229)</f>
        <v/>
      </c>
      <c s="73" t="str">
        <f>IF('S.D.PASTE SHEET'!J1229="","",'S.D.PASTE SHEET'!J1229)</f>
        <v/>
      </c>
      <c s="72" t="str">
        <f>IF('S.D.PASTE SHEET'!K1229="","",'S.D.PASTE SHEET'!K1229)</f>
        <v/>
      </c>
      <c s="72" t="str">
        <f>IF('S.D.PASTE SHEET'!L1229="","",'S.D.PASTE SHEET'!L1229)</f>
        <v/>
      </c>
      <c s="72" t="str">
        <f>IF('S.D.PASTE SHEET'!M1229="","",'S.D.PASTE SHEET'!M1229)</f>
        <v/>
      </c>
      <c s="72" t="str">
        <f>IF('S.D.PASTE SHEET'!N1229="","",'S.D.PASTE SHEET'!N1229)</f>
        <v/>
      </c>
      <c s="72" t="str">
        <f>IF('S.D.PASTE SHEET'!O1229="","",'S.D.PASTE SHEET'!O1229)</f>
        <v/>
      </c>
      <c s="72" t="str">
        <f>IF('S.D.PASTE SHEET'!P1229="","",'S.D.PASTE SHEET'!P1229)</f>
        <v/>
      </c>
      <c s="72" t="str">
        <f>IF('S.D.PASTE SHEET'!Q1229="","",'S.D.PASTE SHEET'!Q1229)</f>
        <v/>
      </c>
      <c s="72" t="str">
        <f>IF('S.D.PASTE SHEET'!R1229="","",'S.D.PASTE SHEET'!R1229)</f>
        <v/>
      </c>
      <c s="72" t="str">
        <f>IF('S.D.PASTE SHEET'!S1229="","",'S.D.PASTE SHEET'!S1229)</f>
        <v/>
      </c>
      <c s="72" t="str">
        <f>IF('S.D.PASTE SHEET'!T1229="","",'S.D.PASTE SHEET'!T1229)</f>
        <v/>
      </c>
      <c s="72" t="str">
        <f>IF('S.D.PASTE SHEET'!U1229="","",'S.D.PASTE SHEET'!U1229)</f>
        <v/>
      </c>
      <c s="72" t="str">
        <f>IF('S.D.PASTE SHEET'!V1229="","",'S.D.PASTE SHEET'!V1229)</f>
        <v/>
      </c>
      <c s="72" t="str">
        <f>IF('S.D.PASTE SHEET'!W1229="","",'S.D.PASTE SHEET'!W1229)</f>
        <v/>
      </c>
      <c s="72" t="str">
        <f>IF('S.D.PASTE SHEET'!X1229="","",'S.D.PASTE SHEET'!X1229)</f>
        <v/>
      </c>
      <c s="72" t="str">
        <f>IF('S.D.PASTE SHEET'!Y1229="","",'S.D.PASTE SHEET'!Y1229)</f>
        <v/>
      </c>
      <c s="72" t="str">
        <f>IF('S.D.PASTE SHEET'!Z1229="","",'S.D.PASTE SHEET'!Z1229)</f>
        <v/>
      </c>
      <c s="72" t="str">
        <f>IF('S.D.PASTE SHEET'!AA1229="","",'S.D.PASTE SHEET'!AA1229)</f>
        <v/>
      </c>
      <c s="72" t="str">
        <f>IF('S.D.PASTE SHEET'!AB1229="","",'S.D.PASTE SHEET'!AB1229)</f>
        <v/>
      </c>
      <c s="72" t="str">
        <f>IF('S.D.PASTE SHEET'!AC1229="","",'S.D.PASTE SHEET'!AC1229)</f>
        <v/>
      </c>
      <c s="72" t="str">
        <f>IF('S.D.PASTE SHEET'!AD1229="","",'S.D.PASTE SHEET'!AD1229)</f>
        <v/>
      </c>
      <c s="74"/>
      <c s="70" t="str">
        <f>IF(AK1229="","",IF(AK1229&gt;0,COUNT($AG$2:AG1229),""))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IF(BC1229="","",IF(BC1229&gt;0,COUNT($AY$2:AY1229),""))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0" spans="1:157" ht="15.75" customHeight="1">
      <c r="A1230" s="72" t="str">
        <f>IF('S.D.PASTE SHEET'!A1230="","",'S.D.PASTE SHEET'!A1230)</f>
        <v/>
      </c>
      <c s="72" t="str">
        <f>IF('S.D.PASTE SHEET'!B1230="","",'S.D.PASTE SHEET'!B1230)</f>
        <v/>
      </c>
      <c s="72" t="str">
        <f>IF('S.D.PASTE SHEET'!C1230="","",'S.D.PASTE SHEET'!C1230)</f>
        <v/>
      </c>
      <c s="73" t="str">
        <f>IF('S.D.PASTE SHEET'!D1230="","",'S.D.PASTE SHEET'!D1230)</f>
        <v/>
      </c>
      <c s="72" t="str">
        <f>IF('S.D.PASTE SHEET'!E1230="","",UPPER('S.D.PASTE SHEET'!E1230))</f>
        <v/>
      </c>
      <c s="72" t="str">
        <f>IF('S.D.PASTE SHEET'!F1230="","",'S.D.PASTE SHEET'!F1230)</f>
        <v/>
      </c>
      <c s="72" t="str">
        <f>IF('S.D.PASTE SHEET'!G1230="","",UPPER('S.D.PASTE SHEET'!G1230))</f>
        <v/>
      </c>
      <c s="72" t="str">
        <f>IF('S.D.PASTE SHEET'!H1230="","",UPPER('S.D.PASTE SHEET'!H1230))</f>
        <v/>
      </c>
      <c s="72" t="str">
        <f>IF('S.D.PASTE SHEET'!I1230="","",'S.D.PASTE SHEET'!I1230)</f>
        <v/>
      </c>
      <c s="73" t="str">
        <f>IF('S.D.PASTE SHEET'!J1230="","",'S.D.PASTE SHEET'!J1230)</f>
        <v/>
      </c>
      <c s="72" t="str">
        <f>IF('S.D.PASTE SHEET'!K1230="","",'S.D.PASTE SHEET'!K1230)</f>
        <v/>
      </c>
      <c s="72" t="str">
        <f>IF('S.D.PASTE SHEET'!L1230="","",'S.D.PASTE SHEET'!L1230)</f>
        <v/>
      </c>
      <c s="72" t="str">
        <f>IF('S.D.PASTE SHEET'!M1230="","",'S.D.PASTE SHEET'!M1230)</f>
        <v/>
      </c>
      <c s="72" t="str">
        <f>IF('S.D.PASTE SHEET'!N1230="","",'S.D.PASTE SHEET'!N1230)</f>
        <v/>
      </c>
      <c s="72" t="str">
        <f>IF('S.D.PASTE SHEET'!O1230="","",'S.D.PASTE SHEET'!O1230)</f>
        <v/>
      </c>
      <c s="72" t="str">
        <f>IF('S.D.PASTE SHEET'!P1230="","",'S.D.PASTE SHEET'!P1230)</f>
        <v/>
      </c>
      <c s="72" t="str">
        <f>IF('S.D.PASTE SHEET'!Q1230="","",'S.D.PASTE SHEET'!Q1230)</f>
        <v/>
      </c>
      <c s="72" t="str">
        <f>IF('S.D.PASTE SHEET'!R1230="","",'S.D.PASTE SHEET'!R1230)</f>
        <v/>
      </c>
      <c s="72" t="str">
        <f>IF('S.D.PASTE SHEET'!S1230="","",'S.D.PASTE SHEET'!S1230)</f>
        <v/>
      </c>
      <c s="72" t="str">
        <f>IF('S.D.PASTE SHEET'!T1230="","",'S.D.PASTE SHEET'!T1230)</f>
        <v/>
      </c>
      <c s="72" t="str">
        <f>IF('S.D.PASTE SHEET'!U1230="","",'S.D.PASTE SHEET'!U1230)</f>
        <v/>
      </c>
      <c s="72" t="str">
        <f>IF('S.D.PASTE SHEET'!V1230="","",'S.D.PASTE SHEET'!V1230)</f>
        <v/>
      </c>
      <c s="72" t="str">
        <f>IF('S.D.PASTE SHEET'!W1230="","",'S.D.PASTE SHEET'!W1230)</f>
        <v/>
      </c>
      <c s="72" t="str">
        <f>IF('S.D.PASTE SHEET'!X1230="","",'S.D.PASTE SHEET'!X1230)</f>
        <v/>
      </c>
      <c s="72" t="str">
        <f>IF('S.D.PASTE SHEET'!Y1230="","",'S.D.PASTE SHEET'!Y1230)</f>
        <v/>
      </c>
      <c s="72" t="str">
        <f>IF('S.D.PASTE SHEET'!Z1230="","",'S.D.PASTE SHEET'!Z1230)</f>
        <v/>
      </c>
      <c s="72" t="str">
        <f>IF('S.D.PASTE SHEET'!AA1230="","",'S.D.PASTE SHEET'!AA1230)</f>
        <v/>
      </c>
      <c s="72" t="str">
        <f>IF('S.D.PASTE SHEET'!AB1230="","",'S.D.PASTE SHEET'!AB1230)</f>
        <v/>
      </c>
      <c s="72" t="str">
        <f>IF('S.D.PASTE SHEET'!AC1230="","",'S.D.PASTE SHEET'!AC1230)</f>
        <v/>
      </c>
      <c s="72" t="str">
        <f>IF('S.D.PASTE SHEET'!AD1230="","",'S.D.PASTE SHEET'!AD1230)</f>
        <v/>
      </c>
      <c s="74"/>
      <c s="70" t="str">
        <f>IF(AK1230="","",IF(AK1230&gt;0,COUNT($AG$2:AG1230),""))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IF(BC1230="","",IF(BC1230&gt;0,COUNT($AY$2:AY1230),""))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1" spans="1:157" ht="15.75" customHeight="1">
      <c r="A1231" s="72" t="str">
        <f>IF('S.D.PASTE SHEET'!A1231="","",'S.D.PASTE SHEET'!A1231)</f>
        <v/>
      </c>
      <c s="72" t="str">
        <f>IF('S.D.PASTE SHEET'!B1231="","",'S.D.PASTE SHEET'!B1231)</f>
        <v/>
      </c>
      <c s="72" t="str">
        <f>IF('S.D.PASTE SHEET'!C1231="","",'S.D.PASTE SHEET'!C1231)</f>
        <v/>
      </c>
      <c s="73" t="str">
        <f>IF('S.D.PASTE SHEET'!D1231="","",'S.D.PASTE SHEET'!D1231)</f>
        <v/>
      </c>
      <c s="72" t="str">
        <f>IF('S.D.PASTE SHEET'!E1231="","",UPPER('S.D.PASTE SHEET'!E1231))</f>
        <v/>
      </c>
      <c s="72" t="str">
        <f>IF('S.D.PASTE SHEET'!F1231="","",'S.D.PASTE SHEET'!F1231)</f>
        <v/>
      </c>
      <c s="72" t="str">
        <f>IF('S.D.PASTE SHEET'!G1231="","",UPPER('S.D.PASTE SHEET'!G1231))</f>
        <v/>
      </c>
      <c s="72" t="str">
        <f>IF('S.D.PASTE SHEET'!H1231="","",UPPER('S.D.PASTE SHEET'!H1231))</f>
        <v/>
      </c>
      <c s="72" t="str">
        <f>IF('S.D.PASTE SHEET'!I1231="","",'S.D.PASTE SHEET'!I1231)</f>
        <v/>
      </c>
      <c s="73" t="str">
        <f>IF('S.D.PASTE SHEET'!J1231="","",'S.D.PASTE SHEET'!J1231)</f>
        <v/>
      </c>
      <c s="72" t="str">
        <f>IF('S.D.PASTE SHEET'!K1231="","",'S.D.PASTE SHEET'!K1231)</f>
        <v/>
      </c>
      <c s="72" t="str">
        <f>IF('S.D.PASTE SHEET'!L1231="","",'S.D.PASTE SHEET'!L1231)</f>
        <v/>
      </c>
      <c s="72" t="str">
        <f>IF('S.D.PASTE SHEET'!M1231="","",'S.D.PASTE SHEET'!M1231)</f>
        <v/>
      </c>
      <c s="72" t="str">
        <f>IF('S.D.PASTE SHEET'!N1231="","",'S.D.PASTE SHEET'!N1231)</f>
        <v/>
      </c>
      <c s="72" t="str">
        <f>IF('S.D.PASTE SHEET'!O1231="","",'S.D.PASTE SHEET'!O1231)</f>
        <v/>
      </c>
      <c s="72" t="str">
        <f>IF('S.D.PASTE SHEET'!P1231="","",'S.D.PASTE SHEET'!P1231)</f>
        <v/>
      </c>
      <c s="72" t="str">
        <f>IF('S.D.PASTE SHEET'!Q1231="","",'S.D.PASTE SHEET'!Q1231)</f>
        <v/>
      </c>
      <c s="72" t="str">
        <f>IF('S.D.PASTE SHEET'!R1231="","",'S.D.PASTE SHEET'!R1231)</f>
        <v/>
      </c>
      <c s="72" t="str">
        <f>IF('S.D.PASTE SHEET'!S1231="","",'S.D.PASTE SHEET'!S1231)</f>
        <v/>
      </c>
      <c s="72" t="str">
        <f>IF('S.D.PASTE SHEET'!T1231="","",'S.D.PASTE SHEET'!T1231)</f>
        <v/>
      </c>
      <c s="72" t="str">
        <f>IF('S.D.PASTE SHEET'!U1231="","",'S.D.PASTE SHEET'!U1231)</f>
        <v/>
      </c>
      <c s="72" t="str">
        <f>IF('S.D.PASTE SHEET'!V1231="","",'S.D.PASTE SHEET'!V1231)</f>
        <v/>
      </c>
      <c s="72" t="str">
        <f>IF('S.D.PASTE SHEET'!W1231="","",'S.D.PASTE SHEET'!W1231)</f>
        <v/>
      </c>
      <c s="72" t="str">
        <f>IF('S.D.PASTE SHEET'!X1231="","",'S.D.PASTE SHEET'!X1231)</f>
        <v/>
      </c>
      <c s="72" t="str">
        <f>IF('S.D.PASTE SHEET'!Y1231="","",'S.D.PASTE SHEET'!Y1231)</f>
        <v/>
      </c>
      <c s="72" t="str">
        <f>IF('S.D.PASTE SHEET'!Z1231="","",'S.D.PASTE SHEET'!Z1231)</f>
        <v/>
      </c>
      <c s="72" t="str">
        <f>IF('S.D.PASTE SHEET'!AA1231="","",'S.D.PASTE SHEET'!AA1231)</f>
        <v/>
      </c>
      <c s="72" t="str">
        <f>IF('S.D.PASTE SHEET'!AB1231="","",'S.D.PASTE SHEET'!AB1231)</f>
        <v/>
      </c>
      <c s="72" t="str">
        <f>IF('S.D.PASTE SHEET'!AC1231="","",'S.D.PASTE SHEET'!AC1231)</f>
        <v/>
      </c>
      <c s="72" t="str">
        <f>IF('S.D.PASTE SHEET'!AD1231="","",'S.D.PASTE SHEET'!AD1231)</f>
        <v/>
      </c>
      <c s="74"/>
      <c s="70" t="str">
        <f>IF(AK1231="","",IF(AK1231&gt;0,COUNT($AG$2:AG1231),""))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IF(BC1231="","",IF(BC1231&gt;0,COUNT($AY$2:AY1231),""))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2" spans="1:157" ht="15.75" customHeight="1">
      <c r="A1232" s="72" t="str">
        <f>IF('S.D.PASTE SHEET'!A1232="","",'S.D.PASTE SHEET'!A1232)</f>
        <v/>
      </c>
      <c s="72" t="str">
        <f>IF('S.D.PASTE SHEET'!B1232="","",'S.D.PASTE SHEET'!B1232)</f>
        <v/>
      </c>
      <c s="72" t="str">
        <f>IF('S.D.PASTE SHEET'!C1232="","",'S.D.PASTE SHEET'!C1232)</f>
        <v/>
      </c>
      <c s="73" t="str">
        <f>IF('S.D.PASTE SHEET'!D1232="","",'S.D.PASTE SHEET'!D1232)</f>
        <v/>
      </c>
      <c s="72" t="str">
        <f>IF('S.D.PASTE SHEET'!E1232="","",UPPER('S.D.PASTE SHEET'!E1232))</f>
        <v/>
      </c>
      <c s="72" t="str">
        <f>IF('S.D.PASTE SHEET'!F1232="","",'S.D.PASTE SHEET'!F1232)</f>
        <v/>
      </c>
      <c s="72" t="str">
        <f>IF('S.D.PASTE SHEET'!G1232="","",UPPER('S.D.PASTE SHEET'!G1232))</f>
        <v/>
      </c>
      <c s="72" t="str">
        <f>IF('S.D.PASTE SHEET'!H1232="","",UPPER('S.D.PASTE SHEET'!H1232))</f>
        <v/>
      </c>
      <c s="72" t="str">
        <f>IF('S.D.PASTE SHEET'!I1232="","",'S.D.PASTE SHEET'!I1232)</f>
        <v/>
      </c>
      <c s="73" t="str">
        <f>IF('S.D.PASTE SHEET'!J1232="","",'S.D.PASTE SHEET'!J1232)</f>
        <v/>
      </c>
      <c s="72" t="str">
        <f>IF('S.D.PASTE SHEET'!K1232="","",'S.D.PASTE SHEET'!K1232)</f>
        <v/>
      </c>
      <c s="72" t="str">
        <f>IF('S.D.PASTE SHEET'!L1232="","",'S.D.PASTE SHEET'!L1232)</f>
        <v/>
      </c>
      <c s="72" t="str">
        <f>IF('S.D.PASTE SHEET'!M1232="","",'S.D.PASTE SHEET'!M1232)</f>
        <v/>
      </c>
      <c s="72" t="str">
        <f>IF('S.D.PASTE SHEET'!N1232="","",'S.D.PASTE SHEET'!N1232)</f>
        <v/>
      </c>
      <c s="72" t="str">
        <f>IF('S.D.PASTE SHEET'!O1232="","",'S.D.PASTE SHEET'!O1232)</f>
        <v/>
      </c>
      <c s="72" t="str">
        <f>IF('S.D.PASTE SHEET'!P1232="","",'S.D.PASTE SHEET'!P1232)</f>
        <v/>
      </c>
      <c s="72" t="str">
        <f>IF('S.D.PASTE SHEET'!Q1232="","",'S.D.PASTE SHEET'!Q1232)</f>
        <v/>
      </c>
      <c s="72" t="str">
        <f>IF('S.D.PASTE SHEET'!R1232="","",'S.D.PASTE SHEET'!R1232)</f>
        <v/>
      </c>
      <c s="72" t="str">
        <f>IF('S.D.PASTE SHEET'!S1232="","",'S.D.PASTE SHEET'!S1232)</f>
        <v/>
      </c>
      <c s="72" t="str">
        <f>IF('S.D.PASTE SHEET'!T1232="","",'S.D.PASTE SHEET'!T1232)</f>
        <v/>
      </c>
      <c s="72" t="str">
        <f>IF('S.D.PASTE SHEET'!U1232="","",'S.D.PASTE SHEET'!U1232)</f>
        <v/>
      </c>
      <c s="72" t="str">
        <f>IF('S.D.PASTE SHEET'!V1232="","",'S.D.PASTE SHEET'!V1232)</f>
        <v/>
      </c>
      <c s="72" t="str">
        <f>IF('S.D.PASTE SHEET'!W1232="","",'S.D.PASTE SHEET'!W1232)</f>
        <v/>
      </c>
      <c s="72" t="str">
        <f>IF('S.D.PASTE SHEET'!X1232="","",'S.D.PASTE SHEET'!X1232)</f>
        <v/>
      </c>
      <c s="72" t="str">
        <f>IF('S.D.PASTE SHEET'!Y1232="","",'S.D.PASTE SHEET'!Y1232)</f>
        <v/>
      </c>
      <c s="72" t="str">
        <f>IF('S.D.PASTE SHEET'!Z1232="","",'S.D.PASTE SHEET'!Z1232)</f>
        <v/>
      </c>
      <c s="72" t="str">
        <f>IF('S.D.PASTE SHEET'!AA1232="","",'S.D.PASTE SHEET'!AA1232)</f>
        <v/>
      </c>
      <c s="72" t="str">
        <f>IF('S.D.PASTE SHEET'!AB1232="","",'S.D.PASTE SHEET'!AB1232)</f>
        <v/>
      </c>
      <c s="72" t="str">
        <f>IF('S.D.PASTE SHEET'!AC1232="","",'S.D.PASTE SHEET'!AC1232)</f>
        <v/>
      </c>
      <c s="72" t="str">
        <f>IF('S.D.PASTE SHEET'!AD1232="","",'S.D.PASTE SHEET'!AD1232)</f>
        <v/>
      </c>
      <c s="74"/>
      <c s="70" t="str">
        <f>IF(AK1232="","",IF(AK1232&gt;0,COUNT($AG$2:AG1232),""))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IF(BC1232="","",IF(BC1232&gt;0,COUNT($AY$2:AY1232),""))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3" spans="1:157" ht="15.75" customHeight="1">
      <c r="A1233" s="72" t="str">
        <f>IF('S.D.PASTE SHEET'!A1233="","",'S.D.PASTE SHEET'!A1233)</f>
        <v/>
      </c>
      <c s="72" t="str">
        <f>IF('S.D.PASTE SHEET'!B1233="","",'S.D.PASTE SHEET'!B1233)</f>
        <v/>
      </c>
      <c s="72" t="str">
        <f>IF('S.D.PASTE SHEET'!C1233="","",'S.D.PASTE SHEET'!C1233)</f>
        <v/>
      </c>
      <c s="73" t="str">
        <f>IF('S.D.PASTE SHEET'!D1233="","",'S.D.PASTE SHEET'!D1233)</f>
        <v/>
      </c>
      <c s="72" t="str">
        <f>IF('S.D.PASTE SHEET'!E1233="","",UPPER('S.D.PASTE SHEET'!E1233))</f>
        <v/>
      </c>
      <c s="72" t="str">
        <f>IF('S.D.PASTE SHEET'!F1233="","",'S.D.PASTE SHEET'!F1233)</f>
        <v/>
      </c>
      <c s="72" t="str">
        <f>IF('S.D.PASTE SHEET'!G1233="","",UPPER('S.D.PASTE SHEET'!G1233))</f>
        <v/>
      </c>
      <c s="72" t="str">
        <f>IF('S.D.PASTE SHEET'!H1233="","",UPPER('S.D.PASTE SHEET'!H1233))</f>
        <v/>
      </c>
      <c s="72" t="str">
        <f>IF('S.D.PASTE SHEET'!I1233="","",'S.D.PASTE SHEET'!I1233)</f>
        <v/>
      </c>
      <c s="73" t="str">
        <f>IF('S.D.PASTE SHEET'!J1233="","",'S.D.PASTE SHEET'!J1233)</f>
        <v/>
      </c>
      <c s="72" t="str">
        <f>IF('S.D.PASTE SHEET'!K1233="","",'S.D.PASTE SHEET'!K1233)</f>
        <v/>
      </c>
      <c s="72" t="str">
        <f>IF('S.D.PASTE SHEET'!L1233="","",'S.D.PASTE SHEET'!L1233)</f>
        <v/>
      </c>
      <c s="72" t="str">
        <f>IF('S.D.PASTE SHEET'!M1233="","",'S.D.PASTE SHEET'!M1233)</f>
        <v/>
      </c>
      <c s="72" t="str">
        <f>IF('S.D.PASTE SHEET'!N1233="","",'S.D.PASTE SHEET'!N1233)</f>
        <v/>
      </c>
      <c s="72" t="str">
        <f>IF('S.D.PASTE SHEET'!O1233="","",'S.D.PASTE SHEET'!O1233)</f>
        <v/>
      </c>
      <c s="72" t="str">
        <f>IF('S.D.PASTE SHEET'!P1233="","",'S.D.PASTE SHEET'!P1233)</f>
        <v/>
      </c>
      <c s="72" t="str">
        <f>IF('S.D.PASTE SHEET'!Q1233="","",'S.D.PASTE SHEET'!Q1233)</f>
        <v/>
      </c>
      <c s="72" t="str">
        <f>IF('S.D.PASTE SHEET'!R1233="","",'S.D.PASTE SHEET'!R1233)</f>
        <v/>
      </c>
      <c s="72" t="str">
        <f>IF('S.D.PASTE SHEET'!S1233="","",'S.D.PASTE SHEET'!S1233)</f>
        <v/>
      </c>
      <c s="72" t="str">
        <f>IF('S.D.PASTE SHEET'!T1233="","",'S.D.PASTE SHEET'!T1233)</f>
        <v/>
      </c>
      <c s="72" t="str">
        <f>IF('S.D.PASTE SHEET'!U1233="","",'S.D.PASTE SHEET'!U1233)</f>
        <v/>
      </c>
      <c s="72" t="str">
        <f>IF('S.D.PASTE SHEET'!V1233="","",'S.D.PASTE SHEET'!V1233)</f>
        <v/>
      </c>
      <c s="72" t="str">
        <f>IF('S.D.PASTE SHEET'!W1233="","",'S.D.PASTE SHEET'!W1233)</f>
        <v/>
      </c>
      <c s="72" t="str">
        <f>IF('S.D.PASTE SHEET'!X1233="","",'S.D.PASTE SHEET'!X1233)</f>
        <v/>
      </c>
      <c s="72" t="str">
        <f>IF('S.D.PASTE SHEET'!Y1233="","",'S.D.PASTE SHEET'!Y1233)</f>
        <v/>
      </c>
      <c s="72" t="str">
        <f>IF('S.D.PASTE SHEET'!Z1233="","",'S.D.PASTE SHEET'!Z1233)</f>
        <v/>
      </c>
      <c s="72" t="str">
        <f>IF('S.D.PASTE SHEET'!AA1233="","",'S.D.PASTE SHEET'!AA1233)</f>
        <v/>
      </c>
      <c s="72" t="str">
        <f>IF('S.D.PASTE SHEET'!AB1233="","",'S.D.PASTE SHEET'!AB1233)</f>
        <v/>
      </c>
      <c s="72" t="str">
        <f>IF('S.D.PASTE SHEET'!AC1233="","",'S.D.PASTE SHEET'!AC1233)</f>
        <v/>
      </c>
      <c s="72" t="str">
        <f>IF('S.D.PASTE SHEET'!AD1233="","",'S.D.PASTE SHEET'!AD1233)</f>
        <v/>
      </c>
      <c s="74"/>
      <c s="70" t="str">
        <f>IF(AK1233="","",IF(AK1233&gt;0,COUNT($AG$2:AG1233),""))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IF(BC1233="","",IF(BC1233&gt;0,COUNT($AY$2:AY1233),""))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4" spans="1:157" ht="15.75" customHeight="1">
      <c r="A1234" s="72" t="str">
        <f>IF('S.D.PASTE SHEET'!A1234="","",'S.D.PASTE SHEET'!A1234)</f>
        <v/>
      </c>
      <c s="72" t="str">
        <f>IF('S.D.PASTE SHEET'!B1234="","",'S.D.PASTE SHEET'!B1234)</f>
        <v/>
      </c>
      <c s="72" t="str">
        <f>IF('S.D.PASTE SHEET'!C1234="","",'S.D.PASTE SHEET'!C1234)</f>
        <v/>
      </c>
      <c s="73" t="str">
        <f>IF('S.D.PASTE SHEET'!D1234="","",'S.D.PASTE SHEET'!D1234)</f>
        <v/>
      </c>
      <c s="72" t="str">
        <f>IF('S.D.PASTE SHEET'!E1234="","",UPPER('S.D.PASTE SHEET'!E1234))</f>
        <v/>
      </c>
      <c s="72" t="str">
        <f>IF('S.D.PASTE SHEET'!F1234="","",'S.D.PASTE SHEET'!F1234)</f>
        <v/>
      </c>
      <c s="72" t="str">
        <f>IF('S.D.PASTE SHEET'!G1234="","",UPPER('S.D.PASTE SHEET'!G1234))</f>
        <v/>
      </c>
      <c s="72" t="str">
        <f>IF('S.D.PASTE SHEET'!H1234="","",UPPER('S.D.PASTE SHEET'!H1234))</f>
        <v/>
      </c>
      <c s="72" t="str">
        <f>IF('S.D.PASTE SHEET'!I1234="","",'S.D.PASTE SHEET'!I1234)</f>
        <v/>
      </c>
      <c s="73" t="str">
        <f>IF('S.D.PASTE SHEET'!J1234="","",'S.D.PASTE SHEET'!J1234)</f>
        <v/>
      </c>
      <c s="72" t="str">
        <f>IF('S.D.PASTE SHEET'!K1234="","",'S.D.PASTE SHEET'!K1234)</f>
        <v/>
      </c>
      <c s="72" t="str">
        <f>IF('S.D.PASTE SHEET'!L1234="","",'S.D.PASTE SHEET'!L1234)</f>
        <v/>
      </c>
      <c s="72" t="str">
        <f>IF('S.D.PASTE SHEET'!M1234="","",'S.D.PASTE SHEET'!M1234)</f>
        <v/>
      </c>
      <c s="72" t="str">
        <f>IF('S.D.PASTE SHEET'!N1234="","",'S.D.PASTE SHEET'!N1234)</f>
        <v/>
      </c>
      <c s="72" t="str">
        <f>IF('S.D.PASTE SHEET'!O1234="","",'S.D.PASTE SHEET'!O1234)</f>
        <v/>
      </c>
      <c s="72" t="str">
        <f>IF('S.D.PASTE SHEET'!P1234="","",'S.D.PASTE SHEET'!P1234)</f>
        <v/>
      </c>
      <c s="72" t="str">
        <f>IF('S.D.PASTE SHEET'!Q1234="","",'S.D.PASTE SHEET'!Q1234)</f>
        <v/>
      </c>
      <c s="72" t="str">
        <f>IF('S.D.PASTE SHEET'!R1234="","",'S.D.PASTE SHEET'!R1234)</f>
        <v/>
      </c>
      <c s="72" t="str">
        <f>IF('S.D.PASTE SHEET'!S1234="","",'S.D.PASTE SHEET'!S1234)</f>
        <v/>
      </c>
      <c s="72" t="str">
        <f>IF('S.D.PASTE SHEET'!T1234="","",'S.D.PASTE SHEET'!T1234)</f>
        <v/>
      </c>
      <c s="72" t="str">
        <f>IF('S.D.PASTE SHEET'!U1234="","",'S.D.PASTE SHEET'!U1234)</f>
        <v/>
      </c>
      <c s="72" t="str">
        <f>IF('S.D.PASTE SHEET'!V1234="","",'S.D.PASTE SHEET'!V1234)</f>
        <v/>
      </c>
      <c s="72" t="str">
        <f>IF('S.D.PASTE SHEET'!W1234="","",'S.D.PASTE SHEET'!W1234)</f>
        <v/>
      </c>
      <c s="72" t="str">
        <f>IF('S.D.PASTE SHEET'!X1234="","",'S.D.PASTE SHEET'!X1234)</f>
        <v/>
      </c>
      <c s="72" t="str">
        <f>IF('S.D.PASTE SHEET'!Y1234="","",'S.D.PASTE SHEET'!Y1234)</f>
        <v/>
      </c>
      <c s="72" t="str">
        <f>IF('S.D.PASTE SHEET'!Z1234="","",'S.D.PASTE SHEET'!Z1234)</f>
        <v/>
      </c>
      <c s="72" t="str">
        <f>IF('S.D.PASTE SHEET'!AA1234="","",'S.D.PASTE SHEET'!AA1234)</f>
        <v/>
      </c>
      <c s="72" t="str">
        <f>IF('S.D.PASTE SHEET'!AB1234="","",'S.D.PASTE SHEET'!AB1234)</f>
        <v/>
      </c>
      <c s="72" t="str">
        <f>IF('S.D.PASTE SHEET'!AC1234="","",'S.D.PASTE SHEET'!AC1234)</f>
        <v/>
      </c>
      <c s="72" t="str">
        <f>IF('S.D.PASTE SHEET'!AD1234="","",'S.D.PASTE SHEET'!AD1234)</f>
        <v/>
      </c>
      <c s="74"/>
      <c s="70" t="str">
        <f>IF(AK1234="","",IF(AK1234&gt;0,COUNT($AG$2:AG1234),""))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IF(BC1234="","",IF(BC1234&gt;0,COUNT($AY$2:AY1234),""))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5" spans="1:157" ht="15.75" customHeight="1">
      <c r="A1235" s="72" t="str">
        <f>IF('S.D.PASTE SHEET'!A1235="","",'S.D.PASTE SHEET'!A1235)</f>
        <v/>
      </c>
      <c s="72" t="str">
        <f>IF('S.D.PASTE SHEET'!B1235="","",'S.D.PASTE SHEET'!B1235)</f>
        <v/>
      </c>
      <c s="72" t="str">
        <f>IF('S.D.PASTE SHEET'!C1235="","",'S.D.PASTE SHEET'!C1235)</f>
        <v/>
      </c>
      <c s="73" t="str">
        <f>IF('S.D.PASTE SHEET'!D1235="","",'S.D.PASTE SHEET'!D1235)</f>
        <v/>
      </c>
      <c s="72" t="str">
        <f>IF('S.D.PASTE SHEET'!E1235="","",UPPER('S.D.PASTE SHEET'!E1235))</f>
        <v/>
      </c>
      <c s="72" t="str">
        <f>IF('S.D.PASTE SHEET'!F1235="","",'S.D.PASTE SHEET'!F1235)</f>
        <v/>
      </c>
      <c s="72" t="str">
        <f>IF('S.D.PASTE SHEET'!G1235="","",UPPER('S.D.PASTE SHEET'!G1235))</f>
        <v/>
      </c>
      <c s="72" t="str">
        <f>IF('S.D.PASTE SHEET'!H1235="","",UPPER('S.D.PASTE SHEET'!H1235))</f>
        <v/>
      </c>
      <c s="72" t="str">
        <f>IF('S.D.PASTE SHEET'!I1235="","",'S.D.PASTE SHEET'!I1235)</f>
        <v/>
      </c>
      <c s="73" t="str">
        <f>IF('S.D.PASTE SHEET'!J1235="","",'S.D.PASTE SHEET'!J1235)</f>
        <v/>
      </c>
      <c s="72" t="str">
        <f>IF('S.D.PASTE SHEET'!K1235="","",'S.D.PASTE SHEET'!K1235)</f>
        <v/>
      </c>
      <c s="72" t="str">
        <f>IF('S.D.PASTE SHEET'!L1235="","",'S.D.PASTE SHEET'!L1235)</f>
        <v/>
      </c>
      <c s="72" t="str">
        <f>IF('S.D.PASTE SHEET'!M1235="","",'S.D.PASTE SHEET'!M1235)</f>
        <v/>
      </c>
      <c s="72" t="str">
        <f>IF('S.D.PASTE SHEET'!N1235="","",'S.D.PASTE SHEET'!N1235)</f>
        <v/>
      </c>
      <c s="72" t="str">
        <f>IF('S.D.PASTE SHEET'!O1235="","",'S.D.PASTE SHEET'!O1235)</f>
        <v/>
      </c>
      <c s="72" t="str">
        <f>IF('S.D.PASTE SHEET'!P1235="","",'S.D.PASTE SHEET'!P1235)</f>
        <v/>
      </c>
      <c s="72" t="str">
        <f>IF('S.D.PASTE SHEET'!Q1235="","",'S.D.PASTE SHEET'!Q1235)</f>
        <v/>
      </c>
      <c s="72" t="str">
        <f>IF('S.D.PASTE SHEET'!R1235="","",'S.D.PASTE SHEET'!R1235)</f>
        <v/>
      </c>
      <c s="72" t="str">
        <f>IF('S.D.PASTE SHEET'!S1235="","",'S.D.PASTE SHEET'!S1235)</f>
        <v/>
      </c>
      <c s="72" t="str">
        <f>IF('S.D.PASTE SHEET'!T1235="","",'S.D.PASTE SHEET'!T1235)</f>
        <v/>
      </c>
      <c s="72" t="str">
        <f>IF('S.D.PASTE SHEET'!U1235="","",'S.D.PASTE SHEET'!U1235)</f>
        <v/>
      </c>
      <c s="72" t="str">
        <f>IF('S.D.PASTE SHEET'!V1235="","",'S.D.PASTE SHEET'!V1235)</f>
        <v/>
      </c>
      <c s="72" t="str">
        <f>IF('S.D.PASTE SHEET'!W1235="","",'S.D.PASTE SHEET'!W1235)</f>
        <v/>
      </c>
      <c s="72" t="str">
        <f>IF('S.D.PASTE SHEET'!X1235="","",'S.D.PASTE SHEET'!X1235)</f>
        <v/>
      </c>
      <c s="72" t="str">
        <f>IF('S.D.PASTE SHEET'!Y1235="","",'S.D.PASTE SHEET'!Y1235)</f>
        <v/>
      </c>
      <c s="72" t="str">
        <f>IF('S.D.PASTE SHEET'!Z1235="","",'S.D.PASTE SHEET'!Z1235)</f>
        <v/>
      </c>
      <c s="72" t="str">
        <f>IF('S.D.PASTE SHEET'!AA1235="","",'S.D.PASTE SHEET'!AA1235)</f>
        <v/>
      </c>
      <c s="72" t="str">
        <f>IF('S.D.PASTE SHEET'!AB1235="","",'S.D.PASTE SHEET'!AB1235)</f>
        <v/>
      </c>
      <c s="72" t="str">
        <f>IF('S.D.PASTE SHEET'!AC1235="","",'S.D.PASTE SHEET'!AC1235)</f>
        <v/>
      </c>
      <c s="72" t="str">
        <f>IF('S.D.PASTE SHEET'!AD1235="","",'S.D.PASTE SHEET'!AD1235)</f>
        <v/>
      </c>
      <c s="74"/>
      <c s="70" t="str">
        <f>IF(AK1235="","",IF(AK1235&gt;0,COUNT($AG$2:AG1235),""))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IF(BC1235="","",IF(BC1235&gt;0,COUNT($AY$2:AY1235),""))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6" spans="1:157" ht="15.75" customHeight="1">
      <c r="A1236" s="72" t="str">
        <f>IF('S.D.PASTE SHEET'!A1236="","",'S.D.PASTE SHEET'!A1236)</f>
        <v/>
      </c>
      <c s="72" t="str">
        <f>IF('S.D.PASTE SHEET'!B1236="","",'S.D.PASTE SHEET'!B1236)</f>
        <v/>
      </c>
      <c s="72" t="str">
        <f>IF('S.D.PASTE SHEET'!C1236="","",'S.D.PASTE SHEET'!C1236)</f>
        <v/>
      </c>
      <c s="73" t="str">
        <f>IF('S.D.PASTE SHEET'!D1236="","",'S.D.PASTE SHEET'!D1236)</f>
        <v/>
      </c>
      <c s="72" t="str">
        <f>IF('S.D.PASTE SHEET'!E1236="","",UPPER('S.D.PASTE SHEET'!E1236))</f>
        <v/>
      </c>
      <c s="72" t="str">
        <f>IF('S.D.PASTE SHEET'!F1236="","",'S.D.PASTE SHEET'!F1236)</f>
        <v/>
      </c>
      <c s="72" t="str">
        <f>IF('S.D.PASTE SHEET'!G1236="","",UPPER('S.D.PASTE SHEET'!G1236))</f>
        <v/>
      </c>
      <c s="72" t="str">
        <f>IF('S.D.PASTE SHEET'!H1236="","",UPPER('S.D.PASTE SHEET'!H1236))</f>
        <v/>
      </c>
      <c s="72" t="str">
        <f>IF('S.D.PASTE SHEET'!I1236="","",'S.D.PASTE SHEET'!I1236)</f>
        <v/>
      </c>
      <c s="73" t="str">
        <f>IF('S.D.PASTE SHEET'!J1236="","",'S.D.PASTE SHEET'!J1236)</f>
        <v/>
      </c>
      <c s="72" t="str">
        <f>IF('S.D.PASTE SHEET'!K1236="","",'S.D.PASTE SHEET'!K1236)</f>
        <v/>
      </c>
      <c s="72" t="str">
        <f>IF('S.D.PASTE SHEET'!L1236="","",'S.D.PASTE SHEET'!L1236)</f>
        <v/>
      </c>
      <c s="72" t="str">
        <f>IF('S.D.PASTE SHEET'!M1236="","",'S.D.PASTE SHEET'!M1236)</f>
        <v/>
      </c>
      <c s="72" t="str">
        <f>IF('S.D.PASTE SHEET'!N1236="","",'S.D.PASTE SHEET'!N1236)</f>
        <v/>
      </c>
      <c s="72" t="str">
        <f>IF('S.D.PASTE SHEET'!O1236="","",'S.D.PASTE SHEET'!O1236)</f>
        <v/>
      </c>
      <c s="72" t="str">
        <f>IF('S.D.PASTE SHEET'!P1236="","",'S.D.PASTE SHEET'!P1236)</f>
        <v/>
      </c>
      <c s="72" t="str">
        <f>IF('S.D.PASTE SHEET'!Q1236="","",'S.D.PASTE SHEET'!Q1236)</f>
        <v/>
      </c>
      <c s="72" t="str">
        <f>IF('S.D.PASTE SHEET'!R1236="","",'S.D.PASTE SHEET'!R1236)</f>
        <v/>
      </c>
      <c s="72" t="str">
        <f>IF('S.D.PASTE SHEET'!S1236="","",'S.D.PASTE SHEET'!S1236)</f>
        <v/>
      </c>
      <c s="72" t="str">
        <f>IF('S.D.PASTE SHEET'!T1236="","",'S.D.PASTE SHEET'!T1236)</f>
        <v/>
      </c>
      <c s="72" t="str">
        <f>IF('S.D.PASTE SHEET'!U1236="","",'S.D.PASTE SHEET'!U1236)</f>
        <v/>
      </c>
      <c s="72" t="str">
        <f>IF('S.D.PASTE SHEET'!V1236="","",'S.D.PASTE SHEET'!V1236)</f>
        <v/>
      </c>
      <c s="72" t="str">
        <f>IF('S.D.PASTE SHEET'!W1236="","",'S.D.PASTE SHEET'!W1236)</f>
        <v/>
      </c>
      <c s="72" t="str">
        <f>IF('S.D.PASTE SHEET'!X1236="","",'S.D.PASTE SHEET'!X1236)</f>
        <v/>
      </c>
      <c s="72" t="str">
        <f>IF('S.D.PASTE SHEET'!Y1236="","",'S.D.PASTE SHEET'!Y1236)</f>
        <v/>
      </c>
      <c s="72" t="str">
        <f>IF('S.D.PASTE SHEET'!Z1236="","",'S.D.PASTE SHEET'!Z1236)</f>
        <v/>
      </c>
      <c s="72" t="str">
        <f>IF('S.D.PASTE SHEET'!AA1236="","",'S.D.PASTE SHEET'!AA1236)</f>
        <v/>
      </c>
      <c s="72" t="str">
        <f>IF('S.D.PASTE SHEET'!AB1236="","",'S.D.PASTE SHEET'!AB1236)</f>
        <v/>
      </c>
      <c s="72" t="str">
        <f>IF('S.D.PASTE SHEET'!AC1236="","",'S.D.PASTE SHEET'!AC1236)</f>
        <v/>
      </c>
      <c s="72" t="str">
        <f>IF('S.D.PASTE SHEET'!AD1236="","",'S.D.PASTE SHEET'!AD1236)</f>
        <v/>
      </c>
      <c s="74"/>
      <c s="70" t="str">
        <f>IF(AK1236="","",IF(AK1236&gt;0,COUNT($AG$2:AG1236),""))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IF(BC1236="","",IF(BC1236&gt;0,COUNT($AY$2:AY1236),""))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7" spans="1:157" ht="15.75" customHeight="1">
      <c r="A1237" s="72" t="str">
        <f>IF('S.D.PASTE SHEET'!A1237="","",'S.D.PASTE SHEET'!A1237)</f>
        <v/>
      </c>
      <c s="72" t="str">
        <f>IF('S.D.PASTE SHEET'!B1237="","",'S.D.PASTE SHEET'!B1237)</f>
        <v/>
      </c>
      <c s="72" t="str">
        <f>IF('S.D.PASTE SHEET'!C1237="","",'S.D.PASTE SHEET'!C1237)</f>
        <v/>
      </c>
      <c s="73" t="str">
        <f>IF('S.D.PASTE SHEET'!D1237="","",'S.D.PASTE SHEET'!D1237)</f>
        <v/>
      </c>
      <c s="72" t="str">
        <f>IF('S.D.PASTE SHEET'!E1237="","",UPPER('S.D.PASTE SHEET'!E1237))</f>
        <v/>
      </c>
      <c s="72" t="str">
        <f>IF('S.D.PASTE SHEET'!F1237="","",'S.D.PASTE SHEET'!F1237)</f>
        <v/>
      </c>
      <c s="72" t="str">
        <f>IF('S.D.PASTE SHEET'!G1237="","",UPPER('S.D.PASTE SHEET'!G1237))</f>
        <v/>
      </c>
      <c s="72" t="str">
        <f>IF('S.D.PASTE SHEET'!H1237="","",UPPER('S.D.PASTE SHEET'!H1237))</f>
        <v/>
      </c>
      <c s="72" t="str">
        <f>IF('S.D.PASTE SHEET'!I1237="","",'S.D.PASTE SHEET'!I1237)</f>
        <v/>
      </c>
      <c s="73" t="str">
        <f>IF('S.D.PASTE SHEET'!J1237="","",'S.D.PASTE SHEET'!J1237)</f>
        <v/>
      </c>
      <c s="72" t="str">
        <f>IF('S.D.PASTE SHEET'!K1237="","",'S.D.PASTE SHEET'!K1237)</f>
        <v/>
      </c>
      <c s="72" t="str">
        <f>IF('S.D.PASTE SHEET'!L1237="","",'S.D.PASTE SHEET'!L1237)</f>
        <v/>
      </c>
      <c s="72" t="str">
        <f>IF('S.D.PASTE SHEET'!M1237="","",'S.D.PASTE SHEET'!M1237)</f>
        <v/>
      </c>
      <c s="72" t="str">
        <f>IF('S.D.PASTE SHEET'!N1237="","",'S.D.PASTE SHEET'!N1237)</f>
        <v/>
      </c>
      <c s="72" t="str">
        <f>IF('S.D.PASTE SHEET'!O1237="","",'S.D.PASTE SHEET'!O1237)</f>
        <v/>
      </c>
      <c s="72" t="str">
        <f>IF('S.D.PASTE SHEET'!P1237="","",'S.D.PASTE SHEET'!P1237)</f>
        <v/>
      </c>
      <c s="72" t="str">
        <f>IF('S.D.PASTE SHEET'!Q1237="","",'S.D.PASTE SHEET'!Q1237)</f>
        <v/>
      </c>
      <c s="72" t="str">
        <f>IF('S.D.PASTE SHEET'!R1237="","",'S.D.PASTE SHEET'!R1237)</f>
        <v/>
      </c>
      <c s="72" t="str">
        <f>IF('S.D.PASTE SHEET'!S1237="","",'S.D.PASTE SHEET'!S1237)</f>
        <v/>
      </c>
      <c s="72" t="str">
        <f>IF('S.D.PASTE SHEET'!T1237="","",'S.D.PASTE SHEET'!T1237)</f>
        <v/>
      </c>
      <c s="72" t="str">
        <f>IF('S.D.PASTE SHEET'!U1237="","",'S.D.PASTE SHEET'!U1237)</f>
        <v/>
      </c>
      <c s="72" t="str">
        <f>IF('S.D.PASTE SHEET'!V1237="","",'S.D.PASTE SHEET'!V1237)</f>
        <v/>
      </c>
      <c s="72" t="str">
        <f>IF('S.D.PASTE SHEET'!W1237="","",'S.D.PASTE SHEET'!W1237)</f>
        <v/>
      </c>
      <c s="72" t="str">
        <f>IF('S.D.PASTE SHEET'!X1237="","",'S.D.PASTE SHEET'!X1237)</f>
        <v/>
      </c>
      <c s="72" t="str">
        <f>IF('S.D.PASTE SHEET'!Y1237="","",'S.D.PASTE SHEET'!Y1237)</f>
        <v/>
      </c>
      <c s="72" t="str">
        <f>IF('S.D.PASTE SHEET'!Z1237="","",'S.D.PASTE SHEET'!Z1237)</f>
        <v/>
      </c>
      <c s="72" t="str">
        <f>IF('S.D.PASTE SHEET'!AA1237="","",'S.D.PASTE SHEET'!AA1237)</f>
        <v/>
      </c>
      <c s="72" t="str">
        <f>IF('S.D.PASTE SHEET'!AB1237="","",'S.D.PASTE SHEET'!AB1237)</f>
        <v/>
      </c>
      <c s="72" t="str">
        <f>IF('S.D.PASTE SHEET'!AC1237="","",'S.D.PASTE SHEET'!AC1237)</f>
        <v/>
      </c>
      <c s="72" t="str">
        <f>IF('S.D.PASTE SHEET'!AD1237="","",'S.D.PASTE SHEET'!AD1237)</f>
        <v/>
      </c>
      <c s="74"/>
      <c s="70" t="str">
        <f>IF(AK1237="","",IF(AK1237&gt;0,COUNT($AG$2:AG1237),""))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IF(BC1237="","",IF(BC1237&gt;0,COUNT($AY$2:AY1237),""))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8" spans="1:157" ht="15.75" customHeight="1">
      <c r="A1238" s="72" t="str">
        <f>IF('S.D.PASTE SHEET'!A1238="","",'S.D.PASTE SHEET'!A1238)</f>
        <v/>
      </c>
      <c s="72" t="str">
        <f>IF('S.D.PASTE SHEET'!B1238="","",'S.D.PASTE SHEET'!B1238)</f>
        <v/>
      </c>
      <c s="72" t="str">
        <f>IF('S.D.PASTE SHEET'!C1238="","",'S.D.PASTE SHEET'!C1238)</f>
        <v/>
      </c>
      <c s="73" t="str">
        <f>IF('S.D.PASTE SHEET'!D1238="","",'S.D.PASTE SHEET'!D1238)</f>
        <v/>
      </c>
      <c s="72" t="str">
        <f>IF('S.D.PASTE SHEET'!E1238="","",UPPER('S.D.PASTE SHEET'!E1238))</f>
        <v/>
      </c>
      <c s="72" t="str">
        <f>IF('S.D.PASTE SHEET'!F1238="","",'S.D.PASTE SHEET'!F1238)</f>
        <v/>
      </c>
      <c s="72" t="str">
        <f>IF('S.D.PASTE SHEET'!G1238="","",UPPER('S.D.PASTE SHEET'!G1238))</f>
        <v/>
      </c>
      <c s="72" t="str">
        <f>IF('S.D.PASTE SHEET'!H1238="","",UPPER('S.D.PASTE SHEET'!H1238))</f>
        <v/>
      </c>
      <c s="72" t="str">
        <f>IF('S.D.PASTE SHEET'!I1238="","",'S.D.PASTE SHEET'!I1238)</f>
        <v/>
      </c>
      <c s="73" t="str">
        <f>IF('S.D.PASTE SHEET'!J1238="","",'S.D.PASTE SHEET'!J1238)</f>
        <v/>
      </c>
      <c s="72" t="str">
        <f>IF('S.D.PASTE SHEET'!K1238="","",'S.D.PASTE SHEET'!K1238)</f>
        <v/>
      </c>
      <c s="72" t="str">
        <f>IF('S.D.PASTE SHEET'!L1238="","",'S.D.PASTE SHEET'!L1238)</f>
        <v/>
      </c>
      <c s="72" t="str">
        <f>IF('S.D.PASTE SHEET'!M1238="","",'S.D.PASTE SHEET'!M1238)</f>
        <v/>
      </c>
      <c s="72" t="str">
        <f>IF('S.D.PASTE SHEET'!N1238="","",'S.D.PASTE SHEET'!N1238)</f>
        <v/>
      </c>
      <c s="72" t="str">
        <f>IF('S.D.PASTE SHEET'!O1238="","",'S.D.PASTE SHEET'!O1238)</f>
        <v/>
      </c>
      <c s="72" t="str">
        <f>IF('S.D.PASTE SHEET'!P1238="","",'S.D.PASTE SHEET'!P1238)</f>
        <v/>
      </c>
      <c s="72" t="str">
        <f>IF('S.D.PASTE SHEET'!Q1238="","",'S.D.PASTE SHEET'!Q1238)</f>
        <v/>
      </c>
      <c s="72" t="str">
        <f>IF('S.D.PASTE SHEET'!R1238="","",'S.D.PASTE SHEET'!R1238)</f>
        <v/>
      </c>
      <c s="72" t="str">
        <f>IF('S.D.PASTE SHEET'!S1238="","",'S.D.PASTE SHEET'!S1238)</f>
        <v/>
      </c>
      <c s="72" t="str">
        <f>IF('S.D.PASTE SHEET'!T1238="","",'S.D.PASTE SHEET'!T1238)</f>
        <v/>
      </c>
      <c s="72" t="str">
        <f>IF('S.D.PASTE SHEET'!U1238="","",'S.D.PASTE SHEET'!U1238)</f>
        <v/>
      </c>
      <c s="72" t="str">
        <f>IF('S.D.PASTE SHEET'!V1238="","",'S.D.PASTE SHEET'!V1238)</f>
        <v/>
      </c>
      <c s="72" t="str">
        <f>IF('S.D.PASTE SHEET'!W1238="","",'S.D.PASTE SHEET'!W1238)</f>
        <v/>
      </c>
      <c s="72" t="str">
        <f>IF('S.D.PASTE SHEET'!X1238="","",'S.D.PASTE SHEET'!X1238)</f>
        <v/>
      </c>
      <c s="72" t="str">
        <f>IF('S.D.PASTE SHEET'!Y1238="","",'S.D.PASTE SHEET'!Y1238)</f>
        <v/>
      </c>
      <c s="72" t="str">
        <f>IF('S.D.PASTE SHEET'!Z1238="","",'S.D.PASTE SHEET'!Z1238)</f>
        <v/>
      </c>
      <c s="72" t="str">
        <f>IF('S.D.PASTE SHEET'!AA1238="","",'S.D.PASTE SHEET'!AA1238)</f>
        <v/>
      </c>
      <c s="72" t="str">
        <f>IF('S.D.PASTE SHEET'!AB1238="","",'S.D.PASTE SHEET'!AB1238)</f>
        <v/>
      </c>
      <c s="72" t="str">
        <f>IF('S.D.PASTE SHEET'!AC1238="","",'S.D.PASTE SHEET'!AC1238)</f>
        <v/>
      </c>
      <c s="72" t="str">
        <f>IF('S.D.PASTE SHEET'!AD1238="","",'S.D.PASTE SHEET'!AD1238)</f>
        <v/>
      </c>
      <c s="74"/>
      <c s="70" t="str">
        <f>IF(AK1238="","",IF(AK1238&gt;0,COUNT($AG$2:AG1238),""))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IF(BC1238="","",IF(BC1238&gt;0,COUNT($AY$2:AY1238),""))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39" spans="1:157" ht="15.75" customHeight="1">
      <c r="A1239" s="72" t="str">
        <f>IF('S.D.PASTE SHEET'!A1239="","",'S.D.PASTE SHEET'!A1239)</f>
        <v/>
      </c>
      <c s="72" t="str">
        <f>IF('S.D.PASTE SHEET'!B1239="","",'S.D.PASTE SHEET'!B1239)</f>
        <v/>
      </c>
      <c s="72" t="str">
        <f>IF('S.D.PASTE SHEET'!C1239="","",'S.D.PASTE SHEET'!C1239)</f>
        <v/>
      </c>
      <c s="73" t="str">
        <f>IF('S.D.PASTE SHEET'!D1239="","",'S.D.PASTE SHEET'!D1239)</f>
        <v/>
      </c>
      <c s="72" t="str">
        <f>IF('S.D.PASTE SHEET'!E1239="","",UPPER('S.D.PASTE SHEET'!E1239))</f>
        <v/>
      </c>
      <c s="72" t="str">
        <f>IF('S.D.PASTE SHEET'!F1239="","",'S.D.PASTE SHEET'!F1239)</f>
        <v/>
      </c>
      <c s="72" t="str">
        <f>IF('S.D.PASTE SHEET'!G1239="","",UPPER('S.D.PASTE SHEET'!G1239))</f>
        <v/>
      </c>
      <c s="72" t="str">
        <f>IF('S.D.PASTE SHEET'!H1239="","",UPPER('S.D.PASTE SHEET'!H1239))</f>
        <v/>
      </c>
      <c s="72" t="str">
        <f>IF('S.D.PASTE SHEET'!I1239="","",'S.D.PASTE SHEET'!I1239)</f>
        <v/>
      </c>
      <c s="73" t="str">
        <f>IF('S.D.PASTE SHEET'!J1239="","",'S.D.PASTE SHEET'!J1239)</f>
        <v/>
      </c>
      <c s="72" t="str">
        <f>IF('S.D.PASTE SHEET'!K1239="","",'S.D.PASTE SHEET'!K1239)</f>
        <v/>
      </c>
      <c s="72" t="str">
        <f>IF('S.D.PASTE SHEET'!L1239="","",'S.D.PASTE SHEET'!L1239)</f>
        <v/>
      </c>
      <c s="72" t="str">
        <f>IF('S.D.PASTE SHEET'!M1239="","",'S.D.PASTE SHEET'!M1239)</f>
        <v/>
      </c>
      <c s="72" t="str">
        <f>IF('S.D.PASTE SHEET'!N1239="","",'S.D.PASTE SHEET'!N1239)</f>
        <v/>
      </c>
      <c s="72" t="str">
        <f>IF('S.D.PASTE SHEET'!O1239="","",'S.D.PASTE SHEET'!O1239)</f>
        <v/>
      </c>
      <c s="72" t="str">
        <f>IF('S.D.PASTE SHEET'!P1239="","",'S.D.PASTE SHEET'!P1239)</f>
        <v/>
      </c>
      <c s="72" t="str">
        <f>IF('S.D.PASTE SHEET'!Q1239="","",'S.D.PASTE SHEET'!Q1239)</f>
        <v/>
      </c>
      <c s="72" t="str">
        <f>IF('S.D.PASTE SHEET'!R1239="","",'S.D.PASTE SHEET'!R1239)</f>
        <v/>
      </c>
      <c s="72" t="str">
        <f>IF('S.D.PASTE SHEET'!S1239="","",'S.D.PASTE SHEET'!S1239)</f>
        <v/>
      </c>
      <c s="72" t="str">
        <f>IF('S.D.PASTE SHEET'!T1239="","",'S.D.PASTE SHEET'!T1239)</f>
        <v/>
      </c>
      <c s="72" t="str">
        <f>IF('S.D.PASTE SHEET'!U1239="","",'S.D.PASTE SHEET'!U1239)</f>
        <v/>
      </c>
      <c s="72" t="str">
        <f>IF('S.D.PASTE SHEET'!V1239="","",'S.D.PASTE SHEET'!V1239)</f>
        <v/>
      </c>
      <c s="72" t="str">
        <f>IF('S.D.PASTE SHEET'!W1239="","",'S.D.PASTE SHEET'!W1239)</f>
        <v/>
      </c>
      <c s="72" t="str">
        <f>IF('S.D.PASTE SHEET'!X1239="","",'S.D.PASTE SHEET'!X1239)</f>
        <v/>
      </c>
      <c s="72" t="str">
        <f>IF('S.D.PASTE SHEET'!Y1239="","",'S.D.PASTE SHEET'!Y1239)</f>
        <v/>
      </c>
      <c s="72" t="str">
        <f>IF('S.D.PASTE SHEET'!Z1239="","",'S.D.PASTE SHEET'!Z1239)</f>
        <v/>
      </c>
      <c s="72" t="str">
        <f>IF('S.D.PASTE SHEET'!AA1239="","",'S.D.PASTE SHEET'!AA1239)</f>
        <v/>
      </c>
      <c s="72" t="str">
        <f>IF('S.D.PASTE SHEET'!AB1239="","",'S.D.PASTE SHEET'!AB1239)</f>
        <v/>
      </c>
      <c s="72" t="str">
        <f>IF('S.D.PASTE SHEET'!AC1239="","",'S.D.PASTE SHEET'!AC1239)</f>
        <v/>
      </c>
      <c s="72" t="str">
        <f>IF('S.D.PASTE SHEET'!AD1239="","",'S.D.PASTE SHEET'!AD1239)</f>
        <v/>
      </c>
      <c s="74"/>
      <c s="70" t="str">
        <f>IF(AK1239="","",IF(AK1239&gt;0,COUNT($AG$2:AG1239),""))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IF(BC1239="","",IF(BC1239&gt;0,COUNT($AY$2:AY1239),""))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0" spans="1:157" ht="15.75" customHeight="1">
      <c r="A1240" s="72" t="str">
        <f>IF('S.D.PASTE SHEET'!A1240="","",'S.D.PASTE SHEET'!A1240)</f>
        <v/>
      </c>
      <c s="72" t="str">
        <f>IF('S.D.PASTE SHEET'!B1240="","",'S.D.PASTE SHEET'!B1240)</f>
        <v/>
      </c>
      <c s="72" t="str">
        <f>IF('S.D.PASTE SHEET'!C1240="","",'S.D.PASTE SHEET'!C1240)</f>
        <v/>
      </c>
      <c s="73" t="str">
        <f>IF('S.D.PASTE SHEET'!D1240="","",'S.D.PASTE SHEET'!D1240)</f>
        <v/>
      </c>
      <c s="72" t="str">
        <f>IF('S.D.PASTE SHEET'!E1240="","",UPPER('S.D.PASTE SHEET'!E1240))</f>
        <v/>
      </c>
      <c s="72" t="str">
        <f>IF('S.D.PASTE SHEET'!F1240="","",'S.D.PASTE SHEET'!F1240)</f>
        <v/>
      </c>
      <c s="72" t="str">
        <f>IF('S.D.PASTE SHEET'!G1240="","",UPPER('S.D.PASTE SHEET'!G1240))</f>
        <v/>
      </c>
      <c s="72" t="str">
        <f>IF('S.D.PASTE SHEET'!H1240="","",UPPER('S.D.PASTE SHEET'!H1240))</f>
        <v/>
      </c>
      <c s="72" t="str">
        <f>IF('S.D.PASTE SHEET'!I1240="","",'S.D.PASTE SHEET'!I1240)</f>
        <v/>
      </c>
      <c s="73" t="str">
        <f>IF('S.D.PASTE SHEET'!J1240="","",'S.D.PASTE SHEET'!J1240)</f>
        <v/>
      </c>
      <c s="72" t="str">
        <f>IF('S.D.PASTE SHEET'!K1240="","",'S.D.PASTE SHEET'!K1240)</f>
        <v/>
      </c>
      <c s="72" t="str">
        <f>IF('S.D.PASTE SHEET'!L1240="","",'S.D.PASTE SHEET'!L1240)</f>
        <v/>
      </c>
      <c s="72" t="str">
        <f>IF('S.D.PASTE SHEET'!M1240="","",'S.D.PASTE SHEET'!M1240)</f>
        <v/>
      </c>
      <c s="72" t="str">
        <f>IF('S.D.PASTE SHEET'!N1240="","",'S.D.PASTE SHEET'!N1240)</f>
        <v/>
      </c>
      <c s="72" t="str">
        <f>IF('S.D.PASTE SHEET'!O1240="","",'S.D.PASTE SHEET'!O1240)</f>
        <v/>
      </c>
      <c s="72" t="str">
        <f>IF('S.D.PASTE SHEET'!P1240="","",'S.D.PASTE SHEET'!P1240)</f>
        <v/>
      </c>
      <c s="72" t="str">
        <f>IF('S.D.PASTE SHEET'!Q1240="","",'S.D.PASTE SHEET'!Q1240)</f>
        <v/>
      </c>
      <c s="72" t="str">
        <f>IF('S.D.PASTE SHEET'!R1240="","",'S.D.PASTE SHEET'!R1240)</f>
        <v/>
      </c>
      <c s="72" t="str">
        <f>IF('S.D.PASTE SHEET'!S1240="","",'S.D.PASTE SHEET'!S1240)</f>
        <v/>
      </c>
      <c s="72" t="str">
        <f>IF('S.D.PASTE SHEET'!T1240="","",'S.D.PASTE SHEET'!T1240)</f>
        <v/>
      </c>
      <c s="72" t="str">
        <f>IF('S.D.PASTE SHEET'!U1240="","",'S.D.PASTE SHEET'!U1240)</f>
        <v/>
      </c>
      <c s="72" t="str">
        <f>IF('S.D.PASTE SHEET'!V1240="","",'S.D.PASTE SHEET'!V1240)</f>
        <v/>
      </c>
      <c s="72" t="str">
        <f>IF('S.D.PASTE SHEET'!W1240="","",'S.D.PASTE SHEET'!W1240)</f>
        <v/>
      </c>
      <c s="72" t="str">
        <f>IF('S.D.PASTE SHEET'!X1240="","",'S.D.PASTE SHEET'!X1240)</f>
        <v/>
      </c>
      <c s="72" t="str">
        <f>IF('S.D.PASTE SHEET'!Y1240="","",'S.D.PASTE SHEET'!Y1240)</f>
        <v/>
      </c>
      <c s="72" t="str">
        <f>IF('S.D.PASTE SHEET'!Z1240="","",'S.D.PASTE SHEET'!Z1240)</f>
        <v/>
      </c>
      <c s="72" t="str">
        <f>IF('S.D.PASTE SHEET'!AA1240="","",'S.D.PASTE SHEET'!AA1240)</f>
        <v/>
      </c>
      <c s="72" t="str">
        <f>IF('S.D.PASTE SHEET'!AB1240="","",'S.D.PASTE SHEET'!AB1240)</f>
        <v/>
      </c>
      <c s="72" t="str">
        <f>IF('S.D.PASTE SHEET'!AC1240="","",'S.D.PASTE SHEET'!AC1240)</f>
        <v/>
      </c>
      <c s="72" t="str">
        <f>IF('S.D.PASTE SHEET'!AD1240="","",'S.D.PASTE SHEET'!AD1240)</f>
        <v/>
      </c>
      <c s="74"/>
      <c s="70" t="str">
        <f>IF(AK1240="","",IF(AK1240&gt;0,COUNT($AG$2:AG1240),""))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IF(BC1240="","",IF(BC1240&gt;0,COUNT($AY$2:AY1240),""))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1" spans="1:157" ht="15.75" customHeight="1">
      <c r="A1241" s="72" t="str">
        <f>IF('S.D.PASTE SHEET'!A1241="","",'S.D.PASTE SHEET'!A1241)</f>
        <v/>
      </c>
      <c s="72" t="str">
        <f>IF('S.D.PASTE SHEET'!B1241="","",'S.D.PASTE SHEET'!B1241)</f>
        <v/>
      </c>
      <c s="72" t="str">
        <f>IF('S.D.PASTE SHEET'!C1241="","",'S.D.PASTE SHEET'!C1241)</f>
        <v/>
      </c>
      <c s="73" t="str">
        <f>IF('S.D.PASTE SHEET'!D1241="","",'S.D.PASTE SHEET'!D1241)</f>
        <v/>
      </c>
      <c s="72" t="str">
        <f>IF('S.D.PASTE SHEET'!E1241="","",UPPER('S.D.PASTE SHEET'!E1241))</f>
        <v/>
      </c>
      <c s="72" t="str">
        <f>IF('S.D.PASTE SHEET'!F1241="","",'S.D.PASTE SHEET'!F1241)</f>
        <v/>
      </c>
      <c s="72" t="str">
        <f>IF('S.D.PASTE SHEET'!G1241="","",UPPER('S.D.PASTE SHEET'!G1241))</f>
        <v/>
      </c>
      <c s="72" t="str">
        <f>IF('S.D.PASTE SHEET'!H1241="","",UPPER('S.D.PASTE SHEET'!H1241))</f>
        <v/>
      </c>
      <c s="72" t="str">
        <f>IF('S.D.PASTE SHEET'!I1241="","",'S.D.PASTE SHEET'!I1241)</f>
        <v/>
      </c>
      <c s="73" t="str">
        <f>IF('S.D.PASTE SHEET'!J1241="","",'S.D.PASTE SHEET'!J1241)</f>
        <v/>
      </c>
      <c s="72" t="str">
        <f>IF('S.D.PASTE SHEET'!K1241="","",'S.D.PASTE SHEET'!K1241)</f>
        <v/>
      </c>
      <c s="72" t="str">
        <f>IF('S.D.PASTE SHEET'!L1241="","",'S.D.PASTE SHEET'!L1241)</f>
        <v/>
      </c>
      <c s="72" t="str">
        <f>IF('S.D.PASTE SHEET'!M1241="","",'S.D.PASTE SHEET'!M1241)</f>
        <v/>
      </c>
      <c s="72" t="str">
        <f>IF('S.D.PASTE SHEET'!N1241="","",'S.D.PASTE SHEET'!N1241)</f>
        <v/>
      </c>
      <c s="72" t="str">
        <f>IF('S.D.PASTE SHEET'!O1241="","",'S.D.PASTE SHEET'!O1241)</f>
        <v/>
      </c>
      <c s="72" t="str">
        <f>IF('S.D.PASTE SHEET'!P1241="","",'S.D.PASTE SHEET'!P1241)</f>
        <v/>
      </c>
      <c s="72" t="str">
        <f>IF('S.D.PASTE SHEET'!Q1241="","",'S.D.PASTE SHEET'!Q1241)</f>
        <v/>
      </c>
      <c s="72" t="str">
        <f>IF('S.D.PASTE SHEET'!R1241="","",'S.D.PASTE SHEET'!R1241)</f>
        <v/>
      </c>
      <c s="72" t="str">
        <f>IF('S.D.PASTE SHEET'!S1241="","",'S.D.PASTE SHEET'!S1241)</f>
        <v/>
      </c>
      <c s="72" t="str">
        <f>IF('S.D.PASTE SHEET'!T1241="","",'S.D.PASTE SHEET'!T1241)</f>
        <v/>
      </c>
      <c s="72" t="str">
        <f>IF('S.D.PASTE SHEET'!U1241="","",'S.D.PASTE SHEET'!U1241)</f>
        <v/>
      </c>
      <c s="72" t="str">
        <f>IF('S.D.PASTE SHEET'!V1241="","",'S.D.PASTE SHEET'!V1241)</f>
        <v/>
      </c>
      <c s="72" t="str">
        <f>IF('S.D.PASTE SHEET'!W1241="","",'S.D.PASTE SHEET'!W1241)</f>
        <v/>
      </c>
      <c s="72" t="str">
        <f>IF('S.D.PASTE SHEET'!X1241="","",'S.D.PASTE SHEET'!X1241)</f>
        <v/>
      </c>
      <c s="72" t="str">
        <f>IF('S.D.PASTE SHEET'!Y1241="","",'S.D.PASTE SHEET'!Y1241)</f>
        <v/>
      </c>
      <c s="72" t="str">
        <f>IF('S.D.PASTE SHEET'!Z1241="","",'S.D.PASTE SHEET'!Z1241)</f>
        <v/>
      </c>
      <c s="72" t="str">
        <f>IF('S.D.PASTE SHEET'!AA1241="","",'S.D.PASTE SHEET'!AA1241)</f>
        <v/>
      </c>
      <c s="72" t="str">
        <f>IF('S.D.PASTE SHEET'!AB1241="","",'S.D.PASTE SHEET'!AB1241)</f>
        <v/>
      </c>
      <c s="72" t="str">
        <f>IF('S.D.PASTE SHEET'!AC1241="","",'S.D.PASTE SHEET'!AC1241)</f>
        <v/>
      </c>
      <c s="72" t="str">
        <f>IF('S.D.PASTE SHEET'!AD1241="","",'S.D.PASTE SHEET'!AD1241)</f>
        <v/>
      </c>
      <c s="74"/>
      <c s="70" t="str">
        <f>IF(AK1241="","",IF(AK1241&gt;0,COUNT($AG$2:AG1241),""))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IF(BC1241="","",IF(BC1241&gt;0,COUNT($AY$2:AY1241),""))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2" spans="1:157" ht="15.75" customHeight="1">
      <c r="A1242" s="72" t="str">
        <f>IF('S.D.PASTE SHEET'!A1242="","",'S.D.PASTE SHEET'!A1242)</f>
        <v/>
      </c>
      <c s="72" t="str">
        <f>IF('S.D.PASTE SHEET'!B1242="","",'S.D.PASTE SHEET'!B1242)</f>
        <v/>
      </c>
      <c s="72" t="str">
        <f>IF('S.D.PASTE SHEET'!C1242="","",'S.D.PASTE SHEET'!C1242)</f>
        <v/>
      </c>
      <c s="73" t="str">
        <f>IF('S.D.PASTE SHEET'!D1242="","",'S.D.PASTE SHEET'!D1242)</f>
        <v/>
      </c>
      <c s="72" t="str">
        <f>IF('S.D.PASTE SHEET'!E1242="","",UPPER('S.D.PASTE SHEET'!E1242))</f>
        <v/>
      </c>
      <c s="72" t="str">
        <f>IF('S.D.PASTE SHEET'!F1242="","",'S.D.PASTE SHEET'!F1242)</f>
        <v/>
      </c>
      <c s="72" t="str">
        <f>IF('S.D.PASTE SHEET'!G1242="","",UPPER('S.D.PASTE SHEET'!G1242))</f>
        <v/>
      </c>
      <c s="72" t="str">
        <f>IF('S.D.PASTE SHEET'!H1242="","",UPPER('S.D.PASTE SHEET'!H1242))</f>
        <v/>
      </c>
      <c s="72" t="str">
        <f>IF('S.D.PASTE SHEET'!I1242="","",'S.D.PASTE SHEET'!I1242)</f>
        <v/>
      </c>
      <c s="73" t="str">
        <f>IF('S.D.PASTE SHEET'!J1242="","",'S.D.PASTE SHEET'!J1242)</f>
        <v/>
      </c>
      <c s="72" t="str">
        <f>IF('S.D.PASTE SHEET'!K1242="","",'S.D.PASTE SHEET'!K1242)</f>
        <v/>
      </c>
      <c s="72" t="str">
        <f>IF('S.D.PASTE SHEET'!L1242="","",'S.D.PASTE SHEET'!L1242)</f>
        <v/>
      </c>
      <c s="72" t="str">
        <f>IF('S.D.PASTE SHEET'!M1242="","",'S.D.PASTE SHEET'!M1242)</f>
        <v/>
      </c>
      <c s="72" t="str">
        <f>IF('S.D.PASTE SHEET'!N1242="","",'S.D.PASTE SHEET'!N1242)</f>
        <v/>
      </c>
      <c s="72" t="str">
        <f>IF('S.D.PASTE SHEET'!O1242="","",'S.D.PASTE SHEET'!O1242)</f>
        <v/>
      </c>
      <c s="72" t="str">
        <f>IF('S.D.PASTE SHEET'!P1242="","",'S.D.PASTE SHEET'!P1242)</f>
        <v/>
      </c>
      <c s="72" t="str">
        <f>IF('S.D.PASTE SHEET'!Q1242="","",'S.D.PASTE SHEET'!Q1242)</f>
        <v/>
      </c>
      <c s="72" t="str">
        <f>IF('S.D.PASTE SHEET'!R1242="","",'S.D.PASTE SHEET'!R1242)</f>
        <v/>
      </c>
      <c s="72" t="str">
        <f>IF('S.D.PASTE SHEET'!S1242="","",'S.D.PASTE SHEET'!S1242)</f>
        <v/>
      </c>
      <c s="72" t="str">
        <f>IF('S.D.PASTE SHEET'!T1242="","",'S.D.PASTE SHEET'!T1242)</f>
        <v/>
      </c>
      <c s="72" t="str">
        <f>IF('S.D.PASTE SHEET'!U1242="","",'S.D.PASTE SHEET'!U1242)</f>
        <v/>
      </c>
      <c s="72" t="str">
        <f>IF('S.D.PASTE SHEET'!V1242="","",'S.D.PASTE SHEET'!V1242)</f>
        <v/>
      </c>
      <c s="72" t="str">
        <f>IF('S.D.PASTE SHEET'!W1242="","",'S.D.PASTE SHEET'!W1242)</f>
        <v/>
      </c>
      <c s="72" t="str">
        <f>IF('S.D.PASTE SHEET'!X1242="","",'S.D.PASTE SHEET'!X1242)</f>
        <v/>
      </c>
      <c s="72" t="str">
        <f>IF('S.D.PASTE SHEET'!Y1242="","",'S.D.PASTE SHEET'!Y1242)</f>
        <v/>
      </c>
      <c s="72" t="str">
        <f>IF('S.D.PASTE SHEET'!Z1242="","",'S.D.PASTE SHEET'!Z1242)</f>
        <v/>
      </c>
      <c s="72" t="str">
        <f>IF('S.D.PASTE SHEET'!AA1242="","",'S.D.PASTE SHEET'!AA1242)</f>
        <v/>
      </c>
      <c s="72" t="str">
        <f>IF('S.D.PASTE SHEET'!AB1242="","",'S.D.PASTE SHEET'!AB1242)</f>
        <v/>
      </c>
      <c s="72" t="str">
        <f>IF('S.D.PASTE SHEET'!AC1242="","",'S.D.PASTE SHEET'!AC1242)</f>
        <v/>
      </c>
      <c s="72" t="str">
        <f>IF('S.D.PASTE SHEET'!AD1242="","",'S.D.PASTE SHEET'!AD1242)</f>
        <v/>
      </c>
      <c s="74"/>
      <c s="70" t="str">
        <f>IF(AK1242="","",IF(AK1242&gt;0,COUNT($AG$2:AG1242),""))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IF(BC1242="","",IF(BC1242&gt;0,COUNT($AY$2:AY1242),""))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3" spans="1:157" ht="15.75" customHeight="1">
      <c r="A1243" s="72" t="str">
        <f>IF('S.D.PASTE SHEET'!A1243="","",'S.D.PASTE SHEET'!A1243)</f>
        <v/>
      </c>
      <c s="72" t="str">
        <f>IF('S.D.PASTE SHEET'!B1243="","",'S.D.PASTE SHEET'!B1243)</f>
        <v/>
      </c>
      <c s="72" t="str">
        <f>IF('S.D.PASTE SHEET'!C1243="","",'S.D.PASTE SHEET'!C1243)</f>
        <v/>
      </c>
      <c s="73" t="str">
        <f>IF('S.D.PASTE SHEET'!D1243="","",'S.D.PASTE SHEET'!D1243)</f>
        <v/>
      </c>
      <c s="72" t="str">
        <f>IF('S.D.PASTE SHEET'!E1243="","",UPPER('S.D.PASTE SHEET'!E1243))</f>
        <v/>
      </c>
      <c s="72" t="str">
        <f>IF('S.D.PASTE SHEET'!F1243="","",'S.D.PASTE SHEET'!F1243)</f>
        <v/>
      </c>
      <c s="72" t="str">
        <f>IF('S.D.PASTE SHEET'!G1243="","",UPPER('S.D.PASTE SHEET'!G1243))</f>
        <v/>
      </c>
      <c s="72" t="str">
        <f>IF('S.D.PASTE SHEET'!H1243="","",UPPER('S.D.PASTE SHEET'!H1243))</f>
        <v/>
      </c>
      <c s="72" t="str">
        <f>IF('S.D.PASTE SHEET'!I1243="","",'S.D.PASTE SHEET'!I1243)</f>
        <v/>
      </c>
      <c s="73" t="str">
        <f>IF('S.D.PASTE SHEET'!J1243="","",'S.D.PASTE SHEET'!J1243)</f>
        <v/>
      </c>
      <c s="72" t="str">
        <f>IF('S.D.PASTE SHEET'!K1243="","",'S.D.PASTE SHEET'!K1243)</f>
        <v/>
      </c>
      <c s="72" t="str">
        <f>IF('S.D.PASTE SHEET'!L1243="","",'S.D.PASTE SHEET'!L1243)</f>
        <v/>
      </c>
      <c s="72" t="str">
        <f>IF('S.D.PASTE SHEET'!M1243="","",'S.D.PASTE SHEET'!M1243)</f>
        <v/>
      </c>
      <c s="72" t="str">
        <f>IF('S.D.PASTE SHEET'!N1243="","",'S.D.PASTE SHEET'!N1243)</f>
        <v/>
      </c>
      <c s="72" t="str">
        <f>IF('S.D.PASTE SHEET'!O1243="","",'S.D.PASTE SHEET'!O1243)</f>
        <v/>
      </c>
      <c s="72" t="str">
        <f>IF('S.D.PASTE SHEET'!P1243="","",'S.D.PASTE SHEET'!P1243)</f>
        <v/>
      </c>
      <c s="72" t="str">
        <f>IF('S.D.PASTE SHEET'!Q1243="","",'S.D.PASTE SHEET'!Q1243)</f>
        <v/>
      </c>
      <c s="72" t="str">
        <f>IF('S.D.PASTE SHEET'!R1243="","",'S.D.PASTE SHEET'!R1243)</f>
        <v/>
      </c>
      <c s="72" t="str">
        <f>IF('S.D.PASTE SHEET'!S1243="","",'S.D.PASTE SHEET'!S1243)</f>
        <v/>
      </c>
      <c s="72" t="str">
        <f>IF('S.D.PASTE SHEET'!T1243="","",'S.D.PASTE SHEET'!T1243)</f>
        <v/>
      </c>
      <c s="72" t="str">
        <f>IF('S.D.PASTE SHEET'!U1243="","",'S.D.PASTE SHEET'!U1243)</f>
        <v/>
      </c>
      <c s="72" t="str">
        <f>IF('S.D.PASTE SHEET'!V1243="","",'S.D.PASTE SHEET'!V1243)</f>
        <v/>
      </c>
      <c s="72" t="str">
        <f>IF('S.D.PASTE SHEET'!W1243="","",'S.D.PASTE SHEET'!W1243)</f>
        <v/>
      </c>
      <c s="72" t="str">
        <f>IF('S.D.PASTE SHEET'!X1243="","",'S.D.PASTE SHEET'!X1243)</f>
        <v/>
      </c>
      <c s="72" t="str">
        <f>IF('S.D.PASTE SHEET'!Y1243="","",'S.D.PASTE SHEET'!Y1243)</f>
        <v/>
      </c>
      <c s="72" t="str">
        <f>IF('S.D.PASTE SHEET'!Z1243="","",'S.D.PASTE SHEET'!Z1243)</f>
        <v/>
      </c>
      <c s="72" t="str">
        <f>IF('S.D.PASTE SHEET'!AA1243="","",'S.D.PASTE SHEET'!AA1243)</f>
        <v/>
      </c>
      <c s="72" t="str">
        <f>IF('S.D.PASTE SHEET'!AB1243="","",'S.D.PASTE SHEET'!AB1243)</f>
        <v/>
      </c>
      <c s="72" t="str">
        <f>IF('S.D.PASTE SHEET'!AC1243="","",'S.D.PASTE SHEET'!AC1243)</f>
        <v/>
      </c>
      <c s="72" t="str">
        <f>IF('S.D.PASTE SHEET'!AD1243="","",'S.D.PASTE SHEET'!AD1243)</f>
        <v/>
      </c>
      <c s="74"/>
      <c s="70" t="str">
        <f>IF(AK1243="","",IF(AK1243&gt;0,COUNT($AG$2:AG1243),""))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IF(BC1243="","",IF(BC1243&gt;0,COUNT($AY$2:AY1243),""))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4" spans="1:157" ht="15.75" customHeight="1">
      <c r="A1244" s="72" t="str">
        <f>IF('S.D.PASTE SHEET'!A1244="","",'S.D.PASTE SHEET'!A1244)</f>
        <v/>
      </c>
      <c s="72" t="str">
        <f>IF('S.D.PASTE SHEET'!B1244="","",'S.D.PASTE SHEET'!B1244)</f>
        <v/>
      </c>
      <c s="72" t="str">
        <f>IF('S.D.PASTE SHEET'!C1244="","",'S.D.PASTE SHEET'!C1244)</f>
        <v/>
      </c>
      <c s="73" t="str">
        <f>IF('S.D.PASTE SHEET'!D1244="","",'S.D.PASTE SHEET'!D1244)</f>
        <v/>
      </c>
      <c s="72" t="str">
        <f>IF('S.D.PASTE SHEET'!E1244="","",UPPER('S.D.PASTE SHEET'!E1244))</f>
        <v/>
      </c>
      <c s="72" t="str">
        <f>IF('S.D.PASTE SHEET'!F1244="","",'S.D.PASTE SHEET'!F1244)</f>
        <v/>
      </c>
      <c s="72" t="str">
        <f>IF('S.D.PASTE SHEET'!G1244="","",UPPER('S.D.PASTE SHEET'!G1244))</f>
        <v/>
      </c>
      <c s="72" t="str">
        <f>IF('S.D.PASTE SHEET'!H1244="","",UPPER('S.D.PASTE SHEET'!H1244))</f>
        <v/>
      </c>
      <c s="72" t="str">
        <f>IF('S.D.PASTE SHEET'!I1244="","",'S.D.PASTE SHEET'!I1244)</f>
        <v/>
      </c>
      <c s="73" t="str">
        <f>IF('S.D.PASTE SHEET'!J1244="","",'S.D.PASTE SHEET'!J1244)</f>
        <v/>
      </c>
      <c s="72" t="str">
        <f>IF('S.D.PASTE SHEET'!K1244="","",'S.D.PASTE SHEET'!K1244)</f>
        <v/>
      </c>
      <c s="72" t="str">
        <f>IF('S.D.PASTE SHEET'!L1244="","",'S.D.PASTE SHEET'!L1244)</f>
        <v/>
      </c>
      <c s="72" t="str">
        <f>IF('S.D.PASTE SHEET'!M1244="","",'S.D.PASTE SHEET'!M1244)</f>
        <v/>
      </c>
      <c s="72" t="str">
        <f>IF('S.D.PASTE SHEET'!N1244="","",'S.D.PASTE SHEET'!N1244)</f>
        <v/>
      </c>
      <c s="72" t="str">
        <f>IF('S.D.PASTE SHEET'!O1244="","",'S.D.PASTE SHEET'!O1244)</f>
        <v/>
      </c>
      <c s="72" t="str">
        <f>IF('S.D.PASTE SHEET'!P1244="","",'S.D.PASTE SHEET'!P1244)</f>
        <v/>
      </c>
      <c s="72" t="str">
        <f>IF('S.D.PASTE SHEET'!Q1244="","",'S.D.PASTE SHEET'!Q1244)</f>
        <v/>
      </c>
      <c s="72" t="str">
        <f>IF('S.D.PASTE SHEET'!R1244="","",'S.D.PASTE SHEET'!R1244)</f>
        <v/>
      </c>
      <c s="72" t="str">
        <f>IF('S.D.PASTE SHEET'!S1244="","",'S.D.PASTE SHEET'!S1244)</f>
        <v/>
      </c>
      <c s="72" t="str">
        <f>IF('S.D.PASTE SHEET'!T1244="","",'S.D.PASTE SHEET'!T1244)</f>
        <v/>
      </c>
      <c s="72" t="str">
        <f>IF('S.D.PASTE SHEET'!U1244="","",'S.D.PASTE SHEET'!U1244)</f>
        <v/>
      </c>
      <c s="72" t="str">
        <f>IF('S.D.PASTE SHEET'!V1244="","",'S.D.PASTE SHEET'!V1244)</f>
        <v/>
      </c>
      <c s="72" t="str">
        <f>IF('S.D.PASTE SHEET'!W1244="","",'S.D.PASTE SHEET'!W1244)</f>
        <v/>
      </c>
      <c s="72" t="str">
        <f>IF('S.D.PASTE SHEET'!X1244="","",'S.D.PASTE SHEET'!X1244)</f>
        <v/>
      </c>
      <c s="72" t="str">
        <f>IF('S.D.PASTE SHEET'!Y1244="","",'S.D.PASTE SHEET'!Y1244)</f>
        <v/>
      </c>
      <c s="72" t="str">
        <f>IF('S.D.PASTE SHEET'!Z1244="","",'S.D.PASTE SHEET'!Z1244)</f>
        <v/>
      </c>
      <c s="72" t="str">
        <f>IF('S.D.PASTE SHEET'!AA1244="","",'S.D.PASTE SHEET'!AA1244)</f>
        <v/>
      </c>
      <c s="72" t="str">
        <f>IF('S.D.PASTE SHEET'!AB1244="","",'S.D.PASTE SHEET'!AB1244)</f>
        <v/>
      </c>
      <c s="72" t="str">
        <f>IF('S.D.PASTE SHEET'!AC1244="","",'S.D.PASTE SHEET'!AC1244)</f>
        <v/>
      </c>
      <c s="72" t="str">
        <f>IF('S.D.PASTE SHEET'!AD1244="","",'S.D.PASTE SHEET'!AD1244)</f>
        <v/>
      </c>
      <c s="74"/>
      <c s="70" t="str">
        <f>IF(AK1244="","",IF(AK1244&gt;0,COUNT($AG$2:AG1244),""))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IF(BC1244="","",IF(BC1244&gt;0,COUNT($AY$2:AY1244),""))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5" spans="1:157" ht="15.75" customHeight="1">
      <c r="A1245" s="72" t="str">
        <f>IF('S.D.PASTE SHEET'!A1245="","",'S.D.PASTE SHEET'!A1245)</f>
        <v/>
      </c>
      <c s="72" t="str">
        <f>IF('S.D.PASTE SHEET'!B1245="","",'S.D.PASTE SHEET'!B1245)</f>
        <v/>
      </c>
      <c s="72" t="str">
        <f>IF('S.D.PASTE SHEET'!C1245="","",'S.D.PASTE SHEET'!C1245)</f>
        <v/>
      </c>
      <c s="73" t="str">
        <f>IF('S.D.PASTE SHEET'!D1245="","",'S.D.PASTE SHEET'!D1245)</f>
        <v/>
      </c>
      <c s="72" t="str">
        <f>IF('S.D.PASTE SHEET'!E1245="","",UPPER('S.D.PASTE SHEET'!E1245))</f>
        <v/>
      </c>
      <c s="72" t="str">
        <f>IF('S.D.PASTE SHEET'!F1245="","",'S.D.PASTE SHEET'!F1245)</f>
        <v/>
      </c>
      <c s="72" t="str">
        <f>IF('S.D.PASTE SHEET'!G1245="","",UPPER('S.D.PASTE SHEET'!G1245))</f>
        <v/>
      </c>
      <c s="72" t="str">
        <f>IF('S.D.PASTE SHEET'!H1245="","",UPPER('S.D.PASTE SHEET'!H1245))</f>
        <v/>
      </c>
      <c s="72" t="str">
        <f>IF('S.D.PASTE SHEET'!I1245="","",'S.D.PASTE SHEET'!I1245)</f>
        <v/>
      </c>
      <c s="73" t="str">
        <f>IF('S.D.PASTE SHEET'!J1245="","",'S.D.PASTE SHEET'!J1245)</f>
        <v/>
      </c>
      <c s="72" t="str">
        <f>IF('S.D.PASTE SHEET'!K1245="","",'S.D.PASTE SHEET'!K1245)</f>
        <v/>
      </c>
      <c s="72" t="str">
        <f>IF('S.D.PASTE SHEET'!L1245="","",'S.D.PASTE SHEET'!L1245)</f>
        <v/>
      </c>
      <c s="72" t="str">
        <f>IF('S.D.PASTE SHEET'!M1245="","",'S.D.PASTE SHEET'!M1245)</f>
        <v/>
      </c>
      <c s="72" t="str">
        <f>IF('S.D.PASTE SHEET'!N1245="","",'S.D.PASTE SHEET'!N1245)</f>
        <v/>
      </c>
      <c s="72" t="str">
        <f>IF('S.D.PASTE SHEET'!O1245="","",'S.D.PASTE SHEET'!O1245)</f>
        <v/>
      </c>
      <c s="72" t="str">
        <f>IF('S.D.PASTE SHEET'!P1245="","",'S.D.PASTE SHEET'!P1245)</f>
        <v/>
      </c>
      <c s="72" t="str">
        <f>IF('S.D.PASTE SHEET'!Q1245="","",'S.D.PASTE SHEET'!Q1245)</f>
        <v/>
      </c>
      <c s="72" t="str">
        <f>IF('S.D.PASTE SHEET'!R1245="","",'S.D.PASTE SHEET'!R1245)</f>
        <v/>
      </c>
      <c s="72" t="str">
        <f>IF('S.D.PASTE SHEET'!S1245="","",'S.D.PASTE SHEET'!S1245)</f>
        <v/>
      </c>
      <c s="72" t="str">
        <f>IF('S.D.PASTE SHEET'!T1245="","",'S.D.PASTE SHEET'!T1245)</f>
        <v/>
      </c>
      <c s="72" t="str">
        <f>IF('S.D.PASTE SHEET'!U1245="","",'S.D.PASTE SHEET'!U1245)</f>
        <v/>
      </c>
      <c s="72" t="str">
        <f>IF('S.D.PASTE SHEET'!V1245="","",'S.D.PASTE SHEET'!V1245)</f>
        <v/>
      </c>
      <c s="72" t="str">
        <f>IF('S.D.PASTE SHEET'!W1245="","",'S.D.PASTE SHEET'!W1245)</f>
        <v/>
      </c>
      <c s="72" t="str">
        <f>IF('S.D.PASTE SHEET'!X1245="","",'S.D.PASTE SHEET'!X1245)</f>
        <v/>
      </c>
      <c s="72" t="str">
        <f>IF('S.D.PASTE SHEET'!Y1245="","",'S.D.PASTE SHEET'!Y1245)</f>
        <v/>
      </c>
      <c s="72" t="str">
        <f>IF('S.D.PASTE SHEET'!Z1245="","",'S.D.PASTE SHEET'!Z1245)</f>
        <v/>
      </c>
      <c s="72" t="str">
        <f>IF('S.D.PASTE SHEET'!AA1245="","",'S.D.PASTE SHEET'!AA1245)</f>
        <v/>
      </c>
      <c s="72" t="str">
        <f>IF('S.D.PASTE SHEET'!AB1245="","",'S.D.PASTE SHEET'!AB1245)</f>
        <v/>
      </c>
      <c s="72" t="str">
        <f>IF('S.D.PASTE SHEET'!AC1245="","",'S.D.PASTE SHEET'!AC1245)</f>
        <v/>
      </c>
      <c s="72" t="str">
        <f>IF('S.D.PASTE SHEET'!AD1245="","",'S.D.PASTE SHEET'!AD1245)</f>
        <v/>
      </c>
      <c s="74"/>
      <c s="70" t="str">
        <f>IF(AK1245="","",IF(AK1245&gt;0,COUNT($AG$2:AG1245),""))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IF(BC1245="","",IF(BC1245&gt;0,COUNT($AY$2:AY1245),""))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6" spans="1:157" ht="15.75" customHeight="1">
      <c r="A1246" s="72" t="str">
        <f>IF('S.D.PASTE SHEET'!A1246="","",'S.D.PASTE SHEET'!A1246)</f>
        <v/>
      </c>
      <c s="72" t="str">
        <f>IF('S.D.PASTE SHEET'!B1246="","",'S.D.PASTE SHEET'!B1246)</f>
        <v/>
      </c>
      <c s="72" t="str">
        <f>IF('S.D.PASTE SHEET'!C1246="","",'S.D.PASTE SHEET'!C1246)</f>
        <v/>
      </c>
      <c s="73" t="str">
        <f>IF('S.D.PASTE SHEET'!D1246="","",'S.D.PASTE SHEET'!D1246)</f>
        <v/>
      </c>
      <c s="72" t="str">
        <f>IF('S.D.PASTE SHEET'!E1246="","",UPPER('S.D.PASTE SHEET'!E1246))</f>
        <v/>
      </c>
      <c s="72" t="str">
        <f>IF('S.D.PASTE SHEET'!F1246="","",'S.D.PASTE SHEET'!F1246)</f>
        <v/>
      </c>
      <c s="72" t="str">
        <f>IF('S.D.PASTE SHEET'!G1246="","",UPPER('S.D.PASTE SHEET'!G1246))</f>
        <v/>
      </c>
      <c s="72" t="str">
        <f>IF('S.D.PASTE SHEET'!H1246="","",UPPER('S.D.PASTE SHEET'!H1246))</f>
        <v/>
      </c>
      <c s="72" t="str">
        <f>IF('S.D.PASTE SHEET'!I1246="","",'S.D.PASTE SHEET'!I1246)</f>
        <v/>
      </c>
      <c s="73" t="str">
        <f>IF('S.D.PASTE SHEET'!J1246="","",'S.D.PASTE SHEET'!J1246)</f>
        <v/>
      </c>
      <c s="72" t="str">
        <f>IF('S.D.PASTE SHEET'!K1246="","",'S.D.PASTE SHEET'!K1246)</f>
        <v/>
      </c>
      <c s="72" t="str">
        <f>IF('S.D.PASTE SHEET'!L1246="","",'S.D.PASTE SHEET'!L1246)</f>
        <v/>
      </c>
      <c s="72" t="str">
        <f>IF('S.D.PASTE SHEET'!M1246="","",'S.D.PASTE SHEET'!M1246)</f>
        <v/>
      </c>
      <c s="72" t="str">
        <f>IF('S.D.PASTE SHEET'!N1246="","",'S.D.PASTE SHEET'!N1246)</f>
        <v/>
      </c>
      <c s="72" t="str">
        <f>IF('S.D.PASTE SHEET'!O1246="","",'S.D.PASTE SHEET'!O1246)</f>
        <v/>
      </c>
      <c s="72" t="str">
        <f>IF('S.D.PASTE SHEET'!P1246="","",'S.D.PASTE SHEET'!P1246)</f>
        <v/>
      </c>
      <c s="72" t="str">
        <f>IF('S.D.PASTE SHEET'!Q1246="","",'S.D.PASTE SHEET'!Q1246)</f>
        <v/>
      </c>
      <c s="72" t="str">
        <f>IF('S.D.PASTE SHEET'!R1246="","",'S.D.PASTE SHEET'!R1246)</f>
        <v/>
      </c>
      <c s="72" t="str">
        <f>IF('S.D.PASTE SHEET'!S1246="","",'S.D.PASTE SHEET'!S1246)</f>
        <v/>
      </c>
      <c s="72" t="str">
        <f>IF('S.D.PASTE SHEET'!T1246="","",'S.D.PASTE SHEET'!T1246)</f>
        <v/>
      </c>
      <c s="72" t="str">
        <f>IF('S.D.PASTE SHEET'!U1246="","",'S.D.PASTE SHEET'!U1246)</f>
        <v/>
      </c>
      <c s="72" t="str">
        <f>IF('S.D.PASTE SHEET'!V1246="","",'S.D.PASTE SHEET'!V1246)</f>
        <v/>
      </c>
      <c s="72" t="str">
        <f>IF('S.D.PASTE SHEET'!W1246="","",'S.D.PASTE SHEET'!W1246)</f>
        <v/>
      </c>
      <c s="72" t="str">
        <f>IF('S.D.PASTE SHEET'!X1246="","",'S.D.PASTE SHEET'!X1246)</f>
        <v/>
      </c>
      <c s="72" t="str">
        <f>IF('S.D.PASTE SHEET'!Y1246="","",'S.D.PASTE SHEET'!Y1246)</f>
        <v/>
      </c>
      <c s="72" t="str">
        <f>IF('S.D.PASTE SHEET'!Z1246="","",'S.D.PASTE SHEET'!Z1246)</f>
        <v/>
      </c>
      <c s="72" t="str">
        <f>IF('S.D.PASTE SHEET'!AA1246="","",'S.D.PASTE SHEET'!AA1246)</f>
        <v/>
      </c>
      <c s="72" t="str">
        <f>IF('S.D.PASTE SHEET'!AB1246="","",'S.D.PASTE SHEET'!AB1246)</f>
        <v/>
      </c>
      <c s="72" t="str">
        <f>IF('S.D.PASTE SHEET'!AC1246="","",'S.D.PASTE SHEET'!AC1246)</f>
        <v/>
      </c>
      <c s="72" t="str">
        <f>IF('S.D.PASTE SHEET'!AD1246="","",'S.D.PASTE SHEET'!AD1246)</f>
        <v/>
      </c>
      <c s="74"/>
      <c s="70" t="str">
        <f>IF(AK1246="","",IF(AK1246&gt;0,COUNT($AG$2:AG1246),""))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IF(BC1246="","",IF(BC1246&gt;0,COUNT($AY$2:AY1246),""))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7" spans="1:157" ht="15.75" customHeight="1">
      <c r="A1247" s="72" t="str">
        <f>IF('S.D.PASTE SHEET'!A1247="","",'S.D.PASTE SHEET'!A1247)</f>
        <v/>
      </c>
      <c s="72" t="str">
        <f>IF('S.D.PASTE SHEET'!B1247="","",'S.D.PASTE SHEET'!B1247)</f>
        <v/>
      </c>
      <c s="72" t="str">
        <f>IF('S.D.PASTE SHEET'!C1247="","",'S.D.PASTE SHEET'!C1247)</f>
        <v/>
      </c>
      <c s="73" t="str">
        <f>IF('S.D.PASTE SHEET'!D1247="","",'S.D.PASTE SHEET'!D1247)</f>
        <v/>
      </c>
      <c s="72" t="str">
        <f>IF('S.D.PASTE SHEET'!E1247="","",UPPER('S.D.PASTE SHEET'!E1247))</f>
        <v/>
      </c>
      <c s="72" t="str">
        <f>IF('S.D.PASTE SHEET'!F1247="","",'S.D.PASTE SHEET'!F1247)</f>
        <v/>
      </c>
      <c s="72" t="str">
        <f>IF('S.D.PASTE SHEET'!G1247="","",UPPER('S.D.PASTE SHEET'!G1247))</f>
        <v/>
      </c>
      <c s="72" t="str">
        <f>IF('S.D.PASTE SHEET'!H1247="","",UPPER('S.D.PASTE SHEET'!H1247))</f>
        <v/>
      </c>
      <c s="72" t="str">
        <f>IF('S.D.PASTE SHEET'!I1247="","",'S.D.PASTE SHEET'!I1247)</f>
        <v/>
      </c>
      <c s="73" t="str">
        <f>IF('S.D.PASTE SHEET'!J1247="","",'S.D.PASTE SHEET'!J1247)</f>
        <v/>
      </c>
      <c s="72" t="str">
        <f>IF('S.D.PASTE SHEET'!K1247="","",'S.D.PASTE SHEET'!K1247)</f>
        <v/>
      </c>
      <c s="72" t="str">
        <f>IF('S.D.PASTE SHEET'!L1247="","",'S.D.PASTE SHEET'!L1247)</f>
        <v/>
      </c>
      <c s="72" t="str">
        <f>IF('S.D.PASTE SHEET'!M1247="","",'S.D.PASTE SHEET'!M1247)</f>
        <v/>
      </c>
      <c s="72" t="str">
        <f>IF('S.D.PASTE SHEET'!N1247="","",'S.D.PASTE SHEET'!N1247)</f>
        <v/>
      </c>
      <c s="72" t="str">
        <f>IF('S.D.PASTE SHEET'!O1247="","",'S.D.PASTE SHEET'!O1247)</f>
        <v/>
      </c>
      <c s="72" t="str">
        <f>IF('S.D.PASTE SHEET'!P1247="","",'S.D.PASTE SHEET'!P1247)</f>
        <v/>
      </c>
      <c s="72" t="str">
        <f>IF('S.D.PASTE SHEET'!Q1247="","",'S.D.PASTE SHEET'!Q1247)</f>
        <v/>
      </c>
      <c s="72" t="str">
        <f>IF('S.D.PASTE SHEET'!R1247="","",'S.D.PASTE SHEET'!R1247)</f>
        <v/>
      </c>
      <c s="72" t="str">
        <f>IF('S.D.PASTE SHEET'!S1247="","",'S.D.PASTE SHEET'!S1247)</f>
        <v/>
      </c>
      <c s="72" t="str">
        <f>IF('S.D.PASTE SHEET'!T1247="","",'S.D.PASTE SHEET'!T1247)</f>
        <v/>
      </c>
      <c s="72" t="str">
        <f>IF('S.D.PASTE SHEET'!U1247="","",'S.D.PASTE SHEET'!U1247)</f>
        <v/>
      </c>
      <c s="72" t="str">
        <f>IF('S.D.PASTE SHEET'!V1247="","",'S.D.PASTE SHEET'!V1247)</f>
        <v/>
      </c>
      <c s="72" t="str">
        <f>IF('S.D.PASTE SHEET'!W1247="","",'S.D.PASTE SHEET'!W1247)</f>
        <v/>
      </c>
      <c s="72" t="str">
        <f>IF('S.D.PASTE SHEET'!X1247="","",'S.D.PASTE SHEET'!X1247)</f>
        <v/>
      </c>
      <c s="72" t="str">
        <f>IF('S.D.PASTE SHEET'!Y1247="","",'S.D.PASTE SHEET'!Y1247)</f>
        <v/>
      </c>
      <c s="72" t="str">
        <f>IF('S.D.PASTE SHEET'!Z1247="","",'S.D.PASTE SHEET'!Z1247)</f>
        <v/>
      </c>
      <c s="72" t="str">
        <f>IF('S.D.PASTE SHEET'!AA1247="","",'S.D.PASTE SHEET'!AA1247)</f>
        <v/>
      </c>
      <c s="72" t="str">
        <f>IF('S.D.PASTE SHEET'!AB1247="","",'S.D.PASTE SHEET'!AB1247)</f>
        <v/>
      </c>
      <c s="72" t="str">
        <f>IF('S.D.PASTE SHEET'!AC1247="","",'S.D.PASTE SHEET'!AC1247)</f>
        <v/>
      </c>
      <c s="72" t="str">
        <f>IF('S.D.PASTE SHEET'!AD1247="","",'S.D.PASTE SHEET'!AD1247)</f>
        <v/>
      </c>
      <c s="74"/>
      <c s="70" t="str">
        <f>IF(AK1247="","",IF(AK1247&gt;0,COUNT($AG$2:AG1247),""))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IF(BC1247="","",IF(BC1247&gt;0,COUNT($AY$2:AY1247),""))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8" spans="1:157" ht="15.75" customHeight="1">
      <c r="A1248" s="72" t="str">
        <f>IF('S.D.PASTE SHEET'!A1248="","",'S.D.PASTE SHEET'!A1248)</f>
        <v/>
      </c>
      <c s="72" t="str">
        <f>IF('S.D.PASTE SHEET'!B1248="","",'S.D.PASTE SHEET'!B1248)</f>
        <v/>
      </c>
      <c s="72" t="str">
        <f>IF('S.D.PASTE SHEET'!C1248="","",'S.D.PASTE SHEET'!C1248)</f>
        <v/>
      </c>
      <c s="73" t="str">
        <f>IF('S.D.PASTE SHEET'!D1248="","",'S.D.PASTE SHEET'!D1248)</f>
        <v/>
      </c>
      <c s="72" t="str">
        <f>IF('S.D.PASTE SHEET'!E1248="","",UPPER('S.D.PASTE SHEET'!E1248))</f>
        <v/>
      </c>
      <c s="72" t="str">
        <f>IF('S.D.PASTE SHEET'!F1248="","",'S.D.PASTE SHEET'!F1248)</f>
        <v/>
      </c>
      <c s="72" t="str">
        <f>IF('S.D.PASTE SHEET'!G1248="","",UPPER('S.D.PASTE SHEET'!G1248))</f>
        <v/>
      </c>
      <c s="72" t="str">
        <f>IF('S.D.PASTE SHEET'!H1248="","",UPPER('S.D.PASTE SHEET'!H1248))</f>
        <v/>
      </c>
      <c s="72" t="str">
        <f>IF('S.D.PASTE SHEET'!I1248="","",'S.D.PASTE SHEET'!I1248)</f>
        <v/>
      </c>
      <c s="73" t="str">
        <f>IF('S.D.PASTE SHEET'!J1248="","",'S.D.PASTE SHEET'!J1248)</f>
        <v/>
      </c>
      <c s="72" t="str">
        <f>IF('S.D.PASTE SHEET'!K1248="","",'S.D.PASTE SHEET'!K1248)</f>
        <v/>
      </c>
      <c s="72" t="str">
        <f>IF('S.D.PASTE SHEET'!L1248="","",'S.D.PASTE SHEET'!L1248)</f>
        <v/>
      </c>
      <c s="72" t="str">
        <f>IF('S.D.PASTE SHEET'!M1248="","",'S.D.PASTE SHEET'!M1248)</f>
        <v/>
      </c>
      <c s="72" t="str">
        <f>IF('S.D.PASTE SHEET'!N1248="","",'S.D.PASTE SHEET'!N1248)</f>
        <v/>
      </c>
      <c s="72" t="str">
        <f>IF('S.D.PASTE SHEET'!O1248="","",'S.D.PASTE SHEET'!O1248)</f>
        <v/>
      </c>
      <c s="72" t="str">
        <f>IF('S.D.PASTE SHEET'!P1248="","",'S.D.PASTE SHEET'!P1248)</f>
        <v/>
      </c>
      <c s="72" t="str">
        <f>IF('S.D.PASTE SHEET'!Q1248="","",'S.D.PASTE SHEET'!Q1248)</f>
        <v/>
      </c>
      <c s="72" t="str">
        <f>IF('S.D.PASTE SHEET'!R1248="","",'S.D.PASTE SHEET'!R1248)</f>
        <v/>
      </c>
      <c s="72" t="str">
        <f>IF('S.D.PASTE SHEET'!S1248="","",'S.D.PASTE SHEET'!S1248)</f>
        <v/>
      </c>
      <c s="72" t="str">
        <f>IF('S.D.PASTE SHEET'!T1248="","",'S.D.PASTE SHEET'!T1248)</f>
        <v/>
      </c>
      <c s="72" t="str">
        <f>IF('S.D.PASTE SHEET'!U1248="","",'S.D.PASTE SHEET'!U1248)</f>
        <v/>
      </c>
      <c s="72" t="str">
        <f>IF('S.D.PASTE SHEET'!V1248="","",'S.D.PASTE SHEET'!V1248)</f>
        <v/>
      </c>
      <c s="72" t="str">
        <f>IF('S.D.PASTE SHEET'!W1248="","",'S.D.PASTE SHEET'!W1248)</f>
        <v/>
      </c>
      <c s="72" t="str">
        <f>IF('S.D.PASTE SHEET'!X1248="","",'S.D.PASTE SHEET'!X1248)</f>
        <v/>
      </c>
      <c s="72" t="str">
        <f>IF('S.D.PASTE SHEET'!Y1248="","",'S.D.PASTE SHEET'!Y1248)</f>
        <v/>
      </c>
      <c s="72" t="str">
        <f>IF('S.D.PASTE SHEET'!Z1248="","",'S.D.PASTE SHEET'!Z1248)</f>
        <v/>
      </c>
      <c s="72" t="str">
        <f>IF('S.D.PASTE SHEET'!AA1248="","",'S.D.PASTE SHEET'!AA1248)</f>
        <v/>
      </c>
      <c s="72" t="str">
        <f>IF('S.D.PASTE SHEET'!AB1248="","",'S.D.PASTE SHEET'!AB1248)</f>
        <v/>
      </c>
      <c s="72" t="str">
        <f>IF('S.D.PASTE SHEET'!AC1248="","",'S.D.PASTE SHEET'!AC1248)</f>
        <v/>
      </c>
      <c s="72" t="str">
        <f>IF('S.D.PASTE SHEET'!AD1248="","",'S.D.PASTE SHEET'!AD1248)</f>
        <v/>
      </c>
      <c s="74"/>
      <c s="70" t="str">
        <f>IF(AK1248="","",IF(AK1248&gt;0,COUNT($AG$2:AG1248),""))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IF(BC1248="","",IF(BC1248&gt;0,COUNT($AY$2:AY1248),""))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49" spans="1:157" ht="15.75" customHeight="1">
      <c r="A1249" s="72" t="str">
        <f>IF('S.D.PASTE SHEET'!A1249="","",'S.D.PASTE SHEET'!A1249)</f>
        <v/>
      </c>
      <c s="72" t="str">
        <f>IF('S.D.PASTE SHEET'!B1249="","",'S.D.PASTE SHEET'!B1249)</f>
        <v/>
      </c>
      <c s="72" t="str">
        <f>IF('S.D.PASTE SHEET'!C1249="","",'S.D.PASTE SHEET'!C1249)</f>
        <v/>
      </c>
      <c s="73" t="str">
        <f>IF('S.D.PASTE SHEET'!D1249="","",'S.D.PASTE SHEET'!D1249)</f>
        <v/>
      </c>
      <c s="72" t="str">
        <f>IF('S.D.PASTE SHEET'!E1249="","",UPPER('S.D.PASTE SHEET'!E1249))</f>
        <v/>
      </c>
      <c s="72" t="str">
        <f>IF('S.D.PASTE SHEET'!F1249="","",'S.D.PASTE SHEET'!F1249)</f>
        <v/>
      </c>
      <c s="72" t="str">
        <f>IF('S.D.PASTE SHEET'!G1249="","",UPPER('S.D.PASTE SHEET'!G1249))</f>
        <v/>
      </c>
      <c s="72" t="str">
        <f>IF('S.D.PASTE SHEET'!H1249="","",UPPER('S.D.PASTE SHEET'!H1249))</f>
        <v/>
      </c>
      <c s="72" t="str">
        <f>IF('S.D.PASTE SHEET'!I1249="","",'S.D.PASTE SHEET'!I1249)</f>
        <v/>
      </c>
      <c s="73" t="str">
        <f>IF('S.D.PASTE SHEET'!J1249="","",'S.D.PASTE SHEET'!J1249)</f>
        <v/>
      </c>
      <c s="72" t="str">
        <f>IF('S.D.PASTE SHEET'!K1249="","",'S.D.PASTE SHEET'!K1249)</f>
        <v/>
      </c>
      <c s="72" t="str">
        <f>IF('S.D.PASTE SHEET'!L1249="","",'S.D.PASTE SHEET'!L1249)</f>
        <v/>
      </c>
      <c s="72" t="str">
        <f>IF('S.D.PASTE SHEET'!M1249="","",'S.D.PASTE SHEET'!M1249)</f>
        <v/>
      </c>
      <c s="72" t="str">
        <f>IF('S.D.PASTE SHEET'!N1249="","",'S.D.PASTE SHEET'!N1249)</f>
        <v/>
      </c>
      <c s="72" t="str">
        <f>IF('S.D.PASTE SHEET'!O1249="","",'S.D.PASTE SHEET'!O1249)</f>
        <v/>
      </c>
      <c s="72" t="str">
        <f>IF('S.D.PASTE SHEET'!P1249="","",'S.D.PASTE SHEET'!P1249)</f>
        <v/>
      </c>
      <c s="72" t="str">
        <f>IF('S.D.PASTE SHEET'!Q1249="","",'S.D.PASTE SHEET'!Q1249)</f>
        <v/>
      </c>
      <c s="72" t="str">
        <f>IF('S.D.PASTE SHEET'!R1249="","",'S.D.PASTE SHEET'!R1249)</f>
        <v/>
      </c>
      <c s="72" t="str">
        <f>IF('S.D.PASTE SHEET'!S1249="","",'S.D.PASTE SHEET'!S1249)</f>
        <v/>
      </c>
      <c s="72" t="str">
        <f>IF('S.D.PASTE SHEET'!T1249="","",'S.D.PASTE SHEET'!T1249)</f>
        <v/>
      </c>
      <c s="72" t="str">
        <f>IF('S.D.PASTE SHEET'!U1249="","",'S.D.PASTE SHEET'!U1249)</f>
        <v/>
      </c>
      <c s="72" t="str">
        <f>IF('S.D.PASTE SHEET'!V1249="","",'S.D.PASTE SHEET'!V1249)</f>
        <v/>
      </c>
      <c s="72" t="str">
        <f>IF('S.D.PASTE SHEET'!W1249="","",'S.D.PASTE SHEET'!W1249)</f>
        <v/>
      </c>
      <c s="72" t="str">
        <f>IF('S.D.PASTE SHEET'!X1249="","",'S.D.PASTE SHEET'!X1249)</f>
        <v/>
      </c>
      <c s="72" t="str">
        <f>IF('S.D.PASTE SHEET'!Y1249="","",'S.D.PASTE SHEET'!Y1249)</f>
        <v/>
      </c>
      <c s="72" t="str">
        <f>IF('S.D.PASTE SHEET'!Z1249="","",'S.D.PASTE SHEET'!Z1249)</f>
        <v/>
      </c>
      <c s="72" t="str">
        <f>IF('S.D.PASTE SHEET'!AA1249="","",'S.D.PASTE SHEET'!AA1249)</f>
        <v/>
      </c>
      <c s="72" t="str">
        <f>IF('S.D.PASTE SHEET'!AB1249="","",'S.D.PASTE SHEET'!AB1249)</f>
        <v/>
      </c>
      <c s="72" t="str">
        <f>IF('S.D.PASTE SHEET'!AC1249="","",'S.D.PASTE SHEET'!AC1249)</f>
        <v/>
      </c>
      <c s="72" t="str">
        <f>IF('S.D.PASTE SHEET'!AD1249="","",'S.D.PASTE SHEET'!AD1249)</f>
        <v/>
      </c>
      <c s="74"/>
      <c s="70" t="str">
        <f>IF(AK1249="","",IF(AK1249&gt;0,COUNT($AG$2:AG1249),""))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IF(BC1249="","",IF(BC1249&gt;0,COUNT($AY$2:AY1249),""))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0" spans="1:157" ht="15.75" customHeight="1">
      <c r="A1250" s="72" t="str">
        <f>IF('S.D.PASTE SHEET'!A1250="","",'S.D.PASTE SHEET'!A1250)</f>
        <v/>
      </c>
      <c s="72" t="str">
        <f>IF('S.D.PASTE SHEET'!B1250="","",'S.D.PASTE SHEET'!B1250)</f>
        <v/>
      </c>
      <c s="72" t="str">
        <f>IF('S.D.PASTE SHEET'!C1250="","",'S.D.PASTE SHEET'!C1250)</f>
        <v/>
      </c>
      <c s="73" t="str">
        <f>IF('S.D.PASTE SHEET'!D1250="","",'S.D.PASTE SHEET'!D1250)</f>
        <v/>
      </c>
      <c s="72" t="str">
        <f>IF('S.D.PASTE SHEET'!E1250="","",UPPER('S.D.PASTE SHEET'!E1250))</f>
        <v/>
      </c>
      <c s="72" t="str">
        <f>IF('S.D.PASTE SHEET'!F1250="","",'S.D.PASTE SHEET'!F1250)</f>
        <v/>
      </c>
      <c s="72" t="str">
        <f>IF('S.D.PASTE SHEET'!G1250="","",UPPER('S.D.PASTE SHEET'!G1250))</f>
        <v/>
      </c>
      <c s="72" t="str">
        <f>IF('S.D.PASTE SHEET'!H1250="","",UPPER('S.D.PASTE SHEET'!H1250))</f>
        <v/>
      </c>
      <c s="72" t="str">
        <f>IF('S.D.PASTE SHEET'!I1250="","",'S.D.PASTE SHEET'!I1250)</f>
        <v/>
      </c>
      <c s="73" t="str">
        <f>IF('S.D.PASTE SHEET'!J1250="","",'S.D.PASTE SHEET'!J1250)</f>
        <v/>
      </c>
      <c s="72" t="str">
        <f>IF('S.D.PASTE SHEET'!K1250="","",'S.D.PASTE SHEET'!K1250)</f>
        <v/>
      </c>
      <c s="72" t="str">
        <f>IF('S.D.PASTE SHEET'!L1250="","",'S.D.PASTE SHEET'!L1250)</f>
        <v/>
      </c>
      <c s="72" t="str">
        <f>IF('S.D.PASTE SHEET'!M1250="","",'S.D.PASTE SHEET'!M1250)</f>
        <v/>
      </c>
      <c s="72" t="str">
        <f>IF('S.D.PASTE SHEET'!N1250="","",'S.D.PASTE SHEET'!N1250)</f>
        <v/>
      </c>
      <c s="72" t="str">
        <f>IF('S.D.PASTE SHEET'!O1250="","",'S.D.PASTE SHEET'!O1250)</f>
        <v/>
      </c>
      <c s="72" t="str">
        <f>IF('S.D.PASTE SHEET'!P1250="","",'S.D.PASTE SHEET'!P1250)</f>
        <v/>
      </c>
      <c s="72" t="str">
        <f>IF('S.D.PASTE SHEET'!Q1250="","",'S.D.PASTE SHEET'!Q1250)</f>
        <v/>
      </c>
      <c s="72" t="str">
        <f>IF('S.D.PASTE SHEET'!R1250="","",'S.D.PASTE SHEET'!R1250)</f>
        <v/>
      </c>
      <c s="72" t="str">
        <f>IF('S.D.PASTE SHEET'!S1250="","",'S.D.PASTE SHEET'!S1250)</f>
        <v/>
      </c>
      <c s="72" t="str">
        <f>IF('S.D.PASTE SHEET'!T1250="","",'S.D.PASTE SHEET'!T1250)</f>
        <v/>
      </c>
      <c s="72" t="str">
        <f>IF('S.D.PASTE SHEET'!U1250="","",'S.D.PASTE SHEET'!U1250)</f>
        <v/>
      </c>
      <c s="72" t="str">
        <f>IF('S.D.PASTE SHEET'!V1250="","",'S.D.PASTE SHEET'!V1250)</f>
        <v/>
      </c>
      <c s="72" t="str">
        <f>IF('S.D.PASTE SHEET'!W1250="","",'S.D.PASTE SHEET'!W1250)</f>
        <v/>
      </c>
      <c s="72" t="str">
        <f>IF('S.D.PASTE SHEET'!X1250="","",'S.D.PASTE SHEET'!X1250)</f>
        <v/>
      </c>
      <c s="72" t="str">
        <f>IF('S.D.PASTE SHEET'!Y1250="","",'S.D.PASTE SHEET'!Y1250)</f>
        <v/>
      </c>
      <c s="72" t="str">
        <f>IF('S.D.PASTE SHEET'!Z1250="","",'S.D.PASTE SHEET'!Z1250)</f>
        <v/>
      </c>
      <c s="72" t="str">
        <f>IF('S.D.PASTE SHEET'!AA1250="","",'S.D.PASTE SHEET'!AA1250)</f>
        <v/>
      </c>
      <c s="72" t="str">
        <f>IF('S.D.PASTE SHEET'!AB1250="","",'S.D.PASTE SHEET'!AB1250)</f>
        <v/>
      </c>
      <c s="72" t="str">
        <f>IF('S.D.PASTE SHEET'!AC1250="","",'S.D.PASTE SHEET'!AC1250)</f>
        <v/>
      </c>
      <c s="72" t="str">
        <f>IF('S.D.PASTE SHEET'!AD1250="","",'S.D.PASTE SHEET'!AD1250)</f>
        <v/>
      </c>
      <c s="74"/>
      <c s="70" t="str">
        <f>IF(AK1250="","",IF(AK1250&gt;0,COUNT($AG$2:AG1250),""))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IF(BC1250="","",IF(BC1250&gt;0,COUNT($AY$2:AY1250),""))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1" spans="1:157" ht="15.75" customHeight="1">
      <c r="A1251" s="72" t="str">
        <f>IF('S.D.PASTE SHEET'!A1251="","",'S.D.PASTE SHEET'!A1251)</f>
        <v/>
      </c>
      <c s="72" t="str">
        <f>IF('S.D.PASTE SHEET'!B1251="","",'S.D.PASTE SHEET'!B1251)</f>
        <v/>
      </c>
      <c s="72" t="str">
        <f>IF('S.D.PASTE SHEET'!C1251="","",'S.D.PASTE SHEET'!C1251)</f>
        <v/>
      </c>
      <c s="73" t="str">
        <f>IF('S.D.PASTE SHEET'!D1251="","",'S.D.PASTE SHEET'!D1251)</f>
        <v/>
      </c>
      <c s="72" t="str">
        <f>IF('S.D.PASTE SHEET'!E1251="","",UPPER('S.D.PASTE SHEET'!E1251))</f>
        <v/>
      </c>
      <c s="72" t="str">
        <f>IF('S.D.PASTE SHEET'!F1251="","",'S.D.PASTE SHEET'!F1251)</f>
        <v/>
      </c>
      <c s="72" t="str">
        <f>IF('S.D.PASTE SHEET'!G1251="","",UPPER('S.D.PASTE SHEET'!G1251))</f>
        <v/>
      </c>
      <c s="72" t="str">
        <f>IF('S.D.PASTE SHEET'!H1251="","",UPPER('S.D.PASTE SHEET'!H1251))</f>
        <v/>
      </c>
      <c s="72" t="str">
        <f>IF('S.D.PASTE SHEET'!I1251="","",'S.D.PASTE SHEET'!I1251)</f>
        <v/>
      </c>
      <c s="73" t="str">
        <f>IF('S.D.PASTE SHEET'!J1251="","",'S.D.PASTE SHEET'!J1251)</f>
        <v/>
      </c>
      <c s="72" t="str">
        <f>IF('S.D.PASTE SHEET'!K1251="","",'S.D.PASTE SHEET'!K1251)</f>
        <v/>
      </c>
      <c s="72" t="str">
        <f>IF('S.D.PASTE SHEET'!L1251="","",'S.D.PASTE SHEET'!L1251)</f>
        <v/>
      </c>
      <c s="72" t="str">
        <f>IF('S.D.PASTE SHEET'!M1251="","",'S.D.PASTE SHEET'!M1251)</f>
        <v/>
      </c>
      <c s="72" t="str">
        <f>IF('S.D.PASTE SHEET'!N1251="","",'S.D.PASTE SHEET'!N1251)</f>
        <v/>
      </c>
      <c s="72" t="str">
        <f>IF('S.D.PASTE SHEET'!O1251="","",'S.D.PASTE SHEET'!O1251)</f>
        <v/>
      </c>
      <c s="72" t="str">
        <f>IF('S.D.PASTE SHEET'!P1251="","",'S.D.PASTE SHEET'!P1251)</f>
        <v/>
      </c>
      <c s="72" t="str">
        <f>IF('S.D.PASTE SHEET'!Q1251="","",'S.D.PASTE SHEET'!Q1251)</f>
        <v/>
      </c>
      <c s="72" t="str">
        <f>IF('S.D.PASTE SHEET'!R1251="","",'S.D.PASTE SHEET'!R1251)</f>
        <v/>
      </c>
      <c s="72" t="str">
        <f>IF('S.D.PASTE SHEET'!S1251="","",'S.D.PASTE SHEET'!S1251)</f>
        <v/>
      </c>
      <c s="72" t="str">
        <f>IF('S.D.PASTE SHEET'!T1251="","",'S.D.PASTE SHEET'!T1251)</f>
        <v/>
      </c>
      <c s="72" t="str">
        <f>IF('S.D.PASTE SHEET'!U1251="","",'S.D.PASTE SHEET'!U1251)</f>
        <v/>
      </c>
      <c s="72" t="str">
        <f>IF('S.D.PASTE SHEET'!V1251="","",'S.D.PASTE SHEET'!V1251)</f>
        <v/>
      </c>
      <c s="72" t="str">
        <f>IF('S.D.PASTE SHEET'!W1251="","",'S.D.PASTE SHEET'!W1251)</f>
        <v/>
      </c>
      <c s="72" t="str">
        <f>IF('S.D.PASTE SHEET'!X1251="","",'S.D.PASTE SHEET'!X1251)</f>
        <v/>
      </c>
      <c s="72" t="str">
        <f>IF('S.D.PASTE SHEET'!Y1251="","",'S.D.PASTE SHEET'!Y1251)</f>
        <v/>
      </c>
      <c s="72" t="str">
        <f>IF('S.D.PASTE SHEET'!Z1251="","",'S.D.PASTE SHEET'!Z1251)</f>
        <v/>
      </c>
      <c s="72" t="str">
        <f>IF('S.D.PASTE SHEET'!AA1251="","",'S.D.PASTE SHEET'!AA1251)</f>
        <v/>
      </c>
      <c s="72" t="str">
        <f>IF('S.D.PASTE SHEET'!AB1251="","",'S.D.PASTE SHEET'!AB1251)</f>
        <v/>
      </c>
      <c s="72" t="str">
        <f>IF('S.D.PASTE SHEET'!AC1251="","",'S.D.PASTE SHEET'!AC1251)</f>
        <v/>
      </c>
      <c s="72" t="str">
        <f>IF('S.D.PASTE SHEET'!AD1251="","",'S.D.PASTE SHEET'!AD1251)</f>
        <v/>
      </c>
      <c s="74"/>
      <c s="70" t="str">
        <f>IF(AK1251="","",IF(AK1251&gt;0,COUNT($AG$2:AG1251),""))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IF(BC1251="","",IF(BC1251&gt;0,COUNT($AY$2:AY1251),""))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2" spans="1:157" ht="15.75" customHeight="1">
      <c r="A1252" s="72" t="str">
        <f>IF('S.D.PASTE SHEET'!A1252="","",'S.D.PASTE SHEET'!A1252)</f>
        <v/>
      </c>
      <c s="72" t="str">
        <f>IF('S.D.PASTE SHEET'!B1252="","",'S.D.PASTE SHEET'!B1252)</f>
        <v/>
      </c>
      <c s="72" t="str">
        <f>IF('S.D.PASTE SHEET'!C1252="","",'S.D.PASTE SHEET'!C1252)</f>
        <v/>
      </c>
      <c s="73" t="str">
        <f>IF('S.D.PASTE SHEET'!D1252="","",'S.D.PASTE SHEET'!D1252)</f>
        <v/>
      </c>
      <c s="72" t="str">
        <f>IF('S.D.PASTE SHEET'!E1252="","",UPPER('S.D.PASTE SHEET'!E1252))</f>
        <v/>
      </c>
      <c s="72" t="str">
        <f>IF('S.D.PASTE SHEET'!F1252="","",'S.D.PASTE SHEET'!F1252)</f>
        <v/>
      </c>
      <c s="72" t="str">
        <f>IF('S.D.PASTE SHEET'!G1252="","",UPPER('S.D.PASTE SHEET'!G1252))</f>
        <v/>
      </c>
      <c s="72" t="str">
        <f>IF('S.D.PASTE SHEET'!H1252="","",UPPER('S.D.PASTE SHEET'!H1252))</f>
        <v/>
      </c>
      <c s="72" t="str">
        <f>IF('S.D.PASTE SHEET'!I1252="","",'S.D.PASTE SHEET'!I1252)</f>
        <v/>
      </c>
      <c s="73" t="str">
        <f>IF('S.D.PASTE SHEET'!J1252="","",'S.D.PASTE SHEET'!J1252)</f>
        <v/>
      </c>
      <c s="72" t="str">
        <f>IF('S.D.PASTE SHEET'!K1252="","",'S.D.PASTE SHEET'!K1252)</f>
        <v/>
      </c>
      <c s="72" t="str">
        <f>IF('S.D.PASTE SHEET'!L1252="","",'S.D.PASTE SHEET'!L1252)</f>
        <v/>
      </c>
      <c s="72" t="str">
        <f>IF('S.D.PASTE SHEET'!M1252="","",'S.D.PASTE SHEET'!M1252)</f>
        <v/>
      </c>
      <c s="72" t="str">
        <f>IF('S.D.PASTE SHEET'!N1252="","",'S.D.PASTE SHEET'!N1252)</f>
        <v/>
      </c>
      <c s="72" t="str">
        <f>IF('S.D.PASTE SHEET'!O1252="","",'S.D.PASTE SHEET'!O1252)</f>
        <v/>
      </c>
      <c s="72" t="str">
        <f>IF('S.D.PASTE SHEET'!P1252="","",'S.D.PASTE SHEET'!P1252)</f>
        <v/>
      </c>
      <c s="72" t="str">
        <f>IF('S.D.PASTE SHEET'!Q1252="","",'S.D.PASTE SHEET'!Q1252)</f>
        <v/>
      </c>
      <c s="72" t="str">
        <f>IF('S.D.PASTE SHEET'!R1252="","",'S.D.PASTE SHEET'!R1252)</f>
        <v/>
      </c>
      <c s="72" t="str">
        <f>IF('S.D.PASTE SHEET'!S1252="","",'S.D.PASTE SHEET'!S1252)</f>
        <v/>
      </c>
      <c s="72" t="str">
        <f>IF('S.D.PASTE SHEET'!T1252="","",'S.D.PASTE SHEET'!T1252)</f>
        <v/>
      </c>
      <c s="72" t="str">
        <f>IF('S.D.PASTE SHEET'!U1252="","",'S.D.PASTE SHEET'!U1252)</f>
        <v/>
      </c>
      <c s="72" t="str">
        <f>IF('S.D.PASTE SHEET'!V1252="","",'S.D.PASTE SHEET'!V1252)</f>
        <v/>
      </c>
      <c s="72" t="str">
        <f>IF('S.D.PASTE SHEET'!W1252="","",'S.D.PASTE SHEET'!W1252)</f>
        <v/>
      </c>
      <c s="72" t="str">
        <f>IF('S.D.PASTE SHEET'!X1252="","",'S.D.PASTE SHEET'!X1252)</f>
        <v/>
      </c>
      <c s="72" t="str">
        <f>IF('S.D.PASTE SHEET'!Y1252="","",'S.D.PASTE SHEET'!Y1252)</f>
        <v/>
      </c>
      <c s="72" t="str">
        <f>IF('S.D.PASTE SHEET'!Z1252="","",'S.D.PASTE SHEET'!Z1252)</f>
        <v/>
      </c>
      <c s="72" t="str">
        <f>IF('S.D.PASTE SHEET'!AA1252="","",'S.D.PASTE SHEET'!AA1252)</f>
        <v/>
      </c>
      <c s="72" t="str">
        <f>IF('S.D.PASTE SHEET'!AB1252="","",'S.D.PASTE SHEET'!AB1252)</f>
        <v/>
      </c>
      <c s="72" t="str">
        <f>IF('S.D.PASTE SHEET'!AC1252="","",'S.D.PASTE SHEET'!AC1252)</f>
        <v/>
      </c>
      <c s="72" t="str">
        <f>IF('S.D.PASTE SHEET'!AD1252="","",'S.D.PASTE SHEET'!AD1252)</f>
        <v/>
      </c>
      <c s="74"/>
      <c s="70" t="str">
        <f>IF(AK1252="","",IF(AK1252&gt;0,COUNT($AG$2:AG1252),""))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IF(BC1252="","",IF(BC1252&gt;0,COUNT($AY$2:AY1252),""))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3" spans="1:157" ht="15.75" customHeight="1">
      <c r="A1253" s="72" t="str">
        <f>IF('S.D.PASTE SHEET'!A1253="","",'S.D.PASTE SHEET'!A1253)</f>
        <v/>
      </c>
      <c s="72" t="str">
        <f>IF('S.D.PASTE SHEET'!B1253="","",'S.D.PASTE SHEET'!B1253)</f>
        <v/>
      </c>
      <c s="72" t="str">
        <f>IF('S.D.PASTE SHEET'!C1253="","",'S.D.PASTE SHEET'!C1253)</f>
        <v/>
      </c>
      <c s="73" t="str">
        <f>IF('S.D.PASTE SHEET'!D1253="","",'S.D.PASTE SHEET'!D1253)</f>
        <v/>
      </c>
      <c s="72" t="str">
        <f>IF('S.D.PASTE SHEET'!E1253="","",UPPER('S.D.PASTE SHEET'!E1253))</f>
        <v/>
      </c>
      <c s="72" t="str">
        <f>IF('S.D.PASTE SHEET'!F1253="","",'S.D.PASTE SHEET'!F1253)</f>
        <v/>
      </c>
      <c s="72" t="str">
        <f>IF('S.D.PASTE SHEET'!G1253="","",UPPER('S.D.PASTE SHEET'!G1253))</f>
        <v/>
      </c>
      <c s="72" t="str">
        <f>IF('S.D.PASTE SHEET'!H1253="","",UPPER('S.D.PASTE SHEET'!H1253))</f>
        <v/>
      </c>
      <c s="72" t="str">
        <f>IF('S.D.PASTE SHEET'!I1253="","",'S.D.PASTE SHEET'!I1253)</f>
        <v/>
      </c>
      <c s="73" t="str">
        <f>IF('S.D.PASTE SHEET'!J1253="","",'S.D.PASTE SHEET'!J1253)</f>
        <v/>
      </c>
      <c s="72" t="str">
        <f>IF('S.D.PASTE SHEET'!K1253="","",'S.D.PASTE SHEET'!K1253)</f>
        <v/>
      </c>
      <c s="72" t="str">
        <f>IF('S.D.PASTE SHEET'!L1253="","",'S.D.PASTE SHEET'!L1253)</f>
        <v/>
      </c>
      <c s="72" t="str">
        <f>IF('S.D.PASTE SHEET'!M1253="","",'S.D.PASTE SHEET'!M1253)</f>
        <v/>
      </c>
      <c s="72" t="str">
        <f>IF('S.D.PASTE SHEET'!N1253="","",'S.D.PASTE SHEET'!N1253)</f>
        <v/>
      </c>
      <c s="72" t="str">
        <f>IF('S.D.PASTE SHEET'!O1253="","",'S.D.PASTE SHEET'!O1253)</f>
        <v/>
      </c>
      <c s="72" t="str">
        <f>IF('S.D.PASTE SHEET'!P1253="","",'S.D.PASTE SHEET'!P1253)</f>
        <v/>
      </c>
      <c s="72" t="str">
        <f>IF('S.D.PASTE SHEET'!Q1253="","",'S.D.PASTE SHEET'!Q1253)</f>
        <v/>
      </c>
      <c s="72" t="str">
        <f>IF('S.D.PASTE SHEET'!R1253="","",'S.D.PASTE SHEET'!R1253)</f>
        <v/>
      </c>
      <c s="72" t="str">
        <f>IF('S.D.PASTE SHEET'!S1253="","",'S.D.PASTE SHEET'!S1253)</f>
        <v/>
      </c>
      <c s="72" t="str">
        <f>IF('S.D.PASTE SHEET'!T1253="","",'S.D.PASTE SHEET'!T1253)</f>
        <v/>
      </c>
      <c s="72" t="str">
        <f>IF('S.D.PASTE SHEET'!U1253="","",'S.D.PASTE SHEET'!U1253)</f>
        <v/>
      </c>
      <c s="72" t="str">
        <f>IF('S.D.PASTE SHEET'!V1253="","",'S.D.PASTE SHEET'!V1253)</f>
        <v/>
      </c>
      <c s="72" t="str">
        <f>IF('S.D.PASTE SHEET'!W1253="","",'S.D.PASTE SHEET'!W1253)</f>
        <v/>
      </c>
      <c s="72" t="str">
        <f>IF('S.D.PASTE SHEET'!X1253="","",'S.D.PASTE SHEET'!X1253)</f>
        <v/>
      </c>
      <c s="72" t="str">
        <f>IF('S.D.PASTE SHEET'!Y1253="","",'S.D.PASTE SHEET'!Y1253)</f>
        <v/>
      </c>
      <c s="72" t="str">
        <f>IF('S.D.PASTE SHEET'!Z1253="","",'S.D.PASTE SHEET'!Z1253)</f>
        <v/>
      </c>
      <c s="72" t="str">
        <f>IF('S.D.PASTE SHEET'!AA1253="","",'S.D.PASTE SHEET'!AA1253)</f>
        <v/>
      </c>
      <c s="72" t="str">
        <f>IF('S.D.PASTE SHEET'!AB1253="","",'S.D.PASTE SHEET'!AB1253)</f>
        <v/>
      </c>
      <c s="72" t="str">
        <f>IF('S.D.PASTE SHEET'!AC1253="","",'S.D.PASTE SHEET'!AC1253)</f>
        <v/>
      </c>
      <c s="72" t="str">
        <f>IF('S.D.PASTE SHEET'!AD1253="","",'S.D.PASTE SHEET'!AD1253)</f>
        <v/>
      </c>
      <c s="74"/>
      <c s="70" t="str">
        <f>IF(AK1253="","",IF(AK1253&gt;0,COUNT($AG$2:AG1253),""))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IF(BC1253="","",IF(BC1253&gt;0,COUNT($AY$2:AY1253),""))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4" spans="1:157" ht="15.75" customHeight="1">
      <c r="A1254" s="72" t="str">
        <f>IF('S.D.PASTE SHEET'!A1254="","",'S.D.PASTE SHEET'!A1254)</f>
        <v/>
      </c>
      <c s="72" t="str">
        <f>IF('S.D.PASTE SHEET'!B1254="","",'S.D.PASTE SHEET'!B1254)</f>
        <v/>
      </c>
      <c s="72" t="str">
        <f>IF('S.D.PASTE SHEET'!C1254="","",'S.D.PASTE SHEET'!C1254)</f>
        <v/>
      </c>
      <c s="73" t="str">
        <f>IF('S.D.PASTE SHEET'!D1254="","",'S.D.PASTE SHEET'!D1254)</f>
        <v/>
      </c>
      <c s="72" t="str">
        <f>IF('S.D.PASTE SHEET'!E1254="","",UPPER('S.D.PASTE SHEET'!E1254))</f>
        <v/>
      </c>
      <c s="72" t="str">
        <f>IF('S.D.PASTE SHEET'!F1254="","",'S.D.PASTE SHEET'!F1254)</f>
        <v/>
      </c>
      <c s="72" t="str">
        <f>IF('S.D.PASTE SHEET'!G1254="","",UPPER('S.D.PASTE SHEET'!G1254))</f>
        <v/>
      </c>
      <c s="72" t="str">
        <f>IF('S.D.PASTE SHEET'!H1254="","",UPPER('S.D.PASTE SHEET'!H1254))</f>
        <v/>
      </c>
      <c s="72" t="str">
        <f>IF('S.D.PASTE SHEET'!I1254="","",'S.D.PASTE SHEET'!I1254)</f>
        <v/>
      </c>
      <c s="73" t="str">
        <f>IF('S.D.PASTE SHEET'!J1254="","",'S.D.PASTE SHEET'!J1254)</f>
        <v/>
      </c>
      <c s="72" t="str">
        <f>IF('S.D.PASTE SHEET'!K1254="","",'S.D.PASTE SHEET'!K1254)</f>
        <v/>
      </c>
      <c s="72" t="str">
        <f>IF('S.D.PASTE SHEET'!L1254="","",'S.D.PASTE SHEET'!L1254)</f>
        <v/>
      </c>
      <c s="72" t="str">
        <f>IF('S.D.PASTE SHEET'!M1254="","",'S.D.PASTE SHEET'!M1254)</f>
        <v/>
      </c>
      <c s="72" t="str">
        <f>IF('S.D.PASTE SHEET'!N1254="","",'S.D.PASTE SHEET'!N1254)</f>
        <v/>
      </c>
      <c s="72" t="str">
        <f>IF('S.D.PASTE SHEET'!O1254="","",'S.D.PASTE SHEET'!O1254)</f>
        <v/>
      </c>
      <c s="72" t="str">
        <f>IF('S.D.PASTE SHEET'!P1254="","",'S.D.PASTE SHEET'!P1254)</f>
        <v/>
      </c>
      <c s="72" t="str">
        <f>IF('S.D.PASTE SHEET'!Q1254="","",'S.D.PASTE SHEET'!Q1254)</f>
        <v/>
      </c>
      <c s="72" t="str">
        <f>IF('S.D.PASTE SHEET'!R1254="","",'S.D.PASTE SHEET'!R1254)</f>
        <v/>
      </c>
      <c s="72" t="str">
        <f>IF('S.D.PASTE SHEET'!S1254="","",'S.D.PASTE SHEET'!S1254)</f>
        <v/>
      </c>
      <c s="72" t="str">
        <f>IF('S.D.PASTE SHEET'!T1254="","",'S.D.PASTE SHEET'!T1254)</f>
        <v/>
      </c>
      <c s="72" t="str">
        <f>IF('S.D.PASTE SHEET'!U1254="","",'S.D.PASTE SHEET'!U1254)</f>
        <v/>
      </c>
      <c s="72" t="str">
        <f>IF('S.D.PASTE SHEET'!V1254="","",'S.D.PASTE SHEET'!V1254)</f>
        <v/>
      </c>
      <c s="72" t="str">
        <f>IF('S.D.PASTE SHEET'!W1254="","",'S.D.PASTE SHEET'!W1254)</f>
        <v/>
      </c>
      <c s="72" t="str">
        <f>IF('S.D.PASTE SHEET'!X1254="","",'S.D.PASTE SHEET'!X1254)</f>
        <v/>
      </c>
      <c s="72" t="str">
        <f>IF('S.D.PASTE SHEET'!Y1254="","",'S.D.PASTE SHEET'!Y1254)</f>
        <v/>
      </c>
      <c s="72" t="str">
        <f>IF('S.D.PASTE SHEET'!Z1254="","",'S.D.PASTE SHEET'!Z1254)</f>
        <v/>
      </c>
      <c s="72" t="str">
        <f>IF('S.D.PASTE SHEET'!AA1254="","",'S.D.PASTE SHEET'!AA1254)</f>
        <v/>
      </c>
      <c s="72" t="str">
        <f>IF('S.D.PASTE SHEET'!AB1254="","",'S.D.PASTE SHEET'!AB1254)</f>
        <v/>
      </c>
      <c s="72" t="str">
        <f>IF('S.D.PASTE SHEET'!AC1254="","",'S.D.PASTE SHEET'!AC1254)</f>
        <v/>
      </c>
      <c s="72" t="str">
        <f>IF('S.D.PASTE SHEET'!AD1254="","",'S.D.PASTE SHEET'!AD1254)</f>
        <v/>
      </c>
      <c s="74"/>
      <c s="70" t="str">
        <f>IF(AK1254="","",IF(AK1254&gt;0,COUNT($AG$2:AG1254),""))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IF(BC1254="","",IF(BC1254&gt;0,COUNT($AY$2:AY1254),""))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5" spans="1:157" ht="15.75" customHeight="1">
      <c r="A1255" s="72" t="str">
        <f>IF('S.D.PASTE SHEET'!A1255="","",'S.D.PASTE SHEET'!A1255)</f>
        <v/>
      </c>
      <c s="72" t="str">
        <f>IF('S.D.PASTE SHEET'!B1255="","",'S.D.PASTE SHEET'!B1255)</f>
        <v/>
      </c>
      <c s="72" t="str">
        <f>IF('S.D.PASTE SHEET'!C1255="","",'S.D.PASTE SHEET'!C1255)</f>
        <v/>
      </c>
      <c s="73" t="str">
        <f>IF('S.D.PASTE SHEET'!D1255="","",'S.D.PASTE SHEET'!D1255)</f>
        <v/>
      </c>
      <c s="72" t="str">
        <f>IF('S.D.PASTE SHEET'!E1255="","",UPPER('S.D.PASTE SHEET'!E1255))</f>
        <v/>
      </c>
      <c s="72" t="str">
        <f>IF('S.D.PASTE SHEET'!F1255="","",'S.D.PASTE SHEET'!F1255)</f>
        <v/>
      </c>
      <c s="72" t="str">
        <f>IF('S.D.PASTE SHEET'!G1255="","",UPPER('S.D.PASTE SHEET'!G1255))</f>
        <v/>
      </c>
      <c s="72" t="str">
        <f>IF('S.D.PASTE SHEET'!H1255="","",UPPER('S.D.PASTE SHEET'!H1255))</f>
        <v/>
      </c>
      <c s="72" t="str">
        <f>IF('S.D.PASTE SHEET'!I1255="","",'S.D.PASTE SHEET'!I1255)</f>
        <v/>
      </c>
      <c s="73" t="str">
        <f>IF('S.D.PASTE SHEET'!J1255="","",'S.D.PASTE SHEET'!J1255)</f>
        <v/>
      </c>
      <c s="72" t="str">
        <f>IF('S.D.PASTE SHEET'!K1255="","",'S.D.PASTE SHEET'!K1255)</f>
        <v/>
      </c>
      <c s="72" t="str">
        <f>IF('S.D.PASTE SHEET'!L1255="","",'S.D.PASTE SHEET'!L1255)</f>
        <v/>
      </c>
      <c s="72" t="str">
        <f>IF('S.D.PASTE SHEET'!M1255="","",'S.D.PASTE SHEET'!M1255)</f>
        <v/>
      </c>
      <c s="72" t="str">
        <f>IF('S.D.PASTE SHEET'!N1255="","",'S.D.PASTE SHEET'!N1255)</f>
        <v/>
      </c>
      <c s="72" t="str">
        <f>IF('S.D.PASTE SHEET'!O1255="","",'S.D.PASTE SHEET'!O1255)</f>
        <v/>
      </c>
      <c s="72" t="str">
        <f>IF('S.D.PASTE SHEET'!P1255="","",'S.D.PASTE SHEET'!P1255)</f>
        <v/>
      </c>
      <c s="72" t="str">
        <f>IF('S.D.PASTE SHEET'!Q1255="","",'S.D.PASTE SHEET'!Q1255)</f>
        <v/>
      </c>
      <c s="72" t="str">
        <f>IF('S.D.PASTE SHEET'!R1255="","",'S.D.PASTE SHEET'!R1255)</f>
        <v/>
      </c>
      <c s="72" t="str">
        <f>IF('S.D.PASTE SHEET'!S1255="","",'S.D.PASTE SHEET'!S1255)</f>
        <v/>
      </c>
      <c s="72" t="str">
        <f>IF('S.D.PASTE SHEET'!T1255="","",'S.D.PASTE SHEET'!T1255)</f>
        <v/>
      </c>
      <c s="72" t="str">
        <f>IF('S.D.PASTE SHEET'!U1255="","",'S.D.PASTE SHEET'!U1255)</f>
        <v/>
      </c>
      <c s="72" t="str">
        <f>IF('S.D.PASTE SHEET'!V1255="","",'S.D.PASTE SHEET'!V1255)</f>
        <v/>
      </c>
      <c s="72" t="str">
        <f>IF('S.D.PASTE SHEET'!W1255="","",'S.D.PASTE SHEET'!W1255)</f>
        <v/>
      </c>
      <c s="72" t="str">
        <f>IF('S.D.PASTE SHEET'!X1255="","",'S.D.PASTE SHEET'!X1255)</f>
        <v/>
      </c>
      <c s="72" t="str">
        <f>IF('S.D.PASTE SHEET'!Y1255="","",'S.D.PASTE SHEET'!Y1255)</f>
        <v/>
      </c>
      <c s="72" t="str">
        <f>IF('S.D.PASTE SHEET'!Z1255="","",'S.D.PASTE SHEET'!Z1255)</f>
        <v/>
      </c>
      <c s="72" t="str">
        <f>IF('S.D.PASTE SHEET'!AA1255="","",'S.D.PASTE SHEET'!AA1255)</f>
        <v/>
      </c>
      <c s="72" t="str">
        <f>IF('S.D.PASTE SHEET'!AB1255="","",'S.D.PASTE SHEET'!AB1255)</f>
        <v/>
      </c>
      <c s="72" t="str">
        <f>IF('S.D.PASTE SHEET'!AC1255="","",'S.D.PASTE SHEET'!AC1255)</f>
        <v/>
      </c>
      <c s="72" t="str">
        <f>IF('S.D.PASTE SHEET'!AD1255="","",'S.D.PASTE SHEET'!AD1255)</f>
        <v/>
      </c>
      <c s="74"/>
      <c s="70" t="str">
        <f>IF(AK1255="","",IF(AK1255&gt;0,COUNT($AG$2:AG1255),""))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IF(BC1255="","",IF(BC1255&gt;0,COUNT($AY$2:AY1255),""))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6" spans="1:157" ht="15.75" customHeight="1">
      <c r="A1256" s="72" t="str">
        <f>IF('S.D.PASTE SHEET'!A1256="","",'S.D.PASTE SHEET'!A1256)</f>
        <v/>
      </c>
      <c s="72" t="str">
        <f>IF('S.D.PASTE SHEET'!B1256="","",'S.D.PASTE SHEET'!B1256)</f>
        <v/>
      </c>
      <c s="72" t="str">
        <f>IF('S.D.PASTE SHEET'!C1256="","",'S.D.PASTE SHEET'!C1256)</f>
        <v/>
      </c>
      <c s="73" t="str">
        <f>IF('S.D.PASTE SHEET'!D1256="","",'S.D.PASTE SHEET'!D1256)</f>
        <v/>
      </c>
      <c s="72" t="str">
        <f>IF('S.D.PASTE SHEET'!E1256="","",UPPER('S.D.PASTE SHEET'!E1256))</f>
        <v/>
      </c>
      <c s="72" t="str">
        <f>IF('S.D.PASTE SHEET'!F1256="","",'S.D.PASTE SHEET'!F1256)</f>
        <v/>
      </c>
      <c s="72" t="str">
        <f>IF('S.D.PASTE SHEET'!G1256="","",UPPER('S.D.PASTE SHEET'!G1256))</f>
        <v/>
      </c>
      <c s="72" t="str">
        <f>IF('S.D.PASTE SHEET'!H1256="","",UPPER('S.D.PASTE SHEET'!H1256))</f>
        <v/>
      </c>
      <c s="72" t="str">
        <f>IF('S.D.PASTE SHEET'!I1256="","",'S.D.PASTE SHEET'!I1256)</f>
        <v/>
      </c>
      <c s="73" t="str">
        <f>IF('S.D.PASTE SHEET'!J1256="","",'S.D.PASTE SHEET'!J1256)</f>
        <v/>
      </c>
      <c s="72" t="str">
        <f>IF('S.D.PASTE SHEET'!K1256="","",'S.D.PASTE SHEET'!K1256)</f>
        <v/>
      </c>
      <c s="72" t="str">
        <f>IF('S.D.PASTE SHEET'!L1256="","",'S.D.PASTE SHEET'!L1256)</f>
        <v/>
      </c>
      <c s="72" t="str">
        <f>IF('S.D.PASTE SHEET'!M1256="","",'S.D.PASTE SHEET'!M1256)</f>
        <v/>
      </c>
      <c s="72" t="str">
        <f>IF('S.D.PASTE SHEET'!N1256="","",'S.D.PASTE SHEET'!N1256)</f>
        <v/>
      </c>
      <c s="72" t="str">
        <f>IF('S.D.PASTE SHEET'!O1256="","",'S.D.PASTE SHEET'!O1256)</f>
        <v/>
      </c>
      <c s="72" t="str">
        <f>IF('S.D.PASTE SHEET'!P1256="","",'S.D.PASTE SHEET'!P1256)</f>
        <v/>
      </c>
      <c s="72" t="str">
        <f>IF('S.D.PASTE SHEET'!Q1256="","",'S.D.PASTE SHEET'!Q1256)</f>
        <v/>
      </c>
      <c s="72" t="str">
        <f>IF('S.D.PASTE SHEET'!R1256="","",'S.D.PASTE SHEET'!R1256)</f>
        <v/>
      </c>
      <c s="72" t="str">
        <f>IF('S.D.PASTE SHEET'!S1256="","",'S.D.PASTE SHEET'!S1256)</f>
        <v/>
      </c>
      <c s="72" t="str">
        <f>IF('S.D.PASTE SHEET'!T1256="","",'S.D.PASTE SHEET'!T1256)</f>
        <v/>
      </c>
      <c s="72" t="str">
        <f>IF('S.D.PASTE SHEET'!U1256="","",'S.D.PASTE SHEET'!U1256)</f>
        <v/>
      </c>
      <c s="72" t="str">
        <f>IF('S.D.PASTE SHEET'!V1256="","",'S.D.PASTE SHEET'!V1256)</f>
        <v/>
      </c>
      <c s="72" t="str">
        <f>IF('S.D.PASTE SHEET'!W1256="","",'S.D.PASTE SHEET'!W1256)</f>
        <v/>
      </c>
      <c s="72" t="str">
        <f>IF('S.D.PASTE SHEET'!X1256="","",'S.D.PASTE SHEET'!X1256)</f>
        <v/>
      </c>
      <c s="72" t="str">
        <f>IF('S.D.PASTE SHEET'!Y1256="","",'S.D.PASTE SHEET'!Y1256)</f>
        <v/>
      </c>
      <c s="72" t="str">
        <f>IF('S.D.PASTE SHEET'!Z1256="","",'S.D.PASTE SHEET'!Z1256)</f>
        <v/>
      </c>
      <c s="72" t="str">
        <f>IF('S.D.PASTE SHEET'!AA1256="","",'S.D.PASTE SHEET'!AA1256)</f>
        <v/>
      </c>
      <c s="72" t="str">
        <f>IF('S.D.PASTE SHEET'!AB1256="","",'S.D.PASTE SHEET'!AB1256)</f>
        <v/>
      </c>
      <c s="72" t="str">
        <f>IF('S.D.PASTE SHEET'!AC1256="","",'S.D.PASTE SHEET'!AC1256)</f>
        <v/>
      </c>
      <c s="72" t="str">
        <f>IF('S.D.PASTE SHEET'!AD1256="","",'S.D.PASTE SHEET'!AD1256)</f>
        <v/>
      </c>
      <c s="74"/>
      <c s="70" t="str">
        <f>IF(AK1256="","",IF(AK1256&gt;0,COUNT($AG$2:AG1256),""))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IF(BC1256="","",IF(BC1256&gt;0,COUNT($AY$2:AY1256),""))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7" spans="1:157" ht="15.75" customHeight="1">
      <c r="A1257" s="72" t="str">
        <f>IF('S.D.PASTE SHEET'!A1257="","",'S.D.PASTE SHEET'!A1257)</f>
        <v/>
      </c>
      <c s="72" t="str">
        <f>IF('S.D.PASTE SHEET'!B1257="","",'S.D.PASTE SHEET'!B1257)</f>
        <v/>
      </c>
      <c s="72" t="str">
        <f>IF('S.D.PASTE SHEET'!C1257="","",'S.D.PASTE SHEET'!C1257)</f>
        <v/>
      </c>
      <c s="73" t="str">
        <f>IF('S.D.PASTE SHEET'!D1257="","",'S.D.PASTE SHEET'!D1257)</f>
        <v/>
      </c>
      <c s="72" t="str">
        <f>IF('S.D.PASTE SHEET'!E1257="","",UPPER('S.D.PASTE SHEET'!E1257))</f>
        <v/>
      </c>
      <c s="72" t="str">
        <f>IF('S.D.PASTE SHEET'!F1257="","",'S.D.PASTE SHEET'!F1257)</f>
        <v/>
      </c>
      <c s="72" t="str">
        <f>IF('S.D.PASTE SHEET'!G1257="","",UPPER('S.D.PASTE SHEET'!G1257))</f>
        <v/>
      </c>
      <c s="72" t="str">
        <f>IF('S.D.PASTE SHEET'!H1257="","",UPPER('S.D.PASTE SHEET'!H1257))</f>
        <v/>
      </c>
      <c s="72" t="str">
        <f>IF('S.D.PASTE SHEET'!I1257="","",'S.D.PASTE SHEET'!I1257)</f>
        <v/>
      </c>
      <c s="73" t="str">
        <f>IF('S.D.PASTE SHEET'!J1257="","",'S.D.PASTE SHEET'!J1257)</f>
        <v/>
      </c>
      <c s="72" t="str">
        <f>IF('S.D.PASTE SHEET'!K1257="","",'S.D.PASTE SHEET'!K1257)</f>
        <v/>
      </c>
      <c s="72" t="str">
        <f>IF('S.D.PASTE SHEET'!L1257="","",'S.D.PASTE SHEET'!L1257)</f>
        <v/>
      </c>
      <c s="72" t="str">
        <f>IF('S.D.PASTE SHEET'!M1257="","",'S.D.PASTE SHEET'!M1257)</f>
        <v/>
      </c>
      <c s="72" t="str">
        <f>IF('S.D.PASTE SHEET'!N1257="","",'S.D.PASTE SHEET'!N1257)</f>
        <v/>
      </c>
      <c s="72" t="str">
        <f>IF('S.D.PASTE SHEET'!O1257="","",'S.D.PASTE SHEET'!O1257)</f>
        <v/>
      </c>
      <c s="72" t="str">
        <f>IF('S.D.PASTE SHEET'!P1257="","",'S.D.PASTE SHEET'!P1257)</f>
        <v/>
      </c>
      <c s="72" t="str">
        <f>IF('S.D.PASTE SHEET'!Q1257="","",'S.D.PASTE SHEET'!Q1257)</f>
        <v/>
      </c>
      <c s="72" t="str">
        <f>IF('S.D.PASTE SHEET'!R1257="","",'S.D.PASTE SHEET'!R1257)</f>
        <v/>
      </c>
      <c s="72" t="str">
        <f>IF('S.D.PASTE SHEET'!S1257="","",'S.D.PASTE SHEET'!S1257)</f>
        <v/>
      </c>
      <c s="72" t="str">
        <f>IF('S.D.PASTE SHEET'!T1257="","",'S.D.PASTE SHEET'!T1257)</f>
        <v/>
      </c>
      <c s="72" t="str">
        <f>IF('S.D.PASTE SHEET'!U1257="","",'S.D.PASTE SHEET'!U1257)</f>
        <v/>
      </c>
      <c s="72" t="str">
        <f>IF('S.D.PASTE SHEET'!V1257="","",'S.D.PASTE SHEET'!V1257)</f>
        <v/>
      </c>
      <c s="72" t="str">
        <f>IF('S.D.PASTE SHEET'!W1257="","",'S.D.PASTE SHEET'!W1257)</f>
        <v/>
      </c>
      <c s="72" t="str">
        <f>IF('S.D.PASTE SHEET'!X1257="","",'S.D.PASTE SHEET'!X1257)</f>
        <v/>
      </c>
      <c s="72" t="str">
        <f>IF('S.D.PASTE SHEET'!Y1257="","",'S.D.PASTE SHEET'!Y1257)</f>
        <v/>
      </c>
      <c s="72" t="str">
        <f>IF('S.D.PASTE SHEET'!Z1257="","",'S.D.PASTE SHEET'!Z1257)</f>
        <v/>
      </c>
      <c s="72" t="str">
        <f>IF('S.D.PASTE SHEET'!AA1257="","",'S.D.PASTE SHEET'!AA1257)</f>
        <v/>
      </c>
      <c s="72" t="str">
        <f>IF('S.D.PASTE SHEET'!AB1257="","",'S.D.PASTE SHEET'!AB1257)</f>
        <v/>
      </c>
      <c s="72" t="str">
        <f>IF('S.D.PASTE SHEET'!AC1257="","",'S.D.PASTE SHEET'!AC1257)</f>
        <v/>
      </c>
      <c s="72" t="str">
        <f>IF('S.D.PASTE SHEET'!AD1257="","",'S.D.PASTE SHEET'!AD1257)</f>
        <v/>
      </c>
      <c s="74"/>
      <c s="70" t="str">
        <f>IF(AK1257="","",IF(AK1257&gt;0,COUNT($AG$2:AG1257),""))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IF(BC1257="","",IF(BC1257&gt;0,COUNT($AY$2:AY1257),""))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8" spans="1:157" ht="15.75" customHeight="1">
      <c r="A1258" s="72" t="str">
        <f>IF('S.D.PASTE SHEET'!A1258="","",'S.D.PASTE SHEET'!A1258)</f>
        <v/>
      </c>
      <c s="72" t="str">
        <f>IF('S.D.PASTE SHEET'!B1258="","",'S.D.PASTE SHEET'!B1258)</f>
        <v/>
      </c>
      <c s="72" t="str">
        <f>IF('S.D.PASTE SHEET'!C1258="","",'S.D.PASTE SHEET'!C1258)</f>
        <v/>
      </c>
      <c s="73" t="str">
        <f>IF('S.D.PASTE SHEET'!D1258="","",'S.D.PASTE SHEET'!D1258)</f>
        <v/>
      </c>
      <c s="72" t="str">
        <f>IF('S.D.PASTE SHEET'!E1258="","",UPPER('S.D.PASTE SHEET'!E1258))</f>
        <v/>
      </c>
      <c s="72" t="str">
        <f>IF('S.D.PASTE SHEET'!F1258="","",'S.D.PASTE SHEET'!F1258)</f>
        <v/>
      </c>
      <c s="72" t="str">
        <f>IF('S.D.PASTE SHEET'!G1258="","",UPPER('S.D.PASTE SHEET'!G1258))</f>
        <v/>
      </c>
      <c s="72" t="str">
        <f>IF('S.D.PASTE SHEET'!H1258="","",UPPER('S.D.PASTE SHEET'!H1258))</f>
        <v/>
      </c>
      <c s="72" t="str">
        <f>IF('S.D.PASTE SHEET'!I1258="","",'S.D.PASTE SHEET'!I1258)</f>
        <v/>
      </c>
      <c s="73" t="str">
        <f>IF('S.D.PASTE SHEET'!J1258="","",'S.D.PASTE SHEET'!J1258)</f>
        <v/>
      </c>
      <c s="72" t="str">
        <f>IF('S.D.PASTE SHEET'!K1258="","",'S.D.PASTE SHEET'!K1258)</f>
        <v/>
      </c>
      <c s="72" t="str">
        <f>IF('S.D.PASTE SHEET'!L1258="","",'S.D.PASTE SHEET'!L1258)</f>
        <v/>
      </c>
      <c s="72" t="str">
        <f>IF('S.D.PASTE SHEET'!M1258="","",'S.D.PASTE SHEET'!M1258)</f>
        <v/>
      </c>
      <c s="72" t="str">
        <f>IF('S.D.PASTE SHEET'!N1258="","",'S.D.PASTE SHEET'!N1258)</f>
        <v/>
      </c>
      <c s="72" t="str">
        <f>IF('S.D.PASTE SHEET'!O1258="","",'S.D.PASTE SHEET'!O1258)</f>
        <v/>
      </c>
      <c s="72" t="str">
        <f>IF('S.D.PASTE SHEET'!P1258="","",'S.D.PASTE SHEET'!P1258)</f>
        <v/>
      </c>
      <c s="72" t="str">
        <f>IF('S.D.PASTE SHEET'!Q1258="","",'S.D.PASTE SHEET'!Q1258)</f>
        <v/>
      </c>
      <c s="72" t="str">
        <f>IF('S.D.PASTE SHEET'!R1258="","",'S.D.PASTE SHEET'!R1258)</f>
        <v/>
      </c>
      <c s="72" t="str">
        <f>IF('S.D.PASTE SHEET'!S1258="","",'S.D.PASTE SHEET'!S1258)</f>
        <v/>
      </c>
      <c s="72" t="str">
        <f>IF('S.D.PASTE SHEET'!T1258="","",'S.D.PASTE SHEET'!T1258)</f>
        <v/>
      </c>
      <c s="72" t="str">
        <f>IF('S.D.PASTE SHEET'!U1258="","",'S.D.PASTE SHEET'!U1258)</f>
        <v/>
      </c>
      <c s="72" t="str">
        <f>IF('S.D.PASTE SHEET'!V1258="","",'S.D.PASTE SHEET'!V1258)</f>
        <v/>
      </c>
      <c s="72" t="str">
        <f>IF('S.D.PASTE SHEET'!W1258="","",'S.D.PASTE SHEET'!W1258)</f>
        <v/>
      </c>
      <c s="72" t="str">
        <f>IF('S.D.PASTE SHEET'!X1258="","",'S.D.PASTE SHEET'!X1258)</f>
        <v/>
      </c>
      <c s="72" t="str">
        <f>IF('S.D.PASTE SHEET'!Y1258="","",'S.D.PASTE SHEET'!Y1258)</f>
        <v/>
      </c>
      <c s="72" t="str">
        <f>IF('S.D.PASTE SHEET'!Z1258="","",'S.D.PASTE SHEET'!Z1258)</f>
        <v/>
      </c>
      <c s="72" t="str">
        <f>IF('S.D.PASTE SHEET'!AA1258="","",'S.D.PASTE SHEET'!AA1258)</f>
        <v/>
      </c>
      <c s="72" t="str">
        <f>IF('S.D.PASTE SHEET'!AB1258="","",'S.D.PASTE SHEET'!AB1258)</f>
        <v/>
      </c>
      <c s="72" t="str">
        <f>IF('S.D.PASTE SHEET'!AC1258="","",'S.D.PASTE SHEET'!AC1258)</f>
        <v/>
      </c>
      <c s="72" t="str">
        <f>IF('S.D.PASTE SHEET'!AD1258="","",'S.D.PASTE SHEET'!AD1258)</f>
        <v/>
      </c>
      <c s="74"/>
      <c s="70" t="str">
        <f>IF(AK1258="","",IF(AK1258&gt;0,COUNT($AG$2:AG1258),""))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IF(BC1258="","",IF(BC1258&gt;0,COUNT($AY$2:AY1258),""))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59" spans="1:157" ht="15.75" customHeight="1">
      <c r="A1259" s="72" t="str">
        <f>IF('S.D.PASTE SHEET'!A1259="","",'S.D.PASTE SHEET'!A1259)</f>
        <v/>
      </c>
      <c s="72" t="str">
        <f>IF('S.D.PASTE SHEET'!B1259="","",'S.D.PASTE SHEET'!B1259)</f>
        <v/>
      </c>
      <c s="72" t="str">
        <f>IF('S.D.PASTE SHEET'!C1259="","",'S.D.PASTE SHEET'!C1259)</f>
        <v/>
      </c>
      <c s="73" t="str">
        <f>IF('S.D.PASTE SHEET'!D1259="","",'S.D.PASTE SHEET'!D1259)</f>
        <v/>
      </c>
      <c s="72" t="str">
        <f>IF('S.D.PASTE SHEET'!E1259="","",UPPER('S.D.PASTE SHEET'!E1259))</f>
        <v/>
      </c>
      <c s="72" t="str">
        <f>IF('S.D.PASTE SHEET'!F1259="","",'S.D.PASTE SHEET'!F1259)</f>
        <v/>
      </c>
      <c s="72" t="str">
        <f>IF('S.D.PASTE SHEET'!G1259="","",UPPER('S.D.PASTE SHEET'!G1259))</f>
        <v/>
      </c>
      <c s="72" t="str">
        <f>IF('S.D.PASTE SHEET'!H1259="","",UPPER('S.D.PASTE SHEET'!H1259))</f>
        <v/>
      </c>
      <c s="72" t="str">
        <f>IF('S.D.PASTE SHEET'!I1259="","",'S.D.PASTE SHEET'!I1259)</f>
        <v/>
      </c>
      <c s="73" t="str">
        <f>IF('S.D.PASTE SHEET'!J1259="","",'S.D.PASTE SHEET'!J1259)</f>
        <v/>
      </c>
      <c s="72" t="str">
        <f>IF('S.D.PASTE SHEET'!K1259="","",'S.D.PASTE SHEET'!K1259)</f>
        <v/>
      </c>
      <c s="72" t="str">
        <f>IF('S.D.PASTE SHEET'!L1259="","",'S.D.PASTE SHEET'!L1259)</f>
        <v/>
      </c>
      <c s="72" t="str">
        <f>IF('S.D.PASTE SHEET'!M1259="","",'S.D.PASTE SHEET'!M1259)</f>
        <v/>
      </c>
      <c s="72" t="str">
        <f>IF('S.D.PASTE SHEET'!N1259="","",'S.D.PASTE SHEET'!N1259)</f>
        <v/>
      </c>
      <c s="72" t="str">
        <f>IF('S.D.PASTE SHEET'!O1259="","",'S.D.PASTE SHEET'!O1259)</f>
        <v/>
      </c>
      <c s="72" t="str">
        <f>IF('S.D.PASTE SHEET'!P1259="","",'S.D.PASTE SHEET'!P1259)</f>
        <v/>
      </c>
      <c s="72" t="str">
        <f>IF('S.D.PASTE SHEET'!Q1259="","",'S.D.PASTE SHEET'!Q1259)</f>
        <v/>
      </c>
      <c s="72" t="str">
        <f>IF('S.D.PASTE SHEET'!R1259="","",'S.D.PASTE SHEET'!R1259)</f>
        <v/>
      </c>
      <c s="72" t="str">
        <f>IF('S.D.PASTE SHEET'!S1259="","",'S.D.PASTE SHEET'!S1259)</f>
        <v/>
      </c>
      <c s="72" t="str">
        <f>IF('S.D.PASTE SHEET'!T1259="","",'S.D.PASTE SHEET'!T1259)</f>
        <v/>
      </c>
      <c s="72" t="str">
        <f>IF('S.D.PASTE SHEET'!U1259="","",'S.D.PASTE SHEET'!U1259)</f>
        <v/>
      </c>
      <c s="72" t="str">
        <f>IF('S.D.PASTE SHEET'!V1259="","",'S.D.PASTE SHEET'!V1259)</f>
        <v/>
      </c>
      <c s="72" t="str">
        <f>IF('S.D.PASTE SHEET'!W1259="","",'S.D.PASTE SHEET'!W1259)</f>
        <v/>
      </c>
      <c s="72" t="str">
        <f>IF('S.D.PASTE SHEET'!X1259="","",'S.D.PASTE SHEET'!X1259)</f>
        <v/>
      </c>
      <c s="72" t="str">
        <f>IF('S.D.PASTE SHEET'!Y1259="","",'S.D.PASTE SHEET'!Y1259)</f>
        <v/>
      </c>
      <c s="72" t="str">
        <f>IF('S.D.PASTE SHEET'!Z1259="","",'S.D.PASTE SHEET'!Z1259)</f>
        <v/>
      </c>
      <c s="72" t="str">
        <f>IF('S.D.PASTE SHEET'!AA1259="","",'S.D.PASTE SHEET'!AA1259)</f>
        <v/>
      </c>
      <c s="72" t="str">
        <f>IF('S.D.PASTE SHEET'!AB1259="","",'S.D.PASTE SHEET'!AB1259)</f>
        <v/>
      </c>
      <c s="72" t="str">
        <f>IF('S.D.PASTE SHEET'!AC1259="","",'S.D.PASTE SHEET'!AC1259)</f>
        <v/>
      </c>
      <c s="72" t="str">
        <f>IF('S.D.PASTE SHEET'!AD1259="","",'S.D.PASTE SHEET'!AD1259)</f>
        <v/>
      </c>
      <c s="74"/>
      <c s="70" t="str">
        <f>IF(AK1259="","",IF(AK1259&gt;0,COUNT($AG$2:AG1259),""))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IF(BC1259="","",IF(BC1259&gt;0,COUNT($AY$2:AY1259),""))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0" spans="1:157" ht="15.75" customHeight="1">
      <c r="A1260" s="72" t="str">
        <f>IF('S.D.PASTE SHEET'!A1260="","",'S.D.PASTE SHEET'!A1260)</f>
        <v/>
      </c>
      <c s="72" t="str">
        <f>IF('S.D.PASTE SHEET'!B1260="","",'S.D.PASTE SHEET'!B1260)</f>
        <v/>
      </c>
      <c s="72" t="str">
        <f>IF('S.D.PASTE SHEET'!C1260="","",'S.D.PASTE SHEET'!C1260)</f>
        <v/>
      </c>
      <c s="73" t="str">
        <f>IF('S.D.PASTE SHEET'!D1260="","",'S.D.PASTE SHEET'!D1260)</f>
        <v/>
      </c>
      <c s="72" t="str">
        <f>IF('S.D.PASTE SHEET'!E1260="","",UPPER('S.D.PASTE SHEET'!E1260))</f>
        <v/>
      </c>
      <c s="72" t="str">
        <f>IF('S.D.PASTE SHEET'!F1260="","",'S.D.PASTE SHEET'!F1260)</f>
        <v/>
      </c>
      <c s="72" t="str">
        <f>IF('S.D.PASTE SHEET'!G1260="","",UPPER('S.D.PASTE SHEET'!G1260))</f>
        <v/>
      </c>
      <c s="72" t="str">
        <f>IF('S.D.PASTE SHEET'!H1260="","",UPPER('S.D.PASTE SHEET'!H1260))</f>
        <v/>
      </c>
      <c s="72" t="str">
        <f>IF('S.D.PASTE SHEET'!I1260="","",'S.D.PASTE SHEET'!I1260)</f>
        <v/>
      </c>
      <c s="73" t="str">
        <f>IF('S.D.PASTE SHEET'!J1260="","",'S.D.PASTE SHEET'!J1260)</f>
        <v/>
      </c>
      <c s="72" t="str">
        <f>IF('S.D.PASTE SHEET'!K1260="","",'S.D.PASTE SHEET'!K1260)</f>
        <v/>
      </c>
      <c s="72" t="str">
        <f>IF('S.D.PASTE SHEET'!L1260="","",'S.D.PASTE SHEET'!L1260)</f>
        <v/>
      </c>
      <c s="72" t="str">
        <f>IF('S.D.PASTE SHEET'!M1260="","",'S.D.PASTE SHEET'!M1260)</f>
        <v/>
      </c>
      <c s="72" t="str">
        <f>IF('S.D.PASTE SHEET'!N1260="","",'S.D.PASTE SHEET'!N1260)</f>
        <v/>
      </c>
      <c s="72" t="str">
        <f>IF('S.D.PASTE SHEET'!O1260="","",'S.D.PASTE SHEET'!O1260)</f>
        <v/>
      </c>
      <c s="72" t="str">
        <f>IF('S.D.PASTE SHEET'!P1260="","",'S.D.PASTE SHEET'!P1260)</f>
        <v/>
      </c>
      <c s="72" t="str">
        <f>IF('S.D.PASTE SHEET'!Q1260="","",'S.D.PASTE SHEET'!Q1260)</f>
        <v/>
      </c>
      <c s="72" t="str">
        <f>IF('S.D.PASTE SHEET'!R1260="","",'S.D.PASTE SHEET'!R1260)</f>
        <v/>
      </c>
      <c s="72" t="str">
        <f>IF('S.D.PASTE SHEET'!S1260="","",'S.D.PASTE SHEET'!S1260)</f>
        <v/>
      </c>
      <c s="72" t="str">
        <f>IF('S.D.PASTE SHEET'!T1260="","",'S.D.PASTE SHEET'!T1260)</f>
        <v/>
      </c>
      <c s="72" t="str">
        <f>IF('S.D.PASTE SHEET'!U1260="","",'S.D.PASTE SHEET'!U1260)</f>
        <v/>
      </c>
      <c s="72" t="str">
        <f>IF('S.D.PASTE SHEET'!V1260="","",'S.D.PASTE SHEET'!V1260)</f>
        <v/>
      </c>
      <c s="72" t="str">
        <f>IF('S.D.PASTE SHEET'!W1260="","",'S.D.PASTE SHEET'!W1260)</f>
        <v/>
      </c>
      <c s="72" t="str">
        <f>IF('S.D.PASTE SHEET'!X1260="","",'S.D.PASTE SHEET'!X1260)</f>
        <v/>
      </c>
      <c s="72" t="str">
        <f>IF('S.D.PASTE SHEET'!Y1260="","",'S.D.PASTE SHEET'!Y1260)</f>
        <v/>
      </c>
      <c s="72" t="str">
        <f>IF('S.D.PASTE SHEET'!Z1260="","",'S.D.PASTE SHEET'!Z1260)</f>
        <v/>
      </c>
      <c s="72" t="str">
        <f>IF('S.D.PASTE SHEET'!AA1260="","",'S.D.PASTE SHEET'!AA1260)</f>
        <v/>
      </c>
      <c s="72" t="str">
        <f>IF('S.D.PASTE SHEET'!AB1260="","",'S.D.PASTE SHEET'!AB1260)</f>
        <v/>
      </c>
      <c s="72" t="str">
        <f>IF('S.D.PASTE SHEET'!AC1260="","",'S.D.PASTE SHEET'!AC1260)</f>
        <v/>
      </c>
      <c s="72" t="str">
        <f>IF('S.D.PASTE SHEET'!AD1260="","",'S.D.PASTE SHEET'!AD1260)</f>
        <v/>
      </c>
      <c s="74"/>
      <c s="70" t="str">
        <f>IF(AK1260="","",IF(AK1260&gt;0,COUNT($AG$2:AG1260),""))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IF(BC1260="","",IF(BC1260&gt;0,COUNT($AY$2:AY1260),""))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1" spans="1:157" ht="15.75" customHeight="1">
      <c r="A1261" s="72" t="str">
        <f>IF('S.D.PASTE SHEET'!A1261="","",'S.D.PASTE SHEET'!A1261)</f>
        <v/>
      </c>
      <c s="72" t="str">
        <f>IF('S.D.PASTE SHEET'!B1261="","",'S.D.PASTE SHEET'!B1261)</f>
        <v/>
      </c>
      <c s="72" t="str">
        <f>IF('S.D.PASTE SHEET'!C1261="","",'S.D.PASTE SHEET'!C1261)</f>
        <v/>
      </c>
      <c s="73" t="str">
        <f>IF('S.D.PASTE SHEET'!D1261="","",'S.D.PASTE SHEET'!D1261)</f>
        <v/>
      </c>
      <c s="72" t="str">
        <f>IF('S.D.PASTE SHEET'!E1261="","",UPPER('S.D.PASTE SHEET'!E1261))</f>
        <v/>
      </c>
      <c s="72" t="str">
        <f>IF('S.D.PASTE SHEET'!F1261="","",'S.D.PASTE SHEET'!F1261)</f>
        <v/>
      </c>
      <c s="72" t="str">
        <f>IF('S.D.PASTE SHEET'!G1261="","",UPPER('S.D.PASTE SHEET'!G1261))</f>
        <v/>
      </c>
      <c s="72" t="str">
        <f>IF('S.D.PASTE SHEET'!H1261="","",UPPER('S.D.PASTE SHEET'!H1261))</f>
        <v/>
      </c>
      <c s="72" t="str">
        <f>IF('S.D.PASTE SHEET'!I1261="","",'S.D.PASTE SHEET'!I1261)</f>
        <v/>
      </c>
      <c s="73" t="str">
        <f>IF('S.D.PASTE SHEET'!J1261="","",'S.D.PASTE SHEET'!J1261)</f>
        <v/>
      </c>
      <c s="72" t="str">
        <f>IF('S.D.PASTE SHEET'!K1261="","",'S.D.PASTE SHEET'!K1261)</f>
        <v/>
      </c>
      <c s="72" t="str">
        <f>IF('S.D.PASTE SHEET'!L1261="","",'S.D.PASTE SHEET'!L1261)</f>
        <v/>
      </c>
      <c s="72" t="str">
        <f>IF('S.D.PASTE SHEET'!M1261="","",'S.D.PASTE SHEET'!M1261)</f>
        <v/>
      </c>
      <c s="72" t="str">
        <f>IF('S.D.PASTE SHEET'!N1261="","",'S.D.PASTE SHEET'!N1261)</f>
        <v/>
      </c>
      <c s="72" t="str">
        <f>IF('S.D.PASTE SHEET'!O1261="","",'S.D.PASTE SHEET'!O1261)</f>
        <v/>
      </c>
      <c s="72" t="str">
        <f>IF('S.D.PASTE SHEET'!P1261="","",'S.D.PASTE SHEET'!P1261)</f>
        <v/>
      </c>
      <c s="72" t="str">
        <f>IF('S.D.PASTE SHEET'!Q1261="","",'S.D.PASTE SHEET'!Q1261)</f>
        <v/>
      </c>
      <c s="72" t="str">
        <f>IF('S.D.PASTE SHEET'!R1261="","",'S.D.PASTE SHEET'!R1261)</f>
        <v/>
      </c>
      <c s="72" t="str">
        <f>IF('S.D.PASTE SHEET'!S1261="","",'S.D.PASTE SHEET'!S1261)</f>
        <v/>
      </c>
      <c s="72" t="str">
        <f>IF('S.D.PASTE SHEET'!T1261="","",'S.D.PASTE SHEET'!T1261)</f>
        <v/>
      </c>
      <c s="72" t="str">
        <f>IF('S.D.PASTE SHEET'!U1261="","",'S.D.PASTE SHEET'!U1261)</f>
        <v/>
      </c>
      <c s="72" t="str">
        <f>IF('S.D.PASTE SHEET'!V1261="","",'S.D.PASTE SHEET'!V1261)</f>
        <v/>
      </c>
      <c s="72" t="str">
        <f>IF('S.D.PASTE SHEET'!W1261="","",'S.D.PASTE SHEET'!W1261)</f>
        <v/>
      </c>
      <c s="72" t="str">
        <f>IF('S.D.PASTE SHEET'!X1261="","",'S.D.PASTE SHEET'!X1261)</f>
        <v/>
      </c>
      <c s="72" t="str">
        <f>IF('S.D.PASTE SHEET'!Y1261="","",'S.D.PASTE SHEET'!Y1261)</f>
        <v/>
      </c>
      <c s="72" t="str">
        <f>IF('S.D.PASTE SHEET'!Z1261="","",'S.D.PASTE SHEET'!Z1261)</f>
        <v/>
      </c>
      <c s="72" t="str">
        <f>IF('S.D.PASTE SHEET'!AA1261="","",'S.D.PASTE SHEET'!AA1261)</f>
        <v/>
      </c>
      <c s="72" t="str">
        <f>IF('S.D.PASTE SHEET'!AB1261="","",'S.D.PASTE SHEET'!AB1261)</f>
        <v/>
      </c>
      <c s="72" t="str">
        <f>IF('S.D.PASTE SHEET'!AC1261="","",'S.D.PASTE SHEET'!AC1261)</f>
        <v/>
      </c>
      <c s="72" t="str">
        <f>IF('S.D.PASTE SHEET'!AD1261="","",'S.D.PASTE SHEET'!AD1261)</f>
        <v/>
      </c>
      <c s="74"/>
      <c s="70" t="str">
        <f>IF(AK1261="","",IF(AK1261&gt;0,COUNT($AG$2:AG1261),""))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IF(BC1261="","",IF(BC1261&gt;0,COUNT($AY$2:AY1261),""))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2" spans="1:157" ht="15.75" customHeight="1">
      <c r="A1262" s="72" t="str">
        <f>IF('S.D.PASTE SHEET'!A1262="","",'S.D.PASTE SHEET'!A1262)</f>
        <v/>
      </c>
      <c s="72" t="str">
        <f>IF('S.D.PASTE SHEET'!B1262="","",'S.D.PASTE SHEET'!B1262)</f>
        <v/>
      </c>
      <c s="72" t="str">
        <f>IF('S.D.PASTE SHEET'!C1262="","",'S.D.PASTE SHEET'!C1262)</f>
        <v/>
      </c>
      <c s="73" t="str">
        <f>IF('S.D.PASTE SHEET'!D1262="","",'S.D.PASTE SHEET'!D1262)</f>
        <v/>
      </c>
      <c s="72" t="str">
        <f>IF('S.D.PASTE SHEET'!E1262="","",UPPER('S.D.PASTE SHEET'!E1262))</f>
        <v/>
      </c>
      <c s="72" t="str">
        <f>IF('S.D.PASTE SHEET'!F1262="","",'S.D.PASTE SHEET'!F1262)</f>
        <v/>
      </c>
      <c s="72" t="str">
        <f>IF('S.D.PASTE SHEET'!G1262="","",UPPER('S.D.PASTE SHEET'!G1262))</f>
        <v/>
      </c>
      <c s="72" t="str">
        <f>IF('S.D.PASTE SHEET'!H1262="","",UPPER('S.D.PASTE SHEET'!H1262))</f>
        <v/>
      </c>
      <c s="72" t="str">
        <f>IF('S.D.PASTE SHEET'!I1262="","",'S.D.PASTE SHEET'!I1262)</f>
        <v/>
      </c>
      <c s="73" t="str">
        <f>IF('S.D.PASTE SHEET'!J1262="","",'S.D.PASTE SHEET'!J1262)</f>
        <v/>
      </c>
      <c s="72" t="str">
        <f>IF('S.D.PASTE SHEET'!K1262="","",'S.D.PASTE SHEET'!K1262)</f>
        <v/>
      </c>
      <c s="72" t="str">
        <f>IF('S.D.PASTE SHEET'!L1262="","",'S.D.PASTE SHEET'!L1262)</f>
        <v/>
      </c>
      <c s="72" t="str">
        <f>IF('S.D.PASTE SHEET'!M1262="","",'S.D.PASTE SHEET'!M1262)</f>
        <v/>
      </c>
      <c s="72" t="str">
        <f>IF('S.D.PASTE SHEET'!N1262="","",'S.D.PASTE SHEET'!N1262)</f>
        <v/>
      </c>
      <c s="72" t="str">
        <f>IF('S.D.PASTE SHEET'!O1262="","",'S.D.PASTE SHEET'!O1262)</f>
        <v/>
      </c>
      <c s="72" t="str">
        <f>IF('S.D.PASTE SHEET'!P1262="","",'S.D.PASTE SHEET'!P1262)</f>
        <v/>
      </c>
      <c s="72" t="str">
        <f>IF('S.D.PASTE SHEET'!Q1262="","",'S.D.PASTE SHEET'!Q1262)</f>
        <v/>
      </c>
      <c s="72" t="str">
        <f>IF('S.D.PASTE SHEET'!R1262="","",'S.D.PASTE SHEET'!R1262)</f>
        <v/>
      </c>
      <c s="72" t="str">
        <f>IF('S.D.PASTE SHEET'!S1262="","",'S.D.PASTE SHEET'!S1262)</f>
        <v/>
      </c>
      <c s="72" t="str">
        <f>IF('S.D.PASTE SHEET'!T1262="","",'S.D.PASTE SHEET'!T1262)</f>
        <v/>
      </c>
      <c s="72" t="str">
        <f>IF('S.D.PASTE SHEET'!U1262="","",'S.D.PASTE SHEET'!U1262)</f>
        <v/>
      </c>
      <c s="72" t="str">
        <f>IF('S.D.PASTE SHEET'!V1262="","",'S.D.PASTE SHEET'!V1262)</f>
        <v/>
      </c>
      <c s="72" t="str">
        <f>IF('S.D.PASTE SHEET'!W1262="","",'S.D.PASTE SHEET'!W1262)</f>
        <v/>
      </c>
      <c s="72" t="str">
        <f>IF('S.D.PASTE SHEET'!X1262="","",'S.D.PASTE SHEET'!X1262)</f>
        <v/>
      </c>
      <c s="72" t="str">
        <f>IF('S.D.PASTE SHEET'!Y1262="","",'S.D.PASTE SHEET'!Y1262)</f>
        <v/>
      </c>
      <c s="72" t="str">
        <f>IF('S.D.PASTE SHEET'!Z1262="","",'S.D.PASTE SHEET'!Z1262)</f>
        <v/>
      </c>
      <c s="72" t="str">
        <f>IF('S.D.PASTE SHEET'!AA1262="","",'S.D.PASTE SHEET'!AA1262)</f>
        <v/>
      </c>
      <c s="72" t="str">
        <f>IF('S.D.PASTE SHEET'!AB1262="","",'S.D.PASTE SHEET'!AB1262)</f>
        <v/>
      </c>
      <c s="72" t="str">
        <f>IF('S.D.PASTE SHEET'!AC1262="","",'S.D.PASTE SHEET'!AC1262)</f>
        <v/>
      </c>
      <c s="72" t="str">
        <f>IF('S.D.PASTE SHEET'!AD1262="","",'S.D.PASTE SHEET'!AD1262)</f>
        <v/>
      </c>
      <c s="74"/>
      <c s="70" t="str">
        <f>IF(AK1262="","",IF(AK1262&gt;0,COUNT($AG$2:AG1262),""))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IF(BC1262="","",IF(BC1262&gt;0,COUNT($AY$2:AY1262),""))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3" spans="1:157" ht="15.75" customHeight="1">
      <c r="A1263" s="72" t="str">
        <f>IF('S.D.PASTE SHEET'!A1263="","",'S.D.PASTE SHEET'!A1263)</f>
        <v/>
      </c>
      <c s="72" t="str">
        <f>IF('S.D.PASTE SHEET'!B1263="","",'S.D.PASTE SHEET'!B1263)</f>
        <v/>
      </c>
      <c s="72" t="str">
        <f>IF('S.D.PASTE SHEET'!C1263="","",'S.D.PASTE SHEET'!C1263)</f>
        <v/>
      </c>
      <c s="73" t="str">
        <f>IF('S.D.PASTE SHEET'!D1263="","",'S.D.PASTE SHEET'!D1263)</f>
        <v/>
      </c>
      <c s="72" t="str">
        <f>IF('S.D.PASTE SHEET'!E1263="","",UPPER('S.D.PASTE SHEET'!E1263))</f>
        <v/>
      </c>
      <c s="72" t="str">
        <f>IF('S.D.PASTE SHEET'!F1263="","",'S.D.PASTE SHEET'!F1263)</f>
        <v/>
      </c>
      <c s="72" t="str">
        <f>IF('S.D.PASTE SHEET'!G1263="","",UPPER('S.D.PASTE SHEET'!G1263))</f>
        <v/>
      </c>
      <c s="72" t="str">
        <f>IF('S.D.PASTE SHEET'!H1263="","",UPPER('S.D.PASTE SHEET'!H1263))</f>
        <v/>
      </c>
      <c s="72" t="str">
        <f>IF('S.D.PASTE SHEET'!I1263="","",'S.D.PASTE SHEET'!I1263)</f>
        <v/>
      </c>
      <c s="73" t="str">
        <f>IF('S.D.PASTE SHEET'!J1263="","",'S.D.PASTE SHEET'!J1263)</f>
        <v/>
      </c>
      <c s="72" t="str">
        <f>IF('S.D.PASTE SHEET'!K1263="","",'S.D.PASTE SHEET'!K1263)</f>
        <v/>
      </c>
      <c s="72" t="str">
        <f>IF('S.D.PASTE SHEET'!L1263="","",'S.D.PASTE SHEET'!L1263)</f>
        <v/>
      </c>
      <c s="72" t="str">
        <f>IF('S.D.PASTE SHEET'!M1263="","",'S.D.PASTE SHEET'!M1263)</f>
        <v/>
      </c>
      <c s="72" t="str">
        <f>IF('S.D.PASTE SHEET'!N1263="","",'S.D.PASTE SHEET'!N1263)</f>
        <v/>
      </c>
      <c s="72" t="str">
        <f>IF('S.D.PASTE SHEET'!O1263="","",'S.D.PASTE SHEET'!O1263)</f>
        <v/>
      </c>
      <c s="72" t="str">
        <f>IF('S.D.PASTE SHEET'!P1263="","",'S.D.PASTE SHEET'!P1263)</f>
        <v/>
      </c>
      <c s="72" t="str">
        <f>IF('S.D.PASTE SHEET'!Q1263="","",'S.D.PASTE SHEET'!Q1263)</f>
        <v/>
      </c>
      <c s="72" t="str">
        <f>IF('S.D.PASTE SHEET'!R1263="","",'S.D.PASTE SHEET'!R1263)</f>
        <v/>
      </c>
      <c s="72" t="str">
        <f>IF('S.D.PASTE SHEET'!S1263="","",'S.D.PASTE SHEET'!S1263)</f>
        <v/>
      </c>
      <c s="72" t="str">
        <f>IF('S.D.PASTE SHEET'!T1263="","",'S.D.PASTE SHEET'!T1263)</f>
        <v/>
      </c>
      <c s="72" t="str">
        <f>IF('S.D.PASTE SHEET'!U1263="","",'S.D.PASTE SHEET'!U1263)</f>
        <v/>
      </c>
      <c s="72" t="str">
        <f>IF('S.D.PASTE SHEET'!V1263="","",'S.D.PASTE SHEET'!V1263)</f>
        <v/>
      </c>
      <c s="72" t="str">
        <f>IF('S.D.PASTE SHEET'!W1263="","",'S.D.PASTE SHEET'!W1263)</f>
        <v/>
      </c>
      <c s="72" t="str">
        <f>IF('S.D.PASTE SHEET'!X1263="","",'S.D.PASTE SHEET'!X1263)</f>
        <v/>
      </c>
      <c s="72" t="str">
        <f>IF('S.D.PASTE SHEET'!Y1263="","",'S.D.PASTE SHEET'!Y1263)</f>
        <v/>
      </c>
      <c s="72" t="str">
        <f>IF('S.D.PASTE SHEET'!Z1263="","",'S.D.PASTE SHEET'!Z1263)</f>
        <v/>
      </c>
      <c s="72" t="str">
        <f>IF('S.D.PASTE SHEET'!AA1263="","",'S.D.PASTE SHEET'!AA1263)</f>
        <v/>
      </c>
      <c s="72" t="str">
        <f>IF('S.D.PASTE SHEET'!AB1263="","",'S.D.PASTE SHEET'!AB1263)</f>
        <v/>
      </c>
      <c s="72" t="str">
        <f>IF('S.D.PASTE SHEET'!AC1263="","",'S.D.PASTE SHEET'!AC1263)</f>
        <v/>
      </c>
      <c s="72" t="str">
        <f>IF('S.D.PASTE SHEET'!AD1263="","",'S.D.PASTE SHEET'!AD1263)</f>
        <v/>
      </c>
      <c s="74"/>
      <c s="70" t="str">
        <f>IF(AK1263="","",IF(AK1263&gt;0,COUNT($AG$2:AG1263),""))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IF(BC1263="","",IF(BC1263&gt;0,COUNT($AY$2:AY1263),""))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4" spans="1:157" ht="15.75" customHeight="1">
      <c r="A1264" s="72" t="str">
        <f>IF('S.D.PASTE SHEET'!A1264="","",'S.D.PASTE SHEET'!A1264)</f>
        <v/>
      </c>
      <c s="72" t="str">
        <f>IF('S.D.PASTE SHEET'!B1264="","",'S.D.PASTE SHEET'!B1264)</f>
        <v/>
      </c>
      <c s="72" t="str">
        <f>IF('S.D.PASTE SHEET'!C1264="","",'S.D.PASTE SHEET'!C1264)</f>
        <v/>
      </c>
      <c s="73" t="str">
        <f>IF('S.D.PASTE SHEET'!D1264="","",'S.D.PASTE SHEET'!D1264)</f>
        <v/>
      </c>
      <c s="72" t="str">
        <f>IF('S.D.PASTE SHEET'!E1264="","",UPPER('S.D.PASTE SHEET'!E1264))</f>
        <v/>
      </c>
      <c s="72" t="str">
        <f>IF('S.D.PASTE SHEET'!F1264="","",'S.D.PASTE SHEET'!F1264)</f>
        <v/>
      </c>
      <c s="72" t="str">
        <f>IF('S.D.PASTE SHEET'!G1264="","",UPPER('S.D.PASTE SHEET'!G1264))</f>
        <v/>
      </c>
      <c s="72" t="str">
        <f>IF('S.D.PASTE SHEET'!H1264="","",UPPER('S.D.PASTE SHEET'!H1264))</f>
        <v/>
      </c>
      <c s="72" t="str">
        <f>IF('S.D.PASTE SHEET'!I1264="","",'S.D.PASTE SHEET'!I1264)</f>
        <v/>
      </c>
      <c s="73" t="str">
        <f>IF('S.D.PASTE SHEET'!J1264="","",'S.D.PASTE SHEET'!J1264)</f>
        <v/>
      </c>
      <c s="72" t="str">
        <f>IF('S.D.PASTE SHEET'!K1264="","",'S.D.PASTE SHEET'!K1264)</f>
        <v/>
      </c>
      <c s="72" t="str">
        <f>IF('S.D.PASTE SHEET'!L1264="","",'S.D.PASTE SHEET'!L1264)</f>
        <v/>
      </c>
      <c s="72" t="str">
        <f>IF('S.D.PASTE SHEET'!M1264="","",'S.D.PASTE SHEET'!M1264)</f>
        <v/>
      </c>
      <c s="72" t="str">
        <f>IF('S.D.PASTE SHEET'!N1264="","",'S.D.PASTE SHEET'!N1264)</f>
        <v/>
      </c>
      <c s="72" t="str">
        <f>IF('S.D.PASTE SHEET'!O1264="","",'S.D.PASTE SHEET'!O1264)</f>
        <v/>
      </c>
      <c s="72" t="str">
        <f>IF('S.D.PASTE SHEET'!P1264="","",'S.D.PASTE SHEET'!P1264)</f>
        <v/>
      </c>
      <c s="72" t="str">
        <f>IF('S.D.PASTE SHEET'!Q1264="","",'S.D.PASTE SHEET'!Q1264)</f>
        <v/>
      </c>
      <c s="72" t="str">
        <f>IF('S.D.PASTE SHEET'!R1264="","",'S.D.PASTE SHEET'!R1264)</f>
        <v/>
      </c>
      <c s="72" t="str">
        <f>IF('S.D.PASTE SHEET'!S1264="","",'S.D.PASTE SHEET'!S1264)</f>
        <v/>
      </c>
      <c s="72" t="str">
        <f>IF('S.D.PASTE SHEET'!T1264="","",'S.D.PASTE SHEET'!T1264)</f>
        <v/>
      </c>
      <c s="72" t="str">
        <f>IF('S.D.PASTE SHEET'!U1264="","",'S.D.PASTE SHEET'!U1264)</f>
        <v/>
      </c>
      <c s="72" t="str">
        <f>IF('S.D.PASTE SHEET'!V1264="","",'S.D.PASTE SHEET'!V1264)</f>
        <v/>
      </c>
      <c s="72" t="str">
        <f>IF('S.D.PASTE SHEET'!W1264="","",'S.D.PASTE SHEET'!W1264)</f>
        <v/>
      </c>
      <c s="72" t="str">
        <f>IF('S.D.PASTE SHEET'!X1264="","",'S.D.PASTE SHEET'!X1264)</f>
        <v/>
      </c>
      <c s="72" t="str">
        <f>IF('S.D.PASTE SHEET'!Y1264="","",'S.D.PASTE SHEET'!Y1264)</f>
        <v/>
      </c>
      <c s="72" t="str">
        <f>IF('S.D.PASTE SHEET'!Z1264="","",'S.D.PASTE SHEET'!Z1264)</f>
        <v/>
      </c>
      <c s="72" t="str">
        <f>IF('S.D.PASTE SHEET'!AA1264="","",'S.D.PASTE SHEET'!AA1264)</f>
        <v/>
      </c>
      <c s="72" t="str">
        <f>IF('S.D.PASTE SHEET'!AB1264="","",'S.D.PASTE SHEET'!AB1264)</f>
        <v/>
      </c>
      <c s="72" t="str">
        <f>IF('S.D.PASTE SHEET'!AC1264="","",'S.D.PASTE SHEET'!AC1264)</f>
        <v/>
      </c>
      <c s="72" t="str">
        <f>IF('S.D.PASTE SHEET'!AD1264="","",'S.D.PASTE SHEET'!AD1264)</f>
        <v/>
      </c>
      <c s="74"/>
      <c s="70" t="str">
        <f>IF(AK1264="","",IF(AK1264&gt;0,COUNT($AG$2:AG1264),""))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IF(BC1264="","",IF(BC1264&gt;0,COUNT($AY$2:AY1264),""))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5" spans="1:157" ht="15.75" customHeight="1">
      <c r="A1265" s="72" t="str">
        <f>IF('S.D.PASTE SHEET'!A1265="","",'S.D.PASTE SHEET'!A1265)</f>
        <v/>
      </c>
      <c s="72" t="str">
        <f>IF('S.D.PASTE SHEET'!B1265="","",'S.D.PASTE SHEET'!B1265)</f>
        <v/>
      </c>
      <c s="72" t="str">
        <f>IF('S.D.PASTE SHEET'!C1265="","",'S.D.PASTE SHEET'!C1265)</f>
        <v/>
      </c>
      <c s="73" t="str">
        <f>IF('S.D.PASTE SHEET'!D1265="","",'S.D.PASTE SHEET'!D1265)</f>
        <v/>
      </c>
      <c s="72" t="str">
        <f>IF('S.D.PASTE SHEET'!E1265="","",UPPER('S.D.PASTE SHEET'!E1265))</f>
        <v/>
      </c>
      <c s="72" t="str">
        <f>IF('S.D.PASTE SHEET'!F1265="","",'S.D.PASTE SHEET'!F1265)</f>
        <v/>
      </c>
      <c s="72" t="str">
        <f>IF('S.D.PASTE SHEET'!G1265="","",UPPER('S.D.PASTE SHEET'!G1265))</f>
        <v/>
      </c>
      <c s="72" t="str">
        <f>IF('S.D.PASTE SHEET'!H1265="","",UPPER('S.D.PASTE SHEET'!H1265))</f>
        <v/>
      </c>
      <c s="72" t="str">
        <f>IF('S.D.PASTE SHEET'!I1265="","",'S.D.PASTE SHEET'!I1265)</f>
        <v/>
      </c>
      <c s="73" t="str">
        <f>IF('S.D.PASTE SHEET'!J1265="","",'S.D.PASTE SHEET'!J1265)</f>
        <v/>
      </c>
      <c s="72" t="str">
        <f>IF('S.D.PASTE SHEET'!K1265="","",'S.D.PASTE SHEET'!K1265)</f>
        <v/>
      </c>
      <c s="72" t="str">
        <f>IF('S.D.PASTE SHEET'!L1265="","",'S.D.PASTE SHEET'!L1265)</f>
        <v/>
      </c>
      <c s="72" t="str">
        <f>IF('S.D.PASTE SHEET'!M1265="","",'S.D.PASTE SHEET'!M1265)</f>
        <v/>
      </c>
      <c s="72" t="str">
        <f>IF('S.D.PASTE SHEET'!N1265="","",'S.D.PASTE SHEET'!N1265)</f>
        <v/>
      </c>
      <c s="72" t="str">
        <f>IF('S.D.PASTE SHEET'!O1265="","",'S.D.PASTE SHEET'!O1265)</f>
        <v/>
      </c>
      <c s="72" t="str">
        <f>IF('S.D.PASTE SHEET'!P1265="","",'S.D.PASTE SHEET'!P1265)</f>
        <v/>
      </c>
      <c s="72" t="str">
        <f>IF('S.D.PASTE SHEET'!Q1265="","",'S.D.PASTE SHEET'!Q1265)</f>
        <v/>
      </c>
      <c s="72" t="str">
        <f>IF('S.D.PASTE SHEET'!R1265="","",'S.D.PASTE SHEET'!R1265)</f>
        <v/>
      </c>
      <c s="72" t="str">
        <f>IF('S.D.PASTE SHEET'!S1265="","",'S.D.PASTE SHEET'!S1265)</f>
        <v/>
      </c>
      <c s="72" t="str">
        <f>IF('S.D.PASTE SHEET'!T1265="","",'S.D.PASTE SHEET'!T1265)</f>
        <v/>
      </c>
      <c s="72" t="str">
        <f>IF('S.D.PASTE SHEET'!U1265="","",'S.D.PASTE SHEET'!U1265)</f>
        <v/>
      </c>
      <c s="72" t="str">
        <f>IF('S.D.PASTE SHEET'!V1265="","",'S.D.PASTE SHEET'!V1265)</f>
        <v/>
      </c>
      <c s="72" t="str">
        <f>IF('S.D.PASTE SHEET'!W1265="","",'S.D.PASTE SHEET'!W1265)</f>
        <v/>
      </c>
      <c s="72" t="str">
        <f>IF('S.D.PASTE SHEET'!X1265="","",'S.D.PASTE SHEET'!X1265)</f>
        <v/>
      </c>
      <c s="72" t="str">
        <f>IF('S.D.PASTE SHEET'!Y1265="","",'S.D.PASTE SHEET'!Y1265)</f>
        <v/>
      </c>
      <c s="72" t="str">
        <f>IF('S.D.PASTE SHEET'!Z1265="","",'S.D.PASTE SHEET'!Z1265)</f>
        <v/>
      </c>
      <c s="72" t="str">
        <f>IF('S.D.PASTE SHEET'!AA1265="","",'S.D.PASTE SHEET'!AA1265)</f>
        <v/>
      </c>
      <c s="72" t="str">
        <f>IF('S.D.PASTE SHEET'!AB1265="","",'S.D.PASTE SHEET'!AB1265)</f>
        <v/>
      </c>
      <c s="72" t="str">
        <f>IF('S.D.PASTE SHEET'!AC1265="","",'S.D.PASTE SHEET'!AC1265)</f>
        <v/>
      </c>
      <c s="72" t="str">
        <f>IF('S.D.PASTE SHEET'!AD1265="","",'S.D.PASTE SHEET'!AD1265)</f>
        <v/>
      </c>
      <c s="74"/>
      <c s="70" t="str">
        <f>IF(AK1265="","",IF(AK1265&gt;0,COUNT($AG$2:AG1265),""))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IF(BC1265="","",IF(BC1265&gt;0,COUNT($AY$2:AY1265),""))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6" spans="1:157" ht="15.75" customHeight="1">
      <c r="A1266" s="72" t="str">
        <f>IF('S.D.PASTE SHEET'!A1266="","",'S.D.PASTE SHEET'!A1266)</f>
        <v/>
      </c>
      <c s="72" t="str">
        <f>IF('S.D.PASTE SHEET'!B1266="","",'S.D.PASTE SHEET'!B1266)</f>
        <v/>
      </c>
      <c s="72" t="str">
        <f>IF('S.D.PASTE SHEET'!C1266="","",'S.D.PASTE SHEET'!C1266)</f>
        <v/>
      </c>
      <c s="73" t="str">
        <f>IF('S.D.PASTE SHEET'!D1266="","",'S.D.PASTE SHEET'!D1266)</f>
        <v/>
      </c>
      <c s="72" t="str">
        <f>IF('S.D.PASTE SHEET'!E1266="","",UPPER('S.D.PASTE SHEET'!E1266))</f>
        <v/>
      </c>
      <c s="72" t="str">
        <f>IF('S.D.PASTE SHEET'!F1266="","",'S.D.PASTE SHEET'!F1266)</f>
        <v/>
      </c>
      <c s="72" t="str">
        <f>IF('S.D.PASTE SHEET'!G1266="","",UPPER('S.D.PASTE SHEET'!G1266))</f>
        <v/>
      </c>
      <c s="72" t="str">
        <f>IF('S.D.PASTE SHEET'!H1266="","",UPPER('S.D.PASTE SHEET'!H1266))</f>
        <v/>
      </c>
      <c s="72" t="str">
        <f>IF('S.D.PASTE SHEET'!I1266="","",'S.D.PASTE SHEET'!I1266)</f>
        <v/>
      </c>
      <c s="73" t="str">
        <f>IF('S.D.PASTE SHEET'!J1266="","",'S.D.PASTE SHEET'!J1266)</f>
        <v/>
      </c>
      <c s="72" t="str">
        <f>IF('S.D.PASTE SHEET'!K1266="","",'S.D.PASTE SHEET'!K1266)</f>
        <v/>
      </c>
      <c s="72" t="str">
        <f>IF('S.D.PASTE SHEET'!L1266="","",'S.D.PASTE SHEET'!L1266)</f>
        <v/>
      </c>
      <c s="72" t="str">
        <f>IF('S.D.PASTE SHEET'!M1266="","",'S.D.PASTE SHEET'!M1266)</f>
        <v/>
      </c>
      <c s="72" t="str">
        <f>IF('S.D.PASTE SHEET'!N1266="","",'S.D.PASTE SHEET'!N1266)</f>
        <v/>
      </c>
      <c s="72" t="str">
        <f>IF('S.D.PASTE SHEET'!O1266="","",'S.D.PASTE SHEET'!O1266)</f>
        <v/>
      </c>
      <c s="72" t="str">
        <f>IF('S.D.PASTE SHEET'!P1266="","",'S.D.PASTE SHEET'!P1266)</f>
        <v/>
      </c>
      <c s="72" t="str">
        <f>IF('S.D.PASTE SHEET'!Q1266="","",'S.D.PASTE SHEET'!Q1266)</f>
        <v/>
      </c>
      <c s="72" t="str">
        <f>IF('S.D.PASTE SHEET'!R1266="","",'S.D.PASTE SHEET'!R1266)</f>
        <v/>
      </c>
      <c s="72" t="str">
        <f>IF('S.D.PASTE SHEET'!S1266="","",'S.D.PASTE SHEET'!S1266)</f>
        <v/>
      </c>
      <c s="72" t="str">
        <f>IF('S.D.PASTE SHEET'!T1266="","",'S.D.PASTE SHEET'!T1266)</f>
        <v/>
      </c>
      <c s="72" t="str">
        <f>IF('S.D.PASTE SHEET'!U1266="","",'S.D.PASTE SHEET'!U1266)</f>
        <v/>
      </c>
      <c s="72" t="str">
        <f>IF('S.D.PASTE SHEET'!V1266="","",'S.D.PASTE SHEET'!V1266)</f>
        <v/>
      </c>
      <c s="72" t="str">
        <f>IF('S.D.PASTE SHEET'!W1266="","",'S.D.PASTE SHEET'!W1266)</f>
        <v/>
      </c>
      <c s="72" t="str">
        <f>IF('S.D.PASTE SHEET'!X1266="","",'S.D.PASTE SHEET'!X1266)</f>
        <v/>
      </c>
      <c s="72" t="str">
        <f>IF('S.D.PASTE SHEET'!Y1266="","",'S.D.PASTE SHEET'!Y1266)</f>
        <v/>
      </c>
      <c s="72" t="str">
        <f>IF('S.D.PASTE SHEET'!Z1266="","",'S.D.PASTE SHEET'!Z1266)</f>
        <v/>
      </c>
      <c s="72" t="str">
        <f>IF('S.D.PASTE SHEET'!AA1266="","",'S.D.PASTE SHEET'!AA1266)</f>
        <v/>
      </c>
      <c s="72" t="str">
        <f>IF('S.D.PASTE SHEET'!AB1266="","",'S.D.PASTE SHEET'!AB1266)</f>
        <v/>
      </c>
      <c s="72" t="str">
        <f>IF('S.D.PASTE SHEET'!AC1266="","",'S.D.PASTE SHEET'!AC1266)</f>
        <v/>
      </c>
      <c s="72" t="str">
        <f>IF('S.D.PASTE SHEET'!AD1266="","",'S.D.PASTE SHEET'!AD1266)</f>
        <v/>
      </c>
      <c s="74"/>
      <c s="70" t="str">
        <f>IF(AK1266="","",IF(AK1266&gt;0,COUNT($AG$2:AG1266),""))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IF(BC1266="","",IF(BC1266&gt;0,COUNT($AY$2:AY1266),""))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7" spans="1:157" ht="15.75" customHeight="1">
      <c r="A1267" s="72" t="str">
        <f>IF('S.D.PASTE SHEET'!A1267="","",'S.D.PASTE SHEET'!A1267)</f>
        <v/>
      </c>
      <c s="72" t="str">
        <f>IF('S.D.PASTE SHEET'!B1267="","",'S.D.PASTE SHEET'!B1267)</f>
        <v/>
      </c>
      <c s="72" t="str">
        <f>IF('S.D.PASTE SHEET'!C1267="","",'S.D.PASTE SHEET'!C1267)</f>
        <v/>
      </c>
      <c s="73" t="str">
        <f>IF('S.D.PASTE SHEET'!D1267="","",'S.D.PASTE SHEET'!D1267)</f>
        <v/>
      </c>
      <c s="72" t="str">
        <f>IF('S.D.PASTE SHEET'!E1267="","",UPPER('S.D.PASTE SHEET'!E1267))</f>
        <v/>
      </c>
      <c s="72" t="str">
        <f>IF('S.D.PASTE SHEET'!F1267="","",'S.D.PASTE SHEET'!F1267)</f>
        <v/>
      </c>
      <c s="72" t="str">
        <f>IF('S.D.PASTE SHEET'!G1267="","",UPPER('S.D.PASTE SHEET'!G1267))</f>
        <v/>
      </c>
      <c s="72" t="str">
        <f>IF('S.D.PASTE SHEET'!H1267="","",UPPER('S.D.PASTE SHEET'!H1267))</f>
        <v/>
      </c>
      <c s="72" t="str">
        <f>IF('S.D.PASTE SHEET'!I1267="","",'S.D.PASTE SHEET'!I1267)</f>
        <v/>
      </c>
      <c s="73" t="str">
        <f>IF('S.D.PASTE SHEET'!J1267="","",'S.D.PASTE SHEET'!J1267)</f>
        <v/>
      </c>
      <c s="72" t="str">
        <f>IF('S.D.PASTE SHEET'!K1267="","",'S.D.PASTE SHEET'!K1267)</f>
        <v/>
      </c>
      <c s="72" t="str">
        <f>IF('S.D.PASTE SHEET'!L1267="","",'S.D.PASTE SHEET'!L1267)</f>
        <v/>
      </c>
      <c s="72" t="str">
        <f>IF('S.D.PASTE SHEET'!M1267="","",'S.D.PASTE SHEET'!M1267)</f>
        <v/>
      </c>
      <c s="72" t="str">
        <f>IF('S.D.PASTE SHEET'!N1267="","",'S.D.PASTE SHEET'!N1267)</f>
        <v/>
      </c>
      <c s="72" t="str">
        <f>IF('S.D.PASTE SHEET'!O1267="","",'S.D.PASTE SHEET'!O1267)</f>
        <v/>
      </c>
      <c s="72" t="str">
        <f>IF('S.D.PASTE SHEET'!P1267="","",'S.D.PASTE SHEET'!P1267)</f>
        <v/>
      </c>
      <c s="72" t="str">
        <f>IF('S.D.PASTE SHEET'!Q1267="","",'S.D.PASTE SHEET'!Q1267)</f>
        <v/>
      </c>
      <c s="72" t="str">
        <f>IF('S.D.PASTE SHEET'!R1267="","",'S.D.PASTE SHEET'!R1267)</f>
        <v/>
      </c>
      <c s="72" t="str">
        <f>IF('S.D.PASTE SHEET'!S1267="","",'S.D.PASTE SHEET'!S1267)</f>
        <v/>
      </c>
      <c s="72" t="str">
        <f>IF('S.D.PASTE SHEET'!T1267="","",'S.D.PASTE SHEET'!T1267)</f>
        <v/>
      </c>
      <c s="72" t="str">
        <f>IF('S.D.PASTE SHEET'!U1267="","",'S.D.PASTE SHEET'!U1267)</f>
        <v/>
      </c>
      <c s="72" t="str">
        <f>IF('S.D.PASTE SHEET'!V1267="","",'S.D.PASTE SHEET'!V1267)</f>
        <v/>
      </c>
      <c s="72" t="str">
        <f>IF('S.D.PASTE SHEET'!W1267="","",'S.D.PASTE SHEET'!W1267)</f>
        <v/>
      </c>
      <c s="72" t="str">
        <f>IF('S.D.PASTE SHEET'!X1267="","",'S.D.PASTE SHEET'!X1267)</f>
        <v/>
      </c>
      <c s="72" t="str">
        <f>IF('S.D.PASTE SHEET'!Y1267="","",'S.D.PASTE SHEET'!Y1267)</f>
        <v/>
      </c>
      <c s="72" t="str">
        <f>IF('S.D.PASTE SHEET'!Z1267="","",'S.D.PASTE SHEET'!Z1267)</f>
        <v/>
      </c>
      <c s="72" t="str">
        <f>IF('S.D.PASTE SHEET'!AA1267="","",'S.D.PASTE SHEET'!AA1267)</f>
        <v/>
      </c>
      <c s="72" t="str">
        <f>IF('S.D.PASTE SHEET'!AB1267="","",'S.D.PASTE SHEET'!AB1267)</f>
        <v/>
      </c>
      <c s="72" t="str">
        <f>IF('S.D.PASTE SHEET'!AC1267="","",'S.D.PASTE SHEET'!AC1267)</f>
        <v/>
      </c>
      <c s="72" t="str">
        <f>IF('S.D.PASTE SHEET'!AD1267="","",'S.D.PASTE SHEET'!AD1267)</f>
        <v/>
      </c>
      <c s="74"/>
      <c s="70" t="str">
        <f>IF(AK1267="","",IF(AK1267&gt;0,COUNT($AG$2:AG1267),""))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IF(BC1267="","",IF(BC1267&gt;0,COUNT($AY$2:AY1267),""))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8" spans="1:157" ht="15.75" customHeight="1">
      <c r="A1268" s="72" t="str">
        <f>IF('S.D.PASTE SHEET'!A1268="","",'S.D.PASTE SHEET'!A1268)</f>
        <v/>
      </c>
      <c s="72" t="str">
        <f>IF('S.D.PASTE SHEET'!B1268="","",'S.D.PASTE SHEET'!B1268)</f>
        <v/>
      </c>
      <c s="72" t="str">
        <f>IF('S.D.PASTE SHEET'!C1268="","",'S.D.PASTE SHEET'!C1268)</f>
        <v/>
      </c>
      <c s="73" t="str">
        <f>IF('S.D.PASTE SHEET'!D1268="","",'S.D.PASTE SHEET'!D1268)</f>
        <v/>
      </c>
      <c s="72" t="str">
        <f>IF('S.D.PASTE SHEET'!E1268="","",UPPER('S.D.PASTE SHEET'!E1268))</f>
        <v/>
      </c>
      <c s="72" t="str">
        <f>IF('S.D.PASTE SHEET'!F1268="","",'S.D.PASTE SHEET'!F1268)</f>
        <v/>
      </c>
      <c s="72" t="str">
        <f>IF('S.D.PASTE SHEET'!G1268="","",UPPER('S.D.PASTE SHEET'!G1268))</f>
        <v/>
      </c>
      <c s="72" t="str">
        <f>IF('S.D.PASTE SHEET'!H1268="","",UPPER('S.D.PASTE SHEET'!H1268))</f>
        <v/>
      </c>
      <c s="72" t="str">
        <f>IF('S.D.PASTE SHEET'!I1268="","",'S.D.PASTE SHEET'!I1268)</f>
        <v/>
      </c>
      <c s="73" t="str">
        <f>IF('S.D.PASTE SHEET'!J1268="","",'S.D.PASTE SHEET'!J1268)</f>
        <v/>
      </c>
      <c s="72" t="str">
        <f>IF('S.D.PASTE SHEET'!K1268="","",'S.D.PASTE SHEET'!K1268)</f>
        <v/>
      </c>
      <c s="72" t="str">
        <f>IF('S.D.PASTE SHEET'!L1268="","",'S.D.PASTE SHEET'!L1268)</f>
        <v/>
      </c>
      <c s="72" t="str">
        <f>IF('S.D.PASTE SHEET'!M1268="","",'S.D.PASTE SHEET'!M1268)</f>
        <v/>
      </c>
      <c s="72" t="str">
        <f>IF('S.D.PASTE SHEET'!N1268="","",'S.D.PASTE SHEET'!N1268)</f>
        <v/>
      </c>
      <c s="72" t="str">
        <f>IF('S.D.PASTE SHEET'!O1268="","",'S.D.PASTE SHEET'!O1268)</f>
        <v/>
      </c>
      <c s="72" t="str">
        <f>IF('S.D.PASTE SHEET'!P1268="","",'S.D.PASTE SHEET'!P1268)</f>
        <v/>
      </c>
      <c s="72" t="str">
        <f>IF('S.D.PASTE SHEET'!Q1268="","",'S.D.PASTE SHEET'!Q1268)</f>
        <v/>
      </c>
      <c s="72" t="str">
        <f>IF('S.D.PASTE SHEET'!R1268="","",'S.D.PASTE SHEET'!R1268)</f>
        <v/>
      </c>
      <c s="72" t="str">
        <f>IF('S.D.PASTE SHEET'!S1268="","",'S.D.PASTE SHEET'!S1268)</f>
        <v/>
      </c>
      <c s="72" t="str">
        <f>IF('S.D.PASTE SHEET'!T1268="","",'S.D.PASTE SHEET'!T1268)</f>
        <v/>
      </c>
      <c s="72" t="str">
        <f>IF('S.D.PASTE SHEET'!U1268="","",'S.D.PASTE SHEET'!U1268)</f>
        <v/>
      </c>
      <c s="72" t="str">
        <f>IF('S.D.PASTE SHEET'!V1268="","",'S.D.PASTE SHEET'!V1268)</f>
        <v/>
      </c>
      <c s="72" t="str">
        <f>IF('S.D.PASTE SHEET'!W1268="","",'S.D.PASTE SHEET'!W1268)</f>
        <v/>
      </c>
      <c s="72" t="str">
        <f>IF('S.D.PASTE SHEET'!X1268="","",'S.D.PASTE SHEET'!X1268)</f>
        <v/>
      </c>
      <c s="72" t="str">
        <f>IF('S.D.PASTE SHEET'!Y1268="","",'S.D.PASTE SHEET'!Y1268)</f>
        <v/>
      </c>
      <c s="72" t="str">
        <f>IF('S.D.PASTE SHEET'!Z1268="","",'S.D.PASTE SHEET'!Z1268)</f>
        <v/>
      </c>
      <c s="72" t="str">
        <f>IF('S.D.PASTE SHEET'!AA1268="","",'S.D.PASTE SHEET'!AA1268)</f>
        <v/>
      </c>
      <c s="72" t="str">
        <f>IF('S.D.PASTE SHEET'!AB1268="","",'S.D.PASTE SHEET'!AB1268)</f>
        <v/>
      </c>
      <c s="72" t="str">
        <f>IF('S.D.PASTE SHEET'!AC1268="","",'S.D.PASTE SHEET'!AC1268)</f>
        <v/>
      </c>
      <c s="72" t="str">
        <f>IF('S.D.PASTE SHEET'!AD1268="","",'S.D.PASTE SHEET'!AD1268)</f>
        <v/>
      </c>
      <c s="74"/>
      <c s="70" t="str">
        <f>IF(AK1268="","",IF(AK1268&gt;0,COUNT($AG$2:AG1268),""))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IF(BC1268="","",IF(BC1268&gt;0,COUNT($AY$2:AY1268),""))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69" spans="1:157" ht="15.75" customHeight="1">
      <c r="A1269" s="72" t="str">
        <f>IF('S.D.PASTE SHEET'!A1269="","",'S.D.PASTE SHEET'!A1269)</f>
        <v/>
      </c>
      <c s="72" t="str">
        <f>IF('S.D.PASTE SHEET'!B1269="","",'S.D.PASTE SHEET'!B1269)</f>
        <v/>
      </c>
      <c s="72" t="str">
        <f>IF('S.D.PASTE SHEET'!C1269="","",'S.D.PASTE SHEET'!C1269)</f>
        <v/>
      </c>
      <c s="73" t="str">
        <f>IF('S.D.PASTE SHEET'!D1269="","",'S.D.PASTE SHEET'!D1269)</f>
        <v/>
      </c>
      <c s="72" t="str">
        <f>IF('S.D.PASTE SHEET'!E1269="","",UPPER('S.D.PASTE SHEET'!E1269))</f>
        <v/>
      </c>
      <c s="72" t="str">
        <f>IF('S.D.PASTE SHEET'!F1269="","",'S.D.PASTE SHEET'!F1269)</f>
        <v/>
      </c>
      <c s="72" t="str">
        <f>IF('S.D.PASTE SHEET'!G1269="","",UPPER('S.D.PASTE SHEET'!G1269))</f>
        <v/>
      </c>
      <c s="72" t="str">
        <f>IF('S.D.PASTE SHEET'!H1269="","",UPPER('S.D.PASTE SHEET'!H1269))</f>
        <v/>
      </c>
      <c s="72" t="str">
        <f>IF('S.D.PASTE SHEET'!I1269="","",'S.D.PASTE SHEET'!I1269)</f>
        <v/>
      </c>
      <c s="73" t="str">
        <f>IF('S.D.PASTE SHEET'!J1269="","",'S.D.PASTE SHEET'!J1269)</f>
        <v/>
      </c>
      <c s="72" t="str">
        <f>IF('S.D.PASTE SHEET'!K1269="","",'S.D.PASTE SHEET'!K1269)</f>
        <v/>
      </c>
      <c s="72" t="str">
        <f>IF('S.D.PASTE SHEET'!L1269="","",'S.D.PASTE SHEET'!L1269)</f>
        <v/>
      </c>
      <c s="72" t="str">
        <f>IF('S.D.PASTE SHEET'!M1269="","",'S.D.PASTE SHEET'!M1269)</f>
        <v/>
      </c>
      <c s="72" t="str">
        <f>IF('S.D.PASTE SHEET'!N1269="","",'S.D.PASTE SHEET'!N1269)</f>
        <v/>
      </c>
      <c s="72" t="str">
        <f>IF('S.D.PASTE SHEET'!O1269="","",'S.D.PASTE SHEET'!O1269)</f>
        <v/>
      </c>
      <c s="72" t="str">
        <f>IF('S.D.PASTE SHEET'!P1269="","",'S.D.PASTE SHEET'!P1269)</f>
        <v/>
      </c>
      <c s="72" t="str">
        <f>IF('S.D.PASTE SHEET'!Q1269="","",'S.D.PASTE SHEET'!Q1269)</f>
        <v/>
      </c>
      <c s="72" t="str">
        <f>IF('S.D.PASTE SHEET'!R1269="","",'S.D.PASTE SHEET'!R1269)</f>
        <v/>
      </c>
      <c s="72" t="str">
        <f>IF('S.D.PASTE SHEET'!S1269="","",'S.D.PASTE SHEET'!S1269)</f>
        <v/>
      </c>
      <c s="72" t="str">
        <f>IF('S.D.PASTE SHEET'!T1269="","",'S.D.PASTE SHEET'!T1269)</f>
        <v/>
      </c>
      <c s="72" t="str">
        <f>IF('S.D.PASTE SHEET'!U1269="","",'S.D.PASTE SHEET'!U1269)</f>
        <v/>
      </c>
      <c s="72" t="str">
        <f>IF('S.D.PASTE SHEET'!V1269="","",'S.D.PASTE SHEET'!V1269)</f>
        <v/>
      </c>
      <c s="72" t="str">
        <f>IF('S.D.PASTE SHEET'!W1269="","",'S.D.PASTE SHEET'!W1269)</f>
        <v/>
      </c>
      <c s="72" t="str">
        <f>IF('S.D.PASTE SHEET'!X1269="","",'S.D.PASTE SHEET'!X1269)</f>
        <v/>
      </c>
      <c s="72" t="str">
        <f>IF('S.D.PASTE SHEET'!Y1269="","",'S.D.PASTE SHEET'!Y1269)</f>
        <v/>
      </c>
      <c s="72" t="str">
        <f>IF('S.D.PASTE SHEET'!Z1269="","",'S.D.PASTE SHEET'!Z1269)</f>
        <v/>
      </c>
      <c s="72" t="str">
        <f>IF('S.D.PASTE SHEET'!AA1269="","",'S.D.PASTE SHEET'!AA1269)</f>
        <v/>
      </c>
      <c s="72" t="str">
        <f>IF('S.D.PASTE SHEET'!AB1269="","",'S.D.PASTE SHEET'!AB1269)</f>
        <v/>
      </c>
      <c s="72" t="str">
        <f>IF('S.D.PASTE SHEET'!AC1269="","",'S.D.PASTE SHEET'!AC1269)</f>
        <v/>
      </c>
      <c s="72" t="str">
        <f>IF('S.D.PASTE SHEET'!AD1269="","",'S.D.PASTE SHEET'!AD1269)</f>
        <v/>
      </c>
      <c s="74"/>
      <c s="70" t="str">
        <f>IF(AK1269="","",IF(AK1269&gt;0,COUNT($AG$2:AG1269),""))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IF(BC1269="","",IF(BC1269&gt;0,COUNT($AY$2:AY1269),""))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0" spans="1:157" ht="15.75" customHeight="1">
      <c r="A1270" s="72" t="str">
        <f>IF('S.D.PASTE SHEET'!A1270="","",'S.D.PASTE SHEET'!A1270)</f>
        <v/>
      </c>
      <c s="72" t="str">
        <f>IF('S.D.PASTE SHEET'!B1270="","",'S.D.PASTE SHEET'!B1270)</f>
        <v/>
      </c>
      <c s="72" t="str">
        <f>IF('S.D.PASTE SHEET'!C1270="","",'S.D.PASTE SHEET'!C1270)</f>
        <v/>
      </c>
      <c s="73" t="str">
        <f>IF('S.D.PASTE SHEET'!D1270="","",'S.D.PASTE SHEET'!D1270)</f>
        <v/>
      </c>
      <c s="72" t="str">
        <f>IF('S.D.PASTE SHEET'!E1270="","",UPPER('S.D.PASTE SHEET'!E1270))</f>
        <v/>
      </c>
      <c s="72" t="str">
        <f>IF('S.D.PASTE SHEET'!F1270="","",'S.D.PASTE SHEET'!F1270)</f>
        <v/>
      </c>
      <c s="72" t="str">
        <f>IF('S.D.PASTE SHEET'!G1270="","",UPPER('S.D.PASTE SHEET'!G1270))</f>
        <v/>
      </c>
      <c s="72" t="str">
        <f>IF('S.D.PASTE SHEET'!H1270="","",UPPER('S.D.PASTE SHEET'!H1270))</f>
        <v/>
      </c>
      <c s="72" t="str">
        <f>IF('S.D.PASTE SHEET'!I1270="","",'S.D.PASTE SHEET'!I1270)</f>
        <v/>
      </c>
      <c s="73" t="str">
        <f>IF('S.D.PASTE SHEET'!J1270="","",'S.D.PASTE SHEET'!J1270)</f>
        <v/>
      </c>
      <c s="72" t="str">
        <f>IF('S.D.PASTE SHEET'!K1270="","",'S.D.PASTE SHEET'!K1270)</f>
        <v/>
      </c>
      <c s="72" t="str">
        <f>IF('S.D.PASTE SHEET'!L1270="","",'S.D.PASTE SHEET'!L1270)</f>
        <v/>
      </c>
      <c s="72" t="str">
        <f>IF('S.D.PASTE SHEET'!M1270="","",'S.D.PASTE SHEET'!M1270)</f>
        <v/>
      </c>
      <c s="72" t="str">
        <f>IF('S.D.PASTE SHEET'!N1270="","",'S.D.PASTE SHEET'!N1270)</f>
        <v/>
      </c>
      <c s="72" t="str">
        <f>IF('S.D.PASTE SHEET'!O1270="","",'S.D.PASTE SHEET'!O1270)</f>
        <v/>
      </c>
      <c s="72" t="str">
        <f>IF('S.D.PASTE SHEET'!P1270="","",'S.D.PASTE SHEET'!P1270)</f>
        <v/>
      </c>
      <c s="72" t="str">
        <f>IF('S.D.PASTE SHEET'!Q1270="","",'S.D.PASTE SHEET'!Q1270)</f>
        <v/>
      </c>
      <c s="72" t="str">
        <f>IF('S.D.PASTE SHEET'!R1270="","",'S.D.PASTE SHEET'!R1270)</f>
        <v/>
      </c>
      <c s="72" t="str">
        <f>IF('S.D.PASTE SHEET'!S1270="","",'S.D.PASTE SHEET'!S1270)</f>
        <v/>
      </c>
      <c s="72" t="str">
        <f>IF('S.D.PASTE SHEET'!T1270="","",'S.D.PASTE SHEET'!T1270)</f>
        <v/>
      </c>
      <c s="72" t="str">
        <f>IF('S.D.PASTE SHEET'!U1270="","",'S.D.PASTE SHEET'!U1270)</f>
        <v/>
      </c>
      <c s="72" t="str">
        <f>IF('S.D.PASTE SHEET'!V1270="","",'S.D.PASTE SHEET'!V1270)</f>
        <v/>
      </c>
      <c s="72" t="str">
        <f>IF('S.D.PASTE SHEET'!W1270="","",'S.D.PASTE SHEET'!W1270)</f>
        <v/>
      </c>
      <c s="72" t="str">
        <f>IF('S.D.PASTE SHEET'!X1270="","",'S.D.PASTE SHEET'!X1270)</f>
        <v/>
      </c>
      <c s="72" t="str">
        <f>IF('S.D.PASTE SHEET'!Y1270="","",'S.D.PASTE SHEET'!Y1270)</f>
        <v/>
      </c>
      <c s="72" t="str">
        <f>IF('S.D.PASTE SHEET'!Z1270="","",'S.D.PASTE SHEET'!Z1270)</f>
        <v/>
      </c>
      <c s="72" t="str">
        <f>IF('S.D.PASTE SHEET'!AA1270="","",'S.D.PASTE SHEET'!AA1270)</f>
        <v/>
      </c>
      <c s="72" t="str">
        <f>IF('S.D.PASTE SHEET'!AB1270="","",'S.D.PASTE SHEET'!AB1270)</f>
        <v/>
      </c>
      <c s="72" t="str">
        <f>IF('S.D.PASTE SHEET'!AC1270="","",'S.D.PASTE SHEET'!AC1270)</f>
        <v/>
      </c>
      <c s="72" t="str">
        <f>IF('S.D.PASTE SHEET'!AD1270="","",'S.D.PASTE SHEET'!AD1270)</f>
        <v/>
      </c>
      <c s="74"/>
      <c s="70" t="str">
        <f>IF(AK1270="","",IF(AK1270&gt;0,COUNT($AG$2:AG1270),""))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IF(BC1270="","",IF(BC1270&gt;0,COUNT($AY$2:AY1270),""))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1" spans="1:157" ht="15.75" customHeight="1">
      <c r="A1271" s="72" t="str">
        <f>IF('S.D.PASTE SHEET'!A1271="","",'S.D.PASTE SHEET'!A1271)</f>
        <v/>
      </c>
      <c s="72" t="str">
        <f>IF('S.D.PASTE SHEET'!B1271="","",'S.D.PASTE SHEET'!B1271)</f>
        <v/>
      </c>
      <c s="72" t="str">
        <f>IF('S.D.PASTE SHEET'!C1271="","",'S.D.PASTE SHEET'!C1271)</f>
        <v/>
      </c>
      <c s="73" t="str">
        <f>IF('S.D.PASTE SHEET'!D1271="","",'S.D.PASTE SHEET'!D1271)</f>
        <v/>
      </c>
      <c s="72" t="str">
        <f>IF('S.D.PASTE SHEET'!E1271="","",UPPER('S.D.PASTE SHEET'!E1271))</f>
        <v/>
      </c>
      <c s="72" t="str">
        <f>IF('S.D.PASTE SHEET'!F1271="","",'S.D.PASTE SHEET'!F1271)</f>
        <v/>
      </c>
      <c s="72" t="str">
        <f>IF('S.D.PASTE SHEET'!G1271="","",UPPER('S.D.PASTE SHEET'!G1271))</f>
        <v/>
      </c>
      <c s="72" t="str">
        <f>IF('S.D.PASTE SHEET'!H1271="","",UPPER('S.D.PASTE SHEET'!H1271))</f>
        <v/>
      </c>
      <c s="72" t="str">
        <f>IF('S.D.PASTE SHEET'!I1271="","",'S.D.PASTE SHEET'!I1271)</f>
        <v/>
      </c>
      <c s="73" t="str">
        <f>IF('S.D.PASTE SHEET'!J1271="","",'S.D.PASTE SHEET'!J1271)</f>
        <v/>
      </c>
      <c s="72" t="str">
        <f>IF('S.D.PASTE SHEET'!K1271="","",'S.D.PASTE SHEET'!K1271)</f>
        <v/>
      </c>
      <c s="72" t="str">
        <f>IF('S.D.PASTE SHEET'!L1271="","",'S.D.PASTE SHEET'!L1271)</f>
        <v/>
      </c>
      <c s="72" t="str">
        <f>IF('S.D.PASTE SHEET'!M1271="","",'S.D.PASTE SHEET'!M1271)</f>
        <v/>
      </c>
      <c s="72" t="str">
        <f>IF('S.D.PASTE SHEET'!N1271="","",'S.D.PASTE SHEET'!N1271)</f>
        <v/>
      </c>
      <c s="72" t="str">
        <f>IF('S.D.PASTE SHEET'!O1271="","",'S.D.PASTE SHEET'!O1271)</f>
        <v/>
      </c>
      <c s="72" t="str">
        <f>IF('S.D.PASTE SHEET'!P1271="","",'S.D.PASTE SHEET'!P1271)</f>
        <v/>
      </c>
      <c s="72" t="str">
        <f>IF('S.D.PASTE SHEET'!Q1271="","",'S.D.PASTE SHEET'!Q1271)</f>
        <v/>
      </c>
      <c s="72" t="str">
        <f>IF('S.D.PASTE SHEET'!R1271="","",'S.D.PASTE SHEET'!R1271)</f>
        <v/>
      </c>
      <c s="72" t="str">
        <f>IF('S.D.PASTE SHEET'!S1271="","",'S.D.PASTE SHEET'!S1271)</f>
        <v/>
      </c>
      <c s="72" t="str">
        <f>IF('S.D.PASTE SHEET'!T1271="","",'S.D.PASTE SHEET'!T1271)</f>
        <v/>
      </c>
      <c s="72" t="str">
        <f>IF('S.D.PASTE SHEET'!U1271="","",'S.D.PASTE SHEET'!U1271)</f>
        <v/>
      </c>
      <c s="72" t="str">
        <f>IF('S.D.PASTE SHEET'!V1271="","",'S.D.PASTE SHEET'!V1271)</f>
        <v/>
      </c>
      <c s="72" t="str">
        <f>IF('S.D.PASTE SHEET'!W1271="","",'S.D.PASTE SHEET'!W1271)</f>
        <v/>
      </c>
      <c s="72" t="str">
        <f>IF('S.D.PASTE SHEET'!X1271="","",'S.D.PASTE SHEET'!X1271)</f>
        <v/>
      </c>
      <c s="72" t="str">
        <f>IF('S.D.PASTE SHEET'!Y1271="","",'S.D.PASTE SHEET'!Y1271)</f>
        <v/>
      </c>
      <c s="72" t="str">
        <f>IF('S.D.PASTE SHEET'!Z1271="","",'S.D.PASTE SHEET'!Z1271)</f>
        <v/>
      </c>
      <c s="72" t="str">
        <f>IF('S.D.PASTE SHEET'!AA1271="","",'S.D.PASTE SHEET'!AA1271)</f>
        <v/>
      </c>
      <c s="72" t="str">
        <f>IF('S.D.PASTE SHEET'!AB1271="","",'S.D.PASTE SHEET'!AB1271)</f>
        <v/>
      </c>
      <c s="72" t="str">
        <f>IF('S.D.PASTE SHEET'!AC1271="","",'S.D.PASTE SHEET'!AC1271)</f>
        <v/>
      </c>
      <c s="72" t="str">
        <f>IF('S.D.PASTE SHEET'!AD1271="","",'S.D.PASTE SHEET'!AD1271)</f>
        <v/>
      </c>
      <c s="74"/>
      <c s="70" t="str">
        <f>IF(AK1271="","",IF(AK1271&gt;0,COUNT($AG$2:AG1271),""))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IF(BC1271="","",IF(BC1271&gt;0,COUNT($AY$2:AY1271),""))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2" spans="1:157" ht="15.75" customHeight="1">
      <c r="A1272" s="72" t="str">
        <f>IF('S.D.PASTE SHEET'!A1272="","",'S.D.PASTE SHEET'!A1272)</f>
        <v/>
      </c>
      <c s="72" t="str">
        <f>IF('S.D.PASTE SHEET'!B1272="","",'S.D.PASTE SHEET'!B1272)</f>
        <v/>
      </c>
      <c s="72" t="str">
        <f>IF('S.D.PASTE SHEET'!C1272="","",'S.D.PASTE SHEET'!C1272)</f>
        <v/>
      </c>
      <c s="73" t="str">
        <f>IF('S.D.PASTE SHEET'!D1272="","",'S.D.PASTE SHEET'!D1272)</f>
        <v/>
      </c>
      <c s="72" t="str">
        <f>IF('S.D.PASTE SHEET'!E1272="","",UPPER('S.D.PASTE SHEET'!E1272))</f>
        <v/>
      </c>
      <c s="72" t="str">
        <f>IF('S.D.PASTE SHEET'!F1272="","",'S.D.PASTE SHEET'!F1272)</f>
        <v/>
      </c>
      <c s="72" t="str">
        <f>IF('S.D.PASTE SHEET'!G1272="","",UPPER('S.D.PASTE SHEET'!G1272))</f>
        <v/>
      </c>
      <c s="72" t="str">
        <f>IF('S.D.PASTE SHEET'!H1272="","",UPPER('S.D.PASTE SHEET'!H1272))</f>
        <v/>
      </c>
      <c s="72" t="str">
        <f>IF('S.D.PASTE SHEET'!I1272="","",'S.D.PASTE SHEET'!I1272)</f>
        <v/>
      </c>
      <c s="73" t="str">
        <f>IF('S.D.PASTE SHEET'!J1272="","",'S.D.PASTE SHEET'!J1272)</f>
        <v/>
      </c>
      <c s="72" t="str">
        <f>IF('S.D.PASTE SHEET'!K1272="","",'S.D.PASTE SHEET'!K1272)</f>
        <v/>
      </c>
      <c s="72" t="str">
        <f>IF('S.D.PASTE SHEET'!L1272="","",'S.D.PASTE SHEET'!L1272)</f>
        <v/>
      </c>
      <c s="72" t="str">
        <f>IF('S.D.PASTE SHEET'!M1272="","",'S.D.PASTE SHEET'!M1272)</f>
        <v/>
      </c>
      <c s="72" t="str">
        <f>IF('S.D.PASTE SHEET'!N1272="","",'S.D.PASTE SHEET'!N1272)</f>
        <v/>
      </c>
      <c s="72" t="str">
        <f>IF('S.D.PASTE SHEET'!O1272="","",'S.D.PASTE SHEET'!O1272)</f>
        <v/>
      </c>
      <c s="72" t="str">
        <f>IF('S.D.PASTE SHEET'!P1272="","",'S.D.PASTE SHEET'!P1272)</f>
        <v/>
      </c>
      <c s="72" t="str">
        <f>IF('S.D.PASTE SHEET'!Q1272="","",'S.D.PASTE SHEET'!Q1272)</f>
        <v/>
      </c>
      <c s="72" t="str">
        <f>IF('S.D.PASTE SHEET'!R1272="","",'S.D.PASTE SHEET'!R1272)</f>
        <v/>
      </c>
      <c s="72" t="str">
        <f>IF('S.D.PASTE SHEET'!S1272="","",'S.D.PASTE SHEET'!S1272)</f>
        <v/>
      </c>
      <c s="72" t="str">
        <f>IF('S.D.PASTE SHEET'!T1272="","",'S.D.PASTE SHEET'!T1272)</f>
        <v/>
      </c>
      <c s="72" t="str">
        <f>IF('S.D.PASTE SHEET'!U1272="","",'S.D.PASTE SHEET'!U1272)</f>
        <v/>
      </c>
      <c s="72" t="str">
        <f>IF('S.D.PASTE SHEET'!V1272="","",'S.D.PASTE SHEET'!V1272)</f>
        <v/>
      </c>
      <c s="72" t="str">
        <f>IF('S.D.PASTE SHEET'!W1272="","",'S.D.PASTE SHEET'!W1272)</f>
        <v/>
      </c>
      <c s="72" t="str">
        <f>IF('S.D.PASTE SHEET'!X1272="","",'S.D.PASTE SHEET'!X1272)</f>
        <v/>
      </c>
      <c s="72" t="str">
        <f>IF('S.D.PASTE SHEET'!Y1272="","",'S.D.PASTE SHEET'!Y1272)</f>
        <v/>
      </c>
      <c s="72" t="str">
        <f>IF('S.D.PASTE SHEET'!Z1272="","",'S.D.PASTE SHEET'!Z1272)</f>
        <v/>
      </c>
      <c s="72" t="str">
        <f>IF('S.D.PASTE SHEET'!AA1272="","",'S.D.PASTE SHEET'!AA1272)</f>
        <v/>
      </c>
      <c s="72" t="str">
        <f>IF('S.D.PASTE SHEET'!AB1272="","",'S.D.PASTE SHEET'!AB1272)</f>
        <v/>
      </c>
      <c s="72" t="str">
        <f>IF('S.D.PASTE SHEET'!AC1272="","",'S.D.PASTE SHEET'!AC1272)</f>
        <v/>
      </c>
      <c s="72" t="str">
        <f>IF('S.D.PASTE SHEET'!AD1272="","",'S.D.PASTE SHEET'!AD1272)</f>
        <v/>
      </c>
      <c s="74"/>
      <c s="70" t="str">
        <f>IF(AK1272="","",IF(AK1272&gt;0,COUNT($AG$2:AG1272),""))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IF(BC1272="","",IF(BC1272&gt;0,COUNT($AY$2:AY1272),""))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3" spans="1:157" ht="15.75" customHeight="1">
      <c r="A1273" s="72" t="str">
        <f>IF('S.D.PASTE SHEET'!A1273="","",'S.D.PASTE SHEET'!A1273)</f>
        <v/>
      </c>
      <c s="72" t="str">
        <f>IF('S.D.PASTE SHEET'!B1273="","",'S.D.PASTE SHEET'!B1273)</f>
        <v/>
      </c>
      <c s="72" t="str">
        <f>IF('S.D.PASTE SHEET'!C1273="","",'S.D.PASTE SHEET'!C1273)</f>
        <v/>
      </c>
      <c s="73" t="str">
        <f>IF('S.D.PASTE SHEET'!D1273="","",'S.D.PASTE SHEET'!D1273)</f>
        <v/>
      </c>
      <c s="72" t="str">
        <f>IF('S.D.PASTE SHEET'!E1273="","",UPPER('S.D.PASTE SHEET'!E1273))</f>
        <v/>
      </c>
      <c s="72" t="str">
        <f>IF('S.D.PASTE SHEET'!F1273="","",'S.D.PASTE SHEET'!F1273)</f>
        <v/>
      </c>
      <c s="72" t="str">
        <f>IF('S.D.PASTE SHEET'!G1273="","",UPPER('S.D.PASTE SHEET'!G1273))</f>
        <v/>
      </c>
      <c s="72" t="str">
        <f>IF('S.D.PASTE SHEET'!H1273="","",UPPER('S.D.PASTE SHEET'!H1273))</f>
        <v/>
      </c>
      <c s="72" t="str">
        <f>IF('S.D.PASTE SHEET'!I1273="","",'S.D.PASTE SHEET'!I1273)</f>
        <v/>
      </c>
      <c s="73" t="str">
        <f>IF('S.D.PASTE SHEET'!J1273="","",'S.D.PASTE SHEET'!J1273)</f>
        <v/>
      </c>
      <c s="72" t="str">
        <f>IF('S.D.PASTE SHEET'!K1273="","",'S.D.PASTE SHEET'!K1273)</f>
        <v/>
      </c>
      <c s="72" t="str">
        <f>IF('S.D.PASTE SHEET'!L1273="","",'S.D.PASTE SHEET'!L1273)</f>
        <v/>
      </c>
      <c s="72" t="str">
        <f>IF('S.D.PASTE SHEET'!M1273="","",'S.D.PASTE SHEET'!M1273)</f>
        <v/>
      </c>
      <c s="72" t="str">
        <f>IF('S.D.PASTE SHEET'!N1273="","",'S.D.PASTE SHEET'!N1273)</f>
        <v/>
      </c>
      <c s="72" t="str">
        <f>IF('S.D.PASTE SHEET'!O1273="","",'S.D.PASTE SHEET'!O1273)</f>
        <v/>
      </c>
      <c s="72" t="str">
        <f>IF('S.D.PASTE SHEET'!P1273="","",'S.D.PASTE SHEET'!P1273)</f>
        <v/>
      </c>
      <c s="72" t="str">
        <f>IF('S.D.PASTE SHEET'!Q1273="","",'S.D.PASTE SHEET'!Q1273)</f>
        <v/>
      </c>
      <c s="72" t="str">
        <f>IF('S.D.PASTE SHEET'!R1273="","",'S.D.PASTE SHEET'!R1273)</f>
        <v/>
      </c>
      <c s="72" t="str">
        <f>IF('S.D.PASTE SHEET'!S1273="","",'S.D.PASTE SHEET'!S1273)</f>
        <v/>
      </c>
      <c s="72" t="str">
        <f>IF('S.D.PASTE SHEET'!T1273="","",'S.D.PASTE SHEET'!T1273)</f>
        <v/>
      </c>
      <c s="72" t="str">
        <f>IF('S.D.PASTE SHEET'!U1273="","",'S.D.PASTE SHEET'!U1273)</f>
        <v/>
      </c>
      <c s="72" t="str">
        <f>IF('S.D.PASTE SHEET'!V1273="","",'S.D.PASTE SHEET'!V1273)</f>
        <v/>
      </c>
      <c s="72" t="str">
        <f>IF('S.D.PASTE SHEET'!W1273="","",'S.D.PASTE SHEET'!W1273)</f>
        <v/>
      </c>
      <c s="72" t="str">
        <f>IF('S.D.PASTE SHEET'!X1273="","",'S.D.PASTE SHEET'!X1273)</f>
        <v/>
      </c>
      <c s="72" t="str">
        <f>IF('S.D.PASTE SHEET'!Y1273="","",'S.D.PASTE SHEET'!Y1273)</f>
        <v/>
      </c>
      <c s="72" t="str">
        <f>IF('S.D.PASTE SHEET'!Z1273="","",'S.D.PASTE SHEET'!Z1273)</f>
        <v/>
      </c>
      <c s="72" t="str">
        <f>IF('S.D.PASTE SHEET'!AA1273="","",'S.D.PASTE SHEET'!AA1273)</f>
        <v/>
      </c>
      <c s="72" t="str">
        <f>IF('S.D.PASTE SHEET'!AB1273="","",'S.D.PASTE SHEET'!AB1273)</f>
        <v/>
      </c>
      <c s="72" t="str">
        <f>IF('S.D.PASTE SHEET'!AC1273="","",'S.D.PASTE SHEET'!AC1273)</f>
        <v/>
      </c>
      <c s="72" t="str">
        <f>IF('S.D.PASTE SHEET'!AD1273="","",'S.D.PASTE SHEET'!AD1273)</f>
        <v/>
      </c>
      <c s="74"/>
      <c s="70" t="str">
        <f>IF(AK1273="","",IF(AK1273&gt;0,COUNT($AG$2:AG1273),""))</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IF(BC1273="","",IF(BC1273&gt;0,COUNT($AY$2:AY1273),""))</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4" spans="1:157" ht="15.75" customHeight="1">
      <c r="A1274" s="72" t="str">
        <f>IF('S.D.PASTE SHEET'!A1274="","",'S.D.PASTE SHEET'!A1274)</f>
        <v/>
      </c>
      <c s="72" t="str">
        <f>IF('S.D.PASTE SHEET'!B1274="","",'S.D.PASTE SHEET'!B1274)</f>
        <v/>
      </c>
      <c s="72" t="str">
        <f>IF('S.D.PASTE SHEET'!C1274="","",'S.D.PASTE SHEET'!C1274)</f>
        <v/>
      </c>
      <c s="73" t="str">
        <f>IF('S.D.PASTE SHEET'!D1274="","",'S.D.PASTE SHEET'!D1274)</f>
        <v/>
      </c>
      <c s="72" t="str">
        <f>IF('S.D.PASTE SHEET'!E1274="","",UPPER('S.D.PASTE SHEET'!E1274))</f>
        <v/>
      </c>
      <c s="72" t="str">
        <f>IF('S.D.PASTE SHEET'!F1274="","",'S.D.PASTE SHEET'!F1274)</f>
        <v/>
      </c>
      <c s="72" t="str">
        <f>IF('S.D.PASTE SHEET'!G1274="","",UPPER('S.D.PASTE SHEET'!G1274))</f>
        <v/>
      </c>
      <c s="72" t="str">
        <f>IF('S.D.PASTE SHEET'!H1274="","",UPPER('S.D.PASTE SHEET'!H1274))</f>
        <v/>
      </c>
      <c s="72" t="str">
        <f>IF('S.D.PASTE SHEET'!I1274="","",'S.D.PASTE SHEET'!I1274)</f>
        <v/>
      </c>
      <c s="73" t="str">
        <f>IF('S.D.PASTE SHEET'!J1274="","",'S.D.PASTE SHEET'!J1274)</f>
        <v/>
      </c>
      <c s="72" t="str">
        <f>IF('S.D.PASTE SHEET'!K1274="","",'S.D.PASTE SHEET'!K1274)</f>
        <v/>
      </c>
      <c s="72" t="str">
        <f>IF('S.D.PASTE SHEET'!L1274="","",'S.D.PASTE SHEET'!L1274)</f>
        <v/>
      </c>
      <c s="72" t="str">
        <f>IF('S.D.PASTE SHEET'!M1274="","",'S.D.PASTE SHEET'!M1274)</f>
        <v/>
      </c>
      <c s="72" t="str">
        <f>IF('S.D.PASTE SHEET'!N1274="","",'S.D.PASTE SHEET'!N1274)</f>
        <v/>
      </c>
      <c s="72" t="str">
        <f>IF('S.D.PASTE SHEET'!O1274="","",'S.D.PASTE SHEET'!O1274)</f>
        <v/>
      </c>
      <c s="72" t="str">
        <f>IF('S.D.PASTE SHEET'!P1274="","",'S.D.PASTE SHEET'!P1274)</f>
        <v/>
      </c>
      <c s="72" t="str">
        <f>IF('S.D.PASTE SHEET'!Q1274="","",'S.D.PASTE SHEET'!Q1274)</f>
        <v/>
      </c>
      <c s="72" t="str">
        <f>IF('S.D.PASTE SHEET'!R1274="","",'S.D.PASTE SHEET'!R1274)</f>
        <v/>
      </c>
      <c s="72" t="str">
        <f>IF('S.D.PASTE SHEET'!S1274="","",'S.D.PASTE SHEET'!S1274)</f>
        <v/>
      </c>
      <c s="72" t="str">
        <f>IF('S.D.PASTE SHEET'!T1274="","",'S.D.PASTE SHEET'!T1274)</f>
        <v/>
      </c>
      <c s="72" t="str">
        <f>IF('S.D.PASTE SHEET'!U1274="","",'S.D.PASTE SHEET'!U1274)</f>
        <v/>
      </c>
      <c s="72" t="str">
        <f>IF('S.D.PASTE SHEET'!V1274="","",'S.D.PASTE SHEET'!V1274)</f>
        <v/>
      </c>
      <c s="72" t="str">
        <f>IF('S.D.PASTE SHEET'!W1274="","",'S.D.PASTE SHEET'!W1274)</f>
        <v/>
      </c>
      <c s="72" t="str">
        <f>IF('S.D.PASTE SHEET'!X1274="","",'S.D.PASTE SHEET'!X1274)</f>
        <v/>
      </c>
      <c s="72" t="str">
        <f>IF('S.D.PASTE SHEET'!Y1274="","",'S.D.PASTE SHEET'!Y1274)</f>
        <v/>
      </c>
      <c s="72" t="str">
        <f>IF('S.D.PASTE SHEET'!Z1274="","",'S.D.PASTE SHEET'!Z1274)</f>
        <v/>
      </c>
      <c s="72" t="str">
        <f>IF('S.D.PASTE SHEET'!AA1274="","",'S.D.PASTE SHEET'!AA1274)</f>
        <v/>
      </c>
      <c s="72" t="str">
        <f>IF('S.D.PASTE SHEET'!AB1274="","",'S.D.PASTE SHEET'!AB1274)</f>
        <v/>
      </c>
      <c s="72" t="str">
        <f>IF('S.D.PASTE SHEET'!AC1274="","",'S.D.PASTE SHEET'!AC1274)</f>
        <v/>
      </c>
      <c s="72" t="str">
        <f>IF('S.D.PASTE SHEET'!AD1274="","",'S.D.PASTE SHEET'!AD1274)</f>
        <v/>
      </c>
      <c s="74"/>
      <c s="70" t="str">
        <f>IF(AK1274="","",IF(AK1274&gt;0,COUNT($AG$2:AG1274),""))</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IF(BC1274="","",IF(BC1274&gt;0,COUNT($AY$2:AY1274),""))</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5" spans="1:157" ht="15.75" customHeight="1">
      <c r="A1275" s="72" t="str">
        <f>IF('S.D.PASTE SHEET'!A1275="","",'S.D.PASTE SHEET'!A1275)</f>
        <v/>
      </c>
      <c s="72" t="str">
        <f>IF('S.D.PASTE SHEET'!B1275="","",'S.D.PASTE SHEET'!B1275)</f>
        <v/>
      </c>
      <c s="72" t="str">
        <f>IF('S.D.PASTE SHEET'!C1275="","",'S.D.PASTE SHEET'!C1275)</f>
        <v/>
      </c>
      <c s="73" t="str">
        <f>IF('S.D.PASTE SHEET'!D1275="","",'S.D.PASTE SHEET'!D1275)</f>
        <v/>
      </c>
      <c s="72" t="str">
        <f>IF('S.D.PASTE SHEET'!E1275="","",UPPER('S.D.PASTE SHEET'!E1275))</f>
        <v/>
      </c>
      <c s="72" t="str">
        <f>IF('S.D.PASTE SHEET'!F1275="","",'S.D.PASTE SHEET'!F1275)</f>
        <v/>
      </c>
      <c s="72" t="str">
        <f>IF('S.D.PASTE SHEET'!G1275="","",UPPER('S.D.PASTE SHEET'!G1275))</f>
        <v/>
      </c>
      <c s="72" t="str">
        <f>IF('S.D.PASTE SHEET'!H1275="","",UPPER('S.D.PASTE SHEET'!H1275))</f>
        <v/>
      </c>
      <c s="72" t="str">
        <f>IF('S.D.PASTE SHEET'!I1275="","",'S.D.PASTE SHEET'!I1275)</f>
        <v/>
      </c>
      <c s="73" t="str">
        <f>IF('S.D.PASTE SHEET'!J1275="","",'S.D.PASTE SHEET'!J1275)</f>
        <v/>
      </c>
      <c s="72" t="str">
        <f>IF('S.D.PASTE SHEET'!K1275="","",'S.D.PASTE SHEET'!K1275)</f>
        <v/>
      </c>
      <c s="72" t="str">
        <f>IF('S.D.PASTE SHEET'!L1275="","",'S.D.PASTE SHEET'!L1275)</f>
        <v/>
      </c>
      <c s="72" t="str">
        <f>IF('S.D.PASTE SHEET'!M1275="","",'S.D.PASTE SHEET'!M1275)</f>
        <v/>
      </c>
      <c s="72" t="str">
        <f>IF('S.D.PASTE SHEET'!N1275="","",'S.D.PASTE SHEET'!N1275)</f>
        <v/>
      </c>
      <c s="72" t="str">
        <f>IF('S.D.PASTE SHEET'!O1275="","",'S.D.PASTE SHEET'!O1275)</f>
        <v/>
      </c>
      <c s="72" t="str">
        <f>IF('S.D.PASTE SHEET'!P1275="","",'S.D.PASTE SHEET'!P1275)</f>
        <v/>
      </c>
      <c s="72" t="str">
        <f>IF('S.D.PASTE SHEET'!Q1275="","",'S.D.PASTE SHEET'!Q1275)</f>
        <v/>
      </c>
      <c s="72" t="str">
        <f>IF('S.D.PASTE SHEET'!R1275="","",'S.D.PASTE SHEET'!R1275)</f>
        <v/>
      </c>
      <c s="72" t="str">
        <f>IF('S.D.PASTE SHEET'!S1275="","",'S.D.PASTE SHEET'!S1275)</f>
        <v/>
      </c>
      <c s="72" t="str">
        <f>IF('S.D.PASTE SHEET'!T1275="","",'S.D.PASTE SHEET'!T1275)</f>
        <v/>
      </c>
      <c s="72" t="str">
        <f>IF('S.D.PASTE SHEET'!U1275="","",'S.D.PASTE SHEET'!U1275)</f>
        <v/>
      </c>
      <c s="72" t="str">
        <f>IF('S.D.PASTE SHEET'!V1275="","",'S.D.PASTE SHEET'!V1275)</f>
        <v/>
      </c>
      <c s="72" t="str">
        <f>IF('S.D.PASTE SHEET'!W1275="","",'S.D.PASTE SHEET'!W1275)</f>
        <v/>
      </c>
      <c s="72" t="str">
        <f>IF('S.D.PASTE SHEET'!X1275="","",'S.D.PASTE SHEET'!X1275)</f>
        <v/>
      </c>
      <c s="72" t="str">
        <f>IF('S.D.PASTE SHEET'!Y1275="","",'S.D.PASTE SHEET'!Y1275)</f>
        <v/>
      </c>
      <c s="72" t="str">
        <f>IF('S.D.PASTE SHEET'!Z1275="","",'S.D.PASTE SHEET'!Z1275)</f>
        <v/>
      </c>
      <c s="72" t="str">
        <f>IF('S.D.PASTE SHEET'!AA1275="","",'S.D.PASTE SHEET'!AA1275)</f>
        <v/>
      </c>
      <c s="72" t="str">
        <f>IF('S.D.PASTE SHEET'!AB1275="","",'S.D.PASTE SHEET'!AB1275)</f>
        <v/>
      </c>
      <c s="72" t="str">
        <f>IF('S.D.PASTE SHEET'!AC1275="","",'S.D.PASTE SHEET'!AC1275)</f>
        <v/>
      </c>
      <c s="72" t="str">
        <f>IF('S.D.PASTE SHEET'!AD1275="","",'S.D.PASTE SHEET'!AD1275)</f>
        <v/>
      </c>
      <c s="74"/>
      <c s="70" t="str">
        <f>IF(AK1275="","",IF(AK1275&gt;0,COUNT($AG$2:AG1275),""))</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IF(BC1275="","",IF(BC1275&gt;0,COUNT($AY$2:AY1275),""))</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6" spans="1:157" ht="15.75" customHeight="1">
      <c r="A1276" s="72" t="str">
        <f>IF('S.D.PASTE SHEET'!A1276="","",'S.D.PASTE SHEET'!A1276)</f>
        <v/>
      </c>
      <c s="72" t="str">
        <f>IF('S.D.PASTE SHEET'!B1276="","",'S.D.PASTE SHEET'!B1276)</f>
        <v/>
      </c>
      <c s="72" t="str">
        <f>IF('S.D.PASTE SHEET'!C1276="","",'S.D.PASTE SHEET'!C1276)</f>
        <v/>
      </c>
      <c s="73" t="str">
        <f>IF('S.D.PASTE SHEET'!D1276="","",'S.D.PASTE SHEET'!D1276)</f>
        <v/>
      </c>
      <c s="72" t="str">
        <f>IF('S.D.PASTE SHEET'!E1276="","",UPPER('S.D.PASTE SHEET'!E1276))</f>
        <v/>
      </c>
      <c s="72" t="str">
        <f>IF('S.D.PASTE SHEET'!F1276="","",'S.D.PASTE SHEET'!F1276)</f>
        <v/>
      </c>
      <c s="72" t="str">
        <f>IF('S.D.PASTE SHEET'!G1276="","",UPPER('S.D.PASTE SHEET'!G1276))</f>
        <v/>
      </c>
      <c s="72" t="str">
        <f>IF('S.D.PASTE SHEET'!H1276="","",UPPER('S.D.PASTE SHEET'!H1276))</f>
        <v/>
      </c>
      <c s="72" t="str">
        <f>IF('S.D.PASTE SHEET'!I1276="","",'S.D.PASTE SHEET'!I1276)</f>
        <v/>
      </c>
      <c s="73" t="str">
        <f>IF('S.D.PASTE SHEET'!J1276="","",'S.D.PASTE SHEET'!J1276)</f>
        <v/>
      </c>
      <c s="72" t="str">
        <f>IF('S.D.PASTE SHEET'!K1276="","",'S.D.PASTE SHEET'!K1276)</f>
        <v/>
      </c>
      <c s="72" t="str">
        <f>IF('S.D.PASTE SHEET'!L1276="","",'S.D.PASTE SHEET'!L1276)</f>
        <v/>
      </c>
      <c s="72" t="str">
        <f>IF('S.D.PASTE SHEET'!M1276="","",'S.D.PASTE SHEET'!M1276)</f>
        <v/>
      </c>
      <c s="72" t="str">
        <f>IF('S.D.PASTE SHEET'!N1276="","",'S.D.PASTE SHEET'!N1276)</f>
        <v/>
      </c>
      <c s="72" t="str">
        <f>IF('S.D.PASTE SHEET'!O1276="","",'S.D.PASTE SHEET'!O1276)</f>
        <v/>
      </c>
      <c s="72" t="str">
        <f>IF('S.D.PASTE SHEET'!P1276="","",'S.D.PASTE SHEET'!P1276)</f>
        <v/>
      </c>
      <c s="72" t="str">
        <f>IF('S.D.PASTE SHEET'!Q1276="","",'S.D.PASTE SHEET'!Q1276)</f>
        <v/>
      </c>
      <c s="72" t="str">
        <f>IF('S.D.PASTE SHEET'!R1276="","",'S.D.PASTE SHEET'!R1276)</f>
        <v/>
      </c>
      <c s="72" t="str">
        <f>IF('S.D.PASTE SHEET'!S1276="","",'S.D.PASTE SHEET'!S1276)</f>
        <v/>
      </c>
      <c s="72" t="str">
        <f>IF('S.D.PASTE SHEET'!T1276="","",'S.D.PASTE SHEET'!T1276)</f>
        <v/>
      </c>
      <c s="72" t="str">
        <f>IF('S.D.PASTE SHEET'!U1276="","",'S.D.PASTE SHEET'!U1276)</f>
        <v/>
      </c>
      <c s="72" t="str">
        <f>IF('S.D.PASTE SHEET'!V1276="","",'S.D.PASTE SHEET'!V1276)</f>
        <v/>
      </c>
      <c s="72" t="str">
        <f>IF('S.D.PASTE SHEET'!W1276="","",'S.D.PASTE SHEET'!W1276)</f>
        <v/>
      </c>
      <c s="72" t="str">
        <f>IF('S.D.PASTE SHEET'!X1276="","",'S.D.PASTE SHEET'!X1276)</f>
        <v/>
      </c>
      <c s="72" t="str">
        <f>IF('S.D.PASTE SHEET'!Y1276="","",'S.D.PASTE SHEET'!Y1276)</f>
        <v/>
      </c>
      <c s="72" t="str">
        <f>IF('S.D.PASTE SHEET'!Z1276="","",'S.D.PASTE SHEET'!Z1276)</f>
        <v/>
      </c>
      <c s="72" t="str">
        <f>IF('S.D.PASTE SHEET'!AA1276="","",'S.D.PASTE SHEET'!AA1276)</f>
        <v/>
      </c>
      <c s="72" t="str">
        <f>IF('S.D.PASTE SHEET'!AB1276="","",'S.D.PASTE SHEET'!AB1276)</f>
        <v/>
      </c>
      <c s="72" t="str">
        <f>IF('S.D.PASTE SHEET'!AC1276="","",'S.D.PASTE SHEET'!AC1276)</f>
        <v/>
      </c>
      <c s="72" t="str">
        <f>IF('S.D.PASTE SHEET'!AD1276="","",'S.D.PASTE SHEET'!AD1276)</f>
        <v/>
      </c>
      <c s="74"/>
      <c s="70" t="str">
        <f>IF(AK1276="","",IF(AK1276&gt;0,COUNT($AG$2:AG1276),""))</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IF(BC1276="","",IF(BC1276&gt;0,COUNT($AY$2:AY1276),""))</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7" spans="1:157" ht="15.75" customHeight="1">
      <c r="A1277" s="72" t="str">
        <f>IF('S.D.PASTE SHEET'!A1277="","",'S.D.PASTE SHEET'!A1277)</f>
        <v/>
      </c>
      <c s="72" t="str">
        <f>IF('S.D.PASTE SHEET'!B1277="","",'S.D.PASTE SHEET'!B1277)</f>
        <v/>
      </c>
      <c s="72" t="str">
        <f>IF('S.D.PASTE SHEET'!C1277="","",'S.D.PASTE SHEET'!C1277)</f>
        <v/>
      </c>
      <c s="73" t="str">
        <f>IF('S.D.PASTE SHEET'!D1277="","",'S.D.PASTE SHEET'!D1277)</f>
        <v/>
      </c>
      <c s="72" t="str">
        <f>IF('S.D.PASTE SHEET'!E1277="","",UPPER('S.D.PASTE SHEET'!E1277))</f>
        <v/>
      </c>
      <c s="72" t="str">
        <f>IF('S.D.PASTE SHEET'!F1277="","",'S.D.PASTE SHEET'!F1277)</f>
        <v/>
      </c>
      <c s="72" t="str">
        <f>IF('S.D.PASTE SHEET'!G1277="","",UPPER('S.D.PASTE SHEET'!G1277))</f>
        <v/>
      </c>
      <c s="72" t="str">
        <f>IF('S.D.PASTE SHEET'!H1277="","",UPPER('S.D.PASTE SHEET'!H1277))</f>
        <v/>
      </c>
      <c s="72" t="str">
        <f>IF('S.D.PASTE SHEET'!I1277="","",'S.D.PASTE SHEET'!I1277)</f>
        <v/>
      </c>
      <c s="73" t="str">
        <f>IF('S.D.PASTE SHEET'!J1277="","",'S.D.PASTE SHEET'!J1277)</f>
        <v/>
      </c>
      <c s="72" t="str">
        <f>IF('S.D.PASTE SHEET'!K1277="","",'S.D.PASTE SHEET'!K1277)</f>
        <v/>
      </c>
      <c s="72" t="str">
        <f>IF('S.D.PASTE SHEET'!L1277="","",'S.D.PASTE SHEET'!L1277)</f>
        <v/>
      </c>
      <c s="72" t="str">
        <f>IF('S.D.PASTE SHEET'!M1277="","",'S.D.PASTE SHEET'!M1277)</f>
        <v/>
      </c>
      <c s="72" t="str">
        <f>IF('S.D.PASTE SHEET'!N1277="","",'S.D.PASTE SHEET'!N1277)</f>
        <v/>
      </c>
      <c s="72" t="str">
        <f>IF('S.D.PASTE SHEET'!O1277="","",'S.D.PASTE SHEET'!O1277)</f>
        <v/>
      </c>
      <c s="72" t="str">
        <f>IF('S.D.PASTE SHEET'!P1277="","",'S.D.PASTE SHEET'!P1277)</f>
        <v/>
      </c>
      <c s="72" t="str">
        <f>IF('S.D.PASTE SHEET'!Q1277="","",'S.D.PASTE SHEET'!Q1277)</f>
        <v/>
      </c>
      <c s="72" t="str">
        <f>IF('S.D.PASTE SHEET'!R1277="","",'S.D.PASTE SHEET'!R1277)</f>
        <v/>
      </c>
      <c s="72" t="str">
        <f>IF('S.D.PASTE SHEET'!S1277="","",'S.D.PASTE SHEET'!S1277)</f>
        <v/>
      </c>
      <c s="72" t="str">
        <f>IF('S.D.PASTE SHEET'!T1277="","",'S.D.PASTE SHEET'!T1277)</f>
        <v/>
      </c>
      <c s="72" t="str">
        <f>IF('S.D.PASTE SHEET'!U1277="","",'S.D.PASTE SHEET'!U1277)</f>
        <v/>
      </c>
      <c s="72" t="str">
        <f>IF('S.D.PASTE SHEET'!V1277="","",'S.D.PASTE SHEET'!V1277)</f>
        <v/>
      </c>
      <c s="72" t="str">
        <f>IF('S.D.PASTE SHEET'!W1277="","",'S.D.PASTE SHEET'!W1277)</f>
        <v/>
      </c>
      <c s="72" t="str">
        <f>IF('S.D.PASTE SHEET'!X1277="","",'S.D.PASTE SHEET'!X1277)</f>
        <v/>
      </c>
      <c s="72" t="str">
        <f>IF('S.D.PASTE SHEET'!Y1277="","",'S.D.PASTE SHEET'!Y1277)</f>
        <v/>
      </c>
      <c s="72" t="str">
        <f>IF('S.D.PASTE SHEET'!Z1277="","",'S.D.PASTE SHEET'!Z1277)</f>
        <v/>
      </c>
      <c s="72" t="str">
        <f>IF('S.D.PASTE SHEET'!AA1277="","",'S.D.PASTE SHEET'!AA1277)</f>
        <v/>
      </c>
      <c s="72" t="str">
        <f>IF('S.D.PASTE SHEET'!AB1277="","",'S.D.PASTE SHEET'!AB1277)</f>
        <v/>
      </c>
      <c s="72" t="str">
        <f>IF('S.D.PASTE SHEET'!AC1277="","",'S.D.PASTE SHEET'!AC1277)</f>
        <v/>
      </c>
      <c s="72" t="str">
        <f>IF('S.D.PASTE SHEET'!AD1277="","",'S.D.PASTE SHEET'!AD1277)</f>
        <v/>
      </c>
      <c s="74"/>
      <c s="70" t="str">
        <f>IF(AK1277="","",IF(AK1277&gt;0,COUNT($AG$2:AG1277),""))</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IF(BC1277="","",IF(BC1277&gt;0,COUNT($AY$2:AY1277),""))</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8" spans="1:157" ht="15.75" customHeight="1">
      <c r="A1278" s="72" t="str">
        <f>IF('S.D.PASTE SHEET'!A1278="","",'S.D.PASTE SHEET'!A1278)</f>
        <v/>
      </c>
      <c s="72" t="str">
        <f>IF('S.D.PASTE SHEET'!B1278="","",'S.D.PASTE SHEET'!B1278)</f>
        <v/>
      </c>
      <c s="72" t="str">
        <f>IF('S.D.PASTE SHEET'!C1278="","",'S.D.PASTE SHEET'!C1278)</f>
        <v/>
      </c>
      <c s="73" t="str">
        <f>IF('S.D.PASTE SHEET'!D1278="","",'S.D.PASTE SHEET'!D1278)</f>
        <v/>
      </c>
      <c s="72" t="str">
        <f>IF('S.D.PASTE SHEET'!E1278="","",UPPER('S.D.PASTE SHEET'!E1278))</f>
        <v/>
      </c>
      <c s="72" t="str">
        <f>IF('S.D.PASTE SHEET'!F1278="","",'S.D.PASTE SHEET'!F1278)</f>
        <v/>
      </c>
      <c s="72" t="str">
        <f>IF('S.D.PASTE SHEET'!G1278="","",UPPER('S.D.PASTE SHEET'!G1278))</f>
        <v/>
      </c>
      <c s="72" t="str">
        <f>IF('S.D.PASTE SHEET'!H1278="","",UPPER('S.D.PASTE SHEET'!H1278))</f>
        <v/>
      </c>
      <c s="72" t="str">
        <f>IF('S.D.PASTE SHEET'!I1278="","",'S.D.PASTE SHEET'!I1278)</f>
        <v/>
      </c>
      <c s="73" t="str">
        <f>IF('S.D.PASTE SHEET'!J1278="","",'S.D.PASTE SHEET'!J1278)</f>
        <v/>
      </c>
      <c s="72" t="str">
        <f>IF('S.D.PASTE SHEET'!K1278="","",'S.D.PASTE SHEET'!K1278)</f>
        <v/>
      </c>
      <c s="72" t="str">
        <f>IF('S.D.PASTE SHEET'!L1278="","",'S.D.PASTE SHEET'!L1278)</f>
        <v/>
      </c>
      <c s="72" t="str">
        <f>IF('S.D.PASTE SHEET'!M1278="","",'S.D.PASTE SHEET'!M1278)</f>
        <v/>
      </c>
      <c s="72" t="str">
        <f>IF('S.D.PASTE SHEET'!N1278="","",'S.D.PASTE SHEET'!N1278)</f>
        <v/>
      </c>
      <c s="72" t="str">
        <f>IF('S.D.PASTE SHEET'!O1278="","",'S.D.PASTE SHEET'!O1278)</f>
        <v/>
      </c>
      <c s="72" t="str">
        <f>IF('S.D.PASTE SHEET'!P1278="","",'S.D.PASTE SHEET'!P1278)</f>
        <v/>
      </c>
      <c s="72" t="str">
        <f>IF('S.D.PASTE SHEET'!Q1278="","",'S.D.PASTE SHEET'!Q1278)</f>
        <v/>
      </c>
      <c s="72" t="str">
        <f>IF('S.D.PASTE SHEET'!R1278="","",'S.D.PASTE SHEET'!R1278)</f>
        <v/>
      </c>
      <c s="72" t="str">
        <f>IF('S.D.PASTE SHEET'!S1278="","",'S.D.PASTE SHEET'!S1278)</f>
        <v/>
      </c>
      <c s="72" t="str">
        <f>IF('S.D.PASTE SHEET'!T1278="","",'S.D.PASTE SHEET'!T1278)</f>
        <v/>
      </c>
      <c s="72" t="str">
        <f>IF('S.D.PASTE SHEET'!U1278="","",'S.D.PASTE SHEET'!U1278)</f>
        <v/>
      </c>
      <c s="72" t="str">
        <f>IF('S.D.PASTE SHEET'!V1278="","",'S.D.PASTE SHEET'!V1278)</f>
        <v/>
      </c>
      <c s="72" t="str">
        <f>IF('S.D.PASTE SHEET'!W1278="","",'S.D.PASTE SHEET'!W1278)</f>
        <v/>
      </c>
      <c s="72" t="str">
        <f>IF('S.D.PASTE SHEET'!X1278="","",'S.D.PASTE SHEET'!X1278)</f>
        <v/>
      </c>
      <c s="72" t="str">
        <f>IF('S.D.PASTE SHEET'!Y1278="","",'S.D.PASTE SHEET'!Y1278)</f>
        <v/>
      </c>
      <c s="72" t="str">
        <f>IF('S.D.PASTE SHEET'!Z1278="","",'S.D.PASTE SHEET'!Z1278)</f>
        <v/>
      </c>
      <c s="72" t="str">
        <f>IF('S.D.PASTE SHEET'!AA1278="","",'S.D.PASTE SHEET'!AA1278)</f>
        <v/>
      </c>
      <c s="72" t="str">
        <f>IF('S.D.PASTE SHEET'!AB1278="","",'S.D.PASTE SHEET'!AB1278)</f>
        <v/>
      </c>
      <c s="72" t="str">
        <f>IF('S.D.PASTE SHEET'!AC1278="","",'S.D.PASTE SHEET'!AC1278)</f>
        <v/>
      </c>
      <c s="72" t="str">
        <f>IF('S.D.PASTE SHEET'!AD1278="","",'S.D.PASTE SHEET'!AD1278)</f>
        <v/>
      </c>
      <c s="74"/>
      <c s="70" t="str">
        <f>IF(AK1278="","",IF(AK1278&gt;0,COUNT($AG$2:AG1278),""))</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IF(BC1278="","",IF(BC1278&gt;0,COUNT($AY$2:AY1278),""))</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79" spans="1:157" ht="15.75" customHeight="1">
      <c r="A1279" s="72" t="str">
        <f>IF('S.D.PASTE SHEET'!A1279="","",'S.D.PASTE SHEET'!A1279)</f>
        <v/>
      </c>
      <c s="72" t="str">
        <f>IF('S.D.PASTE SHEET'!B1279="","",'S.D.PASTE SHEET'!B1279)</f>
        <v/>
      </c>
      <c s="72" t="str">
        <f>IF('S.D.PASTE SHEET'!C1279="","",'S.D.PASTE SHEET'!C1279)</f>
        <v/>
      </c>
      <c s="73" t="str">
        <f>IF('S.D.PASTE SHEET'!D1279="","",'S.D.PASTE SHEET'!D1279)</f>
        <v/>
      </c>
      <c s="72" t="str">
        <f>IF('S.D.PASTE SHEET'!E1279="","",UPPER('S.D.PASTE SHEET'!E1279))</f>
        <v/>
      </c>
      <c s="72" t="str">
        <f>IF('S.D.PASTE SHEET'!F1279="","",'S.D.PASTE SHEET'!F1279)</f>
        <v/>
      </c>
      <c s="72" t="str">
        <f>IF('S.D.PASTE SHEET'!G1279="","",UPPER('S.D.PASTE SHEET'!G1279))</f>
        <v/>
      </c>
      <c s="72" t="str">
        <f>IF('S.D.PASTE SHEET'!H1279="","",UPPER('S.D.PASTE SHEET'!H1279))</f>
        <v/>
      </c>
      <c s="72" t="str">
        <f>IF('S.D.PASTE SHEET'!I1279="","",'S.D.PASTE SHEET'!I1279)</f>
        <v/>
      </c>
      <c s="73" t="str">
        <f>IF('S.D.PASTE SHEET'!J1279="","",'S.D.PASTE SHEET'!J1279)</f>
        <v/>
      </c>
      <c s="72" t="str">
        <f>IF('S.D.PASTE SHEET'!K1279="","",'S.D.PASTE SHEET'!K1279)</f>
        <v/>
      </c>
      <c s="72" t="str">
        <f>IF('S.D.PASTE SHEET'!L1279="","",'S.D.PASTE SHEET'!L1279)</f>
        <v/>
      </c>
      <c s="72" t="str">
        <f>IF('S.D.PASTE SHEET'!M1279="","",'S.D.PASTE SHEET'!M1279)</f>
        <v/>
      </c>
      <c s="72" t="str">
        <f>IF('S.D.PASTE SHEET'!N1279="","",'S.D.PASTE SHEET'!N1279)</f>
        <v/>
      </c>
      <c s="72" t="str">
        <f>IF('S.D.PASTE SHEET'!O1279="","",'S.D.PASTE SHEET'!O1279)</f>
        <v/>
      </c>
      <c s="72" t="str">
        <f>IF('S.D.PASTE SHEET'!P1279="","",'S.D.PASTE SHEET'!P1279)</f>
        <v/>
      </c>
      <c s="72" t="str">
        <f>IF('S.D.PASTE SHEET'!Q1279="","",'S.D.PASTE SHEET'!Q1279)</f>
        <v/>
      </c>
      <c s="72" t="str">
        <f>IF('S.D.PASTE SHEET'!R1279="","",'S.D.PASTE SHEET'!R1279)</f>
        <v/>
      </c>
      <c s="72" t="str">
        <f>IF('S.D.PASTE SHEET'!S1279="","",'S.D.PASTE SHEET'!S1279)</f>
        <v/>
      </c>
      <c s="72" t="str">
        <f>IF('S.D.PASTE SHEET'!T1279="","",'S.D.PASTE SHEET'!T1279)</f>
        <v/>
      </c>
      <c s="72" t="str">
        <f>IF('S.D.PASTE SHEET'!U1279="","",'S.D.PASTE SHEET'!U1279)</f>
        <v/>
      </c>
      <c s="72" t="str">
        <f>IF('S.D.PASTE SHEET'!V1279="","",'S.D.PASTE SHEET'!V1279)</f>
        <v/>
      </c>
      <c s="72" t="str">
        <f>IF('S.D.PASTE SHEET'!W1279="","",'S.D.PASTE SHEET'!W1279)</f>
        <v/>
      </c>
      <c s="72" t="str">
        <f>IF('S.D.PASTE SHEET'!X1279="","",'S.D.PASTE SHEET'!X1279)</f>
        <v/>
      </c>
      <c s="72" t="str">
        <f>IF('S.D.PASTE SHEET'!Y1279="","",'S.D.PASTE SHEET'!Y1279)</f>
        <v/>
      </c>
      <c s="72" t="str">
        <f>IF('S.D.PASTE SHEET'!Z1279="","",'S.D.PASTE SHEET'!Z1279)</f>
        <v/>
      </c>
      <c s="72" t="str">
        <f>IF('S.D.PASTE SHEET'!AA1279="","",'S.D.PASTE SHEET'!AA1279)</f>
        <v/>
      </c>
      <c s="72" t="str">
        <f>IF('S.D.PASTE SHEET'!AB1279="","",'S.D.PASTE SHEET'!AB1279)</f>
        <v/>
      </c>
      <c s="72" t="str">
        <f>IF('S.D.PASTE SHEET'!AC1279="","",'S.D.PASTE SHEET'!AC1279)</f>
        <v/>
      </c>
      <c s="72" t="str">
        <f>IF('S.D.PASTE SHEET'!AD1279="","",'S.D.PASTE SHEET'!AD1279)</f>
        <v/>
      </c>
      <c s="74"/>
      <c s="70" t="str">
        <f>IF(AK1279="","",IF(AK1279&gt;0,COUNT($AG$2:AG1279),""))</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IF(BC1279="","",IF(BC1279&gt;0,COUNT($AY$2:AY1279),""))</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0" spans="1:157" ht="15.75" customHeight="1">
      <c r="A1280" s="72" t="str">
        <f>IF('S.D.PASTE SHEET'!A1280="","",'S.D.PASTE SHEET'!A1280)</f>
        <v/>
      </c>
      <c s="72" t="str">
        <f>IF('S.D.PASTE SHEET'!B1280="","",'S.D.PASTE SHEET'!B1280)</f>
        <v/>
      </c>
      <c s="72" t="str">
        <f>IF('S.D.PASTE SHEET'!C1280="","",'S.D.PASTE SHEET'!C1280)</f>
        <v/>
      </c>
      <c s="73" t="str">
        <f>IF('S.D.PASTE SHEET'!D1280="","",'S.D.PASTE SHEET'!D1280)</f>
        <v/>
      </c>
      <c s="72" t="str">
        <f>IF('S.D.PASTE SHEET'!E1280="","",UPPER('S.D.PASTE SHEET'!E1280))</f>
        <v/>
      </c>
      <c s="72" t="str">
        <f>IF('S.D.PASTE SHEET'!F1280="","",'S.D.PASTE SHEET'!F1280)</f>
        <v/>
      </c>
      <c s="72" t="str">
        <f>IF('S.D.PASTE SHEET'!G1280="","",UPPER('S.D.PASTE SHEET'!G1280))</f>
        <v/>
      </c>
      <c s="72" t="str">
        <f>IF('S.D.PASTE SHEET'!H1280="","",UPPER('S.D.PASTE SHEET'!H1280))</f>
        <v/>
      </c>
      <c s="72" t="str">
        <f>IF('S.D.PASTE SHEET'!I1280="","",'S.D.PASTE SHEET'!I1280)</f>
        <v/>
      </c>
      <c s="73" t="str">
        <f>IF('S.D.PASTE SHEET'!J1280="","",'S.D.PASTE SHEET'!J1280)</f>
        <v/>
      </c>
      <c s="72" t="str">
        <f>IF('S.D.PASTE SHEET'!K1280="","",'S.D.PASTE SHEET'!K1280)</f>
        <v/>
      </c>
      <c s="72" t="str">
        <f>IF('S.D.PASTE SHEET'!L1280="","",'S.D.PASTE SHEET'!L1280)</f>
        <v/>
      </c>
      <c s="72" t="str">
        <f>IF('S.D.PASTE SHEET'!M1280="","",'S.D.PASTE SHEET'!M1280)</f>
        <v/>
      </c>
      <c s="72" t="str">
        <f>IF('S.D.PASTE SHEET'!N1280="","",'S.D.PASTE SHEET'!N1280)</f>
        <v/>
      </c>
      <c s="72" t="str">
        <f>IF('S.D.PASTE SHEET'!O1280="","",'S.D.PASTE SHEET'!O1280)</f>
        <v/>
      </c>
      <c s="72" t="str">
        <f>IF('S.D.PASTE SHEET'!P1280="","",'S.D.PASTE SHEET'!P1280)</f>
        <v/>
      </c>
      <c s="72" t="str">
        <f>IF('S.D.PASTE SHEET'!Q1280="","",'S.D.PASTE SHEET'!Q1280)</f>
        <v/>
      </c>
      <c s="72" t="str">
        <f>IF('S.D.PASTE SHEET'!R1280="","",'S.D.PASTE SHEET'!R1280)</f>
        <v/>
      </c>
      <c s="72" t="str">
        <f>IF('S.D.PASTE SHEET'!S1280="","",'S.D.PASTE SHEET'!S1280)</f>
        <v/>
      </c>
      <c s="72" t="str">
        <f>IF('S.D.PASTE SHEET'!T1280="","",'S.D.PASTE SHEET'!T1280)</f>
        <v/>
      </c>
      <c s="72" t="str">
        <f>IF('S.D.PASTE SHEET'!U1280="","",'S.D.PASTE SHEET'!U1280)</f>
        <v/>
      </c>
      <c s="72" t="str">
        <f>IF('S.D.PASTE SHEET'!V1280="","",'S.D.PASTE SHEET'!V1280)</f>
        <v/>
      </c>
      <c s="72" t="str">
        <f>IF('S.D.PASTE SHEET'!W1280="","",'S.D.PASTE SHEET'!W1280)</f>
        <v/>
      </c>
      <c s="72" t="str">
        <f>IF('S.D.PASTE SHEET'!X1280="","",'S.D.PASTE SHEET'!X1280)</f>
        <v/>
      </c>
      <c s="72" t="str">
        <f>IF('S.D.PASTE SHEET'!Y1280="","",'S.D.PASTE SHEET'!Y1280)</f>
        <v/>
      </c>
      <c s="72" t="str">
        <f>IF('S.D.PASTE SHEET'!Z1280="","",'S.D.PASTE SHEET'!Z1280)</f>
        <v/>
      </c>
      <c s="72" t="str">
        <f>IF('S.D.PASTE SHEET'!AA1280="","",'S.D.PASTE SHEET'!AA1280)</f>
        <v/>
      </c>
      <c s="72" t="str">
        <f>IF('S.D.PASTE SHEET'!AB1280="","",'S.D.PASTE SHEET'!AB1280)</f>
        <v/>
      </c>
      <c s="72" t="str">
        <f>IF('S.D.PASTE SHEET'!AC1280="","",'S.D.PASTE SHEET'!AC1280)</f>
        <v/>
      </c>
      <c s="72" t="str">
        <f>IF('S.D.PASTE SHEET'!AD1280="","",'S.D.PASTE SHEET'!AD1280)</f>
        <v/>
      </c>
      <c s="74"/>
      <c s="70" t="str">
        <f>IF(AK1280="","",IF(AK1280&gt;0,COUNT($AG$2:AG1280),""))</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IF(BC1280="","",IF(BC1280&gt;0,COUNT($AY$2:AY1280),""))</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1" spans="1:157" ht="15.75" customHeight="1">
      <c r="A1281" s="72" t="str">
        <f>IF('S.D.PASTE SHEET'!A1281="","",'S.D.PASTE SHEET'!A1281)</f>
        <v/>
      </c>
      <c s="72" t="str">
        <f>IF('S.D.PASTE SHEET'!B1281="","",'S.D.PASTE SHEET'!B1281)</f>
        <v/>
      </c>
      <c s="72" t="str">
        <f>IF('S.D.PASTE SHEET'!C1281="","",'S.D.PASTE SHEET'!C1281)</f>
        <v/>
      </c>
      <c s="73" t="str">
        <f>IF('S.D.PASTE SHEET'!D1281="","",'S.D.PASTE SHEET'!D1281)</f>
        <v/>
      </c>
      <c s="72" t="str">
        <f>IF('S.D.PASTE SHEET'!E1281="","",UPPER('S.D.PASTE SHEET'!E1281))</f>
        <v/>
      </c>
      <c s="72" t="str">
        <f>IF('S.D.PASTE SHEET'!F1281="","",'S.D.PASTE SHEET'!F1281)</f>
        <v/>
      </c>
      <c s="72" t="str">
        <f>IF('S.D.PASTE SHEET'!G1281="","",UPPER('S.D.PASTE SHEET'!G1281))</f>
        <v/>
      </c>
      <c s="72" t="str">
        <f>IF('S.D.PASTE SHEET'!H1281="","",UPPER('S.D.PASTE SHEET'!H1281))</f>
        <v/>
      </c>
      <c s="72" t="str">
        <f>IF('S.D.PASTE SHEET'!I1281="","",'S.D.PASTE SHEET'!I1281)</f>
        <v/>
      </c>
      <c s="73" t="str">
        <f>IF('S.D.PASTE SHEET'!J1281="","",'S.D.PASTE SHEET'!J1281)</f>
        <v/>
      </c>
      <c s="72" t="str">
        <f>IF('S.D.PASTE SHEET'!K1281="","",'S.D.PASTE SHEET'!K1281)</f>
        <v/>
      </c>
      <c s="72" t="str">
        <f>IF('S.D.PASTE SHEET'!L1281="","",'S.D.PASTE SHEET'!L1281)</f>
        <v/>
      </c>
      <c s="72" t="str">
        <f>IF('S.D.PASTE SHEET'!M1281="","",'S.D.PASTE SHEET'!M1281)</f>
        <v/>
      </c>
      <c s="72" t="str">
        <f>IF('S.D.PASTE SHEET'!N1281="","",'S.D.PASTE SHEET'!N1281)</f>
        <v/>
      </c>
      <c s="72" t="str">
        <f>IF('S.D.PASTE SHEET'!O1281="","",'S.D.PASTE SHEET'!O1281)</f>
        <v/>
      </c>
      <c s="72" t="str">
        <f>IF('S.D.PASTE SHEET'!P1281="","",'S.D.PASTE SHEET'!P1281)</f>
        <v/>
      </c>
      <c s="72" t="str">
        <f>IF('S.D.PASTE SHEET'!Q1281="","",'S.D.PASTE SHEET'!Q1281)</f>
        <v/>
      </c>
      <c s="72" t="str">
        <f>IF('S.D.PASTE SHEET'!R1281="","",'S.D.PASTE SHEET'!R1281)</f>
        <v/>
      </c>
      <c s="72" t="str">
        <f>IF('S.D.PASTE SHEET'!S1281="","",'S.D.PASTE SHEET'!S1281)</f>
        <v/>
      </c>
      <c s="72" t="str">
        <f>IF('S.D.PASTE SHEET'!T1281="","",'S.D.PASTE SHEET'!T1281)</f>
        <v/>
      </c>
      <c s="72" t="str">
        <f>IF('S.D.PASTE SHEET'!U1281="","",'S.D.PASTE SHEET'!U1281)</f>
        <v/>
      </c>
      <c s="72" t="str">
        <f>IF('S.D.PASTE SHEET'!V1281="","",'S.D.PASTE SHEET'!V1281)</f>
        <v/>
      </c>
      <c s="72" t="str">
        <f>IF('S.D.PASTE SHEET'!W1281="","",'S.D.PASTE SHEET'!W1281)</f>
        <v/>
      </c>
      <c s="72" t="str">
        <f>IF('S.D.PASTE SHEET'!X1281="","",'S.D.PASTE SHEET'!X1281)</f>
        <v/>
      </c>
      <c s="72" t="str">
        <f>IF('S.D.PASTE SHEET'!Y1281="","",'S.D.PASTE SHEET'!Y1281)</f>
        <v/>
      </c>
      <c s="72" t="str">
        <f>IF('S.D.PASTE SHEET'!Z1281="","",'S.D.PASTE SHEET'!Z1281)</f>
        <v/>
      </c>
      <c s="72" t="str">
        <f>IF('S.D.PASTE SHEET'!AA1281="","",'S.D.PASTE SHEET'!AA1281)</f>
        <v/>
      </c>
      <c s="72" t="str">
        <f>IF('S.D.PASTE SHEET'!AB1281="","",'S.D.PASTE SHEET'!AB1281)</f>
        <v/>
      </c>
      <c s="72" t="str">
        <f>IF('S.D.PASTE SHEET'!AC1281="","",'S.D.PASTE SHEET'!AC1281)</f>
        <v/>
      </c>
      <c s="72" t="str">
        <f>IF('S.D.PASTE SHEET'!AD1281="","",'S.D.PASTE SHEET'!AD1281)</f>
        <v/>
      </c>
      <c s="74"/>
      <c s="70" t="str">
        <f>IF(AK1281="","",IF(AK1281&gt;0,COUNT($AG$2:AG1281),""))</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IF(BC1281="","",IF(BC1281&gt;0,COUNT($AY$2:AY1281),""))</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2" spans="1:157" ht="15.75" customHeight="1">
      <c r="A1282" s="72" t="str">
        <f>IF('S.D.PASTE SHEET'!A1282="","",'S.D.PASTE SHEET'!A1282)</f>
        <v/>
      </c>
      <c s="72" t="str">
        <f>IF('S.D.PASTE SHEET'!B1282="","",'S.D.PASTE SHEET'!B1282)</f>
        <v/>
      </c>
      <c s="72" t="str">
        <f>IF('S.D.PASTE SHEET'!C1282="","",'S.D.PASTE SHEET'!C1282)</f>
        <v/>
      </c>
      <c s="73" t="str">
        <f>IF('S.D.PASTE SHEET'!D1282="","",'S.D.PASTE SHEET'!D1282)</f>
        <v/>
      </c>
      <c s="72" t="str">
        <f>IF('S.D.PASTE SHEET'!E1282="","",UPPER('S.D.PASTE SHEET'!E1282))</f>
        <v/>
      </c>
      <c s="72" t="str">
        <f>IF('S.D.PASTE SHEET'!F1282="","",'S.D.PASTE SHEET'!F1282)</f>
        <v/>
      </c>
      <c s="72" t="str">
        <f>IF('S.D.PASTE SHEET'!G1282="","",UPPER('S.D.PASTE SHEET'!G1282))</f>
        <v/>
      </c>
      <c s="72" t="str">
        <f>IF('S.D.PASTE SHEET'!H1282="","",UPPER('S.D.PASTE SHEET'!H1282))</f>
        <v/>
      </c>
      <c s="72" t="str">
        <f>IF('S.D.PASTE SHEET'!I1282="","",'S.D.PASTE SHEET'!I1282)</f>
        <v/>
      </c>
      <c s="73" t="str">
        <f>IF('S.D.PASTE SHEET'!J1282="","",'S.D.PASTE SHEET'!J1282)</f>
        <v/>
      </c>
      <c s="72" t="str">
        <f>IF('S.D.PASTE SHEET'!K1282="","",'S.D.PASTE SHEET'!K1282)</f>
        <v/>
      </c>
      <c s="72" t="str">
        <f>IF('S.D.PASTE SHEET'!L1282="","",'S.D.PASTE SHEET'!L1282)</f>
        <v/>
      </c>
      <c s="72" t="str">
        <f>IF('S.D.PASTE SHEET'!M1282="","",'S.D.PASTE SHEET'!M1282)</f>
        <v/>
      </c>
      <c s="72" t="str">
        <f>IF('S.D.PASTE SHEET'!N1282="","",'S.D.PASTE SHEET'!N1282)</f>
        <v/>
      </c>
      <c s="72" t="str">
        <f>IF('S.D.PASTE SHEET'!O1282="","",'S.D.PASTE SHEET'!O1282)</f>
        <v/>
      </c>
      <c s="72" t="str">
        <f>IF('S.D.PASTE SHEET'!P1282="","",'S.D.PASTE SHEET'!P1282)</f>
        <v/>
      </c>
      <c s="72" t="str">
        <f>IF('S.D.PASTE SHEET'!Q1282="","",'S.D.PASTE SHEET'!Q1282)</f>
        <v/>
      </c>
      <c s="72" t="str">
        <f>IF('S.D.PASTE SHEET'!R1282="","",'S.D.PASTE SHEET'!R1282)</f>
        <v/>
      </c>
      <c s="72" t="str">
        <f>IF('S.D.PASTE SHEET'!S1282="","",'S.D.PASTE SHEET'!S1282)</f>
        <v/>
      </c>
      <c s="72" t="str">
        <f>IF('S.D.PASTE SHEET'!T1282="","",'S.D.PASTE SHEET'!T1282)</f>
        <v/>
      </c>
      <c s="72" t="str">
        <f>IF('S.D.PASTE SHEET'!U1282="","",'S.D.PASTE SHEET'!U1282)</f>
        <v/>
      </c>
      <c s="72" t="str">
        <f>IF('S.D.PASTE SHEET'!V1282="","",'S.D.PASTE SHEET'!V1282)</f>
        <v/>
      </c>
      <c s="72" t="str">
        <f>IF('S.D.PASTE SHEET'!W1282="","",'S.D.PASTE SHEET'!W1282)</f>
        <v/>
      </c>
      <c s="72" t="str">
        <f>IF('S.D.PASTE SHEET'!X1282="","",'S.D.PASTE SHEET'!X1282)</f>
        <v/>
      </c>
      <c s="72" t="str">
        <f>IF('S.D.PASTE SHEET'!Y1282="","",'S.D.PASTE SHEET'!Y1282)</f>
        <v/>
      </c>
      <c s="72" t="str">
        <f>IF('S.D.PASTE SHEET'!Z1282="","",'S.D.PASTE SHEET'!Z1282)</f>
        <v/>
      </c>
      <c s="72" t="str">
        <f>IF('S.D.PASTE SHEET'!AA1282="","",'S.D.PASTE SHEET'!AA1282)</f>
        <v/>
      </c>
      <c s="72" t="str">
        <f>IF('S.D.PASTE SHEET'!AB1282="","",'S.D.PASTE SHEET'!AB1282)</f>
        <v/>
      </c>
      <c s="72" t="str">
        <f>IF('S.D.PASTE SHEET'!AC1282="","",'S.D.PASTE SHEET'!AC1282)</f>
        <v/>
      </c>
      <c s="72" t="str">
        <f>IF('S.D.PASTE SHEET'!AD1282="","",'S.D.PASTE SHEET'!AD1282)</f>
        <v/>
      </c>
      <c s="74"/>
      <c s="70" t="str">
        <f>IF(AK1282="","",IF(AK1282&gt;0,COUNT($AG$2:AG1282),""))</f>
        <v/>
      </c>
      <c s="75" t="str">
        <f t="shared" si="609"/>
        <v/>
      </c>
      <c s="75" t="str">
        <f t="shared" si="610"/>
        <v/>
      </c>
      <c s="75" t="str">
        <f t="shared" si="611"/>
        <v/>
      </c>
      <c s="73" t="str">
        <f t="shared" si="612"/>
        <v/>
      </c>
      <c s="75" t="str">
        <f t="shared" si="613"/>
        <v/>
      </c>
      <c s="75" t="str">
        <f t="shared" si="614"/>
        <v/>
      </c>
      <c s="75" t="str">
        <f t="shared" si="615"/>
        <v/>
      </c>
      <c s="75" t="str">
        <f t="shared" si="616"/>
        <v/>
      </c>
      <c s="75" t="str">
        <f t="shared" si="617"/>
        <v/>
      </c>
      <c s="73" t="str">
        <f t="shared" si="618"/>
        <v/>
      </c>
      <c s="75" t="str">
        <f t="shared" si="619"/>
        <v/>
      </c>
      <c s="75" t="str">
        <f t="shared" si="620"/>
        <v/>
      </c>
      <c s="75" t="str">
        <f t="shared" si="621"/>
        <v/>
      </c>
      <c s="75" t="str">
        <f t="shared" si="622"/>
        <v/>
      </c>
      <c s="75" t="str">
        <f t="shared" si="623"/>
        <v/>
      </c>
      <c s="75" t="str">
        <f t="shared" si="624"/>
        <v/>
      </c>
      <c s="70"/>
      <c s="70" t="str">
        <f>IF(BC1282="","",IF(BC1282&gt;0,COUNT($AY$2:AY1282),""))</f>
        <v/>
      </c>
      <c s="76" t="str">
        <f t="shared" si="625"/>
        <v/>
      </c>
      <c s="76" t="str">
        <f t="shared" si="626"/>
        <v/>
      </c>
      <c s="76" t="str">
        <f t="shared" si="627"/>
        <v/>
      </c>
      <c s="73" t="str">
        <f t="shared" si="628"/>
        <v/>
      </c>
      <c s="76" t="str">
        <f t="shared" si="629"/>
        <v/>
      </c>
      <c s="76" t="str">
        <f t="shared" si="630"/>
        <v/>
      </c>
      <c s="76" t="str">
        <f t="shared" si="631"/>
        <v/>
      </c>
      <c s="76" t="str">
        <f t="shared" si="632"/>
        <v/>
      </c>
      <c s="76" t="str">
        <f t="shared" si="633"/>
        <v/>
      </c>
      <c s="73" t="str">
        <f t="shared" si="634"/>
        <v/>
      </c>
      <c s="76" t="str">
        <f t="shared" si="635"/>
        <v/>
      </c>
      <c s="76" t="str">
        <f t="shared" si="636"/>
        <v/>
      </c>
      <c s="76" t="str">
        <f t="shared" si="637"/>
        <v/>
      </c>
      <c s="76" t="str">
        <f t="shared" si="638"/>
        <v/>
      </c>
      <c s="76" t="str">
        <f t="shared" si="639"/>
        <v/>
      </c>
      <c s="76" t="str">
        <f t="shared" si="64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3" spans="1:157" ht="15.75" customHeight="1">
      <c r="A1283" s="72" t="str">
        <f>IF('S.D.PASTE SHEET'!A1283="","",'S.D.PASTE SHEET'!A1283)</f>
        <v/>
      </c>
      <c s="72" t="str">
        <f>IF('S.D.PASTE SHEET'!B1283="","",'S.D.PASTE SHEET'!B1283)</f>
        <v/>
      </c>
      <c s="72" t="str">
        <f>IF('S.D.PASTE SHEET'!C1283="","",'S.D.PASTE SHEET'!C1283)</f>
        <v/>
      </c>
      <c s="73" t="str">
        <f>IF('S.D.PASTE SHEET'!D1283="","",'S.D.PASTE SHEET'!D1283)</f>
        <v/>
      </c>
      <c s="72" t="str">
        <f>IF('S.D.PASTE SHEET'!E1283="","",UPPER('S.D.PASTE SHEET'!E1283))</f>
        <v/>
      </c>
      <c s="72" t="str">
        <f>IF('S.D.PASTE SHEET'!F1283="","",'S.D.PASTE SHEET'!F1283)</f>
        <v/>
      </c>
      <c s="72" t="str">
        <f>IF('S.D.PASTE SHEET'!G1283="","",UPPER('S.D.PASTE SHEET'!G1283))</f>
        <v/>
      </c>
      <c s="72" t="str">
        <f>IF('S.D.PASTE SHEET'!H1283="","",UPPER('S.D.PASTE SHEET'!H1283))</f>
        <v/>
      </c>
      <c s="72" t="str">
        <f>IF('S.D.PASTE SHEET'!I1283="","",'S.D.PASTE SHEET'!I1283)</f>
        <v/>
      </c>
      <c s="73" t="str">
        <f>IF('S.D.PASTE SHEET'!J1283="","",'S.D.PASTE SHEET'!J1283)</f>
        <v/>
      </c>
      <c s="72" t="str">
        <f>IF('S.D.PASTE SHEET'!K1283="","",'S.D.PASTE SHEET'!K1283)</f>
        <v/>
      </c>
      <c s="72" t="str">
        <f>IF('S.D.PASTE SHEET'!L1283="","",'S.D.PASTE SHEET'!L1283)</f>
        <v/>
      </c>
      <c s="72" t="str">
        <f>IF('S.D.PASTE SHEET'!M1283="","",'S.D.PASTE SHEET'!M1283)</f>
        <v/>
      </c>
      <c s="72" t="str">
        <f>IF('S.D.PASTE SHEET'!N1283="","",'S.D.PASTE SHEET'!N1283)</f>
        <v/>
      </c>
      <c s="72" t="str">
        <f>IF('S.D.PASTE SHEET'!O1283="","",'S.D.PASTE SHEET'!O1283)</f>
        <v/>
      </c>
      <c s="72" t="str">
        <f>IF('S.D.PASTE SHEET'!P1283="","",'S.D.PASTE SHEET'!P1283)</f>
        <v/>
      </c>
      <c s="72" t="str">
        <f>IF('S.D.PASTE SHEET'!Q1283="","",'S.D.PASTE SHEET'!Q1283)</f>
        <v/>
      </c>
      <c s="72" t="str">
        <f>IF('S.D.PASTE SHEET'!R1283="","",'S.D.PASTE SHEET'!R1283)</f>
        <v/>
      </c>
      <c s="72" t="str">
        <f>IF('S.D.PASTE SHEET'!S1283="","",'S.D.PASTE SHEET'!S1283)</f>
        <v/>
      </c>
      <c s="72" t="str">
        <f>IF('S.D.PASTE SHEET'!T1283="","",'S.D.PASTE SHEET'!T1283)</f>
        <v/>
      </c>
      <c s="72" t="str">
        <f>IF('S.D.PASTE SHEET'!U1283="","",'S.D.PASTE SHEET'!U1283)</f>
        <v/>
      </c>
      <c s="72" t="str">
        <f>IF('S.D.PASTE SHEET'!V1283="","",'S.D.PASTE SHEET'!V1283)</f>
        <v/>
      </c>
      <c s="72" t="str">
        <f>IF('S.D.PASTE SHEET'!W1283="","",'S.D.PASTE SHEET'!W1283)</f>
        <v/>
      </c>
      <c s="72" t="str">
        <f>IF('S.D.PASTE SHEET'!X1283="","",'S.D.PASTE SHEET'!X1283)</f>
        <v/>
      </c>
      <c s="72" t="str">
        <f>IF('S.D.PASTE SHEET'!Y1283="","",'S.D.PASTE SHEET'!Y1283)</f>
        <v/>
      </c>
      <c s="72" t="str">
        <f>IF('S.D.PASTE SHEET'!Z1283="","",'S.D.PASTE SHEET'!Z1283)</f>
        <v/>
      </c>
      <c s="72" t="str">
        <f>IF('S.D.PASTE SHEET'!AA1283="","",'S.D.PASTE SHEET'!AA1283)</f>
        <v/>
      </c>
      <c s="72" t="str">
        <f>IF('S.D.PASTE SHEET'!AB1283="","",'S.D.PASTE SHEET'!AB1283)</f>
        <v/>
      </c>
      <c s="72" t="str">
        <f>IF('S.D.PASTE SHEET'!AC1283="","",'S.D.PASTE SHEET'!AC1283)</f>
        <v/>
      </c>
      <c s="72" t="str">
        <f>IF('S.D.PASTE SHEET'!AD1283="","",'S.D.PASTE SHEET'!AD1283)</f>
        <v/>
      </c>
      <c s="74"/>
      <c s="70" t="str">
        <f>IF(AK1283="","",IF(AK1283&gt;0,COUNT($AG$2:AG1283),""))</f>
        <v/>
      </c>
      <c s="75" t="str">
        <f t="shared" si="641" ref="AG1283:AG1346">IF(AND($AJ$1=12,$A1283=12),$A1283,"")</f>
        <v/>
      </c>
      <c s="75" t="str">
        <f t="shared" si="642" ref="AH1283:AH1346">IF(AND($AJ$1=12,$A1283=12),$B1283,"")</f>
        <v/>
      </c>
      <c s="75" t="str">
        <f t="shared" si="643" ref="AI1283:AI1346">IF(AND($AJ$1=12,$A1283=12),C1283,"")</f>
        <v/>
      </c>
      <c s="73" t="str">
        <f t="shared" si="644" ref="AJ1283:AJ1346">IF(AND($AJ$1=12,$A1283=12),$D1283,"")</f>
        <v/>
      </c>
      <c s="75" t="str">
        <f t="shared" si="645" ref="AK1283:AK1346">IF(AND($AJ$1=12,$A1283=12),$E1283,"")</f>
        <v/>
      </c>
      <c s="75" t="str">
        <f t="shared" si="646" ref="AL1283:AL1346">IF(AND($AJ$1=12,$A1283=12),$F1283,"")</f>
        <v/>
      </c>
      <c s="75" t="str">
        <f t="shared" si="647" ref="AM1283:AM1346">IF(AND($AJ$1=12,$A1283=12),$G1283,"")</f>
        <v/>
      </c>
      <c s="75" t="str">
        <f t="shared" si="648" ref="AN1283:AN1346">IF(AND($AJ$1=12,$A1283=12),$H1283,"")</f>
        <v/>
      </c>
      <c s="75" t="str">
        <f t="shared" si="649" ref="AO1283:AO1346">IF(AND($AJ$1=12,$A1283=12),$I1283,"")</f>
        <v/>
      </c>
      <c s="73" t="str">
        <f t="shared" si="650" ref="AP1283:AP1346">IF(AND($AJ$1=12,$A1283=12),$J1283,"")</f>
        <v/>
      </c>
      <c s="75" t="str">
        <f t="shared" si="651" ref="AQ1283:AQ1346">IF(AND($AJ$1=12,$A1283=12),$K1283,"")</f>
        <v/>
      </c>
      <c s="75" t="str">
        <f t="shared" si="652" ref="AR1283:AR1346">IF(AND($AJ$1=12,$A1283=12),$L1283,"")</f>
        <v/>
      </c>
      <c s="75" t="str">
        <f t="shared" si="653" ref="AS1283:AS1346">IF(AND($AJ$1=12,$A1283=12),$M1283,"")</f>
        <v/>
      </c>
      <c s="75" t="str">
        <f t="shared" si="654" ref="AT1283:AT1346">IF(AND($AJ$1=12,$A1283=12),$N1283,"")</f>
        <v/>
      </c>
      <c s="75" t="str">
        <f t="shared" si="655" ref="AU1283:AU1346">IF(AND($AJ$1=12,$A1283=12),$O1283,"")</f>
        <v/>
      </c>
      <c s="75" t="str">
        <f t="shared" si="656" ref="AV1283:AV1346">IF(AND($AJ$1=12,$A1283=12),$P1283,"")</f>
        <v/>
      </c>
      <c s="70"/>
      <c s="70" t="str">
        <f>IF(BC1283="","",IF(BC1283&gt;0,COUNT($AY$2:AY1283),""))</f>
        <v/>
      </c>
      <c s="76" t="str">
        <f t="shared" si="657" ref="AY1283:AY1346">IF(AND($BB$1=12,$A1283=12,$BC$1=$B1283),$A1283,"")</f>
        <v/>
      </c>
      <c s="76" t="str">
        <f t="shared" si="658" ref="AZ1283:AZ1346">IF(AND($BB$1=12,$A1283=12,$BC$1=$B1283),$B1283,"")</f>
        <v/>
      </c>
      <c s="76" t="str">
        <f t="shared" si="659" ref="BA1283:BA1346">IF(AND($BB$1=12,$A1283=12,$BC$1=$B1283),$C1283,"")</f>
        <v/>
      </c>
      <c s="73" t="str">
        <f t="shared" si="660" ref="BB1283:BB1346">IF(AND($BB$1=12,$A1283=12,$BC$1=$B1283),$D1283,"")</f>
        <v/>
      </c>
      <c s="76" t="str">
        <f t="shared" si="661" ref="BC1283:BC1346">IF(AND($BB$1=12,$A1283=12,$BC$1=$B1283),$E1283,"")</f>
        <v/>
      </c>
      <c s="76" t="str">
        <f t="shared" si="662" ref="BD1283:BD1346">IF(AND($BB$1=12,$A1283=12,$BC$1=$B1283),$F1283,"")</f>
        <v/>
      </c>
      <c s="76" t="str">
        <f t="shared" si="663" ref="BE1283:BE1346">IF(AND($BB$1=12,$A1283=12,$BC$1=$B1283),$G1283,"")</f>
        <v/>
      </c>
      <c s="76" t="str">
        <f t="shared" si="664" ref="BF1283:BF1346">IF(AND($BB$1=12,$A1283=12,$BC$1=$B1283),$H1283,"")</f>
        <v/>
      </c>
      <c s="76" t="str">
        <f t="shared" si="665" ref="BG1283:BG1346">IF(AND($BB$1=12,$A1283=12,$BC$1=$B1283),$I1283,"")</f>
        <v/>
      </c>
      <c s="73" t="str">
        <f t="shared" si="666" ref="BH1283:BH1346">IF(AND($BB$1=12,$A1283=12,$BC$1=$B1283),$J1283,"")</f>
        <v/>
      </c>
      <c s="76" t="str">
        <f t="shared" si="667" ref="BI1283:BI1346">IF(AND($BB$1=12,$A1283=12,$BC$1=$B1283),$K1283,"")</f>
        <v/>
      </c>
      <c s="76" t="str">
        <f t="shared" si="668" ref="BJ1283:BJ1346">IF(AND($BB$1=12,$A1283=12,$BC$1=$B1283),$L1283,"")</f>
        <v/>
      </c>
      <c s="76" t="str">
        <f t="shared" si="669" ref="BK1283:BK1346">IF(AND($BB$1=12,$A1283=12,$BC$1=$B1283),$M1283,"")</f>
        <v/>
      </c>
      <c s="76" t="str">
        <f t="shared" si="670" ref="BL1283:BL1346">IF(AND($BB$1=12,$A1283=12,$BC$1=$B1283),$N1283,"")</f>
        <v/>
      </c>
      <c s="76" t="str">
        <f t="shared" si="671" ref="BM1283:BM1346">IF(AND($BB$1=12,$A1283=12,$BC$1=$B1283),$O1283,"")</f>
        <v/>
      </c>
      <c s="76" t="str">
        <f t="shared" si="672" ref="BN1283:BN1346">IF(AND($BB$1=12,$A1283=12,$BC$1=$B1283),$P1283,"")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4" spans="1:157" ht="15.75" customHeight="1">
      <c r="A1284" s="72" t="str">
        <f>IF('S.D.PASTE SHEET'!A1284="","",'S.D.PASTE SHEET'!A1284)</f>
        <v/>
      </c>
      <c s="72" t="str">
        <f>IF('S.D.PASTE SHEET'!B1284="","",'S.D.PASTE SHEET'!B1284)</f>
        <v/>
      </c>
      <c s="72" t="str">
        <f>IF('S.D.PASTE SHEET'!C1284="","",'S.D.PASTE SHEET'!C1284)</f>
        <v/>
      </c>
      <c s="73" t="str">
        <f>IF('S.D.PASTE SHEET'!D1284="","",'S.D.PASTE SHEET'!D1284)</f>
        <v/>
      </c>
      <c s="72" t="str">
        <f>IF('S.D.PASTE SHEET'!E1284="","",UPPER('S.D.PASTE SHEET'!E1284))</f>
        <v/>
      </c>
      <c s="72" t="str">
        <f>IF('S.D.PASTE SHEET'!F1284="","",'S.D.PASTE SHEET'!F1284)</f>
        <v/>
      </c>
      <c s="72" t="str">
        <f>IF('S.D.PASTE SHEET'!G1284="","",UPPER('S.D.PASTE SHEET'!G1284))</f>
        <v/>
      </c>
      <c s="72" t="str">
        <f>IF('S.D.PASTE SHEET'!H1284="","",UPPER('S.D.PASTE SHEET'!H1284))</f>
        <v/>
      </c>
      <c s="72" t="str">
        <f>IF('S.D.PASTE SHEET'!I1284="","",'S.D.PASTE SHEET'!I1284)</f>
        <v/>
      </c>
      <c s="73" t="str">
        <f>IF('S.D.PASTE SHEET'!J1284="","",'S.D.PASTE SHEET'!J1284)</f>
        <v/>
      </c>
      <c s="72" t="str">
        <f>IF('S.D.PASTE SHEET'!K1284="","",'S.D.PASTE SHEET'!K1284)</f>
        <v/>
      </c>
      <c s="72" t="str">
        <f>IF('S.D.PASTE SHEET'!L1284="","",'S.D.PASTE SHEET'!L1284)</f>
        <v/>
      </c>
      <c s="72" t="str">
        <f>IF('S.D.PASTE SHEET'!M1284="","",'S.D.PASTE SHEET'!M1284)</f>
        <v/>
      </c>
      <c s="72" t="str">
        <f>IF('S.D.PASTE SHEET'!N1284="","",'S.D.PASTE SHEET'!N1284)</f>
        <v/>
      </c>
      <c s="72" t="str">
        <f>IF('S.D.PASTE SHEET'!O1284="","",'S.D.PASTE SHEET'!O1284)</f>
        <v/>
      </c>
      <c s="72" t="str">
        <f>IF('S.D.PASTE SHEET'!P1284="","",'S.D.PASTE SHEET'!P1284)</f>
        <v/>
      </c>
      <c s="72" t="str">
        <f>IF('S.D.PASTE SHEET'!Q1284="","",'S.D.PASTE SHEET'!Q1284)</f>
        <v/>
      </c>
      <c s="72" t="str">
        <f>IF('S.D.PASTE SHEET'!R1284="","",'S.D.PASTE SHEET'!R1284)</f>
        <v/>
      </c>
      <c s="72" t="str">
        <f>IF('S.D.PASTE SHEET'!S1284="","",'S.D.PASTE SHEET'!S1284)</f>
        <v/>
      </c>
      <c s="72" t="str">
        <f>IF('S.D.PASTE SHEET'!T1284="","",'S.D.PASTE SHEET'!T1284)</f>
        <v/>
      </c>
      <c s="72" t="str">
        <f>IF('S.D.PASTE SHEET'!U1284="","",'S.D.PASTE SHEET'!U1284)</f>
        <v/>
      </c>
      <c s="72" t="str">
        <f>IF('S.D.PASTE SHEET'!V1284="","",'S.D.PASTE SHEET'!V1284)</f>
        <v/>
      </c>
      <c s="72" t="str">
        <f>IF('S.D.PASTE SHEET'!W1284="","",'S.D.PASTE SHEET'!W1284)</f>
        <v/>
      </c>
      <c s="72" t="str">
        <f>IF('S.D.PASTE SHEET'!X1284="","",'S.D.PASTE SHEET'!X1284)</f>
        <v/>
      </c>
      <c s="72" t="str">
        <f>IF('S.D.PASTE SHEET'!Y1284="","",'S.D.PASTE SHEET'!Y1284)</f>
        <v/>
      </c>
      <c s="72" t="str">
        <f>IF('S.D.PASTE SHEET'!Z1284="","",'S.D.PASTE SHEET'!Z1284)</f>
        <v/>
      </c>
      <c s="72" t="str">
        <f>IF('S.D.PASTE SHEET'!AA1284="","",'S.D.PASTE SHEET'!AA1284)</f>
        <v/>
      </c>
      <c s="72" t="str">
        <f>IF('S.D.PASTE SHEET'!AB1284="","",'S.D.PASTE SHEET'!AB1284)</f>
        <v/>
      </c>
      <c s="72" t="str">
        <f>IF('S.D.PASTE SHEET'!AC1284="","",'S.D.PASTE SHEET'!AC1284)</f>
        <v/>
      </c>
      <c s="72" t="str">
        <f>IF('S.D.PASTE SHEET'!AD1284="","",'S.D.PASTE SHEET'!AD1284)</f>
        <v/>
      </c>
      <c s="74"/>
      <c s="70" t="str">
        <f>IF(AK1284="","",IF(AK1284&gt;0,COUNT($AG$2:AG1284),""))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IF(BC1284="","",IF(BC1284&gt;0,COUNT($AY$2:AY1284),""))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5" spans="1:157" ht="15.75" customHeight="1">
      <c r="A1285" s="72" t="str">
        <f>IF('S.D.PASTE SHEET'!A1285="","",'S.D.PASTE SHEET'!A1285)</f>
        <v/>
      </c>
      <c s="72" t="str">
        <f>IF('S.D.PASTE SHEET'!B1285="","",'S.D.PASTE SHEET'!B1285)</f>
        <v/>
      </c>
      <c s="72" t="str">
        <f>IF('S.D.PASTE SHEET'!C1285="","",'S.D.PASTE SHEET'!C1285)</f>
        <v/>
      </c>
      <c s="73" t="str">
        <f>IF('S.D.PASTE SHEET'!D1285="","",'S.D.PASTE SHEET'!D1285)</f>
        <v/>
      </c>
      <c s="72" t="str">
        <f>IF('S.D.PASTE SHEET'!E1285="","",UPPER('S.D.PASTE SHEET'!E1285))</f>
        <v/>
      </c>
      <c s="72" t="str">
        <f>IF('S.D.PASTE SHEET'!F1285="","",'S.D.PASTE SHEET'!F1285)</f>
        <v/>
      </c>
      <c s="72" t="str">
        <f>IF('S.D.PASTE SHEET'!G1285="","",UPPER('S.D.PASTE SHEET'!G1285))</f>
        <v/>
      </c>
      <c s="72" t="str">
        <f>IF('S.D.PASTE SHEET'!H1285="","",UPPER('S.D.PASTE SHEET'!H1285))</f>
        <v/>
      </c>
      <c s="72" t="str">
        <f>IF('S.D.PASTE SHEET'!I1285="","",'S.D.PASTE SHEET'!I1285)</f>
        <v/>
      </c>
      <c s="73" t="str">
        <f>IF('S.D.PASTE SHEET'!J1285="","",'S.D.PASTE SHEET'!J1285)</f>
        <v/>
      </c>
      <c s="72" t="str">
        <f>IF('S.D.PASTE SHEET'!K1285="","",'S.D.PASTE SHEET'!K1285)</f>
        <v/>
      </c>
      <c s="72" t="str">
        <f>IF('S.D.PASTE SHEET'!L1285="","",'S.D.PASTE SHEET'!L1285)</f>
        <v/>
      </c>
      <c s="72" t="str">
        <f>IF('S.D.PASTE SHEET'!M1285="","",'S.D.PASTE SHEET'!M1285)</f>
        <v/>
      </c>
      <c s="72" t="str">
        <f>IF('S.D.PASTE SHEET'!N1285="","",'S.D.PASTE SHEET'!N1285)</f>
        <v/>
      </c>
      <c s="72" t="str">
        <f>IF('S.D.PASTE SHEET'!O1285="","",'S.D.PASTE SHEET'!O1285)</f>
        <v/>
      </c>
      <c s="72" t="str">
        <f>IF('S.D.PASTE SHEET'!P1285="","",'S.D.PASTE SHEET'!P1285)</f>
        <v/>
      </c>
      <c s="72" t="str">
        <f>IF('S.D.PASTE SHEET'!Q1285="","",'S.D.PASTE SHEET'!Q1285)</f>
        <v/>
      </c>
      <c s="72" t="str">
        <f>IF('S.D.PASTE SHEET'!R1285="","",'S.D.PASTE SHEET'!R1285)</f>
        <v/>
      </c>
      <c s="72" t="str">
        <f>IF('S.D.PASTE SHEET'!S1285="","",'S.D.PASTE SHEET'!S1285)</f>
        <v/>
      </c>
      <c s="72" t="str">
        <f>IF('S.D.PASTE SHEET'!T1285="","",'S.D.PASTE SHEET'!T1285)</f>
        <v/>
      </c>
      <c s="72" t="str">
        <f>IF('S.D.PASTE SHEET'!U1285="","",'S.D.PASTE SHEET'!U1285)</f>
        <v/>
      </c>
      <c s="72" t="str">
        <f>IF('S.D.PASTE SHEET'!V1285="","",'S.D.PASTE SHEET'!V1285)</f>
        <v/>
      </c>
      <c s="72" t="str">
        <f>IF('S.D.PASTE SHEET'!W1285="","",'S.D.PASTE SHEET'!W1285)</f>
        <v/>
      </c>
      <c s="72" t="str">
        <f>IF('S.D.PASTE SHEET'!X1285="","",'S.D.PASTE SHEET'!X1285)</f>
        <v/>
      </c>
      <c s="72" t="str">
        <f>IF('S.D.PASTE SHEET'!Y1285="","",'S.D.PASTE SHEET'!Y1285)</f>
        <v/>
      </c>
      <c s="72" t="str">
        <f>IF('S.D.PASTE SHEET'!Z1285="","",'S.D.PASTE SHEET'!Z1285)</f>
        <v/>
      </c>
      <c s="72" t="str">
        <f>IF('S.D.PASTE SHEET'!AA1285="","",'S.D.PASTE SHEET'!AA1285)</f>
        <v/>
      </c>
      <c s="72" t="str">
        <f>IF('S.D.PASTE SHEET'!AB1285="","",'S.D.PASTE SHEET'!AB1285)</f>
        <v/>
      </c>
      <c s="72" t="str">
        <f>IF('S.D.PASTE SHEET'!AC1285="","",'S.D.PASTE SHEET'!AC1285)</f>
        <v/>
      </c>
      <c s="72" t="str">
        <f>IF('S.D.PASTE SHEET'!AD1285="","",'S.D.PASTE SHEET'!AD1285)</f>
        <v/>
      </c>
      <c s="74"/>
      <c s="70" t="str">
        <f>IF(AK1285="","",IF(AK1285&gt;0,COUNT($AG$2:AG1285),""))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IF(BC1285="","",IF(BC1285&gt;0,COUNT($AY$2:AY1285),""))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6" spans="1:157" ht="15.75" customHeight="1">
      <c r="A1286" s="72" t="str">
        <f>IF('S.D.PASTE SHEET'!A1286="","",'S.D.PASTE SHEET'!A1286)</f>
        <v/>
      </c>
      <c s="72" t="str">
        <f>IF('S.D.PASTE SHEET'!B1286="","",'S.D.PASTE SHEET'!B1286)</f>
        <v/>
      </c>
      <c s="72" t="str">
        <f>IF('S.D.PASTE SHEET'!C1286="","",'S.D.PASTE SHEET'!C1286)</f>
        <v/>
      </c>
      <c s="73" t="str">
        <f>IF('S.D.PASTE SHEET'!D1286="","",'S.D.PASTE SHEET'!D1286)</f>
        <v/>
      </c>
      <c s="72" t="str">
        <f>IF('S.D.PASTE SHEET'!E1286="","",UPPER('S.D.PASTE SHEET'!E1286))</f>
        <v/>
      </c>
      <c s="72" t="str">
        <f>IF('S.D.PASTE SHEET'!F1286="","",'S.D.PASTE SHEET'!F1286)</f>
        <v/>
      </c>
      <c s="72" t="str">
        <f>IF('S.D.PASTE SHEET'!G1286="","",UPPER('S.D.PASTE SHEET'!G1286))</f>
        <v/>
      </c>
      <c s="72" t="str">
        <f>IF('S.D.PASTE SHEET'!H1286="","",UPPER('S.D.PASTE SHEET'!H1286))</f>
        <v/>
      </c>
      <c s="72" t="str">
        <f>IF('S.D.PASTE SHEET'!I1286="","",'S.D.PASTE SHEET'!I1286)</f>
        <v/>
      </c>
      <c s="73" t="str">
        <f>IF('S.D.PASTE SHEET'!J1286="","",'S.D.PASTE SHEET'!J1286)</f>
        <v/>
      </c>
      <c s="72" t="str">
        <f>IF('S.D.PASTE SHEET'!K1286="","",'S.D.PASTE SHEET'!K1286)</f>
        <v/>
      </c>
      <c s="72" t="str">
        <f>IF('S.D.PASTE SHEET'!L1286="","",'S.D.PASTE SHEET'!L1286)</f>
        <v/>
      </c>
      <c s="72" t="str">
        <f>IF('S.D.PASTE SHEET'!M1286="","",'S.D.PASTE SHEET'!M1286)</f>
        <v/>
      </c>
      <c s="72" t="str">
        <f>IF('S.D.PASTE SHEET'!N1286="","",'S.D.PASTE SHEET'!N1286)</f>
        <v/>
      </c>
      <c s="72" t="str">
        <f>IF('S.D.PASTE SHEET'!O1286="","",'S.D.PASTE SHEET'!O1286)</f>
        <v/>
      </c>
      <c s="72" t="str">
        <f>IF('S.D.PASTE SHEET'!P1286="","",'S.D.PASTE SHEET'!P1286)</f>
        <v/>
      </c>
      <c s="72" t="str">
        <f>IF('S.D.PASTE SHEET'!Q1286="","",'S.D.PASTE SHEET'!Q1286)</f>
        <v/>
      </c>
      <c s="72" t="str">
        <f>IF('S.D.PASTE SHEET'!R1286="","",'S.D.PASTE SHEET'!R1286)</f>
        <v/>
      </c>
      <c s="72" t="str">
        <f>IF('S.D.PASTE SHEET'!S1286="","",'S.D.PASTE SHEET'!S1286)</f>
        <v/>
      </c>
      <c s="72" t="str">
        <f>IF('S.D.PASTE SHEET'!T1286="","",'S.D.PASTE SHEET'!T1286)</f>
        <v/>
      </c>
      <c s="72" t="str">
        <f>IF('S.D.PASTE SHEET'!U1286="","",'S.D.PASTE SHEET'!U1286)</f>
        <v/>
      </c>
      <c s="72" t="str">
        <f>IF('S.D.PASTE SHEET'!V1286="","",'S.D.PASTE SHEET'!V1286)</f>
        <v/>
      </c>
      <c s="72" t="str">
        <f>IF('S.D.PASTE SHEET'!W1286="","",'S.D.PASTE SHEET'!W1286)</f>
        <v/>
      </c>
      <c s="72" t="str">
        <f>IF('S.D.PASTE SHEET'!X1286="","",'S.D.PASTE SHEET'!X1286)</f>
        <v/>
      </c>
      <c s="72" t="str">
        <f>IF('S.D.PASTE SHEET'!Y1286="","",'S.D.PASTE SHEET'!Y1286)</f>
        <v/>
      </c>
      <c s="72" t="str">
        <f>IF('S.D.PASTE SHEET'!Z1286="","",'S.D.PASTE SHEET'!Z1286)</f>
        <v/>
      </c>
      <c s="72" t="str">
        <f>IF('S.D.PASTE SHEET'!AA1286="","",'S.D.PASTE SHEET'!AA1286)</f>
        <v/>
      </c>
      <c s="72" t="str">
        <f>IF('S.D.PASTE SHEET'!AB1286="","",'S.D.PASTE SHEET'!AB1286)</f>
        <v/>
      </c>
      <c s="72" t="str">
        <f>IF('S.D.PASTE SHEET'!AC1286="","",'S.D.PASTE SHEET'!AC1286)</f>
        <v/>
      </c>
      <c s="72" t="str">
        <f>IF('S.D.PASTE SHEET'!AD1286="","",'S.D.PASTE SHEET'!AD1286)</f>
        <v/>
      </c>
      <c s="74"/>
      <c s="70" t="str">
        <f>IF(AK1286="","",IF(AK1286&gt;0,COUNT($AG$2:AG1286),""))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IF(BC1286="","",IF(BC1286&gt;0,COUNT($AY$2:AY1286),""))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7" spans="1:157" ht="15.75" customHeight="1">
      <c r="A1287" s="72" t="str">
        <f>IF('S.D.PASTE SHEET'!A1287="","",'S.D.PASTE SHEET'!A1287)</f>
        <v/>
      </c>
      <c s="72" t="str">
        <f>IF('S.D.PASTE SHEET'!B1287="","",'S.D.PASTE SHEET'!B1287)</f>
        <v/>
      </c>
      <c s="72" t="str">
        <f>IF('S.D.PASTE SHEET'!C1287="","",'S.D.PASTE SHEET'!C1287)</f>
        <v/>
      </c>
      <c s="73" t="str">
        <f>IF('S.D.PASTE SHEET'!D1287="","",'S.D.PASTE SHEET'!D1287)</f>
        <v/>
      </c>
      <c s="72" t="str">
        <f>IF('S.D.PASTE SHEET'!E1287="","",UPPER('S.D.PASTE SHEET'!E1287))</f>
        <v/>
      </c>
      <c s="72" t="str">
        <f>IF('S.D.PASTE SHEET'!F1287="","",'S.D.PASTE SHEET'!F1287)</f>
        <v/>
      </c>
      <c s="72" t="str">
        <f>IF('S.D.PASTE SHEET'!G1287="","",UPPER('S.D.PASTE SHEET'!G1287))</f>
        <v/>
      </c>
      <c s="72" t="str">
        <f>IF('S.D.PASTE SHEET'!H1287="","",UPPER('S.D.PASTE SHEET'!H1287))</f>
        <v/>
      </c>
      <c s="72" t="str">
        <f>IF('S.D.PASTE SHEET'!I1287="","",'S.D.PASTE SHEET'!I1287)</f>
        <v/>
      </c>
      <c s="73" t="str">
        <f>IF('S.D.PASTE SHEET'!J1287="","",'S.D.PASTE SHEET'!J1287)</f>
        <v/>
      </c>
      <c s="72" t="str">
        <f>IF('S.D.PASTE SHEET'!K1287="","",'S.D.PASTE SHEET'!K1287)</f>
        <v/>
      </c>
      <c s="72" t="str">
        <f>IF('S.D.PASTE SHEET'!L1287="","",'S.D.PASTE SHEET'!L1287)</f>
        <v/>
      </c>
      <c s="72" t="str">
        <f>IF('S.D.PASTE SHEET'!M1287="","",'S.D.PASTE SHEET'!M1287)</f>
        <v/>
      </c>
      <c s="72" t="str">
        <f>IF('S.D.PASTE SHEET'!N1287="","",'S.D.PASTE SHEET'!N1287)</f>
        <v/>
      </c>
      <c s="72" t="str">
        <f>IF('S.D.PASTE SHEET'!O1287="","",'S.D.PASTE SHEET'!O1287)</f>
        <v/>
      </c>
      <c s="72" t="str">
        <f>IF('S.D.PASTE SHEET'!P1287="","",'S.D.PASTE SHEET'!P1287)</f>
        <v/>
      </c>
      <c s="72" t="str">
        <f>IF('S.D.PASTE SHEET'!Q1287="","",'S.D.PASTE SHEET'!Q1287)</f>
        <v/>
      </c>
      <c s="72" t="str">
        <f>IF('S.D.PASTE SHEET'!R1287="","",'S.D.PASTE SHEET'!R1287)</f>
        <v/>
      </c>
      <c s="72" t="str">
        <f>IF('S.D.PASTE SHEET'!S1287="","",'S.D.PASTE SHEET'!S1287)</f>
        <v/>
      </c>
      <c s="72" t="str">
        <f>IF('S.D.PASTE SHEET'!T1287="","",'S.D.PASTE SHEET'!T1287)</f>
        <v/>
      </c>
      <c s="72" t="str">
        <f>IF('S.D.PASTE SHEET'!U1287="","",'S.D.PASTE SHEET'!U1287)</f>
        <v/>
      </c>
      <c s="72" t="str">
        <f>IF('S.D.PASTE SHEET'!V1287="","",'S.D.PASTE SHEET'!V1287)</f>
        <v/>
      </c>
      <c s="72" t="str">
        <f>IF('S.D.PASTE SHEET'!W1287="","",'S.D.PASTE SHEET'!W1287)</f>
        <v/>
      </c>
      <c s="72" t="str">
        <f>IF('S.D.PASTE SHEET'!X1287="","",'S.D.PASTE SHEET'!X1287)</f>
        <v/>
      </c>
      <c s="72" t="str">
        <f>IF('S.D.PASTE SHEET'!Y1287="","",'S.D.PASTE SHEET'!Y1287)</f>
        <v/>
      </c>
      <c s="72" t="str">
        <f>IF('S.D.PASTE SHEET'!Z1287="","",'S.D.PASTE SHEET'!Z1287)</f>
        <v/>
      </c>
      <c s="72" t="str">
        <f>IF('S.D.PASTE SHEET'!AA1287="","",'S.D.PASTE SHEET'!AA1287)</f>
        <v/>
      </c>
      <c s="72" t="str">
        <f>IF('S.D.PASTE SHEET'!AB1287="","",'S.D.PASTE SHEET'!AB1287)</f>
        <v/>
      </c>
      <c s="72" t="str">
        <f>IF('S.D.PASTE SHEET'!AC1287="","",'S.D.PASTE SHEET'!AC1287)</f>
        <v/>
      </c>
      <c s="72" t="str">
        <f>IF('S.D.PASTE SHEET'!AD1287="","",'S.D.PASTE SHEET'!AD1287)</f>
        <v/>
      </c>
      <c s="74"/>
      <c s="70" t="str">
        <f>IF(AK1287="","",IF(AK1287&gt;0,COUNT($AG$2:AG1287),""))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IF(BC1287="","",IF(BC1287&gt;0,COUNT($AY$2:AY1287),""))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8" spans="1:157" ht="15.75" customHeight="1">
      <c r="A1288" s="72" t="str">
        <f>IF('S.D.PASTE SHEET'!A1288="","",'S.D.PASTE SHEET'!A1288)</f>
        <v/>
      </c>
      <c s="72" t="str">
        <f>IF('S.D.PASTE SHEET'!B1288="","",'S.D.PASTE SHEET'!B1288)</f>
        <v/>
      </c>
      <c s="72" t="str">
        <f>IF('S.D.PASTE SHEET'!C1288="","",'S.D.PASTE SHEET'!C1288)</f>
        <v/>
      </c>
      <c s="73" t="str">
        <f>IF('S.D.PASTE SHEET'!D1288="","",'S.D.PASTE SHEET'!D1288)</f>
        <v/>
      </c>
      <c s="72" t="str">
        <f>IF('S.D.PASTE SHEET'!E1288="","",UPPER('S.D.PASTE SHEET'!E1288))</f>
        <v/>
      </c>
      <c s="72" t="str">
        <f>IF('S.D.PASTE SHEET'!F1288="","",'S.D.PASTE SHEET'!F1288)</f>
        <v/>
      </c>
      <c s="72" t="str">
        <f>IF('S.D.PASTE SHEET'!G1288="","",UPPER('S.D.PASTE SHEET'!G1288))</f>
        <v/>
      </c>
      <c s="72" t="str">
        <f>IF('S.D.PASTE SHEET'!H1288="","",UPPER('S.D.PASTE SHEET'!H1288))</f>
        <v/>
      </c>
      <c s="72" t="str">
        <f>IF('S.D.PASTE SHEET'!I1288="","",'S.D.PASTE SHEET'!I1288)</f>
        <v/>
      </c>
      <c s="73" t="str">
        <f>IF('S.D.PASTE SHEET'!J1288="","",'S.D.PASTE SHEET'!J1288)</f>
        <v/>
      </c>
      <c s="72" t="str">
        <f>IF('S.D.PASTE SHEET'!K1288="","",'S.D.PASTE SHEET'!K1288)</f>
        <v/>
      </c>
      <c s="72" t="str">
        <f>IF('S.D.PASTE SHEET'!L1288="","",'S.D.PASTE SHEET'!L1288)</f>
        <v/>
      </c>
      <c s="72" t="str">
        <f>IF('S.D.PASTE SHEET'!M1288="","",'S.D.PASTE SHEET'!M1288)</f>
        <v/>
      </c>
      <c s="72" t="str">
        <f>IF('S.D.PASTE SHEET'!N1288="","",'S.D.PASTE SHEET'!N1288)</f>
        <v/>
      </c>
      <c s="72" t="str">
        <f>IF('S.D.PASTE SHEET'!O1288="","",'S.D.PASTE SHEET'!O1288)</f>
        <v/>
      </c>
      <c s="72" t="str">
        <f>IF('S.D.PASTE SHEET'!P1288="","",'S.D.PASTE SHEET'!P1288)</f>
        <v/>
      </c>
      <c s="72" t="str">
        <f>IF('S.D.PASTE SHEET'!Q1288="","",'S.D.PASTE SHEET'!Q1288)</f>
        <v/>
      </c>
      <c s="72" t="str">
        <f>IF('S.D.PASTE SHEET'!R1288="","",'S.D.PASTE SHEET'!R1288)</f>
        <v/>
      </c>
      <c s="72" t="str">
        <f>IF('S.D.PASTE SHEET'!S1288="","",'S.D.PASTE SHEET'!S1288)</f>
        <v/>
      </c>
      <c s="72" t="str">
        <f>IF('S.D.PASTE SHEET'!T1288="","",'S.D.PASTE SHEET'!T1288)</f>
        <v/>
      </c>
      <c s="72" t="str">
        <f>IF('S.D.PASTE SHEET'!U1288="","",'S.D.PASTE SHEET'!U1288)</f>
        <v/>
      </c>
      <c s="72" t="str">
        <f>IF('S.D.PASTE SHEET'!V1288="","",'S.D.PASTE SHEET'!V1288)</f>
        <v/>
      </c>
      <c s="72" t="str">
        <f>IF('S.D.PASTE SHEET'!W1288="","",'S.D.PASTE SHEET'!W1288)</f>
        <v/>
      </c>
      <c s="72" t="str">
        <f>IF('S.D.PASTE SHEET'!X1288="","",'S.D.PASTE SHEET'!X1288)</f>
        <v/>
      </c>
      <c s="72" t="str">
        <f>IF('S.D.PASTE SHEET'!Y1288="","",'S.D.PASTE SHEET'!Y1288)</f>
        <v/>
      </c>
      <c s="72" t="str">
        <f>IF('S.D.PASTE SHEET'!Z1288="","",'S.D.PASTE SHEET'!Z1288)</f>
        <v/>
      </c>
      <c s="72" t="str">
        <f>IF('S.D.PASTE SHEET'!AA1288="","",'S.D.PASTE SHEET'!AA1288)</f>
        <v/>
      </c>
      <c s="72" t="str">
        <f>IF('S.D.PASTE SHEET'!AB1288="","",'S.D.PASTE SHEET'!AB1288)</f>
        <v/>
      </c>
      <c s="72" t="str">
        <f>IF('S.D.PASTE SHEET'!AC1288="","",'S.D.PASTE SHEET'!AC1288)</f>
        <v/>
      </c>
      <c s="72" t="str">
        <f>IF('S.D.PASTE SHEET'!AD1288="","",'S.D.PASTE SHEET'!AD1288)</f>
        <v/>
      </c>
      <c s="74"/>
      <c s="70" t="str">
        <f>IF(AK1288="","",IF(AK1288&gt;0,COUNT($AG$2:AG1288),""))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IF(BC1288="","",IF(BC1288&gt;0,COUNT($AY$2:AY1288),""))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89" spans="1:157" ht="15.75" customHeight="1">
      <c r="A1289" s="72" t="str">
        <f>IF('S.D.PASTE SHEET'!A1289="","",'S.D.PASTE SHEET'!A1289)</f>
        <v/>
      </c>
      <c s="72" t="str">
        <f>IF('S.D.PASTE SHEET'!B1289="","",'S.D.PASTE SHEET'!B1289)</f>
        <v/>
      </c>
      <c s="72" t="str">
        <f>IF('S.D.PASTE SHEET'!C1289="","",'S.D.PASTE SHEET'!C1289)</f>
        <v/>
      </c>
      <c s="73" t="str">
        <f>IF('S.D.PASTE SHEET'!D1289="","",'S.D.PASTE SHEET'!D1289)</f>
        <v/>
      </c>
      <c s="72" t="str">
        <f>IF('S.D.PASTE SHEET'!E1289="","",UPPER('S.D.PASTE SHEET'!E1289))</f>
        <v/>
      </c>
      <c s="72" t="str">
        <f>IF('S.D.PASTE SHEET'!F1289="","",'S.D.PASTE SHEET'!F1289)</f>
        <v/>
      </c>
      <c s="72" t="str">
        <f>IF('S.D.PASTE SHEET'!G1289="","",UPPER('S.D.PASTE SHEET'!G1289))</f>
        <v/>
      </c>
      <c s="72" t="str">
        <f>IF('S.D.PASTE SHEET'!H1289="","",UPPER('S.D.PASTE SHEET'!H1289))</f>
        <v/>
      </c>
      <c s="72" t="str">
        <f>IF('S.D.PASTE SHEET'!I1289="","",'S.D.PASTE SHEET'!I1289)</f>
        <v/>
      </c>
      <c s="73" t="str">
        <f>IF('S.D.PASTE SHEET'!J1289="","",'S.D.PASTE SHEET'!J1289)</f>
        <v/>
      </c>
      <c s="72" t="str">
        <f>IF('S.D.PASTE SHEET'!K1289="","",'S.D.PASTE SHEET'!K1289)</f>
        <v/>
      </c>
      <c s="72" t="str">
        <f>IF('S.D.PASTE SHEET'!L1289="","",'S.D.PASTE SHEET'!L1289)</f>
        <v/>
      </c>
      <c s="72" t="str">
        <f>IF('S.D.PASTE SHEET'!M1289="","",'S.D.PASTE SHEET'!M1289)</f>
        <v/>
      </c>
      <c s="72" t="str">
        <f>IF('S.D.PASTE SHEET'!N1289="","",'S.D.PASTE SHEET'!N1289)</f>
        <v/>
      </c>
      <c s="72" t="str">
        <f>IF('S.D.PASTE SHEET'!O1289="","",'S.D.PASTE SHEET'!O1289)</f>
        <v/>
      </c>
      <c s="72" t="str">
        <f>IF('S.D.PASTE SHEET'!P1289="","",'S.D.PASTE SHEET'!P1289)</f>
        <v/>
      </c>
      <c s="72" t="str">
        <f>IF('S.D.PASTE SHEET'!Q1289="","",'S.D.PASTE SHEET'!Q1289)</f>
        <v/>
      </c>
      <c s="72" t="str">
        <f>IF('S.D.PASTE SHEET'!R1289="","",'S.D.PASTE SHEET'!R1289)</f>
        <v/>
      </c>
      <c s="72" t="str">
        <f>IF('S.D.PASTE SHEET'!S1289="","",'S.D.PASTE SHEET'!S1289)</f>
        <v/>
      </c>
      <c s="72" t="str">
        <f>IF('S.D.PASTE SHEET'!T1289="","",'S.D.PASTE SHEET'!T1289)</f>
        <v/>
      </c>
      <c s="72" t="str">
        <f>IF('S.D.PASTE SHEET'!U1289="","",'S.D.PASTE SHEET'!U1289)</f>
        <v/>
      </c>
      <c s="72" t="str">
        <f>IF('S.D.PASTE SHEET'!V1289="","",'S.D.PASTE SHEET'!V1289)</f>
        <v/>
      </c>
      <c s="72" t="str">
        <f>IF('S.D.PASTE SHEET'!W1289="","",'S.D.PASTE SHEET'!W1289)</f>
        <v/>
      </c>
      <c s="72" t="str">
        <f>IF('S.D.PASTE SHEET'!X1289="","",'S.D.PASTE SHEET'!X1289)</f>
        <v/>
      </c>
      <c s="72" t="str">
        <f>IF('S.D.PASTE SHEET'!Y1289="","",'S.D.PASTE SHEET'!Y1289)</f>
        <v/>
      </c>
      <c s="72" t="str">
        <f>IF('S.D.PASTE SHEET'!Z1289="","",'S.D.PASTE SHEET'!Z1289)</f>
        <v/>
      </c>
      <c s="72" t="str">
        <f>IF('S.D.PASTE SHEET'!AA1289="","",'S.D.PASTE SHEET'!AA1289)</f>
        <v/>
      </c>
      <c s="72" t="str">
        <f>IF('S.D.PASTE SHEET'!AB1289="","",'S.D.PASTE SHEET'!AB1289)</f>
        <v/>
      </c>
      <c s="72" t="str">
        <f>IF('S.D.PASTE SHEET'!AC1289="","",'S.D.PASTE SHEET'!AC1289)</f>
        <v/>
      </c>
      <c s="72" t="str">
        <f>IF('S.D.PASTE SHEET'!AD1289="","",'S.D.PASTE SHEET'!AD1289)</f>
        <v/>
      </c>
      <c s="74"/>
      <c s="70" t="str">
        <f>IF(AK1289="","",IF(AK1289&gt;0,COUNT($AG$2:AG1289),""))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IF(BC1289="","",IF(BC1289&gt;0,COUNT($AY$2:AY1289),""))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0" spans="1:157" ht="15.75" customHeight="1">
      <c r="A1290" s="72" t="str">
        <f>IF('S.D.PASTE SHEET'!A1290="","",'S.D.PASTE SHEET'!A1290)</f>
        <v/>
      </c>
      <c s="72" t="str">
        <f>IF('S.D.PASTE SHEET'!B1290="","",'S.D.PASTE SHEET'!B1290)</f>
        <v/>
      </c>
      <c s="72" t="str">
        <f>IF('S.D.PASTE SHEET'!C1290="","",'S.D.PASTE SHEET'!C1290)</f>
        <v/>
      </c>
      <c s="73" t="str">
        <f>IF('S.D.PASTE SHEET'!D1290="","",'S.D.PASTE SHEET'!D1290)</f>
        <v/>
      </c>
      <c s="72" t="str">
        <f>IF('S.D.PASTE SHEET'!E1290="","",UPPER('S.D.PASTE SHEET'!E1290))</f>
        <v/>
      </c>
      <c s="72" t="str">
        <f>IF('S.D.PASTE SHEET'!F1290="","",'S.D.PASTE SHEET'!F1290)</f>
        <v/>
      </c>
      <c s="72" t="str">
        <f>IF('S.D.PASTE SHEET'!G1290="","",UPPER('S.D.PASTE SHEET'!G1290))</f>
        <v/>
      </c>
      <c s="72" t="str">
        <f>IF('S.D.PASTE SHEET'!H1290="","",UPPER('S.D.PASTE SHEET'!H1290))</f>
        <v/>
      </c>
      <c s="72" t="str">
        <f>IF('S.D.PASTE SHEET'!I1290="","",'S.D.PASTE SHEET'!I1290)</f>
        <v/>
      </c>
      <c s="73" t="str">
        <f>IF('S.D.PASTE SHEET'!J1290="","",'S.D.PASTE SHEET'!J1290)</f>
        <v/>
      </c>
      <c s="72" t="str">
        <f>IF('S.D.PASTE SHEET'!K1290="","",'S.D.PASTE SHEET'!K1290)</f>
        <v/>
      </c>
      <c s="72" t="str">
        <f>IF('S.D.PASTE SHEET'!L1290="","",'S.D.PASTE SHEET'!L1290)</f>
        <v/>
      </c>
      <c s="72" t="str">
        <f>IF('S.D.PASTE SHEET'!M1290="","",'S.D.PASTE SHEET'!M1290)</f>
        <v/>
      </c>
      <c s="72" t="str">
        <f>IF('S.D.PASTE SHEET'!N1290="","",'S.D.PASTE SHEET'!N1290)</f>
        <v/>
      </c>
      <c s="72" t="str">
        <f>IF('S.D.PASTE SHEET'!O1290="","",'S.D.PASTE SHEET'!O1290)</f>
        <v/>
      </c>
      <c s="72" t="str">
        <f>IF('S.D.PASTE SHEET'!P1290="","",'S.D.PASTE SHEET'!P1290)</f>
        <v/>
      </c>
      <c s="72" t="str">
        <f>IF('S.D.PASTE SHEET'!Q1290="","",'S.D.PASTE SHEET'!Q1290)</f>
        <v/>
      </c>
      <c s="72" t="str">
        <f>IF('S.D.PASTE SHEET'!R1290="","",'S.D.PASTE SHEET'!R1290)</f>
        <v/>
      </c>
      <c s="72" t="str">
        <f>IF('S.D.PASTE SHEET'!S1290="","",'S.D.PASTE SHEET'!S1290)</f>
        <v/>
      </c>
      <c s="72" t="str">
        <f>IF('S.D.PASTE SHEET'!T1290="","",'S.D.PASTE SHEET'!T1290)</f>
        <v/>
      </c>
      <c s="72" t="str">
        <f>IF('S.D.PASTE SHEET'!U1290="","",'S.D.PASTE SHEET'!U1290)</f>
        <v/>
      </c>
      <c s="72" t="str">
        <f>IF('S.D.PASTE SHEET'!V1290="","",'S.D.PASTE SHEET'!V1290)</f>
        <v/>
      </c>
      <c s="72" t="str">
        <f>IF('S.D.PASTE SHEET'!W1290="","",'S.D.PASTE SHEET'!W1290)</f>
        <v/>
      </c>
      <c s="72" t="str">
        <f>IF('S.D.PASTE SHEET'!X1290="","",'S.D.PASTE SHEET'!X1290)</f>
        <v/>
      </c>
      <c s="72" t="str">
        <f>IF('S.D.PASTE SHEET'!Y1290="","",'S.D.PASTE SHEET'!Y1290)</f>
        <v/>
      </c>
      <c s="72" t="str">
        <f>IF('S.D.PASTE SHEET'!Z1290="","",'S.D.PASTE SHEET'!Z1290)</f>
        <v/>
      </c>
      <c s="72" t="str">
        <f>IF('S.D.PASTE SHEET'!AA1290="","",'S.D.PASTE SHEET'!AA1290)</f>
        <v/>
      </c>
      <c s="72" t="str">
        <f>IF('S.D.PASTE SHEET'!AB1290="","",'S.D.PASTE SHEET'!AB1290)</f>
        <v/>
      </c>
      <c s="72" t="str">
        <f>IF('S.D.PASTE SHEET'!AC1290="","",'S.D.PASTE SHEET'!AC1290)</f>
        <v/>
      </c>
      <c s="72" t="str">
        <f>IF('S.D.PASTE SHEET'!AD1290="","",'S.D.PASTE SHEET'!AD1290)</f>
        <v/>
      </c>
      <c s="74"/>
      <c s="70" t="str">
        <f>IF(AK1290="","",IF(AK1290&gt;0,COUNT($AG$2:AG1290),""))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IF(BC1290="","",IF(BC1290&gt;0,COUNT($AY$2:AY1290),""))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1" spans="1:157" ht="15.75" customHeight="1">
      <c r="A1291" s="72" t="str">
        <f>IF('S.D.PASTE SHEET'!A1291="","",'S.D.PASTE SHEET'!A1291)</f>
        <v/>
      </c>
      <c s="72" t="str">
        <f>IF('S.D.PASTE SHEET'!B1291="","",'S.D.PASTE SHEET'!B1291)</f>
        <v/>
      </c>
      <c s="72" t="str">
        <f>IF('S.D.PASTE SHEET'!C1291="","",'S.D.PASTE SHEET'!C1291)</f>
        <v/>
      </c>
      <c s="73" t="str">
        <f>IF('S.D.PASTE SHEET'!D1291="","",'S.D.PASTE SHEET'!D1291)</f>
        <v/>
      </c>
      <c s="72" t="str">
        <f>IF('S.D.PASTE SHEET'!E1291="","",UPPER('S.D.PASTE SHEET'!E1291))</f>
        <v/>
      </c>
      <c s="72" t="str">
        <f>IF('S.D.PASTE SHEET'!F1291="","",'S.D.PASTE SHEET'!F1291)</f>
        <v/>
      </c>
      <c s="72" t="str">
        <f>IF('S.D.PASTE SHEET'!G1291="","",UPPER('S.D.PASTE SHEET'!G1291))</f>
        <v/>
      </c>
      <c s="72" t="str">
        <f>IF('S.D.PASTE SHEET'!H1291="","",UPPER('S.D.PASTE SHEET'!H1291))</f>
        <v/>
      </c>
      <c s="72" t="str">
        <f>IF('S.D.PASTE SHEET'!I1291="","",'S.D.PASTE SHEET'!I1291)</f>
        <v/>
      </c>
      <c s="73" t="str">
        <f>IF('S.D.PASTE SHEET'!J1291="","",'S.D.PASTE SHEET'!J1291)</f>
        <v/>
      </c>
      <c s="72" t="str">
        <f>IF('S.D.PASTE SHEET'!K1291="","",'S.D.PASTE SHEET'!K1291)</f>
        <v/>
      </c>
      <c s="72" t="str">
        <f>IF('S.D.PASTE SHEET'!L1291="","",'S.D.PASTE SHEET'!L1291)</f>
        <v/>
      </c>
      <c s="72" t="str">
        <f>IF('S.D.PASTE SHEET'!M1291="","",'S.D.PASTE SHEET'!M1291)</f>
        <v/>
      </c>
      <c s="72" t="str">
        <f>IF('S.D.PASTE SHEET'!N1291="","",'S.D.PASTE SHEET'!N1291)</f>
        <v/>
      </c>
      <c s="72" t="str">
        <f>IF('S.D.PASTE SHEET'!O1291="","",'S.D.PASTE SHEET'!O1291)</f>
        <v/>
      </c>
      <c s="72" t="str">
        <f>IF('S.D.PASTE SHEET'!P1291="","",'S.D.PASTE SHEET'!P1291)</f>
        <v/>
      </c>
      <c s="72" t="str">
        <f>IF('S.D.PASTE SHEET'!Q1291="","",'S.D.PASTE SHEET'!Q1291)</f>
        <v/>
      </c>
      <c s="72" t="str">
        <f>IF('S.D.PASTE SHEET'!R1291="","",'S.D.PASTE SHEET'!R1291)</f>
        <v/>
      </c>
      <c s="72" t="str">
        <f>IF('S.D.PASTE SHEET'!S1291="","",'S.D.PASTE SHEET'!S1291)</f>
        <v/>
      </c>
      <c s="72" t="str">
        <f>IF('S.D.PASTE SHEET'!T1291="","",'S.D.PASTE SHEET'!T1291)</f>
        <v/>
      </c>
      <c s="72" t="str">
        <f>IF('S.D.PASTE SHEET'!U1291="","",'S.D.PASTE SHEET'!U1291)</f>
        <v/>
      </c>
      <c s="72" t="str">
        <f>IF('S.D.PASTE SHEET'!V1291="","",'S.D.PASTE SHEET'!V1291)</f>
        <v/>
      </c>
      <c s="72" t="str">
        <f>IF('S.D.PASTE SHEET'!W1291="","",'S.D.PASTE SHEET'!W1291)</f>
        <v/>
      </c>
      <c s="72" t="str">
        <f>IF('S.D.PASTE SHEET'!X1291="","",'S.D.PASTE SHEET'!X1291)</f>
        <v/>
      </c>
      <c s="72" t="str">
        <f>IF('S.D.PASTE SHEET'!Y1291="","",'S.D.PASTE SHEET'!Y1291)</f>
        <v/>
      </c>
      <c s="72" t="str">
        <f>IF('S.D.PASTE SHEET'!Z1291="","",'S.D.PASTE SHEET'!Z1291)</f>
        <v/>
      </c>
      <c s="72" t="str">
        <f>IF('S.D.PASTE SHEET'!AA1291="","",'S.D.PASTE SHEET'!AA1291)</f>
        <v/>
      </c>
      <c s="72" t="str">
        <f>IF('S.D.PASTE SHEET'!AB1291="","",'S.D.PASTE SHEET'!AB1291)</f>
        <v/>
      </c>
      <c s="72" t="str">
        <f>IF('S.D.PASTE SHEET'!AC1291="","",'S.D.PASTE SHEET'!AC1291)</f>
        <v/>
      </c>
      <c s="72" t="str">
        <f>IF('S.D.PASTE SHEET'!AD1291="","",'S.D.PASTE SHEET'!AD1291)</f>
        <v/>
      </c>
      <c s="74"/>
      <c s="70" t="str">
        <f>IF(AK1291="","",IF(AK1291&gt;0,COUNT($AG$2:AG1291),""))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IF(BC1291="","",IF(BC1291&gt;0,COUNT($AY$2:AY1291),""))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2" spans="1:157" ht="15.75" customHeight="1">
      <c r="A1292" s="72" t="str">
        <f>IF('S.D.PASTE SHEET'!A1292="","",'S.D.PASTE SHEET'!A1292)</f>
        <v/>
      </c>
      <c s="72" t="str">
        <f>IF('S.D.PASTE SHEET'!B1292="","",'S.D.PASTE SHEET'!B1292)</f>
        <v/>
      </c>
      <c s="72" t="str">
        <f>IF('S.D.PASTE SHEET'!C1292="","",'S.D.PASTE SHEET'!C1292)</f>
        <v/>
      </c>
      <c s="73" t="str">
        <f>IF('S.D.PASTE SHEET'!D1292="","",'S.D.PASTE SHEET'!D1292)</f>
        <v/>
      </c>
      <c s="72" t="str">
        <f>IF('S.D.PASTE SHEET'!E1292="","",UPPER('S.D.PASTE SHEET'!E1292))</f>
        <v/>
      </c>
      <c s="72" t="str">
        <f>IF('S.D.PASTE SHEET'!F1292="","",'S.D.PASTE SHEET'!F1292)</f>
        <v/>
      </c>
      <c s="72" t="str">
        <f>IF('S.D.PASTE SHEET'!G1292="","",UPPER('S.D.PASTE SHEET'!G1292))</f>
        <v/>
      </c>
      <c s="72" t="str">
        <f>IF('S.D.PASTE SHEET'!H1292="","",UPPER('S.D.PASTE SHEET'!H1292))</f>
        <v/>
      </c>
      <c s="72" t="str">
        <f>IF('S.D.PASTE SHEET'!I1292="","",'S.D.PASTE SHEET'!I1292)</f>
        <v/>
      </c>
      <c s="73" t="str">
        <f>IF('S.D.PASTE SHEET'!J1292="","",'S.D.PASTE SHEET'!J1292)</f>
        <v/>
      </c>
      <c s="72" t="str">
        <f>IF('S.D.PASTE SHEET'!K1292="","",'S.D.PASTE SHEET'!K1292)</f>
        <v/>
      </c>
      <c s="72" t="str">
        <f>IF('S.D.PASTE SHEET'!L1292="","",'S.D.PASTE SHEET'!L1292)</f>
        <v/>
      </c>
      <c s="72" t="str">
        <f>IF('S.D.PASTE SHEET'!M1292="","",'S.D.PASTE SHEET'!M1292)</f>
        <v/>
      </c>
      <c s="72" t="str">
        <f>IF('S.D.PASTE SHEET'!N1292="","",'S.D.PASTE SHEET'!N1292)</f>
        <v/>
      </c>
      <c s="72" t="str">
        <f>IF('S.D.PASTE SHEET'!O1292="","",'S.D.PASTE SHEET'!O1292)</f>
        <v/>
      </c>
      <c s="72" t="str">
        <f>IF('S.D.PASTE SHEET'!P1292="","",'S.D.PASTE SHEET'!P1292)</f>
        <v/>
      </c>
      <c s="72" t="str">
        <f>IF('S.D.PASTE SHEET'!Q1292="","",'S.D.PASTE SHEET'!Q1292)</f>
        <v/>
      </c>
      <c s="72" t="str">
        <f>IF('S.D.PASTE SHEET'!R1292="","",'S.D.PASTE SHEET'!R1292)</f>
        <v/>
      </c>
      <c s="72" t="str">
        <f>IF('S.D.PASTE SHEET'!S1292="","",'S.D.PASTE SHEET'!S1292)</f>
        <v/>
      </c>
      <c s="72" t="str">
        <f>IF('S.D.PASTE SHEET'!T1292="","",'S.D.PASTE SHEET'!T1292)</f>
        <v/>
      </c>
      <c s="72" t="str">
        <f>IF('S.D.PASTE SHEET'!U1292="","",'S.D.PASTE SHEET'!U1292)</f>
        <v/>
      </c>
      <c s="72" t="str">
        <f>IF('S.D.PASTE SHEET'!V1292="","",'S.D.PASTE SHEET'!V1292)</f>
        <v/>
      </c>
      <c s="72" t="str">
        <f>IF('S.D.PASTE SHEET'!W1292="","",'S.D.PASTE SHEET'!W1292)</f>
        <v/>
      </c>
      <c s="72" t="str">
        <f>IF('S.D.PASTE SHEET'!X1292="","",'S.D.PASTE SHEET'!X1292)</f>
        <v/>
      </c>
      <c s="72" t="str">
        <f>IF('S.D.PASTE SHEET'!Y1292="","",'S.D.PASTE SHEET'!Y1292)</f>
        <v/>
      </c>
      <c s="72" t="str">
        <f>IF('S.D.PASTE SHEET'!Z1292="","",'S.D.PASTE SHEET'!Z1292)</f>
        <v/>
      </c>
      <c s="72" t="str">
        <f>IF('S.D.PASTE SHEET'!AA1292="","",'S.D.PASTE SHEET'!AA1292)</f>
        <v/>
      </c>
      <c s="72" t="str">
        <f>IF('S.D.PASTE SHEET'!AB1292="","",'S.D.PASTE SHEET'!AB1292)</f>
        <v/>
      </c>
      <c s="72" t="str">
        <f>IF('S.D.PASTE SHEET'!AC1292="","",'S.D.PASTE SHEET'!AC1292)</f>
        <v/>
      </c>
      <c s="72" t="str">
        <f>IF('S.D.PASTE SHEET'!AD1292="","",'S.D.PASTE SHEET'!AD1292)</f>
        <v/>
      </c>
      <c s="74"/>
      <c s="70" t="str">
        <f>IF(AK1292="","",IF(AK1292&gt;0,COUNT($AG$2:AG1292),""))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IF(BC1292="","",IF(BC1292&gt;0,COUNT($AY$2:AY1292),""))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3" spans="1:157" ht="15.75" customHeight="1">
      <c r="A1293" s="72" t="str">
        <f>IF('S.D.PASTE SHEET'!A1293="","",'S.D.PASTE SHEET'!A1293)</f>
        <v/>
      </c>
      <c s="72" t="str">
        <f>IF('S.D.PASTE SHEET'!B1293="","",'S.D.PASTE SHEET'!B1293)</f>
        <v/>
      </c>
      <c s="72" t="str">
        <f>IF('S.D.PASTE SHEET'!C1293="","",'S.D.PASTE SHEET'!C1293)</f>
        <v/>
      </c>
      <c s="73" t="str">
        <f>IF('S.D.PASTE SHEET'!D1293="","",'S.D.PASTE SHEET'!D1293)</f>
        <v/>
      </c>
      <c s="72" t="str">
        <f>IF('S.D.PASTE SHEET'!E1293="","",UPPER('S.D.PASTE SHEET'!E1293))</f>
        <v/>
      </c>
      <c s="72" t="str">
        <f>IF('S.D.PASTE SHEET'!F1293="","",'S.D.PASTE SHEET'!F1293)</f>
        <v/>
      </c>
      <c s="72" t="str">
        <f>IF('S.D.PASTE SHEET'!G1293="","",UPPER('S.D.PASTE SHEET'!G1293))</f>
        <v/>
      </c>
      <c s="72" t="str">
        <f>IF('S.D.PASTE SHEET'!H1293="","",UPPER('S.D.PASTE SHEET'!H1293))</f>
        <v/>
      </c>
      <c s="72" t="str">
        <f>IF('S.D.PASTE SHEET'!I1293="","",'S.D.PASTE SHEET'!I1293)</f>
        <v/>
      </c>
      <c s="73" t="str">
        <f>IF('S.D.PASTE SHEET'!J1293="","",'S.D.PASTE SHEET'!J1293)</f>
        <v/>
      </c>
      <c s="72" t="str">
        <f>IF('S.D.PASTE SHEET'!K1293="","",'S.D.PASTE SHEET'!K1293)</f>
        <v/>
      </c>
      <c s="72" t="str">
        <f>IF('S.D.PASTE SHEET'!L1293="","",'S.D.PASTE SHEET'!L1293)</f>
        <v/>
      </c>
      <c s="72" t="str">
        <f>IF('S.D.PASTE SHEET'!M1293="","",'S.D.PASTE SHEET'!M1293)</f>
        <v/>
      </c>
      <c s="72" t="str">
        <f>IF('S.D.PASTE SHEET'!N1293="","",'S.D.PASTE SHEET'!N1293)</f>
        <v/>
      </c>
      <c s="72" t="str">
        <f>IF('S.D.PASTE SHEET'!O1293="","",'S.D.PASTE SHEET'!O1293)</f>
        <v/>
      </c>
      <c s="72" t="str">
        <f>IF('S.D.PASTE SHEET'!P1293="","",'S.D.PASTE SHEET'!P1293)</f>
        <v/>
      </c>
      <c s="72" t="str">
        <f>IF('S.D.PASTE SHEET'!Q1293="","",'S.D.PASTE SHEET'!Q1293)</f>
        <v/>
      </c>
      <c s="72" t="str">
        <f>IF('S.D.PASTE SHEET'!R1293="","",'S.D.PASTE SHEET'!R1293)</f>
        <v/>
      </c>
      <c s="72" t="str">
        <f>IF('S.D.PASTE SHEET'!S1293="","",'S.D.PASTE SHEET'!S1293)</f>
        <v/>
      </c>
      <c s="72" t="str">
        <f>IF('S.D.PASTE SHEET'!T1293="","",'S.D.PASTE SHEET'!T1293)</f>
        <v/>
      </c>
      <c s="72" t="str">
        <f>IF('S.D.PASTE SHEET'!U1293="","",'S.D.PASTE SHEET'!U1293)</f>
        <v/>
      </c>
      <c s="72" t="str">
        <f>IF('S.D.PASTE SHEET'!V1293="","",'S.D.PASTE SHEET'!V1293)</f>
        <v/>
      </c>
      <c s="72" t="str">
        <f>IF('S.D.PASTE SHEET'!W1293="","",'S.D.PASTE SHEET'!W1293)</f>
        <v/>
      </c>
      <c s="72" t="str">
        <f>IF('S.D.PASTE SHEET'!X1293="","",'S.D.PASTE SHEET'!X1293)</f>
        <v/>
      </c>
      <c s="72" t="str">
        <f>IF('S.D.PASTE SHEET'!Y1293="","",'S.D.PASTE SHEET'!Y1293)</f>
        <v/>
      </c>
      <c s="72" t="str">
        <f>IF('S.D.PASTE SHEET'!Z1293="","",'S.D.PASTE SHEET'!Z1293)</f>
        <v/>
      </c>
      <c s="72" t="str">
        <f>IF('S.D.PASTE SHEET'!AA1293="","",'S.D.PASTE SHEET'!AA1293)</f>
        <v/>
      </c>
      <c s="72" t="str">
        <f>IF('S.D.PASTE SHEET'!AB1293="","",'S.D.PASTE SHEET'!AB1293)</f>
        <v/>
      </c>
      <c s="72" t="str">
        <f>IF('S.D.PASTE SHEET'!AC1293="","",'S.D.PASTE SHEET'!AC1293)</f>
        <v/>
      </c>
      <c s="72" t="str">
        <f>IF('S.D.PASTE SHEET'!AD1293="","",'S.D.PASTE SHEET'!AD1293)</f>
        <v/>
      </c>
      <c s="74"/>
      <c s="70" t="str">
        <f>IF(AK1293="","",IF(AK1293&gt;0,COUNT($AG$2:AG1293),""))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IF(BC1293="","",IF(BC1293&gt;0,COUNT($AY$2:AY1293),""))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4" spans="1:157" ht="15.75" customHeight="1">
      <c r="A1294" s="72" t="str">
        <f>IF('S.D.PASTE SHEET'!A1294="","",'S.D.PASTE SHEET'!A1294)</f>
        <v/>
      </c>
      <c s="72" t="str">
        <f>IF('S.D.PASTE SHEET'!B1294="","",'S.D.PASTE SHEET'!B1294)</f>
        <v/>
      </c>
      <c s="72" t="str">
        <f>IF('S.D.PASTE SHEET'!C1294="","",'S.D.PASTE SHEET'!C1294)</f>
        <v/>
      </c>
      <c s="73" t="str">
        <f>IF('S.D.PASTE SHEET'!D1294="","",'S.D.PASTE SHEET'!D1294)</f>
        <v/>
      </c>
      <c s="72" t="str">
        <f>IF('S.D.PASTE SHEET'!E1294="","",UPPER('S.D.PASTE SHEET'!E1294))</f>
        <v/>
      </c>
      <c s="72" t="str">
        <f>IF('S.D.PASTE SHEET'!F1294="","",'S.D.PASTE SHEET'!F1294)</f>
        <v/>
      </c>
      <c s="72" t="str">
        <f>IF('S.D.PASTE SHEET'!G1294="","",UPPER('S.D.PASTE SHEET'!G1294))</f>
        <v/>
      </c>
      <c s="72" t="str">
        <f>IF('S.D.PASTE SHEET'!H1294="","",UPPER('S.D.PASTE SHEET'!H1294))</f>
        <v/>
      </c>
      <c s="72" t="str">
        <f>IF('S.D.PASTE SHEET'!I1294="","",'S.D.PASTE SHEET'!I1294)</f>
        <v/>
      </c>
      <c s="73" t="str">
        <f>IF('S.D.PASTE SHEET'!J1294="","",'S.D.PASTE SHEET'!J1294)</f>
        <v/>
      </c>
      <c s="72" t="str">
        <f>IF('S.D.PASTE SHEET'!K1294="","",'S.D.PASTE SHEET'!K1294)</f>
        <v/>
      </c>
      <c s="72" t="str">
        <f>IF('S.D.PASTE SHEET'!L1294="","",'S.D.PASTE SHEET'!L1294)</f>
        <v/>
      </c>
      <c s="72" t="str">
        <f>IF('S.D.PASTE SHEET'!M1294="","",'S.D.PASTE SHEET'!M1294)</f>
        <v/>
      </c>
      <c s="72" t="str">
        <f>IF('S.D.PASTE SHEET'!N1294="","",'S.D.PASTE SHEET'!N1294)</f>
        <v/>
      </c>
      <c s="72" t="str">
        <f>IF('S.D.PASTE SHEET'!O1294="","",'S.D.PASTE SHEET'!O1294)</f>
        <v/>
      </c>
      <c s="72" t="str">
        <f>IF('S.D.PASTE SHEET'!P1294="","",'S.D.PASTE SHEET'!P1294)</f>
        <v/>
      </c>
      <c s="72" t="str">
        <f>IF('S.D.PASTE SHEET'!Q1294="","",'S.D.PASTE SHEET'!Q1294)</f>
        <v/>
      </c>
      <c s="72" t="str">
        <f>IF('S.D.PASTE SHEET'!R1294="","",'S.D.PASTE SHEET'!R1294)</f>
        <v/>
      </c>
      <c s="72" t="str">
        <f>IF('S.D.PASTE SHEET'!S1294="","",'S.D.PASTE SHEET'!S1294)</f>
        <v/>
      </c>
      <c s="72" t="str">
        <f>IF('S.D.PASTE SHEET'!T1294="","",'S.D.PASTE SHEET'!T1294)</f>
        <v/>
      </c>
      <c s="72" t="str">
        <f>IF('S.D.PASTE SHEET'!U1294="","",'S.D.PASTE SHEET'!U1294)</f>
        <v/>
      </c>
      <c s="72" t="str">
        <f>IF('S.D.PASTE SHEET'!V1294="","",'S.D.PASTE SHEET'!V1294)</f>
        <v/>
      </c>
      <c s="72" t="str">
        <f>IF('S.D.PASTE SHEET'!W1294="","",'S.D.PASTE SHEET'!W1294)</f>
        <v/>
      </c>
      <c s="72" t="str">
        <f>IF('S.D.PASTE SHEET'!X1294="","",'S.D.PASTE SHEET'!X1294)</f>
        <v/>
      </c>
      <c s="72" t="str">
        <f>IF('S.D.PASTE SHEET'!Y1294="","",'S.D.PASTE SHEET'!Y1294)</f>
        <v/>
      </c>
      <c s="72" t="str">
        <f>IF('S.D.PASTE SHEET'!Z1294="","",'S.D.PASTE SHEET'!Z1294)</f>
        <v/>
      </c>
      <c s="72" t="str">
        <f>IF('S.D.PASTE SHEET'!AA1294="","",'S.D.PASTE SHEET'!AA1294)</f>
        <v/>
      </c>
      <c s="72" t="str">
        <f>IF('S.D.PASTE SHEET'!AB1294="","",'S.D.PASTE SHEET'!AB1294)</f>
        <v/>
      </c>
      <c s="72" t="str">
        <f>IF('S.D.PASTE SHEET'!AC1294="","",'S.D.PASTE SHEET'!AC1294)</f>
        <v/>
      </c>
      <c s="72" t="str">
        <f>IF('S.D.PASTE SHEET'!AD1294="","",'S.D.PASTE SHEET'!AD1294)</f>
        <v/>
      </c>
      <c s="74"/>
      <c s="70" t="str">
        <f>IF(AK1294="","",IF(AK1294&gt;0,COUNT($AG$2:AG1294),""))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IF(BC1294="","",IF(BC1294&gt;0,COUNT($AY$2:AY1294),""))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5" spans="1:157" ht="15.75" customHeight="1">
      <c r="A1295" s="72" t="str">
        <f>IF('S.D.PASTE SHEET'!A1295="","",'S.D.PASTE SHEET'!A1295)</f>
        <v/>
      </c>
      <c s="72" t="str">
        <f>IF('S.D.PASTE SHEET'!B1295="","",'S.D.PASTE SHEET'!B1295)</f>
        <v/>
      </c>
      <c s="72" t="str">
        <f>IF('S.D.PASTE SHEET'!C1295="","",'S.D.PASTE SHEET'!C1295)</f>
        <v/>
      </c>
      <c s="73" t="str">
        <f>IF('S.D.PASTE SHEET'!D1295="","",'S.D.PASTE SHEET'!D1295)</f>
        <v/>
      </c>
      <c s="72" t="str">
        <f>IF('S.D.PASTE SHEET'!E1295="","",UPPER('S.D.PASTE SHEET'!E1295))</f>
        <v/>
      </c>
      <c s="72" t="str">
        <f>IF('S.D.PASTE SHEET'!F1295="","",'S.D.PASTE SHEET'!F1295)</f>
        <v/>
      </c>
      <c s="72" t="str">
        <f>IF('S.D.PASTE SHEET'!G1295="","",UPPER('S.D.PASTE SHEET'!G1295))</f>
        <v/>
      </c>
      <c s="72" t="str">
        <f>IF('S.D.PASTE SHEET'!H1295="","",UPPER('S.D.PASTE SHEET'!H1295))</f>
        <v/>
      </c>
      <c s="72" t="str">
        <f>IF('S.D.PASTE SHEET'!I1295="","",'S.D.PASTE SHEET'!I1295)</f>
        <v/>
      </c>
      <c s="73" t="str">
        <f>IF('S.D.PASTE SHEET'!J1295="","",'S.D.PASTE SHEET'!J1295)</f>
        <v/>
      </c>
      <c s="72" t="str">
        <f>IF('S.D.PASTE SHEET'!K1295="","",'S.D.PASTE SHEET'!K1295)</f>
        <v/>
      </c>
      <c s="72" t="str">
        <f>IF('S.D.PASTE SHEET'!L1295="","",'S.D.PASTE SHEET'!L1295)</f>
        <v/>
      </c>
      <c s="72" t="str">
        <f>IF('S.D.PASTE SHEET'!M1295="","",'S.D.PASTE SHEET'!M1295)</f>
        <v/>
      </c>
      <c s="72" t="str">
        <f>IF('S.D.PASTE SHEET'!N1295="","",'S.D.PASTE SHEET'!N1295)</f>
        <v/>
      </c>
      <c s="72" t="str">
        <f>IF('S.D.PASTE SHEET'!O1295="","",'S.D.PASTE SHEET'!O1295)</f>
        <v/>
      </c>
      <c s="72" t="str">
        <f>IF('S.D.PASTE SHEET'!P1295="","",'S.D.PASTE SHEET'!P1295)</f>
        <v/>
      </c>
      <c s="72" t="str">
        <f>IF('S.D.PASTE SHEET'!Q1295="","",'S.D.PASTE SHEET'!Q1295)</f>
        <v/>
      </c>
      <c s="72" t="str">
        <f>IF('S.D.PASTE SHEET'!R1295="","",'S.D.PASTE SHEET'!R1295)</f>
        <v/>
      </c>
      <c s="72" t="str">
        <f>IF('S.D.PASTE SHEET'!S1295="","",'S.D.PASTE SHEET'!S1295)</f>
        <v/>
      </c>
      <c s="72" t="str">
        <f>IF('S.D.PASTE SHEET'!T1295="","",'S.D.PASTE SHEET'!T1295)</f>
        <v/>
      </c>
      <c s="72" t="str">
        <f>IF('S.D.PASTE SHEET'!U1295="","",'S.D.PASTE SHEET'!U1295)</f>
        <v/>
      </c>
      <c s="72" t="str">
        <f>IF('S.D.PASTE SHEET'!V1295="","",'S.D.PASTE SHEET'!V1295)</f>
        <v/>
      </c>
      <c s="72" t="str">
        <f>IF('S.D.PASTE SHEET'!W1295="","",'S.D.PASTE SHEET'!W1295)</f>
        <v/>
      </c>
      <c s="72" t="str">
        <f>IF('S.D.PASTE SHEET'!X1295="","",'S.D.PASTE SHEET'!X1295)</f>
        <v/>
      </c>
      <c s="72" t="str">
        <f>IF('S.D.PASTE SHEET'!Y1295="","",'S.D.PASTE SHEET'!Y1295)</f>
        <v/>
      </c>
      <c s="72" t="str">
        <f>IF('S.D.PASTE SHEET'!Z1295="","",'S.D.PASTE SHEET'!Z1295)</f>
        <v/>
      </c>
      <c s="72" t="str">
        <f>IF('S.D.PASTE SHEET'!AA1295="","",'S.D.PASTE SHEET'!AA1295)</f>
        <v/>
      </c>
      <c s="72" t="str">
        <f>IF('S.D.PASTE SHEET'!AB1295="","",'S.D.PASTE SHEET'!AB1295)</f>
        <v/>
      </c>
      <c s="72" t="str">
        <f>IF('S.D.PASTE SHEET'!AC1295="","",'S.D.PASTE SHEET'!AC1295)</f>
        <v/>
      </c>
      <c s="72" t="str">
        <f>IF('S.D.PASTE SHEET'!AD1295="","",'S.D.PASTE SHEET'!AD1295)</f>
        <v/>
      </c>
      <c s="74"/>
      <c s="70" t="str">
        <f>IF(AK1295="","",IF(AK1295&gt;0,COUNT($AG$2:AG1295),""))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IF(BC1295="","",IF(BC1295&gt;0,COUNT($AY$2:AY1295),""))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6" spans="1:157" ht="15.75" customHeight="1">
      <c r="A1296" s="72" t="str">
        <f>IF('S.D.PASTE SHEET'!A1296="","",'S.D.PASTE SHEET'!A1296)</f>
        <v/>
      </c>
      <c s="72" t="str">
        <f>IF('S.D.PASTE SHEET'!B1296="","",'S.D.PASTE SHEET'!B1296)</f>
        <v/>
      </c>
      <c s="72" t="str">
        <f>IF('S.D.PASTE SHEET'!C1296="","",'S.D.PASTE SHEET'!C1296)</f>
        <v/>
      </c>
      <c s="73" t="str">
        <f>IF('S.D.PASTE SHEET'!D1296="","",'S.D.PASTE SHEET'!D1296)</f>
        <v/>
      </c>
      <c s="72" t="str">
        <f>IF('S.D.PASTE SHEET'!E1296="","",UPPER('S.D.PASTE SHEET'!E1296))</f>
        <v/>
      </c>
      <c s="72" t="str">
        <f>IF('S.D.PASTE SHEET'!F1296="","",'S.D.PASTE SHEET'!F1296)</f>
        <v/>
      </c>
      <c s="72" t="str">
        <f>IF('S.D.PASTE SHEET'!G1296="","",UPPER('S.D.PASTE SHEET'!G1296))</f>
        <v/>
      </c>
      <c s="72" t="str">
        <f>IF('S.D.PASTE SHEET'!H1296="","",UPPER('S.D.PASTE SHEET'!H1296))</f>
        <v/>
      </c>
      <c s="72" t="str">
        <f>IF('S.D.PASTE SHEET'!I1296="","",'S.D.PASTE SHEET'!I1296)</f>
        <v/>
      </c>
      <c s="73" t="str">
        <f>IF('S.D.PASTE SHEET'!J1296="","",'S.D.PASTE SHEET'!J1296)</f>
        <v/>
      </c>
      <c s="72" t="str">
        <f>IF('S.D.PASTE SHEET'!K1296="","",'S.D.PASTE SHEET'!K1296)</f>
        <v/>
      </c>
      <c s="72" t="str">
        <f>IF('S.D.PASTE SHEET'!L1296="","",'S.D.PASTE SHEET'!L1296)</f>
        <v/>
      </c>
      <c s="72" t="str">
        <f>IF('S.D.PASTE SHEET'!M1296="","",'S.D.PASTE SHEET'!M1296)</f>
        <v/>
      </c>
      <c s="72" t="str">
        <f>IF('S.D.PASTE SHEET'!N1296="","",'S.D.PASTE SHEET'!N1296)</f>
        <v/>
      </c>
      <c s="72" t="str">
        <f>IF('S.D.PASTE SHEET'!O1296="","",'S.D.PASTE SHEET'!O1296)</f>
        <v/>
      </c>
      <c s="72" t="str">
        <f>IF('S.D.PASTE SHEET'!P1296="","",'S.D.PASTE SHEET'!P1296)</f>
        <v/>
      </c>
      <c s="72" t="str">
        <f>IF('S.D.PASTE SHEET'!Q1296="","",'S.D.PASTE SHEET'!Q1296)</f>
        <v/>
      </c>
      <c s="72" t="str">
        <f>IF('S.D.PASTE SHEET'!R1296="","",'S.D.PASTE SHEET'!R1296)</f>
        <v/>
      </c>
      <c s="72" t="str">
        <f>IF('S.D.PASTE SHEET'!S1296="","",'S.D.PASTE SHEET'!S1296)</f>
        <v/>
      </c>
      <c s="72" t="str">
        <f>IF('S.D.PASTE SHEET'!T1296="","",'S.D.PASTE SHEET'!T1296)</f>
        <v/>
      </c>
      <c s="72" t="str">
        <f>IF('S.D.PASTE SHEET'!U1296="","",'S.D.PASTE SHEET'!U1296)</f>
        <v/>
      </c>
      <c s="72" t="str">
        <f>IF('S.D.PASTE SHEET'!V1296="","",'S.D.PASTE SHEET'!V1296)</f>
        <v/>
      </c>
      <c s="72" t="str">
        <f>IF('S.D.PASTE SHEET'!W1296="","",'S.D.PASTE SHEET'!W1296)</f>
        <v/>
      </c>
      <c s="72" t="str">
        <f>IF('S.D.PASTE SHEET'!X1296="","",'S.D.PASTE SHEET'!X1296)</f>
        <v/>
      </c>
      <c s="72" t="str">
        <f>IF('S.D.PASTE SHEET'!Y1296="","",'S.D.PASTE SHEET'!Y1296)</f>
        <v/>
      </c>
      <c s="72" t="str">
        <f>IF('S.D.PASTE SHEET'!Z1296="","",'S.D.PASTE SHEET'!Z1296)</f>
        <v/>
      </c>
      <c s="72" t="str">
        <f>IF('S.D.PASTE SHEET'!AA1296="","",'S.D.PASTE SHEET'!AA1296)</f>
        <v/>
      </c>
      <c s="72" t="str">
        <f>IF('S.D.PASTE SHEET'!AB1296="","",'S.D.PASTE SHEET'!AB1296)</f>
        <v/>
      </c>
      <c s="72" t="str">
        <f>IF('S.D.PASTE SHEET'!AC1296="","",'S.D.PASTE SHEET'!AC1296)</f>
        <v/>
      </c>
      <c s="72" t="str">
        <f>IF('S.D.PASTE SHEET'!AD1296="","",'S.D.PASTE SHEET'!AD1296)</f>
        <v/>
      </c>
      <c s="74"/>
      <c s="70" t="str">
        <f>IF(AK1296="","",IF(AK1296&gt;0,COUNT($AG$2:AG1296),""))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IF(BC1296="","",IF(BC1296&gt;0,COUNT($AY$2:AY1296),""))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7" spans="1:157" ht="15.75" customHeight="1">
      <c r="A1297" s="72" t="str">
        <f>IF('S.D.PASTE SHEET'!A1297="","",'S.D.PASTE SHEET'!A1297)</f>
        <v/>
      </c>
      <c s="72" t="str">
        <f>IF('S.D.PASTE SHEET'!B1297="","",'S.D.PASTE SHEET'!B1297)</f>
        <v/>
      </c>
      <c s="72" t="str">
        <f>IF('S.D.PASTE SHEET'!C1297="","",'S.D.PASTE SHEET'!C1297)</f>
        <v/>
      </c>
      <c s="73" t="str">
        <f>IF('S.D.PASTE SHEET'!D1297="","",'S.D.PASTE SHEET'!D1297)</f>
        <v/>
      </c>
      <c s="72" t="str">
        <f>IF('S.D.PASTE SHEET'!E1297="","",UPPER('S.D.PASTE SHEET'!E1297))</f>
        <v/>
      </c>
      <c s="72" t="str">
        <f>IF('S.D.PASTE SHEET'!F1297="","",'S.D.PASTE SHEET'!F1297)</f>
        <v/>
      </c>
      <c s="72" t="str">
        <f>IF('S.D.PASTE SHEET'!G1297="","",UPPER('S.D.PASTE SHEET'!G1297))</f>
        <v/>
      </c>
      <c s="72" t="str">
        <f>IF('S.D.PASTE SHEET'!H1297="","",UPPER('S.D.PASTE SHEET'!H1297))</f>
        <v/>
      </c>
      <c s="72" t="str">
        <f>IF('S.D.PASTE SHEET'!I1297="","",'S.D.PASTE SHEET'!I1297)</f>
        <v/>
      </c>
      <c s="73" t="str">
        <f>IF('S.D.PASTE SHEET'!J1297="","",'S.D.PASTE SHEET'!J1297)</f>
        <v/>
      </c>
      <c s="72" t="str">
        <f>IF('S.D.PASTE SHEET'!K1297="","",'S.D.PASTE SHEET'!K1297)</f>
        <v/>
      </c>
      <c s="72" t="str">
        <f>IF('S.D.PASTE SHEET'!L1297="","",'S.D.PASTE SHEET'!L1297)</f>
        <v/>
      </c>
      <c s="72" t="str">
        <f>IF('S.D.PASTE SHEET'!M1297="","",'S.D.PASTE SHEET'!M1297)</f>
        <v/>
      </c>
      <c s="72" t="str">
        <f>IF('S.D.PASTE SHEET'!N1297="","",'S.D.PASTE SHEET'!N1297)</f>
        <v/>
      </c>
      <c s="72" t="str">
        <f>IF('S.D.PASTE SHEET'!O1297="","",'S.D.PASTE SHEET'!O1297)</f>
        <v/>
      </c>
      <c s="72" t="str">
        <f>IF('S.D.PASTE SHEET'!P1297="","",'S.D.PASTE SHEET'!P1297)</f>
        <v/>
      </c>
      <c s="72" t="str">
        <f>IF('S.D.PASTE SHEET'!Q1297="","",'S.D.PASTE SHEET'!Q1297)</f>
        <v/>
      </c>
      <c s="72" t="str">
        <f>IF('S.D.PASTE SHEET'!R1297="","",'S.D.PASTE SHEET'!R1297)</f>
        <v/>
      </c>
      <c s="72" t="str">
        <f>IF('S.D.PASTE SHEET'!S1297="","",'S.D.PASTE SHEET'!S1297)</f>
        <v/>
      </c>
      <c s="72" t="str">
        <f>IF('S.D.PASTE SHEET'!T1297="","",'S.D.PASTE SHEET'!T1297)</f>
        <v/>
      </c>
      <c s="72" t="str">
        <f>IF('S.D.PASTE SHEET'!U1297="","",'S.D.PASTE SHEET'!U1297)</f>
        <v/>
      </c>
      <c s="72" t="str">
        <f>IF('S.D.PASTE SHEET'!V1297="","",'S.D.PASTE SHEET'!V1297)</f>
        <v/>
      </c>
      <c s="72" t="str">
        <f>IF('S.D.PASTE SHEET'!W1297="","",'S.D.PASTE SHEET'!W1297)</f>
        <v/>
      </c>
      <c s="72" t="str">
        <f>IF('S.D.PASTE SHEET'!X1297="","",'S.D.PASTE SHEET'!X1297)</f>
        <v/>
      </c>
      <c s="72" t="str">
        <f>IF('S.D.PASTE SHEET'!Y1297="","",'S.D.PASTE SHEET'!Y1297)</f>
        <v/>
      </c>
      <c s="72" t="str">
        <f>IF('S.D.PASTE SHEET'!Z1297="","",'S.D.PASTE SHEET'!Z1297)</f>
        <v/>
      </c>
      <c s="72" t="str">
        <f>IF('S.D.PASTE SHEET'!AA1297="","",'S.D.PASTE SHEET'!AA1297)</f>
        <v/>
      </c>
      <c s="72" t="str">
        <f>IF('S.D.PASTE SHEET'!AB1297="","",'S.D.PASTE SHEET'!AB1297)</f>
        <v/>
      </c>
      <c s="72" t="str">
        <f>IF('S.D.PASTE SHEET'!AC1297="","",'S.D.PASTE SHEET'!AC1297)</f>
        <v/>
      </c>
      <c s="72" t="str">
        <f>IF('S.D.PASTE SHEET'!AD1297="","",'S.D.PASTE SHEET'!AD1297)</f>
        <v/>
      </c>
      <c s="74"/>
      <c s="70" t="str">
        <f>IF(AK1297="","",IF(AK1297&gt;0,COUNT($AG$2:AG1297),""))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IF(BC1297="","",IF(BC1297&gt;0,COUNT($AY$2:AY1297),""))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8" spans="1:157" ht="15.75" customHeight="1">
      <c r="A1298" s="72" t="str">
        <f>IF('S.D.PASTE SHEET'!A1298="","",'S.D.PASTE SHEET'!A1298)</f>
        <v/>
      </c>
      <c s="72" t="str">
        <f>IF('S.D.PASTE SHEET'!B1298="","",'S.D.PASTE SHEET'!B1298)</f>
        <v/>
      </c>
      <c s="72" t="str">
        <f>IF('S.D.PASTE SHEET'!C1298="","",'S.D.PASTE SHEET'!C1298)</f>
        <v/>
      </c>
      <c s="73" t="str">
        <f>IF('S.D.PASTE SHEET'!D1298="","",'S.D.PASTE SHEET'!D1298)</f>
        <v/>
      </c>
      <c s="72" t="str">
        <f>IF('S.D.PASTE SHEET'!E1298="","",UPPER('S.D.PASTE SHEET'!E1298))</f>
        <v/>
      </c>
      <c s="72" t="str">
        <f>IF('S.D.PASTE SHEET'!F1298="","",'S.D.PASTE SHEET'!F1298)</f>
        <v/>
      </c>
      <c s="72" t="str">
        <f>IF('S.D.PASTE SHEET'!G1298="","",UPPER('S.D.PASTE SHEET'!G1298))</f>
        <v/>
      </c>
      <c s="72" t="str">
        <f>IF('S.D.PASTE SHEET'!H1298="","",UPPER('S.D.PASTE SHEET'!H1298))</f>
        <v/>
      </c>
      <c s="72" t="str">
        <f>IF('S.D.PASTE SHEET'!I1298="","",'S.D.PASTE SHEET'!I1298)</f>
        <v/>
      </c>
      <c s="73" t="str">
        <f>IF('S.D.PASTE SHEET'!J1298="","",'S.D.PASTE SHEET'!J1298)</f>
        <v/>
      </c>
      <c s="72" t="str">
        <f>IF('S.D.PASTE SHEET'!K1298="","",'S.D.PASTE SHEET'!K1298)</f>
        <v/>
      </c>
      <c s="72" t="str">
        <f>IF('S.D.PASTE SHEET'!L1298="","",'S.D.PASTE SHEET'!L1298)</f>
        <v/>
      </c>
      <c s="72" t="str">
        <f>IF('S.D.PASTE SHEET'!M1298="","",'S.D.PASTE SHEET'!M1298)</f>
        <v/>
      </c>
      <c s="72" t="str">
        <f>IF('S.D.PASTE SHEET'!N1298="","",'S.D.PASTE SHEET'!N1298)</f>
        <v/>
      </c>
      <c s="72" t="str">
        <f>IF('S.D.PASTE SHEET'!O1298="","",'S.D.PASTE SHEET'!O1298)</f>
        <v/>
      </c>
      <c s="72" t="str">
        <f>IF('S.D.PASTE SHEET'!P1298="","",'S.D.PASTE SHEET'!P1298)</f>
        <v/>
      </c>
      <c s="72" t="str">
        <f>IF('S.D.PASTE SHEET'!Q1298="","",'S.D.PASTE SHEET'!Q1298)</f>
        <v/>
      </c>
      <c s="72" t="str">
        <f>IF('S.D.PASTE SHEET'!R1298="","",'S.D.PASTE SHEET'!R1298)</f>
        <v/>
      </c>
      <c s="72" t="str">
        <f>IF('S.D.PASTE SHEET'!S1298="","",'S.D.PASTE SHEET'!S1298)</f>
        <v/>
      </c>
      <c s="72" t="str">
        <f>IF('S.D.PASTE SHEET'!T1298="","",'S.D.PASTE SHEET'!T1298)</f>
        <v/>
      </c>
      <c s="72" t="str">
        <f>IF('S.D.PASTE SHEET'!U1298="","",'S.D.PASTE SHEET'!U1298)</f>
        <v/>
      </c>
      <c s="72" t="str">
        <f>IF('S.D.PASTE SHEET'!V1298="","",'S.D.PASTE SHEET'!V1298)</f>
        <v/>
      </c>
      <c s="72" t="str">
        <f>IF('S.D.PASTE SHEET'!W1298="","",'S.D.PASTE SHEET'!W1298)</f>
        <v/>
      </c>
      <c s="72" t="str">
        <f>IF('S.D.PASTE SHEET'!X1298="","",'S.D.PASTE SHEET'!X1298)</f>
        <v/>
      </c>
      <c s="72" t="str">
        <f>IF('S.D.PASTE SHEET'!Y1298="","",'S.D.PASTE SHEET'!Y1298)</f>
        <v/>
      </c>
      <c s="72" t="str">
        <f>IF('S.D.PASTE SHEET'!Z1298="","",'S.D.PASTE SHEET'!Z1298)</f>
        <v/>
      </c>
      <c s="72" t="str">
        <f>IF('S.D.PASTE SHEET'!AA1298="","",'S.D.PASTE SHEET'!AA1298)</f>
        <v/>
      </c>
      <c s="72" t="str">
        <f>IF('S.D.PASTE SHEET'!AB1298="","",'S.D.PASTE SHEET'!AB1298)</f>
        <v/>
      </c>
      <c s="72" t="str">
        <f>IF('S.D.PASTE SHEET'!AC1298="","",'S.D.PASTE SHEET'!AC1298)</f>
        <v/>
      </c>
      <c s="72" t="str">
        <f>IF('S.D.PASTE SHEET'!AD1298="","",'S.D.PASTE SHEET'!AD1298)</f>
        <v/>
      </c>
      <c s="74"/>
      <c s="70" t="str">
        <f>IF(AK1298="","",IF(AK1298&gt;0,COUNT($AG$2:AG1298),""))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IF(BC1298="","",IF(BC1298&gt;0,COUNT($AY$2:AY1298),""))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299" spans="1:157" ht="15.75" customHeight="1">
      <c r="A1299" s="72" t="str">
        <f>IF('S.D.PASTE SHEET'!A1299="","",'S.D.PASTE SHEET'!A1299)</f>
        <v/>
      </c>
      <c s="72" t="str">
        <f>IF('S.D.PASTE SHEET'!B1299="","",'S.D.PASTE SHEET'!B1299)</f>
        <v/>
      </c>
      <c s="72" t="str">
        <f>IF('S.D.PASTE SHEET'!C1299="","",'S.D.PASTE SHEET'!C1299)</f>
        <v/>
      </c>
      <c s="73" t="str">
        <f>IF('S.D.PASTE SHEET'!D1299="","",'S.D.PASTE SHEET'!D1299)</f>
        <v/>
      </c>
      <c s="72" t="str">
        <f>IF('S.D.PASTE SHEET'!E1299="","",UPPER('S.D.PASTE SHEET'!E1299))</f>
        <v/>
      </c>
      <c s="72" t="str">
        <f>IF('S.D.PASTE SHEET'!F1299="","",'S.D.PASTE SHEET'!F1299)</f>
        <v/>
      </c>
      <c s="72" t="str">
        <f>IF('S.D.PASTE SHEET'!G1299="","",UPPER('S.D.PASTE SHEET'!G1299))</f>
        <v/>
      </c>
      <c s="72" t="str">
        <f>IF('S.D.PASTE SHEET'!H1299="","",UPPER('S.D.PASTE SHEET'!H1299))</f>
        <v/>
      </c>
      <c s="72" t="str">
        <f>IF('S.D.PASTE SHEET'!I1299="","",'S.D.PASTE SHEET'!I1299)</f>
        <v/>
      </c>
      <c s="73" t="str">
        <f>IF('S.D.PASTE SHEET'!J1299="","",'S.D.PASTE SHEET'!J1299)</f>
        <v/>
      </c>
      <c s="72" t="str">
        <f>IF('S.D.PASTE SHEET'!K1299="","",'S.D.PASTE SHEET'!K1299)</f>
        <v/>
      </c>
      <c s="72" t="str">
        <f>IF('S.D.PASTE SHEET'!L1299="","",'S.D.PASTE SHEET'!L1299)</f>
        <v/>
      </c>
      <c s="72" t="str">
        <f>IF('S.D.PASTE SHEET'!M1299="","",'S.D.PASTE SHEET'!M1299)</f>
        <v/>
      </c>
      <c s="72" t="str">
        <f>IF('S.D.PASTE SHEET'!N1299="","",'S.D.PASTE SHEET'!N1299)</f>
        <v/>
      </c>
      <c s="72" t="str">
        <f>IF('S.D.PASTE SHEET'!O1299="","",'S.D.PASTE SHEET'!O1299)</f>
        <v/>
      </c>
      <c s="72" t="str">
        <f>IF('S.D.PASTE SHEET'!P1299="","",'S.D.PASTE SHEET'!P1299)</f>
        <v/>
      </c>
      <c s="72" t="str">
        <f>IF('S.D.PASTE SHEET'!Q1299="","",'S.D.PASTE SHEET'!Q1299)</f>
        <v/>
      </c>
      <c s="72" t="str">
        <f>IF('S.D.PASTE SHEET'!R1299="","",'S.D.PASTE SHEET'!R1299)</f>
        <v/>
      </c>
      <c s="72" t="str">
        <f>IF('S.D.PASTE SHEET'!S1299="","",'S.D.PASTE SHEET'!S1299)</f>
        <v/>
      </c>
      <c s="72" t="str">
        <f>IF('S.D.PASTE SHEET'!T1299="","",'S.D.PASTE SHEET'!T1299)</f>
        <v/>
      </c>
      <c s="72" t="str">
        <f>IF('S.D.PASTE SHEET'!U1299="","",'S.D.PASTE SHEET'!U1299)</f>
        <v/>
      </c>
      <c s="72" t="str">
        <f>IF('S.D.PASTE SHEET'!V1299="","",'S.D.PASTE SHEET'!V1299)</f>
        <v/>
      </c>
      <c s="72" t="str">
        <f>IF('S.D.PASTE SHEET'!W1299="","",'S.D.PASTE SHEET'!W1299)</f>
        <v/>
      </c>
      <c s="72" t="str">
        <f>IF('S.D.PASTE SHEET'!X1299="","",'S.D.PASTE SHEET'!X1299)</f>
        <v/>
      </c>
      <c s="72" t="str">
        <f>IF('S.D.PASTE SHEET'!Y1299="","",'S.D.PASTE SHEET'!Y1299)</f>
        <v/>
      </c>
      <c s="72" t="str">
        <f>IF('S.D.PASTE SHEET'!Z1299="","",'S.D.PASTE SHEET'!Z1299)</f>
        <v/>
      </c>
      <c s="72" t="str">
        <f>IF('S.D.PASTE SHEET'!AA1299="","",'S.D.PASTE SHEET'!AA1299)</f>
        <v/>
      </c>
      <c s="72" t="str">
        <f>IF('S.D.PASTE SHEET'!AB1299="","",'S.D.PASTE SHEET'!AB1299)</f>
        <v/>
      </c>
      <c s="72" t="str">
        <f>IF('S.D.PASTE SHEET'!AC1299="","",'S.D.PASTE SHEET'!AC1299)</f>
        <v/>
      </c>
      <c s="72" t="str">
        <f>IF('S.D.PASTE SHEET'!AD1299="","",'S.D.PASTE SHEET'!AD1299)</f>
        <v/>
      </c>
      <c s="74"/>
      <c s="70" t="str">
        <f>IF(AK1299="","",IF(AK1299&gt;0,COUNT($AG$2:AG1299),""))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IF(BC1299="","",IF(BC1299&gt;0,COUNT($AY$2:AY1299),""))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0" spans="1:157" ht="15.75" customHeight="1">
      <c r="A1300" s="72" t="str">
        <f>IF('S.D.PASTE SHEET'!A1300="","",'S.D.PASTE SHEET'!A1300)</f>
        <v/>
      </c>
      <c s="72" t="str">
        <f>IF('S.D.PASTE SHEET'!B1300="","",'S.D.PASTE SHEET'!B1300)</f>
        <v/>
      </c>
      <c s="72" t="str">
        <f>IF('S.D.PASTE SHEET'!C1300="","",'S.D.PASTE SHEET'!C1300)</f>
        <v/>
      </c>
      <c s="73" t="str">
        <f>IF('S.D.PASTE SHEET'!D1300="","",'S.D.PASTE SHEET'!D1300)</f>
        <v/>
      </c>
      <c s="72" t="str">
        <f>IF('S.D.PASTE SHEET'!E1300="","",UPPER('S.D.PASTE SHEET'!E1300))</f>
        <v/>
      </c>
      <c s="72" t="str">
        <f>IF('S.D.PASTE SHEET'!F1300="","",'S.D.PASTE SHEET'!F1300)</f>
        <v/>
      </c>
      <c s="72" t="str">
        <f>IF('S.D.PASTE SHEET'!G1300="","",UPPER('S.D.PASTE SHEET'!G1300))</f>
        <v/>
      </c>
      <c s="72" t="str">
        <f>IF('S.D.PASTE SHEET'!H1300="","",UPPER('S.D.PASTE SHEET'!H1300))</f>
        <v/>
      </c>
      <c s="72" t="str">
        <f>IF('S.D.PASTE SHEET'!I1300="","",'S.D.PASTE SHEET'!I1300)</f>
        <v/>
      </c>
      <c s="73" t="str">
        <f>IF('S.D.PASTE SHEET'!J1300="","",'S.D.PASTE SHEET'!J1300)</f>
        <v/>
      </c>
      <c s="72" t="str">
        <f>IF('S.D.PASTE SHEET'!K1300="","",'S.D.PASTE SHEET'!K1300)</f>
        <v/>
      </c>
      <c s="72" t="str">
        <f>IF('S.D.PASTE SHEET'!L1300="","",'S.D.PASTE SHEET'!L1300)</f>
        <v/>
      </c>
      <c s="72" t="str">
        <f>IF('S.D.PASTE SHEET'!M1300="","",'S.D.PASTE SHEET'!M1300)</f>
        <v/>
      </c>
      <c s="72" t="str">
        <f>IF('S.D.PASTE SHEET'!N1300="","",'S.D.PASTE SHEET'!N1300)</f>
        <v/>
      </c>
      <c s="72" t="str">
        <f>IF('S.D.PASTE SHEET'!O1300="","",'S.D.PASTE SHEET'!O1300)</f>
        <v/>
      </c>
      <c s="72" t="str">
        <f>IF('S.D.PASTE SHEET'!P1300="","",'S.D.PASTE SHEET'!P1300)</f>
        <v/>
      </c>
      <c s="72" t="str">
        <f>IF('S.D.PASTE SHEET'!Q1300="","",'S.D.PASTE SHEET'!Q1300)</f>
        <v/>
      </c>
      <c s="72" t="str">
        <f>IF('S.D.PASTE SHEET'!R1300="","",'S.D.PASTE SHEET'!R1300)</f>
        <v/>
      </c>
      <c s="72" t="str">
        <f>IF('S.D.PASTE SHEET'!S1300="","",'S.D.PASTE SHEET'!S1300)</f>
        <v/>
      </c>
      <c s="72" t="str">
        <f>IF('S.D.PASTE SHEET'!T1300="","",'S.D.PASTE SHEET'!T1300)</f>
        <v/>
      </c>
      <c s="72" t="str">
        <f>IF('S.D.PASTE SHEET'!U1300="","",'S.D.PASTE SHEET'!U1300)</f>
        <v/>
      </c>
      <c s="72" t="str">
        <f>IF('S.D.PASTE SHEET'!V1300="","",'S.D.PASTE SHEET'!V1300)</f>
        <v/>
      </c>
      <c s="72" t="str">
        <f>IF('S.D.PASTE SHEET'!W1300="","",'S.D.PASTE SHEET'!W1300)</f>
        <v/>
      </c>
      <c s="72" t="str">
        <f>IF('S.D.PASTE SHEET'!X1300="","",'S.D.PASTE SHEET'!X1300)</f>
        <v/>
      </c>
      <c s="72" t="str">
        <f>IF('S.D.PASTE SHEET'!Y1300="","",'S.D.PASTE SHEET'!Y1300)</f>
        <v/>
      </c>
      <c s="72" t="str">
        <f>IF('S.D.PASTE SHEET'!Z1300="","",'S.D.PASTE SHEET'!Z1300)</f>
        <v/>
      </c>
      <c s="72" t="str">
        <f>IF('S.D.PASTE SHEET'!AA1300="","",'S.D.PASTE SHEET'!AA1300)</f>
        <v/>
      </c>
      <c s="72" t="str">
        <f>IF('S.D.PASTE SHEET'!AB1300="","",'S.D.PASTE SHEET'!AB1300)</f>
        <v/>
      </c>
      <c s="72" t="str">
        <f>IF('S.D.PASTE SHEET'!AC1300="","",'S.D.PASTE SHEET'!AC1300)</f>
        <v/>
      </c>
      <c s="72" t="str">
        <f>IF('S.D.PASTE SHEET'!AD1300="","",'S.D.PASTE SHEET'!AD1300)</f>
        <v/>
      </c>
      <c s="74"/>
      <c s="70" t="str">
        <f>IF(AK1300="","",IF(AK1300&gt;0,COUNT($AG$2:AG1300),""))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IF(BC1300="","",IF(BC1300&gt;0,COUNT($AY$2:AY1300),""))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1" spans="1:157" ht="15.75" customHeight="1">
      <c r="A1301" s="72" t="str">
        <f>IF('S.D.PASTE SHEET'!A1301="","",'S.D.PASTE SHEET'!A1301)</f>
        <v/>
      </c>
      <c s="72" t="str">
        <f>IF('S.D.PASTE SHEET'!B1301="","",'S.D.PASTE SHEET'!B1301)</f>
        <v/>
      </c>
      <c s="72" t="str">
        <f>IF('S.D.PASTE SHEET'!C1301="","",'S.D.PASTE SHEET'!C1301)</f>
        <v/>
      </c>
      <c s="73" t="str">
        <f>IF('S.D.PASTE SHEET'!D1301="","",'S.D.PASTE SHEET'!D1301)</f>
        <v/>
      </c>
      <c s="72" t="str">
        <f>IF('S.D.PASTE SHEET'!E1301="","",UPPER('S.D.PASTE SHEET'!E1301))</f>
        <v/>
      </c>
      <c s="72" t="str">
        <f>IF('S.D.PASTE SHEET'!F1301="","",'S.D.PASTE SHEET'!F1301)</f>
        <v/>
      </c>
      <c s="72" t="str">
        <f>IF('S.D.PASTE SHEET'!G1301="","",UPPER('S.D.PASTE SHEET'!G1301))</f>
        <v/>
      </c>
      <c s="72" t="str">
        <f>IF('S.D.PASTE SHEET'!H1301="","",UPPER('S.D.PASTE SHEET'!H1301))</f>
        <v/>
      </c>
      <c s="72" t="str">
        <f>IF('S.D.PASTE SHEET'!I1301="","",'S.D.PASTE SHEET'!I1301)</f>
        <v/>
      </c>
      <c s="73" t="str">
        <f>IF('S.D.PASTE SHEET'!J1301="","",'S.D.PASTE SHEET'!J1301)</f>
        <v/>
      </c>
      <c s="72" t="str">
        <f>IF('S.D.PASTE SHEET'!K1301="","",'S.D.PASTE SHEET'!K1301)</f>
        <v/>
      </c>
      <c s="72" t="str">
        <f>IF('S.D.PASTE SHEET'!L1301="","",'S.D.PASTE SHEET'!L1301)</f>
        <v/>
      </c>
      <c s="72" t="str">
        <f>IF('S.D.PASTE SHEET'!M1301="","",'S.D.PASTE SHEET'!M1301)</f>
        <v/>
      </c>
      <c s="72" t="str">
        <f>IF('S.D.PASTE SHEET'!N1301="","",'S.D.PASTE SHEET'!N1301)</f>
        <v/>
      </c>
      <c s="72" t="str">
        <f>IF('S.D.PASTE SHEET'!O1301="","",'S.D.PASTE SHEET'!O1301)</f>
        <v/>
      </c>
      <c s="72" t="str">
        <f>IF('S.D.PASTE SHEET'!P1301="","",'S.D.PASTE SHEET'!P1301)</f>
        <v/>
      </c>
      <c s="72" t="str">
        <f>IF('S.D.PASTE SHEET'!Q1301="","",'S.D.PASTE SHEET'!Q1301)</f>
        <v/>
      </c>
      <c s="72" t="str">
        <f>IF('S.D.PASTE SHEET'!R1301="","",'S.D.PASTE SHEET'!R1301)</f>
        <v/>
      </c>
      <c s="72" t="str">
        <f>IF('S.D.PASTE SHEET'!S1301="","",'S.D.PASTE SHEET'!S1301)</f>
        <v/>
      </c>
      <c s="72" t="str">
        <f>IF('S.D.PASTE SHEET'!T1301="","",'S.D.PASTE SHEET'!T1301)</f>
        <v/>
      </c>
      <c s="72" t="str">
        <f>IF('S.D.PASTE SHEET'!U1301="","",'S.D.PASTE SHEET'!U1301)</f>
        <v/>
      </c>
      <c s="72" t="str">
        <f>IF('S.D.PASTE SHEET'!V1301="","",'S.D.PASTE SHEET'!V1301)</f>
        <v/>
      </c>
      <c s="72" t="str">
        <f>IF('S.D.PASTE SHEET'!W1301="","",'S.D.PASTE SHEET'!W1301)</f>
        <v/>
      </c>
      <c s="72" t="str">
        <f>IF('S.D.PASTE SHEET'!X1301="","",'S.D.PASTE SHEET'!X1301)</f>
        <v/>
      </c>
      <c s="72" t="str">
        <f>IF('S.D.PASTE SHEET'!Y1301="","",'S.D.PASTE SHEET'!Y1301)</f>
        <v/>
      </c>
      <c s="72" t="str">
        <f>IF('S.D.PASTE SHEET'!Z1301="","",'S.D.PASTE SHEET'!Z1301)</f>
        <v/>
      </c>
      <c s="72" t="str">
        <f>IF('S.D.PASTE SHEET'!AA1301="","",'S.D.PASTE SHEET'!AA1301)</f>
        <v/>
      </c>
      <c s="72" t="str">
        <f>IF('S.D.PASTE SHEET'!AB1301="","",'S.D.PASTE SHEET'!AB1301)</f>
        <v/>
      </c>
      <c s="72" t="str">
        <f>IF('S.D.PASTE SHEET'!AC1301="","",'S.D.PASTE SHEET'!AC1301)</f>
        <v/>
      </c>
      <c s="72" t="str">
        <f>IF('S.D.PASTE SHEET'!AD1301="","",'S.D.PASTE SHEET'!AD1301)</f>
        <v/>
      </c>
      <c s="74"/>
      <c s="70" t="str">
        <f>IF(AK1301="","",IF(AK1301&gt;0,COUNT($AG$2:AG1301),""))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IF(BC1301="","",IF(BC1301&gt;0,COUNT($AY$2:AY1301),""))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2" spans="1:157" ht="15.75" customHeight="1">
      <c r="A1302" s="72" t="str">
        <f>IF('S.D.PASTE SHEET'!A1302="","",'S.D.PASTE SHEET'!A1302)</f>
        <v/>
      </c>
      <c s="72" t="str">
        <f>IF('S.D.PASTE SHEET'!B1302="","",'S.D.PASTE SHEET'!B1302)</f>
        <v/>
      </c>
      <c s="72" t="str">
        <f>IF('S.D.PASTE SHEET'!C1302="","",'S.D.PASTE SHEET'!C1302)</f>
        <v/>
      </c>
      <c s="73" t="str">
        <f>IF('S.D.PASTE SHEET'!D1302="","",'S.D.PASTE SHEET'!D1302)</f>
        <v/>
      </c>
      <c s="72" t="str">
        <f>IF('S.D.PASTE SHEET'!E1302="","",UPPER('S.D.PASTE SHEET'!E1302))</f>
        <v/>
      </c>
      <c s="72" t="str">
        <f>IF('S.D.PASTE SHEET'!F1302="","",'S.D.PASTE SHEET'!F1302)</f>
        <v/>
      </c>
      <c s="72" t="str">
        <f>IF('S.D.PASTE SHEET'!G1302="","",UPPER('S.D.PASTE SHEET'!G1302))</f>
        <v/>
      </c>
      <c s="72" t="str">
        <f>IF('S.D.PASTE SHEET'!H1302="","",UPPER('S.D.PASTE SHEET'!H1302))</f>
        <v/>
      </c>
      <c s="72" t="str">
        <f>IF('S.D.PASTE SHEET'!I1302="","",'S.D.PASTE SHEET'!I1302)</f>
        <v/>
      </c>
      <c s="73" t="str">
        <f>IF('S.D.PASTE SHEET'!J1302="","",'S.D.PASTE SHEET'!J1302)</f>
        <v/>
      </c>
      <c s="72" t="str">
        <f>IF('S.D.PASTE SHEET'!K1302="","",'S.D.PASTE SHEET'!K1302)</f>
        <v/>
      </c>
      <c s="72" t="str">
        <f>IF('S.D.PASTE SHEET'!L1302="","",'S.D.PASTE SHEET'!L1302)</f>
        <v/>
      </c>
      <c s="72" t="str">
        <f>IF('S.D.PASTE SHEET'!M1302="","",'S.D.PASTE SHEET'!M1302)</f>
        <v/>
      </c>
      <c s="72" t="str">
        <f>IF('S.D.PASTE SHEET'!N1302="","",'S.D.PASTE SHEET'!N1302)</f>
        <v/>
      </c>
      <c s="72" t="str">
        <f>IF('S.D.PASTE SHEET'!O1302="","",'S.D.PASTE SHEET'!O1302)</f>
        <v/>
      </c>
      <c s="72" t="str">
        <f>IF('S.D.PASTE SHEET'!P1302="","",'S.D.PASTE SHEET'!P1302)</f>
        <v/>
      </c>
      <c s="72" t="str">
        <f>IF('S.D.PASTE SHEET'!Q1302="","",'S.D.PASTE SHEET'!Q1302)</f>
        <v/>
      </c>
      <c s="72" t="str">
        <f>IF('S.D.PASTE SHEET'!R1302="","",'S.D.PASTE SHEET'!R1302)</f>
        <v/>
      </c>
      <c s="72" t="str">
        <f>IF('S.D.PASTE SHEET'!S1302="","",'S.D.PASTE SHEET'!S1302)</f>
        <v/>
      </c>
      <c s="72" t="str">
        <f>IF('S.D.PASTE SHEET'!T1302="","",'S.D.PASTE SHEET'!T1302)</f>
        <v/>
      </c>
      <c s="72" t="str">
        <f>IF('S.D.PASTE SHEET'!U1302="","",'S.D.PASTE SHEET'!U1302)</f>
        <v/>
      </c>
      <c s="72" t="str">
        <f>IF('S.D.PASTE SHEET'!V1302="","",'S.D.PASTE SHEET'!V1302)</f>
        <v/>
      </c>
      <c s="72" t="str">
        <f>IF('S.D.PASTE SHEET'!W1302="","",'S.D.PASTE SHEET'!W1302)</f>
        <v/>
      </c>
      <c s="72" t="str">
        <f>IF('S.D.PASTE SHEET'!X1302="","",'S.D.PASTE SHEET'!X1302)</f>
        <v/>
      </c>
      <c s="72" t="str">
        <f>IF('S.D.PASTE SHEET'!Y1302="","",'S.D.PASTE SHEET'!Y1302)</f>
        <v/>
      </c>
      <c s="72" t="str">
        <f>IF('S.D.PASTE SHEET'!Z1302="","",'S.D.PASTE SHEET'!Z1302)</f>
        <v/>
      </c>
      <c s="72" t="str">
        <f>IF('S.D.PASTE SHEET'!AA1302="","",'S.D.PASTE SHEET'!AA1302)</f>
        <v/>
      </c>
      <c s="72" t="str">
        <f>IF('S.D.PASTE SHEET'!AB1302="","",'S.D.PASTE SHEET'!AB1302)</f>
        <v/>
      </c>
      <c s="72" t="str">
        <f>IF('S.D.PASTE SHEET'!AC1302="","",'S.D.PASTE SHEET'!AC1302)</f>
        <v/>
      </c>
      <c s="72" t="str">
        <f>IF('S.D.PASTE SHEET'!AD1302="","",'S.D.PASTE SHEET'!AD1302)</f>
        <v/>
      </c>
      <c s="74"/>
      <c s="70" t="str">
        <f>IF(AK1302="","",IF(AK1302&gt;0,COUNT($AG$2:AG1302),""))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IF(BC1302="","",IF(BC1302&gt;0,COUNT($AY$2:AY1302),""))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3" spans="1:157" ht="15.75" customHeight="1">
      <c r="A1303" s="72" t="str">
        <f>IF('S.D.PASTE SHEET'!A1303="","",'S.D.PASTE SHEET'!A1303)</f>
        <v/>
      </c>
      <c s="72" t="str">
        <f>IF('S.D.PASTE SHEET'!B1303="","",'S.D.PASTE SHEET'!B1303)</f>
        <v/>
      </c>
      <c s="72" t="str">
        <f>IF('S.D.PASTE SHEET'!C1303="","",'S.D.PASTE SHEET'!C1303)</f>
        <v/>
      </c>
      <c s="73" t="str">
        <f>IF('S.D.PASTE SHEET'!D1303="","",'S.D.PASTE SHEET'!D1303)</f>
        <v/>
      </c>
      <c s="72" t="str">
        <f>IF('S.D.PASTE SHEET'!E1303="","",UPPER('S.D.PASTE SHEET'!E1303))</f>
        <v/>
      </c>
      <c s="72" t="str">
        <f>IF('S.D.PASTE SHEET'!F1303="","",'S.D.PASTE SHEET'!F1303)</f>
        <v/>
      </c>
      <c s="72" t="str">
        <f>IF('S.D.PASTE SHEET'!G1303="","",UPPER('S.D.PASTE SHEET'!G1303))</f>
        <v/>
      </c>
      <c s="72" t="str">
        <f>IF('S.D.PASTE SHEET'!H1303="","",UPPER('S.D.PASTE SHEET'!H1303))</f>
        <v/>
      </c>
      <c s="72" t="str">
        <f>IF('S.D.PASTE SHEET'!I1303="","",'S.D.PASTE SHEET'!I1303)</f>
        <v/>
      </c>
      <c s="73" t="str">
        <f>IF('S.D.PASTE SHEET'!J1303="","",'S.D.PASTE SHEET'!J1303)</f>
        <v/>
      </c>
      <c s="72" t="str">
        <f>IF('S.D.PASTE SHEET'!K1303="","",'S.D.PASTE SHEET'!K1303)</f>
        <v/>
      </c>
      <c s="72" t="str">
        <f>IF('S.D.PASTE SHEET'!L1303="","",'S.D.PASTE SHEET'!L1303)</f>
        <v/>
      </c>
      <c s="72" t="str">
        <f>IF('S.D.PASTE SHEET'!M1303="","",'S.D.PASTE SHEET'!M1303)</f>
        <v/>
      </c>
      <c s="72" t="str">
        <f>IF('S.D.PASTE SHEET'!N1303="","",'S.D.PASTE SHEET'!N1303)</f>
        <v/>
      </c>
      <c s="72" t="str">
        <f>IF('S.D.PASTE SHEET'!O1303="","",'S.D.PASTE SHEET'!O1303)</f>
        <v/>
      </c>
      <c s="72" t="str">
        <f>IF('S.D.PASTE SHEET'!P1303="","",'S.D.PASTE SHEET'!P1303)</f>
        <v/>
      </c>
      <c s="72" t="str">
        <f>IF('S.D.PASTE SHEET'!Q1303="","",'S.D.PASTE SHEET'!Q1303)</f>
        <v/>
      </c>
      <c s="72" t="str">
        <f>IF('S.D.PASTE SHEET'!R1303="","",'S.D.PASTE SHEET'!R1303)</f>
        <v/>
      </c>
      <c s="72" t="str">
        <f>IF('S.D.PASTE SHEET'!S1303="","",'S.D.PASTE SHEET'!S1303)</f>
        <v/>
      </c>
      <c s="72" t="str">
        <f>IF('S.D.PASTE SHEET'!T1303="","",'S.D.PASTE SHEET'!T1303)</f>
        <v/>
      </c>
      <c s="72" t="str">
        <f>IF('S.D.PASTE SHEET'!U1303="","",'S.D.PASTE SHEET'!U1303)</f>
        <v/>
      </c>
      <c s="72" t="str">
        <f>IF('S.D.PASTE SHEET'!V1303="","",'S.D.PASTE SHEET'!V1303)</f>
        <v/>
      </c>
      <c s="72" t="str">
        <f>IF('S.D.PASTE SHEET'!W1303="","",'S.D.PASTE SHEET'!W1303)</f>
        <v/>
      </c>
      <c s="72" t="str">
        <f>IF('S.D.PASTE SHEET'!X1303="","",'S.D.PASTE SHEET'!X1303)</f>
        <v/>
      </c>
      <c s="72" t="str">
        <f>IF('S.D.PASTE SHEET'!Y1303="","",'S.D.PASTE SHEET'!Y1303)</f>
        <v/>
      </c>
      <c s="72" t="str">
        <f>IF('S.D.PASTE SHEET'!Z1303="","",'S.D.PASTE SHEET'!Z1303)</f>
        <v/>
      </c>
      <c s="72" t="str">
        <f>IF('S.D.PASTE SHEET'!AA1303="","",'S.D.PASTE SHEET'!AA1303)</f>
        <v/>
      </c>
      <c s="72" t="str">
        <f>IF('S.D.PASTE SHEET'!AB1303="","",'S.D.PASTE SHEET'!AB1303)</f>
        <v/>
      </c>
      <c s="72" t="str">
        <f>IF('S.D.PASTE SHEET'!AC1303="","",'S.D.PASTE SHEET'!AC1303)</f>
        <v/>
      </c>
      <c s="72" t="str">
        <f>IF('S.D.PASTE SHEET'!AD1303="","",'S.D.PASTE SHEET'!AD1303)</f>
        <v/>
      </c>
      <c s="74"/>
      <c s="70" t="str">
        <f>IF(AK1303="","",IF(AK1303&gt;0,COUNT($AG$2:AG1303),""))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IF(BC1303="","",IF(BC1303&gt;0,COUNT($AY$2:AY1303),""))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4" spans="1:157" ht="15.75" customHeight="1">
      <c r="A1304" s="72" t="str">
        <f>IF('S.D.PASTE SHEET'!A1304="","",'S.D.PASTE SHEET'!A1304)</f>
        <v/>
      </c>
      <c s="72" t="str">
        <f>IF('S.D.PASTE SHEET'!B1304="","",'S.D.PASTE SHEET'!B1304)</f>
        <v/>
      </c>
      <c s="72" t="str">
        <f>IF('S.D.PASTE SHEET'!C1304="","",'S.D.PASTE SHEET'!C1304)</f>
        <v/>
      </c>
      <c s="73" t="str">
        <f>IF('S.D.PASTE SHEET'!D1304="","",'S.D.PASTE SHEET'!D1304)</f>
        <v/>
      </c>
      <c s="72" t="str">
        <f>IF('S.D.PASTE SHEET'!E1304="","",UPPER('S.D.PASTE SHEET'!E1304))</f>
        <v/>
      </c>
      <c s="72" t="str">
        <f>IF('S.D.PASTE SHEET'!F1304="","",'S.D.PASTE SHEET'!F1304)</f>
        <v/>
      </c>
      <c s="72" t="str">
        <f>IF('S.D.PASTE SHEET'!G1304="","",UPPER('S.D.PASTE SHEET'!G1304))</f>
        <v/>
      </c>
      <c s="72" t="str">
        <f>IF('S.D.PASTE SHEET'!H1304="","",UPPER('S.D.PASTE SHEET'!H1304))</f>
        <v/>
      </c>
      <c s="72" t="str">
        <f>IF('S.D.PASTE SHEET'!I1304="","",'S.D.PASTE SHEET'!I1304)</f>
        <v/>
      </c>
      <c s="73" t="str">
        <f>IF('S.D.PASTE SHEET'!J1304="","",'S.D.PASTE SHEET'!J1304)</f>
        <v/>
      </c>
      <c s="72" t="str">
        <f>IF('S.D.PASTE SHEET'!K1304="","",'S.D.PASTE SHEET'!K1304)</f>
        <v/>
      </c>
      <c s="72" t="str">
        <f>IF('S.D.PASTE SHEET'!L1304="","",'S.D.PASTE SHEET'!L1304)</f>
        <v/>
      </c>
      <c s="72" t="str">
        <f>IF('S.D.PASTE SHEET'!M1304="","",'S.D.PASTE SHEET'!M1304)</f>
        <v/>
      </c>
      <c s="72" t="str">
        <f>IF('S.D.PASTE SHEET'!N1304="","",'S.D.PASTE SHEET'!N1304)</f>
        <v/>
      </c>
      <c s="72" t="str">
        <f>IF('S.D.PASTE SHEET'!O1304="","",'S.D.PASTE SHEET'!O1304)</f>
        <v/>
      </c>
      <c s="72" t="str">
        <f>IF('S.D.PASTE SHEET'!P1304="","",'S.D.PASTE SHEET'!P1304)</f>
        <v/>
      </c>
      <c s="72" t="str">
        <f>IF('S.D.PASTE SHEET'!Q1304="","",'S.D.PASTE SHEET'!Q1304)</f>
        <v/>
      </c>
      <c s="72" t="str">
        <f>IF('S.D.PASTE SHEET'!R1304="","",'S.D.PASTE SHEET'!R1304)</f>
        <v/>
      </c>
      <c s="72" t="str">
        <f>IF('S.D.PASTE SHEET'!S1304="","",'S.D.PASTE SHEET'!S1304)</f>
        <v/>
      </c>
      <c s="72" t="str">
        <f>IF('S.D.PASTE SHEET'!T1304="","",'S.D.PASTE SHEET'!T1304)</f>
        <v/>
      </c>
      <c s="72" t="str">
        <f>IF('S.D.PASTE SHEET'!U1304="","",'S.D.PASTE SHEET'!U1304)</f>
        <v/>
      </c>
      <c s="72" t="str">
        <f>IF('S.D.PASTE SHEET'!V1304="","",'S.D.PASTE SHEET'!V1304)</f>
        <v/>
      </c>
      <c s="72" t="str">
        <f>IF('S.D.PASTE SHEET'!W1304="","",'S.D.PASTE SHEET'!W1304)</f>
        <v/>
      </c>
      <c s="72" t="str">
        <f>IF('S.D.PASTE SHEET'!X1304="","",'S.D.PASTE SHEET'!X1304)</f>
        <v/>
      </c>
      <c s="72" t="str">
        <f>IF('S.D.PASTE SHEET'!Y1304="","",'S.D.PASTE SHEET'!Y1304)</f>
        <v/>
      </c>
      <c s="72" t="str">
        <f>IF('S.D.PASTE SHEET'!Z1304="","",'S.D.PASTE SHEET'!Z1304)</f>
        <v/>
      </c>
      <c s="72" t="str">
        <f>IF('S.D.PASTE SHEET'!AA1304="","",'S.D.PASTE SHEET'!AA1304)</f>
        <v/>
      </c>
      <c s="72" t="str">
        <f>IF('S.D.PASTE SHEET'!AB1304="","",'S.D.PASTE SHEET'!AB1304)</f>
        <v/>
      </c>
      <c s="72" t="str">
        <f>IF('S.D.PASTE SHEET'!AC1304="","",'S.D.PASTE SHEET'!AC1304)</f>
        <v/>
      </c>
      <c s="72" t="str">
        <f>IF('S.D.PASTE SHEET'!AD1304="","",'S.D.PASTE SHEET'!AD1304)</f>
        <v/>
      </c>
      <c s="74"/>
      <c s="70" t="str">
        <f>IF(AK1304="","",IF(AK1304&gt;0,COUNT($AG$2:AG1304),""))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IF(BC1304="","",IF(BC1304&gt;0,COUNT($AY$2:AY1304),""))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5" spans="1:157" ht="15.75" customHeight="1">
      <c r="A1305" s="72" t="str">
        <f>IF('S.D.PASTE SHEET'!A1305="","",'S.D.PASTE SHEET'!A1305)</f>
        <v/>
      </c>
      <c s="72" t="str">
        <f>IF('S.D.PASTE SHEET'!B1305="","",'S.D.PASTE SHEET'!B1305)</f>
        <v/>
      </c>
      <c s="72" t="str">
        <f>IF('S.D.PASTE SHEET'!C1305="","",'S.D.PASTE SHEET'!C1305)</f>
        <v/>
      </c>
      <c s="73" t="str">
        <f>IF('S.D.PASTE SHEET'!D1305="","",'S.D.PASTE SHEET'!D1305)</f>
        <v/>
      </c>
      <c s="72" t="str">
        <f>IF('S.D.PASTE SHEET'!E1305="","",UPPER('S.D.PASTE SHEET'!E1305))</f>
        <v/>
      </c>
      <c s="72" t="str">
        <f>IF('S.D.PASTE SHEET'!F1305="","",'S.D.PASTE SHEET'!F1305)</f>
        <v/>
      </c>
      <c s="72" t="str">
        <f>IF('S.D.PASTE SHEET'!G1305="","",UPPER('S.D.PASTE SHEET'!G1305))</f>
        <v/>
      </c>
      <c s="72" t="str">
        <f>IF('S.D.PASTE SHEET'!H1305="","",UPPER('S.D.PASTE SHEET'!H1305))</f>
        <v/>
      </c>
      <c s="72" t="str">
        <f>IF('S.D.PASTE SHEET'!I1305="","",'S.D.PASTE SHEET'!I1305)</f>
        <v/>
      </c>
      <c s="73" t="str">
        <f>IF('S.D.PASTE SHEET'!J1305="","",'S.D.PASTE SHEET'!J1305)</f>
        <v/>
      </c>
      <c s="72" t="str">
        <f>IF('S.D.PASTE SHEET'!K1305="","",'S.D.PASTE SHEET'!K1305)</f>
        <v/>
      </c>
      <c s="72" t="str">
        <f>IF('S.D.PASTE SHEET'!L1305="","",'S.D.PASTE SHEET'!L1305)</f>
        <v/>
      </c>
      <c s="72" t="str">
        <f>IF('S.D.PASTE SHEET'!M1305="","",'S.D.PASTE SHEET'!M1305)</f>
        <v/>
      </c>
      <c s="72" t="str">
        <f>IF('S.D.PASTE SHEET'!N1305="","",'S.D.PASTE SHEET'!N1305)</f>
        <v/>
      </c>
      <c s="72" t="str">
        <f>IF('S.D.PASTE SHEET'!O1305="","",'S.D.PASTE SHEET'!O1305)</f>
        <v/>
      </c>
      <c s="72" t="str">
        <f>IF('S.D.PASTE SHEET'!P1305="","",'S.D.PASTE SHEET'!P1305)</f>
        <v/>
      </c>
      <c s="72" t="str">
        <f>IF('S.D.PASTE SHEET'!Q1305="","",'S.D.PASTE SHEET'!Q1305)</f>
        <v/>
      </c>
      <c s="72" t="str">
        <f>IF('S.D.PASTE SHEET'!R1305="","",'S.D.PASTE SHEET'!R1305)</f>
        <v/>
      </c>
      <c s="72" t="str">
        <f>IF('S.D.PASTE SHEET'!S1305="","",'S.D.PASTE SHEET'!S1305)</f>
        <v/>
      </c>
      <c s="72" t="str">
        <f>IF('S.D.PASTE SHEET'!T1305="","",'S.D.PASTE SHEET'!T1305)</f>
        <v/>
      </c>
      <c s="72" t="str">
        <f>IF('S.D.PASTE SHEET'!U1305="","",'S.D.PASTE SHEET'!U1305)</f>
        <v/>
      </c>
      <c s="72" t="str">
        <f>IF('S.D.PASTE SHEET'!V1305="","",'S.D.PASTE SHEET'!V1305)</f>
        <v/>
      </c>
      <c s="72" t="str">
        <f>IF('S.D.PASTE SHEET'!W1305="","",'S.D.PASTE SHEET'!W1305)</f>
        <v/>
      </c>
      <c s="72" t="str">
        <f>IF('S.D.PASTE SHEET'!X1305="","",'S.D.PASTE SHEET'!X1305)</f>
        <v/>
      </c>
      <c s="72" t="str">
        <f>IF('S.D.PASTE SHEET'!Y1305="","",'S.D.PASTE SHEET'!Y1305)</f>
        <v/>
      </c>
      <c s="72" t="str">
        <f>IF('S.D.PASTE SHEET'!Z1305="","",'S.D.PASTE SHEET'!Z1305)</f>
        <v/>
      </c>
      <c s="72" t="str">
        <f>IF('S.D.PASTE SHEET'!AA1305="","",'S.D.PASTE SHEET'!AA1305)</f>
        <v/>
      </c>
      <c s="72" t="str">
        <f>IF('S.D.PASTE SHEET'!AB1305="","",'S.D.PASTE SHEET'!AB1305)</f>
        <v/>
      </c>
      <c s="72" t="str">
        <f>IF('S.D.PASTE SHEET'!AC1305="","",'S.D.PASTE SHEET'!AC1305)</f>
        <v/>
      </c>
      <c s="72" t="str">
        <f>IF('S.D.PASTE SHEET'!AD1305="","",'S.D.PASTE SHEET'!AD1305)</f>
        <v/>
      </c>
      <c s="74"/>
      <c s="70" t="str">
        <f>IF(AK1305="","",IF(AK1305&gt;0,COUNT($AG$2:AG1305),""))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IF(BC1305="","",IF(BC1305&gt;0,COUNT($AY$2:AY1305),""))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6" spans="1:157" ht="15.75" customHeight="1">
      <c r="A1306" s="72" t="str">
        <f>IF('S.D.PASTE SHEET'!A1306="","",'S.D.PASTE SHEET'!A1306)</f>
        <v/>
      </c>
      <c s="72" t="str">
        <f>IF('S.D.PASTE SHEET'!B1306="","",'S.D.PASTE SHEET'!B1306)</f>
        <v/>
      </c>
      <c s="72" t="str">
        <f>IF('S.D.PASTE SHEET'!C1306="","",'S.D.PASTE SHEET'!C1306)</f>
        <v/>
      </c>
      <c s="73" t="str">
        <f>IF('S.D.PASTE SHEET'!D1306="","",'S.D.PASTE SHEET'!D1306)</f>
        <v/>
      </c>
      <c s="72" t="str">
        <f>IF('S.D.PASTE SHEET'!E1306="","",UPPER('S.D.PASTE SHEET'!E1306))</f>
        <v/>
      </c>
      <c s="72" t="str">
        <f>IF('S.D.PASTE SHEET'!F1306="","",'S.D.PASTE SHEET'!F1306)</f>
        <v/>
      </c>
      <c s="72" t="str">
        <f>IF('S.D.PASTE SHEET'!G1306="","",UPPER('S.D.PASTE SHEET'!G1306))</f>
        <v/>
      </c>
      <c s="72" t="str">
        <f>IF('S.D.PASTE SHEET'!H1306="","",UPPER('S.D.PASTE SHEET'!H1306))</f>
        <v/>
      </c>
      <c s="72" t="str">
        <f>IF('S.D.PASTE SHEET'!I1306="","",'S.D.PASTE SHEET'!I1306)</f>
        <v/>
      </c>
      <c s="73" t="str">
        <f>IF('S.D.PASTE SHEET'!J1306="","",'S.D.PASTE SHEET'!J1306)</f>
        <v/>
      </c>
      <c s="72" t="str">
        <f>IF('S.D.PASTE SHEET'!K1306="","",'S.D.PASTE SHEET'!K1306)</f>
        <v/>
      </c>
      <c s="72" t="str">
        <f>IF('S.D.PASTE SHEET'!L1306="","",'S.D.PASTE SHEET'!L1306)</f>
        <v/>
      </c>
      <c s="72" t="str">
        <f>IF('S.D.PASTE SHEET'!M1306="","",'S.D.PASTE SHEET'!M1306)</f>
        <v/>
      </c>
      <c s="72" t="str">
        <f>IF('S.D.PASTE SHEET'!N1306="","",'S.D.PASTE SHEET'!N1306)</f>
        <v/>
      </c>
      <c s="72" t="str">
        <f>IF('S.D.PASTE SHEET'!O1306="","",'S.D.PASTE SHEET'!O1306)</f>
        <v/>
      </c>
      <c s="72" t="str">
        <f>IF('S.D.PASTE SHEET'!P1306="","",'S.D.PASTE SHEET'!P1306)</f>
        <v/>
      </c>
      <c s="72" t="str">
        <f>IF('S.D.PASTE SHEET'!Q1306="","",'S.D.PASTE SHEET'!Q1306)</f>
        <v/>
      </c>
      <c s="72" t="str">
        <f>IF('S.D.PASTE SHEET'!R1306="","",'S.D.PASTE SHEET'!R1306)</f>
        <v/>
      </c>
      <c s="72" t="str">
        <f>IF('S.D.PASTE SHEET'!S1306="","",'S.D.PASTE SHEET'!S1306)</f>
        <v/>
      </c>
      <c s="72" t="str">
        <f>IF('S.D.PASTE SHEET'!T1306="","",'S.D.PASTE SHEET'!T1306)</f>
        <v/>
      </c>
      <c s="72" t="str">
        <f>IF('S.D.PASTE SHEET'!U1306="","",'S.D.PASTE SHEET'!U1306)</f>
        <v/>
      </c>
      <c s="72" t="str">
        <f>IF('S.D.PASTE SHEET'!V1306="","",'S.D.PASTE SHEET'!V1306)</f>
        <v/>
      </c>
      <c s="72" t="str">
        <f>IF('S.D.PASTE SHEET'!W1306="","",'S.D.PASTE SHEET'!W1306)</f>
        <v/>
      </c>
      <c s="72" t="str">
        <f>IF('S.D.PASTE SHEET'!X1306="","",'S.D.PASTE SHEET'!X1306)</f>
        <v/>
      </c>
      <c s="72" t="str">
        <f>IF('S.D.PASTE SHEET'!Y1306="","",'S.D.PASTE SHEET'!Y1306)</f>
        <v/>
      </c>
      <c s="72" t="str">
        <f>IF('S.D.PASTE SHEET'!Z1306="","",'S.D.PASTE SHEET'!Z1306)</f>
        <v/>
      </c>
      <c s="72" t="str">
        <f>IF('S.D.PASTE SHEET'!AA1306="","",'S.D.PASTE SHEET'!AA1306)</f>
        <v/>
      </c>
      <c s="72" t="str">
        <f>IF('S.D.PASTE SHEET'!AB1306="","",'S.D.PASTE SHEET'!AB1306)</f>
        <v/>
      </c>
      <c s="72" t="str">
        <f>IF('S.D.PASTE SHEET'!AC1306="","",'S.D.PASTE SHEET'!AC1306)</f>
        <v/>
      </c>
      <c s="72" t="str">
        <f>IF('S.D.PASTE SHEET'!AD1306="","",'S.D.PASTE SHEET'!AD1306)</f>
        <v/>
      </c>
      <c s="74"/>
      <c s="70" t="str">
        <f>IF(AK1306="","",IF(AK1306&gt;0,COUNT($AG$2:AG1306),""))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IF(BC1306="","",IF(BC1306&gt;0,COUNT($AY$2:AY1306),""))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7" spans="1:157" ht="15.75" customHeight="1">
      <c r="A1307" s="72" t="str">
        <f>IF('S.D.PASTE SHEET'!A1307="","",'S.D.PASTE SHEET'!A1307)</f>
        <v/>
      </c>
      <c s="72" t="str">
        <f>IF('S.D.PASTE SHEET'!B1307="","",'S.D.PASTE SHEET'!B1307)</f>
        <v/>
      </c>
      <c s="72" t="str">
        <f>IF('S.D.PASTE SHEET'!C1307="","",'S.D.PASTE SHEET'!C1307)</f>
        <v/>
      </c>
      <c s="73" t="str">
        <f>IF('S.D.PASTE SHEET'!D1307="","",'S.D.PASTE SHEET'!D1307)</f>
        <v/>
      </c>
      <c s="72" t="str">
        <f>IF('S.D.PASTE SHEET'!E1307="","",UPPER('S.D.PASTE SHEET'!E1307))</f>
        <v/>
      </c>
      <c s="72" t="str">
        <f>IF('S.D.PASTE SHEET'!F1307="","",'S.D.PASTE SHEET'!F1307)</f>
        <v/>
      </c>
      <c s="72" t="str">
        <f>IF('S.D.PASTE SHEET'!G1307="","",UPPER('S.D.PASTE SHEET'!G1307))</f>
        <v/>
      </c>
      <c s="72" t="str">
        <f>IF('S.D.PASTE SHEET'!H1307="","",UPPER('S.D.PASTE SHEET'!H1307))</f>
        <v/>
      </c>
      <c s="72" t="str">
        <f>IF('S.D.PASTE SHEET'!I1307="","",'S.D.PASTE SHEET'!I1307)</f>
        <v/>
      </c>
      <c s="73" t="str">
        <f>IF('S.D.PASTE SHEET'!J1307="","",'S.D.PASTE SHEET'!J1307)</f>
        <v/>
      </c>
      <c s="72" t="str">
        <f>IF('S.D.PASTE SHEET'!K1307="","",'S.D.PASTE SHEET'!K1307)</f>
        <v/>
      </c>
      <c s="72" t="str">
        <f>IF('S.D.PASTE SHEET'!L1307="","",'S.D.PASTE SHEET'!L1307)</f>
        <v/>
      </c>
      <c s="72" t="str">
        <f>IF('S.D.PASTE SHEET'!M1307="","",'S.D.PASTE SHEET'!M1307)</f>
        <v/>
      </c>
      <c s="72" t="str">
        <f>IF('S.D.PASTE SHEET'!N1307="","",'S.D.PASTE SHEET'!N1307)</f>
        <v/>
      </c>
      <c s="72" t="str">
        <f>IF('S.D.PASTE SHEET'!O1307="","",'S.D.PASTE SHEET'!O1307)</f>
        <v/>
      </c>
      <c s="72" t="str">
        <f>IF('S.D.PASTE SHEET'!P1307="","",'S.D.PASTE SHEET'!P1307)</f>
        <v/>
      </c>
      <c s="72" t="str">
        <f>IF('S.D.PASTE SHEET'!Q1307="","",'S.D.PASTE SHEET'!Q1307)</f>
        <v/>
      </c>
      <c s="72" t="str">
        <f>IF('S.D.PASTE SHEET'!R1307="","",'S.D.PASTE SHEET'!R1307)</f>
        <v/>
      </c>
      <c s="72" t="str">
        <f>IF('S.D.PASTE SHEET'!S1307="","",'S.D.PASTE SHEET'!S1307)</f>
        <v/>
      </c>
      <c s="72" t="str">
        <f>IF('S.D.PASTE SHEET'!T1307="","",'S.D.PASTE SHEET'!T1307)</f>
        <v/>
      </c>
      <c s="72" t="str">
        <f>IF('S.D.PASTE SHEET'!U1307="","",'S.D.PASTE SHEET'!U1307)</f>
        <v/>
      </c>
      <c s="72" t="str">
        <f>IF('S.D.PASTE SHEET'!V1307="","",'S.D.PASTE SHEET'!V1307)</f>
        <v/>
      </c>
      <c s="72" t="str">
        <f>IF('S.D.PASTE SHEET'!W1307="","",'S.D.PASTE SHEET'!W1307)</f>
        <v/>
      </c>
      <c s="72" t="str">
        <f>IF('S.D.PASTE SHEET'!X1307="","",'S.D.PASTE SHEET'!X1307)</f>
        <v/>
      </c>
      <c s="72" t="str">
        <f>IF('S.D.PASTE SHEET'!Y1307="","",'S.D.PASTE SHEET'!Y1307)</f>
        <v/>
      </c>
      <c s="72" t="str">
        <f>IF('S.D.PASTE SHEET'!Z1307="","",'S.D.PASTE SHEET'!Z1307)</f>
        <v/>
      </c>
      <c s="72" t="str">
        <f>IF('S.D.PASTE SHEET'!AA1307="","",'S.D.PASTE SHEET'!AA1307)</f>
        <v/>
      </c>
      <c s="72" t="str">
        <f>IF('S.D.PASTE SHEET'!AB1307="","",'S.D.PASTE SHEET'!AB1307)</f>
        <v/>
      </c>
      <c s="72" t="str">
        <f>IF('S.D.PASTE SHEET'!AC1307="","",'S.D.PASTE SHEET'!AC1307)</f>
        <v/>
      </c>
      <c s="72" t="str">
        <f>IF('S.D.PASTE SHEET'!AD1307="","",'S.D.PASTE SHEET'!AD1307)</f>
        <v/>
      </c>
      <c s="74"/>
      <c s="70" t="str">
        <f>IF(AK1307="","",IF(AK1307&gt;0,COUNT($AG$2:AG1307),""))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IF(BC1307="","",IF(BC1307&gt;0,COUNT($AY$2:AY1307),""))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8" spans="1:157" ht="15.75" customHeight="1">
      <c r="A1308" s="72" t="str">
        <f>IF('S.D.PASTE SHEET'!A1308="","",'S.D.PASTE SHEET'!A1308)</f>
        <v/>
      </c>
      <c s="72" t="str">
        <f>IF('S.D.PASTE SHEET'!B1308="","",'S.D.PASTE SHEET'!B1308)</f>
        <v/>
      </c>
      <c s="72" t="str">
        <f>IF('S.D.PASTE SHEET'!C1308="","",'S.D.PASTE SHEET'!C1308)</f>
        <v/>
      </c>
      <c s="73" t="str">
        <f>IF('S.D.PASTE SHEET'!D1308="","",'S.D.PASTE SHEET'!D1308)</f>
        <v/>
      </c>
      <c s="72" t="str">
        <f>IF('S.D.PASTE SHEET'!E1308="","",UPPER('S.D.PASTE SHEET'!E1308))</f>
        <v/>
      </c>
      <c s="72" t="str">
        <f>IF('S.D.PASTE SHEET'!F1308="","",'S.D.PASTE SHEET'!F1308)</f>
        <v/>
      </c>
      <c s="72" t="str">
        <f>IF('S.D.PASTE SHEET'!G1308="","",UPPER('S.D.PASTE SHEET'!G1308))</f>
        <v/>
      </c>
      <c s="72" t="str">
        <f>IF('S.D.PASTE SHEET'!H1308="","",UPPER('S.D.PASTE SHEET'!H1308))</f>
        <v/>
      </c>
      <c s="72" t="str">
        <f>IF('S.D.PASTE SHEET'!I1308="","",'S.D.PASTE SHEET'!I1308)</f>
        <v/>
      </c>
      <c s="73" t="str">
        <f>IF('S.D.PASTE SHEET'!J1308="","",'S.D.PASTE SHEET'!J1308)</f>
        <v/>
      </c>
      <c s="72" t="str">
        <f>IF('S.D.PASTE SHEET'!K1308="","",'S.D.PASTE SHEET'!K1308)</f>
        <v/>
      </c>
      <c s="72" t="str">
        <f>IF('S.D.PASTE SHEET'!L1308="","",'S.D.PASTE SHEET'!L1308)</f>
        <v/>
      </c>
      <c s="72" t="str">
        <f>IF('S.D.PASTE SHEET'!M1308="","",'S.D.PASTE SHEET'!M1308)</f>
        <v/>
      </c>
      <c s="72" t="str">
        <f>IF('S.D.PASTE SHEET'!N1308="","",'S.D.PASTE SHEET'!N1308)</f>
        <v/>
      </c>
      <c s="72" t="str">
        <f>IF('S.D.PASTE SHEET'!O1308="","",'S.D.PASTE SHEET'!O1308)</f>
        <v/>
      </c>
      <c s="72" t="str">
        <f>IF('S.D.PASTE SHEET'!P1308="","",'S.D.PASTE SHEET'!P1308)</f>
        <v/>
      </c>
      <c s="72" t="str">
        <f>IF('S.D.PASTE SHEET'!Q1308="","",'S.D.PASTE SHEET'!Q1308)</f>
        <v/>
      </c>
      <c s="72" t="str">
        <f>IF('S.D.PASTE SHEET'!R1308="","",'S.D.PASTE SHEET'!R1308)</f>
        <v/>
      </c>
      <c s="72" t="str">
        <f>IF('S.D.PASTE SHEET'!S1308="","",'S.D.PASTE SHEET'!S1308)</f>
        <v/>
      </c>
      <c s="72" t="str">
        <f>IF('S.D.PASTE SHEET'!T1308="","",'S.D.PASTE SHEET'!T1308)</f>
        <v/>
      </c>
      <c s="72" t="str">
        <f>IF('S.D.PASTE SHEET'!U1308="","",'S.D.PASTE SHEET'!U1308)</f>
        <v/>
      </c>
      <c s="72" t="str">
        <f>IF('S.D.PASTE SHEET'!V1308="","",'S.D.PASTE SHEET'!V1308)</f>
        <v/>
      </c>
      <c s="72" t="str">
        <f>IF('S.D.PASTE SHEET'!W1308="","",'S.D.PASTE SHEET'!W1308)</f>
        <v/>
      </c>
      <c s="72" t="str">
        <f>IF('S.D.PASTE SHEET'!X1308="","",'S.D.PASTE SHEET'!X1308)</f>
        <v/>
      </c>
      <c s="72" t="str">
        <f>IF('S.D.PASTE SHEET'!Y1308="","",'S.D.PASTE SHEET'!Y1308)</f>
        <v/>
      </c>
      <c s="72" t="str">
        <f>IF('S.D.PASTE SHEET'!Z1308="","",'S.D.PASTE SHEET'!Z1308)</f>
        <v/>
      </c>
      <c s="72" t="str">
        <f>IF('S.D.PASTE SHEET'!AA1308="","",'S.D.PASTE SHEET'!AA1308)</f>
        <v/>
      </c>
      <c s="72" t="str">
        <f>IF('S.D.PASTE SHEET'!AB1308="","",'S.D.PASTE SHEET'!AB1308)</f>
        <v/>
      </c>
      <c s="72" t="str">
        <f>IF('S.D.PASTE SHEET'!AC1308="","",'S.D.PASTE SHEET'!AC1308)</f>
        <v/>
      </c>
      <c s="72" t="str">
        <f>IF('S.D.PASTE SHEET'!AD1308="","",'S.D.PASTE SHEET'!AD1308)</f>
        <v/>
      </c>
      <c s="74"/>
      <c s="70" t="str">
        <f>IF(AK1308="","",IF(AK1308&gt;0,COUNT($AG$2:AG1308),""))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IF(BC1308="","",IF(BC1308&gt;0,COUNT($AY$2:AY1308),""))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09" spans="1:157" ht="15.75" customHeight="1">
      <c r="A1309" s="72" t="str">
        <f>IF('S.D.PASTE SHEET'!A1309="","",'S.D.PASTE SHEET'!A1309)</f>
        <v/>
      </c>
      <c s="72" t="str">
        <f>IF('S.D.PASTE SHEET'!B1309="","",'S.D.PASTE SHEET'!B1309)</f>
        <v/>
      </c>
      <c s="72" t="str">
        <f>IF('S.D.PASTE SHEET'!C1309="","",'S.D.PASTE SHEET'!C1309)</f>
        <v/>
      </c>
      <c s="73" t="str">
        <f>IF('S.D.PASTE SHEET'!D1309="","",'S.D.PASTE SHEET'!D1309)</f>
        <v/>
      </c>
      <c s="72" t="str">
        <f>IF('S.D.PASTE SHEET'!E1309="","",UPPER('S.D.PASTE SHEET'!E1309))</f>
        <v/>
      </c>
      <c s="72" t="str">
        <f>IF('S.D.PASTE SHEET'!F1309="","",'S.D.PASTE SHEET'!F1309)</f>
        <v/>
      </c>
      <c s="72" t="str">
        <f>IF('S.D.PASTE SHEET'!G1309="","",UPPER('S.D.PASTE SHEET'!G1309))</f>
        <v/>
      </c>
      <c s="72" t="str">
        <f>IF('S.D.PASTE SHEET'!H1309="","",UPPER('S.D.PASTE SHEET'!H1309))</f>
        <v/>
      </c>
      <c s="72" t="str">
        <f>IF('S.D.PASTE SHEET'!I1309="","",'S.D.PASTE SHEET'!I1309)</f>
        <v/>
      </c>
      <c s="73" t="str">
        <f>IF('S.D.PASTE SHEET'!J1309="","",'S.D.PASTE SHEET'!J1309)</f>
        <v/>
      </c>
      <c s="72" t="str">
        <f>IF('S.D.PASTE SHEET'!K1309="","",'S.D.PASTE SHEET'!K1309)</f>
        <v/>
      </c>
      <c s="72" t="str">
        <f>IF('S.D.PASTE SHEET'!L1309="","",'S.D.PASTE SHEET'!L1309)</f>
        <v/>
      </c>
      <c s="72" t="str">
        <f>IF('S.D.PASTE SHEET'!M1309="","",'S.D.PASTE SHEET'!M1309)</f>
        <v/>
      </c>
      <c s="72" t="str">
        <f>IF('S.D.PASTE SHEET'!N1309="","",'S.D.PASTE SHEET'!N1309)</f>
        <v/>
      </c>
      <c s="72" t="str">
        <f>IF('S.D.PASTE SHEET'!O1309="","",'S.D.PASTE SHEET'!O1309)</f>
        <v/>
      </c>
      <c s="72" t="str">
        <f>IF('S.D.PASTE SHEET'!P1309="","",'S.D.PASTE SHEET'!P1309)</f>
        <v/>
      </c>
      <c s="72" t="str">
        <f>IF('S.D.PASTE SHEET'!Q1309="","",'S.D.PASTE SHEET'!Q1309)</f>
        <v/>
      </c>
      <c s="72" t="str">
        <f>IF('S.D.PASTE SHEET'!R1309="","",'S.D.PASTE SHEET'!R1309)</f>
        <v/>
      </c>
      <c s="72" t="str">
        <f>IF('S.D.PASTE SHEET'!S1309="","",'S.D.PASTE SHEET'!S1309)</f>
        <v/>
      </c>
      <c s="72" t="str">
        <f>IF('S.D.PASTE SHEET'!T1309="","",'S.D.PASTE SHEET'!T1309)</f>
        <v/>
      </c>
      <c s="72" t="str">
        <f>IF('S.D.PASTE SHEET'!U1309="","",'S.D.PASTE SHEET'!U1309)</f>
        <v/>
      </c>
      <c s="72" t="str">
        <f>IF('S.D.PASTE SHEET'!V1309="","",'S.D.PASTE SHEET'!V1309)</f>
        <v/>
      </c>
      <c s="72" t="str">
        <f>IF('S.D.PASTE SHEET'!W1309="","",'S.D.PASTE SHEET'!W1309)</f>
        <v/>
      </c>
      <c s="72" t="str">
        <f>IF('S.D.PASTE SHEET'!X1309="","",'S.D.PASTE SHEET'!X1309)</f>
        <v/>
      </c>
      <c s="72" t="str">
        <f>IF('S.D.PASTE SHEET'!Y1309="","",'S.D.PASTE SHEET'!Y1309)</f>
        <v/>
      </c>
      <c s="72" t="str">
        <f>IF('S.D.PASTE SHEET'!Z1309="","",'S.D.PASTE SHEET'!Z1309)</f>
        <v/>
      </c>
      <c s="72" t="str">
        <f>IF('S.D.PASTE SHEET'!AA1309="","",'S.D.PASTE SHEET'!AA1309)</f>
        <v/>
      </c>
      <c s="72" t="str">
        <f>IF('S.D.PASTE SHEET'!AB1309="","",'S.D.PASTE SHEET'!AB1309)</f>
        <v/>
      </c>
      <c s="72" t="str">
        <f>IF('S.D.PASTE SHEET'!AC1309="","",'S.D.PASTE SHEET'!AC1309)</f>
        <v/>
      </c>
      <c s="72" t="str">
        <f>IF('S.D.PASTE SHEET'!AD1309="","",'S.D.PASTE SHEET'!AD1309)</f>
        <v/>
      </c>
      <c s="74"/>
      <c s="70" t="str">
        <f>IF(AK1309="","",IF(AK1309&gt;0,COUNT($AG$2:AG1309),""))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IF(BC1309="","",IF(BC1309&gt;0,COUNT($AY$2:AY1309),""))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0" spans="1:157" ht="15.75" customHeight="1">
      <c r="A1310" s="72" t="str">
        <f>IF('S.D.PASTE SHEET'!A1310="","",'S.D.PASTE SHEET'!A1310)</f>
        <v/>
      </c>
      <c s="72" t="str">
        <f>IF('S.D.PASTE SHEET'!B1310="","",'S.D.PASTE SHEET'!B1310)</f>
        <v/>
      </c>
      <c s="72" t="str">
        <f>IF('S.D.PASTE SHEET'!C1310="","",'S.D.PASTE SHEET'!C1310)</f>
        <v/>
      </c>
      <c s="73" t="str">
        <f>IF('S.D.PASTE SHEET'!D1310="","",'S.D.PASTE SHEET'!D1310)</f>
        <v/>
      </c>
      <c s="72" t="str">
        <f>IF('S.D.PASTE SHEET'!E1310="","",UPPER('S.D.PASTE SHEET'!E1310))</f>
        <v/>
      </c>
      <c s="72" t="str">
        <f>IF('S.D.PASTE SHEET'!F1310="","",'S.D.PASTE SHEET'!F1310)</f>
        <v/>
      </c>
      <c s="72" t="str">
        <f>IF('S.D.PASTE SHEET'!G1310="","",UPPER('S.D.PASTE SHEET'!G1310))</f>
        <v/>
      </c>
      <c s="72" t="str">
        <f>IF('S.D.PASTE SHEET'!H1310="","",UPPER('S.D.PASTE SHEET'!H1310))</f>
        <v/>
      </c>
      <c s="72" t="str">
        <f>IF('S.D.PASTE SHEET'!I1310="","",'S.D.PASTE SHEET'!I1310)</f>
        <v/>
      </c>
      <c s="73" t="str">
        <f>IF('S.D.PASTE SHEET'!J1310="","",'S.D.PASTE SHEET'!J1310)</f>
        <v/>
      </c>
      <c s="72" t="str">
        <f>IF('S.D.PASTE SHEET'!K1310="","",'S.D.PASTE SHEET'!K1310)</f>
        <v/>
      </c>
      <c s="72" t="str">
        <f>IF('S.D.PASTE SHEET'!L1310="","",'S.D.PASTE SHEET'!L1310)</f>
        <v/>
      </c>
      <c s="72" t="str">
        <f>IF('S.D.PASTE SHEET'!M1310="","",'S.D.PASTE SHEET'!M1310)</f>
        <v/>
      </c>
      <c s="72" t="str">
        <f>IF('S.D.PASTE SHEET'!N1310="","",'S.D.PASTE SHEET'!N1310)</f>
        <v/>
      </c>
      <c s="72" t="str">
        <f>IF('S.D.PASTE SHEET'!O1310="","",'S.D.PASTE SHEET'!O1310)</f>
        <v/>
      </c>
      <c s="72" t="str">
        <f>IF('S.D.PASTE SHEET'!P1310="","",'S.D.PASTE SHEET'!P1310)</f>
        <v/>
      </c>
      <c s="72" t="str">
        <f>IF('S.D.PASTE SHEET'!Q1310="","",'S.D.PASTE SHEET'!Q1310)</f>
        <v/>
      </c>
      <c s="72" t="str">
        <f>IF('S.D.PASTE SHEET'!R1310="","",'S.D.PASTE SHEET'!R1310)</f>
        <v/>
      </c>
      <c s="72" t="str">
        <f>IF('S.D.PASTE SHEET'!S1310="","",'S.D.PASTE SHEET'!S1310)</f>
        <v/>
      </c>
      <c s="72" t="str">
        <f>IF('S.D.PASTE SHEET'!T1310="","",'S.D.PASTE SHEET'!T1310)</f>
        <v/>
      </c>
      <c s="72" t="str">
        <f>IF('S.D.PASTE SHEET'!U1310="","",'S.D.PASTE SHEET'!U1310)</f>
        <v/>
      </c>
      <c s="72" t="str">
        <f>IF('S.D.PASTE SHEET'!V1310="","",'S.D.PASTE SHEET'!V1310)</f>
        <v/>
      </c>
      <c s="72" t="str">
        <f>IF('S.D.PASTE SHEET'!W1310="","",'S.D.PASTE SHEET'!W1310)</f>
        <v/>
      </c>
      <c s="72" t="str">
        <f>IF('S.D.PASTE SHEET'!X1310="","",'S.D.PASTE SHEET'!X1310)</f>
        <v/>
      </c>
      <c s="72" t="str">
        <f>IF('S.D.PASTE SHEET'!Y1310="","",'S.D.PASTE SHEET'!Y1310)</f>
        <v/>
      </c>
      <c s="72" t="str">
        <f>IF('S.D.PASTE SHEET'!Z1310="","",'S.D.PASTE SHEET'!Z1310)</f>
        <v/>
      </c>
      <c s="72" t="str">
        <f>IF('S.D.PASTE SHEET'!AA1310="","",'S.D.PASTE SHEET'!AA1310)</f>
        <v/>
      </c>
      <c s="72" t="str">
        <f>IF('S.D.PASTE SHEET'!AB1310="","",'S.D.PASTE SHEET'!AB1310)</f>
        <v/>
      </c>
      <c s="72" t="str">
        <f>IF('S.D.PASTE SHEET'!AC1310="","",'S.D.PASTE SHEET'!AC1310)</f>
        <v/>
      </c>
      <c s="72" t="str">
        <f>IF('S.D.PASTE SHEET'!AD1310="","",'S.D.PASTE SHEET'!AD1310)</f>
        <v/>
      </c>
      <c s="74"/>
      <c s="70" t="str">
        <f>IF(AK1310="","",IF(AK1310&gt;0,COUNT($AG$2:AG1310),""))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IF(BC1310="","",IF(BC1310&gt;0,COUNT($AY$2:AY1310),""))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1" spans="1:157" ht="15.75" customHeight="1">
      <c r="A1311" s="72" t="str">
        <f>IF('S.D.PASTE SHEET'!A1311="","",'S.D.PASTE SHEET'!A1311)</f>
        <v/>
      </c>
      <c s="72" t="str">
        <f>IF('S.D.PASTE SHEET'!B1311="","",'S.D.PASTE SHEET'!B1311)</f>
        <v/>
      </c>
      <c s="72" t="str">
        <f>IF('S.D.PASTE SHEET'!C1311="","",'S.D.PASTE SHEET'!C1311)</f>
        <v/>
      </c>
      <c s="73" t="str">
        <f>IF('S.D.PASTE SHEET'!D1311="","",'S.D.PASTE SHEET'!D1311)</f>
        <v/>
      </c>
      <c s="72" t="str">
        <f>IF('S.D.PASTE SHEET'!E1311="","",UPPER('S.D.PASTE SHEET'!E1311))</f>
        <v/>
      </c>
      <c s="72" t="str">
        <f>IF('S.D.PASTE SHEET'!F1311="","",'S.D.PASTE SHEET'!F1311)</f>
        <v/>
      </c>
      <c s="72" t="str">
        <f>IF('S.D.PASTE SHEET'!G1311="","",UPPER('S.D.PASTE SHEET'!G1311))</f>
        <v/>
      </c>
      <c s="72" t="str">
        <f>IF('S.D.PASTE SHEET'!H1311="","",UPPER('S.D.PASTE SHEET'!H1311))</f>
        <v/>
      </c>
      <c s="72" t="str">
        <f>IF('S.D.PASTE SHEET'!I1311="","",'S.D.PASTE SHEET'!I1311)</f>
        <v/>
      </c>
      <c s="73" t="str">
        <f>IF('S.D.PASTE SHEET'!J1311="","",'S.D.PASTE SHEET'!J1311)</f>
        <v/>
      </c>
      <c s="72" t="str">
        <f>IF('S.D.PASTE SHEET'!K1311="","",'S.D.PASTE SHEET'!K1311)</f>
        <v/>
      </c>
      <c s="72" t="str">
        <f>IF('S.D.PASTE SHEET'!L1311="","",'S.D.PASTE SHEET'!L1311)</f>
        <v/>
      </c>
      <c s="72" t="str">
        <f>IF('S.D.PASTE SHEET'!M1311="","",'S.D.PASTE SHEET'!M1311)</f>
        <v/>
      </c>
      <c s="72" t="str">
        <f>IF('S.D.PASTE SHEET'!N1311="","",'S.D.PASTE SHEET'!N1311)</f>
        <v/>
      </c>
      <c s="72" t="str">
        <f>IF('S.D.PASTE SHEET'!O1311="","",'S.D.PASTE SHEET'!O1311)</f>
        <v/>
      </c>
      <c s="72" t="str">
        <f>IF('S.D.PASTE SHEET'!P1311="","",'S.D.PASTE SHEET'!P1311)</f>
        <v/>
      </c>
      <c s="72" t="str">
        <f>IF('S.D.PASTE SHEET'!Q1311="","",'S.D.PASTE SHEET'!Q1311)</f>
        <v/>
      </c>
      <c s="72" t="str">
        <f>IF('S.D.PASTE SHEET'!R1311="","",'S.D.PASTE SHEET'!R1311)</f>
        <v/>
      </c>
      <c s="72" t="str">
        <f>IF('S.D.PASTE SHEET'!S1311="","",'S.D.PASTE SHEET'!S1311)</f>
        <v/>
      </c>
      <c s="72" t="str">
        <f>IF('S.D.PASTE SHEET'!T1311="","",'S.D.PASTE SHEET'!T1311)</f>
        <v/>
      </c>
      <c s="72" t="str">
        <f>IF('S.D.PASTE SHEET'!U1311="","",'S.D.PASTE SHEET'!U1311)</f>
        <v/>
      </c>
      <c s="72" t="str">
        <f>IF('S.D.PASTE SHEET'!V1311="","",'S.D.PASTE SHEET'!V1311)</f>
        <v/>
      </c>
      <c s="72" t="str">
        <f>IF('S.D.PASTE SHEET'!W1311="","",'S.D.PASTE SHEET'!W1311)</f>
        <v/>
      </c>
      <c s="72" t="str">
        <f>IF('S.D.PASTE SHEET'!X1311="","",'S.D.PASTE SHEET'!X1311)</f>
        <v/>
      </c>
      <c s="72" t="str">
        <f>IF('S.D.PASTE SHEET'!Y1311="","",'S.D.PASTE SHEET'!Y1311)</f>
        <v/>
      </c>
      <c s="72" t="str">
        <f>IF('S.D.PASTE SHEET'!Z1311="","",'S.D.PASTE SHEET'!Z1311)</f>
        <v/>
      </c>
      <c s="72" t="str">
        <f>IF('S.D.PASTE SHEET'!AA1311="","",'S.D.PASTE SHEET'!AA1311)</f>
        <v/>
      </c>
      <c s="72" t="str">
        <f>IF('S.D.PASTE SHEET'!AB1311="","",'S.D.PASTE SHEET'!AB1311)</f>
        <v/>
      </c>
      <c s="72" t="str">
        <f>IF('S.D.PASTE SHEET'!AC1311="","",'S.D.PASTE SHEET'!AC1311)</f>
        <v/>
      </c>
      <c s="72" t="str">
        <f>IF('S.D.PASTE SHEET'!AD1311="","",'S.D.PASTE SHEET'!AD1311)</f>
        <v/>
      </c>
      <c s="74"/>
      <c s="70" t="str">
        <f>IF(AK1311="","",IF(AK1311&gt;0,COUNT($AG$2:AG1311),""))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IF(BC1311="","",IF(BC1311&gt;0,COUNT($AY$2:AY1311),""))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2" spans="1:157" ht="15.75" customHeight="1">
      <c r="A1312" s="72" t="str">
        <f>IF('S.D.PASTE SHEET'!A1312="","",'S.D.PASTE SHEET'!A1312)</f>
        <v/>
      </c>
      <c s="72" t="str">
        <f>IF('S.D.PASTE SHEET'!B1312="","",'S.D.PASTE SHEET'!B1312)</f>
        <v/>
      </c>
      <c s="72" t="str">
        <f>IF('S.D.PASTE SHEET'!C1312="","",'S.D.PASTE SHEET'!C1312)</f>
        <v/>
      </c>
      <c s="73" t="str">
        <f>IF('S.D.PASTE SHEET'!D1312="","",'S.D.PASTE SHEET'!D1312)</f>
        <v/>
      </c>
      <c s="72" t="str">
        <f>IF('S.D.PASTE SHEET'!E1312="","",UPPER('S.D.PASTE SHEET'!E1312))</f>
        <v/>
      </c>
      <c s="72" t="str">
        <f>IF('S.D.PASTE SHEET'!F1312="","",'S.D.PASTE SHEET'!F1312)</f>
        <v/>
      </c>
      <c s="72" t="str">
        <f>IF('S.D.PASTE SHEET'!G1312="","",UPPER('S.D.PASTE SHEET'!G1312))</f>
        <v/>
      </c>
      <c s="72" t="str">
        <f>IF('S.D.PASTE SHEET'!H1312="","",UPPER('S.D.PASTE SHEET'!H1312))</f>
        <v/>
      </c>
      <c s="72" t="str">
        <f>IF('S.D.PASTE SHEET'!I1312="","",'S.D.PASTE SHEET'!I1312)</f>
        <v/>
      </c>
      <c s="73" t="str">
        <f>IF('S.D.PASTE SHEET'!J1312="","",'S.D.PASTE SHEET'!J1312)</f>
        <v/>
      </c>
      <c s="72" t="str">
        <f>IF('S.D.PASTE SHEET'!K1312="","",'S.D.PASTE SHEET'!K1312)</f>
        <v/>
      </c>
      <c s="72" t="str">
        <f>IF('S.D.PASTE SHEET'!L1312="","",'S.D.PASTE SHEET'!L1312)</f>
        <v/>
      </c>
      <c s="72" t="str">
        <f>IF('S.D.PASTE SHEET'!M1312="","",'S.D.PASTE SHEET'!M1312)</f>
        <v/>
      </c>
      <c s="72" t="str">
        <f>IF('S.D.PASTE SHEET'!N1312="","",'S.D.PASTE SHEET'!N1312)</f>
        <v/>
      </c>
      <c s="72" t="str">
        <f>IF('S.D.PASTE SHEET'!O1312="","",'S.D.PASTE SHEET'!O1312)</f>
        <v/>
      </c>
      <c s="72" t="str">
        <f>IF('S.D.PASTE SHEET'!P1312="","",'S.D.PASTE SHEET'!P1312)</f>
        <v/>
      </c>
      <c s="72" t="str">
        <f>IF('S.D.PASTE SHEET'!Q1312="","",'S.D.PASTE SHEET'!Q1312)</f>
        <v/>
      </c>
      <c s="72" t="str">
        <f>IF('S.D.PASTE SHEET'!R1312="","",'S.D.PASTE SHEET'!R1312)</f>
        <v/>
      </c>
      <c s="72" t="str">
        <f>IF('S.D.PASTE SHEET'!S1312="","",'S.D.PASTE SHEET'!S1312)</f>
        <v/>
      </c>
      <c s="72" t="str">
        <f>IF('S.D.PASTE SHEET'!T1312="","",'S.D.PASTE SHEET'!T1312)</f>
        <v/>
      </c>
      <c s="72" t="str">
        <f>IF('S.D.PASTE SHEET'!U1312="","",'S.D.PASTE SHEET'!U1312)</f>
        <v/>
      </c>
      <c s="72" t="str">
        <f>IF('S.D.PASTE SHEET'!V1312="","",'S.D.PASTE SHEET'!V1312)</f>
        <v/>
      </c>
      <c s="72" t="str">
        <f>IF('S.D.PASTE SHEET'!W1312="","",'S.D.PASTE SHEET'!W1312)</f>
        <v/>
      </c>
      <c s="72" t="str">
        <f>IF('S.D.PASTE SHEET'!X1312="","",'S.D.PASTE SHEET'!X1312)</f>
        <v/>
      </c>
      <c s="72" t="str">
        <f>IF('S.D.PASTE SHEET'!Y1312="","",'S.D.PASTE SHEET'!Y1312)</f>
        <v/>
      </c>
      <c s="72" t="str">
        <f>IF('S.D.PASTE SHEET'!Z1312="","",'S.D.PASTE SHEET'!Z1312)</f>
        <v/>
      </c>
      <c s="72" t="str">
        <f>IF('S.D.PASTE SHEET'!AA1312="","",'S.D.PASTE SHEET'!AA1312)</f>
        <v/>
      </c>
      <c s="72" t="str">
        <f>IF('S.D.PASTE SHEET'!AB1312="","",'S.D.PASTE SHEET'!AB1312)</f>
        <v/>
      </c>
      <c s="72" t="str">
        <f>IF('S.D.PASTE SHEET'!AC1312="","",'S.D.PASTE SHEET'!AC1312)</f>
        <v/>
      </c>
      <c s="72" t="str">
        <f>IF('S.D.PASTE SHEET'!AD1312="","",'S.D.PASTE SHEET'!AD1312)</f>
        <v/>
      </c>
      <c s="74"/>
      <c s="70" t="str">
        <f>IF(AK1312="","",IF(AK1312&gt;0,COUNT($AG$2:AG1312),""))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IF(BC1312="","",IF(BC1312&gt;0,COUNT($AY$2:AY1312),""))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3" spans="1:157" ht="15.75" customHeight="1">
      <c r="A1313" s="72" t="str">
        <f>IF('S.D.PASTE SHEET'!A1313="","",'S.D.PASTE SHEET'!A1313)</f>
        <v/>
      </c>
      <c s="72" t="str">
        <f>IF('S.D.PASTE SHEET'!B1313="","",'S.D.PASTE SHEET'!B1313)</f>
        <v/>
      </c>
      <c s="72" t="str">
        <f>IF('S.D.PASTE SHEET'!C1313="","",'S.D.PASTE SHEET'!C1313)</f>
        <v/>
      </c>
      <c s="73" t="str">
        <f>IF('S.D.PASTE SHEET'!D1313="","",'S.D.PASTE SHEET'!D1313)</f>
        <v/>
      </c>
      <c s="72" t="str">
        <f>IF('S.D.PASTE SHEET'!E1313="","",UPPER('S.D.PASTE SHEET'!E1313))</f>
        <v/>
      </c>
      <c s="72" t="str">
        <f>IF('S.D.PASTE SHEET'!F1313="","",'S.D.PASTE SHEET'!F1313)</f>
        <v/>
      </c>
      <c s="72" t="str">
        <f>IF('S.D.PASTE SHEET'!G1313="","",UPPER('S.D.PASTE SHEET'!G1313))</f>
        <v/>
      </c>
      <c s="72" t="str">
        <f>IF('S.D.PASTE SHEET'!H1313="","",UPPER('S.D.PASTE SHEET'!H1313))</f>
        <v/>
      </c>
      <c s="72" t="str">
        <f>IF('S.D.PASTE SHEET'!I1313="","",'S.D.PASTE SHEET'!I1313)</f>
        <v/>
      </c>
      <c s="73" t="str">
        <f>IF('S.D.PASTE SHEET'!J1313="","",'S.D.PASTE SHEET'!J1313)</f>
        <v/>
      </c>
      <c s="72" t="str">
        <f>IF('S.D.PASTE SHEET'!K1313="","",'S.D.PASTE SHEET'!K1313)</f>
        <v/>
      </c>
      <c s="72" t="str">
        <f>IF('S.D.PASTE SHEET'!L1313="","",'S.D.PASTE SHEET'!L1313)</f>
        <v/>
      </c>
      <c s="72" t="str">
        <f>IF('S.D.PASTE SHEET'!M1313="","",'S.D.PASTE SHEET'!M1313)</f>
        <v/>
      </c>
      <c s="72" t="str">
        <f>IF('S.D.PASTE SHEET'!N1313="","",'S.D.PASTE SHEET'!N1313)</f>
        <v/>
      </c>
      <c s="72" t="str">
        <f>IF('S.D.PASTE SHEET'!O1313="","",'S.D.PASTE SHEET'!O1313)</f>
        <v/>
      </c>
      <c s="72" t="str">
        <f>IF('S.D.PASTE SHEET'!P1313="","",'S.D.PASTE SHEET'!P1313)</f>
        <v/>
      </c>
      <c s="72" t="str">
        <f>IF('S.D.PASTE SHEET'!Q1313="","",'S.D.PASTE SHEET'!Q1313)</f>
        <v/>
      </c>
      <c s="72" t="str">
        <f>IF('S.D.PASTE SHEET'!R1313="","",'S.D.PASTE SHEET'!R1313)</f>
        <v/>
      </c>
      <c s="72" t="str">
        <f>IF('S.D.PASTE SHEET'!S1313="","",'S.D.PASTE SHEET'!S1313)</f>
        <v/>
      </c>
      <c s="72" t="str">
        <f>IF('S.D.PASTE SHEET'!T1313="","",'S.D.PASTE SHEET'!T1313)</f>
        <v/>
      </c>
      <c s="72" t="str">
        <f>IF('S.D.PASTE SHEET'!U1313="","",'S.D.PASTE SHEET'!U1313)</f>
        <v/>
      </c>
      <c s="72" t="str">
        <f>IF('S.D.PASTE SHEET'!V1313="","",'S.D.PASTE SHEET'!V1313)</f>
        <v/>
      </c>
      <c s="72" t="str">
        <f>IF('S.D.PASTE SHEET'!W1313="","",'S.D.PASTE SHEET'!W1313)</f>
        <v/>
      </c>
      <c s="72" t="str">
        <f>IF('S.D.PASTE SHEET'!X1313="","",'S.D.PASTE SHEET'!X1313)</f>
        <v/>
      </c>
      <c s="72" t="str">
        <f>IF('S.D.PASTE SHEET'!Y1313="","",'S.D.PASTE SHEET'!Y1313)</f>
        <v/>
      </c>
      <c s="72" t="str">
        <f>IF('S.D.PASTE SHEET'!Z1313="","",'S.D.PASTE SHEET'!Z1313)</f>
        <v/>
      </c>
      <c s="72" t="str">
        <f>IF('S.D.PASTE SHEET'!AA1313="","",'S.D.PASTE SHEET'!AA1313)</f>
        <v/>
      </c>
      <c s="72" t="str">
        <f>IF('S.D.PASTE SHEET'!AB1313="","",'S.D.PASTE SHEET'!AB1313)</f>
        <v/>
      </c>
      <c s="72" t="str">
        <f>IF('S.D.PASTE SHEET'!AC1313="","",'S.D.PASTE SHEET'!AC1313)</f>
        <v/>
      </c>
      <c s="72" t="str">
        <f>IF('S.D.PASTE SHEET'!AD1313="","",'S.D.PASTE SHEET'!AD1313)</f>
        <v/>
      </c>
      <c s="74"/>
      <c s="70" t="str">
        <f>IF(AK1313="","",IF(AK1313&gt;0,COUNT($AG$2:AG1313),""))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IF(BC1313="","",IF(BC1313&gt;0,COUNT($AY$2:AY1313),""))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4" spans="1:157" ht="15.75" customHeight="1">
      <c r="A1314" s="72" t="str">
        <f>IF('S.D.PASTE SHEET'!A1314="","",'S.D.PASTE SHEET'!A1314)</f>
        <v/>
      </c>
      <c s="72" t="str">
        <f>IF('S.D.PASTE SHEET'!B1314="","",'S.D.PASTE SHEET'!B1314)</f>
        <v/>
      </c>
      <c s="72" t="str">
        <f>IF('S.D.PASTE SHEET'!C1314="","",'S.D.PASTE SHEET'!C1314)</f>
        <v/>
      </c>
      <c s="73" t="str">
        <f>IF('S.D.PASTE SHEET'!D1314="","",'S.D.PASTE SHEET'!D1314)</f>
        <v/>
      </c>
      <c s="72" t="str">
        <f>IF('S.D.PASTE SHEET'!E1314="","",UPPER('S.D.PASTE SHEET'!E1314))</f>
        <v/>
      </c>
      <c s="72" t="str">
        <f>IF('S.D.PASTE SHEET'!F1314="","",'S.D.PASTE SHEET'!F1314)</f>
        <v/>
      </c>
      <c s="72" t="str">
        <f>IF('S.D.PASTE SHEET'!G1314="","",UPPER('S.D.PASTE SHEET'!G1314))</f>
        <v/>
      </c>
      <c s="72" t="str">
        <f>IF('S.D.PASTE SHEET'!H1314="","",UPPER('S.D.PASTE SHEET'!H1314))</f>
        <v/>
      </c>
      <c s="72" t="str">
        <f>IF('S.D.PASTE SHEET'!I1314="","",'S.D.PASTE SHEET'!I1314)</f>
        <v/>
      </c>
      <c s="73" t="str">
        <f>IF('S.D.PASTE SHEET'!J1314="","",'S.D.PASTE SHEET'!J1314)</f>
        <v/>
      </c>
      <c s="72" t="str">
        <f>IF('S.D.PASTE SHEET'!K1314="","",'S.D.PASTE SHEET'!K1314)</f>
        <v/>
      </c>
      <c s="72" t="str">
        <f>IF('S.D.PASTE SHEET'!L1314="","",'S.D.PASTE SHEET'!L1314)</f>
        <v/>
      </c>
      <c s="72" t="str">
        <f>IF('S.D.PASTE SHEET'!M1314="","",'S.D.PASTE SHEET'!M1314)</f>
        <v/>
      </c>
      <c s="72" t="str">
        <f>IF('S.D.PASTE SHEET'!N1314="","",'S.D.PASTE SHEET'!N1314)</f>
        <v/>
      </c>
      <c s="72" t="str">
        <f>IF('S.D.PASTE SHEET'!O1314="","",'S.D.PASTE SHEET'!O1314)</f>
        <v/>
      </c>
      <c s="72" t="str">
        <f>IF('S.D.PASTE SHEET'!P1314="","",'S.D.PASTE SHEET'!P1314)</f>
        <v/>
      </c>
      <c s="72" t="str">
        <f>IF('S.D.PASTE SHEET'!Q1314="","",'S.D.PASTE SHEET'!Q1314)</f>
        <v/>
      </c>
      <c s="72" t="str">
        <f>IF('S.D.PASTE SHEET'!R1314="","",'S.D.PASTE SHEET'!R1314)</f>
        <v/>
      </c>
      <c s="72" t="str">
        <f>IF('S.D.PASTE SHEET'!S1314="","",'S.D.PASTE SHEET'!S1314)</f>
        <v/>
      </c>
      <c s="72" t="str">
        <f>IF('S.D.PASTE SHEET'!T1314="","",'S.D.PASTE SHEET'!T1314)</f>
        <v/>
      </c>
      <c s="72" t="str">
        <f>IF('S.D.PASTE SHEET'!U1314="","",'S.D.PASTE SHEET'!U1314)</f>
        <v/>
      </c>
      <c s="72" t="str">
        <f>IF('S.D.PASTE SHEET'!V1314="","",'S.D.PASTE SHEET'!V1314)</f>
        <v/>
      </c>
      <c s="72" t="str">
        <f>IF('S.D.PASTE SHEET'!W1314="","",'S.D.PASTE SHEET'!W1314)</f>
        <v/>
      </c>
      <c s="72" t="str">
        <f>IF('S.D.PASTE SHEET'!X1314="","",'S.D.PASTE SHEET'!X1314)</f>
        <v/>
      </c>
      <c s="72" t="str">
        <f>IF('S.D.PASTE SHEET'!Y1314="","",'S.D.PASTE SHEET'!Y1314)</f>
        <v/>
      </c>
      <c s="72" t="str">
        <f>IF('S.D.PASTE SHEET'!Z1314="","",'S.D.PASTE SHEET'!Z1314)</f>
        <v/>
      </c>
      <c s="72" t="str">
        <f>IF('S.D.PASTE SHEET'!AA1314="","",'S.D.PASTE SHEET'!AA1314)</f>
        <v/>
      </c>
      <c s="72" t="str">
        <f>IF('S.D.PASTE SHEET'!AB1314="","",'S.D.PASTE SHEET'!AB1314)</f>
        <v/>
      </c>
      <c s="72" t="str">
        <f>IF('S.D.PASTE SHEET'!AC1314="","",'S.D.PASTE SHEET'!AC1314)</f>
        <v/>
      </c>
      <c s="72" t="str">
        <f>IF('S.D.PASTE SHEET'!AD1314="","",'S.D.PASTE SHEET'!AD1314)</f>
        <v/>
      </c>
      <c s="74"/>
      <c s="70" t="str">
        <f>IF(AK1314="","",IF(AK1314&gt;0,COUNT($AG$2:AG1314),""))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IF(BC1314="","",IF(BC1314&gt;0,COUNT($AY$2:AY1314),""))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5" spans="1:157" ht="15.75" customHeight="1">
      <c r="A1315" s="72" t="str">
        <f>IF('S.D.PASTE SHEET'!A1315="","",'S.D.PASTE SHEET'!A1315)</f>
        <v/>
      </c>
      <c s="72" t="str">
        <f>IF('S.D.PASTE SHEET'!B1315="","",'S.D.PASTE SHEET'!B1315)</f>
        <v/>
      </c>
      <c s="72" t="str">
        <f>IF('S.D.PASTE SHEET'!C1315="","",'S.D.PASTE SHEET'!C1315)</f>
        <v/>
      </c>
      <c s="73" t="str">
        <f>IF('S.D.PASTE SHEET'!D1315="","",'S.D.PASTE SHEET'!D1315)</f>
        <v/>
      </c>
      <c s="72" t="str">
        <f>IF('S.D.PASTE SHEET'!E1315="","",UPPER('S.D.PASTE SHEET'!E1315))</f>
        <v/>
      </c>
      <c s="72" t="str">
        <f>IF('S.D.PASTE SHEET'!F1315="","",'S.D.PASTE SHEET'!F1315)</f>
        <v/>
      </c>
      <c s="72" t="str">
        <f>IF('S.D.PASTE SHEET'!G1315="","",UPPER('S.D.PASTE SHEET'!G1315))</f>
        <v/>
      </c>
      <c s="72" t="str">
        <f>IF('S.D.PASTE SHEET'!H1315="","",UPPER('S.D.PASTE SHEET'!H1315))</f>
        <v/>
      </c>
      <c s="72" t="str">
        <f>IF('S.D.PASTE SHEET'!I1315="","",'S.D.PASTE SHEET'!I1315)</f>
        <v/>
      </c>
      <c s="73" t="str">
        <f>IF('S.D.PASTE SHEET'!J1315="","",'S.D.PASTE SHEET'!J1315)</f>
        <v/>
      </c>
      <c s="72" t="str">
        <f>IF('S.D.PASTE SHEET'!K1315="","",'S.D.PASTE SHEET'!K1315)</f>
        <v/>
      </c>
      <c s="72" t="str">
        <f>IF('S.D.PASTE SHEET'!L1315="","",'S.D.PASTE SHEET'!L1315)</f>
        <v/>
      </c>
      <c s="72" t="str">
        <f>IF('S.D.PASTE SHEET'!M1315="","",'S.D.PASTE SHEET'!M1315)</f>
        <v/>
      </c>
      <c s="72" t="str">
        <f>IF('S.D.PASTE SHEET'!N1315="","",'S.D.PASTE SHEET'!N1315)</f>
        <v/>
      </c>
      <c s="72" t="str">
        <f>IF('S.D.PASTE SHEET'!O1315="","",'S.D.PASTE SHEET'!O1315)</f>
        <v/>
      </c>
      <c s="72" t="str">
        <f>IF('S.D.PASTE SHEET'!P1315="","",'S.D.PASTE SHEET'!P1315)</f>
        <v/>
      </c>
      <c s="72" t="str">
        <f>IF('S.D.PASTE SHEET'!Q1315="","",'S.D.PASTE SHEET'!Q1315)</f>
        <v/>
      </c>
      <c s="72" t="str">
        <f>IF('S.D.PASTE SHEET'!R1315="","",'S.D.PASTE SHEET'!R1315)</f>
        <v/>
      </c>
      <c s="72" t="str">
        <f>IF('S.D.PASTE SHEET'!S1315="","",'S.D.PASTE SHEET'!S1315)</f>
        <v/>
      </c>
      <c s="72" t="str">
        <f>IF('S.D.PASTE SHEET'!T1315="","",'S.D.PASTE SHEET'!T1315)</f>
        <v/>
      </c>
      <c s="72" t="str">
        <f>IF('S.D.PASTE SHEET'!U1315="","",'S.D.PASTE SHEET'!U1315)</f>
        <v/>
      </c>
      <c s="72" t="str">
        <f>IF('S.D.PASTE SHEET'!V1315="","",'S.D.PASTE SHEET'!V1315)</f>
        <v/>
      </c>
      <c s="72" t="str">
        <f>IF('S.D.PASTE SHEET'!W1315="","",'S.D.PASTE SHEET'!W1315)</f>
        <v/>
      </c>
      <c s="72" t="str">
        <f>IF('S.D.PASTE SHEET'!X1315="","",'S.D.PASTE SHEET'!X1315)</f>
        <v/>
      </c>
      <c s="72" t="str">
        <f>IF('S.D.PASTE SHEET'!Y1315="","",'S.D.PASTE SHEET'!Y1315)</f>
        <v/>
      </c>
      <c s="72" t="str">
        <f>IF('S.D.PASTE SHEET'!Z1315="","",'S.D.PASTE SHEET'!Z1315)</f>
        <v/>
      </c>
      <c s="72" t="str">
        <f>IF('S.D.PASTE SHEET'!AA1315="","",'S.D.PASTE SHEET'!AA1315)</f>
        <v/>
      </c>
      <c s="72" t="str">
        <f>IF('S.D.PASTE SHEET'!AB1315="","",'S.D.PASTE SHEET'!AB1315)</f>
        <v/>
      </c>
      <c s="72" t="str">
        <f>IF('S.D.PASTE SHEET'!AC1315="","",'S.D.PASTE SHEET'!AC1315)</f>
        <v/>
      </c>
      <c s="72" t="str">
        <f>IF('S.D.PASTE SHEET'!AD1315="","",'S.D.PASTE SHEET'!AD1315)</f>
        <v/>
      </c>
      <c s="74"/>
      <c s="70" t="str">
        <f>IF(AK1315="","",IF(AK1315&gt;0,COUNT($AG$2:AG1315),""))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IF(BC1315="","",IF(BC1315&gt;0,COUNT($AY$2:AY1315),""))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6" spans="1:157" ht="15.75" customHeight="1">
      <c r="A1316" s="72" t="str">
        <f>IF('S.D.PASTE SHEET'!A1316="","",'S.D.PASTE SHEET'!A1316)</f>
        <v/>
      </c>
      <c s="72" t="str">
        <f>IF('S.D.PASTE SHEET'!B1316="","",'S.D.PASTE SHEET'!B1316)</f>
        <v/>
      </c>
      <c s="72" t="str">
        <f>IF('S.D.PASTE SHEET'!C1316="","",'S.D.PASTE SHEET'!C1316)</f>
        <v/>
      </c>
      <c s="73" t="str">
        <f>IF('S.D.PASTE SHEET'!D1316="","",'S.D.PASTE SHEET'!D1316)</f>
        <v/>
      </c>
      <c s="72" t="str">
        <f>IF('S.D.PASTE SHEET'!E1316="","",UPPER('S.D.PASTE SHEET'!E1316))</f>
        <v/>
      </c>
      <c s="72" t="str">
        <f>IF('S.D.PASTE SHEET'!F1316="","",'S.D.PASTE SHEET'!F1316)</f>
        <v/>
      </c>
      <c s="72" t="str">
        <f>IF('S.D.PASTE SHEET'!G1316="","",UPPER('S.D.PASTE SHEET'!G1316))</f>
        <v/>
      </c>
      <c s="72" t="str">
        <f>IF('S.D.PASTE SHEET'!H1316="","",UPPER('S.D.PASTE SHEET'!H1316))</f>
        <v/>
      </c>
      <c s="72" t="str">
        <f>IF('S.D.PASTE SHEET'!I1316="","",'S.D.PASTE SHEET'!I1316)</f>
        <v/>
      </c>
      <c s="73" t="str">
        <f>IF('S.D.PASTE SHEET'!J1316="","",'S.D.PASTE SHEET'!J1316)</f>
        <v/>
      </c>
      <c s="72" t="str">
        <f>IF('S.D.PASTE SHEET'!K1316="","",'S.D.PASTE SHEET'!K1316)</f>
        <v/>
      </c>
      <c s="72" t="str">
        <f>IF('S.D.PASTE SHEET'!L1316="","",'S.D.PASTE SHEET'!L1316)</f>
        <v/>
      </c>
      <c s="72" t="str">
        <f>IF('S.D.PASTE SHEET'!M1316="","",'S.D.PASTE SHEET'!M1316)</f>
        <v/>
      </c>
      <c s="72" t="str">
        <f>IF('S.D.PASTE SHEET'!N1316="","",'S.D.PASTE SHEET'!N1316)</f>
        <v/>
      </c>
      <c s="72" t="str">
        <f>IF('S.D.PASTE SHEET'!O1316="","",'S.D.PASTE SHEET'!O1316)</f>
        <v/>
      </c>
      <c s="72" t="str">
        <f>IF('S.D.PASTE SHEET'!P1316="","",'S.D.PASTE SHEET'!P1316)</f>
        <v/>
      </c>
      <c s="72" t="str">
        <f>IF('S.D.PASTE SHEET'!Q1316="","",'S.D.PASTE SHEET'!Q1316)</f>
        <v/>
      </c>
      <c s="72" t="str">
        <f>IF('S.D.PASTE SHEET'!R1316="","",'S.D.PASTE SHEET'!R1316)</f>
        <v/>
      </c>
      <c s="72" t="str">
        <f>IF('S.D.PASTE SHEET'!S1316="","",'S.D.PASTE SHEET'!S1316)</f>
        <v/>
      </c>
      <c s="72" t="str">
        <f>IF('S.D.PASTE SHEET'!T1316="","",'S.D.PASTE SHEET'!T1316)</f>
        <v/>
      </c>
      <c s="72" t="str">
        <f>IF('S.D.PASTE SHEET'!U1316="","",'S.D.PASTE SHEET'!U1316)</f>
        <v/>
      </c>
      <c s="72" t="str">
        <f>IF('S.D.PASTE SHEET'!V1316="","",'S.D.PASTE SHEET'!V1316)</f>
        <v/>
      </c>
      <c s="72" t="str">
        <f>IF('S.D.PASTE SHEET'!W1316="","",'S.D.PASTE SHEET'!W1316)</f>
        <v/>
      </c>
      <c s="72" t="str">
        <f>IF('S.D.PASTE SHEET'!X1316="","",'S.D.PASTE SHEET'!X1316)</f>
        <v/>
      </c>
      <c s="72" t="str">
        <f>IF('S.D.PASTE SHEET'!Y1316="","",'S.D.PASTE SHEET'!Y1316)</f>
        <v/>
      </c>
      <c s="72" t="str">
        <f>IF('S.D.PASTE SHEET'!Z1316="","",'S.D.PASTE SHEET'!Z1316)</f>
        <v/>
      </c>
      <c s="72" t="str">
        <f>IF('S.D.PASTE SHEET'!AA1316="","",'S.D.PASTE SHEET'!AA1316)</f>
        <v/>
      </c>
      <c s="72" t="str">
        <f>IF('S.D.PASTE SHEET'!AB1316="","",'S.D.PASTE SHEET'!AB1316)</f>
        <v/>
      </c>
      <c s="72" t="str">
        <f>IF('S.D.PASTE SHEET'!AC1316="","",'S.D.PASTE SHEET'!AC1316)</f>
        <v/>
      </c>
      <c s="72" t="str">
        <f>IF('S.D.PASTE SHEET'!AD1316="","",'S.D.PASTE SHEET'!AD1316)</f>
        <v/>
      </c>
      <c s="74"/>
      <c s="70" t="str">
        <f>IF(AK1316="","",IF(AK1316&gt;0,COUNT($AG$2:AG1316),""))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IF(BC1316="","",IF(BC1316&gt;0,COUNT($AY$2:AY1316),""))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7" spans="1:157" ht="15.75" customHeight="1">
      <c r="A1317" s="72" t="str">
        <f>IF('S.D.PASTE SHEET'!A1317="","",'S.D.PASTE SHEET'!A1317)</f>
        <v/>
      </c>
      <c s="72" t="str">
        <f>IF('S.D.PASTE SHEET'!B1317="","",'S.D.PASTE SHEET'!B1317)</f>
        <v/>
      </c>
      <c s="72" t="str">
        <f>IF('S.D.PASTE SHEET'!C1317="","",'S.D.PASTE SHEET'!C1317)</f>
        <v/>
      </c>
      <c s="73" t="str">
        <f>IF('S.D.PASTE SHEET'!D1317="","",'S.D.PASTE SHEET'!D1317)</f>
        <v/>
      </c>
      <c s="72" t="str">
        <f>IF('S.D.PASTE SHEET'!E1317="","",UPPER('S.D.PASTE SHEET'!E1317))</f>
        <v/>
      </c>
      <c s="72" t="str">
        <f>IF('S.D.PASTE SHEET'!F1317="","",'S.D.PASTE SHEET'!F1317)</f>
        <v/>
      </c>
      <c s="72" t="str">
        <f>IF('S.D.PASTE SHEET'!G1317="","",UPPER('S.D.PASTE SHEET'!G1317))</f>
        <v/>
      </c>
      <c s="72" t="str">
        <f>IF('S.D.PASTE SHEET'!H1317="","",UPPER('S.D.PASTE SHEET'!H1317))</f>
        <v/>
      </c>
      <c s="72" t="str">
        <f>IF('S.D.PASTE SHEET'!I1317="","",'S.D.PASTE SHEET'!I1317)</f>
        <v/>
      </c>
      <c s="73" t="str">
        <f>IF('S.D.PASTE SHEET'!J1317="","",'S.D.PASTE SHEET'!J1317)</f>
        <v/>
      </c>
      <c s="72" t="str">
        <f>IF('S.D.PASTE SHEET'!K1317="","",'S.D.PASTE SHEET'!K1317)</f>
        <v/>
      </c>
      <c s="72" t="str">
        <f>IF('S.D.PASTE SHEET'!L1317="","",'S.D.PASTE SHEET'!L1317)</f>
        <v/>
      </c>
      <c s="72" t="str">
        <f>IF('S.D.PASTE SHEET'!M1317="","",'S.D.PASTE SHEET'!M1317)</f>
        <v/>
      </c>
      <c s="72" t="str">
        <f>IF('S.D.PASTE SHEET'!N1317="","",'S.D.PASTE SHEET'!N1317)</f>
        <v/>
      </c>
      <c s="72" t="str">
        <f>IF('S.D.PASTE SHEET'!O1317="","",'S.D.PASTE SHEET'!O1317)</f>
        <v/>
      </c>
      <c s="72" t="str">
        <f>IF('S.D.PASTE SHEET'!P1317="","",'S.D.PASTE SHEET'!P1317)</f>
        <v/>
      </c>
      <c s="72" t="str">
        <f>IF('S.D.PASTE SHEET'!Q1317="","",'S.D.PASTE SHEET'!Q1317)</f>
        <v/>
      </c>
      <c s="72" t="str">
        <f>IF('S.D.PASTE SHEET'!R1317="","",'S.D.PASTE SHEET'!R1317)</f>
        <v/>
      </c>
      <c s="72" t="str">
        <f>IF('S.D.PASTE SHEET'!S1317="","",'S.D.PASTE SHEET'!S1317)</f>
        <v/>
      </c>
      <c s="72" t="str">
        <f>IF('S.D.PASTE SHEET'!T1317="","",'S.D.PASTE SHEET'!T1317)</f>
        <v/>
      </c>
      <c s="72" t="str">
        <f>IF('S.D.PASTE SHEET'!U1317="","",'S.D.PASTE SHEET'!U1317)</f>
        <v/>
      </c>
      <c s="72" t="str">
        <f>IF('S.D.PASTE SHEET'!V1317="","",'S.D.PASTE SHEET'!V1317)</f>
        <v/>
      </c>
      <c s="72" t="str">
        <f>IF('S.D.PASTE SHEET'!W1317="","",'S.D.PASTE SHEET'!W1317)</f>
        <v/>
      </c>
      <c s="72" t="str">
        <f>IF('S.D.PASTE SHEET'!X1317="","",'S.D.PASTE SHEET'!X1317)</f>
        <v/>
      </c>
      <c s="72" t="str">
        <f>IF('S.D.PASTE SHEET'!Y1317="","",'S.D.PASTE SHEET'!Y1317)</f>
        <v/>
      </c>
      <c s="72" t="str">
        <f>IF('S.D.PASTE SHEET'!Z1317="","",'S.D.PASTE SHEET'!Z1317)</f>
        <v/>
      </c>
      <c s="72" t="str">
        <f>IF('S.D.PASTE SHEET'!AA1317="","",'S.D.PASTE SHEET'!AA1317)</f>
        <v/>
      </c>
      <c s="72" t="str">
        <f>IF('S.D.PASTE SHEET'!AB1317="","",'S.D.PASTE SHEET'!AB1317)</f>
        <v/>
      </c>
      <c s="72" t="str">
        <f>IF('S.D.PASTE SHEET'!AC1317="","",'S.D.PASTE SHEET'!AC1317)</f>
        <v/>
      </c>
      <c s="72" t="str">
        <f>IF('S.D.PASTE SHEET'!AD1317="","",'S.D.PASTE SHEET'!AD1317)</f>
        <v/>
      </c>
      <c s="74"/>
      <c s="70" t="str">
        <f>IF(AK1317="","",IF(AK1317&gt;0,COUNT($AG$2:AG1317),""))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IF(BC1317="","",IF(BC1317&gt;0,COUNT($AY$2:AY1317),""))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8" spans="1:157" ht="15.75" customHeight="1">
      <c r="A1318" s="72" t="str">
        <f>IF('S.D.PASTE SHEET'!A1318="","",'S.D.PASTE SHEET'!A1318)</f>
        <v/>
      </c>
      <c s="72" t="str">
        <f>IF('S.D.PASTE SHEET'!B1318="","",'S.D.PASTE SHEET'!B1318)</f>
        <v/>
      </c>
      <c s="72" t="str">
        <f>IF('S.D.PASTE SHEET'!C1318="","",'S.D.PASTE SHEET'!C1318)</f>
        <v/>
      </c>
      <c s="73" t="str">
        <f>IF('S.D.PASTE SHEET'!D1318="","",'S.D.PASTE SHEET'!D1318)</f>
        <v/>
      </c>
      <c s="72" t="str">
        <f>IF('S.D.PASTE SHEET'!E1318="","",UPPER('S.D.PASTE SHEET'!E1318))</f>
        <v/>
      </c>
      <c s="72" t="str">
        <f>IF('S.D.PASTE SHEET'!F1318="","",'S.D.PASTE SHEET'!F1318)</f>
        <v/>
      </c>
      <c s="72" t="str">
        <f>IF('S.D.PASTE SHEET'!G1318="","",UPPER('S.D.PASTE SHEET'!G1318))</f>
        <v/>
      </c>
      <c s="72" t="str">
        <f>IF('S.D.PASTE SHEET'!H1318="","",UPPER('S.D.PASTE SHEET'!H1318))</f>
        <v/>
      </c>
      <c s="72" t="str">
        <f>IF('S.D.PASTE SHEET'!I1318="","",'S.D.PASTE SHEET'!I1318)</f>
        <v/>
      </c>
      <c s="73" t="str">
        <f>IF('S.D.PASTE SHEET'!J1318="","",'S.D.PASTE SHEET'!J1318)</f>
        <v/>
      </c>
      <c s="72" t="str">
        <f>IF('S.D.PASTE SHEET'!K1318="","",'S.D.PASTE SHEET'!K1318)</f>
        <v/>
      </c>
      <c s="72" t="str">
        <f>IF('S.D.PASTE SHEET'!L1318="","",'S.D.PASTE SHEET'!L1318)</f>
        <v/>
      </c>
      <c s="72" t="str">
        <f>IF('S.D.PASTE SHEET'!M1318="","",'S.D.PASTE SHEET'!M1318)</f>
        <v/>
      </c>
      <c s="72" t="str">
        <f>IF('S.D.PASTE SHEET'!N1318="","",'S.D.PASTE SHEET'!N1318)</f>
        <v/>
      </c>
      <c s="72" t="str">
        <f>IF('S.D.PASTE SHEET'!O1318="","",'S.D.PASTE SHEET'!O1318)</f>
        <v/>
      </c>
      <c s="72" t="str">
        <f>IF('S.D.PASTE SHEET'!P1318="","",'S.D.PASTE SHEET'!P1318)</f>
        <v/>
      </c>
      <c s="72" t="str">
        <f>IF('S.D.PASTE SHEET'!Q1318="","",'S.D.PASTE SHEET'!Q1318)</f>
        <v/>
      </c>
      <c s="72" t="str">
        <f>IF('S.D.PASTE SHEET'!R1318="","",'S.D.PASTE SHEET'!R1318)</f>
        <v/>
      </c>
      <c s="72" t="str">
        <f>IF('S.D.PASTE SHEET'!S1318="","",'S.D.PASTE SHEET'!S1318)</f>
        <v/>
      </c>
      <c s="72" t="str">
        <f>IF('S.D.PASTE SHEET'!T1318="","",'S.D.PASTE SHEET'!T1318)</f>
        <v/>
      </c>
      <c s="72" t="str">
        <f>IF('S.D.PASTE SHEET'!U1318="","",'S.D.PASTE SHEET'!U1318)</f>
        <v/>
      </c>
      <c s="72" t="str">
        <f>IF('S.D.PASTE SHEET'!V1318="","",'S.D.PASTE SHEET'!V1318)</f>
        <v/>
      </c>
      <c s="72" t="str">
        <f>IF('S.D.PASTE SHEET'!W1318="","",'S.D.PASTE SHEET'!W1318)</f>
        <v/>
      </c>
      <c s="72" t="str">
        <f>IF('S.D.PASTE SHEET'!X1318="","",'S.D.PASTE SHEET'!X1318)</f>
        <v/>
      </c>
      <c s="72" t="str">
        <f>IF('S.D.PASTE SHEET'!Y1318="","",'S.D.PASTE SHEET'!Y1318)</f>
        <v/>
      </c>
      <c s="72" t="str">
        <f>IF('S.D.PASTE SHEET'!Z1318="","",'S.D.PASTE SHEET'!Z1318)</f>
        <v/>
      </c>
      <c s="72" t="str">
        <f>IF('S.D.PASTE SHEET'!AA1318="","",'S.D.PASTE SHEET'!AA1318)</f>
        <v/>
      </c>
      <c s="72" t="str">
        <f>IF('S.D.PASTE SHEET'!AB1318="","",'S.D.PASTE SHEET'!AB1318)</f>
        <v/>
      </c>
      <c s="72" t="str">
        <f>IF('S.D.PASTE SHEET'!AC1318="","",'S.D.PASTE SHEET'!AC1318)</f>
        <v/>
      </c>
      <c s="72" t="str">
        <f>IF('S.D.PASTE SHEET'!AD1318="","",'S.D.PASTE SHEET'!AD1318)</f>
        <v/>
      </c>
      <c s="74"/>
      <c s="70" t="str">
        <f>IF(AK1318="","",IF(AK1318&gt;0,COUNT($AG$2:AG1318),""))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IF(BC1318="","",IF(BC1318&gt;0,COUNT($AY$2:AY1318),""))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19" spans="1:157" ht="15.75" customHeight="1">
      <c r="A1319" s="72" t="str">
        <f>IF('S.D.PASTE SHEET'!A1319="","",'S.D.PASTE SHEET'!A1319)</f>
        <v/>
      </c>
      <c s="72" t="str">
        <f>IF('S.D.PASTE SHEET'!B1319="","",'S.D.PASTE SHEET'!B1319)</f>
        <v/>
      </c>
      <c s="72" t="str">
        <f>IF('S.D.PASTE SHEET'!C1319="","",'S.D.PASTE SHEET'!C1319)</f>
        <v/>
      </c>
      <c s="73" t="str">
        <f>IF('S.D.PASTE SHEET'!D1319="","",'S.D.PASTE SHEET'!D1319)</f>
        <v/>
      </c>
      <c s="72" t="str">
        <f>IF('S.D.PASTE SHEET'!E1319="","",UPPER('S.D.PASTE SHEET'!E1319))</f>
        <v/>
      </c>
      <c s="72" t="str">
        <f>IF('S.D.PASTE SHEET'!F1319="","",'S.D.PASTE SHEET'!F1319)</f>
        <v/>
      </c>
      <c s="72" t="str">
        <f>IF('S.D.PASTE SHEET'!G1319="","",UPPER('S.D.PASTE SHEET'!G1319))</f>
        <v/>
      </c>
      <c s="72" t="str">
        <f>IF('S.D.PASTE SHEET'!H1319="","",UPPER('S.D.PASTE SHEET'!H1319))</f>
        <v/>
      </c>
      <c s="72" t="str">
        <f>IF('S.D.PASTE SHEET'!I1319="","",'S.D.PASTE SHEET'!I1319)</f>
        <v/>
      </c>
      <c s="73" t="str">
        <f>IF('S.D.PASTE SHEET'!J1319="","",'S.D.PASTE SHEET'!J1319)</f>
        <v/>
      </c>
      <c s="72" t="str">
        <f>IF('S.D.PASTE SHEET'!K1319="","",'S.D.PASTE SHEET'!K1319)</f>
        <v/>
      </c>
      <c s="72" t="str">
        <f>IF('S.D.PASTE SHEET'!L1319="","",'S.D.PASTE SHEET'!L1319)</f>
        <v/>
      </c>
      <c s="72" t="str">
        <f>IF('S.D.PASTE SHEET'!M1319="","",'S.D.PASTE SHEET'!M1319)</f>
        <v/>
      </c>
      <c s="72" t="str">
        <f>IF('S.D.PASTE SHEET'!N1319="","",'S.D.PASTE SHEET'!N1319)</f>
        <v/>
      </c>
      <c s="72" t="str">
        <f>IF('S.D.PASTE SHEET'!O1319="","",'S.D.PASTE SHEET'!O1319)</f>
        <v/>
      </c>
      <c s="72" t="str">
        <f>IF('S.D.PASTE SHEET'!P1319="","",'S.D.PASTE SHEET'!P1319)</f>
        <v/>
      </c>
      <c s="72" t="str">
        <f>IF('S.D.PASTE SHEET'!Q1319="","",'S.D.PASTE SHEET'!Q1319)</f>
        <v/>
      </c>
      <c s="72" t="str">
        <f>IF('S.D.PASTE SHEET'!R1319="","",'S.D.PASTE SHEET'!R1319)</f>
        <v/>
      </c>
      <c s="72" t="str">
        <f>IF('S.D.PASTE SHEET'!S1319="","",'S.D.PASTE SHEET'!S1319)</f>
        <v/>
      </c>
      <c s="72" t="str">
        <f>IF('S.D.PASTE SHEET'!T1319="","",'S.D.PASTE SHEET'!T1319)</f>
        <v/>
      </c>
      <c s="72" t="str">
        <f>IF('S.D.PASTE SHEET'!U1319="","",'S.D.PASTE SHEET'!U1319)</f>
        <v/>
      </c>
      <c s="72" t="str">
        <f>IF('S.D.PASTE SHEET'!V1319="","",'S.D.PASTE SHEET'!V1319)</f>
        <v/>
      </c>
      <c s="72" t="str">
        <f>IF('S.D.PASTE SHEET'!W1319="","",'S.D.PASTE SHEET'!W1319)</f>
        <v/>
      </c>
      <c s="72" t="str">
        <f>IF('S.D.PASTE SHEET'!X1319="","",'S.D.PASTE SHEET'!X1319)</f>
        <v/>
      </c>
      <c s="72" t="str">
        <f>IF('S.D.PASTE SHEET'!Y1319="","",'S.D.PASTE SHEET'!Y1319)</f>
        <v/>
      </c>
      <c s="72" t="str">
        <f>IF('S.D.PASTE SHEET'!Z1319="","",'S.D.PASTE SHEET'!Z1319)</f>
        <v/>
      </c>
      <c s="72" t="str">
        <f>IF('S.D.PASTE SHEET'!AA1319="","",'S.D.PASTE SHEET'!AA1319)</f>
        <v/>
      </c>
      <c s="72" t="str">
        <f>IF('S.D.PASTE SHEET'!AB1319="","",'S.D.PASTE SHEET'!AB1319)</f>
        <v/>
      </c>
      <c s="72" t="str">
        <f>IF('S.D.PASTE SHEET'!AC1319="","",'S.D.PASTE SHEET'!AC1319)</f>
        <v/>
      </c>
      <c s="72" t="str">
        <f>IF('S.D.PASTE SHEET'!AD1319="","",'S.D.PASTE SHEET'!AD1319)</f>
        <v/>
      </c>
      <c s="74"/>
      <c s="70" t="str">
        <f>IF(AK1319="","",IF(AK1319&gt;0,COUNT($AG$2:AG1319),""))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IF(BC1319="","",IF(BC1319&gt;0,COUNT($AY$2:AY1319),""))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0" spans="1:157" ht="15.75" customHeight="1">
      <c r="A1320" s="72" t="str">
        <f>IF('S.D.PASTE SHEET'!A1320="","",'S.D.PASTE SHEET'!A1320)</f>
        <v/>
      </c>
      <c s="72" t="str">
        <f>IF('S.D.PASTE SHEET'!B1320="","",'S.D.PASTE SHEET'!B1320)</f>
        <v/>
      </c>
      <c s="72" t="str">
        <f>IF('S.D.PASTE SHEET'!C1320="","",'S.D.PASTE SHEET'!C1320)</f>
        <v/>
      </c>
      <c s="73" t="str">
        <f>IF('S.D.PASTE SHEET'!D1320="","",'S.D.PASTE SHEET'!D1320)</f>
        <v/>
      </c>
      <c s="72" t="str">
        <f>IF('S.D.PASTE SHEET'!E1320="","",UPPER('S.D.PASTE SHEET'!E1320))</f>
        <v/>
      </c>
      <c s="72" t="str">
        <f>IF('S.D.PASTE SHEET'!F1320="","",'S.D.PASTE SHEET'!F1320)</f>
        <v/>
      </c>
      <c s="72" t="str">
        <f>IF('S.D.PASTE SHEET'!G1320="","",UPPER('S.D.PASTE SHEET'!G1320))</f>
        <v/>
      </c>
      <c s="72" t="str">
        <f>IF('S.D.PASTE SHEET'!H1320="","",UPPER('S.D.PASTE SHEET'!H1320))</f>
        <v/>
      </c>
      <c s="72" t="str">
        <f>IF('S.D.PASTE SHEET'!I1320="","",'S.D.PASTE SHEET'!I1320)</f>
        <v/>
      </c>
      <c s="73" t="str">
        <f>IF('S.D.PASTE SHEET'!J1320="","",'S.D.PASTE SHEET'!J1320)</f>
        <v/>
      </c>
      <c s="72" t="str">
        <f>IF('S.D.PASTE SHEET'!K1320="","",'S.D.PASTE SHEET'!K1320)</f>
        <v/>
      </c>
      <c s="72" t="str">
        <f>IF('S.D.PASTE SHEET'!L1320="","",'S.D.PASTE SHEET'!L1320)</f>
        <v/>
      </c>
      <c s="72" t="str">
        <f>IF('S.D.PASTE SHEET'!M1320="","",'S.D.PASTE SHEET'!M1320)</f>
        <v/>
      </c>
      <c s="72" t="str">
        <f>IF('S.D.PASTE SHEET'!N1320="","",'S.D.PASTE SHEET'!N1320)</f>
        <v/>
      </c>
      <c s="72" t="str">
        <f>IF('S.D.PASTE SHEET'!O1320="","",'S.D.PASTE SHEET'!O1320)</f>
        <v/>
      </c>
      <c s="72" t="str">
        <f>IF('S.D.PASTE SHEET'!P1320="","",'S.D.PASTE SHEET'!P1320)</f>
        <v/>
      </c>
      <c s="72" t="str">
        <f>IF('S.D.PASTE SHEET'!Q1320="","",'S.D.PASTE SHEET'!Q1320)</f>
        <v/>
      </c>
      <c s="72" t="str">
        <f>IF('S.D.PASTE SHEET'!R1320="","",'S.D.PASTE SHEET'!R1320)</f>
        <v/>
      </c>
      <c s="72" t="str">
        <f>IF('S.D.PASTE SHEET'!S1320="","",'S.D.PASTE SHEET'!S1320)</f>
        <v/>
      </c>
      <c s="72" t="str">
        <f>IF('S.D.PASTE SHEET'!T1320="","",'S.D.PASTE SHEET'!T1320)</f>
        <v/>
      </c>
      <c s="72" t="str">
        <f>IF('S.D.PASTE SHEET'!U1320="","",'S.D.PASTE SHEET'!U1320)</f>
        <v/>
      </c>
      <c s="72" t="str">
        <f>IF('S.D.PASTE SHEET'!V1320="","",'S.D.PASTE SHEET'!V1320)</f>
        <v/>
      </c>
      <c s="72" t="str">
        <f>IF('S.D.PASTE SHEET'!W1320="","",'S.D.PASTE SHEET'!W1320)</f>
        <v/>
      </c>
      <c s="72" t="str">
        <f>IF('S.D.PASTE SHEET'!X1320="","",'S.D.PASTE SHEET'!X1320)</f>
        <v/>
      </c>
      <c s="72" t="str">
        <f>IF('S.D.PASTE SHEET'!Y1320="","",'S.D.PASTE SHEET'!Y1320)</f>
        <v/>
      </c>
      <c s="72" t="str">
        <f>IF('S.D.PASTE SHEET'!Z1320="","",'S.D.PASTE SHEET'!Z1320)</f>
        <v/>
      </c>
      <c s="72" t="str">
        <f>IF('S.D.PASTE SHEET'!AA1320="","",'S.D.PASTE SHEET'!AA1320)</f>
        <v/>
      </c>
      <c s="72" t="str">
        <f>IF('S.D.PASTE SHEET'!AB1320="","",'S.D.PASTE SHEET'!AB1320)</f>
        <v/>
      </c>
      <c s="72" t="str">
        <f>IF('S.D.PASTE SHEET'!AC1320="","",'S.D.PASTE SHEET'!AC1320)</f>
        <v/>
      </c>
      <c s="72" t="str">
        <f>IF('S.D.PASTE SHEET'!AD1320="","",'S.D.PASTE SHEET'!AD1320)</f>
        <v/>
      </c>
      <c s="74"/>
      <c s="70" t="str">
        <f>IF(AK1320="","",IF(AK1320&gt;0,COUNT($AG$2:AG1320),""))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IF(BC1320="","",IF(BC1320&gt;0,COUNT($AY$2:AY1320),""))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1" spans="1:157" ht="15.75" customHeight="1">
      <c r="A1321" s="72" t="str">
        <f>IF('S.D.PASTE SHEET'!A1321="","",'S.D.PASTE SHEET'!A1321)</f>
        <v/>
      </c>
      <c s="72" t="str">
        <f>IF('S.D.PASTE SHEET'!B1321="","",'S.D.PASTE SHEET'!B1321)</f>
        <v/>
      </c>
      <c s="72" t="str">
        <f>IF('S.D.PASTE SHEET'!C1321="","",'S.D.PASTE SHEET'!C1321)</f>
        <v/>
      </c>
      <c s="73" t="str">
        <f>IF('S.D.PASTE SHEET'!D1321="","",'S.D.PASTE SHEET'!D1321)</f>
        <v/>
      </c>
      <c s="72" t="str">
        <f>IF('S.D.PASTE SHEET'!E1321="","",UPPER('S.D.PASTE SHEET'!E1321))</f>
        <v/>
      </c>
      <c s="72" t="str">
        <f>IF('S.D.PASTE SHEET'!F1321="","",'S.D.PASTE SHEET'!F1321)</f>
        <v/>
      </c>
      <c s="72" t="str">
        <f>IF('S.D.PASTE SHEET'!G1321="","",UPPER('S.D.PASTE SHEET'!G1321))</f>
        <v/>
      </c>
      <c s="72" t="str">
        <f>IF('S.D.PASTE SHEET'!H1321="","",UPPER('S.D.PASTE SHEET'!H1321))</f>
        <v/>
      </c>
      <c s="72" t="str">
        <f>IF('S.D.PASTE SHEET'!I1321="","",'S.D.PASTE SHEET'!I1321)</f>
        <v/>
      </c>
      <c s="73" t="str">
        <f>IF('S.D.PASTE SHEET'!J1321="","",'S.D.PASTE SHEET'!J1321)</f>
        <v/>
      </c>
      <c s="72" t="str">
        <f>IF('S.D.PASTE SHEET'!K1321="","",'S.D.PASTE SHEET'!K1321)</f>
        <v/>
      </c>
      <c s="72" t="str">
        <f>IF('S.D.PASTE SHEET'!L1321="","",'S.D.PASTE SHEET'!L1321)</f>
        <v/>
      </c>
      <c s="72" t="str">
        <f>IF('S.D.PASTE SHEET'!M1321="","",'S.D.PASTE SHEET'!M1321)</f>
        <v/>
      </c>
      <c s="72" t="str">
        <f>IF('S.D.PASTE SHEET'!N1321="","",'S.D.PASTE SHEET'!N1321)</f>
        <v/>
      </c>
      <c s="72" t="str">
        <f>IF('S.D.PASTE SHEET'!O1321="","",'S.D.PASTE SHEET'!O1321)</f>
        <v/>
      </c>
      <c s="72" t="str">
        <f>IF('S.D.PASTE SHEET'!P1321="","",'S.D.PASTE SHEET'!P1321)</f>
        <v/>
      </c>
      <c s="72" t="str">
        <f>IF('S.D.PASTE SHEET'!Q1321="","",'S.D.PASTE SHEET'!Q1321)</f>
        <v/>
      </c>
      <c s="72" t="str">
        <f>IF('S.D.PASTE SHEET'!R1321="","",'S.D.PASTE SHEET'!R1321)</f>
        <v/>
      </c>
      <c s="72" t="str">
        <f>IF('S.D.PASTE SHEET'!S1321="","",'S.D.PASTE SHEET'!S1321)</f>
        <v/>
      </c>
      <c s="72" t="str">
        <f>IF('S.D.PASTE SHEET'!T1321="","",'S.D.PASTE SHEET'!T1321)</f>
        <v/>
      </c>
      <c s="72" t="str">
        <f>IF('S.D.PASTE SHEET'!U1321="","",'S.D.PASTE SHEET'!U1321)</f>
        <v/>
      </c>
      <c s="72" t="str">
        <f>IF('S.D.PASTE SHEET'!V1321="","",'S.D.PASTE SHEET'!V1321)</f>
        <v/>
      </c>
      <c s="72" t="str">
        <f>IF('S.D.PASTE SHEET'!W1321="","",'S.D.PASTE SHEET'!W1321)</f>
        <v/>
      </c>
      <c s="72" t="str">
        <f>IF('S.D.PASTE SHEET'!X1321="","",'S.D.PASTE SHEET'!X1321)</f>
        <v/>
      </c>
      <c s="72" t="str">
        <f>IF('S.D.PASTE SHEET'!Y1321="","",'S.D.PASTE SHEET'!Y1321)</f>
        <v/>
      </c>
      <c s="72" t="str">
        <f>IF('S.D.PASTE SHEET'!Z1321="","",'S.D.PASTE SHEET'!Z1321)</f>
        <v/>
      </c>
      <c s="72" t="str">
        <f>IF('S.D.PASTE SHEET'!AA1321="","",'S.D.PASTE SHEET'!AA1321)</f>
        <v/>
      </c>
      <c s="72" t="str">
        <f>IF('S.D.PASTE SHEET'!AB1321="","",'S.D.PASTE SHEET'!AB1321)</f>
        <v/>
      </c>
      <c s="72" t="str">
        <f>IF('S.D.PASTE SHEET'!AC1321="","",'S.D.PASTE SHEET'!AC1321)</f>
        <v/>
      </c>
      <c s="72" t="str">
        <f>IF('S.D.PASTE SHEET'!AD1321="","",'S.D.PASTE SHEET'!AD1321)</f>
        <v/>
      </c>
      <c s="74"/>
      <c s="70" t="str">
        <f>IF(AK1321="","",IF(AK1321&gt;0,COUNT($AG$2:AG1321),""))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IF(BC1321="","",IF(BC1321&gt;0,COUNT($AY$2:AY1321),""))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2" spans="1:157" ht="15.75" customHeight="1">
      <c r="A1322" s="72" t="str">
        <f>IF('S.D.PASTE SHEET'!A1322="","",'S.D.PASTE SHEET'!A1322)</f>
        <v/>
      </c>
      <c s="72" t="str">
        <f>IF('S.D.PASTE SHEET'!B1322="","",'S.D.PASTE SHEET'!B1322)</f>
        <v/>
      </c>
      <c s="72" t="str">
        <f>IF('S.D.PASTE SHEET'!C1322="","",'S.D.PASTE SHEET'!C1322)</f>
        <v/>
      </c>
      <c s="73" t="str">
        <f>IF('S.D.PASTE SHEET'!D1322="","",'S.D.PASTE SHEET'!D1322)</f>
        <v/>
      </c>
      <c s="72" t="str">
        <f>IF('S.D.PASTE SHEET'!E1322="","",UPPER('S.D.PASTE SHEET'!E1322))</f>
        <v/>
      </c>
      <c s="72" t="str">
        <f>IF('S.D.PASTE SHEET'!F1322="","",'S.D.PASTE SHEET'!F1322)</f>
        <v/>
      </c>
      <c s="72" t="str">
        <f>IF('S.D.PASTE SHEET'!G1322="","",UPPER('S.D.PASTE SHEET'!G1322))</f>
        <v/>
      </c>
      <c s="72" t="str">
        <f>IF('S.D.PASTE SHEET'!H1322="","",UPPER('S.D.PASTE SHEET'!H1322))</f>
        <v/>
      </c>
      <c s="72" t="str">
        <f>IF('S.D.PASTE SHEET'!I1322="","",'S.D.PASTE SHEET'!I1322)</f>
        <v/>
      </c>
      <c s="73" t="str">
        <f>IF('S.D.PASTE SHEET'!J1322="","",'S.D.PASTE SHEET'!J1322)</f>
        <v/>
      </c>
      <c s="72" t="str">
        <f>IF('S.D.PASTE SHEET'!K1322="","",'S.D.PASTE SHEET'!K1322)</f>
        <v/>
      </c>
      <c s="72" t="str">
        <f>IF('S.D.PASTE SHEET'!L1322="","",'S.D.PASTE SHEET'!L1322)</f>
        <v/>
      </c>
      <c s="72" t="str">
        <f>IF('S.D.PASTE SHEET'!M1322="","",'S.D.PASTE SHEET'!M1322)</f>
        <v/>
      </c>
      <c s="72" t="str">
        <f>IF('S.D.PASTE SHEET'!N1322="","",'S.D.PASTE SHEET'!N1322)</f>
        <v/>
      </c>
      <c s="72" t="str">
        <f>IF('S.D.PASTE SHEET'!O1322="","",'S.D.PASTE SHEET'!O1322)</f>
        <v/>
      </c>
      <c s="72" t="str">
        <f>IF('S.D.PASTE SHEET'!P1322="","",'S.D.PASTE SHEET'!P1322)</f>
        <v/>
      </c>
      <c s="72" t="str">
        <f>IF('S.D.PASTE SHEET'!Q1322="","",'S.D.PASTE SHEET'!Q1322)</f>
        <v/>
      </c>
      <c s="72" t="str">
        <f>IF('S.D.PASTE SHEET'!R1322="","",'S.D.PASTE SHEET'!R1322)</f>
        <v/>
      </c>
      <c s="72" t="str">
        <f>IF('S.D.PASTE SHEET'!S1322="","",'S.D.PASTE SHEET'!S1322)</f>
        <v/>
      </c>
      <c s="72" t="str">
        <f>IF('S.D.PASTE SHEET'!T1322="","",'S.D.PASTE SHEET'!T1322)</f>
        <v/>
      </c>
      <c s="72" t="str">
        <f>IF('S.D.PASTE SHEET'!U1322="","",'S.D.PASTE SHEET'!U1322)</f>
        <v/>
      </c>
      <c s="72" t="str">
        <f>IF('S.D.PASTE SHEET'!V1322="","",'S.D.PASTE SHEET'!V1322)</f>
        <v/>
      </c>
      <c s="72" t="str">
        <f>IF('S.D.PASTE SHEET'!W1322="","",'S.D.PASTE SHEET'!W1322)</f>
        <v/>
      </c>
      <c s="72" t="str">
        <f>IF('S.D.PASTE SHEET'!X1322="","",'S.D.PASTE SHEET'!X1322)</f>
        <v/>
      </c>
      <c s="72" t="str">
        <f>IF('S.D.PASTE SHEET'!Y1322="","",'S.D.PASTE SHEET'!Y1322)</f>
        <v/>
      </c>
      <c s="72" t="str">
        <f>IF('S.D.PASTE SHEET'!Z1322="","",'S.D.PASTE SHEET'!Z1322)</f>
        <v/>
      </c>
      <c s="72" t="str">
        <f>IF('S.D.PASTE SHEET'!AA1322="","",'S.D.PASTE SHEET'!AA1322)</f>
        <v/>
      </c>
      <c s="72" t="str">
        <f>IF('S.D.PASTE SHEET'!AB1322="","",'S.D.PASTE SHEET'!AB1322)</f>
        <v/>
      </c>
      <c s="72" t="str">
        <f>IF('S.D.PASTE SHEET'!AC1322="","",'S.D.PASTE SHEET'!AC1322)</f>
        <v/>
      </c>
      <c s="72" t="str">
        <f>IF('S.D.PASTE SHEET'!AD1322="","",'S.D.PASTE SHEET'!AD1322)</f>
        <v/>
      </c>
      <c s="74"/>
      <c s="70" t="str">
        <f>IF(AK1322="","",IF(AK1322&gt;0,COUNT($AG$2:AG1322),""))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IF(BC1322="","",IF(BC1322&gt;0,COUNT($AY$2:AY1322),""))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3" spans="1:157" ht="15.75" customHeight="1">
      <c r="A1323" s="72" t="str">
        <f>IF('S.D.PASTE SHEET'!A1323="","",'S.D.PASTE SHEET'!A1323)</f>
        <v/>
      </c>
      <c s="72" t="str">
        <f>IF('S.D.PASTE SHEET'!B1323="","",'S.D.PASTE SHEET'!B1323)</f>
        <v/>
      </c>
      <c s="72" t="str">
        <f>IF('S.D.PASTE SHEET'!C1323="","",'S.D.PASTE SHEET'!C1323)</f>
        <v/>
      </c>
      <c s="73" t="str">
        <f>IF('S.D.PASTE SHEET'!D1323="","",'S.D.PASTE SHEET'!D1323)</f>
        <v/>
      </c>
      <c s="72" t="str">
        <f>IF('S.D.PASTE SHEET'!E1323="","",UPPER('S.D.PASTE SHEET'!E1323))</f>
        <v/>
      </c>
      <c s="72" t="str">
        <f>IF('S.D.PASTE SHEET'!F1323="","",'S.D.PASTE SHEET'!F1323)</f>
        <v/>
      </c>
      <c s="72" t="str">
        <f>IF('S.D.PASTE SHEET'!G1323="","",UPPER('S.D.PASTE SHEET'!G1323))</f>
        <v/>
      </c>
      <c s="72" t="str">
        <f>IF('S.D.PASTE SHEET'!H1323="","",UPPER('S.D.PASTE SHEET'!H1323))</f>
        <v/>
      </c>
      <c s="72" t="str">
        <f>IF('S.D.PASTE SHEET'!I1323="","",'S.D.PASTE SHEET'!I1323)</f>
        <v/>
      </c>
      <c s="73" t="str">
        <f>IF('S.D.PASTE SHEET'!J1323="","",'S.D.PASTE SHEET'!J1323)</f>
        <v/>
      </c>
      <c s="72" t="str">
        <f>IF('S.D.PASTE SHEET'!K1323="","",'S.D.PASTE SHEET'!K1323)</f>
        <v/>
      </c>
      <c s="72" t="str">
        <f>IF('S.D.PASTE SHEET'!L1323="","",'S.D.PASTE SHEET'!L1323)</f>
        <v/>
      </c>
      <c s="72" t="str">
        <f>IF('S.D.PASTE SHEET'!M1323="","",'S.D.PASTE SHEET'!M1323)</f>
        <v/>
      </c>
      <c s="72" t="str">
        <f>IF('S.D.PASTE SHEET'!N1323="","",'S.D.PASTE SHEET'!N1323)</f>
        <v/>
      </c>
      <c s="72" t="str">
        <f>IF('S.D.PASTE SHEET'!O1323="","",'S.D.PASTE SHEET'!O1323)</f>
        <v/>
      </c>
      <c s="72" t="str">
        <f>IF('S.D.PASTE SHEET'!P1323="","",'S.D.PASTE SHEET'!P1323)</f>
        <v/>
      </c>
      <c s="72" t="str">
        <f>IF('S.D.PASTE SHEET'!Q1323="","",'S.D.PASTE SHEET'!Q1323)</f>
        <v/>
      </c>
      <c s="72" t="str">
        <f>IF('S.D.PASTE SHEET'!R1323="","",'S.D.PASTE SHEET'!R1323)</f>
        <v/>
      </c>
      <c s="72" t="str">
        <f>IF('S.D.PASTE SHEET'!S1323="","",'S.D.PASTE SHEET'!S1323)</f>
        <v/>
      </c>
      <c s="72" t="str">
        <f>IF('S.D.PASTE SHEET'!T1323="","",'S.D.PASTE SHEET'!T1323)</f>
        <v/>
      </c>
      <c s="72" t="str">
        <f>IF('S.D.PASTE SHEET'!U1323="","",'S.D.PASTE SHEET'!U1323)</f>
        <v/>
      </c>
      <c s="72" t="str">
        <f>IF('S.D.PASTE SHEET'!V1323="","",'S.D.PASTE SHEET'!V1323)</f>
        <v/>
      </c>
      <c s="72" t="str">
        <f>IF('S.D.PASTE SHEET'!W1323="","",'S.D.PASTE SHEET'!W1323)</f>
        <v/>
      </c>
      <c s="72" t="str">
        <f>IF('S.D.PASTE SHEET'!X1323="","",'S.D.PASTE SHEET'!X1323)</f>
        <v/>
      </c>
      <c s="72" t="str">
        <f>IF('S.D.PASTE SHEET'!Y1323="","",'S.D.PASTE SHEET'!Y1323)</f>
        <v/>
      </c>
      <c s="72" t="str">
        <f>IF('S.D.PASTE SHEET'!Z1323="","",'S.D.PASTE SHEET'!Z1323)</f>
        <v/>
      </c>
      <c s="72" t="str">
        <f>IF('S.D.PASTE SHEET'!AA1323="","",'S.D.PASTE SHEET'!AA1323)</f>
        <v/>
      </c>
      <c s="72" t="str">
        <f>IF('S.D.PASTE SHEET'!AB1323="","",'S.D.PASTE SHEET'!AB1323)</f>
        <v/>
      </c>
      <c s="72" t="str">
        <f>IF('S.D.PASTE SHEET'!AC1323="","",'S.D.PASTE SHEET'!AC1323)</f>
        <v/>
      </c>
      <c s="72" t="str">
        <f>IF('S.D.PASTE SHEET'!AD1323="","",'S.D.PASTE SHEET'!AD1323)</f>
        <v/>
      </c>
      <c s="74"/>
      <c s="70" t="str">
        <f>IF(AK1323="","",IF(AK1323&gt;0,COUNT($AG$2:AG1323),""))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IF(BC1323="","",IF(BC1323&gt;0,COUNT($AY$2:AY1323),""))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4" spans="1:157" ht="15.75" customHeight="1">
      <c r="A1324" s="72" t="str">
        <f>IF('S.D.PASTE SHEET'!A1324="","",'S.D.PASTE SHEET'!A1324)</f>
        <v/>
      </c>
      <c s="72" t="str">
        <f>IF('S.D.PASTE SHEET'!B1324="","",'S.D.PASTE SHEET'!B1324)</f>
        <v/>
      </c>
      <c s="72" t="str">
        <f>IF('S.D.PASTE SHEET'!C1324="","",'S.D.PASTE SHEET'!C1324)</f>
        <v/>
      </c>
      <c s="73" t="str">
        <f>IF('S.D.PASTE SHEET'!D1324="","",'S.D.PASTE SHEET'!D1324)</f>
        <v/>
      </c>
      <c s="72" t="str">
        <f>IF('S.D.PASTE SHEET'!E1324="","",UPPER('S.D.PASTE SHEET'!E1324))</f>
        <v/>
      </c>
      <c s="72" t="str">
        <f>IF('S.D.PASTE SHEET'!F1324="","",'S.D.PASTE SHEET'!F1324)</f>
        <v/>
      </c>
      <c s="72" t="str">
        <f>IF('S.D.PASTE SHEET'!G1324="","",UPPER('S.D.PASTE SHEET'!G1324))</f>
        <v/>
      </c>
      <c s="72" t="str">
        <f>IF('S.D.PASTE SHEET'!H1324="","",UPPER('S.D.PASTE SHEET'!H1324))</f>
        <v/>
      </c>
      <c s="72" t="str">
        <f>IF('S.D.PASTE SHEET'!I1324="","",'S.D.PASTE SHEET'!I1324)</f>
        <v/>
      </c>
      <c s="73" t="str">
        <f>IF('S.D.PASTE SHEET'!J1324="","",'S.D.PASTE SHEET'!J1324)</f>
        <v/>
      </c>
      <c s="72" t="str">
        <f>IF('S.D.PASTE SHEET'!K1324="","",'S.D.PASTE SHEET'!K1324)</f>
        <v/>
      </c>
      <c s="72" t="str">
        <f>IF('S.D.PASTE SHEET'!L1324="","",'S.D.PASTE SHEET'!L1324)</f>
        <v/>
      </c>
      <c s="72" t="str">
        <f>IF('S.D.PASTE SHEET'!M1324="","",'S.D.PASTE SHEET'!M1324)</f>
        <v/>
      </c>
      <c s="72" t="str">
        <f>IF('S.D.PASTE SHEET'!N1324="","",'S.D.PASTE SHEET'!N1324)</f>
        <v/>
      </c>
      <c s="72" t="str">
        <f>IF('S.D.PASTE SHEET'!O1324="","",'S.D.PASTE SHEET'!O1324)</f>
        <v/>
      </c>
      <c s="72" t="str">
        <f>IF('S.D.PASTE SHEET'!P1324="","",'S.D.PASTE SHEET'!P1324)</f>
        <v/>
      </c>
      <c s="72" t="str">
        <f>IF('S.D.PASTE SHEET'!Q1324="","",'S.D.PASTE SHEET'!Q1324)</f>
        <v/>
      </c>
      <c s="72" t="str">
        <f>IF('S.D.PASTE SHEET'!R1324="","",'S.D.PASTE SHEET'!R1324)</f>
        <v/>
      </c>
      <c s="72" t="str">
        <f>IF('S.D.PASTE SHEET'!S1324="","",'S.D.PASTE SHEET'!S1324)</f>
        <v/>
      </c>
      <c s="72" t="str">
        <f>IF('S.D.PASTE SHEET'!T1324="","",'S.D.PASTE SHEET'!T1324)</f>
        <v/>
      </c>
      <c s="72" t="str">
        <f>IF('S.D.PASTE SHEET'!U1324="","",'S.D.PASTE SHEET'!U1324)</f>
        <v/>
      </c>
      <c s="72" t="str">
        <f>IF('S.D.PASTE SHEET'!V1324="","",'S.D.PASTE SHEET'!V1324)</f>
        <v/>
      </c>
      <c s="72" t="str">
        <f>IF('S.D.PASTE SHEET'!W1324="","",'S.D.PASTE SHEET'!W1324)</f>
        <v/>
      </c>
      <c s="72" t="str">
        <f>IF('S.D.PASTE SHEET'!X1324="","",'S.D.PASTE SHEET'!X1324)</f>
        <v/>
      </c>
      <c s="72" t="str">
        <f>IF('S.D.PASTE SHEET'!Y1324="","",'S.D.PASTE SHEET'!Y1324)</f>
        <v/>
      </c>
      <c s="72" t="str">
        <f>IF('S.D.PASTE SHEET'!Z1324="","",'S.D.PASTE SHEET'!Z1324)</f>
        <v/>
      </c>
      <c s="72" t="str">
        <f>IF('S.D.PASTE SHEET'!AA1324="","",'S.D.PASTE SHEET'!AA1324)</f>
        <v/>
      </c>
      <c s="72" t="str">
        <f>IF('S.D.PASTE SHEET'!AB1324="","",'S.D.PASTE SHEET'!AB1324)</f>
        <v/>
      </c>
      <c s="72" t="str">
        <f>IF('S.D.PASTE SHEET'!AC1324="","",'S.D.PASTE SHEET'!AC1324)</f>
        <v/>
      </c>
      <c s="72" t="str">
        <f>IF('S.D.PASTE SHEET'!AD1324="","",'S.D.PASTE SHEET'!AD1324)</f>
        <v/>
      </c>
      <c s="74"/>
      <c s="70" t="str">
        <f>IF(AK1324="","",IF(AK1324&gt;0,COUNT($AG$2:AG1324),""))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IF(BC1324="","",IF(BC1324&gt;0,COUNT($AY$2:AY1324),""))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5" spans="1:157" ht="15.75" customHeight="1">
      <c r="A1325" s="72" t="str">
        <f>IF('S.D.PASTE SHEET'!A1325="","",'S.D.PASTE SHEET'!A1325)</f>
        <v/>
      </c>
      <c s="72" t="str">
        <f>IF('S.D.PASTE SHEET'!B1325="","",'S.D.PASTE SHEET'!B1325)</f>
        <v/>
      </c>
      <c s="72" t="str">
        <f>IF('S.D.PASTE SHEET'!C1325="","",'S.D.PASTE SHEET'!C1325)</f>
        <v/>
      </c>
      <c s="73" t="str">
        <f>IF('S.D.PASTE SHEET'!D1325="","",'S.D.PASTE SHEET'!D1325)</f>
        <v/>
      </c>
      <c s="72" t="str">
        <f>IF('S.D.PASTE SHEET'!E1325="","",UPPER('S.D.PASTE SHEET'!E1325))</f>
        <v/>
      </c>
      <c s="72" t="str">
        <f>IF('S.D.PASTE SHEET'!F1325="","",'S.D.PASTE SHEET'!F1325)</f>
        <v/>
      </c>
      <c s="72" t="str">
        <f>IF('S.D.PASTE SHEET'!G1325="","",UPPER('S.D.PASTE SHEET'!G1325))</f>
        <v/>
      </c>
      <c s="72" t="str">
        <f>IF('S.D.PASTE SHEET'!H1325="","",UPPER('S.D.PASTE SHEET'!H1325))</f>
        <v/>
      </c>
      <c s="72" t="str">
        <f>IF('S.D.PASTE SHEET'!I1325="","",'S.D.PASTE SHEET'!I1325)</f>
        <v/>
      </c>
      <c s="73" t="str">
        <f>IF('S.D.PASTE SHEET'!J1325="","",'S.D.PASTE SHEET'!J1325)</f>
        <v/>
      </c>
      <c s="72" t="str">
        <f>IF('S.D.PASTE SHEET'!K1325="","",'S.D.PASTE SHEET'!K1325)</f>
        <v/>
      </c>
      <c s="72" t="str">
        <f>IF('S.D.PASTE SHEET'!L1325="","",'S.D.PASTE SHEET'!L1325)</f>
        <v/>
      </c>
      <c s="72" t="str">
        <f>IF('S.D.PASTE SHEET'!M1325="","",'S.D.PASTE SHEET'!M1325)</f>
        <v/>
      </c>
      <c s="72" t="str">
        <f>IF('S.D.PASTE SHEET'!N1325="","",'S.D.PASTE SHEET'!N1325)</f>
        <v/>
      </c>
      <c s="72" t="str">
        <f>IF('S.D.PASTE SHEET'!O1325="","",'S.D.PASTE SHEET'!O1325)</f>
        <v/>
      </c>
      <c s="72" t="str">
        <f>IF('S.D.PASTE SHEET'!P1325="","",'S.D.PASTE SHEET'!P1325)</f>
        <v/>
      </c>
      <c s="72" t="str">
        <f>IF('S.D.PASTE SHEET'!Q1325="","",'S.D.PASTE SHEET'!Q1325)</f>
        <v/>
      </c>
      <c s="72" t="str">
        <f>IF('S.D.PASTE SHEET'!R1325="","",'S.D.PASTE SHEET'!R1325)</f>
        <v/>
      </c>
      <c s="72" t="str">
        <f>IF('S.D.PASTE SHEET'!S1325="","",'S.D.PASTE SHEET'!S1325)</f>
        <v/>
      </c>
      <c s="72" t="str">
        <f>IF('S.D.PASTE SHEET'!T1325="","",'S.D.PASTE SHEET'!T1325)</f>
        <v/>
      </c>
      <c s="72" t="str">
        <f>IF('S.D.PASTE SHEET'!U1325="","",'S.D.PASTE SHEET'!U1325)</f>
        <v/>
      </c>
      <c s="72" t="str">
        <f>IF('S.D.PASTE SHEET'!V1325="","",'S.D.PASTE SHEET'!V1325)</f>
        <v/>
      </c>
      <c s="72" t="str">
        <f>IF('S.D.PASTE SHEET'!W1325="","",'S.D.PASTE SHEET'!W1325)</f>
        <v/>
      </c>
      <c s="72" t="str">
        <f>IF('S.D.PASTE SHEET'!X1325="","",'S.D.PASTE SHEET'!X1325)</f>
        <v/>
      </c>
      <c s="72" t="str">
        <f>IF('S.D.PASTE SHEET'!Y1325="","",'S.D.PASTE SHEET'!Y1325)</f>
        <v/>
      </c>
      <c s="72" t="str">
        <f>IF('S.D.PASTE SHEET'!Z1325="","",'S.D.PASTE SHEET'!Z1325)</f>
        <v/>
      </c>
      <c s="72" t="str">
        <f>IF('S.D.PASTE SHEET'!AA1325="","",'S.D.PASTE SHEET'!AA1325)</f>
        <v/>
      </c>
      <c s="72" t="str">
        <f>IF('S.D.PASTE SHEET'!AB1325="","",'S.D.PASTE SHEET'!AB1325)</f>
        <v/>
      </c>
      <c s="72" t="str">
        <f>IF('S.D.PASTE SHEET'!AC1325="","",'S.D.PASTE SHEET'!AC1325)</f>
        <v/>
      </c>
      <c s="72" t="str">
        <f>IF('S.D.PASTE SHEET'!AD1325="","",'S.D.PASTE SHEET'!AD1325)</f>
        <v/>
      </c>
      <c s="74"/>
      <c s="70" t="str">
        <f>IF(AK1325="","",IF(AK1325&gt;0,COUNT($AG$2:AG1325),""))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IF(BC1325="","",IF(BC1325&gt;0,COUNT($AY$2:AY1325),""))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6" spans="1:157" ht="15.75" customHeight="1">
      <c r="A1326" s="72" t="str">
        <f>IF('S.D.PASTE SHEET'!A1326="","",'S.D.PASTE SHEET'!A1326)</f>
        <v/>
      </c>
      <c s="72" t="str">
        <f>IF('S.D.PASTE SHEET'!B1326="","",'S.D.PASTE SHEET'!B1326)</f>
        <v/>
      </c>
      <c s="72" t="str">
        <f>IF('S.D.PASTE SHEET'!C1326="","",'S.D.PASTE SHEET'!C1326)</f>
        <v/>
      </c>
      <c s="73" t="str">
        <f>IF('S.D.PASTE SHEET'!D1326="","",'S.D.PASTE SHEET'!D1326)</f>
        <v/>
      </c>
      <c s="72" t="str">
        <f>IF('S.D.PASTE SHEET'!E1326="","",UPPER('S.D.PASTE SHEET'!E1326))</f>
        <v/>
      </c>
      <c s="72" t="str">
        <f>IF('S.D.PASTE SHEET'!F1326="","",'S.D.PASTE SHEET'!F1326)</f>
        <v/>
      </c>
      <c s="72" t="str">
        <f>IF('S.D.PASTE SHEET'!G1326="","",UPPER('S.D.PASTE SHEET'!G1326))</f>
        <v/>
      </c>
      <c s="72" t="str">
        <f>IF('S.D.PASTE SHEET'!H1326="","",UPPER('S.D.PASTE SHEET'!H1326))</f>
        <v/>
      </c>
      <c s="72" t="str">
        <f>IF('S.D.PASTE SHEET'!I1326="","",'S.D.PASTE SHEET'!I1326)</f>
        <v/>
      </c>
      <c s="73" t="str">
        <f>IF('S.D.PASTE SHEET'!J1326="","",'S.D.PASTE SHEET'!J1326)</f>
        <v/>
      </c>
      <c s="72" t="str">
        <f>IF('S.D.PASTE SHEET'!K1326="","",'S.D.PASTE SHEET'!K1326)</f>
        <v/>
      </c>
      <c s="72" t="str">
        <f>IF('S.D.PASTE SHEET'!L1326="","",'S.D.PASTE SHEET'!L1326)</f>
        <v/>
      </c>
      <c s="72" t="str">
        <f>IF('S.D.PASTE SHEET'!M1326="","",'S.D.PASTE SHEET'!M1326)</f>
        <v/>
      </c>
      <c s="72" t="str">
        <f>IF('S.D.PASTE SHEET'!N1326="","",'S.D.PASTE SHEET'!N1326)</f>
        <v/>
      </c>
      <c s="72" t="str">
        <f>IF('S.D.PASTE SHEET'!O1326="","",'S.D.PASTE SHEET'!O1326)</f>
        <v/>
      </c>
      <c s="72" t="str">
        <f>IF('S.D.PASTE SHEET'!P1326="","",'S.D.PASTE SHEET'!P1326)</f>
        <v/>
      </c>
      <c s="72" t="str">
        <f>IF('S.D.PASTE SHEET'!Q1326="","",'S.D.PASTE SHEET'!Q1326)</f>
        <v/>
      </c>
      <c s="72" t="str">
        <f>IF('S.D.PASTE SHEET'!R1326="","",'S.D.PASTE SHEET'!R1326)</f>
        <v/>
      </c>
      <c s="72" t="str">
        <f>IF('S.D.PASTE SHEET'!S1326="","",'S.D.PASTE SHEET'!S1326)</f>
        <v/>
      </c>
      <c s="72" t="str">
        <f>IF('S.D.PASTE SHEET'!T1326="","",'S.D.PASTE SHEET'!T1326)</f>
        <v/>
      </c>
      <c s="72" t="str">
        <f>IF('S.D.PASTE SHEET'!U1326="","",'S.D.PASTE SHEET'!U1326)</f>
        <v/>
      </c>
      <c s="72" t="str">
        <f>IF('S.D.PASTE SHEET'!V1326="","",'S.D.PASTE SHEET'!V1326)</f>
        <v/>
      </c>
      <c s="72" t="str">
        <f>IF('S.D.PASTE SHEET'!W1326="","",'S.D.PASTE SHEET'!W1326)</f>
        <v/>
      </c>
      <c s="72" t="str">
        <f>IF('S.D.PASTE SHEET'!X1326="","",'S.D.PASTE SHEET'!X1326)</f>
        <v/>
      </c>
      <c s="72" t="str">
        <f>IF('S.D.PASTE SHEET'!Y1326="","",'S.D.PASTE SHEET'!Y1326)</f>
        <v/>
      </c>
      <c s="72" t="str">
        <f>IF('S.D.PASTE SHEET'!Z1326="","",'S.D.PASTE SHEET'!Z1326)</f>
        <v/>
      </c>
      <c s="72" t="str">
        <f>IF('S.D.PASTE SHEET'!AA1326="","",'S.D.PASTE SHEET'!AA1326)</f>
        <v/>
      </c>
      <c s="72" t="str">
        <f>IF('S.D.PASTE SHEET'!AB1326="","",'S.D.PASTE SHEET'!AB1326)</f>
        <v/>
      </c>
      <c s="72" t="str">
        <f>IF('S.D.PASTE SHEET'!AC1326="","",'S.D.PASTE SHEET'!AC1326)</f>
        <v/>
      </c>
      <c s="72" t="str">
        <f>IF('S.D.PASTE SHEET'!AD1326="","",'S.D.PASTE SHEET'!AD1326)</f>
        <v/>
      </c>
      <c s="74"/>
      <c s="70" t="str">
        <f>IF(AK1326="","",IF(AK1326&gt;0,COUNT($AG$2:AG1326),""))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IF(BC1326="","",IF(BC1326&gt;0,COUNT($AY$2:AY1326),""))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7" spans="1:157" ht="15.75" customHeight="1">
      <c r="A1327" s="72" t="str">
        <f>IF('S.D.PASTE SHEET'!A1327="","",'S.D.PASTE SHEET'!A1327)</f>
        <v/>
      </c>
      <c s="72" t="str">
        <f>IF('S.D.PASTE SHEET'!B1327="","",'S.D.PASTE SHEET'!B1327)</f>
        <v/>
      </c>
      <c s="72" t="str">
        <f>IF('S.D.PASTE SHEET'!C1327="","",'S.D.PASTE SHEET'!C1327)</f>
        <v/>
      </c>
      <c s="73" t="str">
        <f>IF('S.D.PASTE SHEET'!D1327="","",'S.D.PASTE SHEET'!D1327)</f>
        <v/>
      </c>
      <c s="72" t="str">
        <f>IF('S.D.PASTE SHEET'!E1327="","",UPPER('S.D.PASTE SHEET'!E1327))</f>
        <v/>
      </c>
      <c s="72" t="str">
        <f>IF('S.D.PASTE SHEET'!F1327="","",'S.D.PASTE SHEET'!F1327)</f>
        <v/>
      </c>
      <c s="72" t="str">
        <f>IF('S.D.PASTE SHEET'!G1327="","",UPPER('S.D.PASTE SHEET'!G1327))</f>
        <v/>
      </c>
      <c s="72" t="str">
        <f>IF('S.D.PASTE SHEET'!H1327="","",UPPER('S.D.PASTE SHEET'!H1327))</f>
        <v/>
      </c>
      <c s="72" t="str">
        <f>IF('S.D.PASTE SHEET'!I1327="","",'S.D.PASTE SHEET'!I1327)</f>
        <v/>
      </c>
      <c s="73" t="str">
        <f>IF('S.D.PASTE SHEET'!J1327="","",'S.D.PASTE SHEET'!J1327)</f>
        <v/>
      </c>
      <c s="72" t="str">
        <f>IF('S.D.PASTE SHEET'!K1327="","",'S.D.PASTE SHEET'!K1327)</f>
        <v/>
      </c>
      <c s="72" t="str">
        <f>IF('S.D.PASTE SHEET'!L1327="","",'S.D.PASTE SHEET'!L1327)</f>
        <v/>
      </c>
      <c s="72" t="str">
        <f>IF('S.D.PASTE SHEET'!M1327="","",'S.D.PASTE SHEET'!M1327)</f>
        <v/>
      </c>
      <c s="72" t="str">
        <f>IF('S.D.PASTE SHEET'!N1327="","",'S.D.PASTE SHEET'!N1327)</f>
        <v/>
      </c>
      <c s="72" t="str">
        <f>IF('S.D.PASTE SHEET'!O1327="","",'S.D.PASTE SHEET'!O1327)</f>
        <v/>
      </c>
      <c s="72" t="str">
        <f>IF('S.D.PASTE SHEET'!P1327="","",'S.D.PASTE SHEET'!P1327)</f>
        <v/>
      </c>
      <c s="72" t="str">
        <f>IF('S.D.PASTE SHEET'!Q1327="","",'S.D.PASTE SHEET'!Q1327)</f>
        <v/>
      </c>
      <c s="72" t="str">
        <f>IF('S.D.PASTE SHEET'!R1327="","",'S.D.PASTE SHEET'!R1327)</f>
        <v/>
      </c>
      <c s="72" t="str">
        <f>IF('S.D.PASTE SHEET'!S1327="","",'S.D.PASTE SHEET'!S1327)</f>
        <v/>
      </c>
      <c s="72" t="str">
        <f>IF('S.D.PASTE SHEET'!T1327="","",'S.D.PASTE SHEET'!T1327)</f>
        <v/>
      </c>
      <c s="72" t="str">
        <f>IF('S.D.PASTE SHEET'!U1327="","",'S.D.PASTE SHEET'!U1327)</f>
        <v/>
      </c>
      <c s="72" t="str">
        <f>IF('S.D.PASTE SHEET'!V1327="","",'S.D.PASTE SHEET'!V1327)</f>
        <v/>
      </c>
      <c s="72" t="str">
        <f>IF('S.D.PASTE SHEET'!W1327="","",'S.D.PASTE SHEET'!W1327)</f>
        <v/>
      </c>
      <c s="72" t="str">
        <f>IF('S.D.PASTE SHEET'!X1327="","",'S.D.PASTE SHEET'!X1327)</f>
        <v/>
      </c>
      <c s="72" t="str">
        <f>IF('S.D.PASTE SHEET'!Y1327="","",'S.D.PASTE SHEET'!Y1327)</f>
        <v/>
      </c>
      <c s="72" t="str">
        <f>IF('S.D.PASTE SHEET'!Z1327="","",'S.D.PASTE SHEET'!Z1327)</f>
        <v/>
      </c>
      <c s="72" t="str">
        <f>IF('S.D.PASTE SHEET'!AA1327="","",'S.D.PASTE SHEET'!AA1327)</f>
        <v/>
      </c>
      <c s="72" t="str">
        <f>IF('S.D.PASTE SHEET'!AB1327="","",'S.D.PASTE SHEET'!AB1327)</f>
        <v/>
      </c>
      <c s="72" t="str">
        <f>IF('S.D.PASTE SHEET'!AC1327="","",'S.D.PASTE SHEET'!AC1327)</f>
        <v/>
      </c>
      <c s="72" t="str">
        <f>IF('S.D.PASTE SHEET'!AD1327="","",'S.D.PASTE SHEET'!AD1327)</f>
        <v/>
      </c>
      <c s="74"/>
      <c s="70" t="str">
        <f>IF(AK1327="","",IF(AK1327&gt;0,COUNT($AG$2:AG1327),""))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IF(BC1327="","",IF(BC1327&gt;0,COUNT($AY$2:AY1327),""))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8" spans="1:157" ht="15.75" customHeight="1">
      <c r="A1328" s="72" t="str">
        <f>IF('S.D.PASTE SHEET'!A1328="","",'S.D.PASTE SHEET'!A1328)</f>
        <v/>
      </c>
      <c s="72" t="str">
        <f>IF('S.D.PASTE SHEET'!B1328="","",'S.D.PASTE SHEET'!B1328)</f>
        <v/>
      </c>
      <c s="72" t="str">
        <f>IF('S.D.PASTE SHEET'!C1328="","",'S.D.PASTE SHEET'!C1328)</f>
        <v/>
      </c>
      <c s="73" t="str">
        <f>IF('S.D.PASTE SHEET'!D1328="","",'S.D.PASTE SHEET'!D1328)</f>
        <v/>
      </c>
      <c s="72" t="str">
        <f>IF('S.D.PASTE SHEET'!E1328="","",UPPER('S.D.PASTE SHEET'!E1328))</f>
        <v/>
      </c>
      <c s="72" t="str">
        <f>IF('S.D.PASTE SHEET'!F1328="","",'S.D.PASTE SHEET'!F1328)</f>
        <v/>
      </c>
      <c s="72" t="str">
        <f>IF('S.D.PASTE SHEET'!G1328="","",UPPER('S.D.PASTE SHEET'!G1328))</f>
        <v/>
      </c>
      <c s="72" t="str">
        <f>IF('S.D.PASTE SHEET'!H1328="","",UPPER('S.D.PASTE SHEET'!H1328))</f>
        <v/>
      </c>
      <c s="72" t="str">
        <f>IF('S.D.PASTE SHEET'!I1328="","",'S.D.PASTE SHEET'!I1328)</f>
        <v/>
      </c>
      <c s="73" t="str">
        <f>IF('S.D.PASTE SHEET'!J1328="","",'S.D.PASTE SHEET'!J1328)</f>
        <v/>
      </c>
      <c s="72" t="str">
        <f>IF('S.D.PASTE SHEET'!K1328="","",'S.D.PASTE SHEET'!K1328)</f>
        <v/>
      </c>
      <c s="72" t="str">
        <f>IF('S.D.PASTE SHEET'!L1328="","",'S.D.PASTE SHEET'!L1328)</f>
        <v/>
      </c>
      <c s="72" t="str">
        <f>IF('S.D.PASTE SHEET'!M1328="","",'S.D.PASTE SHEET'!M1328)</f>
        <v/>
      </c>
      <c s="72" t="str">
        <f>IF('S.D.PASTE SHEET'!N1328="","",'S.D.PASTE SHEET'!N1328)</f>
        <v/>
      </c>
      <c s="72" t="str">
        <f>IF('S.D.PASTE SHEET'!O1328="","",'S.D.PASTE SHEET'!O1328)</f>
        <v/>
      </c>
      <c s="72" t="str">
        <f>IF('S.D.PASTE SHEET'!P1328="","",'S.D.PASTE SHEET'!P1328)</f>
        <v/>
      </c>
      <c s="72" t="str">
        <f>IF('S.D.PASTE SHEET'!Q1328="","",'S.D.PASTE SHEET'!Q1328)</f>
        <v/>
      </c>
      <c s="72" t="str">
        <f>IF('S.D.PASTE SHEET'!R1328="","",'S.D.PASTE SHEET'!R1328)</f>
        <v/>
      </c>
      <c s="72" t="str">
        <f>IF('S.D.PASTE SHEET'!S1328="","",'S.D.PASTE SHEET'!S1328)</f>
        <v/>
      </c>
      <c s="72" t="str">
        <f>IF('S.D.PASTE SHEET'!T1328="","",'S.D.PASTE SHEET'!T1328)</f>
        <v/>
      </c>
      <c s="72" t="str">
        <f>IF('S.D.PASTE SHEET'!U1328="","",'S.D.PASTE SHEET'!U1328)</f>
        <v/>
      </c>
      <c s="72" t="str">
        <f>IF('S.D.PASTE SHEET'!V1328="","",'S.D.PASTE SHEET'!V1328)</f>
        <v/>
      </c>
      <c s="72" t="str">
        <f>IF('S.D.PASTE SHEET'!W1328="","",'S.D.PASTE SHEET'!W1328)</f>
        <v/>
      </c>
      <c s="72" t="str">
        <f>IF('S.D.PASTE SHEET'!X1328="","",'S.D.PASTE SHEET'!X1328)</f>
        <v/>
      </c>
      <c s="72" t="str">
        <f>IF('S.D.PASTE SHEET'!Y1328="","",'S.D.PASTE SHEET'!Y1328)</f>
        <v/>
      </c>
      <c s="72" t="str">
        <f>IF('S.D.PASTE SHEET'!Z1328="","",'S.D.PASTE SHEET'!Z1328)</f>
        <v/>
      </c>
      <c s="72" t="str">
        <f>IF('S.D.PASTE SHEET'!AA1328="","",'S.D.PASTE SHEET'!AA1328)</f>
        <v/>
      </c>
      <c s="72" t="str">
        <f>IF('S.D.PASTE SHEET'!AB1328="","",'S.D.PASTE SHEET'!AB1328)</f>
        <v/>
      </c>
      <c s="72" t="str">
        <f>IF('S.D.PASTE SHEET'!AC1328="","",'S.D.PASTE SHEET'!AC1328)</f>
        <v/>
      </c>
      <c s="72" t="str">
        <f>IF('S.D.PASTE SHEET'!AD1328="","",'S.D.PASTE SHEET'!AD1328)</f>
        <v/>
      </c>
      <c s="74"/>
      <c s="70" t="str">
        <f>IF(AK1328="","",IF(AK1328&gt;0,COUNT($AG$2:AG1328),""))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IF(BC1328="","",IF(BC1328&gt;0,COUNT($AY$2:AY1328),""))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29" spans="1:157" ht="15.75" customHeight="1">
      <c r="A1329" s="72" t="str">
        <f>IF('S.D.PASTE SHEET'!A1329="","",'S.D.PASTE SHEET'!A1329)</f>
        <v/>
      </c>
      <c s="72" t="str">
        <f>IF('S.D.PASTE SHEET'!B1329="","",'S.D.PASTE SHEET'!B1329)</f>
        <v/>
      </c>
      <c s="72" t="str">
        <f>IF('S.D.PASTE SHEET'!C1329="","",'S.D.PASTE SHEET'!C1329)</f>
        <v/>
      </c>
      <c s="73" t="str">
        <f>IF('S.D.PASTE SHEET'!D1329="","",'S.D.PASTE SHEET'!D1329)</f>
        <v/>
      </c>
      <c s="72" t="str">
        <f>IF('S.D.PASTE SHEET'!E1329="","",UPPER('S.D.PASTE SHEET'!E1329))</f>
        <v/>
      </c>
      <c s="72" t="str">
        <f>IF('S.D.PASTE SHEET'!F1329="","",'S.D.PASTE SHEET'!F1329)</f>
        <v/>
      </c>
      <c s="72" t="str">
        <f>IF('S.D.PASTE SHEET'!G1329="","",UPPER('S.D.PASTE SHEET'!G1329))</f>
        <v/>
      </c>
      <c s="72" t="str">
        <f>IF('S.D.PASTE SHEET'!H1329="","",UPPER('S.D.PASTE SHEET'!H1329))</f>
        <v/>
      </c>
      <c s="72" t="str">
        <f>IF('S.D.PASTE SHEET'!I1329="","",'S.D.PASTE SHEET'!I1329)</f>
        <v/>
      </c>
      <c s="73" t="str">
        <f>IF('S.D.PASTE SHEET'!J1329="","",'S.D.PASTE SHEET'!J1329)</f>
        <v/>
      </c>
      <c s="72" t="str">
        <f>IF('S.D.PASTE SHEET'!K1329="","",'S.D.PASTE SHEET'!K1329)</f>
        <v/>
      </c>
      <c s="72" t="str">
        <f>IF('S.D.PASTE SHEET'!L1329="","",'S.D.PASTE SHEET'!L1329)</f>
        <v/>
      </c>
      <c s="72" t="str">
        <f>IF('S.D.PASTE SHEET'!M1329="","",'S.D.PASTE SHEET'!M1329)</f>
        <v/>
      </c>
      <c s="72" t="str">
        <f>IF('S.D.PASTE SHEET'!N1329="","",'S.D.PASTE SHEET'!N1329)</f>
        <v/>
      </c>
      <c s="72" t="str">
        <f>IF('S.D.PASTE SHEET'!O1329="","",'S.D.PASTE SHEET'!O1329)</f>
        <v/>
      </c>
      <c s="72" t="str">
        <f>IF('S.D.PASTE SHEET'!P1329="","",'S.D.PASTE SHEET'!P1329)</f>
        <v/>
      </c>
      <c s="72" t="str">
        <f>IF('S.D.PASTE SHEET'!Q1329="","",'S.D.PASTE SHEET'!Q1329)</f>
        <v/>
      </c>
      <c s="72" t="str">
        <f>IF('S.D.PASTE SHEET'!R1329="","",'S.D.PASTE SHEET'!R1329)</f>
        <v/>
      </c>
      <c s="72" t="str">
        <f>IF('S.D.PASTE SHEET'!S1329="","",'S.D.PASTE SHEET'!S1329)</f>
        <v/>
      </c>
      <c s="72" t="str">
        <f>IF('S.D.PASTE SHEET'!T1329="","",'S.D.PASTE SHEET'!T1329)</f>
        <v/>
      </c>
      <c s="72" t="str">
        <f>IF('S.D.PASTE SHEET'!U1329="","",'S.D.PASTE SHEET'!U1329)</f>
        <v/>
      </c>
      <c s="72" t="str">
        <f>IF('S.D.PASTE SHEET'!V1329="","",'S.D.PASTE SHEET'!V1329)</f>
        <v/>
      </c>
      <c s="72" t="str">
        <f>IF('S.D.PASTE SHEET'!W1329="","",'S.D.PASTE SHEET'!W1329)</f>
        <v/>
      </c>
      <c s="72" t="str">
        <f>IF('S.D.PASTE SHEET'!X1329="","",'S.D.PASTE SHEET'!X1329)</f>
        <v/>
      </c>
      <c s="72" t="str">
        <f>IF('S.D.PASTE SHEET'!Y1329="","",'S.D.PASTE SHEET'!Y1329)</f>
        <v/>
      </c>
      <c s="72" t="str">
        <f>IF('S.D.PASTE SHEET'!Z1329="","",'S.D.PASTE SHEET'!Z1329)</f>
        <v/>
      </c>
      <c s="72" t="str">
        <f>IF('S.D.PASTE SHEET'!AA1329="","",'S.D.PASTE SHEET'!AA1329)</f>
        <v/>
      </c>
      <c s="72" t="str">
        <f>IF('S.D.PASTE SHEET'!AB1329="","",'S.D.PASTE SHEET'!AB1329)</f>
        <v/>
      </c>
      <c s="72" t="str">
        <f>IF('S.D.PASTE SHEET'!AC1329="","",'S.D.PASTE SHEET'!AC1329)</f>
        <v/>
      </c>
      <c s="72" t="str">
        <f>IF('S.D.PASTE SHEET'!AD1329="","",'S.D.PASTE SHEET'!AD1329)</f>
        <v/>
      </c>
      <c s="74"/>
      <c s="70" t="str">
        <f>IF(AK1329="","",IF(AK1329&gt;0,COUNT($AG$2:AG1329),""))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IF(BC1329="","",IF(BC1329&gt;0,COUNT($AY$2:AY1329),""))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0" spans="1:157" ht="15.75" customHeight="1">
      <c r="A1330" s="72" t="str">
        <f>IF('S.D.PASTE SHEET'!A1330="","",'S.D.PASTE SHEET'!A1330)</f>
        <v/>
      </c>
      <c s="72" t="str">
        <f>IF('S.D.PASTE SHEET'!B1330="","",'S.D.PASTE SHEET'!B1330)</f>
        <v/>
      </c>
      <c s="72" t="str">
        <f>IF('S.D.PASTE SHEET'!C1330="","",'S.D.PASTE SHEET'!C1330)</f>
        <v/>
      </c>
      <c s="73" t="str">
        <f>IF('S.D.PASTE SHEET'!D1330="","",'S.D.PASTE SHEET'!D1330)</f>
        <v/>
      </c>
      <c s="72" t="str">
        <f>IF('S.D.PASTE SHEET'!E1330="","",UPPER('S.D.PASTE SHEET'!E1330))</f>
        <v/>
      </c>
      <c s="72" t="str">
        <f>IF('S.D.PASTE SHEET'!F1330="","",'S.D.PASTE SHEET'!F1330)</f>
        <v/>
      </c>
      <c s="72" t="str">
        <f>IF('S.D.PASTE SHEET'!G1330="","",UPPER('S.D.PASTE SHEET'!G1330))</f>
        <v/>
      </c>
      <c s="72" t="str">
        <f>IF('S.D.PASTE SHEET'!H1330="","",UPPER('S.D.PASTE SHEET'!H1330))</f>
        <v/>
      </c>
      <c s="72" t="str">
        <f>IF('S.D.PASTE SHEET'!I1330="","",'S.D.PASTE SHEET'!I1330)</f>
        <v/>
      </c>
      <c s="73" t="str">
        <f>IF('S.D.PASTE SHEET'!J1330="","",'S.D.PASTE SHEET'!J1330)</f>
        <v/>
      </c>
      <c s="72" t="str">
        <f>IF('S.D.PASTE SHEET'!K1330="","",'S.D.PASTE SHEET'!K1330)</f>
        <v/>
      </c>
      <c s="72" t="str">
        <f>IF('S.D.PASTE SHEET'!L1330="","",'S.D.PASTE SHEET'!L1330)</f>
        <v/>
      </c>
      <c s="72" t="str">
        <f>IF('S.D.PASTE SHEET'!M1330="","",'S.D.PASTE SHEET'!M1330)</f>
        <v/>
      </c>
      <c s="72" t="str">
        <f>IF('S.D.PASTE SHEET'!N1330="","",'S.D.PASTE SHEET'!N1330)</f>
        <v/>
      </c>
      <c s="72" t="str">
        <f>IF('S.D.PASTE SHEET'!O1330="","",'S.D.PASTE SHEET'!O1330)</f>
        <v/>
      </c>
      <c s="72" t="str">
        <f>IF('S.D.PASTE SHEET'!P1330="","",'S.D.PASTE SHEET'!P1330)</f>
        <v/>
      </c>
      <c s="72" t="str">
        <f>IF('S.D.PASTE SHEET'!Q1330="","",'S.D.PASTE SHEET'!Q1330)</f>
        <v/>
      </c>
      <c s="72" t="str">
        <f>IF('S.D.PASTE SHEET'!R1330="","",'S.D.PASTE SHEET'!R1330)</f>
        <v/>
      </c>
      <c s="72" t="str">
        <f>IF('S.D.PASTE SHEET'!S1330="","",'S.D.PASTE SHEET'!S1330)</f>
        <v/>
      </c>
      <c s="72" t="str">
        <f>IF('S.D.PASTE SHEET'!T1330="","",'S.D.PASTE SHEET'!T1330)</f>
        <v/>
      </c>
      <c s="72" t="str">
        <f>IF('S.D.PASTE SHEET'!U1330="","",'S.D.PASTE SHEET'!U1330)</f>
        <v/>
      </c>
      <c s="72" t="str">
        <f>IF('S.D.PASTE SHEET'!V1330="","",'S.D.PASTE SHEET'!V1330)</f>
        <v/>
      </c>
      <c s="72" t="str">
        <f>IF('S.D.PASTE SHEET'!W1330="","",'S.D.PASTE SHEET'!W1330)</f>
        <v/>
      </c>
      <c s="72" t="str">
        <f>IF('S.D.PASTE SHEET'!X1330="","",'S.D.PASTE SHEET'!X1330)</f>
        <v/>
      </c>
      <c s="72" t="str">
        <f>IF('S.D.PASTE SHEET'!Y1330="","",'S.D.PASTE SHEET'!Y1330)</f>
        <v/>
      </c>
      <c s="72" t="str">
        <f>IF('S.D.PASTE SHEET'!Z1330="","",'S.D.PASTE SHEET'!Z1330)</f>
        <v/>
      </c>
      <c s="72" t="str">
        <f>IF('S.D.PASTE SHEET'!AA1330="","",'S.D.PASTE SHEET'!AA1330)</f>
        <v/>
      </c>
      <c s="72" t="str">
        <f>IF('S.D.PASTE SHEET'!AB1330="","",'S.D.PASTE SHEET'!AB1330)</f>
        <v/>
      </c>
      <c s="72" t="str">
        <f>IF('S.D.PASTE SHEET'!AC1330="","",'S.D.PASTE SHEET'!AC1330)</f>
        <v/>
      </c>
      <c s="72" t="str">
        <f>IF('S.D.PASTE SHEET'!AD1330="","",'S.D.PASTE SHEET'!AD1330)</f>
        <v/>
      </c>
      <c s="74"/>
      <c s="70" t="str">
        <f>IF(AK1330="","",IF(AK1330&gt;0,COUNT($AG$2:AG1330),""))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IF(BC1330="","",IF(BC1330&gt;0,COUNT($AY$2:AY1330),""))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1" spans="1:157" ht="15.75" customHeight="1">
      <c r="A1331" s="72" t="str">
        <f>IF('S.D.PASTE SHEET'!A1331="","",'S.D.PASTE SHEET'!A1331)</f>
        <v/>
      </c>
      <c s="72" t="str">
        <f>IF('S.D.PASTE SHEET'!B1331="","",'S.D.PASTE SHEET'!B1331)</f>
        <v/>
      </c>
      <c s="72" t="str">
        <f>IF('S.D.PASTE SHEET'!C1331="","",'S.D.PASTE SHEET'!C1331)</f>
        <v/>
      </c>
      <c s="73" t="str">
        <f>IF('S.D.PASTE SHEET'!D1331="","",'S.D.PASTE SHEET'!D1331)</f>
        <v/>
      </c>
      <c s="72" t="str">
        <f>IF('S.D.PASTE SHEET'!E1331="","",UPPER('S.D.PASTE SHEET'!E1331))</f>
        <v/>
      </c>
      <c s="72" t="str">
        <f>IF('S.D.PASTE SHEET'!F1331="","",'S.D.PASTE SHEET'!F1331)</f>
        <v/>
      </c>
      <c s="72" t="str">
        <f>IF('S.D.PASTE SHEET'!G1331="","",UPPER('S.D.PASTE SHEET'!G1331))</f>
        <v/>
      </c>
      <c s="72" t="str">
        <f>IF('S.D.PASTE SHEET'!H1331="","",UPPER('S.D.PASTE SHEET'!H1331))</f>
        <v/>
      </c>
      <c s="72" t="str">
        <f>IF('S.D.PASTE SHEET'!I1331="","",'S.D.PASTE SHEET'!I1331)</f>
        <v/>
      </c>
      <c s="73" t="str">
        <f>IF('S.D.PASTE SHEET'!J1331="","",'S.D.PASTE SHEET'!J1331)</f>
        <v/>
      </c>
      <c s="72" t="str">
        <f>IF('S.D.PASTE SHEET'!K1331="","",'S.D.PASTE SHEET'!K1331)</f>
        <v/>
      </c>
      <c s="72" t="str">
        <f>IF('S.D.PASTE SHEET'!L1331="","",'S.D.PASTE SHEET'!L1331)</f>
        <v/>
      </c>
      <c s="72" t="str">
        <f>IF('S.D.PASTE SHEET'!M1331="","",'S.D.PASTE SHEET'!M1331)</f>
        <v/>
      </c>
      <c s="72" t="str">
        <f>IF('S.D.PASTE SHEET'!N1331="","",'S.D.PASTE SHEET'!N1331)</f>
        <v/>
      </c>
      <c s="72" t="str">
        <f>IF('S.D.PASTE SHEET'!O1331="","",'S.D.PASTE SHEET'!O1331)</f>
        <v/>
      </c>
      <c s="72" t="str">
        <f>IF('S.D.PASTE SHEET'!P1331="","",'S.D.PASTE SHEET'!P1331)</f>
        <v/>
      </c>
      <c s="72" t="str">
        <f>IF('S.D.PASTE SHEET'!Q1331="","",'S.D.PASTE SHEET'!Q1331)</f>
        <v/>
      </c>
      <c s="72" t="str">
        <f>IF('S.D.PASTE SHEET'!R1331="","",'S.D.PASTE SHEET'!R1331)</f>
        <v/>
      </c>
      <c s="72" t="str">
        <f>IF('S.D.PASTE SHEET'!S1331="","",'S.D.PASTE SHEET'!S1331)</f>
        <v/>
      </c>
      <c s="72" t="str">
        <f>IF('S.D.PASTE SHEET'!T1331="","",'S.D.PASTE SHEET'!T1331)</f>
        <v/>
      </c>
      <c s="72" t="str">
        <f>IF('S.D.PASTE SHEET'!U1331="","",'S.D.PASTE SHEET'!U1331)</f>
        <v/>
      </c>
      <c s="72" t="str">
        <f>IF('S.D.PASTE SHEET'!V1331="","",'S.D.PASTE SHEET'!V1331)</f>
        <v/>
      </c>
      <c s="72" t="str">
        <f>IF('S.D.PASTE SHEET'!W1331="","",'S.D.PASTE SHEET'!W1331)</f>
        <v/>
      </c>
      <c s="72" t="str">
        <f>IF('S.D.PASTE SHEET'!X1331="","",'S.D.PASTE SHEET'!X1331)</f>
        <v/>
      </c>
      <c s="72" t="str">
        <f>IF('S.D.PASTE SHEET'!Y1331="","",'S.D.PASTE SHEET'!Y1331)</f>
        <v/>
      </c>
      <c s="72" t="str">
        <f>IF('S.D.PASTE SHEET'!Z1331="","",'S.D.PASTE SHEET'!Z1331)</f>
        <v/>
      </c>
      <c s="72" t="str">
        <f>IF('S.D.PASTE SHEET'!AA1331="","",'S.D.PASTE SHEET'!AA1331)</f>
        <v/>
      </c>
      <c s="72" t="str">
        <f>IF('S.D.PASTE SHEET'!AB1331="","",'S.D.PASTE SHEET'!AB1331)</f>
        <v/>
      </c>
      <c s="72" t="str">
        <f>IF('S.D.PASTE SHEET'!AC1331="","",'S.D.PASTE SHEET'!AC1331)</f>
        <v/>
      </c>
      <c s="72" t="str">
        <f>IF('S.D.PASTE SHEET'!AD1331="","",'S.D.PASTE SHEET'!AD1331)</f>
        <v/>
      </c>
      <c s="74"/>
      <c s="70" t="str">
        <f>IF(AK1331="","",IF(AK1331&gt;0,COUNT($AG$2:AG1331),""))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IF(BC1331="","",IF(BC1331&gt;0,COUNT($AY$2:AY1331),""))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2" spans="1:157" ht="15.75" customHeight="1">
      <c r="A1332" s="72" t="str">
        <f>IF('S.D.PASTE SHEET'!A1332="","",'S.D.PASTE SHEET'!A1332)</f>
        <v/>
      </c>
      <c s="72" t="str">
        <f>IF('S.D.PASTE SHEET'!B1332="","",'S.D.PASTE SHEET'!B1332)</f>
        <v/>
      </c>
      <c s="72" t="str">
        <f>IF('S.D.PASTE SHEET'!C1332="","",'S.D.PASTE SHEET'!C1332)</f>
        <v/>
      </c>
      <c s="73" t="str">
        <f>IF('S.D.PASTE SHEET'!D1332="","",'S.D.PASTE SHEET'!D1332)</f>
        <v/>
      </c>
      <c s="72" t="str">
        <f>IF('S.D.PASTE SHEET'!E1332="","",UPPER('S.D.PASTE SHEET'!E1332))</f>
        <v/>
      </c>
      <c s="72" t="str">
        <f>IF('S.D.PASTE SHEET'!F1332="","",'S.D.PASTE SHEET'!F1332)</f>
        <v/>
      </c>
      <c s="72" t="str">
        <f>IF('S.D.PASTE SHEET'!G1332="","",UPPER('S.D.PASTE SHEET'!G1332))</f>
        <v/>
      </c>
      <c s="72" t="str">
        <f>IF('S.D.PASTE SHEET'!H1332="","",UPPER('S.D.PASTE SHEET'!H1332))</f>
        <v/>
      </c>
      <c s="72" t="str">
        <f>IF('S.D.PASTE SHEET'!I1332="","",'S.D.PASTE SHEET'!I1332)</f>
        <v/>
      </c>
      <c s="73" t="str">
        <f>IF('S.D.PASTE SHEET'!J1332="","",'S.D.PASTE SHEET'!J1332)</f>
        <v/>
      </c>
      <c s="72" t="str">
        <f>IF('S.D.PASTE SHEET'!K1332="","",'S.D.PASTE SHEET'!K1332)</f>
        <v/>
      </c>
      <c s="72" t="str">
        <f>IF('S.D.PASTE SHEET'!L1332="","",'S.D.PASTE SHEET'!L1332)</f>
        <v/>
      </c>
      <c s="72" t="str">
        <f>IF('S.D.PASTE SHEET'!M1332="","",'S.D.PASTE SHEET'!M1332)</f>
        <v/>
      </c>
      <c s="72" t="str">
        <f>IF('S.D.PASTE SHEET'!N1332="","",'S.D.PASTE SHEET'!N1332)</f>
        <v/>
      </c>
      <c s="72" t="str">
        <f>IF('S.D.PASTE SHEET'!O1332="","",'S.D.PASTE SHEET'!O1332)</f>
        <v/>
      </c>
      <c s="72" t="str">
        <f>IF('S.D.PASTE SHEET'!P1332="","",'S.D.PASTE SHEET'!P1332)</f>
        <v/>
      </c>
      <c s="72" t="str">
        <f>IF('S.D.PASTE SHEET'!Q1332="","",'S.D.PASTE SHEET'!Q1332)</f>
        <v/>
      </c>
      <c s="72" t="str">
        <f>IF('S.D.PASTE SHEET'!R1332="","",'S.D.PASTE SHEET'!R1332)</f>
        <v/>
      </c>
      <c s="72" t="str">
        <f>IF('S.D.PASTE SHEET'!S1332="","",'S.D.PASTE SHEET'!S1332)</f>
        <v/>
      </c>
      <c s="72" t="str">
        <f>IF('S.D.PASTE SHEET'!T1332="","",'S.D.PASTE SHEET'!T1332)</f>
        <v/>
      </c>
      <c s="72" t="str">
        <f>IF('S.D.PASTE SHEET'!U1332="","",'S.D.PASTE SHEET'!U1332)</f>
        <v/>
      </c>
      <c s="72" t="str">
        <f>IF('S.D.PASTE SHEET'!V1332="","",'S.D.PASTE SHEET'!V1332)</f>
        <v/>
      </c>
      <c s="72" t="str">
        <f>IF('S.D.PASTE SHEET'!W1332="","",'S.D.PASTE SHEET'!W1332)</f>
        <v/>
      </c>
      <c s="72" t="str">
        <f>IF('S.D.PASTE SHEET'!X1332="","",'S.D.PASTE SHEET'!X1332)</f>
        <v/>
      </c>
      <c s="72" t="str">
        <f>IF('S.D.PASTE SHEET'!Y1332="","",'S.D.PASTE SHEET'!Y1332)</f>
        <v/>
      </c>
      <c s="72" t="str">
        <f>IF('S.D.PASTE SHEET'!Z1332="","",'S.D.PASTE SHEET'!Z1332)</f>
        <v/>
      </c>
      <c s="72" t="str">
        <f>IF('S.D.PASTE SHEET'!AA1332="","",'S.D.PASTE SHEET'!AA1332)</f>
        <v/>
      </c>
      <c s="72" t="str">
        <f>IF('S.D.PASTE SHEET'!AB1332="","",'S.D.PASTE SHEET'!AB1332)</f>
        <v/>
      </c>
      <c s="72" t="str">
        <f>IF('S.D.PASTE SHEET'!AC1332="","",'S.D.PASTE SHEET'!AC1332)</f>
        <v/>
      </c>
      <c s="72" t="str">
        <f>IF('S.D.PASTE SHEET'!AD1332="","",'S.D.PASTE SHEET'!AD1332)</f>
        <v/>
      </c>
      <c s="74"/>
      <c s="70" t="str">
        <f>IF(AK1332="","",IF(AK1332&gt;0,COUNT($AG$2:AG1332),""))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IF(BC1332="","",IF(BC1332&gt;0,COUNT($AY$2:AY1332),""))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3" spans="1:157" ht="15.75" customHeight="1">
      <c r="A1333" s="72" t="str">
        <f>IF('S.D.PASTE SHEET'!A1333="","",'S.D.PASTE SHEET'!A1333)</f>
        <v/>
      </c>
      <c s="72" t="str">
        <f>IF('S.D.PASTE SHEET'!B1333="","",'S.D.PASTE SHEET'!B1333)</f>
        <v/>
      </c>
      <c s="72" t="str">
        <f>IF('S.D.PASTE SHEET'!C1333="","",'S.D.PASTE SHEET'!C1333)</f>
        <v/>
      </c>
      <c s="73" t="str">
        <f>IF('S.D.PASTE SHEET'!D1333="","",'S.D.PASTE SHEET'!D1333)</f>
        <v/>
      </c>
      <c s="72" t="str">
        <f>IF('S.D.PASTE SHEET'!E1333="","",UPPER('S.D.PASTE SHEET'!E1333))</f>
        <v/>
      </c>
      <c s="72" t="str">
        <f>IF('S.D.PASTE SHEET'!F1333="","",'S.D.PASTE SHEET'!F1333)</f>
        <v/>
      </c>
      <c s="72" t="str">
        <f>IF('S.D.PASTE SHEET'!G1333="","",UPPER('S.D.PASTE SHEET'!G1333))</f>
        <v/>
      </c>
      <c s="72" t="str">
        <f>IF('S.D.PASTE SHEET'!H1333="","",UPPER('S.D.PASTE SHEET'!H1333))</f>
        <v/>
      </c>
      <c s="72" t="str">
        <f>IF('S.D.PASTE SHEET'!I1333="","",'S.D.PASTE SHEET'!I1333)</f>
        <v/>
      </c>
      <c s="73" t="str">
        <f>IF('S.D.PASTE SHEET'!J1333="","",'S.D.PASTE SHEET'!J1333)</f>
        <v/>
      </c>
      <c s="72" t="str">
        <f>IF('S.D.PASTE SHEET'!K1333="","",'S.D.PASTE SHEET'!K1333)</f>
        <v/>
      </c>
      <c s="72" t="str">
        <f>IF('S.D.PASTE SHEET'!L1333="","",'S.D.PASTE SHEET'!L1333)</f>
        <v/>
      </c>
      <c s="72" t="str">
        <f>IF('S.D.PASTE SHEET'!M1333="","",'S.D.PASTE SHEET'!M1333)</f>
        <v/>
      </c>
      <c s="72" t="str">
        <f>IF('S.D.PASTE SHEET'!N1333="","",'S.D.PASTE SHEET'!N1333)</f>
        <v/>
      </c>
      <c s="72" t="str">
        <f>IF('S.D.PASTE SHEET'!O1333="","",'S.D.PASTE SHEET'!O1333)</f>
        <v/>
      </c>
      <c s="72" t="str">
        <f>IF('S.D.PASTE SHEET'!P1333="","",'S.D.PASTE SHEET'!P1333)</f>
        <v/>
      </c>
      <c s="72" t="str">
        <f>IF('S.D.PASTE SHEET'!Q1333="","",'S.D.PASTE SHEET'!Q1333)</f>
        <v/>
      </c>
      <c s="72" t="str">
        <f>IF('S.D.PASTE SHEET'!R1333="","",'S.D.PASTE SHEET'!R1333)</f>
        <v/>
      </c>
      <c s="72" t="str">
        <f>IF('S.D.PASTE SHEET'!S1333="","",'S.D.PASTE SHEET'!S1333)</f>
        <v/>
      </c>
      <c s="72" t="str">
        <f>IF('S.D.PASTE SHEET'!T1333="","",'S.D.PASTE SHEET'!T1333)</f>
        <v/>
      </c>
      <c s="72" t="str">
        <f>IF('S.D.PASTE SHEET'!U1333="","",'S.D.PASTE SHEET'!U1333)</f>
        <v/>
      </c>
      <c s="72" t="str">
        <f>IF('S.D.PASTE SHEET'!V1333="","",'S.D.PASTE SHEET'!V1333)</f>
        <v/>
      </c>
      <c s="72" t="str">
        <f>IF('S.D.PASTE SHEET'!W1333="","",'S.D.PASTE SHEET'!W1333)</f>
        <v/>
      </c>
      <c s="72" t="str">
        <f>IF('S.D.PASTE SHEET'!X1333="","",'S.D.PASTE SHEET'!X1333)</f>
        <v/>
      </c>
      <c s="72" t="str">
        <f>IF('S.D.PASTE SHEET'!Y1333="","",'S.D.PASTE SHEET'!Y1333)</f>
        <v/>
      </c>
      <c s="72" t="str">
        <f>IF('S.D.PASTE SHEET'!Z1333="","",'S.D.PASTE SHEET'!Z1333)</f>
        <v/>
      </c>
      <c s="72" t="str">
        <f>IF('S.D.PASTE SHEET'!AA1333="","",'S.D.PASTE SHEET'!AA1333)</f>
        <v/>
      </c>
      <c s="72" t="str">
        <f>IF('S.D.PASTE SHEET'!AB1333="","",'S.D.PASTE SHEET'!AB1333)</f>
        <v/>
      </c>
      <c s="72" t="str">
        <f>IF('S.D.PASTE SHEET'!AC1333="","",'S.D.PASTE SHEET'!AC1333)</f>
        <v/>
      </c>
      <c s="72" t="str">
        <f>IF('S.D.PASTE SHEET'!AD1333="","",'S.D.PASTE SHEET'!AD1333)</f>
        <v/>
      </c>
      <c s="74"/>
      <c s="70" t="str">
        <f>IF(AK1333="","",IF(AK1333&gt;0,COUNT($AG$2:AG1333),""))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IF(BC1333="","",IF(BC1333&gt;0,COUNT($AY$2:AY1333),""))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4" spans="1:157" ht="15.75" customHeight="1">
      <c r="A1334" s="72" t="str">
        <f>IF('S.D.PASTE SHEET'!A1334="","",'S.D.PASTE SHEET'!A1334)</f>
        <v/>
      </c>
      <c s="72" t="str">
        <f>IF('S.D.PASTE SHEET'!B1334="","",'S.D.PASTE SHEET'!B1334)</f>
        <v/>
      </c>
      <c s="72" t="str">
        <f>IF('S.D.PASTE SHEET'!C1334="","",'S.D.PASTE SHEET'!C1334)</f>
        <v/>
      </c>
      <c s="73" t="str">
        <f>IF('S.D.PASTE SHEET'!D1334="","",'S.D.PASTE SHEET'!D1334)</f>
        <v/>
      </c>
      <c s="72" t="str">
        <f>IF('S.D.PASTE SHEET'!E1334="","",UPPER('S.D.PASTE SHEET'!E1334))</f>
        <v/>
      </c>
      <c s="72" t="str">
        <f>IF('S.D.PASTE SHEET'!F1334="","",'S.D.PASTE SHEET'!F1334)</f>
        <v/>
      </c>
      <c s="72" t="str">
        <f>IF('S.D.PASTE SHEET'!G1334="","",UPPER('S.D.PASTE SHEET'!G1334))</f>
        <v/>
      </c>
      <c s="72" t="str">
        <f>IF('S.D.PASTE SHEET'!H1334="","",UPPER('S.D.PASTE SHEET'!H1334))</f>
        <v/>
      </c>
      <c s="72" t="str">
        <f>IF('S.D.PASTE SHEET'!I1334="","",'S.D.PASTE SHEET'!I1334)</f>
        <v/>
      </c>
      <c s="73" t="str">
        <f>IF('S.D.PASTE SHEET'!J1334="","",'S.D.PASTE SHEET'!J1334)</f>
        <v/>
      </c>
      <c s="72" t="str">
        <f>IF('S.D.PASTE SHEET'!K1334="","",'S.D.PASTE SHEET'!K1334)</f>
        <v/>
      </c>
      <c s="72" t="str">
        <f>IF('S.D.PASTE SHEET'!L1334="","",'S.D.PASTE SHEET'!L1334)</f>
        <v/>
      </c>
      <c s="72" t="str">
        <f>IF('S.D.PASTE SHEET'!M1334="","",'S.D.PASTE SHEET'!M1334)</f>
        <v/>
      </c>
      <c s="72" t="str">
        <f>IF('S.D.PASTE SHEET'!N1334="","",'S.D.PASTE SHEET'!N1334)</f>
        <v/>
      </c>
      <c s="72" t="str">
        <f>IF('S.D.PASTE SHEET'!O1334="","",'S.D.PASTE SHEET'!O1334)</f>
        <v/>
      </c>
      <c s="72" t="str">
        <f>IF('S.D.PASTE SHEET'!P1334="","",'S.D.PASTE SHEET'!P1334)</f>
        <v/>
      </c>
      <c s="72" t="str">
        <f>IF('S.D.PASTE SHEET'!Q1334="","",'S.D.PASTE SHEET'!Q1334)</f>
        <v/>
      </c>
      <c s="72" t="str">
        <f>IF('S.D.PASTE SHEET'!R1334="","",'S.D.PASTE SHEET'!R1334)</f>
        <v/>
      </c>
      <c s="72" t="str">
        <f>IF('S.D.PASTE SHEET'!S1334="","",'S.D.PASTE SHEET'!S1334)</f>
        <v/>
      </c>
      <c s="72" t="str">
        <f>IF('S.D.PASTE SHEET'!T1334="","",'S.D.PASTE SHEET'!T1334)</f>
        <v/>
      </c>
      <c s="72" t="str">
        <f>IF('S.D.PASTE SHEET'!U1334="","",'S.D.PASTE SHEET'!U1334)</f>
        <v/>
      </c>
      <c s="72" t="str">
        <f>IF('S.D.PASTE SHEET'!V1334="","",'S.D.PASTE SHEET'!V1334)</f>
        <v/>
      </c>
      <c s="72" t="str">
        <f>IF('S.D.PASTE SHEET'!W1334="","",'S.D.PASTE SHEET'!W1334)</f>
        <v/>
      </c>
      <c s="72" t="str">
        <f>IF('S.D.PASTE SHEET'!X1334="","",'S.D.PASTE SHEET'!X1334)</f>
        <v/>
      </c>
      <c s="72" t="str">
        <f>IF('S.D.PASTE SHEET'!Y1334="","",'S.D.PASTE SHEET'!Y1334)</f>
        <v/>
      </c>
      <c s="72" t="str">
        <f>IF('S.D.PASTE SHEET'!Z1334="","",'S.D.PASTE SHEET'!Z1334)</f>
        <v/>
      </c>
      <c s="72" t="str">
        <f>IF('S.D.PASTE SHEET'!AA1334="","",'S.D.PASTE SHEET'!AA1334)</f>
        <v/>
      </c>
      <c s="72" t="str">
        <f>IF('S.D.PASTE SHEET'!AB1334="","",'S.D.PASTE SHEET'!AB1334)</f>
        <v/>
      </c>
      <c s="72" t="str">
        <f>IF('S.D.PASTE SHEET'!AC1334="","",'S.D.PASTE SHEET'!AC1334)</f>
        <v/>
      </c>
      <c s="72" t="str">
        <f>IF('S.D.PASTE SHEET'!AD1334="","",'S.D.PASTE SHEET'!AD1334)</f>
        <v/>
      </c>
      <c s="74"/>
      <c s="70" t="str">
        <f>IF(AK1334="","",IF(AK1334&gt;0,COUNT($AG$2:AG1334),""))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IF(BC1334="","",IF(BC1334&gt;0,COUNT($AY$2:AY1334),""))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5" spans="1:157" ht="15.75" customHeight="1">
      <c r="A1335" s="72" t="str">
        <f>IF('S.D.PASTE SHEET'!A1335="","",'S.D.PASTE SHEET'!A1335)</f>
        <v/>
      </c>
      <c s="72" t="str">
        <f>IF('S.D.PASTE SHEET'!B1335="","",'S.D.PASTE SHEET'!B1335)</f>
        <v/>
      </c>
      <c s="72" t="str">
        <f>IF('S.D.PASTE SHEET'!C1335="","",'S.D.PASTE SHEET'!C1335)</f>
        <v/>
      </c>
      <c s="73" t="str">
        <f>IF('S.D.PASTE SHEET'!D1335="","",'S.D.PASTE SHEET'!D1335)</f>
        <v/>
      </c>
      <c s="72" t="str">
        <f>IF('S.D.PASTE SHEET'!E1335="","",UPPER('S.D.PASTE SHEET'!E1335))</f>
        <v/>
      </c>
      <c s="72" t="str">
        <f>IF('S.D.PASTE SHEET'!F1335="","",'S.D.PASTE SHEET'!F1335)</f>
        <v/>
      </c>
      <c s="72" t="str">
        <f>IF('S.D.PASTE SHEET'!G1335="","",UPPER('S.D.PASTE SHEET'!G1335))</f>
        <v/>
      </c>
      <c s="72" t="str">
        <f>IF('S.D.PASTE SHEET'!H1335="","",UPPER('S.D.PASTE SHEET'!H1335))</f>
        <v/>
      </c>
      <c s="72" t="str">
        <f>IF('S.D.PASTE SHEET'!I1335="","",'S.D.PASTE SHEET'!I1335)</f>
        <v/>
      </c>
      <c s="73" t="str">
        <f>IF('S.D.PASTE SHEET'!J1335="","",'S.D.PASTE SHEET'!J1335)</f>
        <v/>
      </c>
      <c s="72" t="str">
        <f>IF('S.D.PASTE SHEET'!K1335="","",'S.D.PASTE SHEET'!K1335)</f>
        <v/>
      </c>
      <c s="72" t="str">
        <f>IF('S.D.PASTE SHEET'!L1335="","",'S.D.PASTE SHEET'!L1335)</f>
        <v/>
      </c>
      <c s="72" t="str">
        <f>IF('S.D.PASTE SHEET'!M1335="","",'S.D.PASTE SHEET'!M1335)</f>
        <v/>
      </c>
      <c s="72" t="str">
        <f>IF('S.D.PASTE SHEET'!N1335="","",'S.D.PASTE SHEET'!N1335)</f>
        <v/>
      </c>
      <c s="72" t="str">
        <f>IF('S.D.PASTE SHEET'!O1335="","",'S.D.PASTE SHEET'!O1335)</f>
        <v/>
      </c>
      <c s="72" t="str">
        <f>IF('S.D.PASTE SHEET'!P1335="","",'S.D.PASTE SHEET'!P1335)</f>
        <v/>
      </c>
      <c s="72" t="str">
        <f>IF('S.D.PASTE SHEET'!Q1335="","",'S.D.PASTE SHEET'!Q1335)</f>
        <v/>
      </c>
      <c s="72" t="str">
        <f>IF('S.D.PASTE SHEET'!R1335="","",'S.D.PASTE SHEET'!R1335)</f>
        <v/>
      </c>
      <c s="72" t="str">
        <f>IF('S.D.PASTE SHEET'!S1335="","",'S.D.PASTE SHEET'!S1335)</f>
        <v/>
      </c>
      <c s="72" t="str">
        <f>IF('S.D.PASTE SHEET'!T1335="","",'S.D.PASTE SHEET'!T1335)</f>
        <v/>
      </c>
      <c s="72" t="str">
        <f>IF('S.D.PASTE SHEET'!U1335="","",'S.D.PASTE SHEET'!U1335)</f>
        <v/>
      </c>
      <c s="72" t="str">
        <f>IF('S.D.PASTE SHEET'!V1335="","",'S.D.PASTE SHEET'!V1335)</f>
        <v/>
      </c>
      <c s="72" t="str">
        <f>IF('S.D.PASTE SHEET'!W1335="","",'S.D.PASTE SHEET'!W1335)</f>
        <v/>
      </c>
      <c s="72" t="str">
        <f>IF('S.D.PASTE SHEET'!X1335="","",'S.D.PASTE SHEET'!X1335)</f>
        <v/>
      </c>
      <c s="72" t="str">
        <f>IF('S.D.PASTE SHEET'!Y1335="","",'S.D.PASTE SHEET'!Y1335)</f>
        <v/>
      </c>
      <c s="72" t="str">
        <f>IF('S.D.PASTE SHEET'!Z1335="","",'S.D.PASTE SHEET'!Z1335)</f>
        <v/>
      </c>
      <c s="72" t="str">
        <f>IF('S.D.PASTE SHEET'!AA1335="","",'S.D.PASTE SHEET'!AA1335)</f>
        <v/>
      </c>
      <c s="72" t="str">
        <f>IF('S.D.PASTE SHEET'!AB1335="","",'S.D.PASTE SHEET'!AB1335)</f>
        <v/>
      </c>
      <c s="72" t="str">
        <f>IF('S.D.PASTE SHEET'!AC1335="","",'S.D.PASTE SHEET'!AC1335)</f>
        <v/>
      </c>
      <c s="72" t="str">
        <f>IF('S.D.PASTE SHEET'!AD1335="","",'S.D.PASTE SHEET'!AD1335)</f>
        <v/>
      </c>
      <c s="74"/>
      <c s="70" t="str">
        <f>IF(AK1335="","",IF(AK1335&gt;0,COUNT($AG$2:AG1335),""))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IF(BC1335="","",IF(BC1335&gt;0,COUNT($AY$2:AY1335),""))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6" spans="1:157" ht="15.75" customHeight="1">
      <c r="A1336" s="72" t="str">
        <f>IF('S.D.PASTE SHEET'!A1336="","",'S.D.PASTE SHEET'!A1336)</f>
        <v/>
      </c>
      <c s="72" t="str">
        <f>IF('S.D.PASTE SHEET'!B1336="","",'S.D.PASTE SHEET'!B1336)</f>
        <v/>
      </c>
      <c s="72" t="str">
        <f>IF('S.D.PASTE SHEET'!C1336="","",'S.D.PASTE SHEET'!C1336)</f>
        <v/>
      </c>
      <c s="73" t="str">
        <f>IF('S.D.PASTE SHEET'!D1336="","",'S.D.PASTE SHEET'!D1336)</f>
        <v/>
      </c>
      <c s="72" t="str">
        <f>IF('S.D.PASTE SHEET'!E1336="","",UPPER('S.D.PASTE SHEET'!E1336))</f>
        <v/>
      </c>
      <c s="72" t="str">
        <f>IF('S.D.PASTE SHEET'!F1336="","",'S.D.PASTE SHEET'!F1336)</f>
        <v/>
      </c>
      <c s="72" t="str">
        <f>IF('S.D.PASTE SHEET'!G1336="","",UPPER('S.D.PASTE SHEET'!G1336))</f>
        <v/>
      </c>
      <c s="72" t="str">
        <f>IF('S.D.PASTE SHEET'!H1336="","",UPPER('S.D.PASTE SHEET'!H1336))</f>
        <v/>
      </c>
      <c s="72" t="str">
        <f>IF('S.D.PASTE SHEET'!I1336="","",'S.D.PASTE SHEET'!I1336)</f>
        <v/>
      </c>
      <c s="73" t="str">
        <f>IF('S.D.PASTE SHEET'!J1336="","",'S.D.PASTE SHEET'!J1336)</f>
        <v/>
      </c>
      <c s="72" t="str">
        <f>IF('S.D.PASTE SHEET'!K1336="","",'S.D.PASTE SHEET'!K1336)</f>
        <v/>
      </c>
      <c s="72" t="str">
        <f>IF('S.D.PASTE SHEET'!L1336="","",'S.D.PASTE SHEET'!L1336)</f>
        <v/>
      </c>
      <c s="72" t="str">
        <f>IF('S.D.PASTE SHEET'!M1336="","",'S.D.PASTE SHEET'!M1336)</f>
        <v/>
      </c>
      <c s="72" t="str">
        <f>IF('S.D.PASTE SHEET'!N1336="","",'S.D.PASTE SHEET'!N1336)</f>
        <v/>
      </c>
      <c s="72" t="str">
        <f>IF('S.D.PASTE SHEET'!O1336="","",'S.D.PASTE SHEET'!O1336)</f>
        <v/>
      </c>
      <c s="72" t="str">
        <f>IF('S.D.PASTE SHEET'!P1336="","",'S.D.PASTE SHEET'!P1336)</f>
        <v/>
      </c>
      <c s="72" t="str">
        <f>IF('S.D.PASTE SHEET'!Q1336="","",'S.D.PASTE SHEET'!Q1336)</f>
        <v/>
      </c>
      <c s="72" t="str">
        <f>IF('S.D.PASTE SHEET'!R1336="","",'S.D.PASTE SHEET'!R1336)</f>
        <v/>
      </c>
      <c s="72" t="str">
        <f>IF('S.D.PASTE SHEET'!S1336="","",'S.D.PASTE SHEET'!S1336)</f>
        <v/>
      </c>
      <c s="72" t="str">
        <f>IF('S.D.PASTE SHEET'!T1336="","",'S.D.PASTE SHEET'!T1336)</f>
        <v/>
      </c>
      <c s="72" t="str">
        <f>IF('S.D.PASTE SHEET'!U1336="","",'S.D.PASTE SHEET'!U1336)</f>
        <v/>
      </c>
      <c s="72" t="str">
        <f>IF('S.D.PASTE SHEET'!V1336="","",'S.D.PASTE SHEET'!V1336)</f>
        <v/>
      </c>
      <c s="72" t="str">
        <f>IF('S.D.PASTE SHEET'!W1336="","",'S.D.PASTE SHEET'!W1336)</f>
        <v/>
      </c>
      <c s="72" t="str">
        <f>IF('S.D.PASTE SHEET'!X1336="","",'S.D.PASTE SHEET'!X1336)</f>
        <v/>
      </c>
      <c s="72" t="str">
        <f>IF('S.D.PASTE SHEET'!Y1336="","",'S.D.PASTE SHEET'!Y1336)</f>
        <v/>
      </c>
      <c s="72" t="str">
        <f>IF('S.D.PASTE SHEET'!Z1336="","",'S.D.PASTE SHEET'!Z1336)</f>
        <v/>
      </c>
      <c s="72" t="str">
        <f>IF('S.D.PASTE SHEET'!AA1336="","",'S.D.PASTE SHEET'!AA1336)</f>
        <v/>
      </c>
      <c s="72" t="str">
        <f>IF('S.D.PASTE SHEET'!AB1336="","",'S.D.PASTE SHEET'!AB1336)</f>
        <v/>
      </c>
      <c s="72" t="str">
        <f>IF('S.D.PASTE SHEET'!AC1336="","",'S.D.PASTE SHEET'!AC1336)</f>
        <v/>
      </c>
      <c s="72" t="str">
        <f>IF('S.D.PASTE SHEET'!AD1336="","",'S.D.PASTE SHEET'!AD1336)</f>
        <v/>
      </c>
      <c s="74"/>
      <c s="70" t="str">
        <f>IF(AK1336="","",IF(AK1336&gt;0,COUNT($AG$2:AG1336),""))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IF(BC1336="","",IF(BC1336&gt;0,COUNT($AY$2:AY1336),""))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7" spans="1:157" ht="15.75" customHeight="1">
      <c r="A1337" s="72" t="str">
        <f>IF('S.D.PASTE SHEET'!A1337="","",'S.D.PASTE SHEET'!A1337)</f>
        <v/>
      </c>
      <c s="72" t="str">
        <f>IF('S.D.PASTE SHEET'!B1337="","",'S.D.PASTE SHEET'!B1337)</f>
        <v/>
      </c>
      <c s="72" t="str">
        <f>IF('S.D.PASTE SHEET'!C1337="","",'S.D.PASTE SHEET'!C1337)</f>
        <v/>
      </c>
      <c s="73" t="str">
        <f>IF('S.D.PASTE SHEET'!D1337="","",'S.D.PASTE SHEET'!D1337)</f>
        <v/>
      </c>
      <c s="72" t="str">
        <f>IF('S.D.PASTE SHEET'!E1337="","",UPPER('S.D.PASTE SHEET'!E1337))</f>
        <v/>
      </c>
      <c s="72" t="str">
        <f>IF('S.D.PASTE SHEET'!F1337="","",'S.D.PASTE SHEET'!F1337)</f>
        <v/>
      </c>
      <c s="72" t="str">
        <f>IF('S.D.PASTE SHEET'!G1337="","",UPPER('S.D.PASTE SHEET'!G1337))</f>
        <v/>
      </c>
      <c s="72" t="str">
        <f>IF('S.D.PASTE SHEET'!H1337="","",UPPER('S.D.PASTE SHEET'!H1337))</f>
        <v/>
      </c>
      <c s="72" t="str">
        <f>IF('S.D.PASTE SHEET'!I1337="","",'S.D.PASTE SHEET'!I1337)</f>
        <v/>
      </c>
      <c s="73" t="str">
        <f>IF('S.D.PASTE SHEET'!J1337="","",'S.D.PASTE SHEET'!J1337)</f>
        <v/>
      </c>
      <c s="72" t="str">
        <f>IF('S.D.PASTE SHEET'!K1337="","",'S.D.PASTE SHEET'!K1337)</f>
        <v/>
      </c>
      <c s="72" t="str">
        <f>IF('S.D.PASTE SHEET'!L1337="","",'S.D.PASTE SHEET'!L1337)</f>
        <v/>
      </c>
      <c s="72" t="str">
        <f>IF('S.D.PASTE SHEET'!M1337="","",'S.D.PASTE SHEET'!M1337)</f>
        <v/>
      </c>
      <c s="72" t="str">
        <f>IF('S.D.PASTE SHEET'!N1337="","",'S.D.PASTE SHEET'!N1337)</f>
        <v/>
      </c>
      <c s="72" t="str">
        <f>IF('S.D.PASTE SHEET'!O1337="","",'S.D.PASTE SHEET'!O1337)</f>
        <v/>
      </c>
      <c s="72" t="str">
        <f>IF('S.D.PASTE SHEET'!P1337="","",'S.D.PASTE SHEET'!P1337)</f>
        <v/>
      </c>
      <c s="72" t="str">
        <f>IF('S.D.PASTE SHEET'!Q1337="","",'S.D.PASTE SHEET'!Q1337)</f>
        <v/>
      </c>
      <c s="72" t="str">
        <f>IF('S.D.PASTE SHEET'!R1337="","",'S.D.PASTE SHEET'!R1337)</f>
        <v/>
      </c>
      <c s="72" t="str">
        <f>IF('S.D.PASTE SHEET'!S1337="","",'S.D.PASTE SHEET'!S1337)</f>
        <v/>
      </c>
      <c s="72" t="str">
        <f>IF('S.D.PASTE SHEET'!T1337="","",'S.D.PASTE SHEET'!T1337)</f>
        <v/>
      </c>
      <c s="72" t="str">
        <f>IF('S.D.PASTE SHEET'!U1337="","",'S.D.PASTE SHEET'!U1337)</f>
        <v/>
      </c>
      <c s="72" t="str">
        <f>IF('S.D.PASTE SHEET'!V1337="","",'S.D.PASTE SHEET'!V1337)</f>
        <v/>
      </c>
      <c s="72" t="str">
        <f>IF('S.D.PASTE SHEET'!W1337="","",'S.D.PASTE SHEET'!W1337)</f>
        <v/>
      </c>
      <c s="72" t="str">
        <f>IF('S.D.PASTE SHEET'!X1337="","",'S.D.PASTE SHEET'!X1337)</f>
        <v/>
      </c>
      <c s="72" t="str">
        <f>IF('S.D.PASTE SHEET'!Y1337="","",'S.D.PASTE SHEET'!Y1337)</f>
        <v/>
      </c>
      <c s="72" t="str">
        <f>IF('S.D.PASTE SHEET'!Z1337="","",'S.D.PASTE SHEET'!Z1337)</f>
        <v/>
      </c>
      <c s="72" t="str">
        <f>IF('S.D.PASTE SHEET'!AA1337="","",'S.D.PASTE SHEET'!AA1337)</f>
        <v/>
      </c>
      <c s="72" t="str">
        <f>IF('S.D.PASTE SHEET'!AB1337="","",'S.D.PASTE SHEET'!AB1337)</f>
        <v/>
      </c>
      <c s="72" t="str">
        <f>IF('S.D.PASTE SHEET'!AC1337="","",'S.D.PASTE SHEET'!AC1337)</f>
        <v/>
      </c>
      <c s="72" t="str">
        <f>IF('S.D.PASTE SHEET'!AD1337="","",'S.D.PASTE SHEET'!AD1337)</f>
        <v/>
      </c>
      <c s="74"/>
      <c s="70" t="str">
        <f>IF(AK1337="","",IF(AK1337&gt;0,COUNT($AG$2:AG1337),""))</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IF(BC1337="","",IF(BC1337&gt;0,COUNT($AY$2:AY1337),""))</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8" spans="1:157" ht="15.75" customHeight="1">
      <c r="A1338" s="72" t="str">
        <f>IF('S.D.PASTE SHEET'!A1338="","",'S.D.PASTE SHEET'!A1338)</f>
        <v/>
      </c>
      <c s="72" t="str">
        <f>IF('S.D.PASTE SHEET'!B1338="","",'S.D.PASTE SHEET'!B1338)</f>
        <v/>
      </c>
      <c s="72" t="str">
        <f>IF('S.D.PASTE SHEET'!C1338="","",'S.D.PASTE SHEET'!C1338)</f>
        <v/>
      </c>
      <c s="73" t="str">
        <f>IF('S.D.PASTE SHEET'!D1338="","",'S.D.PASTE SHEET'!D1338)</f>
        <v/>
      </c>
      <c s="72" t="str">
        <f>IF('S.D.PASTE SHEET'!E1338="","",UPPER('S.D.PASTE SHEET'!E1338))</f>
        <v/>
      </c>
      <c s="72" t="str">
        <f>IF('S.D.PASTE SHEET'!F1338="","",'S.D.PASTE SHEET'!F1338)</f>
        <v/>
      </c>
      <c s="72" t="str">
        <f>IF('S.D.PASTE SHEET'!G1338="","",UPPER('S.D.PASTE SHEET'!G1338))</f>
        <v/>
      </c>
      <c s="72" t="str">
        <f>IF('S.D.PASTE SHEET'!H1338="","",UPPER('S.D.PASTE SHEET'!H1338))</f>
        <v/>
      </c>
      <c s="72" t="str">
        <f>IF('S.D.PASTE SHEET'!I1338="","",'S.D.PASTE SHEET'!I1338)</f>
        <v/>
      </c>
      <c s="73" t="str">
        <f>IF('S.D.PASTE SHEET'!J1338="","",'S.D.PASTE SHEET'!J1338)</f>
        <v/>
      </c>
      <c s="72" t="str">
        <f>IF('S.D.PASTE SHEET'!K1338="","",'S.D.PASTE SHEET'!K1338)</f>
        <v/>
      </c>
      <c s="72" t="str">
        <f>IF('S.D.PASTE SHEET'!L1338="","",'S.D.PASTE SHEET'!L1338)</f>
        <v/>
      </c>
      <c s="72" t="str">
        <f>IF('S.D.PASTE SHEET'!M1338="","",'S.D.PASTE SHEET'!M1338)</f>
        <v/>
      </c>
      <c s="72" t="str">
        <f>IF('S.D.PASTE SHEET'!N1338="","",'S.D.PASTE SHEET'!N1338)</f>
        <v/>
      </c>
      <c s="72" t="str">
        <f>IF('S.D.PASTE SHEET'!O1338="","",'S.D.PASTE SHEET'!O1338)</f>
        <v/>
      </c>
      <c s="72" t="str">
        <f>IF('S.D.PASTE SHEET'!P1338="","",'S.D.PASTE SHEET'!P1338)</f>
        <v/>
      </c>
      <c s="72" t="str">
        <f>IF('S.D.PASTE SHEET'!Q1338="","",'S.D.PASTE SHEET'!Q1338)</f>
        <v/>
      </c>
      <c s="72" t="str">
        <f>IF('S.D.PASTE SHEET'!R1338="","",'S.D.PASTE SHEET'!R1338)</f>
        <v/>
      </c>
      <c s="72" t="str">
        <f>IF('S.D.PASTE SHEET'!S1338="","",'S.D.PASTE SHEET'!S1338)</f>
        <v/>
      </c>
      <c s="72" t="str">
        <f>IF('S.D.PASTE SHEET'!T1338="","",'S.D.PASTE SHEET'!T1338)</f>
        <v/>
      </c>
      <c s="72" t="str">
        <f>IF('S.D.PASTE SHEET'!U1338="","",'S.D.PASTE SHEET'!U1338)</f>
        <v/>
      </c>
      <c s="72" t="str">
        <f>IF('S.D.PASTE SHEET'!V1338="","",'S.D.PASTE SHEET'!V1338)</f>
        <v/>
      </c>
      <c s="72" t="str">
        <f>IF('S.D.PASTE SHEET'!W1338="","",'S.D.PASTE SHEET'!W1338)</f>
        <v/>
      </c>
      <c s="72" t="str">
        <f>IF('S.D.PASTE SHEET'!X1338="","",'S.D.PASTE SHEET'!X1338)</f>
        <v/>
      </c>
      <c s="72" t="str">
        <f>IF('S.D.PASTE SHEET'!Y1338="","",'S.D.PASTE SHEET'!Y1338)</f>
        <v/>
      </c>
      <c s="72" t="str">
        <f>IF('S.D.PASTE SHEET'!Z1338="","",'S.D.PASTE SHEET'!Z1338)</f>
        <v/>
      </c>
      <c s="72" t="str">
        <f>IF('S.D.PASTE SHEET'!AA1338="","",'S.D.PASTE SHEET'!AA1338)</f>
        <v/>
      </c>
      <c s="72" t="str">
        <f>IF('S.D.PASTE SHEET'!AB1338="","",'S.D.PASTE SHEET'!AB1338)</f>
        <v/>
      </c>
      <c s="72" t="str">
        <f>IF('S.D.PASTE SHEET'!AC1338="","",'S.D.PASTE SHEET'!AC1338)</f>
        <v/>
      </c>
      <c s="72" t="str">
        <f>IF('S.D.PASTE SHEET'!AD1338="","",'S.D.PASTE SHEET'!AD1338)</f>
        <v/>
      </c>
      <c s="74"/>
      <c s="70" t="str">
        <f>IF(AK1338="","",IF(AK1338&gt;0,COUNT($AG$2:AG1338),""))</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IF(BC1338="","",IF(BC1338&gt;0,COUNT($AY$2:AY1338),""))</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39" spans="1:157" ht="15.75" customHeight="1">
      <c r="A1339" s="72" t="str">
        <f>IF('S.D.PASTE SHEET'!A1339="","",'S.D.PASTE SHEET'!A1339)</f>
        <v/>
      </c>
      <c s="72" t="str">
        <f>IF('S.D.PASTE SHEET'!B1339="","",'S.D.PASTE SHEET'!B1339)</f>
        <v/>
      </c>
      <c s="72" t="str">
        <f>IF('S.D.PASTE SHEET'!C1339="","",'S.D.PASTE SHEET'!C1339)</f>
        <v/>
      </c>
      <c s="73" t="str">
        <f>IF('S.D.PASTE SHEET'!D1339="","",'S.D.PASTE SHEET'!D1339)</f>
        <v/>
      </c>
      <c s="72" t="str">
        <f>IF('S.D.PASTE SHEET'!E1339="","",UPPER('S.D.PASTE SHEET'!E1339))</f>
        <v/>
      </c>
      <c s="72" t="str">
        <f>IF('S.D.PASTE SHEET'!F1339="","",'S.D.PASTE SHEET'!F1339)</f>
        <v/>
      </c>
      <c s="72" t="str">
        <f>IF('S.D.PASTE SHEET'!G1339="","",UPPER('S.D.PASTE SHEET'!G1339))</f>
        <v/>
      </c>
      <c s="72" t="str">
        <f>IF('S.D.PASTE SHEET'!H1339="","",UPPER('S.D.PASTE SHEET'!H1339))</f>
        <v/>
      </c>
      <c s="72" t="str">
        <f>IF('S.D.PASTE SHEET'!I1339="","",'S.D.PASTE SHEET'!I1339)</f>
        <v/>
      </c>
      <c s="73" t="str">
        <f>IF('S.D.PASTE SHEET'!J1339="","",'S.D.PASTE SHEET'!J1339)</f>
        <v/>
      </c>
      <c s="72" t="str">
        <f>IF('S.D.PASTE SHEET'!K1339="","",'S.D.PASTE SHEET'!K1339)</f>
        <v/>
      </c>
      <c s="72" t="str">
        <f>IF('S.D.PASTE SHEET'!L1339="","",'S.D.PASTE SHEET'!L1339)</f>
        <v/>
      </c>
      <c s="72" t="str">
        <f>IF('S.D.PASTE SHEET'!M1339="","",'S.D.PASTE SHEET'!M1339)</f>
        <v/>
      </c>
      <c s="72" t="str">
        <f>IF('S.D.PASTE SHEET'!N1339="","",'S.D.PASTE SHEET'!N1339)</f>
        <v/>
      </c>
      <c s="72" t="str">
        <f>IF('S.D.PASTE SHEET'!O1339="","",'S.D.PASTE SHEET'!O1339)</f>
        <v/>
      </c>
      <c s="72" t="str">
        <f>IF('S.D.PASTE SHEET'!P1339="","",'S.D.PASTE SHEET'!P1339)</f>
        <v/>
      </c>
      <c s="72" t="str">
        <f>IF('S.D.PASTE SHEET'!Q1339="","",'S.D.PASTE SHEET'!Q1339)</f>
        <v/>
      </c>
      <c s="72" t="str">
        <f>IF('S.D.PASTE SHEET'!R1339="","",'S.D.PASTE SHEET'!R1339)</f>
        <v/>
      </c>
      <c s="72" t="str">
        <f>IF('S.D.PASTE SHEET'!S1339="","",'S.D.PASTE SHEET'!S1339)</f>
        <v/>
      </c>
      <c s="72" t="str">
        <f>IF('S.D.PASTE SHEET'!T1339="","",'S.D.PASTE SHEET'!T1339)</f>
        <v/>
      </c>
      <c s="72" t="str">
        <f>IF('S.D.PASTE SHEET'!U1339="","",'S.D.PASTE SHEET'!U1339)</f>
        <v/>
      </c>
      <c s="72" t="str">
        <f>IF('S.D.PASTE SHEET'!V1339="","",'S.D.PASTE SHEET'!V1339)</f>
        <v/>
      </c>
      <c s="72" t="str">
        <f>IF('S.D.PASTE SHEET'!W1339="","",'S.D.PASTE SHEET'!W1339)</f>
        <v/>
      </c>
      <c s="72" t="str">
        <f>IF('S.D.PASTE SHEET'!X1339="","",'S.D.PASTE SHEET'!X1339)</f>
        <v/>
      </c>
      <c s="72" t="str">
        <f>IF('S.D.PASTE SHEET'!Y1339="","",'S.D.PASTE SHEET'!Y1339)</f>
        <v/>
      </c>
      <c s="72" t="str">
        <f>IF('S.D.PASTE SHEET'!Z1339="","",'S.D.PASTE SHEET'!Z1339)</f>
        <v/>
      </c>
      <c s="72" t="str">
        <f>IF('S.D.PASTE SHEET'!AA1339="","",'S.D.PASTE SHEET'!AA1339)</f>
        <v/>
      </c>
      <c s="72" t="str">
        <f>IF('S.D.PASTE SHEET'!AB1339="","",'S.D.PASTE SHEET'!AB1339)</f>
        <v/>
      </c>
      <c s="72" t="str">
        <f>IF('S.D.PASTE SHEET'!AC1339="","",'S.D.PASTE SHEET'!AC1339)</f>
        <v/>
      </c>
      <c s="72" t="str">
        <f>IF('S.D.PASTE SHEET'!AD1339="","",'S.D.PASTE SHEET'!AD1339)</f>
        <v/>
      </c>
      <c s="74"/>
      <c s="70" t="str">
        <f>IF(AK1339="","",IF(AK1339&gt;0,COUNT($AG$2:AG1339),""))</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IF(BC1339="","",IF(BC1339&gt;0,COUNT($AY$2:AY1339),""))</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0" spans="1:157" ht="15.75" customHeight="1">
      <c r="A1340" s="72" t="str">
        <f>IF('S.D.PASTE SHEET'!A1340="","",'S.D.PASTE SHEET'!A1340)</f>
        <v/>
      </c>
      <c s="72" t="str">
        <f>IF('S.D.PASTE SHEET'!B1340="","",'S.D.PASTE SHEET'!B1340)</f>
        <v/>
      </c>
      <c s="72" t="str">
        <f>IF('S.D.PASTE SHEET'!C1340="","",'S.D.PASTE SHEET'!C1340)</f>
        <v/>
      </c>
      <c s="73" t="str">
        <f>IF('S.D.PASTE SHEET'!D1340="","",'S.D.PASTE SHEET'!D1340)</f>
        <v/>
      </c>
      <c s="72" t="str">
        <f>IF('S.D.PASTE SHEET'!E1340="","",UPPER('S.D.PASTE SHEET'!E1340))</f>
        <v/>
      </c>
      <c s="72" t="str">
        <f>IF('S.D.PASTE SHEET'!F1340="","",'S.D.PASTE SHEET'!F1340)</f>
        <v/>
      </c>
      <c s="72" t="str">
        <f>IF('S.D.PASTE SHEET'!G1340="","",UPPER('S.D.PASTE SHEET'!G1340))</f>
        <v/>
      </c>
      <c s="72" t="str">
        <f>IF('S.D.PASTE SHEET'!H1340="","",UPPER('S.D.PASTE SHEET'!H1340))</f>
        <v/>
      </c>
      <c s="72" t="str">
        <f>IF('S.D.PASTE SHEET'!I1340="","",'S.D.PASTE SHEET'!I1340)</f>
        <v/>
      </c>
      <c s="73" t="str">
        <f>IF('S.D.PASTE SHEET'!J1340="","",'S.D.PASTE SHEET'!J1340)</f>
        <v/>
      </c>
      <c s="72" t="str">
        <f>IF('S.D.PASTE SHEET'!K1340="","",'S.D.PASTE SHEET'!K1340)</f>
        <v/>
      </c>
      <c s="72" t="str">
        <f>IF('S.D.PASTE SHEET'!L1340="","",'S.D.PASTE SHEET'!L1340)</f>
        <v/>
      </c>
      <c s="72" t="str">
        <f>IF('S.D.PASTE SHEET'!M1340="","",'S.D.PASTE SHEET'!M1340)</f>
        <v/>
      </c>
      <c s="72" t="str">
        <f>IF('S.D.PASTE SHEET'!N1340="","",'S.D.PASTE SHEET'!N1340)</f>
        <v/>
      </c>
      <c s="72" t="str">
        <f>IF('S.D.PASTE SHEET'!O1340="","",'S.D.PASTE SHEET'!O1340)</f>
        <v/>
      </c>
      <c s="72" t="str">
        <f>IF('S.D.PASTE SHEET'!P1340="","",'S.D.PASTE SHEET'!P1340)</f>
        <v/>
      </c>
      <c s="72" t="str">
        <f>IF('S.D.PASTE SHEET'!Q1340="","",'S.D.PASTE SHEET'!Q1340)</f>
        <v/>
      </c>
      <c s="72" t="str">
        <f>IF('S.D.PASTE SHEET'!R1340="","",'S.D.PASTE SHEET'!R1340)</f>
        <v/>
      </c>
      <c s="72" t="str">
        <f>IF('S.D.PASTE SHEET'!S1340="","",'S.D.PASTE SHEET'!S1340)</f>
        <v/>
      </c>
      <c s="72" t="str">
        <f>IF('S.D.PASTE SHEET'!T1340="","",'S.D.PASTE SHEET'!T1340)</f>
        <v/>
      </c>
      <c s="72" t="str">
        <f>IF('S.D.PASTE SHEET'!U1340="","",'S.D.PASTE SHEET'!U1340)</f>
        <v/>
      </c>
      <c s="72" t="str">
        <f>IF('S.D.PASTE SHEET'!V1340="","",'S.D.PASTE SHEET'!V1340)</f>
        <v/>
      </c>
      <c s="72" t="str">
        <f>IF('S.D.PASTE SHEET'!W1340="","",'S.D.PASTE SHEET'!W1340)</f>
        <v/>
      </c>
      <c s="72" t="str">
        <f>IF('S.D.PASTE SHEET'!X1340="","",'S.D.PASTE SHEET'!X1340)</f>
        <v/>
      </c>
      <c s="72" t="str">
        <f>IF('S.D.PASTE SHEET'!Y1340="","",'S.D.PASTE SHEET'!Y1340)</f>
        <v/>
      </c>
      <c s="72" t="str">
        <f>IF('S.D.PASTE SHEET'!Z1340="","",'S.D.PASTE SHEET'!Z1340)</f>
        <v/>
      </c>
      <c s="72" t="str">
        <f>IF('S.D.PASTE SHEET'!AA1340="","",'S.D.PASTE SHEET'!AA1340)</f>
        <v/>
      </c>
      <c s="72" t="str">
        <f>IF('S.D.PASTE SHEET'!AB1340="","",'S.D.PASTE SHEET'!AB1340)</f>
        <v/>
      </c>
      <c s="72" t="str">
        <f>IF('S.D.PASTE SHEET'!AC1340="","",'S.D.PASTE SHEET'!AC1340)</f>
        <v/>
      </c>
      <c s="72" t="str">
        <f>IF('S.D.PASTE SHEET'!AD1340="","",'S.D.PASTE SHEET'!AD1340)</f>
        <v/>
      </c>
      <c s="74"/>
      <c s="70" t="str">
        <f>IF(AK1340="","",IF(AK1340&gt;0,COUNT($AG$2:AG1340),""))</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IF(BC1340="","",IF(BC1340&gt;0,COUNT($AY$2:AY1340),""))</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1" spans="1:157" ht="15.75" customHeight="1">
      <c r="A1341" s="72" t="str">
        <f>IF('S.D.PASTE SHEET'!A1341="","",'S.D.PASTE SHEET'!A1341)</f>
        <v/>
      </c>
      <c s="72" t="str">
        <f>IF('S.D.PASTE SHEET'!B1341="","",'S.D.PASTE SHEET'!B1341)</f>
        <v/>
      </c>
      <c s="72" t="str">
        <f>IF('S.D.PASTE SHEET'!C1341="","",'S.D.PASTE SHEET'!C1341)</f>
        <v/>
      </c>
      <c s="73" t="str">
        <f>IF('S.D.PASTE SHEET'!D1341="","",'S.D.PASTE SHEET'!D1341)</f>
        <v/>
      </c>
      <c s="72" t="str">
        <f>IF('S.D.PASTE SHEET'!E1341="","",UPPER('S.D.PASTE SHEET'!E1341))</f>
        <v/>
      </c>
      <c s="72" t="str">
        <f>IF('S.D.PASTE SHEET'!F1341="","",'S.D.PASTE SHEET'!F1341)</f>
        <v/>
      </c>
      <c s="72" t="str">
        <f>IF('S.D.PASTE SHEET'!G1341="","",UPPER('S.D.PASTE SHEET'!G1341))</f>
        <v/>
      </c>
      <c s="72" t="str">
        <f>IF('S.D.PASTE SHEET'!H1341="","",UPPER('S.D.PASTE SHEET'!H1341))</f>
        <v/>
      </c>
      <c s="72" t="str">
        <f>IF('S.D.PASTE SHEET'!I1341="","",'S.D.PASTE SHEET'!I1341)</f>
        <v/>
      </c>
      <c s="73" t="str">
        <f>IF('S.D.PASTE SHEET'!J1341="","",'S.D.PASTE SHEET'!J1341)</f>
        <v/>
      </c>
      <c s="72" t="str">
        <f>IF('S.D.PASTE SHEET'!K1341="","",'S.D.PASTE SHEET'!K1341)</f>
        <v/>
      </c>
      <c s="72" t="str">
        <f>IF('S.D.PASTE SHEET'!L1341="","",'S.D.PASTE SHEET'!L1341)</f>
        <v/>
      </c>
      <c s="72" t="str">
        <f>IF('S.D.PASTE SHEET'!M1341="","",'S.D.PASTE SHEET'!M1341)</f>
        <v/>
      </c>
      <c s="72" t="str">
        <f>IF('S.D.PASTE SHEET'!N1341="","",'S.D.PASTE SHEET'!N1341)</f>
        <v/>
      </c>
      <c s="72" t="str">
        <f>IF('S.D.PASTE SHEET'!O1341="","",'S.D.PASTE SHEET'!O1341)</f>
        <v/>
      </c>
      <c s="72" t="str">
        <f>IF('S.D.PASTE SHEET'!P1341="","",'S.D.PASTE SHEET'!P1341)</f>
        <v/>
      </c>
      <c s="72" t="str">
        <f>IF('S.D.PASTE SHEET'!Q1341="","",'S.D.PASTE SHEET'!Q1341)</f>
        <v/>
      </c>
      <c s="72" t="str">
        <f>IF('S.D.PASTE SHEET'!R1341="","",'S.D.PASTE SHEET'!R1341)</f>
        <v/>
      </c>
      <c s="72" t="str">
        <f>IF('S.D.PASTE SHEET'!S1341="","",'S.D.PASTE SHEET'!S1341)</f>
        <v/>
      </c>
      <c s="72" t="str">
        <f>IF('S.D.PASTE SHEET'!T1341="","",'S.D.PASTE SHEET'!T1341)</f>
        <v/>
      </c>
      <c s="72" t="str">
        <f>IF('S.D.PASTE SHEET'!U1341="","",'S.D.PASTE SHEET'!U1341)</f>
        <v/>
      </c>
      <c s="72" t="str">
        <f>IF('S.D.PASTE SHEET'!V1341="","",'S.D.PASTE SHEET'!V1341)</f>
        <v/>
      </c>
      <c s="72" t="str">
        <f>IF('S.D.PASTE SHEET'!W1341="","",'S.D.PASTE SHEET'!W1341)</f>
        <v/>
      </c>
      <c s="72" t="str">
        <f>IF('S.D.PASTE SHEET'!X1341="","",'S.D.PASTE SHEET'!X1341)</f>
        <v/>
      </c>
      <c s="72" t="str">
        <f>IF('S.D.PASTE SHEET'!Y1341="","",'S.D.PASTE SHEET'!Y1341)</f>
        <v/>
      </c>
      <c s="72" t="str">
        <f>IF('S.D.PASTE SHEET'!Z1341="","",'S.D.PASTE SHEET'!Z1341)</f>
        <v/>
      </c>
      <c s="72" t="str">
        <f>IF('S.D.PASTE SHEET'!AA1341="","",'S.D.PASTE SHEET'!AA1341)</f>
        <v/>
      </c>
      <c s="72" t="str">
        <f>IF('S.D.PASTE SHEET'!AB1341="","",'S.D.PASTE SHEET'!AB1341)</f>
        <v/>
      </c>
      <c s="72" t="str">
        <f>IF('S.D.PASTE SHEET'!AC1341="","",'S.D.PASTE SHEET'!AC1341)</f>
        <v/>
      </c>
      <c s="72" t="str">
        <f>IF('S.D.PASTE SHEET'!AD1341="","",'S.D.PASTE SHEET'!AD1341)</f>
        <v/>
      </c>
      <c s="74"/>
      <c s="70" t="str">
        <f>IF(AK1341="","",IF(AK1341&gt;0,COUNT($AG$2:AG1341),""))</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IF(BC1341="","",IF(BC1341&gt;0,COUNT($AY$2:AY1341),""))</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2" spans="1:157" ht="15.75" customHeight="1">
      <c r="A1342" s="72" t="str">
        <f>IF('S.D.PASTE SHEET'!A1342="","",'S.D.PASTE SHEET'!A1342)</f>
        <v/>
      </c>
      <c s="72" t="str">
        <f>IF('S.D.PASTE SHEET'!B1342="","",'S.D.PASTE SHEET'!B1342)</f>
        <v/>
      </c>
      <c s="72" t="str">
        <f>IF('S.D.PASTE SHEET'!C1342="","",'S.D.PASTE SHEET'!C1342)</f>
        <v/>
      </c>
      <c s="73" t="str">
        <f>IF('S.D.PASTE SHEET'!D1342="","",'S.D.PASTE SHEET'!D1342)</f>
        <v/>
      </c>
      <c s="72" t="str">
        <f>IF('S.D.PASTE SHEET'!E1342="","",UPPER('S.D.PASTE SHEET'!E1342))</f>
        <v/>
      </c>
      <c s="72" t="str">
        <f>IF('S.D.PASTE SHEET'!F1342="","",'S.D.PASTE SHEET'!F1342)</f>
        <v/>
      </c>
      <c s="72" t="str">
        <f>IF('S.D.PASTE SHEET'!G1342="","",UPPER('S.D.PASTE SHEET'!G1342))</f>
        <v/>
      </c>
      <c s="72" t="str">
        <f>IF('S.D.PASTE SHEET'!H1342="","",UPPER('S.D.PASTE SHEET'!H1342))</f>
        <v/>
      </c>
      <c s="72" t="str">
        <f>IF('S.D.PASTE SHEET'!I1342="","",'S.D.PASTE SHEET'!I1342)</f>
        <v/>
      </c>
      <c s="73" t="str">
        <f>IF('S.D.PASTE SHEET'!J1342="","",'S.D.PASTE SHEET'!J1342)</f>
        <v/>
      </c>
      <c s="72" t="str">
        <f>IF('S.D.PASTE SHEET'!K1342="","",'S.D.PASTE SHEET'!K1342)</f>
        <v/>
      </c>
      <c s="72" t="str">
        <f>IF('S.D.PASTE SHEET'!L1342="","",'S.D.PASTE SHEET'!L1342)</f>
        <v/>
      </c>
      <c s="72" t="str">
        <f>IF('S.D.PASTE SHEET'!M1342="","",'S.D.PASTE SHEET'!M1342)</f>
        <v/>
      </c>
      <c s="72" t="str">
        <f>IF('S.D.PASTE SHEET'!N1342="","",'S.D.PASTE SHEET'!N1342)</f>
        <v/>
      </c>
      <c s="72" t="str">
        <f>IF('S.D.PASTE SHEET'!O1342="","",'S.D.PASTE SHEET'!O1342)</f>
        <v/>
      </c>
      <c s="72" t="str">
        <f>IF('S.D.PASTE SHEET'!P1342="","",'S.D.PASTE SHEET'!P1342)</f>
        <v/>
      </c>
      <c s="72" t="str">
        <f>IF('S.D.PASTE SHEET'!Q1342="","",'S.D.PASTE SHEET'!Q1342)</f>
        <v/>
      </c>
      <c s="72" t="str">
        <f>IF('S.D.PASTE SHEET'!R1342="","",'S.D.PASTE SHEET'!R1342)</f>
        <v/>
      </c>
      <c s="72" t="str">
        <f>IF('S.D.PASTE SHEET'!S1342="","",'S.D.PASTE SHEET'!S1342)</f>
        <v/>
      </c>
      <c s="72" t="str">
        <f>IF('S.D.PASTE SHEET'!T1342="","",'S.D.PASTE SHEET'!T1342)</f>
        <v/>
      </c>
      <c s="72" t="str">
        <f>IF('S.D.PASTE SHEET'!U1342="","",'S.D.PASTE SHEET'!U1342)</f>
        <v/>
      </c>
      <c s="72" t="str">
        <f>IF('S.D.PASTE SHEET'!V1342="","",'S.D.PASTE SHEET'!V1342)</f>
        <v/>
      </c>
      <c s="72" t="str">
        <f>IF('S.D.PASTE SHEET'!W1342="","",'S.D.PASTE SHEET'!W1342)</f>
        <v/>
      </c>
      <c s="72" t="str">
        <f>IF('S.D.PASTE SHEET'!X1342="","",'S.D.PASTE SHEET'!X1342)</f>
        <v/>
      </c>
      <c s="72" t="str">
        <f>IF('S.D.PASTE SHEET'!Y1342="","",'S.D.PASTE SHEET'!Y1342)</f>
        <v/>
      </c>
      <c s="72" t="str">
        <f>IF('S.D.PASTE SHEET'!Z1342="","",'S.D.PASTE SHEET'!Z1342)</f>
        <v/>
      </c>
      <c s="72" t="str">
        <f>IF('S.D.PASTE SHEET'!AA1342="","",'S.D.PASTE SHEET'!AA1342)</f>
        <v/>
      </c>
      <c s="72" t="str">
        <f>IF('S.D.PASTE SHEET'!AB1342="","",'S.D.PASTE SHEET'!AB1342)</f>
        <v/>
      </c>
      <c s="72" t="str">
        <f>IF('S.D.PASTE SHEET'!AC1342="","",'S.D.PASTE SHEET'!AC1342)</f>
        <v/>
      </c>
      <c s="72" t="str">
        <f>IF('S.D.PASTE SHEET'!AD1342="","",'S.D.PASTE SHEET'!AD1342)</f>
        <v/>
      </c>
      <c s="74"/>
      <c s="70" t="str">
        <f>IF(AK1342="","",IF(AK1342&gt;0,COUNT($AG$2:AG1342),""))</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IF(BC1342="","",IF(BC1342&gt;0,COUNT($AY$2:AY1342),""))</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3" spans="1:157" ht="15.75" customHeight="1">
      <c r="A1343" s="72" t="str">
        <f>IF('S.D.PASTE SHEET'!A1343="","",'S.D.PASTE SHEET'!A1343)</f>
        <v/>
      </c>
      <c s="72" t="str">
        <f>IF('S.D.PASTE SHEET'!B1343="","",'S.D.PASTE SHEET'!B1343)</f>
        <v/>
      </c>
      <c s="72" t="str">
        <f>IF('S.D.PASTE SHEET'!C1343="","",'S.D.PASTE SHEET'!C1343)</f>
        <v/>
      </c>
      <c s="73" t="str">
        <f>IF('S.D.PASTE SHEET'!D1343="","",'S.D.PASTE SHEET'!D1343)</f>
        <v/>
      </c>
      <c s="72" t="str">
        <f>IF('S.D.PASTE SHEET'!E1343="","",UPPER('S.D.PASTE SHEET'!E1343))</f>
        <v/>
      </c>
      <c s="72" t="str">
        <f>IF('S.D.PASTE SHEET'!F1343="","",'S.D.PASTE SHEET'!F1343)</f>
        <v/>
      </c>
      <c s="72" t="str">
        <f>IF('S.D.PASTE SHEET'!G1343="","",UPPER('S.D.PASTE SHEET'!G1343))</f>
        <v/>
      </c>
      <c s="72" t="str">
        <f>IF('S.D.PASTE SHEET'!H1343="","",UPPER('S.D.PASTE SHEET'!H1343))</f>
        <v/>
      </c>
      <c s="72" t="str">
        <f>IF('S.D.PASTE SHEET'!I1343="","",'S.D.PASTE SHEET'!I1343)</f>
        <v/>
      </c>
      <c s="73" t="str">
        <f>IF('S.D.PASTE SHEET'!J1343="","",'S.D.PASTE SHEET'!J1343)</f>
        <v/>
      </c>
      <c s="72" t="str">
        <f>IF('S.D.PASTE SHEET'!K1343="","",'S.D.PASTE SHEET'!K1343)</f>
        <v/>
      </c>
      <c s="72" t="str">
        <f>IF('S.D.PASTE SHEET'!L1343="","",'S.D.PASTE SHEET'!L1343)</f>
        <v/>
      </c>
      <c s="72" t="str">
        <f>IF('S.D.PASTE SHEET'!M1343="","",'S.D.PASTE SHEET'!M1343)</f>
        <v/>
      </c>
      <c s="72" t="str">
        <f>IF('S.D.PASTE SHEET'!N1343="","",'S.D.PASTE SHEET'!N1343)</f>
        <v/>
      </c>
      <c s="72" t="str">
        <f>IF('S.D.PASTE SHEET'!O1343="","",'S.D.PASTE SHEET'!O1343)</f>
        <v/>
      </c>
      <c s="72" t="str">
        <f>IF('S.D.PASTE SHEET'!P1343="","",'S.D.PASTE SHEET'!P1343)</f>
        <v/>
      </c>
      <c s="72" t="str">
        <f>IF('S.D.PASTE SHEET'!Q1343="","",'S.D.PASTE SHEET'!Q1343)</f>
        <v/>
      </c>
      <c s="72" t="str">
        <f>IF('S.D.PASTE SHEET'!R1343="","",'S.D.PASTE SHEET'!R1343)</f>
        <v/>
      </c>
      <c s="72" t="str">
        <f>IF('S.D.PASTE SHEET'!S1343="","",'S.D.PASTE SHEET'!S1343)</f>
        <v/>
      </c>
      <c s="72" t="str">
        <f>IF('S.D.PASTE SHEET'!T1343="","",'S.D.PASTE SHEET'!T1343)</f>
        <v/>
      </c>
      <c s="72" t="str">
        <f>IF('S.D.PASTE SHEET'!U1343="","",'S.D.PASTE SHEET'!U1343)</f>
        <v/>
      </c>
      <c s="72" t="str">
        <f>IF('S.D.PASTE SHEET'!V1343="","",'S.D.PASTE SHEET'!V1343)</f>
        <v/>
      </c>
      <c s="72" t="str">
        <f>IF('S.D.PASTE SHEET'!W1343="","",'S.D.PASTE SHEET'!W1343)</f>
        <v/>
      </c>
      <c s="72" t="str">
        <f>IF('S.D.PASTE SHEET'!X1343="","",'S.D.PASTE SHEET'!X1343)</f>
        <v/>
      </c>
      <c s="72" t="str">
        <f>IF('S.D.PASTE SHEET'!Y1343="","",'S.D.PASTE SHEET'!Y1343)</f>
        <v/>
      </c>
      <c s="72" t="str">
        <f>IF('S.D.PASTE SHEET'!Z1343="","",'S.D.PASTE SHEET'!Z1343)</f>
        <v/>
      </c>
      <c s="72" t="str">
        <f>IF('S.D.PASTE SHEET'!AA1343="","",'S.D.PASTE SHEET'!AA1343)</f>
        <v/>
      </c>
      <c s="72" t="str">
        <f>IF('S.D.PASTE SHEET'!AB1343="","",'S.D.PASTE SHEET'!AB1343)</f>
        <v/>
      </c>
      <c s="72" t="str">
        <f>IF('S.D.PASTE SHEET'!AC1343="","",'S.D.PASTE SHEET'!AC1343)</f>
        <v/>
      </c>
      <c s="72" t="str">
        <f>IF('S.D.PASTE SHEET'!AD1343="","",'S.D.PASTE SHEET'!AD1343)</f>
        <v/>
      </c>
      <c s="74"/>
      <c s="70" t="str">
        <f>IF(AK1343="","",IF(AK1343&gt;0,COUNT($AG$2:AG1343),""))</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IF(BC1343="","",IF(BC1343&gt;0,COUNT($AY$2:AY1343),""))</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4" spans="1:157" ht="15.75" customHeight="1">
      <c r="A1344" s="72" t="str">
        <f>IF('S.D.PASTE SHEET'!A1344="","",'S.D.PASTE SHEET'!A1344)</f>
        <v/>
      </c>
      <c s="72" t="str">
        <f>IF('S.D.PASTE SHEET'!B1344="","",'S.D.PASTE SHEET'!B1344)</f>
        <v/>
      </c>
      <c s="72" t="str">
        <f>IF('S.D.PASTE SHEET'!C1344="","",'S.D.PASTE SHEET'!C1344)</f>
        <v/>
      </c>
      <c s="73" t="str">
        <f>IF('S.D.PASTE SHEET'!D1344="","",'S.D.PASTE SHEET'!D1344)</f>
        <v/>
      </c>
      <c s="72" t="str">
        <f>IF('S.D.PASTE SHEET'!E1344="","",UPPER('S.D.PASTE SHEET'!E1344))</f>
        <v/>
      </c>
      <c s="72" t="str">
        <f>IF('S.D.PASTE SHEET'!F1344="","",'S.D.PASTE SHEET'!F1344)</f>
        <v/>
      </c>
      <c s="72" t="str">
        <f>IF('S.D.PASTE SHEET'!G1344="","",UPPER('S.D.PASTE SHEET'!G1344))</f>
        <v/>
      </c>
      <c s="72" t="str">
        <f>IF('S.D.PASTE SHEET'!H1344="","",UPPER('S.D.PASTE SHEET'!H1344))</f>
        <v/>
      </c>
      <c s="72" t="str">
        <f>IF('S.D.PASTE SHEET'!I1344="","",'S.D.PASTE SHEET'!I1344)</f>
        <v/>
      </c>
      <c s="73" t="str">
        <f>IF('S.D.PASTE SHEET'!J1344="","",'S.D.PASTE SHEET'!J1344)</f>
        <v/>
      </c>
      <c s="72" t="str">
        <f>IF('S.D.PASTE SHEET'!K1344="","",'S.D.PASTE SHEET'!K1344)</f>
        <v/>
      </c>
      <c s="72" t="str">
        <f>IF('S.D.PASTE SHEET'!L1344="","",'S.D.PASTE SHEET'!L1344)</f>
        <v/>
      </c>
      <c s="72" t="str">
        <f>IF('S.D.PASTE SHEET'!M1344="","",'S.D.PASTE SHEET'!M1344)</f>
        <v/>
      </c>
      <c s="72" t="str">
        <f>IF('S.D.PASTE SHEET'!N1344="","",'S.D.PASTE SHEET'!N1344)</f>
        <v/>
      </c>
      <c s="72" t="str">
        <f>IF('S.D.PASTE SHEET'!O1344="","",'S.D.PASTE SHEET'!O1344)</f>
        <v/>
      </c>
      <c s="72" t="str">
        <f>IF('S.D.PASTE SHEET'!P1344="","",'S.D.PASTE SHEET'!P1344)</f>
        <v/>
      </c>
      <c s="72" t="str">
        <f>IF('S.D.PASTE SHEET'!Q1344="","",'S.D.PASTE SHEET'!Q1344)</f>
        <v/>
      </c>
      <c s="72" t="str">
        <f>IF('S.D.PASTE SHEET'!R1344="","",'S.D.PASTE SHEET'!R1344)</f>
        <v/>
      </c>
      <c s="72" t="str">
        <f>IF('S.D.PASTE SHEET'!S1344="","",'S.D.PASTE SHEET'!S1344)</f>
        <v/>
      </c>
      <c s="72" t="str">
        <f>IF('S.D.PASTE SHEET'!T1344="","",'S.D.PASTE SHEET'!T1344)</f>
        <v/>
      </c>
      <c s="72" t="str">
        <f>IF('S.D.PASTE SHEET'!U1344="","",'S.D.PASTE SHEET'!U1344)</f>
        <v/>
      </c>
      <c s="72" t="str">
        <f>IF('S.D.PASTE SHEET'!V1344="","",'S.D.PASTE SHEET'!V1344)</f>
        <v/>
      </c>
      <c s="72" t="str">
        <f>IF('S.D.PASTE SHEET'!W1344="","",'S.D.PASTE SHEET'!W1344)</f>
        <v/>
      </c>
      <c s="72" t="str">
        <f>IF('S.D.PASTE SHEET'!X1344="","",'S.D.PASTE SHEET'!X1344)</f>
        <v/>
      </c>
      <c s="72" t="str">
        <f>IF('S.D.PASTE SHEET'!Y1344="","",'S.D.PASTE SHEET'!Y1344)</f>
        <v/>
      </c>
      <c s="72" t="str">
        <f>IF('S.D.PASTE SHEET'!Z1344="","",'S.D.PASTE SHEET'!Z1344)</f>
        <v/>
      </c>
      <c s="72" t="str">
        <f>IF('S.D.PASTE SHEET'!AA1344="","",'S.D.PASTE SHEET'!AA1344)</f>
        <v/>
      </c>
      <c s="72" t="str">
        <f>IF('S.D.PASTE SHEET'!AB1344="","",'S.D.PASTE SHEET'!AB1344)</f>
        <v/>
      </c>
      <c s="72" t="str">
        <f>IF('S.D.PASTE SHEET'!AC1344="","",'S.D.PASTE SHEET'!AC1344)</f>
        <v/>
      </c>
      <c s="72" t="str">
        <f>IF('S.D.PASTE SHEET'!AD1344="","",'S.D.PASTE SHEET'!AD1344)</f>
        <v/>
      </c>
      <c s="74"/>
      <c s="70" t="str">
        <f>IF(AK1344="","",IF(AK1344&gt;0,COUNT($AG$2:AG1344),""))</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IF(BC1344="","",IF(BC1344&gt;0,COUNT($AY$2:AY1344),""))</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5" spans="1:157" ht="15.75" customHeight="1">
      <c r="A1345" s="72" t="str">
        <f>IF('S.D.PASTE SHEET'!A1345="","",'S.D.PASTE SHEET'!A1345)</f>
        <v/>
      </c>
      <c s="72" t="str">
        <f>IF('S.D.PASTE SHEET'!B1345="","",'S.D.PASTE SHEET'!B1345)</f>
        <v/>
      </c>
      <c s="72" t="str">
        <f>IF('S.D.PASTE SHEET'!C1345="","",'S.D.PASTE SHEET'!C1345)</f>
        <v/>
      </c>
      <c s="73" t="str">
        <f>IF('S.D.PASTE SHEET'!D1345="","",'S.D.PASTE SHEET'!D1345)</f>
        <v/>
      </c>
      <c s="72" t="str">
        <f>IF('S.D.PASTE SHEET'!E1345="","",UPPER('S.D.PASTE SHEET'!E1345))</f>
        <v/>
      </c>
      <c s="72" t="str">
        <f>IF('S.D.PASTE SHEET'!F1345="","",'S.D.PASTE SHEET'!F1345)</f>
        <v/>
      </c>
      <c s="72" t="str">
        <f>IF('S.D.PASTE SHEET'!G1345="","",UPPER('S.D.PASTE SHEET'!G1345))</f>
        <v/>
      </c>
      <c s="72" t="str">
        <f>IF('S.D.PASTE SHEET'!H1345="","",UPPER('S.D.PASTE SHEET'!H1345))</f>
        <v/>
      </c>
      <c s="72" t="str">
        <f>IF('S.D.PASTE SHEET'!I1345="","",'S.D.PASTE SHEET'!I1345)</f>
        <v/>
      </c>
      <c s="73" t="str">
        <f>IF('S.D.PASTE SHEET'!J1345="","",'S.D.PASTE SHEET'!J1345)</f>
        <v/>
      </c>
      <c s="72" t="str">
        <f>IF('S.D.PASTE SHEET'!K1345="","",'S.D.PASTE SHEET'!K1345)</f>
        <v/>
      </c>
      <c s="72" t="str">
        <f>IF('S.D.PASTE SHEET'!L1345="","",'S.D.PASTE SHEET'!L1345)</f>
        <v/>
      </c>
      <c s="72" t="str">
        <f>IF('S.D.PASTE SHEET'!M1345="","",'S.D.PASTE SHEET'!M1345)</f>
        <v/>
      </c>
      <c s="72" t="str">
        <f>IF('S.D.PASTE SHEET'!N1345="","",'S.D.PASTE SHEET'!N1345)</f>
        <v/>
      </c>
      <c s="72" t="str">
        <f>IF('S.D.PASTE SHEET'!O1345="","",'S.D.PASTE SHEET'!O1345)</f>
        <v/>
      </c>
      <c s="72" t="str">
        <f>IF('S.D.PASTE SHEET'!P1345="","",'S.D.PASTE SHEET'!P1345)</f>
        <v/>
      </c>
      <c s="72" t="str">
        <f>IF('S.D.PASTE SHEET'!Q1345="","",'S.D.PASTE SHEET'!Q1345)</f>
        <v/>
      </c>
      <c s="72" t="str">
        <f>IF('S.D.PASTE SHEET'!R1345="","",'S.D.PASTE SHEET'!R1345)</f>
        <v/>
      </c>
      <c s="72" t="str">
        <f>IF('S.D.PASTE SHEET'!S1345="","",'S.D.PASTE SHEET'!S1345)</f>
        <v/>
      </c>
      <c s="72" t="str">
        <f>IF('S.D.PASTE SHEET'!T1345="","",'S.D.PASTE SHEET'!T1345)</f>
        <v/>
      </c>
      <c s="72" t="str">
        <f>IF('S.D.PASTE SHEET'!U1345="","",'S.D.PASTE SHEET'!U1345)</f>
        <v/>
      </c>
      <c s="72" t="str">
        <f>IF('S.D.PASTE SHEET'!V1345="","",'S.D.PASTE SHEET'!V1345)</f>
        <v/>
      </c>
      <c s="72" t="str">
        <f>IF('S.D.PASTE SHEET'!W1345="","",'S.D.PASTE SHEET'!W1345)</f>
        <v/>
      </c>
      <c s="72" t="str">
        <f>IF('S.D.PASTE SHEET'!X1345="","",'S.D.PASTE SHEET'!X1345)</f>
        <v/>
      </c>
      <c s="72" t="str">
        <f>IF('S.D.PASTE SHEET'!Y1345="","",'S.D.PASTE SHEET'!Y1345)</f>
        <v/>
      </c>
      <c s="72" t="str">
        <f>IF('S.D.PASTE SHEET'!Z1345="","",'S.D.PASTE SHEET'!Z1345)</f>
        <v/>
      </c>
      <c s="72" t="str">
        <f>IF('S.D.PASTE SHEET'!AA1345="","",'S.D.PASTE SHEET'!AA1345)</f>
        <v/>
      </c>
      <c s="72" t="str">
        <f>IF('S.D.PASTE SHEET'!AB1345="","",'S.D.PASTE SHEET'!AB1345)</f>
        <v/>
      </c>
      <c s="72" t="str">
        <f>IF('S.D.PASTE SHEET'!AC1345="","",'S.D.PASTE SHEET'!AC1345)</f>
        <v/>
      </c>
      <c s="72" t="str">
        <f>IF('S.D.PASTE SHEET'!AD1345="","",'S.D.PASTE SHEET'!AD1345)</f>
        <v/>
      </c>
      <c s="74"/>
      <c s="70" t="str">
        <f>IF(AK1345="","",IF(AK1345&gt;0,COUNT($AG$2:AG1345),""))</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IF(BC1345="","",IF(BC1345&gt;0,COUNT($AY$2:AY1345),""))</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6" spans="1:157" ht="15.75" customHeight="1">
      <c r="A1346" s="72" t="str">
        <f>IF('S.D.PASTE SHEET'!A1346="","",'S.D.PASTE SHEET'!A1346)</f>
        <v/>
      </c>
      <c s="72" t="str">
        <f>IF('S.D.PASTE SHEET'!B1346="","",'S.D.PASTE SHEET'!B1346)</f>
        <v/>
      </c>
      <c s="72" t="str">
        <f>IF('S.D.PASTE SHEET'!C1346="","",'S.D.PASTE SHEET'!C1346)</f>
        <v/>
      </c>
      <c s="73" t="str">
        <f>IF('S.D.PASTE SHEET'!D1346="","",'S.D.PASTE SHEET'!D1346)</f>
        <v/>
      </c>
      <c s="72" t="str">
        <f>IF('S.D.PASTE SHEET'!E1346="","",UPPER('S.D.PASTE SHEET'!E1346))</f>
        <v/>
      </c>
      <c s="72" t="str">
        <f>IF('S.D.PASTE SHEET'!F1346="","",'S.D.PASTE SHEET'!F1346)</f>
        <v/>
      </c>
      <c s="72" t="str">
        <f>IF('S.D.PASTE SHEET'!G1346="","",UPPER('S.D.PASTE SHEET'!G1346))</f>
        <v/>
      </c>
      <c s="72" t="str">
        <f>IF('S.D.PASTE SHEET'!H1346="","",UPPER('S.D.PASTE SHEET'!H1346))</f>
        <v/>
      </c>
      <c s="72" t="str">
        <f>IF('S.D.PASTE SHEET'!I1346="","",'S.D.PASTE SHEET'!I1346)</f>
        <v/>
      </c>
      <c s="73" t="str">
        <f>IF('S.D.PASTE SHEET'!J1346="","",'S.D.PASTE SHEET'!J1346)</f>
        <v/>
      </c>
      <c s="72" t="str">
        <f>IF('S.D.PASTE SHEET'!K1346="","",'S.D.PASTE SHEET'!K1346)</f>
        <v/>
      </c>
      <c s="72" t="str">
        <f>IF('S.D.PASTE SHEET'!L1346="","",'S.D.PASTE SHEET'!L1346)</f>
        <v/>
      </c>
      <c s="72" t="str">
        <f>IF('S.D.PASTE SHEET'!M1346="","",'S.D.PASTE SHEET'!M1346)</f>
        <v/>
      </c>
      <c s="72" t="str">
        <f>IF('S.D.PASTE SHEET'!N1346="","",'S.D.PASTE SHEET'!N1346)</f>
        <v/>
      </c>
      <c s="72" t="str">
        <f>IF('S.D.PASTE SHEET'!O1346="","",'S.D.PASTE SHEET'!O1346)</f>
        <v/>
      </c>
      <c s="72" t="str">
        <f>IF('S.D.PASTE SHEET'!P1346="","",'S.D.PASTE SHEET'!P1346)</f>
        <v/>
      </c>
      <c s="72" t="str">
        <f>IF('S.D.PASTE SHEET'!Q1346="","",'S.D.PASTE SHEET'!Q1346)</f>
        <v/>
      </c>
      <c s="72" t="str">
        <f>IF('S.D.PASTE SHEET'!R1346="","",'S.D.PASTE SHEET'!R1346)</f>
        <v/>
      </c>
      <c s="72" t="str">
        <f>IF('S.D.PASTE SHEET'!S1346="","",'S.D.PASTE SHEET'!S1346)</f>
        <v/>
      </c>
      <c s="72" t="str">
        <f>IF('S.D.PASTE SHEET'!T1346="","",'S.D.PASTE SHEET'!T1346)</f>
        <v/>
      </c>
      <c s="72" t="str">
        <f>IF('S.D.PASTE SHEET'!U1346="","",'S.D.PASTE SHEET'!U1346)</f>
        <v/>
      </c>
      <c s="72" t="str">
        <f>IF('S.D.PASTE SHEET'!V1346="","",'S.D.PASTE SHEET'!V1346)</f>
        <v/>
      </c>
      <c s="72" t="str">
        <f>IF('S.D.PASTE SHEET'!W1346="","",'S.D.PASTE SHEET'!W1346)</f>
        <v/>
      </c>
      <c s="72" t="str">
        <f>IF('S.D.PASTE SHEET'!X1346="","",'S.D.PASTE SHEET'!X1346)</f>
        <v/>
      </c>
      <c s="72" t="str">
        <f>IF('S.D.PASTE SHEET'!Y1346="","",'S.D.PASTE SHEET'!Y1346)</f>
        <v/>
      </c>
      <c s="72" t="str">
        <f>IF('S.D.PASTE SHEET'!Z1346="","",'S.D.PASTE SHEET'!Z1346)</f>
        <v/>
      </c>
      <c s="72" t="str">
        <f>IF('S.D.PASTE SHEET'!AA1346="","",'S.D.PASTE SHEET'!AA1346)</f>
        <v/>
      </c>
      <c s="72" t="str">
        <f>IF('S.D.PASTE SHEET'!AB1346="","",'S.D.PASTE SHEET'!AB1346)</f>
        <v/>
      </c>
      <c s="72" t="str">
        <f>IF('S.D.PASTE SHEET'!AC1346="","",'S.D.PASTE SHEET'!AC1346)</f>
        <v/>
      </c>
      <c s="72" t="str">
        <f>IF('S.D.PASTE SHEET'!AD1346="","",'S.D.PASTE SHEET'!AD1346)</f>
        <v/>
      </c>
      <c s="74"/>
      <c s="70" t="str">
        <f>IF(AK1346="","",IF(AK1346&gt;0,COUNT($AG$2:AG1346),""))</f>
        <v/>
      </c>
      <c s="75" t="str">
        <f t="shared" si="641"/>
        <v/>
      </c>
      <c s="75" t="str">
        <f t="shared" si="642"/>
        <v/>
      </c>
      <c s="75" t="str">
        <f t="shared" si="643"/>
        <v/>
      </c>
      <c s="73" t="str">
        <f t="shared" si="644"/>
        <v/>
      </c>
      <c s="75" t="str">
        <f t="shared" si="645"/>
        <v/>
      </c>
      <c s="75" t="str">
        <f t="shared" si="646"/>
        <v/>
      </c>
      <c s="75" t="str">
        <f t="shared" si="647"/>
        <v/>
      </c>
      <c s="75" t="str">
        <f t="shared" si="648"/>
        <v/>
      </c>
      <c s="75" t="str">
        <f t="shared" si="649"/>
        <v/>
      </c>
      <c s="73" t="str">
        <f t="shared" si="650"/>
        <v/>
      </c>
      <c s="75" t="str">
        <f t="shared" si="651"/>
        <v/>
      </c>
      <c s="75" t="str">
        <f t="shared" si="652"/>
        <v/>
      </c>
      <c s="75" t="str">
        <f t="shared" si="653"/>
        <v/>
      </c>
      <c s="75" t="str">
        <f t="shared" si="654"/>
        <v/>
      </c>
      <c s="75" t="str">
        <f t="shared" si="655"/>
        <v/>
      </c>
      <c s="75" t="str">
        <f t="shared" si="656"/>
        <v/>
      </c>
      <c s="70"/>
      <c s="70" t="str">
        <f>IF(BC1346="","",IF(BC1346&gt;0,COUNT($AY$2:AY1346),""))</f>
        <v/>
      </c>
      <c s="76" t="str">
        <f t="shared" si="657"/>
        <v/>
      </c>
      <c s="76" t="str">
        <f t="shared" si="658"/>
        <v/>
      </c>
      <c s="76" t="str">
        <f t="shared" si="659"/>
        <v/>
      </c>
      <c s="73" t="str">
        <f t="shared" si="660"/>
        <v/>
      </c>
      <c s="76" t="str">
        <f t="shared" si="661"/>
        <v/>
      </c>
      <c s="76" t="str">
        <f t="shared" si="662"/>
        <v/>
      </c>
      <c s="76" t="str">
        <f t="shared" si="663"/>
        <v/>
      </c>
      <c s="76" t="str">
        <f t="shared" si="664"/>
        <v/>
      </c>
      <c s="76" t="str">
        <f t="shared" si="665"/>
        <v/>
      </c>
      <c s="73" t="str">
        <f t="shared" si="666"/>
        <v/>
      </c>
      <c s="76" t="str">
        <f t="shared" si="667"/>
        <v/>
      </c>
      <c s="76" t="str">
        <f t="shared" si="668"/>
        <v/>
      </c>
      <c s="76" t="str">
        <f t="shared" si="669"/>
        <v/>
      </c>
      <c s="76" t="str">
        <f t="shared" si="670"/>
        <v/>
      </c>
      <c s="76" t="str">
        <f t="shared" si="671"/>
        <v/>
      </c>
      <c s="76" t="str">
        <f t="shared" si="67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7" spans="1:157" ht="15.75" customHeight="1">
      <c r="A1347" s="72" t="str">
        <f>IF('S.D.PASTE SHEET'!A1347="","",'S.D.PASTE SHEET'!A1347)</f>
        <v/>
      </c>
      <c s="72" t="str">
        <f>IF('S.D.PASTE SHEET'!B1347="","",'S.D.PASTE SHEET'!B1347)</f>
        <v/>
      </c>
      <c s="72" t="str">
        <f>IF('S.D.PASTE SHEET'!C1347="","",'S.D.PASTE SHEET'!C1347)</f>
        <v/>
      </c>
      <c s="73" t="str">
        <f>IF('S.D.PASTE SHEET'!D1347="","",'S.D.PASTE SHEET'!D1347)</f>
        <v/>
      </c>
      <c s="72" t="str">
        <f>IF('S.D.PASTE SHEET'!E1347="","",UPPER('S.D.PASTE SHEET'!E1347))</f>
        <v/>
      </c>
      <c s="72" t="str">
        <f>IF('S.D.PASTE SHEET'!F1347="","",'S.D.PASTE SHEET'!F1347)</f>
        <v/>
      </c>
      <c s="72" t="str">
        <f>IF('S.D.PASTE SHEET'!G1347="","",UPPER('S.D.PASTE SHEET'!G1347))</f>
        <v/>
      </c>
      <c s="72" t="str">
        <f>IF('S.D.PASTE SHEET'!H1347="","",UPPER('S.D.PASTE SHEET'!H1347))</f>
        <v/>
      </c>
      <c s="72" t="str">
        <f>IF('S.D.PASTE SHEET'!I1347="","",'S.D.PASTE SHEET'!I1347)</f>
        <v/>
      </c>
      <c s="73" t="str">
        <f>IF('S.D.PASTE SHEET'!J1347="","",'S.D.PASTE SHEET'!J1347)</f>
        <v/>
      </c>
      <c s="72" t="str">
        <f>IF('S.D.PASTE SHEET'!K1347="","",'S.D.PASTE SHEET'!K1347)</f>
        <v/>
      </c>
      <c s="72" t="str">
        <f>IF('S.D.PASTE SHEET'!L1347="","",'S.D.PASTE SHEET'!L1347)</f>
        <v/>
      </c>
      <c s="72" t="str">
        <f>IF('S.D.PASTE SHEET'!M1347="","",'S.D.PASTE SHEET'!M1347)</f>
        <v/>
      </c>
      <c s="72" t="str">
        <f>IF('S.D.PASTE SHEET'!N1347="","",'S.D.PASTE SHEET'!N1347)</f>
        <v/>
      </c>
      <c s="72" t="str">
        <f>IF('S.D.PASTE SHEET'!O1347="","",'S.D.PASTE SHEET'!O1347)</f>
        <v/>
      </c>
      <c s="72" t="str">
        <f>IF('S.D.PASTE SHEET'!P1347="","",'S.D.PASTE SHEET'!P1347)</f>
        <v/>
      </c>
      <c s="72" t="str">
        <f>IF('S.D.PASTE SHEET'!Q1347="","",'S.D.PASTE SHEET'!Q1347)</f>
        <v/>
      </c>
      <c s="72" t="str">
        <f>IF('S.D.PASTE SHEET'!R1347="","",'S.D.PASTE SHEET'!R1347)</f>
        <v/>
      </c>
      <c s="72" t="str">
        <f>IF('S.D.PASTE SHEET'!S1347="","",'S.D.PASTE SHEET'!S1347)</f>
        <v/>
      </c>
      <c s="72" t="str">
        <f>IF('S.D.PASTE SHEET'!T1347="","",'S.D.PASTE SHEET'!T1347)</f>
        <v/>
      </c>
      <c s="72" t="str">
        <f>IF('S.D.PASTE SHEET'!U1347="","",'S.D.PASTE SHEET'!U1347)</f>
        <v/>
      </c>
      <c s="72" t="str">
        <f>IF('S.D.PASTE SHEET'!V1347="","",'S.D.PASTE SHEET'!V1347)</f>
        <v/>
      </c>
      <c s="72" t="str">
        <f>IF('S.D.PASTE SHEET'!W1347="","",'S.D.PASTE SHEET'!W1347)</f>
        <v/>
      </c>
      <c s="72" t="str">
        <f>IF('S.D.PASTE SHEET'!X1347="","",'S.D.PASTE SHEET'!X1347)</f>
        <v/>
      </c>
      <c s="72" t="str">
        <f>IF('S.D.PASTE SHEET'!Y1347="","",'S.D.PASTE SHEET'!Y1347)</f>
        <v/>
      </c>
      <c s="72" t="str">
        <f>IF('S.D.PASTE SHEET'!Z1347="","",'S.D.PASTE SHEET'!Z1347)</f>
        <v/>
      </c>
      <c s="72" t="str">
        <f>IF('S.D.PASTE SHEET'!AA1347="","",'S.D.PASTE SHEET'!AA1347)</f>
        <v/>
      </c>
      <c s="72" t="str">
        <f>IF('S.D.PASTE SHEET'!AB1347="","",'S.D.PASTE SHEET'!AB1347)</f>
        <v/>
      </c>
      <c s="72" t="str">
        <f>IF('S.D.PASTE SHEET'!AC1347="","",'S.D.PASTE SHEET'!AC1347)</f>
        <v/>
      </c>
      <c s="72" t="str">
        <f>IF('S.D.PASTE SHEET'!AD1347="","",'S.D.PASTE SHEET'!AD1347)</f>
        <v/>
      </c>
      <c s="74"/>
      <c s="70" t="str">
        <f>IF(AK1347="","",IF(AK1347&gt;0,COUNT($AG$2:AG1347),""))</f>
        <v/>
      </c>
      <c s="75" t="str">
        <f t="shared" si="673" ref="AG1347:AG1410">IF(AND($AJ$1=12,$A1347=12),$A1347,"")</f>
        <v/>
      </c>
      <c s="75" t="str">
        <f t="shared" si="674" ref="AH1347:AH1410">IF(AND($AJ$1=12,$A1347=12),$B1347,"")</f>
        <v/>
      </c>
      <c s="75" t="str">
        <f t="shared" si="675" ref="AI1347:AI1410">IF(AND($AJ$1=12,$A1347=12),C1347,"")</f>
        <v/>
      </c>
      <c s="73" t="str">
        <f t="shared" si="676" ref="AJ1347:AJ1410">IF(AND($AJ$1=12,$A1347=12),$D1347,"")</f>
        <v/>
      </c>
      <c s="75" t="str">
        <f t="shared" si="677" ref="AK1347:AK1410">IF(AND($AJ$1=12,$A1347=12),$E1347,"")</f>
        <v/>
      </c>
      <c s="75" t="str">
        <f t="shared" si="678" ref="AL1347:AL1410">IF(AND($AJ$1=12,$A1347=12),$F1347,"")</f>
        <v/>
      </c>
      <c s="75" t="str">
        <f t="shared" si="679" ref="AM1347:AM1410">IF(AND($AJ$1=12,$A1347=12),$G1347,"")</f>
        <v/>
      </c>
      <c s="75" t="str">
        <f t="shared" si="680" ref="AN1347:AN1410">IF(AND($AJ$1=12,$A1347=12),$H1347,"")</f>
        <v/>
      </c>
      <c s="75" t="str">
        <f t="shared" si="681" ref="AO1347:AO1410">IF(AND($AJ$1=12,$A1347=12),$I1347,"")</f>
        <v/>
      </c>
      <c s="73" t="str">
        <f t="shared" si="682" ref="AP1347:AP1410">IF(AND($AJ$1=12,$A1347=12),$J1347,"")</f>
        <v/>
      </c>
      <c s="75" t="str">
        <f t="shared" si="683" ref="AQ1347:AQ1410">IF(AND($AJ$1=12,$A1347=12),$K1347,"")</f>
        <v/>
      </c>
      <c s="75" t="str">
        <f t="shared" si="684" ref="AR1347:AR1410">IF(AND($AJ$1=12,$A1347=12),$L1347,"")</f>
        <v/>
      </c>
      <c s="75" t="str">
        <f t="shared" si="685" ref="AS1347:AS1410">IF(AND($AJ$1=12,$A1347=12),$M1347,"")</f>
        <v/>
      </c>
      <c s="75" t="str">
        <f t="shared" si="686" ref="AT1347:AT1410">IF(AND($AJ$1=12,$A1347=12),$N1347,"")</f>
        <v/>
      </c>
      <c s="75" t="str">
        <f t="shared" si="687" ref="AU1347:AU1410">IF(AND($AJ$1=12,$A1347=12),$O1347,"")</f>
        <v/>
      </c>
      <c s="75" t="str">
        <f t="shared" si="688" ref="AV1347:AV1410">IF(AND($AJ$1=12,$A1347=12),$P1347,"")</f>
        <v/>
      </c>
      <c s="70"/>
      <c s="70" t="str">
        <f>IF(BC1347="","",IF(BC1347&gt;0,COUNT($AY$2:AY1347),""))</f>
        <v/>
      </c>
      <c s="76" t="str">
        <f t="shared" si="689" ref="AY1347:AY1410">IF(AND($BB$1=12,$A1347=12,$BC$1=$B1347),$A1347,"")</f>
        <v/>
      </c>
      <c s="76" t="str">
        <f t="shared" si="690" ref="AZ1347:AZ1410">IF(AND($BB$1=12,$A1347=12,$BC$1=$B1347),$B1347,"")</f>
        <v/>
      </c>
      <c s="76" t="str">
        <f t="shared" si="691" ref="BA1347:BA1410">IF(AND($BB$1=12,$A1347=12,$BC$1=$B1347),$C1347,"")</f>
        <v/>
      </c>
      <c s="73" t="str">
        <f t="shared" si="692" ref="BB1347:BB1410">IF(AND($BB$1=12,$A1347=12,$BC$1=$B1347),$D1347,"")</f>
        <v/>
      </c>
      <c s="76" t="str">
        <f t="shared" si="693" ref="BC1347:BC1410">IF(AND($BB$1=12,$A1347=12,$BC$1=$B1347),$E1347,"")</f>
        <v/>
      </c>
      <c s="76" t="str">
        <f t="shared" si="694" ref="BD1347:BD1410">IF(AND($BB$1=12,$A1347=12,$BC$1=$B1347),$F1347,"")</f>
        <v/>
      </c>
      <c s="76" t="str">
        <f t="shared" si="695" ref="BE1347:BE1410">IF(AND($BB$1=12,$A1347=12,$BC$1=$B1347),$G1347,"")</f>
        <v/>
      </c>
      <c s="76" t="str">
        <f t="shared" si="696" ref="BF1347:BF1410">IF(AND($BB$1=12,$A1347=12,$BC$1=$B1347),$H1347,"")</f>
        <v/>
      </c>
      <c s="76" t="str">
        <f t="shared" si="697" ref="BG1347:BG1410">IF(AND($BB$1=12,$A1347=12,$BC$1=$B1347),$I1347,"")</f>
        <v/>
      </c>
      <c s="73" t="str">
        <f t="shared" si="698" ref="BH1347:BH1410">IF(AND($BB$1=12,$A1347=12,$BC$1=$B1347),$J1347,"")</f>
        <v/>
      </c>
      <c s="76" t="str">
        <f t="shared" si="699" ref="BI1347:BI1410">IF(AND($BB$1=12,$A1347=12,$BC$1=$B1347),$K1347,"")</f>
        <v/>
      </c>
      <c s="76" t="str">
        <f t="shared" si="700" ref="BJ1347:BJ1410">IF(AND($BB$1=12,$A1347=12,$BC$1=$B1347),$L1347,"")</f>
        <v/>
      </c>
      <c s="76" t="str">
        <f t="shared" si="701" ref="BK1347:BK1410">IF(AND($BB$1=12,$A1347=12,$BC$1=$B1347),$M1347,"")</f>
        <v/>
      </c>
      <c s="76" t="str">
        <f t="shared" si="702" ref="BL1347:BL1410">IF(AND($BB$1=12,$A1347=12,$BC$1=$B1347),$N1347,"")</f>
        <v/>
      </c>
      <c s="76" t="str">
        <f t="shared" si="703" ref="BM1347:BM1410">IF(AND($BB$1=12,$A1347=12,$BC$1=$B1347),$O1347,"")</f>
        <v/>
      </c>
      <c s="76" t="str">
        <f t="shared" si="704" ref="BN1347:BN1410">IF(AND($BB$1=12,$A1347=12,$BC$1=$B1347),$P1347,"")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8" spans="1:157" ht="15.75" customHeight="1">
      <c r="A1348" s="72" t="str">
        <f>IF('S.D.PASTE SHEET'!A1348="","",'S.D.PASTE SHEET'!A1348)</f>
        <v/>
      </c>
      <c s="72" t="str">
        <f>IF('S.D.PASTE SHEET'!B1348="","",'S.D.PASTE SHEET'!B1348)</f>
        <v/>
      </c>
      <c s="72" t="str">
        <f>IF('S.D.PASTE SHEET'!C1348="","",'S.D.PASTE SHEET'!C1348)</f>
        <v/>
      </c>
      <c s="73" t="str">
        <f>IF('S.D.PASTE SHEET'!D1348="","",'S.D.PASTE SHEET'!D1348)</f>
        <v/>
      </c>
      <c s="72" t="str">
        <f>IF('S.D.PASTE SHEET'!E1348="","",UPPER('S.D.PASTE SHEET'!E1348))</f>
        <v/>
      </c>
      <c s="72" t="str">
        <f>IF('S.D.PASTE SHEET'!F1348="","",'S.D.PASTE SHEET'!F1348)</f>
        <v/>
      </c>
      <c s="72" t="str">
        <f>IF('S.D.PASTE SHEET'!G1348="","",UPPER('S.D.PASTE SHEET'!G1348))</f>
        <v/>
      </c>
      <c s="72" t="str">
        <f>IF('S.D.PASTE SHEET'!H1348="","",UPPER('S.D.PASTE SHEET'!H1348))</f>
        <v/>
      </c>
      <c s="72" t="str">
        <f>IF('S.D.PASTE SHEET'!I1348="","",'S.D.PASTE SHEET'!I1348)</f>
        <v/>
      </c>
      <c s="73" t="str">
        <f>IF('S.D.PASTE SHEET'!J1348="","",'S.D.PASTE SHEET'!J1348)</f>
        <v/>
      </c>
      <c s="72" t="str">
        <f>IF('S.D.PASTE SHEET'!K1348="","",'S.D.PASTE SHEET'!K1348)</f>
        <v/>
      </c>
      <c s="72" t="str">
        <f>IF('S.D.PASTE SHEET'!L1348="","",'S.D.PASTE SHEET'!L1348)</f>
        <v/>
      </c>
      <c s="72" t="str">
        <f>IF('S.D.PASTE SHEET'!M1348="","",'S.D.PASTE SHEET'!M1348)</f>
        <v/>
      </c>
      <c s="72" t="str">
        <f>IF('S.D.PASTE SHEET'!N1348="","",'S.D.PASTE SHEET'!N1348)</f>
        <v/>
      </c>
      <c s="72" t="str">
        <f>IF('S.D.PASTE SHEET'!O1348="","",'S.D.PASTE SHEET'!O1348)</f>
        <v/>
      </c>
      <c s="72" t="str">
        <f>IF('S.D.PASTE SHEET'!P1348="","",'S.D.PASTE SHEET'!P1348)</f>
        <v/>
      </c>
      <c s="72" t="str">
        <f>IF('S.D.PASTE SHEET'!Q1348="","",'S.D.PASTE SHEET'!Q1348)</f>
        <v/>
      </c>
      <c s="72" t="str">
        <f>IF('S.D.PASTE SHEET'!R1348="","",'S.D.PASTE SHEET'!R1348)</f>
        <v/>
      </c>
      <c s="72" t="str">
        <f>IF('S.D.PASTE SHEET'!S1348="","",'S.D.PASTE SHEET'!S1348)</f>
        <v/>
      </c>
      <c s="72" t="str">
        <f>IF('S.D.PASTE SHEET'!T1348="","",'S.D.PASTE SHEET'!T1348)</f>
        <v/>
      </c>
      <c s="72" t="str">
        <f>IF('S.D.PASTE SHEET'!U1348="","",'S.D.PASTE SHEET'!U1348)</f>
        <v/>
      </c>
      <c s="72" t="str">
        <f>IF('S.D.PASTE SHEET'!V1348="","",'S.D.PASTE SHEET'!V1348)</f>
        <v/>
      </c>
      <c s="72" t="str">
        <f>IF('S.D.PASTE SHEET'!W1348="","",'S.D.PASTE SHEET'!W1348)</f>
        <v/>
      </c>
      <c s="72" t="str">
        <f>IF('S.D.PASTE SHEET'!X1348="","",'S.D.PASTE SHEET'!X1348)</f>
        <v/>
      </c>
      <c s="72" t="str">
        <f>IF('S.D.PASTE SHEET'!Y1348="","",'S.D.PASTE SHEET'!Y1348)</f>
        <v/>
      </c>
      <c s="72" t="str">
        <f>IF('S.D.PASTE SHEET'!Z1348="","",'S.D.PASTE SHEET'!Z1348)</f>
        <v/>
      </c>
      <c s="72" t="str">
        <f>IF('S.D.PASTE SHEET'!AA1348="","",'S.D.PASTE SHEET'!AA1348)</f>
        <v/>
      </c>
      <c s="72" t="str">
        <f>IF('S.D.PASTE SHEET'!AB1348="","",'S.D.PASTE SHEET'!AB1348)</f>
        <v/>
      </c>
      <c s="72" t="str">
        <f>IF('S.D.PASTE SHEET'!AC1348="","",'S.D.PASTE SHEET'!AC1348)</f>
        <v/>
      </c>
      <c s="72" t="str">
        <f>IF('S.D.PASTE SHEET'!AD1348="","",'S.D.PASTE SHEET'!AD1348)</f>
        <v/>
      </c>
      <c s="74"/>
      <c s="70" t="str">
        <f>IF(AK1348="","",IF(AK1348&gt;0,COUNT($AG$2:AG1348),""))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IF(BC1348="","",IF(BC1348&gt;0,COUNT($AY$2:AY1348),""))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49" spans="1:157" ht="15.75" customHeight="1">
      <c r="A1349" s="72" t="str">
        <f>IF('S.D.PASTE SHEET'!A1349="","",'S.D.PASTE SHEET'!A1349)</f>
        <v/>
      </c>
      <c s="72" t="str">
        <f>IF('S.D.PASTE SHEET'!B1349="","",'S.D.PASTE SHEET'!B1349)</f>
        <v/>
      </c>
      <c s="72" t="str">
        <f>IF('S.D.PASTE SHEET'!C1349="","",'S.D.PASTE SHEET'!C1349)</f>
        <v/>
      </c>
      <c s="73" t="str">
        <f>IF('S.D.PASTE SHEET'!D1349="","",'S.D.PASTE SHEET'!D1349)</f>
        <v/>
      </c>
      <c s="72" t="str">
        <f>IF('S.D.PASTE SHEET'!E1349="","",UPPER('S.D.PASTE SHEET'!E1349))</f>
        <v/>
      </c>
      <c s="72" t="str">
        <f>IF('S.D.PASTE SHEET'!F1349="","",'S.D.PASTE SHEET'!F1349)</f>
        <v/>
      </c>
      <c s="72" t="str">
        <f>IF('S.D.PASTE SHEET'!G1349="","",UPPER('S.D.PASTE SHEET'!G1349))</f>
        <v/>
      </c>
      <c s="72" t="str">
        <f>IF('S.D.PASTE SHEET'!H1349="","",UPPER('S.D.PASTE SHEET'!H1349))</f>
        <v/>
      </c>
      <c s="72" t="str">
        <f>IF('S.D.PASTE SHEET'!I1349="","",'S.D.PASTE SHEET'!I1349)</f>
        <v/>
      </c>
      <c s="73" t="str">
        <f>IF('S.D.PASTE SHEET'!J1349="","",'S.D.PASTE SHEET'!J1349)</f>
        <v/>
      </c>
      <c s="72" t="str">
        <f>IF('S.D.PASTE SHEET'!K1349="","",'S.D.PASTE SHEET'!K1349)</f>
        <v/>
      </c>
      <c s="72" t="str">
        <f>IF('S.D.PASTE SHEET'!L1349="","",'S.D.PASTE SHEET'!L1349)</f>
        <v/>
      </c>
      <c s="72" t="str">
        <f>IF('S.D.PASTE SHEET'!M1349="","",'S.D.PASTE SHEET'!M1349)</f>
        <v/>
      </c>
      <c s="72" t="str">
        <f>IF('S.D.PASTE SHEET'!N1349="","",'S.D.PASTE SHEET'!N1349)</f>
        <v/>
      </c>
      <c s="72" t="str">
        <f>IF('S.D.PASTE SHEET'!O1349="","",'S.D.PASTE SHEET'!O1349)</f>
        <v/>
      </c>
      <c s="72" t="str">
        <f>IF('S.D.PASTE SHEET'!P1349="","",'S.D.PASTE SHEET'!P1349)</f>
        <v/>
      </c>
      <c s="72" t="str">
        <f>IF('S.D.PASTE SHEET'!Q1349="","",'S.D.PASTE SHEET'!Q1349)</f>
        <v/>
      </c>
      <c s="72" t="str">
        <f>IF('S.D.PASTE SHEET'!R1349="","",'S.D.PASTE SHEET'!R1349)</f>
        <v/>
      </c>
      <c s="72" t="str">
        <f>IF('S.D.PASTE SHEET'!S1349="","",'S.D.PASTE SHEET'!S1349)</f>
        <v/>
      </c>
      <c s="72" t="str">
        <f>IF('S.D.PASTE SHEET'!T1349="","",'S.D.PASTE SHEET'!T1349)</f>
        <v/>
      </c>
      <c s="72" t="str">
        <f>IF('S.D.PASTE SHEET'!U1349="","",'S.D.PASTE SHEET'!U1349)</f>
        <v/>
      </c>
      <c s="72" t="str">
        <f>IF('S.D.PASTE SHEET'!V1349="","",'S.D.PASTE SHEET'!V1349)</f>
        <v/>
      </c>
      <c s="72" t="str">
        <f>IF('S.D.PASTE SHEET'!W1349="","",'S.D.PASTE SHEET'!W1349)</f>
        <v/>
      </c>
      <c s="72" t="str">
        <f>IF('S.D.PASTE SHEET'!X1349="","",'S.D.PASTE SHEET'!X1349)</f>
        <v/>
      </c>
      <c s="72" t="str">
        <f>IF('S.D.PASTE SHEET'!Y1349="","",'S.D.PASTE SHEET'!Y1349)</f>
        <v/>
      </c>
      <c s="72" t="str">
        <f>IF('S.D.PASTE SHEET'!Z1349="","",'S.D.PASTE SHEET'!Z1349)</f>
        <v/>
      </c>
      <c s="72" t="str">
        <f>IF('S.D.PASTE SHEET'!AA1349="","",'S.D.PASTE SHEET'!AA1349)</f>
        <v/>
      </c>
      <c s="72" t="str">
        <f>IF('S.D.PASTE SHEET'!AB1349="","",'S.D.PASTE SHEET'!AB1349)</f>
        <v/>
      </c>
      <c s="72" t="str">
        <f>IF('S.D.PASTE SHEET'!AC1349="","",'S.D.PASTE SHEET'!AC1349)</f>
        <v/>
      </c>
      <c s="72" t="str">
        <f>IF('S.D.PASTE SHEET'!AD1349="","",'S.D.PASTE SHEET'!AD1349)</f>
        <v/>
      </c>
      <c s="74"/>
      <c s="70" t="str">
        <f>IF(AK1349="","",IF(AK1349&gt;0,COUNT($AG$2:AG1349),""))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IF(BC1349="","",IF(BC1349&gt;0,COUNT($AY$2:AY1349),""))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0" spans="1:157" ht="15.75" customHeight="1">
      <c r="A1350" s="72" t="str">
        <f>IF('S.D.PASTE SHEET'!A1350="","",'S.D.PASTE SHEET'!A1350)</f>
        <v/>
      </c>
      <c s="72" t="str">
        <f>IF('S.D.PASTE SHEET'!B1350="","",'S.D.PASTE SHEET'!B1350)</f>
        <v/>
      </c>
      <c s="72" t="str">
        <f>IF('S.D.PASTE SHEET'!C1350="","",'S.D.PASTE SHEET'!C1350)</f>
        <v/>
      </c>
      <c s="73" t="str">
        <f>IF('S.D.PASTE SHEET'!D1350="","",'S.D.PASTE SHEET'!D1350)</f>
        <v/>
      </c>
      <c s="72" t="str">
        <f>IF('S.D.PASTE SHEET'!E1350="","",UPPER('S.D.PASTE SHEET'!E1350))</f>
        <v/>
      </c>
      <c s="72" t="str">
        <f>IF('S.D.PASTE SHEET'!F1350="","",'S.D.PASTE SHEET'!F1350)</f>
        <v/>
      </c>
      <c s="72" t="str">
        <f>IF('S.D.PASTE SHEET'!G1350="","",UPPER('S.D.PASTE SHEET'!G1350))</f>
        <v/>
      </c>
      <c s="72" t="str">
        <f>IF('S.D.PASTE SHEET'!H1350="","",UPPER('S.D.PASTE SHEET'!H1350))</f>
        <v/>
      </c>
      <c s="72" t="str">
        <f>IF('S.D.PASTE SHEET'!I1350="","",'S.D.PASTE SHEET'!I1350)</f>
        <v/>
      </c>
      <c s="73" t="str">
        <f>IF('S.D.PASTE SHEET'!J1350="","",'S.D.PASTE SHEET'!J1350)</f>
        <v/>
      </c>
      <c s="72" t="str">
        <f>IF('S.D.PASTE SHEET'!K1350="","",'S.D.PASTE SHEET'!K1350)</f>
        <v/>
      </c>
      <c s="72" t="str">
        <f>IF('S.D.PASTE SHEET'!L1350="","",'S.D.PASTE SHEET'!L1350)</f>
        <v/>
      </c>
      <c s="72" t="str">
        <f>IF('S.D.PASTE SHEET'!M1350="","",'S.D.PASTE SHEET'!M1350)</f>
        <v/>
      </c>
      <c s="72" t="str">
        <f>IF('S.D.PASTE SHEET'!N1350="","",'S.D.PASTE SHEET'!N1350)</f>
        <v/>
      </c>
      <c s="72" t="str">
        <f>IF('S.D.PASTE SHEET'!O1350="","",'S.D.PASTE SHEET'!O1350)</f>
        <v/>
      </c>
      <c s="72" t="str">
        <f>IF('S.D.PASTE SHEET'!P1350="","",'S.D.PASTE SHEET'!P1350)</f>
        <v/>
      </c>
      <c s="72" t="str">
        <f>IF('S.D.PASTE SHEET'!Q1350="","",'S.D.PASTE SHEET'!Q1350)</f>
        <v/>
      </c>
      <c s="72" t="str">
        <f>IF('S.D.PASTE SHEET'!R1350="","",'S.D.PASTE SHEET'!R1350)</f>
        <v/>
      </c>
      <c s="72" t="str">
        <f>IF('S.D.PASTE SHEET'!S1350="","",'S.D.PASTE SHEET'!S1350)</f>
        <v/>
      </c>
      <c s="72" t="str">
        <f>IF('S.D.PASTE SHEET'!T1350="","",'S.D.PASTE SHEET'!T1350)</f>
        <v/>
      </c>
      <c s="72" t="str">
        <f>IF('S.D.PASTE SHEET'!U1350="","",'S.D.PASTE SHEET'!U1350)</f>
        <v/>
      </c>
      <c s="72" t="str">
        <f>IF('S.D.PASTE SHEET'!V1350="","",'S.D.PASTE SHEET'!V1350)</f>
        <v/>
      </c>
      <c s="72" t="str">
        <f>IF('S.D.PASTE SHEET'!W1350="","",'S.D.PASTE SHEET'!W1350)</f>
        <v/>
      </c>
      <c s="72" t="str">
        <f>IF('S.D.PASTE SHEET'!X1350="","",'S.D.PASTE SHEET'!X1350)</f>
        <v/>
      </c>
      <c s="72" t="str">
        <f>IF('S.D.PASTE SHEET'!Y1350="","",'S.D.PASTE SHEET'!Y1350)</f>
        <v/>
      </c>
      <c s="72" t="str">
        <f>IF('S.D.PASTE SHEET'!Z1350="","",'S.D.PASTE SHEET'!Z1350)</f>
        <v/>
      </c>
      <c s="72" t="str">
        <f>IF('S.D.PASTE SHEET'!AA1350="","",'S.D.PASTE SHEET'!AA1350)</f>
        <v/>
      </c>
      <c s="72" t="str">
        <f>IF('S.D.PASTE SHEET'!AB1350="","",'S.D.PASTE SHEET'!AB1350)</f>
        <v/>
      </c>
      <c s="72" t="str">
        <f>IF('S.D.PASTE SHEET'!AC1350="","",'S.D.PASTE SHEET'!AC1350)</f>
        <v/>
      </c>
      <c s="72" t="str">
        <f>IF('S.D.PASTE SHEET'!AD1350="","",'S.D.PASTE SHEET'!AD1350)</f>
        <v/>
      </c>
      <c s="74"/>
      <c s="70" t="str">
        <f>IF(AK1350="","",IF(AK1350&gt;0,COUNT($AG$2:AG1350),""))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IF(BC1350="","",IF(BC1350&gt;0,COUNT($AY$2:AY1350),""))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1" spans="1:157" ht="15.75" customHeight="1">
      <c r="A1351" s="72" t="str">
        <f>IF('S.D.PASTE SHEET'!A1351="","",'S.D.PASTE SHEET'!A1351)</f>
        <v/>
      </c>
      <c s="72" t="str">
        <f>IF('S.D.PASTE SHEET'!B1351="","",'S.D.PASTE SHEET'!B1351)</f>
        <v/>
      </c>
      <c s="72" t="str">
        <f>IF('S.D.PASTE SHEET'!C1351="","",'S.D.PASTE SHEET'!C1351)</f>
        <v/>
      </c>
      <c s="73" t="str">
        <f>IF('S.D.PASTE SHEET'!D1351="","",'S.D.PASTE SHEET'!D1351)</f>
        <v/>
      </c>
      <c s="72" t="str">
        <f>IF('S.D.PASTE SHEET'!E1351="","",UPPER('S.D.PASTE SHEET'!E1351))</f>
        <v/>
      </c>
      <c s="72" t="str">
        <f>IF('S.D.PASTE SHEET'!F1351="","",'S.D.PASTE SHEET'!F1351)</f>
        <v/>
      </c>
      <c s="72" t="str">
        <f>IF('S.D.PASTE SHEET'!G1351="","",UPPER('S.D.PASTE SHEET'!G1351))</f>
        <v/>
      </c>
      <c s="72" t="str">
        <f>IF('S.D.PASTE SHEET'!H1351="","",UPPER('S.D.PASTE SHEET'!H1351))</f>
        <v/>
      </c>
      <c s="72" t="str">
        <f>IF('S.D.PASTE SHEET'!I1351="","",'S.D.PASTE SHEET'!I1351)</f>
        <v/>
      </c>
      <c s="73" t="str">
        <f>IF('S.D.PASTE SHEET'!J1351="","",'S.D.PASTE SHEET'!J1351)</f>
        <v/>
      </c>
      <c s="72" t="str">
        <f>IF('S.D.PASTE SHEET'!K1351="","",'S.D.PASTE SHEET'!K1351)</f>
        <v/>
      </c>
      <c s="72" t="str">
        <f>IF('S.D.PASTE SHEET'!L1351="","",'S.D.PASTE SHEET'!L1351)</f>
        <v/>
      </c>
      <c s="72" t="str">
        <f>IF('S.D.PASTE SHEET'!M1351="","",'S.D.PASTE SHEET'!M1351)</f>
        <v/>
      </c>
      <c s="72" t="str">
        <f>IF('S.D.PASTE SHEET'!N1351="","",'S.D.PASTE SHEET'!N1351)</f>
        <v/>
      </c>
      <c s="72" t="str">
        <f>IF('S.D.PASTE SHEET'!O1351="","",'S.D.PASTE SHEET'!O1351)</f>
        <v/>
      </c>
      <c s="72" t="str">
        <f>IF('S.D.PASTE SHEET'!P1351="","",'S.D.PASTE SHEET'!P1351)</f>
        <v/>
      </c>
      <c s="72" t="str">
        <f>IF('S.D.PASTE SHEET'!Q1351="","",'S.D.PASTE SHEET'!Q1351)</f>
        <v/>
      </c>
      <c s="72" t="str">
        <f>IF('S.D.PASTE SHEET'!R1351="","",'S.D.PASTE SHEET'!R1351)</f>
        <v/>
      </c>
      <c s="72" t="str">
        <f>IF('S.D.PASTE SHEET'!S1351="","",'S.D.PASTE SHEET'!S1351)</f>
        <v/>
      </c>
      <c s="72" t="str">
        <f>IF('S.D.PASTE SHEET'!T1351="","",'S.D.PASTE SHEET'!T1351)</f>
        <v/>
      </c>
      <c s="72" t="str">
        <f>IF('S.D.PASTE SHEET'!U1351="","",'S.D.PASTE SHEET'!U1351)</f>
        <v/>
      </c>
      <c s="72" t="str">
        <f>IF('S.D.PASTE SHEET'!V1351="","",'S.D.PASTE SHEET'!V1351)</f>
        <v/>
      </c>
      <c s="72" t="str">
        <f>IF('S.D.PASTE SHEET'!W1351="","",'S.D.PASTE SHEET'!W1351)</f>
        <v/>
      </c>
      <c s="72" t="str">
        <f>IF('S.D.PASTE SHEET'!X1351="","",'S.D.PASTE SHEET'!X1351)</f>
        <v/>
      </c>
      <c s="72" t="str">
        <f>IF('S.D.PASTE SHEET'!Y1351="","",'S.D.PASTE SHEET'!Y1351)</f>
        <v/>
      </c>
      <c s="72" t="str">
        <f>IF('S.D.PASTE SHEET'!Z1351="","",'S.D.PASTE SHEET'!Z1351)</f>
        <v/>
      </c>
      <c s="72" t="str">
        <f>IF('S.D.PASTE SHEET'!AA1351="","",'S.D.PASTE SHEET'!AA1351)</f>
        <v/>
      </c>
      <c s="72" t="str">
        <f>IF('S.D.PASTE SHEET'!AB1351="","",'S.D.PASTE SHEET'!AB1351)</f>
        <v/>
      </c>
      <c s="72" t="str">
        <f>IF('S.D.PASTE SHEET'!AC1351="","",'S.D.PASTE SHEET'!AC1351)</f>
        <v/>
      </c>
      <c s="72" t="str">
        <f>IF('S.D.PASTE SHEET'!AD1351="","",'S.D.PASTE SHEET'!AD1351)</f>
        <v/>
      </c>
      <c s="74"/>
      <c s="70" t="str">
        <f>IF(AK1351="","",IF(AK1351&gt;0,COUNT($AG$2:AG1351),""))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IF(BC1351="","",IF(BC1351&gt;0,COUNT($AY$2:AY1351),""))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2" spans="1:157" ht="15.75" customHeight="1">
      <c r="A1352" s="72" t="str">
        <f>IF('S.D.PASTE SHEET'!A1352="","",'S.D.PASTE SHEET'!A1352)</f>
        <v/>
      </c>
      <c s="72" t="str">
        <f>IF('S.D.PASTE SHEET'!B1352="","",'S.D.PASTE SHEET'!B1352)</f>
        <v/>
      </c>
      <c s="72" t="str">
        <f>IF('S.D.PASTE SHEET'!C1352="","",'S.D.PASTE SHEET'!C1352)</f>
        <v/>
      </c>
      <c s="73" t="str">
        <f>IF('S.D.PASTE SHEET'!D1352="","",'S.D.PASTE SHEET'!D1352)</f>
        <v/>
      </c>
      <c s="72" t="str">
        <f>IF('S.D.PASTE SHEET'!E1352="","",UPPER('S.D.PASTE SHEET'!E1352))</f>
        <v/>
      </c>
      <c s="72" t="str">
        <f>IF('S.D.PASTE SHEET'!F1352="","",'S.D.PASTE SHEET'!F1352)</f>
        <v/>
      </c>
      <c s="72" t="str">
        <f>IF('S.D.PASTE SHEET'!G1352="","",UPPER('S.D.PASTE SHEET'!G1352))</f>
        <v/>
      </c>
      <c s="72" t="str">
        <f>IF('S.D.PASTE SHEET'!H1352="","",UPPER('S.D.PASTE SHEET'!H1352))</f>
        <v/>
      </c>
      <c s="72" t="str">
        <f>IF('S.D.PASTE SHEET'!I1352="","",'S.D.PASTE SHEET'!I1352)</f>
        <v/>
      </c>
      <c s="73" t="str">
        <f>IF('S.D.PASTE SHEET'!J1352="","",'S.D.PASTE SHEET'!J1352)</f>
        <v/>
      </c>
      <c s="72" t="str">
        <f>IF('S.D.PASTE SHEET'!K1352="","",'S.D.PASTE SHEET'!K1352)</f>
        <v/>
      </c>
      <c s="72" t="str">
        <f>IF('S.D.PASTE SHEET'!L1352="","",'S.D.PASTE SHEET'!L1352)</f>
        <v/>
      </c>
      <c s="72" t="str">
        <f>IF('S.D.PASTE SHEET'!M1352="","",'S.D.PASTE SHEET'!M1352)</f>
        <v/>
      </c>
      <c s="72" t="str">
        <f>IF('S.D.PASTE SHEET'!N1352="","",'S.D.PASTE SHEET'!N1352)</f>
        <v/>
      </c>
      <c s="72" t="str">
        <f>IF('S.D.PASTE SHEET'!O1352="","",'S.D.PASTE SHEET'!O1352)</f>
        <v/>
      </c>
      <c s="72" t="str">
        <f>IF('S.D.PASTE SHEET'!P1352="","",'S.D.PASTE SHEET'!P1352)</f>
        <v/>
      </c>
      <c s="72" t="str">
        <f>IF('S.D.PASTE SHEET'!Q1352="","",'S.D.PASTE SHEET'!Q1352)</f>
        <v/>
      </c>
      <c s="72" t="str">
        <f>IF('S.D.PASTE SHEET'!R1352="","",'S.D.PASTE SHEET'!R1352)</f>
        <v/>
      </c>
      <c s="72" t="str">
        <f>IF('S.D.PASTE SHEET'!S1352="","",'S.D.PASTE SHEET'!S1352)</f>
        <v/>
      </c>
      <c s="72" t="str">
        <f>IF('S.D.PASTE SHEET'!T1352="","",'S.D.PASTE SHEET'!T1352)</f>
        <v/>
      </c>
      <c s="72" t="str">
        <f>IF('S.D.PASTE SHEET'!U1352="","",'S.D.PASTE SHEET'!U1352)</f>
        <v/>
      </c>
      <c s="72" t="str">
        <f>IF('S.D.PASTE SHEET'!V1352="","",'S.D.PASTE SHEET'!V1352)</f>
        <v/>
      </c>
      <c s="72" t="str">
        <f>IF('S.D.PASTE SHEET'!W1352="","",'S.D.PASTE SHEET'!W1352)</f>
        <v/>
      </c>
      <c s="72" t="str">
        <f>IF('S.D.PASTE SHEET'!X1352="","",'S.D.PASTE SHEET'!X1352)</f>
        <v/>
      </c>
      <c s="72" t="str">
        <f>IF('S.D.PASTE SHEET'!Y1352="","",'S.D.PASTE SHEET'!Y1352)</f>
        <v/>
      </c>
      <c s="72" t="str">
        <f>IF('S.D.PASTE SHEET'!Z1352="","",'S.D.PASTE SHEET'!Z1352)</f>
        <v/>
      </c>
      <c s="72" t="str">
        <f>IF('S.D.PASTE SHEET'!AA1352="","",'S.D.PASTE SHEET'!AA1352)</f>
        <v/>
      </c>
      <c s="72" t="str">
        <f>IF('S.D.PASTE SHEET'!AB1352="","",'S.D.PASTE SHEET'!AB1352)</f>
        <v/>
      </c>
      <c s="72" t="str">
        <f>IF('S.D.PASTE SHEET'!AC1352="","",'S.D.PASTE SHEET'!AC1352)</f>
        <v/>
      </c>
      <c s="72" t="str">
        <f>IF('S.D.PASTE SHEET'!AD1352="","",'S.D.PASTE SHEET'!AD1352)</f>
        <v/>
      </c>
      <c s="74"/>
      <c s="70" t="str">
        <f>IF(AK1352="","",IF(AK1352&gt;0,COUNT($AG$2:AG1352),""))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IF(BC1352="","",IF(BC1352&gt;0,COUNT($AY$2:AY1352),""))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3" spans="1:157" ht="15.75" customHeight="1">
      <c r="A1353" s="72" t="str">
        <f>IF('S.D.PASTE SHEET'!A1353="","",'S.D.PASTE SHEET'!A1353)</f>
        <v/>
      </c>
      <c s="72" t="str">
        <f>IF('S.D.PASTE SHEET'!B1353="","",'S.D.PASTE SHEET'!B1353)</f>
        <v/>
      </c>
      <c s="72" t="str">
        <f>IF('S.D.PASTE SHEET'!C1353="","",'S.D.PASTE SHEET'!C1353)</f>
        <v/>
      </c>
      <c s="73" t="str">
        <f>IF('S.D.PASTE SHEET'!D1353="","",'S.D.PASTE SHEET'!D1353)</f>
        <v/>
      </c>
      <c s="72" t="str">
        <f>IF('S.D.PASTE SHEET'!E1353="","",UPPER('S.D.PASTE SHEET'!E1353))</f>
        <v/>
      </c>
      <c s="72" t="str">
        <f>IF('S.D.PASTE SHEET'!F1353="","",'S.D.PASTE SHEET'!F1353)</f>
        <v/>
      </c>
      <c s="72" t="str">
        <f>IF('S.D.PASTE SHEET'!G1353="","",UPPER('S.D.PASTE SHEET'!G1353))</f>
        <v/>
      </c>
      <c s="72" t="str">
        <f>IF('S.D.PASTE SHEET'!H1353="","",UPPER('S.D.PASTE SHEET'!H1353))</f>
        <v/>
      </c>
      <c s="72" t="str">
        <f>IF('S.D.PASTE SHEET'!I1353="","",'S.D.PASTE SHEET'!I1353)</f>
        <v/>
      </c>
      <c s="73" t="str">
        <f>IF('S.D.PASTE SHEET'!J1353="","",'S.D.PASTE SHEET'!J1353)</f>
        <v/>
      </c>
      <c s="72" t="str">
        <f>IF('S.D.PASTE SHEET'!K1353="","",'S.D.PASTE SHEET'!K1353)</f>
        <v/>
      </c>
      <c s="72" t="str">
        <f>IF('S.D.PASTE SHEET'!L1353="","",'S.D.PASTE SHEET'!L1353)</f>
        <v/>
      </c>
      <c s="72" t="str">
        <f>IF('S.D.PASTE SHEET'!M1353="","",'S.D.PASTE SHEET'!M1353)</f>
        <v/>
      </c>
      <c s="72" t="str">
        <f>IF('S.D.PASTE SHEET'!N1353="","",'S.D.PASTE SHEET'!N1353)</f>
        <v/>
      </c>
      <c s="72" t="str">
        <f>IF('S.D.PASTE SHEET'!O1353="","",'S.D.PASTE SHEET'!O1353)</f>
        <v/>
      </c>
      <c s="72" t="str">
        <f>IF('S.D.PASTE SHEET'!P1353="","",'S.D.PASTE SHEET'!P1353)</f>
        <v/>
      </c>
      <c s="72" t="str">
        <f>IF('S.D.PASTE SHEET'!Q1353="","",'S.D.PASTE SHEET'!Q1353)</f>
        <v/>
      </c>
      <c s="72" t="str">
        <f>IF('S.D.PASTE SHEET'!R1353="","",'S.D.PASTE SHEET'!R1353)</f>
        <v/>
      </c>
      <c s="72" t="str">
        <f>IF('S.D.PASTE SHEET'!S1353="","",'S.D.PASTE SHEET'!S1353)</f>
        <v/>
      </c>
      <c s="72" t="str">
        <f>IF('S.D.PASTE SHEET'!T1353="","",'S.D.PASTE SHEET'!T1353)</f>
        <v/>
      </c>
      <c s="72" t="str">
        <f>IF('S.D.PASTE SHEET'!U1353="","",'S.D.PASTE SHEET'!U1353)</f>
        <v/>
      </c>
      <c s="72" t="str">
        <f>IF('S.D.PASTE SHEET'!V1353="","",'S.D.PASTE SHEET'!V1353)</f>
        <v/>
      </c>
      <c s="72" t="str">
        <f>IF('S.D.PASTE SHEET'!W1353="","",'S.D.PASTE SHEET'!W1353)</f>
        <v/>
      </c>
      <c s="72" t="str">
        <f>IF('S.D.PASTE SHEET'!X1353="","",'S.D.PASTE SHEET'!X1353)</f>
        <v/>
      </c>
      <c s="72" t="str">
        <f>IF('S.D.PASTE SHEET'!Y1353="","",'S.D.PASTE SHEET'!Y1353)</f>
        <v/>
      </c>
      <c s="72" t="str">
        <f>IF('S.D.PASTE SHEET'!Z1353="","",'S.D.PASTE SHEET'!Z1353)</f>
        <v/>
      </c>
      <c s="72" t="str">
        <f>IF('S.D.PASTE SHEET'!AA1353="","",'S.D.PASTE SHEET'!AA1353)</f>
        <v/>
      </c>
      <c s="72" t="str">
        <f>IF('S.D.PASTE SHEET'!AB1353="","",'S.D.PASTE SHEET'!AB1353)</f>
        <v/>
      </c>
      <c s="72" t="str">
        <f>IF('S.D.PASTE SHEET'!AC1353="","",'S.D.PASTE SHEET'!AC1353)</f>
        <v/>
      </c>
      <c s="72" t="str">
        <f>IF('S.D.PASTE SHEET'!AD1353="","",'S.D.PASTE SHEET'!AD1353)</f>
        <v/>
      </c>
      <c s="74"/>
      <c s="70" t="str">
        <f>IF(AK1353="","",IF(AK1353&gt;0,COUNT($AG$2:AG1353),""))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IF(BC1353="","",IF(BC1353&gt;0,COUNT($AY$2:AY1353),""))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4" spans="1:157" ht="15.75" customHeight="1">
      <c r="A1354" s="72" t="str">
        <f>IF('S.D.PASTE SHEET'!A1354="","",'S.D.PASTE SHEET'!A1354)</f>
        <v/>
      </c>
      <c s="72" t="str">
        <f>IF('S.D.PASTE SHEET'!B1354="","",'S.D.PASTE SHEET'!B1354)</f>
        <v/>
      </c>
      <c s="72" t="str">
        <f>IF('S.D.PASTE SHEET'!C1354="","",'S.D.PASTE SHEET'!C1354)</f>
        <v/>
      </c>
      <c s="73" t="str">
        <f>IF('S.D.PASTE SHEET'!D1354="","",'S.D.PASTE SHEET'!D1354)</f>
        <v/>
      </c>
      <c s="72" t="str">
        <f>IF('S.D.PASTE SHEET'!E1354="","",UPPER('S.D.PASTE SHEET'!E1354))</f>
        <v/>
      </c>
      <c s="72" t="str">
        <f>IF('S.D.PASTE SHEET'!F1354="","",'S.D.PASTE SHEET'!F1354)</f>
        <v/>
      </c>
      <c s="72" t="str">
        <f>IF('S.D.PASTE SHEET'!G1354="","",UPPER('S.D.PASTE SHEET'!G1354))</f>
        <v/>
      </c>
      <c s="72" t="str">
        <f>IF('S.D.PASTE SHEET'!H1354="","",UPPER('S.D.PASTE SHEET'!H1354))</f>
        <v/>
      </c>
      <c s="72" t="str">
        <f>IF('S.D.PASTE SHEET'!I1354="","",'S.D.PASTE SHEET'!I1354)</f>
        <v/>
      </c>
      <c s="73" t="str">
        <f>IF('S.D.PASTE SHEET'!J1354="","",'S.D.PASTE SHEET'!J1354)</f>
        <v/>
      </c>
      <c s="72" t="str">
        <f>IF('S.D.PASTE SHEET'!K1354="","",'S.D.PASTE SHEET'!K1354)</f>
        <v/>
      </c>
      <c s="72" t="str">
        <f>IF('S.D.PASTE SHEET'!L1354="","",'S.D.PASTE SHEET'!L1354)</f>
        <v/>
      </c>
      <c s="72" t="str">
        <f>IF('S.D.PASTE SHEET'!M1354="","",'S.D.PASTE SHEET'!M1354)</f>
        <v/>
      </c>
      <c s="72" t="str">
        <f>IF('S.D.PASTE SHEET'!N1354="","",'S.D.PASTE SHEET'!N1354)</f>
        <v/>
      </c>
      <c s="72" t="str">
        <f>IF('S.D.PASTE SHEET'!O1354="","",'S.D.PASTE SHEET'!O1354)</f>
        <v/>
      </c>
      <c s="72" t="str">
        <f>IF('S.D.PASTE SHEET'!P1354="","",'S.D.PASTE SHEET'!P1354)</f>
        <v/>
      </c>
      <c s="72" t="str">
        <f>IF('S.D.PASTE SHEET'!Q1354="","",'S.D.PASTE SHEET'!Q1354)</f>
        <v/>
      </c>
      <c s="72" t="str">
        <f>IF('S.D.PASTE SHEET'!R1354="","",'S.D.PASTE SHEET'!R1354)</f>
        <v/>
      </c>
      <c s="72" t="str">
        <f>IF('S.D.PASTE SHEET'!S1354="","",'S.D.PASTE SHEET'!S1354)</f>
        <v/>
      </c>
      <c s="72" t="str">
        <f>IF('S.D.PASTE SHEET'!T1354="","",'S.D.PASTE SHEET'!T1354)</f>
        <v/>
      </c>
      <c s="72" t="str">
        <f>IF('S.D.PASTE SHEET'!U1354="","",'S.D.PASTE SHEET'!U1354)</f>
        <v/>
      </c>
      <c s="72" t="str">
        <f>IF('S.D.PASTE SHEET'!V1354="","",'S.D.PASTE SHEET'!V1354)</f>
        <v/>
      </c>
      <c s="72" t="str">
        <f>IF('S.D.PASTE SHEET'!W1354="","",'S.D.PASTE SHEET'!W1354)</f>
        <v/>
      </c>
      <c s="72" t="str">
        <f>IF('S.D.PASTE SHEET'!X1354="","",'S.D.PASTE SHEET'!X1354)</f>
        <v/>
      </c>
      <c s="72" t="str">
        <f>IF('S.D.PASTE SHEET'!Y1354="","",'S.D.PASTE SHEET'!Y1354)</f>
        <v/>
      </c>
      <c s="72" t="str">
        <f>IF('S.D.PASTE SHEET'!Z1354="","",'S.D.PASTE SHEET'!Z1354)</f>
        <v/>
      </c>
      <c s="72" t="str">
        <f>IF('S.D.PASTE SHEET'!AA1354="","",'S.D.PASTE SHEET'!AA1354)</f>
        <v/>
      </c>
      <c s="72" t="str">
        <f>IF('S.D.PASTE SHEET'!AB1354="","",'S.D.PASTE SHEET'!AB1354)</f>
        <v/>
      </c>
      <c s="72" t="str">
        <f>IF('S.D.PASTE SHEET'!AC1354="","",'S.D.PASTE SHEET'!AC1354)</f>
        <v/>
      </c>
      <c s="72" t="str">
        <f>IF('S.D.PASTE SHEET'!AD1354="","",'S.D.PASTE SHEET'!AD1354)</f>
        <v/>
      </c>
      <c s="74"/>
      <c s="70" t="str">
        <f>IF(AK1354="","",IF(AK1354&gt;0,COUNT($AG$2:AG1354),""))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IF(BC1354="","",IF(BC1354&gt;0,COUNT($AY$2:AY1354),""))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5" spans="1:157" ht="15.75" customHeight="1">
      <c r="A1355" s="72" t="str">
        <f>IF('S.D.PASTE SHEET'!A1355="","",'S.D.PASTE SHEET'!A1355)</f>
        <v/>
      </c>
      <c s="72" t="str">
        <f>IF('S.D.PASTE SHEET'!B1355="","",'S.D.PASTE SHEET'!B1355)</f>
        <v/>
      </c>
      <c s="72" t="str">
        <f>IF('S.D.PASTE SHEET'!C1355="","",'S.D.PASTE SHEET'!C1355)</f>
        <v/>
      </c>
      <c s="73" t="str">
        <f>IF('S.D.PASTE SHEET'!D1355="","",'S.D.PASTE SHEET'!D1355)</f>
        <v/>
      </c>
      <c s="72" t="str">
        <f>IF('S.D.PASTE SHEET'!E1355="","",UPPER('S.D.PASTE SHEET'!E1355))</f>
        <v/>
      </c>
      <c s="72" t="str">
        <f>IF('S.D.PASTE SHEET'!F1355="","",'S.D.PASTE SHEET'!F1355)</f>
        <v/>
      </c>
      <c s="72" t="str">
        <f>IF('S.D.PASTE SHEET'!G1355="","",UPPER('S.D.PASTE SHEET'!G1355))</f>
        <v/>
      </c>
      <c s="72" t="str">
        <f>IF('S.D.PASTE SHEET'!H1355="","",UPPER('S.D.PASTE SHEET'!H1355))</f>
        <v/>
      </c>
      <c s="72" t="str">
        <f>IF('S.D.PASTE SHEET'!I1355="","",'S.D.PASTE SHEET'!I1355)</f>
        <v/>
      </c>
      <c s="73" t="str">
        <f>IF('S.D.PASTE SHEET'!J1355="","",'S.D.PASTE SHEET'!J1355)</f>
        <v/>
      </c>
      <c s="72" t="str">
        <f>IF('S.D.PASTE SHEET'!K1355="","",'S.D.PASTE SHEET'!K1355)</f>
        <v/>
      </c>
      <c s="72" t="str">
        <f>IF('S.D.PASTE SHEET'!L1355="","",'S.D.PASTE SHEET'!L1355)</f>
        <v/>
      </c>
      <c s="72" t="str">
        <f>IF('S.D.PASTE SHEET'!M1355="","",'S.D.PASTE SHEET'!M1355)</f>
        <v/>
      </c>
      <c s="72" t="str">
        <f>IF('S.D.PASTE SHEET'!N1355="","",'S.D.PASTE SHEET'!N1355)</f>
        <v/>
      </c>
      <c s="72" t="str">
        <f>IF('S.D.PASTE SHEET'!O1355="","",'S.D.PASTE SHEET'!O1355)</f>
        <v/>
      </c>
      <c s="72" t="str">
        <f>IF('S.D.PASTE SHEET'!P1355="","",'S.D.PASTE SHEET'!P1355)</f>
        <v/>
      </c>
      <c s="72" t="str">
        <f>IF('S.D.PASTE SHEET'!Q1355="","",'S.D.PASTE SHEET'!Q1355)</f>
        <v/>
      </c>
      <c s="72" t="str">
        <f>IF('S.D.PASTE SHEET'!R1355="","",'S.D.PASTE SHEET'!R1355)</f>
        <v/>
      </c>
      <c s="72" t="str">
        <f>IF('S.D.PASTE SHEET'!S1355="","",'S.D.PASTE SHEET'!S1355)</f>
        <v/>
      </c>
      <c s="72" t="str">
        <f>IF('S.D.PASTE SHEET'!T1355="","",'S.D.PASTE SHEET'!T1355)</f>
        <v/>
      </c>
      <c s="72" t="str">
        <f>IF('S.D.PASTE SHEET'!U1355="","",'S.D.PASTE SHEET'!U1355)</f>
        <v/>
      </c>
      <c s="72" t="str">
        <f>IF('S.D.PASTE SHEET'!V1355="","",'S.D.PASTE SHEET'!V1355)</f>
        <v/>
      </c>
      <c s="72" t="str">
        <f>IF('S.D.PASTE SHEET'!W1355="","",'S.D.PASTE SHEET'!W1355)</f>
        <v/>
      </c>
      <c s="72" t="str">
        <f>IF('S.D.PASTE SHEET'!X1355="","",'S.D.PASTE SHEET'!X1355)</f>
        <v/>
      </c>
      <c s="72" t="str">
        <f>IF('S.D.PASTE SHEET'!Y1355="","",'S.D.PASTE SHEET'!Y1355)</f>
        <v/>
      </c>
      <c s="72" t="str">
        <f>IF('S.D.PASTE SHEET'!Z1355="","",'S.D.PASTE SHEET'!Z1355)</f>
        <v/>
      </c>
      <c s="72" t="str">
        <f>IF('S.D.PASTE SHEET'!AA1355="","",'S.D.PASTE SHEET'!AA1355)</f>
        <v/>
      </c>
      <c s="72" t="str">
        <f>IF('S.D.PASTE SHEET'!AB1355="","",'S.D.PASTE SHEET'!AB1355)</f>
        <v/>
      </c>
      <c s="72" t="str">
        <f>IF('S.D.PASTE SHEET'!AC1355="","",'S.D.PASTE SHEET'!AC1355)</f>
        <v/>
      </c>
      <c s="72" t="str">
        <f>IF('S.D.PASTE SHEET'!AD1355="","",'S.D.PASTE SHEET'!AD1355)</f>
        <v/>
      </c>
      <c s="74"/>
      <c s="70" t="str">
        <f>IF(AK1355="","",IF(AK1355&gt;0,COUNT($AG$2:AG1355),""))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IF(BC1355="","",IF(BC1355&gt;0,COUNT($AY$2:AY1355),""))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6" spans="1:157" ht="15.75" customHeight="1">
      <c r="A1356" s="72" t="str">
        <f>IF('S.D.PASTE SHEET'!A1356="","",'S.D.PASTE SHEET'!A1356)</f>
        <v/>
      </c>
      <c s="72" t="str">
        <f>IF('S.D.PASTE SHEET'!B1356="","",'S.D.PASTE SHEET'!B1356)</f>
        <v/>
      </c>
      <c s="72" t="str">
        <f>IF('S.D.PASTE SHEET'!C1356="","",'S.D.PASTE SHEET'!C1356)</f>
        <v/>
      </c>
      <c s="73" t="str">
        <f>IF('S.D.PASTE SHEET'!D1356="","",'S.D.PASTE SHEET'!D1356)</f>
        <v/>
      </c>
      <c s="72" t="str">
        <f>IF('S.D.PASTE SHEET'!E1356="","",UPPER('S.D.PASTE SHEET'!E1356))</f>
        <v/>
      </c>
      <c s="72" t="str">
        <f>IF('S.D.PASTE SHEET'!F1356="","",'S.D.PASTE SHEET'!F1356)</f>
        <v/>
      </c>
      <c s="72" t="str">
        <f>IF('S.D.PASTE SHEET'!G1356="","",UPPER('S.D.PASTE SHEET'!G1356))</f>
        <v/>
      </c>
      <c s="72" t="str">
        <f>IF('S.D.PASTE SHEET'!H1356="","",UPPER('S.D.PASTE SHEET'!H1356))</f>
        <v/>
      </c>
      <c s="72" t="str">
        <f>IF('S.D.PASTE SHEET'!I1356="","",'S.D.PASTE SHEET'!I1356)</f>
        <v/>
      </c>
      <c s="73" t="str">
        <f>IF('S.D.PASTE SHEET'!J1356="","",'S.D.PASTE SHEET'!J1356)</f>
        <v/>
      </c>
      <c s="72" t="str">
        <f>IF('S.D.PASTE SHEET'!K1356="","",'S.D.PASTE SHEET'!K1356)</f>
        <v/>
      </c>
      <c s="72" t="str">
        <f>IF('S.D.PASTE SHEET'!L1356="","",'S.D.PASTE SHEET'!L1356)</f>
        <v/>
      </c>
      <c s="72" t="str">
        <f>IF('S.D.PASTE SHEET'!M1356="","",'S.D.PASTE SHEET'!M1356)</f>
        <v/>
      </c>
      <c s="72" t="str">
        <f>IF('S.D.PASTE SHEET'!N1356="","",'S.D.PASTE SHEET'!N1356)</f>
        <v/>
      </c>
      <c s="72" t="str">
        <f>IF('S.D.PASTE SHEET'!O1356="","",'S.D.PASTE SHEET'!O1356)</f>
        <v/>
      </c>
      <c s="72" t="str">
        <f>IF('S.D.PASTE SHEET'!P1356="","",'S.D.PASTE SHEET'!P1356)</f>
        <v/>
      </c>
      <c s="72" t="str">
        <f>IF('S.D.PASTE SHEET'!Q1356="","",'S.D.PASTE SHEET'!Q1356)</f>
        <v/>
      </c>
      <c s="72" t="str">
        <f>IF('S.D.PASTE SHEET'!R1356="","",'S.D.PASTE SHEET'!R1356)</f>
        <v/>
      </c>
      <c s="72" t="str">
        <f>IF('S.D.PASTE SHEET'!S1356="","",'S.D.PASTE SHEET'!S1356)</f>
        <v/>
      </c>
      <c s="72" t="str">
        <f>IF('S.D.PASTE SHEET'!T1356="","",'S.D.PASTE SHEET'!T1356)</f>
        <v/>
      </c>
      <c s="72" t="str">
        <f>IF('S.D.PASTE SHEET'!U1356="","",'S.D.PASTE SHEET'!U1356)</f>
        <v/>
      </c>
      <c s="72" t="str">
        <f>IF('S.D.PASTE SHEET'!V1356="","",'S.D.PASTE SHEET'!V1356)</f>
        <v/>
      </c>
      <c s="72" t="str">
        <f>IF('S.D.PASTE SHEET'!W1356="","",'S.D.PASTE SHEET'!W1356)</f>
        <v/>
      </c>
      <c s="72" t="str">
        <f>IF('S.D.PASTE SHEET'!X1356="","",'S.D.PASTE SHEET'!X1356)</f>
        <v/>
      </c>
      <c s="72" t="str">
        <f>IF('S.D.PASTE SHEET'!Y1356="","",'S.D.PASTE SHEET'!Y1356)</f>
        <v/>
      </c>
      <c s="72" t="str">
        <f>IF('S.D.PASTE SHEET'!Z1356="","",'S.D.PASTE SHEET'!Z1356)</f>
        <v/>
      </c>
      <c s="72" t="str">
        <f>IF('S.D.PASTE SHEET'!AA1356="","",'S.D.PASTE SHEET'!AA1356)</f>
        <v/>
      </c>
      <c s="72" t="str">
        <f>IF('S.D.PASTE SHEET'!AB1356="","",'S.D.PASTE SHEET'!AB1356)</f>
        <v/>
      </c>
      <c s="72" t="str">
        <f>IF('S.D.PASTE SHEET'!AC1356="","",'S.D.PASTE SHEET'!AC1356)</f>
        <v/>
      </c>
      <c s="72" t="str">
        <f>IF('S.D.PASTE SHEET'!AD1356="","",'S.D.PASTE SHEET'!AD1356)</f>
        <v/>
      </c>
      <c s="74"/>
      <c s="70" t="str">
        <f>IF(AK1356="","",IF(AK1356&gt;0,COUNT($AG$2:AG1356),""))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IF(BC1356="","",IF(BC1356&gt;0,COUNT($AY$2:AY1356),""))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7" spans="1:157" ht="15.75" customHeight="1">
      <c r="A1357" s="72" t="str">
        <f>IF('S.D.PASTE SHEET'!A1357="","",'S.D.PASTE SHEET'!A1357)</f>
        <v/>
      </c>
      <c s="72" t="str">
        <f>IF('S.D.PASTE SHEET'!B1357="","",'S.D.PASTE SHEET'!B1357)</f>
        <v/>
      </c>
      <c s="72" t="str">
        <f>IF('S.D.PASTE SHEET'!C1357="","",'S.D.PASTE SHEET'!C1357)</f>
        <v/>
      </c>
      <c s="73" t="str">
        <f>IF('S.D.PASTE SHEET'!D1357="","",'S.D.PASTE SHEET'!D1357)</f>
        <v/>
      </c>
      <c s="72" t="str">
        <f>IF('S.D.PASTE SHEET'!E1357="","",UPPER('S.D.PASTE SHEET'!E1357))</f>
        <v/>
      </c>
      <c s="72" t="str">
        <f>IF('S.D.PASTE SHEET'!F1357="","",'S.D.PASTE SHEET'!F1357)</f>
        <v/>
      </c>
      <c s="72" t="str">
        <f>IF('S.D.PASTE SHEET'!G1357="","",UPPER('S.D.PASTE SHEET'!G1357))</f>
        <v/>
      </c>
      <c s="72" t="str">
        <f>IF('S.D.PASTE SHEET'!H1357="","",UPPER('S.D.PASTE SHEET'!H1357))</f>
        <v/>
      </c>
      <c s="72" t="str">
        <f>IF('S.D.PASTE SHEET'!I1357="","",'S.D.PASTE SHEET'!I1357)</f>
        <v/>
      </c>
      <c s="73" t="str">
        <f>IF('S.D.PASTE SHEET'!J1357="","",'S.D.PASTE SHEET'!J1357)</f>
        <v/>
      </c>
      <c s="72" t="str">
        <f>IF('S.D.PASTE SHEET'!K1357="","",'S.D.PASTE SHEET'!K1357)</f>
        <v/>
      </c>
      <c s="72" t="str">
        <f>IF('S.D.PASTE SHEET'!L1357="","",'S.D.PASTE SHEET'!L1357)</f>
        <v/>
      </c>
      <c s="72" t="str">
        <f>IF('S.D.PASTE SHEET'!M1357="","",'S.D.PASTE SHEET'!M1357)</f>
        <v/>
      </c>
      <c s="72" t="str">
        <f>IF('S.D.PASTE SHEET'!N1357="","",'S.D.PASTE SHEET'!N1357)</f>
        <v/>
      </c>
      <c s="72" t="str">
        <f>IF('S.D.PASTE SHEET'!O1357="","",'S.D.PASTE SHEET'!O1357)</f>
        <v/>
      </c>
      <c s="72" t="str">
        <f>IF('S.D.PASTE SHEET'!P1357="","",'S.D.PASTE SHEET'!P1357)</f>
        <v/>
      </c>
      <c s="72" t="str">
        <f>IF('S.D.PASTE SHEET'!Q1357="","",'S.D.PASTE SHEET'!Q1357)</f>
        <v/>
      </c>
      <c s="72" t="str">
        <f>IF('S.D.PASTE SHEET'!R1357="","",'S.D.PASTE SHEET'!R1357)</f>
        <v/>
      </c>
      <c s="72" t="str">
        <f>IF('S.D.PASTE SHEET'!S1357="","",'S.D.PASTE SHEET'!S1357)</f>
        <v/>
      </c>
      <c s="72" t="str">
        <f>IF('S.D.PASTE SHEET'!T1357="","",'S.D.PASTE SHEET'!T1357)</f>
        <v/>
      </c>
      <c s="72" t="str">
        <f>IF('S.D.PASTE SHEET'!U1357="","",'S.D.PASTE SHEET'!U1357)</f>
        <v/>
      </c>
      <c s="72" t="str">
        <f>IF('S.D.PASTE SHEET'!V1357="","",'S.D.PASTE SHEET'!V1357)</f>
        <v/>
      </c>
      <c s="72" t="str">
        <f>IF('S.D.PASTE SHEET'!W1357="","",'S.D.PASTE SHEET'!W1357)</f>
        <v/>
      </c>
      <c s="72" t="str">
        <f>IF('S.D.PASTE SHEET'!X1357="","",'S.D.PASTE SHEET'!X1357)</f>
        <v/>
      </c>
      <c s="72" t="str">
        <f>IF('S.D.PASTE SHEET'!Y1357="","",'S.D.PASTE SHEET'!Y1357)</f>
        <v/>
      </c>
      <c s="72" t="str">
        <f>IF('S.D.PASTE SHEET'!Z1357="","",'S.D.PASTE SHEET'!Z1357)</f>
        <v/>
      </c>
      <c s="72" t="str">
        <f>IF('S.D.PASTE SHEET'!AA1357="","",'S.D.PASTE SHEET'!AA1357)</f>
        <v/>
      </c>
      <c s="72" t="str">
        <f>IF('S.D.PASTE SHEET'!AB1357="","",'S.D.PASTE SHEET'!AB1357)</f>
        <v/>
      </c>
      <c s="72" t="str">
        <f>IF('S.D.PASTE SHEET'!AC1357="","",'S.D.PASTE SHEET'!AC1357)</f>
        <v/>
      </c>
      <c s="72" t="str">
        <f>IF('S.D.PASTE SHEET'!AD1357="","",'S.D.PASTE SHEET'!AD1357)</f>
        <v/>
      </c>
      <c s="74"/>
      <c s="70" t="str">
        <f>IF(AK1357="","",IF(AK1357&gt;0,COUNT($AG$2:AG1357),""))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IF(BC1357="","",IF(BC1357&gt;0,COUNT($AY$2:AY1357),""))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8" spans="1:157" ht="15.75" customHeight="1">
      <c r="A1358" s="72" t="str">
        <f>IF('S.D.PASTE SHEET'!A1358="","",'S.D.PASTE SHEET'!A1358)</f>
        <v/>
      </c>
      <c s="72" t="str">
        <f>IF('S.D.PASTE SHEET'!B1358="","",'S.D.PASTE SHEET'!B1358)</f>
        <v/>
      </c>
      <c s="72" t="str">
        <f>IF('S.D.PASTE SHEET'!C1358="","",'S.D.PASTE SHEET'!C1358)</f>
        <v/>
      </c>
      <c s="73" t="str">
        <f>IF('S.D.PASTE SHEET'!D1358="","",'S.D.PASTE SHEET'!D1358)</f>
        <v/>
      </c>
      <c s="72" t="str">
        <f>IF('S.D.PASTE SHEET'!E1358="","",UPPER('S.D.PASTE SHEET'!E1358))</f>
        <v/>
      </c>
      <c s="72" t="str">
        <f>IF('S.D.PASTE SHEET'!F1358="","",'S.D.PASTE SHEET'!F1358)</f>
        <v/>
      </c>
      <c s="72" t="str">
        <f>IF('S.D.PASTE SHEET'!G1358="","",UPPER('S.D.PASTE SHEET'!G1358))</f>
        <v/>
      </c>
      <c s="72" t="str">
        <f>IF('S.D.PASTE SHEET'!H1358="","",UPPER('S.D.PASTE SHEET'!H1358))</f>
        <v/>
      </c>
      <c s="72" t="str">
        <f>IF('S.D.PASTE SHEET'!I1358="","",'S.D.PASTE SHEET'!I1358)</f>
        <v/>
      </c>
      <c s="73" t="str">
        <f>IF('S.D.PASTE SHEET'!J1358="","",'S.D.PASTE SHEET'!J1358)</f>
        <v/>
      </c>
      <c s="72" t="str">
        <f>IF('S.D.PASTE SHEET'!K1358="","",'S.D.PASTE SHEET'!K1358)</f>
        <v/>
      </c>
      <c s="72" t="str">
        <f>IF('S.D.PASTE SHEET'!L1358="","",'S.D.PASTE SHEET'!L1358)</f>
        <v/>
      </c>
      <c s="72" t="str">
        <f>IF('S.D.PASTE SHEET'!M1358="","",'S.D.PASTE SHEET'!M1358)</f>
        <v/>
      </c>
      <c s="72" t="str">
        <f>IF('S.D.PASTE SHEET'!N1358="","",'S.D.PASTE SHEET'!N1358)</f>
        <v/>
      </c>
      <c s="72" t="str">
        <f>IF('S.D.PASTE SHEET'!O1358="","",'S.D.PASTE SHEET'!O1358)</f>
        <v/>
      </c>
      <c s="72" t="str">
        <f>IF('S.D.PASTE SHEET'!P1358="","",'S.D.PASTE SHEET'!P1358)</f>
        <v/>
      </c>
      <c s="72" t="str">
        <f>IF('S.D.PASTE SHEET'!Q1358="","",'S.D.PASTE SHEET'!Q1358)</f>
        <v/>
      </c>
      <c s="72" t="str">
        <f>IF('S.D.PASTE SHEET'!R1358="","",'S.D.PASTE SHEET'!R1358)</f>
        <v/>
      </c>
      <c s="72" t="str">
        <f>IF('S.D.PASTE SHEET'!S1358="","",'S.D.PASTE SHEET'!S1358)</f>
        <v/>
      </c>
      <c s="72" t="str">
        <f>IF('S.D.PASTE SHEET'!T1358="","",'S.D.PASTE SHEET'!T1358)</f>
        <v/>
      </c>
      <c s="72" t="str">
        <f>IF('S.D.PASTE SHEET'!U1358="","",'S.D.PASTE SHEET'!U1358)</f>
        <v/>
      </c>
      <c s="72" t="str">
        <f>IF('S.D.PASTE SHEET'!V1358="","",'S.D.PASTE SHEET'!V1358)</f>
        <v/>
      </c>
      <c s="72" t="str">
        <f>IF('S.D.PASTE SHEET'!W1358="","",'S.D.PASTE SHEET'!W1358)</f>
        <v/>
      </c>
      <c s="72" t="str">
        <f>IF('S.D.PASTE SHEET'!X1358="","",'S.D.PASTE SHEET'!X1358)</f>
        <v/>
      </c>
      <c s="72" t="str">
        <f>IF('S.D.PASTE SHEET'!Y1358="","",'S.D.PASTE SHEET'!Y1358)</f>
        <v/>
      </c>
      <c s="72" t="str">
        <f>IF('S.D.PASTE SHEET'!Z1358="","",'S.D.PASTE SHEET'!Z1358)</f>
        <v/>
      </c>
      <c s="72" t="str">
        <f>IF('S.D.PASTE SHEET'!AA1358="","",'S.D.PASTE SHEET'!AA1358)</f>
        <v/>
      </c>
      <c s="72" t="str">
        <f>IF('S.D.PASTE SHEET'!AB1358="","",'S.D.PASTE SHEET'!AB1358)</f>
        <v/>
      </c>
      <c s="72" t="str">
        <f>IF('S.D.PASTE SHEET'!AC1358="","",'S.D.PASTE SHEET'!AC1358)</f>
        <v/>
      </c>
      <c s="72" t="str">
        <f>IF('S.D.PASTE SHEET'!AD1358="","",'S.D.PASTE SHEET'!AD1358)</f>
        <v/>
      </c>
      <c s="74"/>
      <c s="70" t="str">
        <f>IF(AK1358="","",IF(AK1358&gt;0,COUNT($AG$2:AG1358),""))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IF(BC1358="","",IF(BC1358&gt;0,COUNT($AY$2:AY1358),""))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59" spans="1:157" ht="15.75" customHeight="1">
      <c r="A1359" s="72" t="str">
        <f>IF('S.D.PASTE SHEET'!A1359="","",'S.D.PASTE SHEET'!A1359)</f>
        <v/>
      </c>
      <c s="72" t="str">
        <f>IF('S.D.PASTE SHEET'!B1359="","",'S.D.PASTE SHEET'!B1359)</f>
        <v/>
      </c>
      <c s="72" t="str">
        <f>IF('S.D.PASTE SHEET'!C1359="","",'S.D.PASTE SHEET'!C1359)</f>
        <v/>
      </c>
      <c s="73" t="str">
        <f>IF('S.D.PASTE SHEET'!D1359="","",'S.D.PASTE SHEET'!D1359)</f>
        <v/>
      </c>
      <c s="72" t="str">
        <f>IF('S.D.PASTE SHEET'!E1359="","",UPPER('S.D.PASTE SHEET'!E1359))</f>
        <v/>
      </c>
      <c s="72" t="str">
        <f>IF('S.D.PASTE SHEET'!F1359="","",'S.D.PASTE SHEET'!F1359)</f>
        <v/>
      </c>
      <c s="72" t="str">
        <f>IF('S.D.PASTE SHEET'!G1359="","",UPPER('S.D.PASTE SHEET'!G1359))</f>
        <v/>
      </c>
      <c s="72" t="str">
        <f>IF('S.D.PASTE SHEET'!H1359="","",UPPER('S.D.PASTE SHEET'!H1359))</f>
        <v/>
      </c>
      <c s="72" t="str">
        <f>IF('S.D.PASTE SHEET'!I1359="","",'S.D.PASTE SHEET'!I1359)</f>
        <v/>
      </c>
      <c s="73" t="str">
        <f>IF('S.D.PASTE SHEET'!J1359="","",'S.D.PASTE SHEET'!J1359)</f>
        <v/>
      </c>
      <c s="72" t="str">
        <f>IF('S.D.PASTE SHEET'!K1359="","",'S.D.PASTE SHEET'!K1359)</f>
        <v/>
      </c>
      <c s="72" t="str">
        <f>IF('S.D.PASTE SHEET'!L1359="","",'S.D.PASTE SHEET'!L1359)</f>
        <v/>
      </c>
      <c s="72" t="str">
        <f>IF('S.D.PASTE SHEET'!M1359="","",'S.D.PASTE SHEET'!M1359)</f>
        <v/>
      </c>
      <c s="72" t="str">
        <f>IF('S.D.PASTE SHEET'!N1359="","",'S.D.PASTE SHEET'!N1359)</f>
        <v/>
      </c>
      <c s="72" t="str">
        <f>IF('S.D.PASTE SHEET'!O1359="","",'S.D.PASTE SHEET'!O1359)</f>
        <v/>
      </c>
      <c s="72" t="str">
        <f>IF('S.D.PASTE SHEET'!P1359="","",'S.D.PASTE SHEET'!P1359)</f>
        <v/>
      </c>
      <c s="72" t="str">
        <f>IF('S.D.PASTE SHEET'!Q1359="","",'S.D.PASTE SHEET'!Q1359)</f>
        <v/>
      </c>
      <c s="72" t="str">
        <f>IF('S.D.PASTE SHEET'!R1359="","",'S.D.PASTE SHEET'!R1359)</f>
        <v/>
      </c>
      <c s="72" t="str">
        <f>IF('S.D.PASTE SHEET'!S1359="","",'S.D.PASTE SHEET'!S1359)</f>
        <v/>
      </c>
      <c s="72" t="str">
        <f>IF('S.D.PASTE SHEET'!T1359="","",'S.D.PASTE SHEET'!T1359)</f>
        <v/>
      </c>
      <c s="72" t="str">
        <f>IF('S.D.PASTE SHEET'!U1359="","",'S.D.PASTE SHEET'!U1359)</f>
        <v/>
      </c>
      <c s="72" t="str">
        <f>IF('S.D.PASTE SHEET'!V1359="","",'S.D.PASTE SHEET'!V1359)</f>
        <v/>
      </c>
      <c s="72" t="str">
        <f>IF('S.D.PASTE SHEET'!W1359="","",'S.D.PASTE SHEET'!W1359)</f>
        <v/>
      </c>
      <c s="72" t="str">
        <f>IF('S.D.PASTE SHEET'!X1359="","",'S.D.PASTE SHEET'!X1359)</f>
        <v/>
      </c>
      <c s="72" t="str">
        <f>IF('S.D.PASTE SHEET'!Y1359="","",'S.D.PASTE SHEET'!Y1359)</f>
        <v/>
      </c>
      <c s="72" t="str">
        <f>IF('S.D.PASTE SHEET'!Z1359="","",'S.D.PASTE SHEET'!Z1359)</f>
        <v/>
      </c>
      <c s="72" t="str">
        <f>IF('S.D.PASTE SHEET'!AA1359="","",'S.D.PASTE SHEET'!AA1359)</f>
        <v/>
      </c>
      <c s="72" t="str">
        <f>IF('S.D.PASTE SHEET'!AB1359="","",'S.D.PASTE SHEET'!AB1359)</f>
        <v/>
      </c>
      <c s="72" t="str">
        <f>IF('S.D.PASTE SHEET'!AC1359="","",'S.D.PASTE SHEET'!AC1359)</f>
        <v/>
      </c>
      <c s="72" t="str">
        <f>IF('S.D.PASTE SHEET'!AD1359="","",'S.D.PASTE SHEET'!AD1359)</f>
        <v/>
      </c>
      <c s="74"/>
      <c s="70" t="str">
        <f>IF(AK1359="","",IF(AK1359&gt;0,COUNT($AG$2:AG1359),""))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IF(BC1359="","",IF(BC1359&gt;0,COUNT($AY$2:AY1359),""))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0" spans="1:157" ht="15.75" customHeight="1">
      <c r="A1360" s="72" t="str">
        <f>IF('S.D.PASTE SHEET'!A1360="","",'S.D.PASTE SHEET'!A1360)</f>
        <v/>
      </c>
      <c s="72" t="str">
        <f>IF('S.D.PASTE SHEET'!B1360="","",'S.D.PASTE SHEET'!B1360)</f>
        <v/>
      </c>
      <c s="72" t="str">
        <f>IF('S.D.PASTE SHEET'!C1360="","",'S.D.PASTE SHEET'!C1360)</f>
        <v/>
      </c>
      <c s="73" t="str">
        <f>IF('S.D.PASTE SHEET'!D1360="","",'S.D.PASTE SHEET'!D1360)</f>
        <v/>
      </c>
      <c s="72" t="str">
        <f>IF('S.D.PASTE SHEET'!E1360="","",UPPER('S.D.PASTE SHEET'!E1360))</f>
        <v/>
      </c>
      <c s="72" t="str">
        <f>IF('S.D.PASTE SHEET'!F1360="","",'S.D.PASTE SHEET'!F1360)</f>
        <v/>
      </c>
      <c s="72" t="str">
        <f>IF('S.D.PASTE SHEET'!G1360="","",UPPER('S.D.PASTE SHEET'!G1360))</f>
        <v/>
      </c>
      <c s="72" t="str">
        <f>IF('S.D.PASTE SHEET'!H1360="","",UPPER('S.D.PASTE SHEET'!H1360))</f>
        <v/>
      </c>
      <c s="72" t="str">
        <f>IF('S.D.PASTE SHEET'!I1360="","",'S.D.PASTE SHEET'!I1360)</f>
        <v/>
      </c>
      <c s="73" t="str">
        <f>IF('S.D.PASTE SHEET'!J1360="","",'S.D.PASTE SHEET'!J1360)</f>
        <v/>
      </c>
      <c s="72" t="str">
        <f>IF('S.D.PASTE SHEET'!K1360="","",'S.D.PASTE SHEET'!K1360)</f>
        <v/>
      </c>
      <c s="72" t="str">
        <f>IF('S.D.PASTE SHEET'!L1360="","",'S.D.PASTE SHEET'!L1360)</f>
        <v/>
      </c>
      <c s="72" t="str">
        <f>IF('S.D.PASTE SHEET'!M1360="","",'S.D.PASTE SHEET'!M1360)</f>
        <v/>
      </c>
      <c s="72" t="str">
        <f>IF('S.D.PASTE SHEET'!N1360="","",'S.D.PASTE SHEET'!N1360)</f>
        <v/>
      </c>
      <c s="72" t="str">
        <f>IF('S.D.PASTE SHEET'!O1360="","",'S.D.PASTE SHEET'!O1360)</f>
        <v/>
      </c>
      <c s="72" t="str">
        <f>IF('S.D.PASTE SHEET'!P1360="","",'S.D.PASTE SHEET'!P1360)</f>
        <v/>
      </c>
      <c s="72" t="str">
        <f>IF('S.D.PASTE SHEET'!Q1360="","",'S.D.PASTE SHEET'!Q1360)</f>
        <v/>
      </c>
      <c s="72" t="str">
        <f>IF('S.D.PASTE SHEET'!R1360="","",'S.D.PASTE SHEET'!R1360)</f>
        <v/>
      </c>
      <c s="72" t="str">
        <f>IF('S.D.PASTE SHEET'!S1360="","",'S.D.PASTE SHEET'!S1360)</f>
        <v/>
      </c>
      <c s="72" t="str">
        <f>IF('S.D.PASTE SHEET'!T1360="","",'S.D.PASTE SHEET'!T1360)</f>
        <v/>
      </c>
      <c s="72" t="str">
        <f>IF('S.D.PASTE SHEET'!U1360="","",'S.D.PASTE SHEET'!U1360)</f>
        <v/>
      </c>
      <c s="72" t="str">
        <f>IF('S.D.PASTE SHEET'!V1360="","",'S.D.PASTE SHEET'!V1360)</f>
        <v/>
      </c>
      <c s="72" t="str">
        <f>IF('S.D.PASTE SHEET'!W1360="","",'S.D.PASTE SHEET'!W1360)</f>
        <v/>
      </c>
      <c s="72" t="str">
        <f>IF('S.D.PASTE SHEET'!X1360="","",'S.D.PASTE SHEET'!X1360)</f>
        <v/>
      </c>
      <c s="72" t="str">
        <f>IF('S.D.PASTE SHEET'!Y1360="","",'S.D.PASTE SHEET'!Y1360)</f>
        <v/>
      </c>
      <c s="72" t="str">
        <f>IF('S.D.PASTE SHEET'!Z1360="","",'S.D.PASTE SHEET'!Z1360)</f>
        <v/>
      </c>
      <c s="72" t="str">
        <f>IF('S.D.PASTE SHEET'!AA1360="","",'S.D.PASTE SHEET'!AA1360)</f>
        <v/>
      </c>
      <c s="72" t="str">
        <f>IF('S.D.PASTE SHEET'!AB1360="","",'S.D.PASTE SHEET'!AB1360)</f>
        <v/>
      </c>
      <c s="72" t="str">
        <f>IF('S.D.PASTE SHEET'!AC1360="","",'S.D.PASTE SHEET'!AC1360)</f>
        <v/>
      </c>
      <c s="72" t="str">
        <f>IF('S.D.PASTE SHEET'!AD1360="","",'S.D.PASTE SHEET'!AD1360)</f>
        <v/>
      </c>
      <c s="74"/>
      <c s="70" t="str">
        <f>IF(AK1360="","",IF(AK1360&gt;0,COUNT($AG$2:AG1360),""))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IF(BC1360="","",IF(BC1360&gt;0,COUNT($AY$2:AY1360),""))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1" spans="1:157" ht="15.75" customHeight="1">
      <c r="A1361" s="72" t="str">
        <f>IF('S.D.PASTE SHEET'!A1361="","",'S.D.PASTE SHEET'!A1361)</f>
        <v/>
      </c>
      <c s="72" t="str">
        <f>IF('S.D.PASTE SHEET'!B1361="","",'S.D.PASTE SHEET'!B1361)</f>
        <v/>
      </c>
      <c s="72" t="str">
        <f>IF('S.D.PASTE SHEET'!C1361="","",'S.D.PASTE SHEET'!C1361)</f>
        <v/>
      </c>
      <c s="73" t="str">
        <f>IF('S.D.PASTE SHEET'!D1361="","",'S.D.PASTE SHEET'!D1361)</f>
        <v/>
      </c>
      <c s="72" t="str">
        <f>IF('S.D.PASTE SHEET'!E1361="","",UPPER('S.D.PASTE SHEET'!E1361))</f>
        <v/>
      </c>
      <c s="72" t="str">
        <f>IF('S.D.PASTE SHEET'!F1361="","",'S.D.PASTE SHEET'!F1361)</f>
        <v/>
      </c>
      <c s="72" t="str">
        <f>IF('S.D.PASTE SHEET'!G1361="","",UPPER('S.D.PASTE SHEET'!G1361))</f>
        <v/>
      </c>
      <c s="72" t="str">
        <f>IF('S.D.PASTE SHEET'!H1361="","",UPPER('S.D.PASTE SHEET'!H1361))</f>
        <v/>
      </c>
      <c s="72" t="str">
        <f>IF('S.D.PASTE SHEET'!I1361="","",'S.D.PASTE SHEET'!I1361)</f>
        <v/>
      </c>
      <c s="73" t="str">
        <f>IF('S.D.PASTE SHEET'!J1361="","",'S.D.PASTE SHEET'!J1361)</f>
        <v/>
      </c>
      <c s="72" t="str">
        <f>IF('S.D.PASTE SHEET'!K1361="","",'S.D.PASTE SHEET'!K1361)</f>
        <v/>
      </c>
      <c s="72" t="str">
        <f>IF('S.D.PASTE SHEET'!L1361="","",'S.D.PASTE SHEET'!L1361)</f>
        <v/>
      </c>
      <c s="72" t="str">
        <f>IF('S.D.PASTE SHEET'!M1361="","",'S.D.PASTE SHEET'!M1361)</f>
        <v/>
      </c>
      <c s="72" t="str">
        <f>IF('S.D.PASTE SHEET'!N1361="","",'S.D.PASTE SHEET'!N1361)</f>
        <v/>
      </c>
      <c s="72" t="str">
        <f>IF('S.D.PASTE SHEET'!O1361="","",'S.D.PASTE SHEET'!O1361)</f>
        <v/>
      </c>
      <c s="72" t="str">
        <f>IF('S.D.PASTE SHEET'!P1361="","",'S.D.PASTE SHEET'!P1361)</f>
        <v/>
      </c>
      <c s="72" t="str">
        <f>IF('S.D.PASTE SHEET'!Q1361="","",'S.D.PASTE SHEET'!Q1361)</f>
        <v/>
      </c>
      <c s="72" t="str">
        <f>IF('S.D.PASTE SHEET'!R1361="","",'S.D.PASTE SHEET'!R1361)</f>
        <v/>
      </c>
      <c s="72" t="str">
        <f>IF('S.D.PASTE SHEET'!S1361="","",'S.D.PASTE SHEET'!S1361)</f>
        <v/>
      </c>
      <c s="72" t="str">
        <f>IF('S.D.PASTE SHEET'!T1361="","",'S.D.PASTE SHEET'!T1361)</f>
        <v/>
      </c>
      <c s="72" t="str">
        <f>IF('S.D.PASTE SHEET'!U1361="","",'S.D.PASTE SHEET'!U1361)</f>
        <v/>
      </c>
      <c s="72" t="str">
        <f>IF('S.D.PASTE SHEET'!V1361="","",'S.D.PASTE SHEET'!V1361)</f>
        <v/>
      </c>
      <c s="72" t="str">
        <f>IF('S.D.PASTE SHEET'!W1361="","",'S.D.PASTE SHEET'!W1361)</f>
        <v/>
      </c>
      <c s="72" t="str">
        <f>IF('S.D.PASTE SHEET'!X1361="","",'S.D.PASTE SHEET'!X1361)</f>
        <v/>
      </c>
      <c s="72" t="str">
        <f>IF('S.D.PASTE SHEET'!Y1361="","",'S.D.PASTE SHEET'!Y1361)</f>
        <v/>
      </c>
      <c s="72" t="str">
        <f>IF('S.D.PASTE SHEET'!Z1361="","",'S.D.PASTE SHEET'!Z1361)</f>
        <v/>
      </c>
      <c s="72" t="str">
        <f>IF('S.D.PASTE SHEET'!AA1361="","",'S.D.PASTE SHEET'!AA1361)</f>
        <v/>
      </c>
      <c s="72" t="str">
        <f>IF('S.D.PASTE SHEET'!AB1361="","",'S.D.PASTE SHEET'!AB1361)</f>
        <v/>
      </c>
      <c s="72" t="str">
        <f>IF('S.D.PASTE SHEET'!AC1361="","",'S.D.PASTE SHEET'!AC1361)</f>
        <v/>
      </c>
      <c s="72" t="str">
        <f>IF('S.D.PASTE SHEET'!AD1361="","",'S.D.PASTE SHEET'!AD1361)</f>
        <v/>
      </c>
      <c s="74"/>
      <c s="70" t="str">
        <f>IF(AK1361="","",IF(AK1361&gt;0,COUNT($AG$2:AG1361),""))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IF(BC1361="","",IF(BC1361&gt;0,COUNT($AY$2:AY1361),""))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2" spans="1:157" ht="15.75" customHeight="1">
      <c r="A1362" s="72" t="str">
        <f>IF('S.D.PASTE SHEET'!A1362="","",'S.D.PASTE SHEET'!A1362)</f>
        <v/>
      </c>
      <c s="72" t="str">
        <f>IF('S.D.PASTE SHEET'!B1362="","",'S.D.PASTE SHEET'!B1362)</f>
        <v/>
      </c>
      <c s="72" t="str">
        <f>IF('S.D.PASTE SHEET'!C1362="","",'S.D.PASTE SHEET'!C1362)</f>
        <v/>
      </c>
      <c s="73" t="str">
        <f>IF('S.D.PASTE SHEET'!D1362="","",'S.D.PASTE SHEET'!D1362)</f>
        <v/>
      </c>
      <c s="72" t="str">
        <f>IF('S.D.PASTE SHEET'!E1362="","",UPPER('S.D.PASTE SHEET'!E1362))</f>
        <v/>
      </c>
      <c s="72" t="str">
        <f>IF('S.D.PASTE SHEET'!F1362="","",'S.D.PASTE SHEET'!F1362)</f>
        <v/>
      </c>
      <c s="72" t="str">
        <f>IF('S.D.PASTE SHEET'!G1362="","",UPPER('S.D.PASTE SHEET'!G1362))</f>
        <v/>
      </c>
      <c s="72" t="str">
        <f>IF('S.D.PASTE SHEET'!H1362="","",UPPER('S.D.PASTE SHEET'!H1362))</f>
        <v/>
      </c>
      <c s="72" t="str">
        <f>IF('S.D.PASTE SHEET'!I1362="","",'S.D.PASTE SHEET'!I1362)</f>
        <v/>
      </c>
      <c s="73" t="str">
        <f>IF('S.D.PASTE SHEET'!J1362="","",'S.D.PASTE SHEET'!J1362)</f>
        <v/>
      </c>
      <c s="72" t="str">
        <f>IF('S.D.PASTE SHEET'!K1362="","",'S.D.PASTE SHEET'!K1362)</f>
        <v/>
      </c>
      <c s="72" t="str">
        <f>IF('S.D.PASTE SHEET'!L1362="","",'S.D.PASTE SHEET'!L1362)</f>
        <v/>
      </c>
      <c s="72" t="str">
        <f>IF('S.D.PASTE SHEET'!M1362="","",'S.D.PASTE SHEET'!M1362)</f>
        <v/>
      </c>
      <c s="72" t="str">
        <f>IF('S.D.PASTE SHEET'!N1362="","",'S.D.PASTE SHEET'!N1362)</f>
        <v/>
      </c>
      <c s="72" t="str">
        <f>IF('S.D.PASTE SHEET'!O1362="","",'S.D.PASTE SHEET'!O1362)</f>
        <v/>
      </c>
      <c s="72" t="str">
        <f>IF('S.D.PASTE SHEET'!P1362="","",'S.D.PASTE SHEET'!P1362)</f>
        <v/>
      </c>
      <c s="72" t="str">
        <f>IF('S.D.PASTE SHEET'!Q1362="","",'S.D.PASTE SHEET'!Q1362)</f>
        <v/>
      </c>
      <c s="72" t="str">
        <f>IF('S.D.PASTE SHEET'!R1362="","",'S.D.PASTE SHEET'!R1362)</f>
        <v/>
      </c>
      <c s="72" t="str">
        <f>IF('S.D.PASTE SHEET'!S1362="","",'S.D.PASTE SHEET'!S1362)</f>
        <v/>
      </c>
      <c s="72" t="str">
        <f>IF('S.D.PASTE SHEET'!T1362="","",'S.D.PASTE SHEET'!T1362)</f>
        <v/>
      </c>
      <c s="72" t="str">
        <f>IF('S.D.PASTE SHEET'!U1362="","",'S.D.PASTE SHEET'!U1362)</f>
        <v/>
      </c>
      <c s="72" t="str">
        <f>IF('S.D.PASTE SHEET'!V1362="","",'S.D.PASTE SHEET'!V1362)</f>
        <v/>
      </c>
      <c s="72" t="str">
        <f>IF('S.D.PASTE SHEET'!W1362="","",'S.D.PASTE SHEET'!W1362)</f>
        <v/>
      </c>
      <c s="72" t="str">
        <f>IF('S.D.PASTE SHEET'!X1362="","",'S.D.PASTE SHEET'!X1362)</f>
        <v/>
      </c>
      <c s="72" t="str">
        <f>IF('S.D.PASTE SHEET'!Y1362="","",'S.D.PASTE SHEET'!Y1362)</f>
        <v/>
      </c>
      <c s="72" t="str">
        <f>IF('S.D.PASTE SHEET'!Z1362="","",'S.D.PASTE SHEET'!Z1362)</f>
        <v/>
      </c>
      <c s="72" t="str">
        <f>IF('S.D.PASTE SHEET'!AA1362="","",'S.D.PASTE SHEET'!AA1362)</f>
        <v/>
      </c>
      <c s="72" t="str">
        <f>IF('S.D.PASTE SHEET'!AB1362="","",'S.D.PASTE SHEET'!AB1362)</f>
        <v/>
      </c>
      <c s="72" t="str">
        <f>IF('S.D.PASTE SHEET'!AC1362="","",'S.D.PASTE SHEET'!AC1362)</f>
        <v/>
      </c>
      <c s="72" t="str">
        <f>IF('S.D.PASTE SHEET'!AD1362="","",'S.D.PASTE SHEET'!AD1362)</f>
        <v/>
      </c>
      <c s="74"/>
      <c s="70" t="str">
        <f>IF(AK1362="","",IF(AK1362&gt;0,COUNT($AG$2:AG1362),""))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IF(BC1362="","",IF(BC1362&gt;0,COUNT($AY$2:AY1362),""))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3" spans="1:157" ht="15.75" customHeight="1">
      <c r="A1363" s="72" t="str">
        <f>IF('S.D.PASTE SHEET'!A1363="","",'S.D.PASTE SHEET'!A1363)</f>
        <v/>
      </c>
      <c s="72" t="str">
        <f>IF('S.D.PASTE SHEET'!B1363="","",'S.D.PASTE SHEET'!B1363)</f>
        <v/>
      </c>
      <c s="72" t="str">
        <f>IF('S.D.PASTE SHEET'!C1363="","",'S.D.PASTE SHEET'!C1363)</f>
        <v/>
      </c>
      <c s="73" t="str">
        <f>IF('S.D.PASTE SHEET'!D1363="","",'S.D.PASTE SHEET'!D1363)</f>
        <v/>
      </c>
      <c s="72" t="str">
        <f>IF('S.D.PASTE SHEET'!E1363="","",UPPER('S.D.PASTE SHEET'!E1363))</f>
        <v/>
      </c>
      <c s="72" t="str">
        <f>IF('S.D.PASTE SHEET'!F1363="","",'S.D.PASTE SHEET'!F1363)</f>
        <v/>
      </c>
      <c s="72" t="str">
        <f>IF('S.D.PASTE SHEET'!G1363="","",UPPER('S.D.PASTE SHEET'!G1363))</f>
        <v/>
      </c>
      <c s="72" t="str">
        <f>IF('S.D.PASTE SHEET'!H1363="","",UPPER('S.D.PASTE SHEET'!H1363))</f>
        <v/>
      </c>
      <c s="72" t="str">
        <f>IF('S.D.PASTE SHEET'!I1363="","",'S.D.PASTE SHEET'!I1363)</f>
        <v/>
      </c>
      <c s="73" t="str">
        <f>IF('S.D.PASTE SHEET'!J1363="","",'S.D.PASTE SHEET'!J1363)</f>
        <v/>
      </c>
      <c s="72" t="str">
        <f>IF('S.D.PASTE SHEET'!K1363="","",'S.D.PASTE SHEET'!K1363)</f>
        <v/>
      </c>
      <c s="72" t="str">
        <f>IF('S.D.PASTE SHEET'!L1363="","",'S.D.PASTE SHEET'!L1363)</f>
        <v/>
      </c>
      <c s="72" t="str">
        <f>IF('S.D.PASTE SHEET'!M1363="","",'S.D.PASTE SHEET'!M1363)</f>
        <v/>
      </c>
      <c s="72" t="str">
        <f>IF('S.D.PASTE SHEET'!N1363="","",'S.D.PASTE SHEET'!N1363)</f>
        <v/>
      </c>
      <c s="72" t="str">
        <f>IF('S.D.PASTE SHEET'!O1363="","",'S.D.PASTE SHEET'!O1363)</f>
        <v/>
      </c>
      <c s="72" t="str">
        <f>IF('S.D.PASTE SHEET'!P1363="","",'S.D.PASTE SHEET'!P1363)</f>
        <v/>
      </c>
      <c s="72" t="str">
        <f>IF('S.D.PASTE SHEET'!Q1363="","",'S.D.PASTE SHEET'!Q1363)</f>
        <v/>
      </c>
      <c s="72" t="str">
        <f>IF('S.D.PASTE SHEET'!R1363="","",'S.D.PASTE SHEET'!R1363)</f>
        <v/>
      </c>
      <c s="72" t="str">
        <f>IF('S.D.PASTE SHEET'!S1363="","",'S.D.PASTE SHEET'!S1363)</f>
        <v/>
      </c>
      <c s="72" t="str">
        <f>IF('S.D.PASTE SHEET'!T1363="","",'S.D.PASTE SHEET'!T1363)</f>
        <v/>
      </c>
      <c s="72" t="str">
        <f>IF('S.D.PASTE SHEET'!U1363="","",'S.D.PASTE SHEET'!U1363)</f>
        <v/>
      </c>
      <c s="72" t="str">
        <f>IF('S.D.PASTE SHEET'!V1363="","",'S.D.PASTE SHEET'!V1363)</f>
        <v/>
      </c>
      <c s="72" t="str">
        <f>IF('S.D.PASTE SHEET'!W1363="","",'S.D.PASTE SHEET'!W1363)</f>
        <v/>
      </c>
      <c s="72" t="str">
        <f>IF('S.D.PASTE SHEET'!X1363="","",'S.D.PASTE SHEET'!X1363)</f>
        <v/>
      </c>
      <c s="72" t="str">
        <f>IF('S.D.PASTE SHEET'!Y1363="","",'S.D.PASTE SHEET'!Y1363)</f>
        <v/>
      </c>
      <c s="72" t="str">
        <f>IF('S.D.PASTE SHEET'!Z1363="","",'S.D.PASTE SHEET'!Z1363)</f>
        <v/>
      </c>
      <c s="72" t="str">
        <f>IF('S.D.PASTE SHEET'!AA1363="","",'S.D.PASTE SHEET'!AA1363)</f>
        <v/>
      </c>
      <c s="72" t="str">
        <f>IF('S.D.PASTE SHEET'!AB1363="","",'S.D.PASTE SHEET'!AB1363)</f>
        <v/>
      </c>
      <c s="72" t="str">
        <f>IF('S.D.PASTE SHEET'!AC1363="","",'S.D.PASTE SHEET'!AC1363)</f>
        <v/>
      </c>
      <c s="72" t="str">
        <f>IF('S.D.PASTE SHEET'!AD1363="","",'S.D.PASTE SHEET'!AD1363)</f>
        <v/>
      </c>
      <c s="74"/>
      <c s="70" t="str">
        <f>IF(AK1363="","",IF(AK1363&gt;0,COUNT($AG$2:AG1363),""))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IF(BC1363="","",IF(BC1363&gt;0,COUNT($AY$2:AY1363),""))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4" spans="1:157" ht="15.75" customHeight="1">
      <c r="A1364" s="72" t="str">
        <f>IF('S.D.PASTE SHEET'!A1364="","",'S.D.PASTE SHEET'!A1364)</f>
        <v/>
      </c>
      <c s="72" t="str">
        <f>IF('S.D.PASTE SHEET'!B1364="","",'S.D.PASTE SHEET'!B1364)</f>
        <v/>
      </c>
      <c s="72" t="str">
        <f>IF('S.D.PASTE SHEET'!C1364="","",'S.D.PASTE SHEET'!C1364)</f>
        <v/>
      </c>
      <c s="73" t="str">
        <f>IF('S.D.PASTE SHEET'!D1364="","",'S.D.PASTE SHEET'!D1364)</f>
        <v/>
      </c>
      <c s="72" t="str">
        <f>IF('S.D.PASTE SHEET'!E1364="","",UPPER('S.D.PASTE SHEET'!E1364))</f>
        <v/>
      </c>
      <c s="72" t="str">
        <f>IF('S.D.PASTE SHEET'!F1364="","",'S.D.PASTE SHEET'!F1364)</f>
        <v/>
      </c>
      <c s="72" t="str">
        <f>IF('S.D.PASTE SHEET'!G1364="","",UPPER('S.D.PASTE SHEET'!G1364))</f>
        <v/>
      </c>
      <c s="72" t="str">
        <f>IF('S.D.PASTE SHEET'!H1364="","",UPPER('S.D.PASTE SHEET'!H1364))</f>
        <v/>
      </c>
      <c s="72" t="str">
        <f>IF('S.D.PASTE SHEET'!I1364="","",'S.D.PASTE SHEET'!I1364)</f>
        <v/>
      </c>
      <c s="73" t="str">
        <f>IF('S.D.PASTE SHEET'!J1364="","",'S.D.PASTE SHEET'!J1364)</f>
        <v/>
      </c>
      <c s="72" t="str">
        <f>IF('S.D.PASTE SHEET'!K1364="","",'S.D.PASTE SHEET'!K1364)</f>
        <v/>
      </c>
      <c s="72" t="str">
        <f>IF('S.D.PASTE SHEET'!L1364="","",'S.D.PASTE SHEET'!L1364)</f>
        <v/>
      </c>
      <c s="72" t="str">
        <f>IF('S.D.PASTE SHEET'!M1364="","",'S.D.PASTE SHEET'!M1364)</f>
        <v/>
      </c>
      <c s="72" t="str">
        <f>IF('S.D.PASTE SHEET'!N1364="","",'S.D.PASTE SHEET'!N1364)</f>
        <v/>
      </c>
      <c s="72" t="str">
        <f>IF('S.D.PASTE SHEET'!O1364="","",'S.D.PASTE SHEET'!O1364)</f>
        <v/>
      </c>
      <c s="72" t="str">
        <f>IF('S.D.PASTE SHEET'!P1364="","",'S.D.PASTE SHEET'!P1364)</f>
        <v/>
      </c>
      <c s="72" t="str">
        <f>IF('S.D.PASTE SHEET'!Q1364="","",'S.D.PASTE SHEET'!Q1364)</f>
        <v/>
      </c>
      <c s="72" t="str">
        <f>IF('S.D.PASTE SHEET'!R1364="","",'S.D.PASTE SHEET'!R1364)</f>
        <v/>
      </c>
      <c s="72" t="str">
        <f>IF('S.D.PASTE SHEET'!S1364="","",'S.D.PASTE SHEET'!S1364)</f>
        <v/>
      </c>
      <c s="72" t="str">
        <f>IF('S.D.PASTE SHEET'!T1364="","",'S.D.PASTE SHEET'!T1364)</f>
        <v/>
      </c>
      <c s="72" t="str">
        <f>IF('S.D.PASTE SHEET'!U1364="","",'S.D.PASTE SHEET'!U1364)</f>
        <v/>
      </c>
      <c s="72" t="str">
        <f>IF('S.D.PASTE SHEET'!V1364="","",'S.D.PASTE SHEET'!V1364)</f>
        <v/>
      </c>
      <c s="72" t="str">
        <f>IF('S.D.PASTE SHEET'!W1364="","",'S.D.PASTE SHEET'!W1364)</f>
        <v/>
      </c>
      <c s="72" t="str">
        <f>IF('S.D.PASTE SHEET'!X1364="","",'S.D.PASTE SHEET'!X1364)</f>
        <v/>
      </c>
      <c s="72" t="str">
        <f>IF('S.D.PASTE SHEET'!Y1364="","",'S.D.PASTE SHEET'!Y1364)</f>
        <v/>
      </c>
      <c s="72" t="str">
        <f>IF('S.D.PASTE SHEET'!Z1364="","",'S.D.PASTE SHEET'!Z1364)</f>
        <v/>
      </c>
      <c s="72" t="str">
        <f>IF('S.D.PASTE SHEET'!AA1364="","",'S.D.PASTE SHEET'!AA1364)</f>
        <v/>
      </c>
      <c s="72" t="str">
        <f>IF('S.D.PASTE SHEET'!AB1364="","",'S.D.PASTE SHEET'!AB1364)</f>
        <v/>
      </c>
      <c s="72" t="str">
        <f>IF('S.D.PASTE SHEET'!AC1364="","",'S.D.PASTE SHEET'!AC1364)</f>
        <v/>
      </c>
      <c s="72" t="str">
        <f>IF('S.D.PASTE SHEET'!AD1364="","",'S.D.PASTE SHEET'!AD1364)</f>
        <v/>
      </c>
      <c s="74"/>
      <c s="70" t="str">
        <f>IF(AK1364="","",IF(AK1364&gt;0,COUNT($AG$2:AG1364),""))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IF(BC1364="","",IF(BC1364&gt;0,COUNT($AY$2:AY1364),""))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5" spans="1:157" ht="15.75" customHeight="1">
      <c r="A1365" s="72" t="str">
        <f>IF('S.D.PASTE SHEET'!A1365="","",'S.D.PASTE SHEET'!A1365)</f>
        <v/>
      </c>
      <c s="72" t="str">
        <f>IF('S.D.PASTE SHEET'!B1365="","",'S.D.PASTE SHEET'!B1365)</f>
        <v/>
      </c>
      <c s="72" t="str">
        <f>IF('S.D.PASTE SHEET'!C1365="","",'S.D.PASTE SHEET'!C1365)</f>
        <v/>
      </c>
      <c s="73" t="str">
        <f>IF('S.D.PASTE SHEET'!D1365="","",'S.D.PASTE SHEET'!D1365)</f>
        <v/>
      </c>
      <c s="72" t="str">
        <f>IF('S.D.PASTE SHEET'!E1365="","",UPPER('S.D.PASTE SHEET'!E1365))</f>
        <v/>
      </c>
      <c s="72" t="str">
        <f>IF('S.D.PASTE SHEET'!F1365="","",'S.D.PASTE SHEET'!F1365)</f>
        <v/>
      </c>
      <c s="72" t="str">
        <f>IF('S.D.PASTE SHEET'!G1365="","",UPPER('S.D.PASTE SHEET'!G1365))</f>
        <v/>
      </c>
      <c s="72" t="str">
        <f>IF('S.D.PASTE SHEET'!H1365="","",UPPER('S.D.PASTE SHEET'!H1365))</f>
        <v/>
      </c>
      <c s="72" t="str">
        <f>IF('S.D.PASTE SHEET'!I1365="","",'S.D.PASTE SHEET'!I1365)</f>
        <v/>
      </c>
      <c s="73" t="str">
        <f>IF('S.D.PASTE SHEET'!J1365="","",'S.D.PASTE SHEET'!J1365)</f>
        <v/>
      </c>
      <c s="72" t="str">
        <f>IF('S.D.PASTE SHEET'!K1365="","",'S.D.PASTE SHEET'!K1365)</f>
        <v/>
      </c>
      <c s="72" t="str">
        <f>IF('S.D.PASTE SHEET'!L1365="","",'S.D.PASTE SHEET'!L1365)</f>
        <v/>
      </c>
      <c s="72" t="str">
        <f>IF('S.D.PASTE SHEET'!M1365="","",'S.D.PASTE SHEET'!M1365)</f>
        <v/>
      </c>
      <c s="72" t="str">
        <f>IF('S.D.PASTE SHEET'!N1365="","",'S.D.PASTE SHEET'!N1365)</f>
        <v/>
      </c>
      <c s="72" t="str">
        <f>IF('S.D.PASTE SHEET'!O1365="","",'S.D.PASTE SHEET'!O1365)</f>
        <v/>
      </c>
      <c s="72" t="str">
        <f>IF('S.D.PASTE SHEET'!P1365="","",'S.D.PASTE SHEET'!P1365)</f>
        <v/>
      </c>
      <c s="72" t="str">
        <f>IF('S.D.PASTE SHEET'!Q1365="","",'S.D.PASTE SHEET'!Q1365)</f>
        <v/>
      </c>
      <c s="72" t="str">
        <f>IF('S.D.PASTE SHEET'!R1365="","",'S.D.PASTE SHEET'!R1365)</f>
        <v/>
      </c>
      <c s="72" t="str">
        <f>IF('S.D.PASTE SHEET'!S1365="","",'S.D.PASTE SHEET'!S1365)</f>
        <v/>
      </c>
      <c s="72" t="str">
        <f>IF('S.D.PASTE SHEET'!T1365="","",'S.D.PASTE SHEET'!T1365)</f>
        <v/>
      </c>
      <c s="72" t="str">
        <f>IF('S.D.PASTE SHEET'!U1365="","",'S.D.PASTE SHEET'!U1365)</f>
        <v/>
      </c>
      <c s="72" t="str">
        <f>IF('S.D.PASTE SHEET'!V1365="","",'S.D.PASTE SHEET'!V1365)</f>
        <v/>
      </c>
      <c s="72" t="str">
        <f>IF('S.D.PASTE SHEET'!W1365="","",'S.D.PASTE SHEET'!W1365)</f>
        <v/>
      </c>
      <c s="72" t="str">
        <f>IF('S.D.PASTE SHEET'!X1365="","",'S.D.PASTE SHEET'!X1365)</f>
        <v/>
      </c>
      <c s="72" t="str">
        <f>IF('S.D.PASTE SHEET'!Y1365="","",'S.D.PASTE SHEET'!Y1365)</f>
        <v/>
      </c>
      <c s="72" t="str">
        <f>IF('S.D.PASTE SHEET'!Z1365="","",'S.D.PASTE SHEET'!Z1365)</f>
        <v/>
      </c>
      <c s="72" t="str">
        <f>IF('S.D.PASTE SHEET'!AA1365="","",'S.D.PASTE SHEET'!AA1365)</f>
        <v/>
      </c>
      <c s="72" t="str">
        <f>IF('S.D.PASTE SHEET'!AB1365="","",'S.D.PASTE SHEET'!AB1365)</f>
        <v/>
      </c>
      <c s="72" t="str">
        <f>IF('S.D.PASTE SHEET'!AC1365="","",'S.D.PASTE SHEET'!AC1365)</f>
        <v/>
      </c>
      <c s="72" t="str">
        <f>IF('S.D.PASTE SHEET'!AD1365="","",'S.D.PASTE SHEET'!AD1365)</f>
        <v/>
      </c>
      <c s="74"/>
      <c s="70" t="str">
        <f>IF(AK1365="","",IF(AK1365&gt;0,COUNT($AG$2:AG1365),""))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IF(BC1365="","",IF(BC1365&gt;0,COUNT($AY$2:AY1365),""))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6" spans="1:157" ht="15.75" customHeight="1">
      <c r="A1366" s="72" t="str">
        <f>IF('S.D.PASTE SHEET'!A1366="","",'S.D.PASTE SHEET'!A1366)</f>
        <v/>
      </c>
      <c s="72" t="str">
        <f>IF('S.D.PASTE SHEET'!B1366="","",'S.D.PASTE SHEET'!B1366)</f>
        <v/>
      </c>
      <c s="72" t="str">
        <f>IF('S.D.PASTE SHEET'!C1366="","",'S.D.PASTE SHEET'!C1366)</f>
        <v/>
      </c>
      <c s="73" t="str">
        <f>IF('S.D.PASTE SHEET'!D1366="","",'S.D.PASTE SHEET'!D1366)</f>
        <v/>
      </c>
      <c s="72" t="str">
        <f>IF('S.D.PASTE SHEET'!E1366="","",UPPER('S.D.PASTE SHEET'!E1366))</f>
        <v/>
      </c>
      <c s="72" t="str">
        <f>IF('S.D.PASTE SHEET'!F1366="","",'S.D.PASTE SHEET'!F1366)</f>
        <v/>
      </c>
      <c s="72" t="str">
        <f>IF('S.D.PASTE SHEET'!G1366="","",UPPER('S.D.PASTE SHEET'!G1366))</f>
        <v/>
      </c>
      <c s="72" t="str">
        <f>IF('S.D.PASTE SHEET'!H1366="","",UPPER('S.D.PASTE SHEET'!H1366))</f>
        <v/>
      </c>
      <c s="72" t="str">
        <f>IF('S.D.PASTE SHEET'!I1366="","",'S.D.PASTE SHEET'!I1366)</f>
        <v/>
      </c>
      <c s="73" t="str">
        <f>IF('S.D.PASTE SHEET'!J1366="","",'S.D.PASTE SHEET'!J1366)</f>
        <v/>
      </c>
      <c s="72" t="str">
        <f>IF('S.D.PASTE SHEET'!K1366="","",'S.D.PASTE SHEET'!K1366)</f>
        <v/>
      </c>
      <c s="72" t="str">
        <f>IF('S.D.PASTE SHEET'!L1366="","",'S.D.PASTE SHEET'!L1366)</f>
        <v/>
      </c>
      <c s="72" t="str">
        <f>IF('S.D.PASTE SHEET'!M1366="","",'S.D.PASTE SHEET'!M1366)</f>
        <v/>
      </c>
      <c s="72" t="str">
        <f>IF('S.D.PASTE SHEET'!N1366="","",'S.D.PASTE SHEET'!N1366)</f>
        <v/>
      </c>
      <c s="72" t="str">
        <f>IF('S.D.PASTE SHEET'!O1366="","",'S.D.PASTE SHEET'!O1366)</f>
        <v/>
      </c>
      <c s="72" t="str">
        <f>IF('S.D.PASTE SHEET'!P1366="","",'S.D.PASTE SHEET'!P1366)</f>
        <v/>
      </c>
      <c s="72" t="str">
        <f>IF('S.D.PASTE SHEET'!Q1366="","",'S.D.PASTE SHEET'!Q1366)</f>
        <v/>
      </c>
      <c s="72" t="str">
        <f>IF('S.D.PASTE SHEET'!R1366="","",'S.D.PASTE SHEET'!R1366)</f>
        <v/>
      </c>
      <c s="72" t="str">
        <f>IF('S.D.PASTE SHEET'!S1366="","",'S.D.PASTE SHEET'!S1366)</f>
        <v/>
      </c>
      <c s="72" t="str">
        <f>IF('S.D.PASTE SHEET'!T1366="","",'S.D.PASTE SHEET'!T1366)</f>
        <v/>
      </c>
      <c s="72" t="str">
        <f>IF('S.D.PASTE SHEET'!U1366="","",'S.D.PASTE SHEET'!U1366)</f>
        <v/>
      </c>
      <c s="72" t="str">
        <f>IF('S.D.PASTE SHEET'!V1366="","",'S.D.PASTE SHEET'!V1366)</f>
        <v/>
      </c>
      <c s="72" t="str">
        <f>IF('S.D.PASTE SHEET'!W1366="","",'S.D.PASTE SHEET'!W1366)</f>
        <v/>
      </c>
      <c s="72" t="str">
        <f>IF('S.D.PASTE SHEET'!X1366="","",'S.D.PASTE SHEET'!X1366)</f>
        <v/>
      </c>
      <c s="72" t="str">
        <f>IF('S.D.PASTE SHEET'!Y1366="","",'S.D.PASTE SHEET'!Y1366)</f>
        <v/>
      </c>
      <c s="72" t="str">
        <f>IF('S.D.PASTE SHEET'!Z1366="","",'S.D.PASTE SHEET'!Z1366)</f>
        <v/>
      </c>
      <c s="72" t="str">
        <f>IF('S.D.PASTE SHEET'!AA1366="","",'S.D.PASTE SHEET'!AA1366)</f>
        <v/>
      </c>
      <c s="72" t="str">
        <f>IF('S.D.PASTE SHEET'!AB1366="","",'S.D.PASTE SHEET'!AB1366)</f>
        <v/>
      </c>
      <c s="72" t="str">
        <f>IF('S.D.PASTE SHEET'!AC1366="","",'S.D.PASTE SHEET'!AC1366)</f>
        <v/>
      </c>
      <c s="72" t="str">
        <f>IF('S.D.PASTE SHEET'!AD1366="","",'S.D.PASTE SHEET'!AD1366)</f>
        <v/>
      </c>
      <c s="74"/>
      <c s="70" t="str">
        <f>IF(AK1366="","",IF(AK1366&gt;0,COUNT($AG$2:AG1366),""))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IF(BC1366="","",IF(BC1366&gt;0,COUNT($AY$2:AY1366),""))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7" spans="1:157" ht="15.75" customHeight="1">
      <c r="A1367" s="72" t="str">
        <f>IF('S.D.PASTE SHEET'!A1367="","",'S.D.PASTE SHEET'!A1367)</f>
        <v/>
      </c>
      <c s="72" t="str">
        <f>IF('S.D.PASTE SHEET'!B1367="","",'S.D.PASTE SHEET'!B1367)</f>
        <v/>
      </c>
      <c s="72" t="str">
        <f>IF('S.D.PASTE SHEET'!C1367="","",'S.D.PASTE SHEET'!C1367)</f>
        <v/>
      </c>
      <c s="73" t="str">
        <f>IF('S.D.PASTE SHEET'!D1367="","",'S.D.PASTE SHEET'!D1367)</f>
        <v/>
      </c>
      <c s="72" t="str">
        <f>IF('S.D.PASTE SHEET'!E1367="","",UPPER('S.D.PASTE SHEET'!E1367))</f>
        <v/>
      </c>
      <c s="72" t="str">
        <f>IF('S.D.PASTE SHEET'!F1367="","",'S.D.PASTE SHEET'!F1367)</f>
        <v/>
      </c>
      <c s="72" t="str">
        <f>IF('S.D.PASTE SHEET'!G1367="","",UPPER('S.D.PASTE SHEET'!G1367))</f>
        <v/>
      </c>
      <c s="72" t="str">
        <f>IF('S.D.PASTE SHEET'!H1367="","",UPPER('S.D.PASTE SHEET'!H1367))</f>
        <v/>
      </c>
      <c s="72" t="str">
        <f>IF('S.D.PASTE SHEET'!I1367="","",'S.D.PASTE SHEET'!I1367)</f>
        <v/>
      </c>
      <c s="73" t="str">
        <f>IF('S.D.PASTE SHEET'!J1367="","",'S.D.PASTE SHEET'!J1367)</f>
        <v/>
      </c>
      <c s="72" t="str">
        <f>IF('S.D.PASTE SHEET'!K1367="","",'S.D.PASTE SHEET'!K1367)</f>
        <v/>
      </c>
      <c s="72" t="str">
        <f>IF('S.D.PASTE SHEET'!L1367="","",'S.D.PASTE SHEET'!L1367)</f>
        <v/>
      </c>
      <c s="72" t="str">
        <f>IF('S.D.PASTE SHEET'!M1367="","",'S.D.PASTE SHEET'!M1367)</f>
        <v/>
      </c>
      <c s="72" t="str">
        <f>IF('S.D.PASTE SHEET'!N1367="","",'S.D.PASTE SHEET'!N1367)</f>
        <v/>
      </c>
      <c s="72" t="str">
        <f>IF('S.D.PASTE SHEET'!O1367="","",'S.D.PASTE SHEET'!O1367)</f>
        <v/>
      </c>
      <c s="72" t="str">
        <f>IF('S.D.PASTE SHEET'!P1367="","",'S.D.PASTE SHEET'!P1367)</f>
        <v/>
      </c>
      <c s="72" t="str">
        <f>IF('S.D.PASTE SHEET'!Q1367="","",'S.D.PASTE SHEET'!Q1367)</f>
        <v/>
      </c>
      <c s="72" t="str">
        <f>IF('S.D.PASTE SHEET'!R1367="","",'S.D.PASTE SHEET'!R1367)</f>
        <v/>
      </c>
      <c s="72" t="str">
        <f>IF('S.D.PASTE SHEET'!S1367="","",'S.D.PASTE SHEET'!S1367)</f>
        <v/>
      </c>
      <c s="72" t="str">
        <f>IF('S.D.PASTE SHEET'!T1367="","",'S.D.PASTE SHEET'!T1367)</f>
        <v/>
      </c>
      <c s="72" t="str">
        <f>IF('S.D.PASTE SHEET'!U1367="","",'S.D.PASTE SHEET'!U1367)</f>
        <v/>
      </c>
      <c s="72" t="str">
        <f>IF('S.D.PASTE SHEET'!V1367="","",'S.D.PASTE SHEET'!V1367)</f>
        <v/>
      </c>
      <c s="72" t="str">
        <f>IF('S.D.PASTE SHEET'!W1367="","",'S.D.PASTE SHEET'!W1367)</f>
        <v/>
      </c>
      <c s="72" t="str">
        <f>IF('S.D.PASTE SHEET'!X1367="","",'S.D.PASTE SHEET'!X1367)</f>
        <v/>
      </c>
      <c s="72" t="str">
        <f>IF('S.D.PASTE SHEET'!Y1367="","",'S.D.PASTE SHEET'!Y1367)</f>
        <v/>
      </c>
      <c s="72" t="str">
        <f>IF('S.D.PASTE SHEET'!Z1367="","",'S.D.PASTE SHEET'!Z1367)</f>
        <v/>
      </c>
      <c s="72" t="str">
        <f>IF('S.D.PASTE SHEET'!AA1367="","",'S.D.PASTE SHEET'!AA1367)</f>
        <v/>
      </c>
      <c s="72" t="str">
        <f>IF('S.D.PASTE SHEET'!AB1367="","",'S.D.PASTE SHEET'!AB1367)</f>
        <v/>
      </c>
      <c s="72" t="str">
        <f>IF('S.D.PASTE SHEET'!AC1367="","",'S.D.PASTE SHEET'!AC1367)</f>
        <v/>
      </c>
      <c s="72" t="str">
        <f>IF('S.D.PASTE SHEET'!AD1367="","",'S.D.PASTE SHEET'!AD1367)</f>
        <v/>
      </c>
      <c s="74"/>
      <c s="70" t="str">
        <f>IF(AK1367="","",IF(AK1367&gt;0,COUNT($AG$2:AG1367),""))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IF(BC1367="","",IF(BC1367&gt;0,COUNT($AY$2:AY1367),""))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8" spans="1:157" ht="15.75" customHeight="1">
      <c r="A1368" s="72" t="str">
        <f>IF('S.D.PASTE SHEET'!A1368="","",'S.D.PASTE SHEET'!A1368)</f>
        <v/>
      </c>
      <c s="72" t="str">
        <f>IF('S.D.PASTE SHEET'!B1368="","",'S.D.PASTE SHEET'!B1368)</f>
        <v/>
      </c>
      <c s="72" t="str">
        <f>IF('S.D.PASTE SHEET'!C1368="","",'S.D.PASTE SHEET'!C1368)</f>
        <v/>
      </c>
      <c s="73" t="str">
        <f>IF('S.D.PASTE SHEET'!D1368="","",'S.D.PASTE SHEET'!D1368)</f>
        <v/>
      </c>
      <c s="72" t="str">
        <f>IF('S.D.PASTE SHEET'!E1368="","",UPPER('S.D.PASTE SHEET'!E1368))</f>
        <v/>
      </c>
      <c s="72" t="str">
        <f>IF('S.D.PASTE SHEET'!F1368="","",'S.D.PASTE SHEET'!F1368)</f>
        <v/>
      </c>
      <c s="72" t="str">
        <f>IF('S.D.PASTE SHEET'!G1368="","",UPPER('S.D.PASTE SHEET'!G1368))</f>
        <v/>
      </c>
      <c s="72" t="str">
        <f>IF('S.D.PASTE SHEET'!H1368="","",UPPER('S.D.PASTE SHEET'!H1368))</f>
        <v/>
      </c>
      <c s="72" t="str">
        <f>IF('S.D.PASTE SHEET'!I1368="","",'S.D.PASTE SHEET'!I1368)</f>
        <v/>
      </c>
      <c s="73" t="str">
        <f>IF('S.D.PASTE SHEET'!J1368="","",'S.D.PASTE SHEET'!J1368)</f>
        <v/>
      </c>
      <c s="72" t="str">
        <f>IF('S.D.PASTE SHEET'!K1368="","",'S.D.PASTE SHEET'!K1368)</f>
        <v/>
      </c>
      <c s="72" t="str">
        <f>IF('S.D.PASTE SHEET'!L1368="","",'S.D.PASTE SHEET'!L1368)</f>
        <v/>
      </c>
      <c s="72" t="str">
        <f>IF('S.D.PASTE SHEET'!M1368="","",'S.D.PASTE SHEET'!M1368)</f>
        <v/>
      </c>
      <c s="72" t="str">
        <f>IF('S.D.PASTE SHEET'!N1368="","",'S.D.PASTE SHEET'!N1368)</f>
        <v/>
      </c>
      <c s="72" t="str">
        <f>IF('S.D.PASTE SHEET'!O1368="","",'S.D.PASTE SHEET'!O1368)</f>
        <v/>
      </c>
      <c s="72" t="str">
        <f>IF('S.D.PASTE SHEET'!P1368="","",'S.D.PASTE SHEET'!P1368)</f>
        <v/>
      </c>
      <c s="72" t="str">
        <f>IF('S.D.PASTE SHEET'!Q1368="","",'S.D.PASTE SHEET'!Q1368)</f>
        <v/>
      </c>
      <c s="72" t="str">
        <f>IF('S.D.PASTE SHEET'!R1368="","",'S.D.PASTE SHEET'!R1368)</f>
        <v/>
      </c>
      <c s="72" t="str">
        <f>IF('S.D.PASTE SHEET'!S1368="","",'S.D.PASTE SHEET'!S1368)</f>
        <v/>
      </c>
      <c s="72" t="str">
        <f>IF('S.D.PASTE SHEET'!T1368="","",'S.D.PASTE SHEET'!T1368)</f>
        <v/>
      </c>
      <c s="72" t="str">
        <f>IF('S.D.PASTE SHEET'!U1368="","",'S.D.PASTE SHEET'!U1368)</f>
        <v/>
      </c>
      <c s="72" t="str">
        <f>IF('S.D.PASTE SHEET'!V1368="","",'S.D.PASTE SHEET'!V1368)</f>
        <v/>
      </c>
      <c s="72" t="str">
        <f>IF('S.D.PASTE SHEET'!W1368="","",'S.D.PASTE SHEET'!W1368)</f>
        <v/>
      </c>
      <c s="72" t="str">
        <f>IF('S.D.PASTE SHEET'!X1368="","",'S.D.PASTE SHEET'!X1368)</f>
        <v/>
      </c>
      <c s="72" t="str">
        <f>IF('S.D.PASTE SHEET'!Y1368="","",'S.D.PASTE SHEET'!Y1368)</f>
        <v/>
      </c>
      <c s="72" t="str">
        <f>IF('S.D.PASTE SHEET'!Z1368="","",'S.D.PASTE SHEET'!Z1368)</f>
        <v/>
      </c>
      <c s="72" t="str">
        <f>IF('S.D.PASTE SHEET'!AA1368="","",'S.D.PASTE SHEET'!AA1368)</f>
        <v/>
      </c>
      <c s="72" t="str">
        <f>IF('S.D.PASTE SHEET'!AB1368="","",'S.D.PASTE SHEET'!AB1368)</f>
        <v/>
      </c>
      <c s="72" t="str">
        <f>IF('S.D.PASTE SHEET'!AC1368="","",'S.D.PASTE SHEET'!AC1368)</f>
        <v/>
      </c>
      <c s="72" t="str">
        <f>IF('S.D.PASTE SHEET'!AD1368="","",'S.D.PASTE SHEET'!AD1368)</f>
        <v/>
      </c>
      <c s="74"/>
      <c s="70" t="str">
        <f>IF(AK1368="","",IF(AK1368&gt;0,COUNT($AG$2:AG1368),""))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IF(BC1368="","",IF(BC1368&gt;0,COUNT($AY$2:AY1368),""))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69" spans="1:157" ht="15.75" customHeight="1">
      <c r="A1369" s="72" t="str">
        <f>IF('S.D.PASTE SHEET'!A1369="","",'S.D.PASTE SHEET'!A1369)</f>
        <v/>
      </c>
      <c s="72" t="str">
        <f>IF('S.D.PASTE SHEET'!B1369="","",'S.D.PASTE SHEET'!B1369)</f>
        <v/>
      </c>
      <c s="72" t="str">
        <f>IF('S.D.PASTE SHEET'!C1369="","",'S.D.PASTE SHEET'!C1369)</f>
        <v/>
      </c>
      <c s="73" t="str">
        <f>IF('S.D.PASTE SHEET'!D1369="","",'S.D.PASTE SHEET'!D1369)</f>
        <v/>
      </c>
      <c s="72" t="str">
        <f>IF('S.D.PASTE SHEET'!E1369="","",UPPER('S.D.PASTE SHEET'!E1369))</f>
        <v/>
      </c>
      <c s="72" t="str">
        <f>IF('S.D.PASTE SHEET'!F1369="","",'S.D.PASTE SHEET'!F1369)</f>
        <v/>
      </c>
      <c s="72" t="str">
        <f>IF('S.D.PASTE SHEET'!G1369="","",UPPER('S.D.PASTE SHEET'!G1369))</f>
        <v/>
      </c>
      <c s="72" t="str">
        <f>IF('S.D.PASTE SHEET'!H1369="","",UPPER('S.D.PASTE SHEET'!H1369))</f>
        <v/>
      </c>
      <c s="72" t="str">
        <f>IF('S.D.PASTE SHEET'!I1369="","",'S.D.PASTE SHEET'!I1369)</f>
        <v/>
      </c>
      <c s="73" t="str">
        <f>IF('S.D.PASTE SHEET'!J1369="","",'S.D.PASTE SHEET'!J1369)</f>
        <v/>
      </c>
      <c s="72" t="str">
        <f>IF('S.D.PASTE SHEET'!K1369="","",'S.D.PASTE SHEET'!K1369)</f>
        <v/>
      </c>
      <c s="72" t="str">
        <f>IF('S.D.PASTE SHEET'!L1369="","",'S.D.PASTE SHEET'!L1369)</f>
        <v/>
      </c>
      <c s="72" t="str">
        <f>IF('S.D.PASTE SHEET'!M1369="","",'S.D.PASTE SHEET'!M1369)</f>
        <v/>
      </c>
      <c s="72" t="str">
        <f>IF('S.D.PASTE SHEET'!N1369="","",'S.D.PASTE SHEET'!N1369)</f>
        <v/>
      </c>
      <c s="72" t="str">
        <f>IF('S.D.PASTE SHEET'!O1369="","",'S.D.PASTE SHEET'!O1369)</f>
        <v/>
      </c>
      <c s="72" t="str">
        <f>IF('S.D.PASTE SHEET'!P1369="","",'S.D.PASTE SHEET'!P1369)</f>
        <v/>
      </c>
      <c s="72" t="str">
        <f>IF('S.D.PASTE SHEET'!Q1369="","",'S.D.PASTE SHEET'!Q1369)</f>
        <v/>
      </c>
      <c s="72" t="str">
        <f>IF('S.D.PASTE SHEET'!R1369="","",'S.D.PASTE SHEET'!R1369)</f>
        <v/>
      </c>
      <c s="72" t="str">
        <f>IF('S.D.PASTE SHEET'!S1369="","",'S.D.PASTE SHEET'!S1369)</f>
        <v/>
      </c>
      <c s="72" t="str">
        <f>IF('S.D.PASTE SHEET'!T1369="","",'S.D.PASTE SHEET'!T1369)</f>
        <v/>
      </c>
      <c s="72" t="str">
        <f>IF('S.D.PASTE SHEET'!U1369="","",'S.D.PASTE SHEET'!U1369)</f>
        <v/>
      </c>
      <c s="72" t="str">
        <f>IF('S.D.PASTE SHEET'!V1369="","",'S.D.PASTE SHEET'!V1369)</f>
        <v/>
      </c>
      <c s="72" t="str">
        <f>IF('S.D.PASTE SHEET'!W1369="","",'S.D.PASTE SHEET'!W1369)</f>
        <v/>
      </c>
      <c s="72" t="str">
        <f>IF('S.D.PASTE SHEET'!X1369="","",'S.D.PASTE SHEET'!X1369)</f>
        <v/>
      </c>
      <c s="72" t="str">
        <f>IF('S.D.PASTE SHEET'!Y1369="","",'S.D.PASTE SHEET'!Y1369)</f>
        <v/>
      </c>
      <c s="72" t="str">
        <f>IF('S.D.PASTE SHEET'!Z1369="","",'S.D.PASTE SHEET'!Z1369)</f>
        <v/>
      </c>
      <c s="72" t="str">
        <f>IF('S.D.PASTE SHEET'!AA1369="","",'S.D.PASTE SHEET'!AA1369)</f>
        <v/>
      </c>
      <c s="72" t="str">
        <f>IF('S.D.PASTE SHEET'!AB1369="","",'S.D.PASTE SHEET'!AB1369)</f>
        <v/>
      </c>
      <c s="72" t="str">
        <f>IF('S.D.PASTE SHEET'!AC1369="","",'S.D.PASTE SHEET'!AC1369)</f>
        <v/>
      </c>
      <c s="72" t="str">
        <f>IF('S.D.PASTE SHEET'!AD1369="","",'S.D.PASTE SHEET'!AD1369)</f>
        <v/>
      </c>
      <c s="74"/>
      <c s="70" t="str">
        <f>IF(AK1369="","",IF(AK1369&gt;0,COUNT($AG$2:AG1369),""))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IF(BC1369="","",IF(BC1369&gt;0,COUNT($AY$2:AY1369),""))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0" spans="1:157" ht="15.75" customHeight="1">
      <c r="A1370" s="72" t="str">
        <f>IF('S.D.PASTE SHEET'!A1370="","",'S.D.PASTE SHEET'!A1370)</f>
        <v/>
      </c>
      <c s="72" t="str">
        <f>IF('S.D.PASTE SHEET'!B1370="","",'S.D.PASTE SHEET'!B1370)</f>
        <v/>
      </c>
      <c s="72" t="str">
        <f>IF('S.D.PASTE SHEET'!C1370="","",'S.D.PASTE SHEET'!C1370)</f>
        <v/>
      </c>
      <c s="73" t="str">
        <f>IF('S.D.PASTE SHEET'!D1370="","",'S.D.PASTE SHEET'!D1370)</f>
        <v/>
      </c>
      <c s="72" t="str">
        <f>IF('S.D.PASTE SHEET'!E1370="","",UPPER('S.D.PASTE SHEET'!E1370))</f>
        <v/>
      </c>
      <c s="72" t="str">
        <f>IF('S.D.PASTE SHEET'!F1370="","",'S.D.PASTE SHEET'!F1370)</f>
        <v/>
      </c>
      <c s="72" t="str">
        <f>IF('S.D.PASTE SHEET'!G1370="","",UPPER('S.D.PASTE SHEET'!G1370))</f>
        <v/>
      </c>
      <c s="72" t="str">
        <f>IF('S.D.PASTE SHEET'!H1370="","",UPPER('S.D.PASTE SHEET'!H1370))</f>
        <v/>
      </c>
      <c s="72" t="str">
        <f>IF('S.D.PASTE SHEET'!I1370="","",'S.D.PASTE SHEET'!I1370)</f>
        <v/>
      </c>
      <c s="73" t="str">
        <f>IF('S.D.PASTE SHEET'!J1370="","",'S.D.PASTE SHEET'!J1370)</f>
        <v/>
      </c>
      <c s="72" t="str">
        <f>IF('S.D.PASTE SHEET'!K1370="","",'S.D.PASTE SHEET'!K1370)</f>
        <v/>
      </c>
      <c s="72" t="str">
        <f>IF('S.D.PASTE SHEET'!L1370="","",'S.D.PASTE SHEET'!L1370)</f>
        <v/>
      </c>
      <c s="72" t="str">
        <f>IF('S.D.PASTE SHEET'!M1370="","",'S.D.PASTE SHEET'!M1370)</f>
        <v/>
      </c>
      <c s="72" t="str">
        <f>IF('S.D.PASTE SHEET'!N1370="","",'S.D.PASTE SHEET'!N1370)</f>
        <v/>
      </c>
      <c s="72" t="str">
        <f>IF('S.D.PASTE SHEET'!O1370="","",'S.D.PASTE SHEET'!O1370)</f>
        <v/>
      </c>
      <c s="72" t="str">
        <f>IF('S.D.PASTE SHEET'!P1370="","",'S.D.PASTE SHEET'!P1370)</f>
        <v/>
      </c>
      <c s="72" t="str">
        <f>IF('S.D.PASTE SHEET'!Q1370="","",'S.D.PASTE SHEET'!Q1370)</f>
        <v/>
      </c>
      <c s="72" t="str">
        <f>IF('S.D.PASTE SHEET'!R1370="","",'S.D.PASTE SHEET'!R1370)</f>
        <v/>
      </c>
      <c s="72" t="str">
        <f>IF('S.D.PASTE SHEET'!S1370="","",'S.D.PASTE SHEET'!S1370)</f>
        <v/>
      </c>
      <c s="72" t="str">
        <f>IF('S.D.PASTE SHEET'!T1370="","",'S.D.PASTE SHEET'!T1370)</f>
        <v/>
      </c>
      <c s="72" t="str">
        <f>IF('S.D.PASTE SHEET'!U1370="","",'S.D.PASTE SHEET'!U1370)</f>
        <v/>
      </c>
      <c s="72" t="str">
        <f>IF('S.D.PASTE SHEET'!V1370="","",'S.D.PASTE SHEET'!V1370)</f>
        <v/>
      </c>
      <c s="72" t="str">
        <f>IF('S.D.PASTE SHEET'!W1370="","",'S.D.PASTE SHEET'!W1370)</f>
        <v/>
      </c>
      <c s="72" t="str">
        <f>IF('S.D.PASTE SHEET'!X1370="","",'S.D.PASTE SHEET'!X1370)</f>
        <v/>
      </c>
      <c s="72" t="str">
        <f>IF('S.D.PASTE SHEET'!Y1370="","",'S.D.PASTE SHEET'!Y1370)</f>
        <v/>
      </c>
      <c s="72" t="str">
        <f>IF('S.D.PASTE SHEET'!Z1370="","",'S.D.PASTE SHEET'!Z1370)</f>
        <v/>
      </c>
      <c s="72" t="str">
        <f>IF('S.D.PASTE SHEET'!AA1370="","",'S.D.PASTE SHEET'!AA1370)</f>
        <v/>
      </c>
      <c s="72" t="str">
        <f>IF('S.D.PASTE SHEET'!AB1370="","",'S.D.PASTE SHEET'!AB1370)</f>
        <v/>
      </c>
      <c s="72" t="str">
        <f>IF('S.D.PASTE SHEET'!AC1370="","",'S.D.PASTE SHEET'!AC1370)</f>
        <v/>
      </c>
      <c s="72" t="str">
        <f>IF('S.D.PASTE SHEET'!AD1370="","",'S.D.PASTE SHEET'!AD1370)</f>
        <v/>
      </c>
      <c s="74"/>
      <c s="70" t="str">
        <f>IF(AK1370="","",IF(AK1370&gt;0,COUNT($AG$2:AG1370),""))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IF(BC1370="","",IF(BC1370&gt;0,COUNT($AY$2:AY1370),""))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1" spans="1:157" ht="15.75" customHeight="1">
      <c r="A1371" s="72" t="str">
        <f>IF('S.D.PASTE SHEET'!A1371="","",'S.D.PASTE SHEET'!A1371)</f>
        <v/>
      </c>
      <c s="72" t="str">
        <f>IF('S.D.PASTE SHEET'!B1371="","",'S.D.PASTE SHEET'!B1371)</f>
        <v/>
      </c>
      <c s="72" t="str">
        <f>IF('S.D.PASTE SHEET'!C1371="","",'S.D.PASTE SHEET'!C1371)</f>
        <v/>
      </c>
      <c s="73" t="str">
        <f>IF('S.D.PASTE SHEET'!D1371="","",'S.D.PASTE SHEET'!D1371)</f>
        <v/>
      </c>
      <c s="72" t="str">
        <f>IF('S.D.PASTE SHEET'!E1371="","",UPPER('S.D.PASTE SHEET'!E1371))</f>
        <v/>
      </c>
      <c s="72" t="str">
        <f>IF('S.D.PASTE SHEET'!F1371="","",'S.D.PASTE SHEET'!F1371)</f>
        <v/>
      </c>
      <c s="72" t="str">
        <f>IF('S.D.PASTE SHEET'!G1371="","",UPPER('S.D.PASTE SHEET'!G1371))</f>
        <v/>
      </c>
      <c s="72" t="str">
        <f>IF('S.D.PASTE SHEET'!H1371="","",UPPER('S.D.PASTE SHEET'!H1371))</f>
        <v/>
      </c>
      <c s="72" t="str">
        <f>IF('S.D.PASTE SHEET'!I1371="","",'S.D.PASTE SHEET'!I1371)</f>
        <v/>
      </c>
      <c s="73" t="str">
        <f>IF('S.D.PASTE SHEET'!J1371="","",'S.D.PASTE SHEET'!J1371)</f>
        <v/>
      </c>
      <c s="72" t="str">
        <f>IF('S.D.PASTE SHEET'!K1371="","",'S.D.PASTE SHEET'!K1371)</f>
        <v/>
      </c>
      <c s="72" t="str">
        <f>IF('S.D.PASTE SHEET'!L1371="","",'S.D.PASTE SHEET'!L1371)</f>
        <v/>
      </c>
      <c s="72" t="str">
        <f>IF('S.D.PASTE SHEET'!M1371="","",'S.D.PASTE SHEET'!M1371)</f>
        <v/>
      </c>
      <c s="72" t="str">
        <f>IF('S.D.PASTE SHEET'!N1371="","",'S.D.PASTE SHEET'!N1371)</f>
        <v/>
      </c>
      <c s="72" t="str">
        <f>IF('S.D.PASTE SHEET'!O1371="","",'S.D.PASTE SHEET'!O1371)</f>
        <v/>
      </c>
      <c s="72" t="str">
        <f>IF('S.D.PASTE SHEET'!P1371="","",'S.D.PASTE SHEET'!P1371)</f>
        <v/>
      </c>
      <c s="72" t="str">
        <f>IF('S.D.PASTE SHEET'!Q1371="","",'S.D.PASTE SHEET'!Q1371)</f>
        <v/>
      </c>
      <c s="72" t="str">
        <f>IF('S.D.PASTE SHEET'!R1371="","",'S.D.PASTE SHEET'!R1371)</f>
        <v/>
      </c>
      <c s="72" t="str">
        <f>IF('S.D.PASTE SHEET'!S1371="","",'S.D.PASTE SHEET'!S1371)</f>
        <v/>
      </c>
      <c s="72" t="str">
        <f>IF('S.D.PASTE SHEET'!T1371="","",'S.D.PASTE SHEET'!T1371)</f>
        <v/>
      </c>
      <c s="72" t="str">
        <f>IF('S.D.PASTE SHEET'!U1371="","",'S.D.PASTE SHEET'!U1371)</f>
        <v/>
      </c>
      <c s="72" t="str">
        <f>IF('S.D.PASTE SHEET'!V1371="","",'S.D.PASTE SHEET'!V1371)</f>
        <v/>
      </c>
      <c s="72" t="str">
        <f>IF('S.D.PASTE SHEET'!W1371="","",'S.D.PASTE SHEET'!W1371)</f>
        <v/>
      </c>
      <c s="72" t="str">
        <f>IF('S.D.PASTE SHEET'!X1371="","",'S.D.PASTE SHEET'!X1371)</f>
        <v/>
      </c>
      <c s="72" t="str">
        <f>IF('S.D.PASTE SHEET'!Y1371="","",'S.D.PASTE SHEET'!Y1371)</f>
        <v/>
      </c>
      <c s="72" t="str">
        <f>IF('S.D.PASTE SHEET'!Z1371="","",'S.D.PASTE SHEET'!Z1371)</f>
        <v/>
      </c>
      <c s="72" t="str">
        <f>IF('S.D.PASTE SHEET'!AA1371="","",'S.D.PASTE SHEET'!AA1371)</f>
        <v/>
      </c>
      <c s="72" t="str">
        <f>IF('S.D.PASTE SHEET'!AB1371="","",'S.D.PASTE SHEET'!AB1371)</f>
        <v/>
      </c>
      <c s="72" t="str">
        <f>IF('S.D.PASTE SHEET'!AC1371="","",'S.D.PASTE SHEET'!AC1371)</f>
        <v/>
      </c>
      <c s="72" t="str">
        <f>IF('S.D.PASTE SHEET'!AD1371="","",'S.D.PASTE SHEET'!AD1371)</f>
        <v/>
      </c>
      <c s="74"/>
      <c s="70" t="str">
        <f>IF(AK1371="","",IF(AK1371&gt;0,COUNT($AG$2:AG1371),""))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IF(BC1371="","",IF(BC1371&gt;0,COUNT($AY$2:AY1371),""))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2" spans="1:157" ht="15.75" customHeight="1">
      <c r="A1372" s="72" t="str">
        <f>IF('S.D.PASTE SHEET'!A1372="","",'S.D.PASTE SHEET'!A1372)</f>
        <v/>
      </c>
      <c s="72" t="str">
        <f>IF('S.D.PASTE SHEET'!B1372="","",'S.D.PASTE SHEET'!B1372)</f>
        <v/>
      </c>
      <c s="72" t="str">
        <f>IF('S.D.PASTE SHEET'!C1372="","",'S.D.PASTE SHEET'!C1372)</f>
        <v/>
      </c>
      <c s="73" t="str">
        <f>IF('S.D.PASTE SHEET'!D1372="","",'S.D.PASTE SHEET'!D1372)</f>
        <v/>
      </c>
      <c s="72" t="str">
        <f>IF('S.D.PASTE SHEET'!E1372="","",UPPER('S.D.PASTE SHEET'!E1372))</f>
        <v/>
      </c>
      <c s="72" t="str">
        <f>IF('S.D.PASTE SHEET'!F1372="","",'S.D.PASTE SHEET'!F1372)</f>
        <v/>
      </c>
      <c s="72" t="str">
        <f>IF('S.D.PASTE SHEET'!G1372="","",UPPER('S.D.PASTE SHEET'!G1372))</f>
        <v/>
      </c>
      <c s="72" t="str">
        <f>IF('S.D.PASTE SHEET'!H1372="","",UPPER('S.D.PASTE SHEET'!H1372))</f>
        <v/>
      </c>
      <c s="72" t="str">
        <f>IF('S.D.PASTE SHEET'!I1372="","",'S.D.PASTE SHEET'!I1372)</f>
        <v/>
      </c>
      <c s="73" t="str">
        <f>IF('S.D.PASTE SHEET'!J1372="","",'S.D.PASTE SHEET'!J1372)</f>
        <v/>
      </c>
      <c s="72" t="str">
        <f>IF('S.D.PASTE SHEET'!K1372="","",'S.D.PASTE SHEET'!K1372)</f>
        <v/>
      </c>
      <c s="72" t="str">
        <f>IF('S.D.PASTE SHEET'!L1372="","",'S.D.PASTE SHEET'!L1372)</f>
        <v/>
      </c>
      <c s="72" t="str">
        <f>IF('S.D.PASTE SHEET'!M1372="","",'S.D.PASTE SHEET'!M1372)</f>
        <v/>
      </c>
      <c s="72" t="str">
        <f>IF('S.D.PASTE SHEET'!N1372="","",'S.D.PASTE SHEET'!N1372)</f>
        <v/>
      </c>
      <c s="72" t="str">
        <f>IF('S.D.PASTE SHEET'!O1372="","",'S.D.PASTE SHEET'!O1372)</f>
        <v/>
      </c>
      <c s="72" t="str">
        <f>IF('S.D.PASTE SHEET'!P1372="","",'S.D.PASTE SHEET'!P1372)</f>
        <v/>
      </c>
      <c s="72" t="str">
        <f>IF('S.D.PASTE SHEET'!Q1372="","",'S.D.PASTE SHEET'!Q1372)</f>
        <v/>
      </c>
      <c s="72" t="str">
        <f>IF('S.D.PASTE SHEET'!R1372="","",'S.D.PASTE SHEET'!R1372)</f>
        <v/>
      </c>
      <c s="72" t="str">
        <f>IF('S.D.PASTE SHEET'!S1372="","",'S.D.PASTE SHEET'!S1372)</f>
        <v/>
      </c>
      <c s="72" t="str">
        <f>IF('S.D.PASTE SHEET'!T1372="","",'S.D.PASTE SHEET'!T1372)</f>
        <v/>
      </c>
      <c s="72" t="str">
        <f>IF('S.D.PASTE SHEET'!U1372="","",'S.D.PASTE SHEET'!U1372)</f>
        <v/>
      </c>
      <c s="72" t="str">
        <f>IF('S.D.PASTE SHEET'!V1372="","",'S.D.PASTE SHEET'!V1372)</f>
        <v/>
      </c>
      <c s="72" t="str">
        <f>IF('S.D.PASTE SHEET'!W1372="","",'S.D.PASTE SHEET'!W1372)</f>
        <v/>
      </c>
      <c s="72" t="str">
        <f>IF('S.D.PASTE SHEET'!X1372="","",'S.D.PASTE SHEET'!X1372)</f>
        <v/>
      </c>
      <c s="72" t="str">
        <f>IF('S.D.PASTE SHEET'!Y1372="","",'S.D.PASTE SHEET'!Y1372)</f>
        <v/>
      </c>
      <c s="72" t="str">
        <f>IF('S.D.PASTE SHEET'!Z1372="","",'S.D.PASTE SHEET'!Z1372)</f>
        <v/>
      </c>
      <c s="72" t="str">
        <f>IF('S.D.PASTE SHEET'!AA1372="","",'S.D.PASTE SHEET'!AA1372)</f>
        <v/>
      </c>
      <c s="72" t="str">
        <f>IF('S.D.PASTE SHEET'!AB1372="","",'S.D.PASTE SHEET'!AB1372)</f>
        <v/>
      </c>
      <c s="72" t="str">
        <f>IF('S.D.PASTE SHEET'!AC1372="","",'S.D.PASTE SHEET'!AC1372)</f>
        <v/>
      </c>
      <c s="72" t="str">
        <f>IF('S.D.PASTE SHEET'!AD1372="","",'S.D.PASTE SHEET'!AD1372)</f>
        <v/>
      </c>
      <c s="74"/>
      <c s="70" t="str">
        <f>IF(AK1372="","",IF(AK1372&gt;0,COUNT($AG$2:AG1372),""))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IF(BC1372="","",IF(BC1372&gt;0,COUNT($AY$2:AY1372),""))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3" spans="1:157" ht="15.75" customHeight="1">
      <c r="A1373" s="72" t="str">
        <f>IF('S.D.PASTE SHEET'!A1373="","",'S.D.PASTE SHEET'!A1373)</f>
        <v/>
      </c>
      <c s="72" t="str">
        <f>IF('S.D.PASTE SHEET'!B1373="","",'S.D.PASTE SHEET'!B1373)</f>
        <v/>
      </c>
      <c s="72" t="str">
        <f>IF('S.D.PASTE SHEET'!C1373="","",'S.D.PASTE SHEET'!C1373)</f>
        <v/>
      </c>
      <c s="73" t="str">
        <f>IF('S.D.PASTE SHEET'!D1373="","",'S.D.PASTE SHEET'!D1373)</f>
        <v/>
      </c>
      <c s="72" t="str">
        <f>IF('S.D.PASTE SHEET'!E1373="","",UPPER('S.D.PASTE SHEET'!E1373))</f>
        <v/>
      </c>
      <c s="72" t="str">
        <f>IF('S.D.PASTE SHEET'!F1373="","",'S.D.PASTE SHEET'!F1373)</f>
        <v/>
      </c>
      <c s="72" t="str">
        <f>IF('S.D.PASTE SHEET'!G1373="","",UPPER('S.D.PASTE SHEET'!G1373))</f>
        <v/>
      </c>
      <c s="72" t="str">
        <f>IF('S.D.PASTE SHEET'!H1373="","",UPPER('S.D.PASTE SHEET'!H1373))</f>
        <v/>
      </c>
      <c s="72" t="str">
        <f>IF('S.D.PASTE SHEET'!I1373="","",'S.D.PASTE SHEET'!I1373)</f>
        <v/>
      </c>
      <c s="73" t="str">
        <f>IF('S.D.PASTE SHEET'!J1373="","",'S.D.PASTE SHEET'!J1373)</f>
        <v/>
      </c>
      <c s="72" t="str">
        <f>IF('S.D.PASTE SHEET'!K1373="","",'S.D.PASTE SHEET'!K1373)</f>
        <v/>
      </c>
      <c s="72" t="str">
        <f>IF('S.D.PASTE SHEET'!L1373="","",'S.D.PASTE SHEET'!L1373)</f>
        <v/>
      </c>
      <c s="72" t="str">
        <f>IF('S.D.PASTE SHEET'!M1373="","",'S.D.PASTE SHEET'!M1373)</f>
        <v/>
      </c>
      <c s="72" t="str">
        <f>IF('S.D.PASTE SHEET'!N1373="","",'S.D.PASTE SHEET'!N1373)</f>
        <v/>
      </c>
      <c s="72" t="str">
        <f>IF('S.D.PASTE SHEET'!O1373="","",'S.D.PASTE SHEET'!O1373)</f>
        <v/>
      </c>
      <c s="72" t="str">
        <f>IF('S.D.PASTE SHEET'!P1373="","",'S.D.PASTE SHEET'!P1373)</f>
        <v/>
      </c>
      <c s="72" t="str">
        <f>IF('S.D.PASTE SHEET'!Q1373="","",'S.D.PASTE SHEET'!Q1373)</f>
        <v/>
      </c>
      <c s="72" t="str">
        <f>IF('S.D.PASTE SHEET'!R1373="","",'S.D.PASTE SHEET'!R1373)</f>
        <v/>
      </c>
      <c s="72" t="str">
        <f>IF('S.D.PASTE SHEET'!S1373="","",'S.D.PASTE SHEET'!S1373)</f>
        <v/>
      </c>
      <c s="72" t="str">
        <f>IF('S.D.PASTE SHEET'!T1373="","",'S.D.PASTE SHEET'!T1373)</f>
        <v/>
      </c>
      <c s="72" t="str">
        <f>IF('S.D.PASTE SHEET'!U1373="","",'S.D.PASTE SHEET'!U1373)</f>
        <v/>
      </c>
      <c s="72" t="str">
        <f>IF('S.D.PASTE SHEET'!V1373="","",'S.D.PASTE SHEET'!V1373)</f>
        <v/>
      </c>
      <c s="72" t="str">
        <f>IF('S.D.PASTE SHEET'!W1373="","",'S.D.PASTE SHEET'!W1373)</f>
        <v/>
      </c>
      <c s="72" t="str">
        <f>IF('S.D.PASTE SHEET'!X1373="","",'S.D.PASTE SHEET'!X1373)</f>
        <v/>
      </c>
      <c s="72" t="str">
        <f>IF('S.D.PASTE SHEET'!Y1373="","",'S.D.PASTE SHEET'!Y1373)</f>
        <v/>
      </c>
      <c s="72" t="str">
        <f>IF('S.D.PASTE SHEET'!Z1373="","",'S.D.PASTE SHEET'!Z1373)</f>
        <v/>
      </c>
      <c s="72" t="str">
        <f>IF('S.D.PASTE SHEET'!AA1373="","",'S.D.PASTE SHEET'!AA1373)</f>
        <v/>
      </c>
      <c s="72" t="str">
        <f>IF('S.D.PASTE SHEET'!AB1373="","",'S.D.PASTE SHEET'!AB1373)</f>
        <v/>
      </c>
      <c s="72" t="str">
        <f>IF('S.D.PASTE SHEET'!AC1373="","",'S.D.PASTE SHEET'!AC1373)</f>
        <v/>
      </c>
      <c s="72" t="str">
        <f>IF('S.D.PASTE SHEET'!AD1373="","",'S.D.PASTE SHEET'!AD1373)</f>
        <v/>
      </c>
      <c s="74"/>
      <c s="70" t="str">
        <f>IF(AK1373="","",IF(AK1373&gt;0,COUNT($AG$2:AG1373),""))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IF(BC1373="","",IF(BC1373&gt;0,COUNT($AY$2:AY1373),""))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4" spans="1:157" ht="15.75" customHeight="1">
      <c r="A1374" s="72" t="str">
        <f>IF('S.D.PASTE SHEET'!A1374="","",'S.D.PASTE SHEET'!A1374)</f>
        <v/>
      </c>
      <c s="72" t="str">
        <f>IF('S.D.PASTE SHEET'!B1374="","",'S.D.PASTE SHEET'!B1374)</f>
        <v/>
      </c>
      <c s="72" t="str">
        <f>IF('S.D.PASTE SHEET'!C1374="","",'S.D.PASTE SHEET'!C1374)</f>
        <v/>
      </c>
      <c s="73" t="str">
        <f>IF('S.D.PASTE SHEET'!D1374="","",'S.D.PASTE SHEET'!D1374)</f>
        <v/>
      </c>
      <c s="72" t="str">
        <f>IF('S.D.PASTE SHEET'!E1374="","",UPPER('S.D.PASTE SHEET'!E1374))</f>
        <v/>
      </c>
      <c s="72" t="str">
        <f>IF('S.D.PASTE SHEET'!F1374="","",'S.D.PASTE SHEET'!F1374)</f>
        <v/>
      </c>
      <c s="72" t="str">
        <f>IF('S.D.PASTE SHEET'!G1374="","",UPPER('S.D.PASTE SHEET'!G1374))</f>
        <v/>
      </c>
      <c s="72" t="str">
        <f>IF('S.D.PASTE SHEET'!H1374="","",UPPER('S.D.PASTE SHEET'!H1374))</f>
        <v/>
      </c>
      <c s="72" t="str">
        <f>IF('S.D.PASTE SHEET'!I1374="","",'S.D.PASTE SHEET'!I1374)</f>
        <v/>
      </c>
      <c s="73" t="str">
        <f>IF('S.D.PASTE SHEET'!J1374="","",'S.D.PASTE SHEET'!J1374)</f>
        <v/>
      </c>
      <c s="72" t="str">
        <f>IF('S.D.PASTE SHEET'!K1374="","",'S.D.PASTE SHEET'!K1374)</f>
        <v/>
      </c>
      <c s="72" t="str">
        <f>IF('S.D.PASTE SHEET'!L1374="","",'S.D.PASTE SHEET'!L1374)</f>
        <v/>
      </c>
      <c s="72" t="str">
        <f>IF('S.D.PASTE SHEET'!M1374="","",'S.D.PASTE SHEET'!M1374)</f>
        <v/>
      </c>
      <c s="72" t="str">
        <f>IF('S.D.PASTE SHEET'!N1374="","",'S.D.PASTE SHEET'!N1374)</f>
        <v/>
      </c>
      <c s="72" t="str">
        <f>IF('S.D.PASTE SHEET'!O1374="","",'S.D.PASTE SHEET'!O1374)</f>
        <v/>
      </c>
      <c s="72" t="str">
        <f>IF('S.D.PASTE SHEET'!P1374="","",'S.D.PASTE SHEET'!P1374)</f>
        <v/>
      </c>
      <c s="72" t="str">
        <f>IF('S.D.PASTE SHEET'!Q1374="","",'S.D.PASTE SHEET'!Q1374)</f>
        <v/>
      </c>
      <c s="72" t="str">
        <f>IF('S.D.PASTE SHEET'!R1374="","",'S.D.PASTE SHEET'!R1374)</f>
        <v/>
      </c>
      <c s="72" t="str">
        <f>IF('S.D.PASTE SHEET'!S1374="","",'S.D.PASTE SHEET'!S1374)</f>
        <v/>
      </c>
      <c s="72" t="str">
        <f>IF('S.D.PASTE SHEET'!T1374="","",'S.D.PASTE SHEET'!T1374)</f>
        <v/>
      </c>
      <c s="72" t="str">
        <f>IF('S.D.PASTE SHEET'!U1374="","",'S.D.PASTE SHEET'!U1374)</f>
        <v/>
      </c>
      <c s="72" t="str">
        <f>IF('S.D.PASTE SHEET'!V1374="","",'S.D.PASTE SHEET'!V1374)</f>
        <v/>
      </c>
      <c s="72" t="str">
        <f>IF('S.D.PASTE SHEET'!W1374="","",'S.D.PASTE SHEET'!W1374)</f>
        <v/>
      </c>
      <c s="72" t="str">
        <f>IF('S.D.PASTE SHEET'!X1374="","",'S.D.PASTE SHEET'!X1374)</f>
        <v/>
      </c>
      <c s="72" t="str">
        <f>IF('S.D.PASTE SHEET'!Y1374="","",'S.D.PASTE SHEET'!Y1374)</f>
        <v/>
      </c>
      <c s="72" t="str">
        <f>IF('S.D.PASTE SHEET'!Z1374="","",'S.D.PASTE SHEET'!Z1374)</f>
        <v/>
      </c>
      <c s="72" t="str">
        <f>IF('S.D.PASTE SHEET'!AA1374="","",'S.D.PASTE SHEET'!AA1374)</f>
        <v/>
      </c>
      <c s="72" t="str">
        <f>IF('S.D.PASTE SHEET'!AB1374="","",'S.D.PASTE SHEET'!AB1374)</f>
        <v/>
      </c>
      <c s="72" t="str">
        <f>IF('S.D.PASTE SHEET'!AC1374="","",'S.D.PASTE SHEET'!AC1374)</f>
        <v/>
      </c>
      <c s="72" t="str">
        <f>IF('S.D.PASTE SHEET'!AD1374="","",'S.D.PASTE SHEET'!AD1374)</f>
        <v/>
      </c>
      <c s="74"/>
      <c s="70" t="str">
        <f>IF(AK1374="","",IF(AK1374&gt;0,COUNT($AG$2:AG1374),""))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IF(BC1374="","",IF(BC1374&gt;0,COUNT($AY$2:AY1374),""))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5" spans="1:157" ht="15.75" customHeight="1">
      <c r="A1375" s="72" t="str">
        <f>IF('S.D.PASTE SHEET'!A1375="","",'S.D.PASTE SHEET'!A1375)</f>
        <v/>
      </c>
      <c s="72" t="str">
        <f>IF('S.D.PASTE SHEET'!B1375="","",'S.D.PASTE SHEET'!B1375)</f>
        <v/>
      </c>
      <c s="72" t="str">
        <f>IF('S.D.PASTE SHEET'!C1375="","",'S.D.PASTE SHEET'!C1375)</f>
        <v/>
      </c>
      <c s="73" t="str">
        <f>IF('S.D.PASTE SHEET'!D1375="","",'S.D.PASTE SHEET'!D1375)</f>
        <v/>
      </c>
      <c s="72" t="str">
        <f>IF('S.D.PASTE SHEET'!E1375="","",UPPER('S.D.PASTE SHEET'!E1375))</f>
        <v/>
      </c>
      <c s="72" t="str">
        <f>IF('S.D.PASTE SHEET'!F1375="","",'S.D.PASTE SHEET'!F1375)</f>
        <v/>
      </c>
      <c s="72" t="str">
        <f>IF('S.D.PASTE SHEET'!G1375="","",UPPER('S.D.PASTE SHEET'!G1375))</f>
        <v/>
      </c>
      <c s="72" t="str">
        <f>IF('S.D.PASTE SHEET'!H1375="","",UPPER('S.D.PASTE SHEET'!H1375))</f>
        <v/>
      </c>
      <c s="72" t="str">
        <f>IF('S.D.PASTE SHEET'!I1375="","",'S.D.PASTE SHEET'!I1375)</f>
        <v/>
      </c>
      <c s="73" t="str">
        <f>IF('S.D.PASTE SHEET'!J1375="","",'S.D.PASTE SHEET'!J1375)</f>
        <v/>
      </c>
      <c s="72" t="str">
        <f>IF('S.D.PASTE SHEET'!K1375="","",'S.D.PASTE SHEET'!K1375)</f>
        <v/>
      </c>
      <c s="72" t="str">
        <f>IF('S.D.PASTE SHEET'!L1375="","",'S.D.PASTE SHEET'!L1375)</f>
        <v/>
      </c>
      <c s="72" t="str">
        <f>IF('S.D.PASTE SHEET'!M1375="","",'S.D.PASTE SHEET'!M1375)</f>
        <v/>
      </c>
      <c s="72" t="str">
        <f>IF('S.D.PASTE SHEET'!N1375="","",'S.D.PASTE SHEET'!N1375)</f>
        <v/>
      </c>
      <c s="72" t="str">
        <f>IF('S.D.PASTE SHEET'!O1375="","",'S.D.PASTE SHEET'!O1375)</f>
        <v/>
      </c>
      <c s="72" t="str">
        <f>IF('S.D.PASTE SHEET'!P1375="","",'S.D.PASTE SHEET'!P1375)</f>
        <v/>
      </c>
      <c s="72" t="str">
        <f>IF('S.D.PASTE SHEET'!Q1375="","",'S.D.PASTE SHEET'!Q1375)</f>
        <v/>
      </c>
      <c s="72" t="str">
        <f>IF('S.D.PASTE SHEET'!R1375="","",'S.D.PASTE SHEET'!R1375)</f>
        <v/>
      </c>
      <c s="72" t="str">
        <f>IF('S.D.PASTE SHEET'!S1375="","",'S.D.PASTE SHEET'!S1375)</f>
        <v/>
      </c>
      <c s="72" t="str">
        <f>IF('S.D.PASTE SHEET'!T1375="","",'S.D.PASTE SHEET'!T1375)</f>
        <v/>
      </c>
      <c s="72" t="str">
        <f>IF('S.D.PASTE SHEET'!U1375="","",'S.D.PASTE SHEET'!U1375)</f>
        <v/>
      </c>
      <c s="72" t="str">
        <f>IF('S.D.PASTE SHEET'!V1375="","",'S.D.PASTE SHEET'!V1375)</f>
        <v/>
      </c>
      <c s="72" t="str">
        <f>IF('S.D.PASTE SHEET'!W1375="","",'S.D.PASTE SHEET'!W1375)</f>
        <v/>
      </c>
      <c s="72" t="str">
        <f>IF('S.D.PASTE SHEET'!X1375="","",'S.D.PASTE SHEET'!X1375)</f>
        <v/>
      </c>
      <c s="72" t="str">
        <f>IF('S.D.PASTE SHEET'!Y1375="","",'S.D.PASTE SHEET'!Y1375)</f>
        <v/>
      </c>
      <c s="72" t="str">
        <f>IF('S.D.PASTE SHEET'!Z1375="","",'S.D.PASTE SHEET'!Z1375)</f>
        <v/>
      </c>
      <c s="72" t="str">
        <f>IF('S.D.PASTE SHEET'!AA1375="","",'S.D.PASTE SHEET'!AA1375)</f>
        <v/>
      </c>
      <c s="72" t="str">
        <f>IF('S.D.PASTE SHEET'!AB1375="","",'S.D.PASTE SHEET'!AB1375)</f>
        <v/>
      </c>
      <c s="72" t="str">
        <f>IF('S.D.PASTE SHEET'!AC1375="","",'S.D.PASTE SHEET'!AC1375)</f>
        <v/>
      </c>
      <c s="72" t="str">
        <f>IF('S.D.PASTE SHEET'!AD1375="","",'S.D.PASTE SHEET'!AD1375)</f>
        <v/>
      </c>
      <c s="74"/>
      <c s="70" t="str">
        <f>IF(AK1375="","",IF(AK1375&gt;0,COUNT($AG$2:AG1375),""))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IF(BC1375="","",IF(BC1375&gt;0,COUNT($AY$2:AY1375),""))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6" spans="1:157" ht="15.75" customHeight="1">
      <c r="A1376" s="72" t="str">
        <f>IF('S.D.PASTE SHEET'!A1376="","",'S.D.PASTE SHEET'!A1376)</f>
        <v/>
      </c>
      <c s="72" t="str">
        <f>IF('S.D.PASTE SHEET'!B1376="","",'S.D.PASTE SHEET'!B1376)</f>
        <v/>
      </c>
      <c s="72" t="str">
        <f>IF('S.D.PASTE SHEET'!C1376="","",'S.D.PASTE SHEET'!C1376)</f>
        <v/>
      </c>
      <c s="73" t="str">
        <f>IF('S.D.PASTE SHEET'!D1376="","",'S.D.PASTE SHEET'!D1376)</f>
        <v/>
      </c>
      <c s="72" t="str">
        <f>IF('S.D.PASTE SHEET'!E1376="","",UPPER('S.D.PASTE SHEET'!E1376))</f>
        <v/>
      </c>
      <c s="72" t="str">
        <f>IF('S.D.PASTE SHEET'!F1376="","",'S.D.PASTE SHEET'!F1376)</f>
        <v/>
      </c>
      <c s="72" t="str">
        <f>IF('S.D.PASTE SHEET'!G1376="","",UPPER('S.D.PASTE SHEET'!G1376))</f>
        <v/>
      </c>
      <c s="72" t="str">
        <f>IF('S.D.PASTE SHEET'!H1376="","",UPPER('S.D.PASTE SHEET'!H1376))</f>
        <v/>
      </c>
      <c s="72" t="str">
        <f>IF('S.D.PASTE SHEET'!I1376="","",'S.D.PASTE SHEET'!I1376)</f>
        <v/>
      </c>
      <c s="73" t="str">
        <f>IF('S.D.PASTE SHEET'!J1376="","",'S.D.PASTE SHEET'!J1376)</f>
        <v/>
      </c>
      <c s="72" t="str">
        <f>IF('S.D.PASTE SHEET'!K1376="","",'S.D.PASTE SHEET'!K1376)</f>
        <v/>
      </c>
      <c s="72" t="str">
        <f>IF('S.D.PASTE SHEET'!L1376="","",'S.D.PASTE SHEET'!L1376)</f>
        <v/>
      </c>
      <c s="72" t="str">
        <f>IF('S.D.PASTE SHEET'!M1376="","",'S.D.PASTE SHEET'!M1376)</f>
        <v/>
      </c>
      <c s="72" t="str">
        <f>IF('S.D.PASTE SHEET'!N1376="","",'S.D.PASTE SHEET'!N1376)</f>
        <v/>
      </c>
      <c s="72" t="str">
        <f>IF('S.D.PASTE SHEET'!O1376="","",'S.D.PASTE SHEET'!O1376)</f>
        <v/>
      </c>
      <c s="72" t="str">
        <f>IF('S.D.PASTE SHEET'!P1376="","",'S.D.PASTE SHEET'!P1376)</f>
        <v/>
      </c>
      <c s="72" t="str">
        <f>IF('S.D.PASTE SHEET'!Q1376="","",'S.D.PASTE SHEET'!Q1376)</f>
        <v/>
      </c>
      <c s="72" t="str">
        <f>IF('S.D.PASTE SHEET'!R1376="","",'S.D.PASTE SHEET'!R1376)</f>
        <v/>
      </c>
      <c s="72" t="str">
        <f>IF('S.D.PASTE SHEET'!S1376="","",'S.D.PASTE SHEET'!S1376)</f>
        <v/>
      </c>
      <c s="72" t="str">
        <f>IF('S.D.PASTE SHEET'!T1376="","",'S.D.PASTE SHEET'!T1376)</f>
        <v/>
      </c>
      <c s="72" t="str">
        <f>IF('S.D.PASTE SHEET'!U1376="","",'S.D.PASTE SHEET'!U1376)</f>
        <v/>
      </c>
      <c s="72" t="str">
        <f>IF('S.D.PASTE SHEET'!V1376="","",'S.D.PASTE SHEET'!V1376)</f>
        <v/>
      </c>
      <c s="72" t="str">
        <f>IF('S.D.PASTE SHEET'!W1376="","",'S.D.PASTE SHEET'!W1376)</f>
        <v/>
      </c>
      <c s="72" t="str">
        <f>IF('S.D.PASTE SHEET'!X1376="","",'S.D.PASTE SHEET'!X1376)</f>
        <v/>
      </c>
      <c s="72" t="str">
        <f>IF('S.D.PASTE SHEET'!Y1376="","",'S.D.PASTE SHEET'!Y1376)</f>
        <v/>
      </c>
      <c s="72" t="str">
        <f>IF('S.D.PASTE SHEET'!Z1376="","",'S.D.PASTE SHEET'!Z1376)</f>
        <v/>
      </c>
      <c s="72" t="str">
        <f>IF('S.D.PASTE SHEET'!AA1376="","",'S.D.PASTE SHEET'!AA1376)</f>
        <v/>
      </c>
      <c s="72" t="str">
        <f>IF('S.D.PASTE SHEET'!AB1376="","",'S.D.PASTE SHEET'!AB1376)</f>
        <v/>
      </c>
      <c s="72" t="str">
        <f>IF('S.D.PASTE SHEET'!AC1376="","",'S.D.PASTE SHEET'!AC1376)</f>
        <v/>
      </c>
      <c s="72" t="str">
        <f>IF('S.D.PASTE SHEET'!AD1376="","",'S.D.PASTE SHEET'!AD1376)</f>
        <v/>
      </c>
      <c s="74"/>
      <c s="70" t="str">
        <f>IF(AK1376="","",IF(AK1376&gt;0,COUNT($AG$2:AG1376),""))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IF(BC1376="","",IF(BC1376&gt;0,COUNT($AY$2:AY1376),""))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7" spans="1:157" ht="15.75" customHeight="1">
      <c r="A1377" s="72" t="str">
        <f>IF('S.D.PASTE SHEET'!A1377="","",'S.D.PASTE SHEET'!A1377)</f>
        <v/>
      </c>
      <c s="72" t="str">
        <f>IF('S.D.PASTE SHEET'!B1377="","",'S.D.PASTE SHEET'!B1377)</f>
        <v/>
      </c>
      <c s="72" t="str">
        <f>IF('S.D.PASTE SHEET'!C1377="","",'S.D.PASTE SHEET'!C1377)</f>
        <v/>
      </c>
      <c s="73" t="str">
        <f>IF('S.D.PASTE SHEET'!D1377="","",'S.D.PASTE SHEET'!D1377)</f>
        <v/>
      </c>
      <c s="72" t="str">
        <f>IF('S.D.PASTE SHEET'!E1377="","",UPPER('S.D.PASTE SHEET'!E1377))</f>
        <v/>
      </c>
      <c s="72" t="str">
        <f>IF('S.D.PASTE SHEET'!F1377="","",'S.D.PASTE SHEET'!F1377)</f>
        <v/>
      </c>
      <c s="72" t="str">
        <f>IF('S.D.PASTE SHEET'!G1377="","",UPPER('S.D.PASTE SHEET'!G1377))</f>
        <v/>
      </c>
      <c s="72" t="str">
        <f>IF('S.D.PASTE SHEET'!H1377="","",UPPER('S.D.PASTE SHEET'!H1377))</f>
        <v/>
      </c>
      <c s="72" t="str">
        <f>IF('S.D.PASTE SHEET'!I1377="","",'S.D.PASTE SHEET'!I1377)</f>
        <v/>
      </c>
      <c s="73" t="str">
        <f>IF('S.D.PASTE SHEET'!J1377="","",'S.D.PASTE SHEET'!J1377)</f>
        <v/>
      </c>
      <c s="72" t="str">
        <f>IF('S.D.PASTE SHEET'!K1377="","",'S.D.PASTE SHEET'!K1377)</f>
        <v/>
      </c>
      <c s="72" t="str">
        <f>IF('S.D.PASTE SHEET'!L1377="","",'S.D.PASTE SHEET'!L1377)</f>
        <v/>
      </c>
      <c s="72" t="str">
        <f>IF('S.D.PASTE SHEET'!M1377="","",'S.D.PASTE SHEET'!M1377)</f>
        <v/>
      </c>
      <c s="72" t="str">
        <f>IF('S.D.PASTE SHEET'!N1377="","",'S.D.PASTE SHEET'!N1377)</f>
        <v/>
      </c>
      <c s="72" t="str">
        <f>IF('S.D.PASTE SHEET'!O1377="","",'S.D.PASTE SHEET'!O1377)</f>
        <v/>
      </c>
      <c s="72" t="str">
        <f>IF('S.D.PASTE SHEET'!P1377="","",'S.D.PASTE SHEET'!P1377)</f>
        <v/>
      </c>
      <c s="72" t="str">
        <f>IF('S.D.PASTE SHEET'!Q1377="","",'S.D.PASTE SHEET'!Q1377)</f>
        <v/>
      </c>
      <c s="72" t="str">
        <f>IF('S.D.PASTE SHEET'!R1377="","",'S.D.PASTE SHEET'!R1377)</f>
        <v/>
      </c>
      <c s="72" t="str">
        <f>IF('S.D.PASTE SHEET'!S1377="","",'S.D.PASTE SHEET'!S1377)</f>
        <v/>
      </c>
      <c s="72" t="str">
        <f>IF('S.D.PASTE SHEET'!T1377="","",'S.D.PASTE SHEET'!T1377)</f>
        <v/>
      </c>
      <c s="72" t="str">
        <f>IF('S.D.PASTE SHEET'!U1377="","",'S.D.PASTE SHEET'!U1377)</f>
        <v/>
      </c>
      <c s="72" t="str">
        <f>IF('S.D.PASTE SHEET'!V1377="","",'S.D.PASTE SHEET'!V1377)</f>
        <v/>
      </c>
      <c s="72" t="str">
        <f>IF('S.D.PASTE SHEET'!W1377="","",'S.D.PASTE SHEET'!W1377)</f>
        <v/>
      </c>
      <c s="72" t="str">
        <f>IF('S.D.PASTE SHEET'!X1377="","",'S.D.PASTE SHEET'!X1377)</f>
        <v/>
      </c>
      <c s="72" t="str">
        <f>IF('S.D.PASTE SHEET'!Y1377="","",'S.D.PASTE SHEET'!Y1377)</f>
        <v/>
      </c>
      <c s="72" t="str">
        <f>IF('S.D.PASTE SHEET'!Z1377="","",'S.D.PASTE SHEET'!Z1377)</f>
        <v/>
      </c>
      <c s="72" t="str">
        <f>IF('S.D.PASTE SHEET'!AA1377="","",'S.D.PASTE SHEET'!AA1377)</f>
        <v/>
      </c>
      <c s="72" t="str">
        <f>IF('S.D.PASTE SHEET'!AB1377="","",'S.D.PASTE SHEET'!AB1377)</f>
        <v/>
      </c>
      <c s="72" t="str">
        <f>IF('S.D.PASTE SHEET'!AC1377="","",'S.D.PASTE SHEET'!AC1377)</f>
        <v/>
      </c>
      <c s="72" t="str">
        <f>IF('S.D.PASTE SHEET'!AD1377="","",'S.D.PASTE SHEET'!AD1377)</f>
        <v/>
      </c>
      <c s="74"/>
      <c s="70" t="str">
        <f>IF(AK1377="","",IF(AK1377&gt;0,COUNT($AG$2:AG1377),""))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IF(BC1377="","",IF(BC1377&gt;0,COUNT($AY$2:AY1377),""))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8" spans="1:157" ht="15.75" customHeight="1">
      <c r="A1378" s="72" t="str">
        <f>IF('S.D.PASTE SHEET'!A1378="","",'S.D.PASTE SHEET'!A1378)</f>
        <v/>
      </c>
      <c s="72" t="str">
        <f>IF('S.D.PASTE SHEET'!B1378="","",'S.D.PASTE SHEET'!B1378)</f>
        <v/>
      </c>
      <c s="72" t="str">
        <f>IF('S.D.PASTE SHEET'!C1378="","",'S.D.PASTE SHEET'!C1378)</f>
        <v/>
      </c>
      <c s="73" t="str">
        <f>IF('S.D.PASTE SHEET'!D1378="","",'S.D.PASTE SHEET'!D1378)</f>
        <v/>
      </c>
      <c s="72" t="str">
        <f>IF('S.D.PASTE SHEET'!E1378="","",UPPER('S.D.PASTE SHEET'!E1378))</f>
        <v/>
      </c>
      <c s="72" t="str">
        <f>IF('S.D.PASTE SHEET'!F1378="","",'S.D.PASTE SHEET'!F1378)</f>
        <v/>
      </c>
      <c s="72" t="str">
        <f>IF('S.D.PASTE SHEET'!G1378="","",UPPER('S.D.PASTE SHEET'!G1378))</f>
        <v/>
      </c>
      <c s="72" t="str">
        <f>IF('S.D.PASTE SHEET'!H1378="","",UPPER('S.D.PASTE SHEET'!H1378))</f>
        <v/>
      </c>
      <c s="72" t="str">
        <f>IF('S.D.PASTE SHEET'!I1378="","",'S.D.PASTE SHEET'!I1378)</f>
        <v/>
      </c>
      <c s="73" t="str">
        <f>IF('S.D.PASTE SHEET'!J1378="","",'S.D.PASTE SHEET'!J1378)</f>
        <v/>
      </c>
      <c s="72" t="str">
        <f>IF('S.D.PASTE SHEET'!K1378="","",'S.D.PASTE SHEET'!K1378)</f>
        <v/>
      </c>
      <c s="72" t="str">
        <f>IF('S.D.PASTE SHEET'!L1378="","",'S.D.PASTE SHEET'!L1378)</f>
        <v/>
      </c>
      <c s="72" t="str">
        <f>IF('S.D.PASTE SHEET'!M1378="","",'S.D.PASTE SHEET'!M1378)</f>
        <v/>
      </c>
      <c s="72" t="str">
        <f>IF('S.D.PASTE SHEET'!N1378="","",'S.D.PASTE SHEET'!N1378)</f>
        <v/>
      </c>
      <c s="72" t="str">
        <f>IF('S.D.PASTE SHEET'!O1378="","",'S.D.PASTE SHEET'!O1378)</f>
        <v/>
      </c>
      <c s="72" t="str">
        <f>IF('S.D.PASTE SHEET'!P1378="","",'S.D.PASTE SHEET'!P1378)</f>
        <v/>
      </c>
      <c s="72" t="str">
        <f>IF('S.D.PASTE SHEET'!Q1378="","",'S.D.PASTE SHEET'!Q1378)</f>
        <v/>
      </c>
      <c s="72" t="str">
        <f>IF('S.D.PASTE SHEET'!R1378="","",'S.D.PASTE SHEET'!R1378)</f>
        <v/>
      </c>
      <c s="72" t="str">
        <f>IF('S.D.PASTE SHEET'!S1378="","",'S.D.PASTE SHEET'!S1378)</f>
        <v/>
      </c>
      <c s="72" t="str">
        <f>IF('S.D.PASTE SHEET'!T1378="","",'S.D.PASTE SHEET'!T1378)</f>
        <v/>
      </c>
      <c s="72" t="str">
        <f>IF('S.D.PASTE SHEET'!U1378="","",'S.D.PASTE SHEET'!U1378)</f>
        <v/>
      </c>
      <c s="72" t="str">
        <f>IF('S.D.PASTE SHEET'!V1378="","",'S.D.PASTE SHEET'!V1378)</f>
        <v/>
      </c>
      <c s="72" t="str">
        <f>IF('S.D.PASTE SHEET'!W1378="","",'S.D.PASTE SHEET'!W1378)</f>
        <v/>
      </c>
      <c s="72" t="str">
        <f>IF('S.D.PASTE SHEET'!X1378="","",'S.D.PASTE SHEET'!X1378)</f>
        <v/>
      </c>
      <c s="72" t="str">
        <f>IF('S.D.PASTE SHEET'!Y1378="","",'S.D.PASTE SHEET'!Y1378)</f>
        <v/>
      </c>
      <c s="72" t="str">
        <f>IF('S.D.PASTE SHEET'!Z1378="","",'S.D.PASTE SHEET'!Z1378)</f>
        <v/>
      </c>
      <c s="72" t="str">
        <f>IF('S.D.PASTE SHEET'!AA1378="","",'S.D.PASTE SHEET'!AA1378)</f>
        <v/>
      </c>
      <c s="72" t="str">
        <f>IF('S.D.PASTE SHEET'!AB1378="","",'S.D.PASTE SHEET'!AB1378)</f>
        <v/>
      </c>
      <c s="72" t="str">
        <f>IF('S.D.PASTE SHEET'!AC1378="","",'S.D.PASTE SHEET'!AC1378)</f>
        <v/>
      </c>
      <c s="72" t="str">
        <f>IF('S.D.PASTE SHEET'!AD1378="","",'S.D.PASTE SHEET'!AD1378)</f>
        <v/>
      </c>
      <c s="74"/>
      <c s="70" t="str">
        <f>IF(AK1378="","",IF(AK1378&gt;0,COUNT($AG$2:AG1378),""))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IF(BC1378="","",IF(BC1378&gt;0,COUNT($AY$2:AY1378),""))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79" spans="1:157" ht="15.75" customHeight="1">
      <c r="A1379" s="72" t="str">
        <f>IF('S.D.PASTE SHEET'!A1379="","",'S.D.PASTE SHEET'!A1379)</f>
        <v/>
      </c>
      <c s="72" t="str">
        <f>IF('S.D.PASTE SHEET'!B1379="","",'S.D.PASTE SHEET'!B1379)</f>
        <v/>
      </c>
      <c s="72" t="str">
        <f>IF('S.D.PASTE SHEET'!C1379="","",'S.D.PASTE SHEET'!C1379)</f>
        <v/>
      </c>
      <c s="73" t="str">
        <f>IF('S.D.PASTE SHEET'!D1379="","",'S.D.PASTE SHEET'!D1379)</f>
        <v/>
      </c>
      <c s="72" t="str">
        <f>IF('S.D.PASTE SHEET'!E1379="","",UPPER('S.D.PASTE SHEET'!E1379))</f>
        <v/>
      </c>
      <c s="72" t="str">
        <f>IF('S.D.PASTE SHEET'!F1379="","",'S.D.PASTE SHEET'!F1379)</f>
        <v/>
      </c>
      <c s="72" t="str">
        <f>IF('S.D.PASTE SHEET'!G1379="","",UPPER('S.D.PASTE SHEET'!G1379))</f>
        <v/>
      </c>
      <c s="72" t="str">
        <f>IF('S.D.PASTE SHEET'!H1379="","",UPPER('S.D.PASTE SHEET'!H1379))</f>
        <v/>
      </c>
      <c s="72" t="str">
        <f>IF('S.D.PASTE SHEET'!I1379="","",'S.D.PASTE SHEET'!I1379)</f>
        <v/>
      </c>
      <c s="73" t="str">
        <f>IF('S.D.PASTE SHEET'!J1379="","",'S.D.PASTE SHEET'!J1379)</f>
        <v/>
      </c>
      <c s="72" t="str">
        <f>IF('S.D.PASTE SHEET'!K1379="","",'S.D.PASTE SHEET'!K1379)</f>
        <v/>
      </c>
      <c s="72" t="str">
        <f>IF('S.D.PASTE SHEET'!L1379="","",'S.D.PASTE SHEET'!L1379)</f>
        <v/>
      </c>
      <c s="72" t="str">
        <f>IF('S.D.PASTE SHEET'!M1379="","",'S.D.PASTE SHEET'!M1379)</f>
        <v/>
      </c>
      <c s="72" t="str">
        <f>IF('S.D.PASTE SHEET'!N1379="","",'S.D.PASTE SHEET'!N1379)</f>
        <v/>
      </c>
      <c s="72" t="str">
        <f>IF('S.D.PASTE SHEET'!O1379="","",'S.D.PASTE SHEET'!O1379)</f>
        <v/>
      </c>
      <c s="72" t="str">
        <f>IF('S.D.PASTE SHEET'!P1379="","",'S.D.PASTE SHEET'!P1379)</f>
        <v/>
      </c>
      <c s="72" t="str">
        <f>IF('S.D.PASTE SHEET'!Q1379="","",'S.D.PASTE SHEET'!Q1379)</f>
        <v/>
      </c>
      <c s="72" t="str">
        <f>IF('S.D.PASTE SHEET'!R1379="","",'S.D.PASTE SHEET'!R1379)</f>
        <v/>
      </c>
      <c s="72" t="str">
        <f>IF('S.D.PASTE SHEET'!S1379="","",'S.D.PASTE SHEET'!S1379)</f>
        <v/>
      </c>
      <c s="72" t="str">
        <f>IF('S.D.PASTE SHEET'!T1379="","",'S.D.PASTE SHEET'!T1379)</f>
        <v/>
      </c>
      <c s="72" t="str">
        <f>IF('S.D.PASTE SHEET'!U1379="","",'S.D.PASTE SHEET'!U1379)</f>
        <v/>
      </c>
      <c s="72" t="str">
        <f>IF('S.D.PASTE SHEET'!V1379="","",'S.D.PASTE SHEET'!V1379)</f>
        <v/>
      </c>
      <c s="72" t="str">
        <f>IF('S.D.PASTE SHEET'!W1379="","",'S.D.PASTE SHEET'!W1379)</f>
        <v/>
      </c>
      <c s="72" t="str">
        <f>IF('S.D.PASTE SHEET'!X1379="","",'S.D.PASTE SHEET'!X1379)</f>
        <v/>
      </c>
      <c s="72" t="str">
        <f>IF('S.D.PASTE SHEET'!Y1379="","",'S.D.PASTE SHEET'!Y1379)</f>
        <v/>
      </c>
      <c s="72" t="str">
        <f>IF('S.D.PASTE SHEET'!Z1379="","",'S.D.PASTE SHEET'!Z1379)</f>
        <v/>
      </c>
      <c s="72" t="str">
        <f>IF('S.D.PASTE SHEET'!AA1379="","",'S.D.PASTE SHEET'!AA1379)</f>
        <v/>
      </c>
      <c s="72" t="str">
        <f>IF('S.D.PASTE SHEET'!AB1379="","",'S.D.PASTE SHEET'!AB1379)</f>
        <v/>
      </c>
      <c s="72" t="str">
        <f>IF('S.D.PASTE SHEET'!AC1379="","",'S.D.PASTE SHEET'!AC1379)</f>
        <v/>
      </c>
      <c s="72" t="str">
        <f>IF('S.D.PASTE SHEET'!AD1379="","",'S.D.PASTE SHEET'!AD1379)</f>
        <v/>
      </c>
      <c s="74"/>
      <c s="70" t="str">
        <f>IF(AK1379="","",IF(AK1379&gt;0,COUNT($AG$2:AG1379),""))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IF(BC1379="","",IF(BC1379&gt;0,COUNT($AY$2:AY1379),""))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0" spans="1:157" ht="15.75" customHeight="1">
      <c r="A1380" s="72" t="str">
        <f>IF('S.D.PASTE SHEET'!A1380="","",'S.D.PASTE SHEET'!A1380)</f>
        <v/>
      </c>
      <c s="72" t="str">
        <f>IF('S.D.PASTE SHEET'!B1380="","",'S.D.PASTE SHEET'!B1380)</f>
        <v/>
      </c>
      <c s="72" t="str">
        <f>IF('S.D.PASTE SHEET'!C1380="","",'S.D.PASTE SHEET'!C1380)</f>
        <v/>
      </c>
      <c s="73" t="str">
        <f>IF('S.D.PASTE SHEET'!D1380="","",'S.D.PASTE SHEET'!D1380)</f>
        <v/>
      </c>
      <c s="72" t="str">
        <f>IF('S.D.PASTE SHEET'!E1380="","",UPPER('S.D.PASTE SHEET'!E1380))</f>
        <v/>
      </c>
      <c s="72" t="str">
        <f>IF('S.D.PASTE SHEET'!F1380="","",'S.D.PASTE SHEET'!F1380)</f>
        <v/>
      </c>
      <c s="72" t="str">
        <f>IF('S.D.PASTE SHEET'!G1380="","",UPPER('S.D.PASTE SHEET'!G1380))</f>
        <v/>
      </c>
      <c s="72" t="str">
        <f>IF('S.D.PASTE SHEET'!H1380="","",UPPER('S.D.PASTE SHEET'!H1380))</f>
        <v/>
      </c>
      <c s="72" t="str">
        <f>IF('S.D.PASTE SHEET'!I1380="","",'S.D.PASTE SHEET'!I1380)</f>
        <v/>
      </c>
      <c s="73" t="str">
        <f>IF('S.D.PASTE SHEET'!J1380="","",'S.D.PASTE SHEET'!J1380)</f>
        <v/>
      </c>
      <c s="72" t="str">
        <f>IF('S.D.PASTE SHEET'!K1380="","",'S.D.PASTE SHEET'!K1380)</f>
        <v/>
      </c>
      <c s="72" t="str">
        <f>IF('S.D.PASTE SHEET'!L1380="","",'S.D.PASTE SHEET'!L1380)</f>
        <v/>
      </c>
      <c s="72" t="str">
        <f>IF('S.D.PASTE SHEET'!M1380="","",'S.D.PASTE SHEET'!M1380)</f>
        <v/>
      </c>
      <c s="72" t="str">
        <f>IF('S.D.PASTE SHEET'!N1380="","",'S.D.PASTE SHEET'!N1380)</f>
        <v/>
      </c>
      <c s="72" t="str">
        <f>IF('S.D.PASTE SHEET'!O1380="","",'S.D.PASTE SHEET'!O1380)</f>
        <v/>
      </c>
      <c s="72" t="str">
        <f>IF('S.D.PASTE SHEET'!P1380="","",'S.D.PASTE SHEET'!P1380)</f>
        <v/>
      </c>
      <c s="72" t="str">
        <f>IF('S.D.PASTE SHEET'!Q1380="","",'S.D.PASTE SHEET'!Q1380)</f>
        <v/>
      </c>
      <c s="72" t="str">
        <f>IF('S.D.PASTE SHEET'!R1380="","",'S.D.PASTE SHEET'!R1380)</f>
        <v/>
      </c>
      <c s="72" t="str">
        <f>IF('S.D.PASTE SHEET'!S1380="","",'S.D.PASTE SHEET'!S1380)</f>
        <v/>
      </c>
      <c s="72" t="str">
        <f>IF('S.D.PASTE SHEET'!T1380="","",'S.D.PASTE SHEET'!T1380)</f>
        <v/>
      </c>
      <c s="72" t="str">
        <f>IF('S.D.PASTE SHEET'!U1380="","",'S.D.PASTE SHEET'!U1380)</f>
        <v/>
      </c>
      <c s="72" t="str">
        <f>IF('S.D.PASTE SHEET'!V1380="","",'S.D.PASTE SHEET'!V1380)</f>
        <v/>
      </c>
      <c s="72" t="str">
        <f>IF('S.D.PASTE SHEET'!W1380="","",'S.D.PASTE SHEET'!W1380)</f>
        <v/>
      </c>
      <c s="72" t="str">
        <f>IF('S.D.PASTE SHEET'!X1380="","",'S.D.PASTE SHEET'!X1380)</f>
        <v/>
      </c>
      <c s="72" t="str">
        <f>IF('S.D.PASTE SHEET'!Y1380="","",'S.D.PASTE SHEET'!Y1380)</f>
        <v/>
      </c>
      <c s="72" t="str">
        <f>IF('S.D.PASTE SHEET'!Z1380="","",'S.D.PASTE SHEET'!Z1380)</f>
        <v/>
      </c>
      <c s="72" t="str">
        <f>IF('S.D.PASTE SHEET'!AA1380="","",'S.D.PASTE SHEET'!AA1380)</f>
        <v/>
      </c>
      <c s="72" t="str">
        <f>IF('S.D.PASTE SHEET'!AB1380="","",'S.D.PASTE SHEET'!AB1380)</f>
        <v/>
      </c>
      <c s="72" t="str">
        <f>IF('S.D.PASTE SHEET'!AC1380="","",'S.D.PASTE SHEET'!AC1380)</f>
        <v/>
      </c>
      <c s="72" t="str">
        <f>IF('S.D.PASTE SHEET'!AD1380="","",'S.D.PASTE SHEET'!AD1380)</f>
        <v/>
      </c>
      <c s="74"/>
      <c s="70" t="str">
        <f>IF(AK1380="","",IF(AK1380&gt;0,COUNT($AG$2:AG1380),""))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IF(BC1380="","",IF(BC1380&gt;0,COUNT($AY$2:AY1380),""))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1" spans="1:157" ht="15.75" customHeight="1">
      <c r="A1381" s="72" t="str">
        <f>IF('S.D.PASTE SHEET'!A1381="","",'S.D.PASTE SHEET'!A1381)</f>
        <v/>
      </c>
      <c s="72" t="str">
        <f>IF('S.D.PASTE SHEET'!B1381="","",'S.D.PASTE SHEET'!B1381)</f>
        <v/>
      </c>
      <c s="72" t="str">
        <f>IF('S.D.PASTE SHEET'!C1381="","",'S.D.PASTE SHEET'!C1381)</f>
        <v/>
      </c>
      <c s="73" t="str">
        <f>IF('S.D.PASTE SHEET'!D1381="","",'S.D.PASTE SHEET'!D1381)</f>
        <v/>
      </c>
      <c s="72" t="str">
        <f>IF('S.D.PASTE SHEET'!E1381="","",UPPER('S.D.PASTE SHEET'!E1381))</f>
        <v/>
      </c>
      <c s="72" t="str">
        <f>IF('S.D.PASTE SHEET'!F1381="","",'S.D.PASTE SHEET'!F1381)</f>
        <v/>
      </c>
      <c s="72" t="str">
        <f>IF('S.D.PASTE SHEET'!G1381="","",UPPER('S.D.PASTE SHEET'!G1381))</f>
        <v/>
      </c>
      <c s="72" t="str">
        <f>IF('S.D.PASTE SHEET'!H1381="","",UPPER('S.D.PASTE SHEET'!H1381))</f>
        <v/>
      </c>
      <c s="72" t="str">
        <f>IF('S.D.PASTE SHEET'!I1381="","",'S.D.PASTE SHEET'!I1381)</f>
        <v/>
      </c>
      <c s="73" t="str">
        <f>IF('S.D.PASTE SHEET'!J1381="","",'S.D.PASTE SHEET'!J1381)</f>
        <v/>
      </c>
      <c s="72" t="str">
        <f>IF('S.D.PASTE SHEET'!K1381="","",'S.D.PASTE SHEET'!K1381)</f>
        <v/>
      </c>
      <c s="72" t="str">
        <f>IF('S.D.PASTE SHEET'!L1381="","",'S.D.PASTE SHEET'!L1381)</f>
        <v/>
      </c>
      <c s="72" t="str">
        <f>IF('S.D.PASTE SHEET'!M1381="","",'S.D.PASTE SHEET'!M1381)</f>
        <v/>
      </c>
      <c s="72" t="str">
        <f>IF('S.D.PASTE SHEET'!N1381="","",'S.D.PASTE SHEET'!N1381)</f>
        <v/>
      </c>
      <c s="72" t="str">
        <f>IF('S.D.PASTE SHEET'!O1381="","",'S.D.PASTE SHEET'!O1381)</f>
        <v/>
      </c>
      <c s="72" t="str">
        <f>IF('S.D.PASTE SHEET'!P1381="","",'S.D.PASTE SHEET'!P1381)</f>
        <v/>
      </c>
      <c s="72" t="str">
        <f>IF('S.D.PASTE SHEET'!Q1381="","",'S.D.PASTE SHEET'!Q1381)</f>
        <v/>
      </c>
      <c s="72" t="str">
        <f>IF('S.D.PASTE SHEET'!R1381="","",'S.D.PASTE SHEET'!R1381)</f>
        <v/>
      </c>
      <c s="72" t="str">
        <f>IF('S.D.PASTE SHEET'!S1381="","",'S.D.PASTE SHEET'!S1381)</f>
        <v/>
      </c>
      <c s="72" t="str">
        <f>IF('S.D.PASTE SHEET'!T1381="","",'S.D.PASTE SHEET'!T1381)</f>
        <v/>
      </c>
      <c s="72" t="str">
        <f>IF('S.D.PASTE SHEET'!U1381="","",'S.D.PASTE SHEET'!U1381)</f>
        <v/>
      </c>
      <c s="72" t="str">
        <f>IF('S.D.PASTE SHEET'!V1381="","",'S.D.PASTE SHEET'!V1381)</f>
        <v/>
      </c>
      <c s="72" t="str">
        <f>IF('S.D.PASTE SHEET'!W1381="","",'S.D.PASTE SHEET'!W1381)</f>
        <v/>
      </c>
      <c s="72" t="str">
        <f>IF('S.D.PASTE SHEET'!X1381="","",'S.D.PASTE SHEET'!X1381)</f>
        <v/>
      </c>
      <c s="72" t="str">
        <f>IF('S.D.PASTE SHEET'!Y1381="","",'S.D.PASTE SHEET'!Y1381)</f>
        <v/>
      </c>
      <c s="72" t="str">
        <f>IF('S.D.PASTE SHEET'!Z1381="","",'S.D.PASTE SHEET'!Z1381)</f>
        <v/>
      </c>
      <c s="72" t="str">
        <f>IF('S.D.PASTE SHEET'!AA1381="","",'S.D.PASTE SHEET'!AA1381)</f>
        <v/>
      </c>
      <c s="72" t="str">
        <f>IF('S.D.PASTE SHEET'!AB1381="","",'S.D.PASTE SHEET'!AB1381)</f>
        <v/>
      </c>
      <c s="72" t="str">
        <f>IF('S.D.PASTE SHEET'!AC1381="","",'S.D.PASTE SHEET'!AC1381)</f>
        <v/>
      </c>
      <c s="72" t="str">
        <f>IF('S.D.PASTE SHEET'!AD1381="","",'S.D.PASTE SHEET'!AD1381)</f>
        <v/>
      </c>
      <c s="74"/>
      <c s="70" t="str">
        <f>IF(AK1381="","",IF(AK1381&gt;0,COUNT($AG$2:AG1381),""))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IF(BC1381="","",IF(BC1381&gt;0,COUNT($AY$2:AY1381),""))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2" spans="1:157" ht="15.75" customHeight="1">
      <c r="A1382" s="72" t="str">
        <f>IF('S.D.PASTE SHEET'!A1382="","",'S.D.PASTE SHEET'!A1382)</f>
        <v/>
      </c>
      <c s="72" t="str">
        <f>IF('S.D.PASTE SHEET'!B1382="","",'S.D.PASTE SHEET'!B1382)</f>
        <v/>
      </c>
      <c s="72" t="str">
        <f>IF('S.D.PASTE SHEET'!C1382="","",'S.D.PASTE SHEET'!C1382)</f>
        <v/>
      </c>
      <c s="73" t="str">
        <f>IF('S.D.PASTE SHEET'!D1382="","",'S.D.PASTE SHEET'!D1382)</f>
        <v/>
      </c>
      <c s="72" t="str">
        <f>IF('S.D.PASTE SHEET'!E1382="","",UPPER('S.D.PASTE SHEET'!E1382))</f>
        <v/>
      </c>
      <c s="72" t="str">
        <f>IF('S.D.PASTE SHEET'!F1382="","",'S.D.PASTE SHEET'!F1382)</f>
        <v/>
      </c>
      <c s="72" t="str">
        <f>IF('S.D.PASTE SHEET'!G1382="","",UPPER('S.D.PASTE SHEET'!G1382))</f>
        <v/>
      </c>
      <c s="72" t="str">
        <f>IF('S.D.PASTE SHEET'!H1382="","",UPPER('S.D.PASTE SHEET'!H1382))</f>
        <v/>
      </c>
      <c s="72" t="str">
        <f>IF('S.D.PASTE SHEET'!I1382="","",'S.D.PASTE SHEET'!I1382)</f>
        <v/>
      </c>
      <c s="73" t="str">
        <f>IF('S.D.PASTE SHEET'!J1382="","",'S.D.PASTE SHEET'!J1382)</f>
        <v/>
      </c>
      <c s="72" t="str">
        <f>IF('S.D.PASTE SHEET'!K1382="","",'S.D.PASTE SHEET'!K1382)</f>
        <v/>
      </c>
      <c s="72" t="str">
        <f>IF('S.D.PASTE SHEET'!L1382="","",'S.D.PASTE SHEET'!L1382)</f>
        <v/>
      </c>
      <c s="72" t="str">
        <f>IF('S.D.PASTE SHEET'!M1382="","",'S.D.PASTE SHEET'!M1382)</f>
        <v/>
      </c>
      <c s="72" t="str">
        <f>IF('S.D.PASTE SHEET'!N1382="","",'S.D.PASTE SHEET'!N1382)</f>
        <v/>
      </c>
      <c s="72" t="str">
        <f>IF('S.D.PASTE SHEET'!O1382="","",'S.D.PASTE SHEET'!O1382)</f>
        <v/>
      </c>
      <c s="72" t="str">
        <f>IF('S.D.PASTE SHEET'!P1382="","",'S.D.PASTE SHEET'!P1382)</f>
        <v/>
      </c>
      <c s="72" t="str">
        <f>IF('S.D.PASTE SHEET'!Q1382="","",'S.D.PASTE SHEET'!Q1382)</f>
        <v/>
      </c>
      <c s="72" t="str">
        <f>IF('S.D.PASTE SHEET'!R1382="","",'S.D.PASTE SHEET'!R1382)</f>
        <v/>
      </c>
      <c s="72" t="str">
        <f>IF('S.D.PASTE SHEET'!S1382="","",'S.D.PASTE SHEET'!S1382)</f>
        <v/>
      </c>
      <c s="72" t="str">
        <f>IF('S.D.PASTE SHEET'!T1382="","",'S.D.PASTE SHEET'!T1382)</f>
        <v/>
      </c>
      <c s="72" t="str">
        <f>IF('S.D.PASTE SHEET'!U1382="","",'S.D.PASTE SHEET'!U1382)</f>
        <v/>
      </c>
      <c s="72" t="str">
        <f>IF('S.D.PASTE SHEET'!V1382="","",'S.D.PASTE SHEET'!V1382)</f>
        <v/>
      </c>
      <c s="72" t="str">
        <f>IF('S.D.PASTE SHEET'!W1382="","",'S.D.PASTE SHEET'!W1382)</f>
        <v/>
      </c>
      <c s="72" t="str">
        <f>IF('S.D.PASTE SHEET'!X1382="","",'S.D.PASTE SHEET'!X1382)</f>
        <v/>
      </c>
      <c s="72" t="str">
        <f>IF('S.D.PASTE SHEET'!Y1382="","",'S.D.PASTE SHEET'!Y1382)</f>
        <v/>
      </c>
      <c s="72" t="str">
        <f>IF('S.D.PASTE SHEET'!Z1382="","",'S.D.PASTE SHEET'!Z1382)</f>
        <v/>
      </c>
      <c s="72" t="str">
        <f>IF('S.D.PASTE SHEET'!AA1382="","",'S.D.PASTE SHEET'!AA1382)</f>
        <v/>
      </c>
      <c s="72" t="str">
        <f>IF('S.D.PASTE SHEET'!AB1382="","",'S.D.PASTE SHEET'!AB1382)</f>
        <v/>
      </c>
      <c s="72" t="str">
        <f>IF('S.D.PASTE SHEET'!AC1382="","",'S.D.PASTE SHEET'!AC1382)</f>
        <v/>
      </c>
      <c s="72" t="str">
        <f>IF('S.D.PASTE SHEET'!AD1382="","",'S.D.PASTE SHEET'!AD1382)</f>
        <v/>
      </c>
      <c s="74"/>
      <c s="70" t="str">
        <f>IF(AK1382="","",IF(AK1382&gt;0,COUNT($AG$2:AG1382),""))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IF(BC1382="","",IF(BC1382&gt;0,COUNT($AY$2:AY1382),""))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3" spans="1:157" ht="15.75" customHeight="1">
      <c r="A1383" s="72" t="str">
        <f>IF('S.D.PASTE SHEET'!A1383="","",'S.D.PASTE SHEET'!A1383)</f>
        <v/>
      </c>
      <c s="72" t="str">
        <f>IF('S.D.PASTE SHEET'!B1383="","",'S.D.PASTE SHEET'!B1383)</f>
        <v/>
      </c>
      <c s="72" t="str">
        <f>IF('S.D.PASTE SHEET'!C1383="","",'S.D.PASTE SHEET'!C1383)</f>
        <v/>
      </c>
      <c s="73" t="str">
        <f>IF('S.D.PASTE SHEET'!D1383="","",'S.D.PASTE SHEET'!D1383)</f>
        <v/>
      </c>
      <c s="72" t="str">
        <f>IF('S.D.PASTE SHEET'!E1383="","",UPPER('S.D.PASTE SHEET'!E1383))</f>
        <v/>
      </c>
      <c s="72" t="str">
        <f>IF('S.D.PASTE SHEET'!F1383="","",'S.D.PASTE SHEET'!F1383)</f>
        <v/>
      </c>
      <c s="72" t="str">
        <f>IF('S.D.PASTE SHEET'!G1383="","",UPPER('S.D.PASTE SHEET'!G1383))</f>
        <v/>
      </c>
      <c s="72" t="str">
        <f>IF('S.D.PASTE SHEET'!H1383="","",UPPER('S.D.PASTE SHEET'!H1383))</f>
        <v/>
      </c>
      <c s="72" t="str">
        <f>IF('S.D.PASTE SHEET'!I1383="","",'S.D.PASTE SHEET'!I1383)</f>
        <v/>
      </c>
      <c s="73" t="str">
        <f>IF('S.D.PASTE SHEET'!J1383="","",'S.D.PASTE SHEET'!J1383)</f>
        <v/>
      </c>
      <c s="72" t="str">
        <f>IF('S.D.PASTE SHEET'!K1383="","",'S.D.PASTE SHEET'!K1383)</f>
        <v/>
      </c>
      <c s="72" t="str">
        <f>IF('S.D.PASTE SHEET'!L1383="","",'S.D.PASTE SHEET'!L1383)</f>
        <v/>
      </c>
      <c s="72" t="str">
        <f>IF('S.D.PASTE SHEET'!M1383="","",'S.D.PASTE SHEET'!M1383)</f>
        <v/>
      </c>
      <c s="72" t="str">
        <f>IF('S.D.PASTE SHEET'!N1383="","",'S.D.PASTE SHEET'!N1383)</f>
        <v/>
      </c>
      <c s="72" t="str">
        <f>IF('S.D.PASTE SHEET'!O1383="","",'S.D.PASTE SHEET'!O1383)</f>
        <v/>
      </c>
      <c s="72" t="str">
        <f>IF('S.D.PASTE SHEET'!P1383="","",'S.D.PASTE SHEET'!P1383)</f>
        <v/>
      </c>
      <c s="72" t="str">
        <f>IF('S.D.PASTE SHEET'!Q1383="","",'S.D.PASTE SHEET'!Q1383)</f>
        <v/>
      </c>
      <c s="72" t="str">
        <f>IF('S.D.PASTE SHEET'!R1383="","",'S.D.PASTE SHEET'!R1383)</f>
        <v/>
      </c>
      <c s="72" t="str">
        <f>IF('S.D.PASTE SHEET'!S1383="","",'S.D.PASTE SHEET'!S1383)</f>
        <v/>
      </c>
      <c s="72" t="str">
        <f>IF('S.D.PASTE SHEET'!T1383="","",'S.D.PASTE SHEET'!T1383)</f>
        <v/>
      </c>
      <c s="72" t="str">
        <f>IF('S.D.PASTE SHEET'!U1383="","",'S.D.PASTE SHEET'!U1383)</f>
        <v/>
      </c>
      <c s="72" t="str">
        <f>IF('S.D.PASTE SHEET'!V1383="","",'S.D.PASTE SHEET'!V1383)</f>
        <v/>
      </c>
      <c s="72" t="str">
        <f>IF('S.D.PASTE SHEET'!W1383="","",'S.D.PASTE SHEET'!W1383)</f>
        <v/>
      </c>
      <c s="72" t="str">
        <f>IF('S.D.PASTE SHEET'!X1383="","",'S.D.PASTE SHEET'!X1383)</f>
        <v/>
      </c>
      <c s="72" t="str">
        <f>IF('S.D.PASTE SHEET'!Y1383="","",'S.D.PASTE SHEET'!Y1383)</f>
        <v/>
      </c>
      <c s="72" t="str">
        <f>IF('S.D.PASTE SHEET'!Z1383="","",'S.D.PASTE SHEET'!Z1383)</f>
        <v/>
      </c>
      <c s="72" t="str">
        <f>IF('S.D.PASTE SHEET'!AA1383="","",'S.D.PASTE SHEET'!AA1383)</f>
        <v/>
      </c>
      <c s="72" t="str">
        <f>IF('S.D.PASTE SHEET'!AB1383="","",'S.D.PASTE SHEET'!AB1383)</f>
        <v/>
      </c>
      <c s="72" t="str">
        <f>IF('S.D.PASTE SHEET'!AC1383="","",'S.D.PASTE SHEET'!AC1383)</f>
        <v/>
      </c>
      <c s="72" t="str">
        <f>IF('S.D.PASTE SHEET'!AD1383="","",'S.D.PASTE SHEET'!AD1383)</f>
        <v/>
      </c>
      <c s="74"/>
      <c s="70" t="str">
        <f>IF(AK1383="","",IF(AK1383&gt;0,COUNT($AG$2:AG1383),""))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IF(BC1383="","",IF(BC1383&gt;0,COUNT($AY$2:AY1383),""))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4" spans="1:157" ht="15.75" customHeight="1">
      <c r="A1384" s="72" t="str">
        <f>IF('S.D.PASTE SHEET'!A1384="","",'S.D.PASTE SHEET'!A1384)</f>
        <v/>
      </c>
      <c s="72" t="str">
        <f>IF('S.D.PASTE SHEET'!B1384="","",'S.D.PASTE SHEET'!B1384)</f>
        <v/>
      </c>
      <c s="72" t="str">
        <f>IF('S.D.PASTE SHEET'!C1384="","",'S.D.PASTE SHEET'!C1384)</f>
        <v/>
      </c>
      <c s="73" t="str">
        <f>IF('S.D.PASTE SHEET'!D1384="","",'S.D.PASTE SHEET'!D1384)</f>
        <v/>
      </c>
      <c s="72" t="str">
        <f>IF('S.D.PASTE SHEET'!E1384="","",UPPER('S.D.PASTE SHEET'!E1384))</f>
        <v/>
      </c>
      <c s="72" t="str">
        <f>IF('S.D.PASTE SHEET'!F1384="","",'S.D.PASTE SHEET'!F1384)</f>
        <v/>
      </c>
      <c s="72" t="str">
        <f>IF('S.D.PASTE SHEET'!G1384="","",UPPER('S.D.PASTE SHEET'!G1384))</f>
        <v/>
      </c>
      <c s="72" t="str">
        <f>IF('S.D.PASTE SHEET'!H1384="","",UPPER('S.D.PASTE SHEET'!H1384))</f>
        <v/>
      </c>
      <c s="72" t="str">
        <f>IF('S.D.PASTE SHEET'!I1384="","",'S.D.PASTE SHEET'!I1384)</f>
        <v/>
      </c>
      <c s="73" t="str">
        <f>IF('S.D.PASTE SHEET'!J1384="","",'S.D.PASTE SHEET'!J1384)</f>
        <v/>
      </c>
      <c s="72" t="str">
        <f>IF('S.D.PASTE SHEET'!K1384="","",'S.D.PASTE SHEET'!K1384)</f>
        <v/>
      </c>
      <c s="72" t="str">
        <f>IF('S.D.PASTE SHEET'!L1384="","",'S.D.PASTE SHEET'!L1384)</f>
        <v/>
      </c>
      <c s="72" t="str">
        <f>IF('S.D.PASTE SHEET'!M1384="","",'S.D.PASTE SHEET'!M1384)</f>
        <v/>
      </c>
      <c s="72" t="str">
        <f>IF('S.D.PASTE SHEET'!N1384="","",'S.D.PASTE SHEET'!N1384)</f>
        <v/>
      </c>
      <c s="72" t="str">
        <f>IF('S.D.PASTE SHEET'!O1384="","",'S.D.PASTE SHEET'!O1384)</f>
        <v/>
      </c>
      <c s="72" t="str">
        <f>IF('S.D.PASTE SHEET'!P1384="","",'S.D.PASTE SHEET'!P1384)</f>
        <v/>
      </c>
      <c s="72" t="str">
        <f>IF('S.D.PASTE SHEET'!Q1384="","",'S.D.PASTE SHEET'!Q1384)</f>
        <v/>
      </c>
      <c s="72" t="str">
        <f>IF('S.D.PASTE SHEET'!R1384="","",'S.D.PASTE SHEET'!R1384)</f>
        <v/>
      </c>
      <c s="72" t="str">
        <f>IF('S.D.PASTE SHEET'!S1384="","",'S.D.PASTE SHEET'!S1384)</f>
        <v/>
      </c>
      <c s="72" t="str">
        <f>IF('S.D.PASTE SHEET'!T1384="","",'S.D.PASTE SHEET'!T1384)</f>
        <v/>
      </c>
      <c s="72" t="str">
        <f>IF('S.D.PASTE SHEET'!U1384="","",'S.D.PASTE SHEET'!U1384)</f>
        <v/>
      </c>
      <c s="72" t="str">
        <f>IF('S.D.PASTE SHEET'!V1384="","",'S.D.PASTE SHEET'!V1384)</f>
        <v/>
      </c>
      <c s="72" t="str">
        <f>IF('S.D.PASTE SHEET'!W1384="","",'S.D.PASTE SHEET'!W1384)</f>
        <v/>
      </c>
      <c s="72" t="str">
        <f>IF('S.D.PASTE SHEET'!X1384="","",'S.D.PASTE SHEET'!X1384)</f>
        <v/>
      </c>
      <c s="72" t="str">
        <f>IF('S.D.PASTE SHEET'!Y1384="","",'S.D.PASTE SHEET'!Y1384)</f>
        <v/>
      </c>
      <c s="72" t="str">
        <f>IF('S.D.PASTE SHEET'!Z1384="","",'S.D.PASTE SHEET'!Z1384)</f>
        <v/>
      </c>
      <c s="72" t="str">
        <f>IF('S.D.PASTE SHEET'!AA1384="","",'S.D.PASTE SHEET'!AA1384)</f>
        <v/>
      </c>
      <c s="72" t="str">
        <f>IF('S.D.PASTE SHEET'!AB1384="","",'S.D.PASTE SHEET'!AB1384)</f>
        <v/>
      </c>
      <c s="72" t="str">
        <f>IF('S.D.PASTE SHEET'!AC1384="","",'S.D.PASTE SHEET'!AC1384)</f>
        <v/>
      </c>
      <c s="72" t="str">
        <f>IF('S.D.PASTE SHEET'!AD1384="","",'S.D.PASTE SHEET'!AD1384)</f>
        <v/>
      </c>
      <c s="74"/>
      <c s="70" t="str">
        <f>IF(AK1384="","",IF(AK1384&gt;0,COUNT($AG$2:AG1384),""))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IF(BC1384="","",IF(BC1384&gt;0,COUNT($AY$2:AY1384),""))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5" spans="1:157" ht="15.75" customHeight="1">
      <c r="A1385" s="72" t="str">
        <f>IF('S.D.PASTE SHEET'!A1385="","",'S.D.PASTE SHEET'!A1385)</f>
        <v/>
      </c>
      <c s="72" t="str">
        <f>IF('S.D.PASTE SHEET'!B1385="","",'S.D.PASTE SHEET'!B1385)</f>
        <v/>
      </c>
      <c s="72" t="str">
        <f>IF('S.D.PASTE SHEET'!C1385="","",'S.D.PASTE SHEET'!C1385)</f>
        <v/>
      </c>
      <c s="73" t="str">
        <f>IF('S.D.PASTE SHEET'!D1385="","",'S.D.PASTE SHEET'!D1385)</f>
        <v/>
      </c>
      <c s="72" t="str">
        <f>IF('S.D.PASTE SHEET'!E1385="","",UPPER('S.D.PASTE SHEET'!E1385))</f>
        <v/>
      </c>
      <c s="72" t="str">
        <f>IF('S.D.PASTE SHEET'!F1385="","",'S.D.PASTE SHEET'!F1385)</f>
        <v/>
      </c>
      <c s="72" t="str">
        <f>IF('S.D.PASTE SHEET'!G1385="","",UPPER('S.D.PASTE SHEET'!G1385))</f>
        <v/>
      </c>
      <c s="72" t="str">
        <f>IF('S.D.PASTE SHEET'!H1385="","",UPPER('S.D.PASTE SHEET'!H1385))</f>
        <v/>
      </c>
      <c s="72" t="str">
        <f>IF('S.D.PASTE SHEET'!I1385="","",'S.D.PASTE SHEET'!I1385)</f>
        <v/>
      </c>
      <c s="73" t="str">
        <f>IF('S.D.PASTE SHEET'!J1385="","",'S.D.PASTE SHEET'!J1385)</f>
        <v/>
      </c>
      <c s="72" t="str">
        <f>IF('S.D.PASTE SHEET'!K1385="","",'S.D.PASTE SHEET'!K1385)</f>
        <v/>
      </c>
      <c s="72" t="str">
        <f>IF('S.D.PASTE SHEET'!L1385="","",'S.D.PASTE SHEET'!L1385)</f>
        <v/>
      </c>
      <c s="72" t="str">
        <f>IF('S.D.PASTE SHEET'!M1385="","",'S.D.PASTE SHEET'!M1385)</f>
        <v/>
      </c>
      <c s="72" t="str">
        <f>IF('S.D.PASTE SHEET'!N1385="","",'S.D.PASTE SHEET'!N1385)</f>
        <v/>
      </c>
      <c s="72" t="str">
        <f>IF('S.D.PASTE SHEET'!O1385="","",'S.D.PASTE SHEET'!O1385)</f>
        <v/>
      </c>
      <c s="72" t="str">
        <f>IF('S.D.PASTE SHEET'!P1385="","",'S.D.PASTE SHEET'!P1385)</f>
        <v/>
      </c>
      <c s="72" t="str">
        <f>IF('S.D.PASTE SHEET'!Q1385="","",'S.D.PASTE SHEET'!Q1385)</f>
        <v/>
      </c>
      <c s="72" t="str">
        <f>IF('S.D.PASTE SHEET'!R1385="","",'S.D.PASTE SHEET'!R1385)</f>
        <v/>
      </c>
      <c s="72" t="str">
        <f>IF('S.D.PASTE SHEET'!S1385="","",'S.D.PASTE SHEET'!S1385)</f>
        <v/>
      </c>
      <c s="72" t="str">
        <f>IF('S.D.PASTE SHEET'!T1385="","",'S.D.PASTE SHEET'!T1385)</f>
        <v/>
      </c>
      <c s="72" t="str">
        <f>IF('S.D.PASTE SHEET'!U1385="","",'S.D.PASTE SHEET'!U1385)</f>
        <v/>
      </c>
      <c s="72" t="str">
        <f>IF('S.D.PASTE SHEET'!V1385="","",'S.D.PASTE SHEET'!V1385)</f>
        <v/>
      </c>
      <c s="72" t="str">
        <f>IF('S.D.PASTE SHEET'!W1385="","",'S.D.PASTE SHEET'!W1385)</f>
        <v/>
      </c>
      <c s="72" t="str">
        <f>IF('S.D.PASTE SHEET'!X1385="","",'S.D.PASTE SHEET'!X1385)</f>
        <v/>
      </c>
      <c s="72" t="str">
        <f>IF('S.D.PASTE SHEET'!Y1385="","",'S.D.PASTE SHEET'!Y1385)</f>
        <v/>
      </c>
      <c s="72" t="str">
        <f>IF('S.D.PASTE SHEET'!Z1385="","",'S.D.PASTE SHEET'!Z1385)</f>
        <v/>
      </c>
      <c s="72" t="str">
        <f>IF('S.D.PASTE SHEET'!AA1385="","",'S.D.PASTE SHEET'!AA1385)</f>
        <v/>
      </c>
      <c s="72" t="str">
        <f>IF('S.D.PASTE SHEET'!AB1385="","",'S.D.PASTE SHEET'!AB1385)</f>
        <v/>
      </c>
      <c s="72" t="str">
        <f>IF('S.D.PASTE SHEET'!AC1385="","",'S.D.PASTE SHEET'!AC1385)</f>
        <v/>
      </c>
      <c s="72" t="str">
        <f>IF('S.D.PASTE SHEET'!AD1385="","",'S.D.PASTE SHEET'!AD1385)</f>
        <v/>
      </c>
      <c s="74"/>
      <c s="70" t="str">
        <f>IF(AK1385="","",IF(AK1385&gt;0,COUNT($AG$2:AG1385),""))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IF(BC1385="","",IF(BC1385&gt;0,COUNT($AY$2:AY1385),""))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6" spans="1:157" ht="15.75" customHeight="1">
      <c r="A1386" s="72" t="str">
        <f>IF('S.D.PASTE SHEET'!A1386="","",'S.D.PASTE SHEET'!A1386)</f>
        <v/>
      </c>
      <c s="72" t="str">
        <f>IF('S.D.PASTE SHEET'!B1386="","",'S.D.PASTE SHEET'!B1386)</f>
        <v/>
      </c>
      <c s="72" t="str">
        <f>IF('S.D.PASTE SHEET'!C1386="","",'S.D.PASTE SHEET'!C1386)</f>
        <v/>
      </c>
      <c s="73" t="str">
        <f>IF('S.D.PASTE SHEET'!D1386="","",'S.D.PASTE SHEET'!D1386)</f>
        <v/>
      </c>
      <c s="72" t="str">
        <f>IF('S.D.PASTE SHEET'!E1386="","",UPPER('S.D.PASTE SHEET'!E1386))</f>
        <v/>
      </c>
      <c s="72" t="str">
        <f>IF('S.D.PASTE SHEET'!F1386="","",'S.D.PASTE SHEET'!F1386)</f>
        <v/>
      </c>
      <c s="72" t="str">
        <f>IF('S.D.PASTE SHEET'!G1386="","",UPPER('S.D.PASTE SHEET'!G1386))</f>
        <v/>
      </c>
      <c s="72" t="str">
        <f>IF('S.D.PASTE SHEET'!H1386="","",UPPER('S.D.PASTE SHEET'!H1386))</f>
        <v/>
      </c>
      <c s="72" t="str">
        <f>IF('S.D.PASTE SHEET'!I1386="","",'S.D.PASTE SHEET'!I1386)</f>
        <v/>
      </c>
      <c s="73" t="str">
        <f>IF('S.D.PASTE SHEET'!J1386="","",'S.D.PASTE SHEET'!J1386)</f>
        <v/>
      </c>
      <c s="72" t="str">
        <f>IF('S.D.PASTE SHEET'!K1386="","",'S.D.PASTE SHEET'!K1386)</f>
        <v/>
      </c>
      <c s="72" t="str">
        <f>IF('S.D.PASTE SHEET'!L1386="","",'S.D.PASTE SHEET'!L1386)</f>
        <v/>
      </c>
      <c s="72" t="str">
        <f>IF('S.D.PASTE SHEET'!M1386="","",'S.D.PASTE SHEET'!M1386)</f>
        <v/>
      </c>
      <c s="72" t="str">
        <f>IF('S.D.PASTE SHEET'!N1386="","",'S.D.PASTE SHEET'!N1386)</f>
        <v/>
      </c>
      <c s="72" t="str">
        <f>IF('S.D.PASTE SHEET'!O1386="","",'S.D.PASTE SHEET'!O1386)</f>
        <v/>
      </c>
      <c s="72" t="str">
        <f>IF('S.D.PASTE SHEET'!P1386="","",'S.D.PASTE SHEET'!P1386)</f>
        <v/>
      </c>
      <c s="72" t="str">
        <f>IF('S.D.PASTE SHEET'!Q1386="","",'S.D.PASTE SHEET'!Q1386)</f>
        <v/>
      </c>
      <c s="72" t="str">
        <f>IF('S.D.PASTE SHEET'!R1386="","",'S.D.PASTE SHEET'!R1386)</f>
        <v/>
      </c>
      <c s="72" t="str">
        <f>IF('S.D.PASTE SHEET'!S1386="","",'S.D.PASTE SHEET'!S1386)</f>
        <v/>
      </c>
      <c s="72" t="str">
        <f>IF('S.D.PASTE SHEET'!T1386="","",'S.D.PASTE SHEET'!T1386)</f>
        <v/>
      </c>
      <c s="72" t="str">
        <f>IF('S.D.PASTE SHEET'!U1386="","",'S.D.PASTE SHEET'!U1386)</f>
        <v/>
      </c>
      <c s="72" t="str">
        <f>IF('S.D.PASTE SHEET'!V1386="","",'S.D.PASTE SHEET'!V1386)</f>
        <v/>
      </c>
      <c s="72" t="str">
        <f>IF('S.D.PASTE SHEET'!W1386="","",'S.D.PASTE SHEET'!W1386)</f>
        <v/>
      </c>
      <c s="72" t="str">
        <f>IF('S.D.PASTE SHEET'!X1386="","",'S.D.PASTE SHEET'!X1386)</f>
        <v/>
      </c>
      <c s="72" t="str">
        <f>IF('S.D.PASTE SHEET'!Y1386="","",'S.D.PASTE SHEET'!Y1386)</f>
        <v/>
      </c>
      <c s="72" t="str">
        <f>IF('S.D.PASTE SHEET'!Z1386="","",'S.D.PASTE SHEET'!Z1386)</f>
        <v/>
      </c>
      <c s="72" t="str">
        <f>IF('S.D.PASTE SHEET'!AA1386="","",'S.D.PASTE SHEET'!AA1386)</f>
        <v/>
      </c>
      <c s="72" t="str">
        <f>IF('S.D.PASTE SHEET'!AB1386="","",'S.D.PASTE SHEET'!AB1386)</f>
        <v/>
      </c>
      <c s="72" t="str">
        <f>IF('S.D.PASTE SHEET'!AC1386="","",'S.D.PASTE SHEET'!AC1386)</f>
        <v/>
      </c>
      <c s="72" t="str">
        <f>IF('S.D.PASTE SHEET'!AD1386="","",'S.D.PASTE SHEET'!AD1386)</f>
        <v/>
      </c>
      <c s="74"/>
      <c s="70" t="str">
        <f>IF(AK1386="","",IF(AK1386&gt;0,COUNT($AG$2:AG1386),""))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IF(BC1386="","",IF(BC1386&gt;0,COUNT($AY$2:AY1386),""))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7" spans="1:157" ht="15.75" customHeight="1">
      <c r="A1387" s="72" t="str">
        <f>IF('S.D.PASTE SHEET'!A1387="","",'S.D.PASTE SHEET'!A1387)</f>
        <v/>
      </c>
      <c s="72" t="str">
        <f>IF('S.D.PASTE SHEET'!B1387="","",'S.D.PASTE SHEET'!B1387)</f>
        <v/>
      </c>
      <c s="72" t="str">
        <f>IF('S.D.PASTE SHEET'!C1387="","",'S.D.PASTE SHEET'!C1387)</f>
        <v/>
      </c>
      <c s="73" t="str">
        <f>IF('S.D.PASTE SHEET'!D1387="","",'S.D.PASTE SHEET'!D1387)</f>
        <v/>
      </c>
      <c s="72" t="str">
        <f>IF('S.D.PASTE SHEET'!E1387="","",UPPER('S.D.PASTE SHEET'!E1387))</f>
        <v/>
      </c>
      <c s="72" t="str">
        <f>IF('S.D.PASTE SHEET'!F1387="","",'S.D.PASTE SHEET'!F1387)</f>
        <v/>
      </c>
      <c s="72" t="str">
        <f>IF('S.D.PASTE SHEET'!G1387="","",UPPER('S.D.PASTE SHEET'!G1387))</f>
        <v/>
      </c>
      <c s="72" t="str">
        <f>IF('S.D.PASTE SHEET'!H1387="","",UPPER('S.D.PASTE SHEET'!H1387))</f>
        <v/>
      </c>
      <c s="72" t="str">
        <f>IF('S.D.PASTE SHEET'!I1387="","",'S.D.PASTE SHEET'!I1387)</f>
        <v/>
      </c>
      <c s="73" t="str">
        <f>IF('S.D.PASTE SHEET'!J1387="","",'S.D.PASTE SHEET'!J1387)</f>
        <v/>
      </c>
      <c s="72" t="str">
        <f>IF('S.D.PASTE SHEET'!K1387="","",'S.D.PASTE SHEET'!K1387)</f>
        <v/>
      </c>
      <c s="72" t="str">
        <f>IF('S.D.PASTE SHEET'!L1387="","",'S.D.PASTE SHEET'!L1387)</f>
        <v/>
      </c>
      <c s="72" t="str">
        <f>IF('S.D.PASTE SHEET'!M1387="","",'S.D.PASTE SHEET'!M1387)</f>
        <v/>
      </c>
      <c s="72" t="str">
        <f>IF('S.D.PASTE SHEET'!N1387="","",'S.D.PASTE SHEET'!N1387)</f>
        <v/>
      </c>
      <c s="72" t="str">
        <f>IF('S.D.PASTE SHEET'!O1387="","",'S.D.PASTE SHEET'!O1387)</f>
        <v/>
      </c>
      <c s="72" t="str">
        <f>IF('S.D.PASTE SHEET'!P1387="","",'S.D.PASTE SHEET'!P1387)</f>
        <v/>
      </c>
      <c s="72" t="str">
        <f>IF('S.D.PASTE SHEET'!Q1387="","",'S.D.PASTE SHEET'!Q1387)</f>
        <v/>
      </c>
      <c s="72" t="str">
        <f>IF('S.D.PASTE SHEET'!R1387="","",'S.D.PASTE SHEET'!R1387)</f>
        <v/>
      </c>
      <c s="72" t="str">
        <f>IF('S.D.PASTE SHEET'!S1387="","",'S.D.PASTE SHEET'!S1387)</f>
        <v/>
      </c>
      <c s="72" t="str">
        <f>IF('S.D.PASTE SHEET'!T1387="","",'S.D.PASTE SHEET'!T1387)</f>
        <v/>
      </c>
      <c s="72" t="str">
        <f>IF('S.D.PASTE SHEET'!U1387="","",'S.D.PASTE SHEET'!U1387)</f>
        <v/>
      </c>
      <c s="72" t="str">
        <f>IF('S.D.PASTE SHEET'!V1387="","",'S.D.PASTE SHEET'!V1387)</f>
        <v/>
      </c>
      <c s="72" t="str">
        <f>IF('S.D.PASTE SHEET'!W1387="","",'S.D.PASTE SHEET'!W1387)</f>
        <v/>
      </c>
      <c s="72" t="str">
        <f>IF('S.D.PASTE SHEET'!X1387="","",'S.D.PASTE SHEET'!X1387)</f>
        <v/>
      </c>
      <c s="72" t="str">
        <f>IF('S.D.PASTE SHEET'!Y1387="","",'S.D.PASTE SHEET'!Y1387)</f>
        <v/>
      </c>
      <c s="72" t="str">
        <f>IF('S.D.PASTE SHEET'!Z1387="","",'S.D.PASTE SHEET'!Z1387)</f>
        <v/>
      </c>
      <c s="72" t="str">
        <f>IF('S.D.PASTE SHEET'!AA1387="","",'S.D.PASTE SHEET'!AA1387)</f>
        <v/>
      </c>
      <c s="72" t="str">
        <f>IF('S.D.PASTE SHEET'!AB1387="","",'S.D.PASTE SHEET'!AB1387)</f>
        <v/>
      </c>
      <c s="72" t="str">
        <f>IF('S.D.PASTE SHEET'!AC1387="","",'S.D.PASTE SHEET'!AC1387)</f>
        <v/>
      </c>
      <c s="72" t="str">
        <f>IF('S.D.PASTE SHEET'!AD1387="","",'S.D.PASTE SHEET'!AD1387)</f>
        <v/>
      </c>
      <c s="74"/>
      <c s="70" t="str">
        <f>IF(AK1387="","",IF(AK1387&gt;0,COUNT($AG$2:AG1387),""))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IF(BC1387="","",IF(BC1387&gt;0,COUNT($AY$2:AY1387),""))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8" spans="1:157" ht="15.75" customHeight="1">
      <c r="A1388" s="72" t="str">
        <f>IF('S.D.PASTE SHEET'!A1388="","",'S.D.PASTE SHEET'!A1388)</f>
        <v/>
      </c>
      <c s="72" t="str">
        <f>IF('S.D.PASTE SHEET'!B1388="","",'S.D.PASTE SHEET'!B1388)</f>
        <v/>
      </c>
      <c s="72" t="str">
        <f>IF('S.D.PASTE SHEET'!C1388="","",'S.D.PASTE SHEET'!C1388)</f>
        <v/>
      </c>
      <c s="73" t="str">
        <f>IF('S.D.PASTE SHEET'!D1388="","",'S.D.PASTE SHEET'!D1388)</f>
        <v/>
      </c>
      <c s="72" t="str">
        <f>IF('S.D.PASTE SHEET'!E1388="","",UPPER('S.D.PASTE SHEET'!E1388))</f>
        <v/>
      </c>
      <c s="72" t="str">
        <f>IF('S.D.PASTE SHEET'!F1388="","",'S.D.PASTE SHEET'!F1388)</f>
        <v/>
      </c>
      <c s="72" t="str">
        <f>IF('S.D.PASTE SHEET'!G1388="","",UPPER('S.D.PASTE SHEET'!G1388))</f>
        <v/>
      </c>
      <c s="72" t="str">
        <f>IF('S.D.PASTE SHEET'!H1388="","",UPPER('S.D.PASTE SHEET'!H1388))</f>
        <v/>
      </c>
      <c s="72" t="str">
        <f>IF('S.D.PASTE SHEET'!I1388="","",'S.D.PASTE SHEET'!I1388)</f>
        <v/>
      </c>
      <c s="73" t="str">
        <f>IF('S.D.PASTE SHEET'!J1388="","",'S.D.PASTE SHEET'!J1388)</f>
        <v/>
      </c>
      <c s="72" t="str">
        <f>IF('S.D.PASTE SHEET'!K1388="","",'S.D.PASTE SHEET'!K1388)</f>
        <v/>
      </c>
      <c s="72" t="str">
        <f>IF('S.D.PASTE SHEET'!L1388="","",'S.D.PASTE SHEET'!L1388)</f>
        <v/>
      </c>
      <c s="72" t="str">
        <f>IF('S.D.PASTE SHEET'!M1388="","",'S.D.PASTE SHEET'!M1388)</f>
        <v/>
      </c>
      <c s="72" t="str">
        <f>IF('S.D.PASTE SHEET'!N1388="","",'S.D.PASTE SHEET'!N1388)</f>
        <v/>
      </c>
      <c s="72" t="str">
        <f>IF('S.D.PASTE SHEET'!O1388="","",'S.D.PASTE SHEET'!O1388)</f>
        <v/>
      </c>
      <c s="72" t="str">
        <f>IF('S.D.PASTE SHEET'!P1388="","",'S.D.PASTE SHEET'!P1388)</f>
        <v/>
      </c>
      <c s="72" t="str">
        <f>IF('S.D.PASTE SHEET'!Q1388="","",'S.D.PASTE SHEET'!Q1388)</f>
        <v/>
      </c>
      <c s="72" t="str">
        <f>IF('S.D.PASTE SHEET'!R1388="","",'S.D.PASTE SHEET'!R1388)</f>
        <v/>
      </c>
      <c s="72" t="str">
        <f>IF('S.D.PASTE SHEET'!S1388="","",'S.D.PASTE SHEET'!S1388)</f>
        <v/>
      </c>
      <c s="72" t="str">
        <f>IF('S.D.PASTE SHEET'!T1388="","",'S.D.PASTE SHEET'!T1388)</f>
        <v/>
      </c>
      <c s="72" t="str">
        <f>IF('S.D.PASTE SHEET'!U1388="","",'S.D.PASTE SHEET'!U1388)</f>
        <v/>
      </c>
      <c s="72" t="str">
        <f>IF('S.D.PASTE SHEET'!V1388="","",'S.D.PASTE SHEET'!V1388)</f>
        <v/>
      </c>
      <c s="72" t="str">
        <f>IF('S.D.PASTE SHEET'!W1388="","",'S.D.PASTE SHEET'!W1388)</f>
        <v/>
      </c>
      <c s="72" t="str">
        <f>IF('S.D.PASTE SHEET'!X1388="","",'S.D.PASTE SHEET'!X1388)</f>
        <v/>
      </c>
      <c s="72" t="str">
        <f>IF('S.D.PASTE SHEET'!Y1388="","",'S.D.PASTE SHEET'!Y1388)</f>
        <v/>
      </c>
      <c s="72" t="str">
        <f>IF('S.D.PASTE SHEET'!Z1388="","",'S.D.PASTE SHEET'!Z1388)</f>
        <v/>
      </c>
      <c s="72" t="str">
        <f>IF('S.D.PASTE SHEET'!AA1388="","",'S.D.PASTE SHEET'!AA1388)</f>
        <v/>
      </c>
      <c s="72" t="str">
        <f>IF('S.D.PASTE SHEET'!AB1388="","",'S.D.PASTE SHEET'!AB1388)</f>
        <v/>
      </c>
      <c s="72" t="str">
        <f>IF('S.D.PASTE SHEET'!AC1388="","",'S.D.PASTE SHEET'!AC1388)</f>
        <v/>
      </c>
      <c s="72" t="str">
        <f>IF('S.D.PASTE SHEET'!AD1388="","",'S.D.PASTE SHEET'!AD1388)</f>
        <v/>
      </c>
      <c s="74"/>
      <c s="70" t="str">
        <f>IF(AK1388="","",IF(AK1388&gt;0,COUNT($AG$2:AG1388),""))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IF(BC1388="","",IF(BC1388&gt;0,COUNT($AY$2:AY1388),""))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89" spans="1:157" ht="15.75" customHeight="1">
      <c r="A1389" s="72" t="str">
        <f>IF('S.D.PASTE SHEET'!A1389="","",'S.D.PASTE SHEET'!A1389)</f>
        <v/>
      </c>
      <c s="72" t="str">
        <f>IF('S.D.PASTE SHEET'!B1389="","",'S.D.PASTE SHEET'!B1389)</f>
        <v/>
      </c>
      <c s="72" t="str">
        <f>IF('S.D.PASTE SHEET'!C1389="","",'S.D.PASTE SHEET'!C1389)</f>
        <v/>
      </c>
      <c s="73" t="str">
        <f>IF('S.D.PASTE SHEET'!D1389="","",'S.D.PASTE SHEET'!D1389)</f>
        <v/>
      </c>
      <c s="72" t="str">
        <f>IF('S.D.PASTE SHEET'!E1389="","",UPPER('S.D.PASTE SHEET'!E1389))</f>
        <v/>
      </c>
      <c s="72" t="str">
        <f>IF('S.D.PASTE SHEET'!F1389="","",'S.D.PASTE SHEET'!F1389)</f>
        <v/>
      </c>
      <c s="72" t="str">
        <f>IF('S.D.PASTE SHEET'!G1389="","",UPPER('S.D.PASTE SHEET'!G1389))</f>
        <v/>
      </c>
      <c s="72" t="str">
        <f>IF('S.D.PASTE SHEET'!H1389="","",UPPER('S.D.PASTE SHEET'!H1389))</f>
        <v/>
      </c>
      <c s="72" t="str">
        <f>IF('S.D.PASTE SHEET'!I1389="","",'S.D.PASTE SHEET'!I1389)</f>
        <v/>
      </c>
      <c s="73" t="str">
        <f>IF('S.D.PASTE SHEET'!J1389="","",'S.D.PASTE SHEET'!J1389)</f>
        <v/>
      </c>
      <c s="72" t="str">
        <f>IF('S.D.PASTE SHEET'!K1389="","",'S.D.PASTE SHEET'!K1389)</f>
        <v/>
      </c>
      <c s="72" t="str">
        <f>IF('S.D.PASTE SHEET'!L1389="","",'S.D.PASTE SHEET'!L1389)</f>
        <v/>
      </c>
      <c s="72" t="str">
        <f>IF('S.D.PASTE SHEET'!M1389="","",'S.D.PASTE SHEET'!M1389)</f>
        <v/>
      </c>
      <c s="72" t="str">
        <f>IF('S.D.PASTE SHEET'!N1389="","",'S.D.PASTE SHEET'!N1389)</f>
        <v/>
      </c>
      <c s="72" t="str">
        <f>IF('S.D.PASTE SHEET'!O1389="","",'S.D.PASTE SHEET'!O1389)</f>
        <v/>
      </c>
      <c s="72" t="str">
        <f>IF('S.D.PASTE SHEET'!P1389="","",'S.D.PASTE SHEET'!P1389)</f>
        <v/>
      </c>
      <c s="72" t="str">
        <f>IF('S.D.PASTE SHEET'!Q1389="","",'S.D.PASTE SHEET'!Q1389)</f>
        <v/>
      </c>
      <c s="72" t="str">
        <f>IF('S.D.PASTE SHEET'!R1389="","",'S.D.PASTE SHEET'!R1389)</f>
        <v/>
      </c>
      <c s="72" t="str">
        <f>IF('S.D.PASTE SHEET'!S1389="","",'S.D.PASTE SHEET'!S1389)</f>
        <v/>
      </c>
      <c s="72" t="str">
        <f>IF('S.D.PASTE SHEET'!T1389="","",'S.D.PASTE SHEET'!T1389)</f>
        <v/>
      </c>
      <c s="72" t="str">
        <f>IF('S.D.PASTE SHEET'!U1389="","",'S.D.PASTE SHEET'!U1389)</f>
        <v/>
      </c>
      <c s="72" t="str">
        <f>IF('S.D.PASTE SHEET'!V1389="","",'S.D.PASTE SHEET'!V1389)</f>
        <v/>
      </c>
      <c s="72" t="str">
        <f>IF('S.D.PASTE SHEET'!W1389="","",'S.D.PASTE SHEET'!W1389)</f>
        <v/>
      </c>
      <c s="72" t="str">
        <f>IF('S.D.PASTE SHEET'!X1389="","",'S.D.PASTE SHEET'!X1389)</f>
        <v/>
      </c>
      <c s="72" t="str">
        <f>IF('S.D.PASTE SHEET'!Y1389="","",'S.D.PASTE SHEET'!Y1389)</f>
        <v/>
      </c>
      <c s="72" t="str">
        <f>IF('S.D.PASTE SHEET'!Z1389="","",'S.D.PASTE SHEET'!Z1389)</f>
        <v/>
      </c>
      <c s="72" t="str">
        <f>IF('S.D.PASTE SHEET'!AA1389="","",'S.D.PASTE SHEET'!AA1389)</f>
        <v/>
      </c>
      <c s="72" t="str">
        <f>IF('S.D.PASTE SHEET'!AB1389="","",'S.D.PASTE SHEET'!AB1389)</f>
        <v/>
      </c>
      <c s="72" t="str">
        <f>IF('S.D.PASTE SHEET'!AC1389="","",'S.D.PASTE SHEET'!AC1389)</f>
        <v/>
      </c>
      <c s="72" t="str">
        <f>IF('S.D.PASTE SHEET'!AD1389="","",'S.D.PASTE SHEET'!AD1389)</f>
        <v/>
      </c>
      <c s="74"/>
      <c s="70" t="str">
        <f>IF(AK1389="","",IF(AK1389&gt;0,COUNT($AG$2:AG1389),""))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IF(BC1389="","",IF(BC1389&gt;0,COUNT($AY$2:AY1389),""))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0" spans="1:157" ht="15.75" customHeight="1">
      <c r="A1390" s="72" t="str">
        <f>IF('S.D.PASTE SHEET'!A1390="","",'S.D.PASTE SHEET'!A1390)</f>
        <v/>
      </c>
      <c s="72" t="str">
        <f>IF('S.D.PASTE SHEET'!B1390="","",'S.D.PASTE SHEET'!B1390)</f>
        <v/>
      </c>
      <c s="72" t="str">
        <f>IF('S.D.PASTE SHEET'!C1390="","",'S.D.PASTE SHEET'!C1390)</f>
        <v/>
      </c>
      <c s="73" t="str">
        <f>IF('S.D.PASTE SHEET'!D1390="","",'S.D.PASTE SHEET'!D1390)</f>
        <v/>
      </c>
      <c s="72" t="str">
        <f>IF('S.D.PASTE SHEET'!E1390="","",UPPER('S.D.PASTE SHEET'!E1390))</f>
        <v/>
      </c>
      <c s="72" t="str">
        <f>IF('S.D.PASTE SHEET'!F1390="","",'S.D.PASTE SHEET'!F1390)</f>
        <v/>
      </c>
      <c s="72" t="str">
        <f>IF('S.D.PASTE SHEET'!G1390="","",UPPER('S.D.PASTE SHEET'!G1390))</f>
        <v/>
      </c>
      <c s="72" t="str">
        <f>IF('S.D.PASTE SHEET'!H1390="","",UPPER('S.D.PASTE SHEET'!H1390))</f>
        <v/>
      </c>
      <c s="72" t="str">
        <f>IF('S.D.PASTE SHEET'!I1390="","",'S.D.PASTE SHEET'!I1390)</f>
        <v/>
      </c>
      <c s="73" t="str">
        <f>IF('S.D.PASTE SHEET'!J1390="","",'S.D.PASTE SHEET'!J1390)</f>
        <v/>
      </c>
      <c s="72" t="str">
        <f>IF('S.D.PASTE SHEET'!K1390="","",'S.D.PASTE SHEET'!K1390)</f>
        <v/>
      </c>
      <c s="72" t="str">
        <f>IF('S.D.PASTE SHEET'!L1390="","",'S.D.PASTE SHEET'!L1390)</f>
        <v/>
      </c>
      <c s="72" t="str">
        <f>IF('S.D.PASTE SHEET'!M1390="","",'S.D.PASTE SHEET'!M1390)</f>
        <v/>
      </c>
      <c s="72" t="str">
        <f>IF('S.D.PASTE SHEET'!N1390="","",'S.D.PASTE SHEET'!N1390)</f>
        <v/>
      </c>
      <c s="72" t="str">
        <f>IF('S.D.PASTE SHEET'!O1390="","",'S.D.PASTE SHEET'!O1390)</f>
        <v/>
      </c>
      <c s="72" t="str">
        <f>IF('S.D.PASTE SHEET'!P1390="","",'S.D.PASTE SHEET'!P1390)</f>
        <v/>
      </c>
      <c s="72" t="str">
        <f>IF('S.D.PASTE SHEET'!Q1390="","",'S.D.PASTE SHEET'!Q1390)</f>
        <v/>
      </c>
      <c s="72" t="str">
        <f>IF('S.D.PASTE SHEET'!R1390="","",'S.D.PASTE SHEET'!R1390)</f>
        <v/>
      </c>
      <c s="72" t="str">
        <f>IF('S.D.PASTE SHEET'!S1390="","",'S.D.PASTE SHEET'!S1390)</f>
        <v/>
      </c>
      <c s="72" t="str">
        <f>IF('S.D.PASTE SHEET'!T1390="","",'S.D.PASTE SHEET'!T1390)</f>
        <v/>
      </c>
      <c s="72" t="str">
        <f>IF('S.D.PASTE SHEET'!U1390="","",'S.D.PASTE SHEET'!U1390)</f>
        <v/>
      </c>
      <c s="72" t="str">
        <f>IF('S.D.PASTE SHEET'!V1390="","",'S.D.PASTE SHEET'!V1390)</f>
        <v/>
      </c>
      <c s="72" t="str">
        <f>IF('S.D.PASTE SHEET'!W1390="","",'S.D.PASTE SHEET'!W1390)</f>
        <v/>
      </c>
      <c s="72" t="str">
        <f>IF('S.D.PASTE SHEET'!X1390="","",'S.D.PASTE SHEET'!X1390)</f>
        <v/>
      </c>
      <c s="72" t="str">
        <f>IF('S.D.PASTE SHEET'!Y1390="","",'S.D.PASTE SHEET'!Y1390)</f>
        <v/>
      </c>
      <c s="72" t="str">
        <f>IF('S.D.PASTE SHEET'!Z1390="","",'S.D.PASTE SHEET'!Z1390)</f>
        <v/>
      </c>
      <c s="72" t="str">
        <f>IF('S.D.PASTE SHEET'!AA1390="","",'S.D.PASTE SHEET'!AA1390)</f>
        <v/>
      </c>
      <c s="72" t="str">
        <f>IF('S.D.PASTE SHEET'!AB1390="","",'S.D.PASTE SHEET'!AB1390)</f>
        <v/>
      </c>
      <c s="72" t="str">
        <f>IF('S.D.PASTE SHEET'!AC1390="","",'S.D.PASTE SHEET'!AC1390)</f>
        <v/>
      </c>
      <c s="72" t="str">
        <f>IF('S.D.PASTE SHEET'!AD1390="","",'S.D.PASTE SHEET'!AD1390)</f>
        <v/>
      </c>
      <c s="74"/>
      <c s="70" t="str">
        <f>IF(AK1390="","",IF(AK1390&gt;0,COUNT($AG$2:AG1390),""))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IF(BC1390="","",IF(BC1390&gt;0,COUNT($AY$2:AY1390),""))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1" spans="1:157" ht="15.75" customHeight="1">
      <c r="A1391" s="72" t="str">
        <f>IF('S.D.PASTE SHEET'!A1391="","",'S.D.PASTE SHEET'!A1391)</f>
        <v/>
      </c>
      <c s="72" t="str">
        <f>IF('S.D.PASTE SHEET'!B1391="","",'S.D.PASTE SHEET'!B1391)</f>
        <v/>
      </c>
      <c s="72" t="str">
        <f>IF('S.D.PASTE SHEET'!C1391="","",'S.D.PASTE SHEET'!C1391)</f>
        <v/>
      </c>
      <c s="73" t="str">
        <f>IF('S.D.PASTE SHEET'!D1391="","",'S.D.PASTE SHEET'!D1391)</f>
        <v/>
      </c>
      <c s="72" t="str">
        <f>IF('S.D.PASTE SHEET'!E1391="","",UPPER('S.D.PASTE SHEET'!E1391))</f>
        <v/>
      </c>
      <c s="72" t="str">
        <f>IF('S.D.PASTE SHEET'!F1391="","",'S.D.PASTE SHEET'!F1391)</f>
        <v/>
      </c>
      <c s="72" t="str">
        <f>IF('S.D.PASTE SHEET'!G1391="","",UPPER('S.D.PASTE SHEET'!G1391))</f>
        <v/>
      </c>
      <c s="72" t="str">
        <f>IF('S.D.PASTE SHEET'!H1391="","",UPPER('S.D.PASTE SHEET'!H1391))</f>
        <v/>
      </c>
      <c s="72" t="str">
        <f>IF('S.D.PASTE SHEET'!I1391="","",'S.D.PASTE SHEET'!I1391)</f>
        <v/>
      </c>
      <c s="73" t="str">
        <f>IF('S.D.PASTE SHEET'!J1391="","",'S.D.PASTE SHEET'!J1391)</f>
        <v/>
      </c>
      <c s="72" t="str">
        <f>IF('S.D.PASTE SHEET'!K1391="","",'S.D.PASTE SHEET'!K1391)</f>
        <v/>
      </c>
      <c s="72" t="str">
        <f>IF('S.D.PASTE SHEET'!L1391="","",'S.D.PASTE SHEET'!L1391)</f>
        <v/>
      </c>
      <c s="72" t="str">
        <f>IF('S.D.PASTE SHEET'!M1391="","",'S.D.PASTE SHEET'!M1391)</f>
        <v/>
      </c>
      <c s="72" t="str">
        <f>IF('S.D.PASTE SHEET'!N1391="","",'S.D.PASTE SHEET'!N1391)</f>
        <v/>
      </c>
      <c s="72" t="str">
        <f>IF('S.D.PASTE SHEET'!O1391="","",'S.D.PASTE SHEET'!O1391)</f>
        <v/>
      </c>
      <c s="72" t="str">
        <f>IF('S.D.PASTE SHEET'!P1391="","",'S.D.PASTE SHEET'!P1391)</f>
        <v/>
      </c>
      <c s="72" t="str">
        <f>IF('S.D.PASTE SHEET'!Q1391="","",'S.D.PASTE SHEET'!Q1391)</f>
        <v/>
      </c>
      <c s="72" t="str">
        <f>IF('S.D.PASTE SHEET'!R1391="","",'S.D.PASTE SHEET'!R1391)</f>
        <v/>
      </c>
      <c s="72" t="str">
        <f>IF('S.D.PASTE SHEET'!S1391="","",'S.D.PASTE SHEET'!S1391)</f>
        <v/>
      </c>
      <c s="72" t="str">
        <f>IF('S.D.PASTE SHEET'!T1391="","",'S.D.PASTE SHEET'!T1391)</f>
        <v/>
      </c>
      <c s="72" t="str">
        <f>IF('S.D.PASTE SHEET'!U1391="","",'S.D.PASTE SHEET'!U1391)</f>
        <v/>
      </c>
      <c s="72" t="str">
        <f>IF('S.D.PASTE SHEET'!V1391="","",'S.D.PASTE SHEET'!V1391)</f>
        <v/>
      </c>
      <c s="72" t="str">
        <f>IF('S.D.PASTE SHEET'!W1391="","",'S.D.PASTE SHEET'!W1391)</f>
        <v/>
      </c>
      <c s="72" t="str">
        <f>IF('S.D.PASTE SHEET'!X1391="","",'S.D.PASTE SHEET'!X1391)</f>
        <v/>
      </c>
      <c s="72" t="str">
        <f>IF('S.D.PASTE SHEET'!Y1391="","",'S.D.PASTE SHEET'!Y1391)</f>
        <v/>
      </c>
      <c s="72" t="str">
        <f>IF('S.D.PASTE SHEET'!Z1391="","",'S.D.PASTE SHEET'!Z1391)</f>
        <v/>
      </c>
      <c s="72" t="str">
        <f>IF('S.D.PASTE SHEET'!AA1391="","",'S.D.PASTE SHEET'!AA1391)</f>
        <v/>
      </c>
      <c s="72" t="str">
        <f>IF('S.D.PASTE SHEET'!AB1391="","",'S.D.PASTE SHEET'!AB1391)</f>
        <v/>
      </c>
      <c s="72" t="str">
        <f>IF('S.D.PASTE SHEET'!AC1391="","",'S.D.PASTE SHEET'!AC1391)</f>
        <v/>
      </c>
      <c s="72" t="str">
        <f>IF('S.D.PASTE SHEET'!AD1391="","",'S.D.PASTE SHEET'!AD1391)</f>
        <v/>
      </c>
      <c s="74"/>
      <c s="70" t="str">
        <f>IF(AK1391="","",IF(AK1391&gt;0,COUNT($AG$2:AG1391),""))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IF(BC1391="","",IF(BC1391&gt;0,COUNT($AY$2:AY1391),""))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2" spans="1:157" ht="15.75" customHeight="1">
      <c r="A1392" s="72" t="str">
        <f>IF('S.D.PASTE SHEET'!A1392="","",'S.D.PASTE SHEET'!A1392)</f>
        <v/>
      </c>
      <c s="72" t="str">
        <f>IF('S.D.PASTE SHEET'!B1392="","",'S.D.PASTE SHEET'!B1392)</f>
        <v/>
      </c>
      <c s="72" t="str">
        <f>IF('S.D.PASTE SHEET'!C1392="","",'S.D.PASTE SHEET'!C1392)</f>
        <v/>
      </c>
      <c s="73" t="str">
        <f>IF('S.D.PASTE SHEET'!D1392="","",'S.D.PASTE SHEET'!D1392)</f>
        <v/>
      </c>
      <c s="72" t="str">
        <f>IF('S.D.PASTE SHEET'!E1392="","",UPPER('S.D.PASTE SHEET'!E1392))</f>
        <v/>
      </c>
      <c s="72" t="str">
        <f>IF('S.D.PASTE SHEET'!F1392="","",'S.D.PASTE SHEET'!F1392)</f>
        <v/>
      </c>
      <c s="72" t="str">
        <f>IF('S.D.PASTE SHEET'!G1392="","",UPPER('S.D.PASTE SHEET'!G1392))</f>
        <v/>
      </c>
      <c s="72" t="str">
        <f>IF('S.D.PASTE SHEET'!H1392="","",UPPER('S.D.PASTE SHEET'!H1392))</f>
        <v/>
      </c>
      <c s="72" t="str">
        <f>IF('S.D.PASTE SHEET'!I1392="","",'S.D.PASTE SHEET'!I1392)</f>
        <v/>
      </c>
      <c s="73" t="str">
        <f>IF('S.D.PASTE SHEET'!J1392="","",'S.D.PASTE SHEET'!J1392)</f>
        <v/>
      </c>
      <c s="72" t="str">
        <f>IF('S.D.PASTE SHEET'!K1392="","",'S.D.PASTE SHEET'!K1392)</f>
        <v/>
      </c>
      <c s="72" t="str">
        <f>IF('S.D.PASTE SHEET'!L1392="","",'S.D.PASTE SHEET'!L1392)</f>
        <v/>
      </c>
      <c s="72" t="str">
        <f>IF('S.D.PASTE SHEET'!M1392="","",'S.D.PASTE SHEET'!M1392)</f>
        <v/>
      </c>
      <c s="72" t="str">
        <f>IF('S.D.PASTE SHEET'!N1392="","",'S.D.PASTE SHEET'!N1392)</f>
        <v/>
      </c>
      <c s="72" t="str">
        <f>IF('S.D.PASTE SHEET'!O1392="","",'S.D.PASTE SHEET'!O1392)</f>
        <v/>
      </c>
      <c s="72" t="str">
        <f>IF('S.D.PASTE SHEET'!P1392="","",'S.D.PASTE SHEET'!P1392)</f>
        <v/>
      </c>
      <c s="72" t="str">
        <f>IF('S.D.PASTE SHEET'!Q1392="","",'S.D.PASTE SHEET'!Q1392)</f>
        <v/>
      </c>
      <c s="72" t="str">
        <f>IF('S.D.PASTE SHEET'!R1392="","",'S.D.PASTE SHEET'!R1392)</f>
        <v/>
      </c>
      <c s="72" t="str">
        <f>IF('S.D.PASTE SHEET'!S1392="","",'S.D.PASTE SHEET'!S1392)</f>
        <v/>
      </c>
      <c s="72" t="str">
        <f>IF('S.D.PASTE SHEET'!T1392="","",'S.D.PASTE SHEET'!T1392)</f>
        <v/>
      </c>
      <c s="72" t="str">
        <f>IF('S.D.PASTE SHEET'!U1392="","",'S.D.PASTE SHEET'!U1392)</f>
        <v/>
      </c>
      <c s="72" t="str">
        <f>IF('S.D.PASTE SHEET'!V1392="","",'S.D.PASTE SHEET'!V1392)</f>
        <v/>
      </c>
      <c s="72" t="str">
        <f>IF('S.D.PASTE SHEET'!W1392="","",'S.D.PASTE SHEET'!W1392)</f>
        <v/>
      </c>
      <c s="72" t="str">
        <f>IF('S.D.PASTE SHEET'!X1392="","",'S.D.PASTE SHEET'!X1392)</f>
        <v/>
      </c>
      <c s="72" t="str">
        <f>IF('S.D.PASTE SHEET'!Y1392="","",'S.D.PASTE SHEET'!Y1392)</f>
        <v/>
      </c>
      <c s="72" t="str">
        <f>IF('S.D.PASTE SHEET'!Z1392="","",'S.D.PASTE SHEET'!Z1392)</f>
        <v/>
      </c>
      <c s="72" t="str">
        <f>IF('S.D.PASTE SHEET'!AA1392="","",'S.D.PASTE SHEET'!AA1392)</f>
        <v/>
      </c>
      <c s="72" t="str">
        <f>IF('S.D.PASTE SHEET'!AB1392="","",'S.D.PASTE SHEET'!AB1392)</f>
        <v/>
      </c>
      <c s="72" t="str">
        <f>IF('S.D.PASTE SHEET'!AC1392="","",'S.D.PASTE SHEET'!AC1392)</f>
        <v/>
      </c>
      <c s="72" t="str">
        <f>IF('S.D.PASTE SHEET'!AD1392="","",'S.D.PASTE SHEET'!AD1392)</f>
        <v/>
      </c>
      <c s="74"/>
      <c s="70" t="str">
        <f>IF(AK1392="","",IF(AK1392&gt;0,COUNT($AG$2:AG1392),""))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IF(BC1392="","",IF(BC1392&gt;0,COUNT($AY$2:AY1392),""))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3" spans="1:157" ht="15.75" customHeight="1">
      <c r="A1393" s="72" t="str">
        <f>IF('S.D.PASTE SHEET'!A1393="","",'S.D.PASTE SHEET'!A1393)</f>
        <v/>
      </c>
      <c s="72" t="str">
        <f>IF('S.D.PASTE SHEET'!B1393="","",'S.D.PASTE SHEET'!B1393)</f>
        <v/>
      </c>
      <c s="72" t="str">
        <f>IF('S.D.PASTE SHEET'!C1393="","",'S.D.PASTE SHEET'!C1393)</f>
        <v/>
      </c>
      <c s="73" t="str">
        <f>IF('S.D.PASTE SHEET'!D1393="","",'S.D.PASTE SHEET'!D1393)</f>
        <v/>
      </c>
      <c s="72" t="str">
        <f>IF('S.D.PASTE SHEET'!E1393="","",UPPER('S.D.PASTE SHEET'!E1393))</f>
        <v/>
      </c>
      <c s="72" t="str">
        <f>IF('S.D.PASTE SHEET'!F1393="","",'S.D.PASTE SHEET'!F1393)</f>
        <v/>
      </c>
      <c s="72" t="str">
        <f>IF('S.D.PASTE SHEET'!G1393="","",UPPER('S.D.PASTE SHEET'!G1393))</f>
        <v/>
      </c>
      <c s="72" t="str">
        <f>IF('S.D.PASTE SHEET'!H1393="","",UPPER('S.D.PASTE SHEET'!H1393))</f>
        <v/>
      </c>
      <c s="72" t="str">
        <f>IF('S.D.PASTE SHEET'!I1393="","",'S.D.PASTE SHEET'!I1393)</f>
        <v/>
      </c>
      <c s="73" t="str">
        <f>IF('S.D.PASTE SHEET'!J1393="","",'S.D.PASTE SHEET'!J1393)</f>
        <v/>
      </c>
      <c s="72" t="str">
        <f>IF('S.D.PASTE SHEET'!K1393="","",'S.D.PASTE SHEET'!K1393)</f>
        <v/>
      </c>
      <c s="72" t="str">
        <f>IF('S.D.PASTE SHEET'!L1393="","",'S.D.PASTE SHEET'!L1393)</f>
        <v/>
      </c>
      <c s="72" t="str">
        <f>IF('S.D.PASTE SHEET'!M1393="","",'S.D.PASTE SHEET'!M1393)</f>
        <v/>
      </c>
      <c s="72" t="str">
        <f>IF('S.D.PASTE SHEET'!N1393="","",'S.D.PASTE SHEET'!N1393)</f>
        <v/>
      </c>
      <c s="72" t="str">
        <f>IF('S.D.PASTE SHEET'!O1393="","",'S.D.PASTE SHEET'!O1393)</f>
        <v/>
      </c>
      <c s="72" t="str">
        <f>IF('S.D.PASTE SHEET'!P1393="","",'S.D.PASTE SHEET'!P1393)</f>
        <v/>
      </c>
      <c s="72" t="str">
        <f>IF('S.D.PASTE SHEET'!Q1393="","",'S.D.PASTE SHEET'!Q1393)</f>
        <v/>
      </c>
      <c s="72" t="str">
        <f>IF('S.D.PASTE SHEET'!R1393="","",'S.D.PASTE SHEET'!R1393)</f>
        <v/>
      </c>
      <c s="72" t="str">
        <f>IF('S.D.PASTE SHEET'!S1393="","",'S.D.PASTE SHEET'!S1393)</f>
        <v/>
      </c>
      <c s="72" t="str">
        <f>IF('S.D.PASTE SHEET'!T1393="","",'S.D.PASTE SHEET'!T1393)</f>
        <v/>
      </c>
      <c s="72" t="str">
        <f>IF('S.D.PASTE SHEET'!U1393="","",'S.D.PASTE SHEET'!U1393)</f>
        <v/>
      </c>
      <c s="72" t="str">
        <f>IF('S.D.PASTE SHEET'!V1393="","",'S.D.PASTE SHEET'!V1393)</f>
        <v/>
      </c>
      <c s="72" t="str">
        <f>IF('S.D.PASTE SHEET'!W1393="","",'S.D.PASTE SHEET'!W1393)</f>
        <v/>
      </c>
      <c s="72" t="str">
        <f>IF('S.D.PASTE SHEET'!X1393="","",'S.D.PASTE SHEET'!X1393)</f>
        <v/>
      </c>
      <c s="72" t="str">
        <f>IF('S.D.PASTE SHEET'!Y1393="","",'S.D.PASTE SHEET'!Y1393)</f>
        <v/>
      </c>
      <c s="72" t="str">
        <f>IF('S.D.PASTE SHEET'!Z1393="","",'S.D.PASTE SHEET'!Z1393)</f>
        <v/>
      </c>
      <c s="72" t="str">
        <f>IF('S.D.PASTE SHEET'!AA1393="","",'S.D.PASTE SHEET'!AA1393)</f>
        <v/>
      </c>
      <c s="72" t="str">
        <f>IF('S.D.PASTE SHEET'!AB1393="","",'S.D.PASTE SHEET'!AB1393)</f>
        <v/>
      </c>
      <c s="72" t="str">
        <f>IF('S.D.PASTE SHEET'!AC1393="","",'S.D.PASTE SHEET'!AC1393)</f>
        <v/>
      </c>
      <c s="72" t="str">
        <f>IF('S.D.PASTE SHEET'!AD1393="","",'S.D.PASTE SHEET'!AD1393)</f>
        <v/>
      </c>
      <c s="74"/>
      <c s="70" t="str">
        <f>IF(AK1393="","",IF(AK1393&gt;0,COUNT($AG$2:AG1393),""))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IF(BC1393="","",IF(BC1393&gt;0,COUNT($AY$2:AY1393),""))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4" spans="1:157" ht="15.75" customHeight="1">
      <c r="A1394" s="72" t="str">
        <f>IF('S.D.PASTE SHEET'!A1394="","",'S.D.PASTE SHEET'!A1394)</f>
        <v/>
      </c>
      <c s="72" t="str">
        <f>IF('S.D.PASTE SHEET'!B1394="","",'S.D.PASTE SHEET'!B1394)</f>
        <v/>
      </c>
      <c s="72" t="str">
        <f>IF('S.D.PASTE SHEET'!C1394="","",'S.D.PASTE SHEET'!C1394)</f>
        <v/>
      </c>
      <c s="73" t="str">
        <f>IF('S.D.PASTE SHEET'!D1394="","",'S.D.PASTE SHEET'!D1394)</f>
        <v/>
      </c>
      <c s="72" t="str">
        <f>IF('S.D.PASTE SHEET'!E1394="","",UPPER('S.D.PASTE SHEET'!E1394))</f>
        <v/>
      </c>
      <c s="72" t="str">
        <f>IF('S.D.PASTE SHEET'!F1394="","",'S.D.PASTE SHEET'!F1394)</f>
        <v/>
      </c>
      <c s="72" t="str">
        <f>IF('S.D.PASTE SHEET'!G1394="","",UPPER('S.D.PASTE SHEET'!G1394))</f>
        <v/>
      </c>
      <c s="72" t="str">
        <f>IF('S.D.PASTE SHEET'!H1394="","",UPPER('S.D.PASTE SHEET'!H1394))</f>
        <v/>
      </c>
      <c s="72" t="str">
        <f>IF('S.D.PASTE SHEET'!I1394="","",'S.D.PASTE SHEET'!I1394)</f>
        <v/>
      </c>
      <c s="73" t="str">
        <f>IF('S.D.PASTE SHEET'!J1394="","",'S.D.PASTE SHEET'!J1394)</f>
        <v/>
      </c>
      <c s="72" t="str">
        <f>IF('S.D.PASTE SHEET'!K1394="","",'S.D.PASTE SHEET'!K1394)</f>
        <v/>
      </c>
      <c s="72" t="str">
        <f>IF('S.D.PASTE SHEET'!L1394="","",'S.D.PASTE SHEET'!L1394)</f>
        <v/>
      </c>
      <c s="72" t="str">
        <f>IF('S.D.PASTE SHEET'!M1394="","",'S.D.PASTE SHEET'!M1394)</f>
        <v/>
      </c>
      <c s="72" t="str">
        <f>IF('S.D.PASTE SHEET'!N1394="","",'S.D.PASTE SHEET'!N1394)</f>
        <v/>
      </c>
      <c s="72" t="str">
        <f>IF('S.D.PASTE SHEET'!O1394="","",'S.D.PASTE SHEET'!O1394)</f>
        <v/>
      </c>
      <c s="72" t="str">
        <f>IF('S.D.PASTE SHEET'!P1394="","",'S.D.PASTE SHEET'!P1394)</f>
        <v/>
      </c>
      <c s="72" t="str">
        <f>IF('S.D.PASTE SHEET'!Q1394="","",'S.D.PASTE SHEET'!Q1394)</f>
        <v/>
      </c>
      <c s="72" t="str">
        <f>IF('S.D.PASTE SHEET'!R1394="","",'S.D.PASTE SHEET'!R1394)</f>
        <v/>
      </c>
      <c s="72" t="str">
        <f>IF('S.D.PASTE SHEET'!S1394="","",'S.D.PASTE SHEET'!S1394)</f>
        <v/>
      </c>
      <c s="72" t="str">
        <f>IF('S.D.PASTE SHEET'!T1394="","",'S.D.PASTE SHEET'!T1394)</f>
        <v/>
      </c>
      <c s="72" t="str">
        <f>IF('S.D.PASTE SHEET'!U1394="","",'S.D.PASTE SHEET'!U1394)</f>
        <v/>
      </c>
      <c s="72" t="str">
        <f>IF('S.D.PASTE SHEET'!V1394="","",'S.D.PASTE SHEET'!V1394)</f>
        <v/>
      </c>
      <c s="72" t="str">
        <f>IF('S.D.PASTE SHEET'!W1394="","",'S.D.PASTE SHEET'!W1394)</f>
        <v/>
      </c>
      <c s="72" t="str">
        <f>IF('S.D.PASTE SHEET'!X1394="","",'S.D.PASTE SHEET'!X1394)</f>
        <v/>
      </c>
      <c s="72" t="str">
        <f>IF('S.D.PASTE SHEET'!Y1394="","",'S.D.PASTE SHEET'!Y1394)</f>
        <v/>
      </c>
      <c s="72" t="str">
        <f>IF('S.D.PASTE SHEET'!Z1394="","",'S.D.PASTE SHEET'!Z1394)</f>
        <v/>
      </c>
      <c s="72" t="str">
        <f>IF('S.D.PASTE SHEET'!AA1394="","",'S.D.PASTE SHEET'!AA1394)</f>
        <v/>
      </c>
      <c s="72" t="str">
        <f>IF('S.D.PASTE SHEET'!AB1394="","",'S.D.PASTE SHEET'!AB1394)</f>
        <v/>
      </c>
      <c s="72" t="str">
        <f>IF('S.D.PASTE SHEET'!AC1394="","",'S.D.PASTE SHEET'!AC1394)</f>
        <v/>
      </c>
      <c s="72" t="str">
        <f>IF('S.D.PASTE SHEET'!AD1394="","",'S.D.PASTE SHEET'!AD1394)</f>
        <v/>
      </c>
      <c s="74"/>
      <c s="70" t="str">
        <f>IF(AK1394="","",IF(AK1394&gt;0,COUNT($AG$2:AG1394),""))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IF(BC1394="","",IF(BC1394&gt;0,COUNT($AY$2:AY1394),""))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5" spans="1:157" ht="15.75" customHeight="1">
      <c r="A1395" s="72" t="str">
        <f>IF('S.D.PASTE SHEET'!A1395="","",'S.D.PASTE SHEET'!A1395)</f>
        <v/>
      </c>
      <c s="72" t="str">
        <f>IF('S.D.PASTE SHEET'!B1395="","",'S.D.PASTE SHEET'!B1395)</f>
        <v/>
      </c>
      <c s="72" t="str">
        <f>IF('S.D.PASTE SHEET'!C1395="","",'S.D.PASTE SHEET'!C1395)</f>
        <v/>
      </c>
      <c s="73" t="str">
        <f>IF('S.D.PASTE SHEET'!D1395="","",'S.D.PASTE SHEET'!D1395)</f>
        <v/>
      </c>
      <c s="72" t="str">
        <f>IF('S.D.PASTE SHEET'!E1395="","",UPPER('S.D.PASTE SHEET'!E1395))</f>
        <v/>
      </c>
      <c s="72" t="str">
        <f>IF('S.D.PASTE SHEET'!F1395="","",'S.D.PASTE SHEET'!F1395)</f>
        <v/>
      </c>
      <c s="72" t="str">
        <f>IF('S.D.PASTE SHEET'!G1395="","",UPPER('S.D.PASTE SHEET'!G1395))</f>
        <v/>
      </c>
      <c s="72" t="str">
        <f>IF('S.D.PASTE SHEET'!H1395="","",UPPER('S.D.PASTE SHEET'!H1395))</f>
        <v/>
      </c>
      <c s="72" t="str">
        <f>IF('S.D.PASTE SHEET'!I1395="","",'S.D.PASTE SHEET'!I1395)</f>
        <v/>
      </c>
      <c s="73" t="str">
        <f>IF('S.D.PASTE SHEET'!J1395="","",'S.D.PASTE SHEET'!J1395)</f>
        <v/>
      </c>
      <c s="72" t="str">
        <f>IF('S.D.PASTE SHEET'!K1395="","",'S.D.PASTE SHEET'!K1395)</f>
        <v/>
      </c>
      <c s="72" t="str">
        <f>IF('S.D.PASTE SHEET'!L1395="","",'S.D.PASTE SHEET'!L1395)</f>
        <v/>
      </c>
      <c s="72" t="str">
        <f>IF('S.D.PASTE SHEET'!M1395="","",'S.D.PASTE SHEET'!M1395)</f>
        <v/>
      </c>
      <c s="72" t="str">
        <f>IF('S.D.PASTE SHEET'!N1395="","",'S.D.PASTE SHEET'!N1395)</f>
        <v/>
      </c>
      <c s="72" t="str">
        <f>IF('S.D.PASTE SHEET'!O1395="","",'S.D.PASTE SHEET'!O1395)</f>
        <v/>
      </c>
      <c s="72" t="str">
        <f>IF('S.D.PASTE SHEET'!P1395="","",'S.D.PASTE SHEET'!P1395)</f>
        <v/>
      </c>
      <c s="72" t="str">
        <f>IF('S.D.PASTE SHEET'!Q1395="","",'S.D.PASTE SHEET'!Q1395)</f>
        <v/>
      </c>
      <c s="72" t="str">
        <f>IF('S.D.PASTE SHEET'!R1395="","",'S.D.PASTE SHEET'!R1395)</f>
        <v/>
      </c>
      <c s="72" t="str">
        <f>IF('S.D.PASTE SHEET'!S1395="","",'S.D.PASTE SHEET'!S1395)</f>
        <v/>
      </c>
      <c s="72" t="str">
        <f>IF('S.D.PASTE SHEET'!T1395="","",'S.D.PASTE SHEET'!T1395)</f>
        <v/>
      </c>
      <c s="72" t="str">
        <f>IF('S.D.PASTE SHEET'!U1395="","",'S.D.PASTE SHEET'!U1395)</f>
        <v/>
      </c>
      <c s="72" t="str">
        <f>IF('S.D.PASTE SHEET'!V1395="","",'S.D.PASTE SHEET'!V1395)</f>
        <v/>
      </c>
      <c s="72" t="str">
        <f>IF('S.D.PASTE SHEET'!W1395="","",'S.D.PASTE SHEET'!W1395)</f>
        <v/>
      </c>
      <c s="72" t="str">
        <f>IF('S.D.PASTE SHEET'!X1395="","",'S.D.PASTE SHEET'!X1395)</f>
        <v/>
      </c>
      <c s="72" t="str">
        <f>IF('S.D.PASTE SHEET'!Y1395="","",'S.D.PASTE SHEET'!Y1395)</f>
        <v/>
      </c>
      <c s="72" t="str">
        <f>IF('S.D.PASTE SHEET'!Z1395="","",'S.D.PASTE SHEET'!Z1395)</f>
        <v/>
      </c>
      <c s="72" t="str">
        <f>IF('S.D.PASTE SHEET'!AA1395="","",'S.D.PASTE SHEET'!AA1395)</f>
        <v/>
      </c>
      <c s="72" t="str">
        <f>IF('S.D.PASTE SHEET'!AB1395="","",'S.D.PASTE SHEET'!AB1395)</f>
        <v/>
      </c>
      <c s="72" t="str">
        <f>IF('S.D.PASTE SHEET'!AC1395="","",'S.D.PASTE SHEET'!AC1395)</f>
        <v/>
      </c>
      <c s="72" t="str">
        <f>IF('S.D.PASTE SHEET'!AD1395="","",'S.D.PASTE SHEET'!AD1395)</f>
        <v/>
      </c>
      <c s="74"/>
      <c s="70" t="str">
        <f>IF(AK1395="","",IF(AK1395&gt;0,COUNT($AG$2:AG1395),""))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IF(BC1395="","",IF(BC1395&gt;0,COUNT($AY$2:AY1395),""))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6" spans="1:157" ht="15.75" customHeight="1">
      <c r="A1396" s="72" t="str">
        <f>IF('S.D.PASTE SHEET'!A1396="","",'S.D.PASTE SHEET'!A1396)</f>
        <v/>
      </c>
      <c s="72" t="str">
        <f>IF('S.D.PASTE SHEET'!B1396="","",'S.D.PASTE SHEET'!B1396)</f>
        <v/>
      </c>
      <c s="72" t="str">
        <f>IF('S.D.PASTE SHEET'!C1396="","",'S.D.PASTE SHEET'!C1396)</f>
        <v/>
      </c>
      <c s="73" t="str">
        <f>IF('S.D.PASTE SHEET'!D1396="","",'S.D.PASTE SHEET'!D1396)</f>
        <v/>
      </c>
      <c s="72" t="str">
        <f>IF('S.D.PASTE SHEET'!E1396="","",UPPER('S.D.PASTE SHEET'!E1396))</f>
        <v/>
      </c>
      <c s="72" t="str">
        <f>IF('S.D.PASTE SHEET'!F1396="","",'S.D.PASTE SHEET'!F1396)</f>
        <v/>
      </c>
      <c s="72" t="str">
        <f>IF('S.D.PASTE SHEET'!G1396="","",UPPER('S.D.PASTE SHEET'!G1396))</f>
        <v/>
      </c>
      <c s="72" t="str">
        <f>IF('S.D.PASTE SHEET'!H1396="","",UPPER('S.D.PASTE SHEET'!H1396))</f>
        <v/>
      </c>
      <c s="72" t="str">
        <f>IF('S.D.PASTE SHEET'!I1396="","",'S.D.PASTE SHEET'!I1396)</f>
        <v/>
      </c>
      <c s="73" t="str">
        <f>IF('S.D.PASTE SHEET'!J1396="","",'S.D.PASTE SHEET'!J1396)</f>
        <v/>
      </c>
      <c s="72" t="str">
        <f>IF('S.D.PASTE SHEET'!K1396="","",'S.D.PASTE SHEET'!K1396)</f>
        <v/>
      </c>
      <c s="72" t="str">
        <f>IF('S.D.PASTE SHEET'!L1396="","",'S.D.PASTE SHEET'!L1396)</f>
        <v/>
      </c>
      <c s="72" t="str">
        <f>IF('S.D.PASTE SHEET'!M1396="","",'S.D.PASTE SHEET'!M1396)</f>
        <v/>
      </c>
      <c s="72" t="str">
        <f>IF('S.D.PASTE SHEET'!N1396="","",'S.D.PASTE SHEET'!N1396)</f>
        <v/>
      </c>
      <c s="72" t="str">
        <f>IF('S.D.PASTE SHEET'!O1396="","",'S.D.PASTE SHEET'!O1396)</f>
        <v/>
      </c>
      <c s="72" t="str">
        <f>IF('S.D.PASTE SHEET'!P1396="","",'S.D.PASTE SHEET'!P1396)</f>
        <v/>
      </c>
      <c s="72" t="str">
        <f>IF('S.D.PASTE SHEET'!Q1396="","",'S.D.PASTE SHEET'!Q1396)</f>
        <v/>
      </c>
      <c s="72" t="str">
        <f>IF('S.D.PASTE SHEET'!R1396="","",'S.D.PASTE SHEET'!R1396)</f>
        <v/>
      </c>
      <c s="72" t="str">
        <f>IF('S.D.PASTE SHEET'!S1396="","",'S.D.PASTE SHEET'!S1396)</f>
        <v/>
      </c>
      <c s="72" t="str">
        <f>IF('S.D.PASTE SHEET'!T1396="","",'S.D.PASTE SHEET'!T1396)</f>
        <v/>
      </c>
      <c s="72" t="str">
        <f>IF('S.D.PASTE SHEET'!U1396="","",'S.D.PASTE SHEET'!U1396)</f>
        <v/>
      </c>
      <c s="72" t="str">
        <f>IF('S.D.PASTE SHEET'!V1396="","",'S.D.PASTE SHEET'!V1396)</f>
        <v/>
      </c>
      <c s="72" t="str">
        <f>IF('S.D.PASTE SHEET'!W1396="","",'S.D.PASTE SHEET'!W1396)</f>
        <v/>
      </c>
      <c s="72" t="str">
        <f>IF('S.D.PASTE SHEET'!X1396="","",'S.D.PASTE SHEET'!X1396)</f>
        <v/>
      </c>
      <c s="72" t="str">
        <f>IF('S.D.PASTE SHEET'!Y1396="","",'S.D.PASTE SHEET'!Y1396)</f>
        <v/>
      </c>
      <c s="72" t="str">
        <f>IF('S.D.PASTE SHEET'!Z1396="","",'S.D.PASTE SHEET'!Z1396)</f>
        <v/>
      </c>
      <c s="72" t="str">
        <f>IF('S.D.PASTE SHEET'!AA1396="","",'S.D.PASTE SHEET'!AA1396)</f>
        <v/>
      </c>
      <c s="72" t="str">
        <f>IF('S.D.PASTE SHEET'!AB1396="","",'S.D.PASTE SHEET'!AB1396)</f>
        <v/>
      </c>
      <c s="72" t="str">
        <f>IF('S.D.PASTE SHEET'!AC1396="","",'S.D.PASTE SHEET'!AC1396)</f>
        <v/>
      </c>
      <c s="72" t="str">
        <f>IF('S.D.PASTE SHEET'!AD1396="","",'S.D.PASTE SHEET'!AD1396)</f>
        <v/>
      </c>
      <c s="74"/>
      <c s="70" t="str">
        <f>IF(AK1396="","",IF(AK1396&gt;0,COUNT($AG$2:AG1396),""))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IF(BC1396="","",IF(BC1396&gt;0,COUNT($AY$2:AY1396),""))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7" spans="1:157" ht="15.75" customHeight="1">
      <c r="A1397" s="72" t="str">
        <f>IF('S.D.PASTE SHEET'!A1397="","",'S.D.PASTE SHEET'!A1397)</f>
        <v/>
      </c>
      <c s="72" t="str">
        <f>IF('S.D.PASTE SHEET'!B1397="","",'S.D.PASTE SHEET'!B1397)</f>
        <v/>
      </c>
      <c s="72" t="str">
        <f>IF('S.D.PASTE SHEET'!C1397="","",'S.D.PASTE SHEET'!C1397)</f>
        <v/>
      </c>
      <c s="73" t="str">
        <f>IF('S.D.PASTE SHEET'!D1397="","",'S.D.PASTE SHEET'!D1397)</f>
        <v/>
      </c>
      <c s="72" t="str">
        <f>IF('S.D.PASTE SHEET'!E1397="","",UPPER('S.D.PASTE SHEET'!E1397))</f>
        <v/>
      </c>
      <c s="72" t="str">
        <f>IF('S.D.PASTE SHEET'!F1397="","",'S.D.PASTE SHEET'!F1397)</f>
        <v/>
      </c>
      <c s="72" t="str">
        <f>IF('S.D.PASTE SHEET'!G1397="","",UPPER('S.D.PASTE SHEET'!G1397))</f>
        <v/>
      </c>
      <c s="72" t="str">
        <f>IF('S.D.PASTE SHEET'!H1397="","",UPPER('S.D.PASTE SHEET'!H1397))</f>
        <v/>
      </c>
      <c s="72" t="str">
        <f>IF('S.D.PASTE SHEET'!I1397="","",'S.D.PASTE SHEET'!I1397)</f>
        <v/>
      </c>
      <c s="73" t="str">
        <f>IF('S.D.PASTE SHEET'!J1397="","",'S.D.PASTE SHEET'!J1397)</f>
        <v/>
      </c>
      <c s="72" t="str">
        <f>IF('S.D.PASTE SHEET'!K1397="","",'S.D.PASTE SHEET'!K1397)</f>
        <v/>
      </c>
      <c s="72" t="str">
        <f>IF('S.D.PASTE SHEET'!L1397="","",'S.D.PASTE SHEET'!L1397)</f>
        <v/>
      </c>
      <c s="72" t="str">
        <f>IF('S.D.PASTE SHEET'!M1397="","",'S.D.PASTE SHEET'!M1397)</f>
        <v/>
      </c>
      <c s="72" t="str">
        <f>IF('S.D.PASTE SHEET'!N1397="","",'S.D.PASTE SHEET'!N1397)</f>
        <v/>
      </c>
      <c s="72" t="str">
        <f>IF('S.D.PASTE SHEET'!O1397="","",'S.D.PASTE SHEET'!O1397)</f>
        <v/>
      </c>
      <c s="72" t="str">
        <f>IF('S.D.PASTE SHEET'!P1397="","",'S.D.PASTE SHEET'!P1397)</f>
        <v/>
      </c>
      <c s="72" t="str">
        <f>IF('S.D.PASTE SHEET'!Q1397="","",'S.D.PASTE SHEET'!Q1397)</f>
        <v/>
      </c>
      <c s="72" t="str">
        <f>IF('S.D.PASTE SHEET'!R1397="","",'S.D.PASTE SHEET'!R1397)</f>
        <v/>
      </c>
      <c s="72" t="str">
        <f>IF('S.D.PASTE SHEET'!S1397="","",'S.D.PASTE SHEET'!S1397)</f>
        <v/>
      </c>
      <c s="72" t="str">
        <f>IF('S.D.PASTE SHEET'!T1397="","",'S.D.PASTE SHEET'!T1397)</f>
        <v/>
      </c>
      <c s="72" t="str">
        <f>IF('S.D.PASTE SHEET'!U1397="","",'S.D.PASTE SHEET'!U1397)</f>
        <v/>
      </c>
      <c s="72" t="str">
        <f>IF('S.D.PASTE SHEET'!V1397="","",'S.D.PASTE SHEET'!V1397)</f>
        <v/>
      </c>
      <c s="72" t="str">
        <f>IF('S.D.PASTE SHEET'!W1397="","",'S.D.PASTE SHEET'!W1397)</f>
        <v/>
      </c>
      <c s="72" t="str">
        <f>IF('S.D.PASTE SHEET'!X1397="","",'S.D.PASTE SHEET'!X1397)</f>
        <v/>
      </c>
      <c s="72" t="str">
        <f>IF('S.D.PASTE SHEET'!Y1397="","",'S.D.PASTE SHEET'!Y1397)</f>
        <v/>
      </c>
      <c s="72" t="str">
        <f>IF('S.D.PASTE SHEET'!Z1397="","",'S.D.PASTE SHEET'!Z1397)</f>
        <v/>
      </c>
      <c s="72" t="str">
        <f>IF('S.D.PASTE SHEET'!AA1397="","",'S.D.PASTE SHEET'!AA1397)</f>
        <v/>
      </c>
      <c s="72" t="str">
        <f>IF('S.D.PASTE SHEET'!AB1397="","",'S.D.PASTE SHEET'!AB1397)</f>
        <v/>
      </c>
      <c s="72" t="str">
        <f>IF('S.D.PASTE SHEET'!AC1397="","",'S.D.PASTE SHEET'!AC1397)</f>
        <v/>
      </c>
      <c s="72" t="str">
        <f>IF('S.D.PASTE SHEET'!AD1397="","",'S.D.PASTE SHEET'!AD1397)</f>
        <v/>
      </c>
      <c s="74"/>
      <c s="70" t="str">
        <f>IF(AK1397="","",IF(AK1397&gt;0,COUNT($AG$2:AG1397),""))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IF(BC1397="","",IF(BC1397&gt;0,COUNT($AY$2:AY1397),""))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8" spans="1:157" ht="15.75" customHeight="1">
      <c r="A1398" s="72" t="str">
        <f>IF('S.D.PASTE SHEET'!A1398="","",'S.D.PASTE SHEET'!A1398)</f>
        <v/>
      </c>
      <c s="72" t="str">
        <f>IF('S.D.PASTE SHEET'!B1398="","",'S.D.PASTE SHEET'!B1398)</f>
        <v/>
      </c>
      <c s="72" t="str">
        <f>IF('S.D.PASTE SHEET'!C1398="","",'S.D.PASTE SHEET'!C1398)</f>
        <v/>
      </c>
      <c s="73" t="str">
        <f>IF('S.D.PASTE SHEET'!D1398="","",'S.D.PASTE SHEET'!D1398)</f>
        <v/>
      </c>
      <c s="72" t="str">
        <f>IF('S.D.PASTE SHEET'!E1398="","",UPPER('S.D.PASTE SHEET'!E1398))</f>
        <v/>
      </c>
      <c s="72" t="str">
        <f>IF('S.D.PASTE SHEET'!F1398="","",'S.D.PASTE SHEET'!F1398)</f>
        <v/>
      </c>
      <c s="72" t="str">
        <f>IF('S.D.PASTE SHEET'!G1398="","",UPPER('S.D.PASTE SHEET'!G1398))</f>
        <v/>
      </c>
      <c s="72" t="str">
        <f>IF('S.D.PASTE SHEET'!H1398="","",UPPER('S.D.PASTE SHEET'!H1398))</f>
        <v/>
      </c>
      <c s="72" t="str">
        <f>IF('S.D.PASTE SHEET'!I1398="","",'S.D.PASTE SHEET'!I1398)</f>
        <v/>
      </c>
      <c s="73" t="str">
        <f>IF('S.D.PASTE SHEET'!J1398="","",'S.D.PASTE SHEET'!J1398)</f>
        <v/>
      </c>
      <c s="72" t="str">
        <f>IF('S.D.PASTE SHEET'!K1398="","",'S.D.PASTE SHEET'!K1398)</f>
        <v/>
      </c>
      <c s="72" t="str">
        <f>IF('S.D.PASTE SHEET'!L1398="","",'S.D.PASTE SHEET'!L1398)</f>
        <v/>
      </c>
      <c s="72" t="str">
        <f>IF('S.D.PASTE SHEET'!M1398="","",'S.D.PASTE SHEET'!M1398)</f>
        <v/>
      </c>
      <c s="72" t="str">
        <f>IF('S.D.PASTE SHEET'!N1398="","",'S.D.PASTE SHEET'!N1398)</f>
        <v/>
      </c>
      <c s="72" t="str">
        <f>IF('S.D.PASTE SHEET'!O1398="","",'S.D.PASTE SHEET'!O1398)</f>
        <v/>
      </c>
      <c s="72" t="str">
        <f>IF('S.D.PASTE SHEET'!P1398="","",'S.D.PASTE SHEET'!P1398)</f>
        <v/>
      </c>
      <c s="72" t="str">
        <f>IF('S.D.PASTE SHEET'!Q1398="","",'S.D.PASTE SHEET'!Q1398)</f>
        <v/>
      </c>
      <c s="72" t="str">
        <f>IF('S.D.PASTE SHEET'!R1398="","",'S.D.PASTE SHEET'!R1398)</f>
        <v/>
      </c>
      <c s="72" t="str">
        <f>IF('S.D.PASTE SHEET'!S1398="","",'S.D.PASTE SHEET'!S1398)</f>
        <v/>
      </c>
      <c s="72" t="str">
        <f>IF('S.D.PASTE SHEET'!T1398="","",'S.D.PASTE SHEET'!T1398)</f>
        <v/>
      </c>
      <c s="72" t="str">
        <f>IF('S.D.PASTE SHEET'!U1398="","",'S.D.PASTE SHEET'!U1398)</f>
        <v/>
      </c>
      <c s="72" t="str">
        <f>IF('S.D.PASTE SHEET'!V1398="","",'S.D.PASTE SHEET'!V1398)</f>
        <v/>
      </c>
      <c s="72" t="str">
        <f>IF('S.D.PASTE SHEET'!W1398="","",'S.D.PASTE SHEET'!W1398)</f>
        <v/>
      </c>
      <c s="72" t="str">
        <f>IF('S.D.PASTE SHEET'!X1398="","",'S.D.PASTE SHEET'!X1398)</f>
        <v/>
      </c>
      <c s="72" t="str">
        <f>IF('S.D.PASTE SHEET'!Y1398="","",'S.D.PASTE SHEET'!Y1398)</f>
        <v/>
      </c>
      <c s="72" t="str">
        <f>IF('S.D.PASTE SHEET'!Z1398="","",'S.D.PASTE SHEET'!Z1398)</f>
        <v/>
      </c>
      <c s="72" t="str">
        <f>IF('S.D.PASTE SHEET'!AA1398="","",'S.D.PASTE SHEET'!AA1398)</f>
        <v/>
      </c>
      <c s="72" t="str">
        <f>IF('S.D.PASTE SHEET'!AB1398="","",'S.D.PASTE SHEET'!AB1398)</f>
        <v/>
      </c>
      <c s="72" t="str">
        <f>IF('S.D.PASTE SHEET'!AC1398="","",'S.D.PASTE SHEET'!AC1398)</f>
        <v/>
      </c>
      <c s="72" t="str">
        <f>IF('S.D.PASTE SHEET'!AD1398="","",'S.D.PASTE SHEET'!AD1398)</f>
        <v/>
      </c>
      <c s="74"/>
      <c s="70" t="str">
        <f>IF(AK1398="","",IF(AK1398&gt;0,COUNT($AG$2:AG1398),""))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IF(BC1398="","",IF(BC1398&gt;0,COUNT($AY$2:AY1398),""))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399" spans="1:157" ht="15.75" customHeight="1">
      <c r="A1399" s="72" t="str">
        <f>IF('S.D.PASTE SHEET'!A1399="","",'S.D.PASTE SHEET'!A1399)</f>
        <v/>
      </c>
      <c s="72" t="str">
        <f>IF('S.D.PASTE SHEET'!B1399="","",'S.D.PASTE SHEET'!B1399)</f>
        <v/>
      </c>
      <c s="72" t="str">
        <f>IF('S.D.PASTE SHEET'!C1399="","",'S.D.PASTE SHEET'!C1399)</f>
        <v/>
      </c>
      <c s="73" t="str">
        <f>IF('S.D.PASTE SHEET'!D1399="","",'S.D.PASTE SHEET'!D1399)</f>
        <v/>
      </c>
      <c s="72" t="str">
        <f>IF('S.D.PASTE SHEET'!E1399="","",UPPER('S.D.PASTE SHEET'!E1399))</f>
        <v/>
      </c>
      <c s="72" t="str">
        <f>IF('S.D.PASTE SHEET'!F1399="","",'S.D.PASTE SHEET'!F1399)</f>
        <v/>
      </c>
      <c s="72" t="str">
        <f>IF('S.D.PASTE SHEET'!G1399="","",UPPER('S.D.PASTE SHEET'!G1399))</f>
        <v/>
      </c>
      <c s="72" t="str">
        <f>IF('S.D.PASTE SHEET'!H1399="","",UPPER('S.D.PASTE SHEET'!H1399))</f>
        <v/>
      </c>
      <c s="72" t="str">
        <f>IF('S.D.PASTE SHEET'!I1399="","",'S.D.PASTE SHEET'!I1399)</f>
        <v/>
      </c>
      <c s="73" t="str">
        <f>IF('S.D.PASTE SHEET'!J1399="","",'S.D.PASTE SHEET'!J1399)</f>
        <v/>
      </c>
      <c s="72" t="str">
        <f>IF('S.D.PASTE SHEET'!K1399="","",'S.D.PASTE SHEET'!K1399)</f>
        <v/>
      </c>
      <c s="72" t="str">
        <f>IF('S.D.PASTE SHEET'!L1399="","",'S.D.PASTE SHEET'!L1399)</f>
        <v/>
      </c>
      <c s="72" t="str">
        <f>IF('S.D.PASTE SHEET'!M1399="","",'S.D.PASTE SHEET'!M1399)</f>
        <v/>
      </c>
      <c s="72" t="str">
        <f>IF('S.D.PASTE SHEET'!N1399="","",'S.D.PASTE SHEET'!N1399)</f>
        <v/>
      </c>
      <c s="72" t="str">
        <f>IF('S.D.PASTE SHEET'!O1399="","",'S.D.PASTE SHEET'!O1399)</f>
        <v/>
      </c>
      <c s="72" t="str">
        <f>IF('S.D.PASTE SHEET'!P1399="","",'S.D.PASTE SHEET'!P1399)</f>
        <v/>
      </c>
      <c s="72" t="str">
        <f>IF('S.D.PASTE SHEET'!Q1399="","",'S.D.PASTE SHEET'!Q1399)</f>
        <v/>
      </c>
      <c s="72" t="str">
        <f>IF('S.D.PASTE SHEET'!R1399="","",'S.D.PASTE SHEET'!R1399)</f>
        <v/>
      </c>
      <c s="72" t="str">
        <f>IF('S.D.PASTE SHEET'!S1399="","",'S.D.PASTE SHEET'!S1399)</f>
        <v/>
      </c>
      <c s="72" t="str">
        <f>IF('S.D.PASTE SHEET'!T1399="","",'S.D.PASTE SHEET'!T1399)</f>
        <v/>
      </c>
      <c s="72" t="str">
        <f>IF('S.D.PASTE SHEET'!U1399="","",'S.D.PASTE SHEET'!U1399)</f>
        <v/>
      </c>
      <c s="72" t="str">
        <f>IF('S.D.PASTE SHEET'!V1399="","",'S.D.PASTE SHEET'!V1399)</f>
        <v/>
      </c>
      <c s="72" t="str">
        <f>IF('S.D.PASTE SHEET'!W1399="","",'S.D.PASTE SHEET'!W1399)</f>
        <v/>
      </c>
      <c s="72" t="str">
        <f>IF('S.D.PASTE SHEET'!X1399="","",'S.D.PASTE SHEET'!X1399)</f>
        <v/>
      </c>
      <c s="72" t="str">
        <f>IF('S.D.PASTE SHEET'!Y1399="","",'S.D.PASTE SHEET'!Y1399)</f>
        <v/>
      </c>
      <c s="72" t="str">
        <f>IF('S.D.PASTE SHEET'!Z1399="","",'S.D.PASTE SHEET'!Z1399)</f>
        <v/>
      </c>
      <c s="72" t="str">
        <f>IF('S.D.PASTE SHEET'!AA1399="","",'S.D.PASTE SHEET'!AA1399)</f>
        <v/>
      </c>
      <c s="72" t="str">
        <f>IF('S.D.PASTE SHEET'!AB1399="","",'S.D.PASTE SHEET'!AB1399)</f>
        <v/>
      </c>
      <c s="72" t="str">
        <f>IF('S.D.PASTE SHEET'!AC1399="","",'S.D.PASTE SHEET'!AC1399)</f>
        <v/>
      </c>
      <c s="72" t="str">
        <f>IF('S.D.PASTE SHEET'!AD1399="","",'S.D.PASTE SHEET'!AD1399)</f>
        <v/>
      </c>
      <c s="74"/>
      <c s="70" t="str">
        <f>IF(AK1399="","",IF(AK1399&gt;0,COUNT($AG$2:AG1399),""))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IF(BC1399="","",IF(BC1399&gt;0,COUNT($AY$2:AY1399),""))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0" spans="1:157" ht="15.75" customHeight="1">
      <c r="A1400" s="72" t="str">
        <f>IF('S.D.PASTE SHEET'!A1400="","",'S.D.PASTE SHEET'!A1400)</f>
        <v/>
      </c>
      <c s="72" t="str">
        <f>IF('S.D.PASTE SHEET'!B1400="","",'S.D.PASTE SHEET'!B1400)</f>
        <v/>
      </c>
      <c s="72" t="str">
        <f>IF('S.D.PASTE SHEET'!C1400="","",'S.D.PASTE SHEET'!C1400)</f>
        <v/>
      </c>
      <c s="73" t="str">
        <f>IF('S.D.PASTE SHEET'!D1400="","",'S.D.PASTE SHEET'!D1400)</f>
        <v/>
      </c>
      <c s="72" t="str">
        <f>IF('S.D.PASTE SHEET'!E1400="","",UPPER('S.D.PASTE SHEET'!E1400))</f>
        <v/>
      </c>
      <c s="72" t="str">
        <f>IF('S.D.PASTE SHEET'!F1400="","",'S.D.PASTE SHEET'!F1400)</f>
        <v/>
      </c>
      <c s="72" t="str">
        <f>IF('S.D.PASTE SHEET'!G1400="","",UPPER('S.D.PASTE SHEET'!G1400))</f>
        <v/>
      </c>
      <c s="72" t="str">
        <f>IF('S.D.PASTE SHEET'!H1400="","",UPPER('S.D.PASTE SHEET'!H1400))</f>
        <v/>
      </c>
      <c s="72" t="str">
        <f>IF('S.D.PASTE SHEET'!I1400="","",'S.D.PASTE SHEET'!I1400)</f>
        <v/>
      </c>
      <c s="73" t="str">
        <f>IF('S.D.PASTE SHEET'!J1400="","",'S.D.PASTE SHEET'!J1400)</f>
        <v/>
      </c>
      <c s="72" t="str">
        <f>IF('S.D.PASTE SHEET'!K1400="","",'S.D.PASTE SHEET'!K1400)</f>
        <v/>
      </c>
      <c s="72" t="str">
        <f>IF('S.D.PASTE SHEET'!L1400="","",'S.D.PASTE SHEET'!L1400)</f>
        <v/>
      </c>
      <c s="72" t="str">
        <f>IF('S.D.PASTE SHEET'!M1400="","",'S.D.PASTE SHEET'!M1400)</f>
        <v/>
      </c>
      <c s="72" t="str">
        <f>IF('S.D.PASTE SHEET'!N1400="","",'S.D.PASTE SHEET'!N1400)</f>
        <v/>
      </c>
      <c s="72" t="str">
        <f>IF('S.D.PASTE SHEET'!O1400="","",'S.D.PASTE SHEET'!O1400)</f>
        <v/>
      </c>
      <c s="72" t="str">
        <f>IF('S.D.PASTE SHEET'!P1400="","",'S.D.PASTE SHEET'!P1400)</f>
        <v/>
      </c>
      <c s="72" t="str">
        <f>IF('S.D.PASTE SHEET'!Q1400="","",'S.D.PASTE SHEET'!Q1400)</f>
        <v/>
      </c>
      <c s="72" t="str">
        <f>IF('S.D.PASTE SHEET'!R1400="","",'S.D.PASTE SHEET'!R1400)</f>
        <v/>
      </c>
      <c s="72" t="str">
        <f>IF('S.D.PASTE SHEET'!S1400="","",'S.D.PASTE SHEET'!S1400)</f>
        <v/>
      </c>
      <c s="72" t="str">
        <f>IF('S.D.PASTE SHEET'!T1400="","",'S.D.PASTE SHEET'!T1400)</f>
        <v/>
      </c>
      <c s="72" t="str">
        <f>IF('S.D.PASTE SHEET'!U1400="","",'S.D.PASTE SHEET'!U1400)</f>
        <v/>
      </c>
      <c s="72" t="str">
        <f>IF('S.D.PASTE SHEET'!V1400="","",'S.D.PASTE SHEET'!V1400)</f>
        <v/>
      </c>
      <c s="72" t="str">
        <f>IF('S.D.PASTE SHEET'!W1400="","",'S.D.PASTE SHEET'!W1400)</f>
        <v/>
      </c>
      <c s="72" t="str">
        <f>IF('S.D.PASTE SHEET'!X1400="","",'S.D.PASTE SHEET'!X1400)</f>
        <v/>
      </c>
      <c s="72" t="str">
        <f>IF('S.D.PASTE SHEET'!Y1400="","",'S.D.PASTE SHEET'!Y1400)</f>
        <v/>
      </c>
      <c s="72" t="str">
        <f>IF('S.D.PASTE SHEET'!Z1400="","",'S.D.PASTE SHEET'!Z1400)</f>
        <v/>
      </c>
      <c s="72" t="str">
        <f>IF('S.D.PASTE SHEET'!AA1400="","",'S.D.PASTE SHEET'!AA1400)</f>
        <v/>
      </c>
      <c s="72" t="str">
        <f>IF('S.D.PASTE SHEET'!AB1400="","",'S.D.PASTE SHEET'!AB1400)</f>
        <v/>
      </c>
      <c s="72" t="str">
        <f>IF('S.D.PASTE SHEET'!AC1400="","",'S.D.PASTE SHEET'!AC1400)</f>
        <v/>
      </c>
      <c s="72" t="str">
        <f>IF('S.D.PASTE SHEET'!AD1400="","",'S.D.PASTE SHEET'!AD1400)</f>
        <v/>
      </c>
      <c s="74"/>
      <c s="70" t="str">
        <f>IF(AK1400="","",IF(AK1400&gt;0,COUNT($AG$2:AG1400),""))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IF(BC1400="","",IF(BC1400&gt;0,COUNT($AY$2:AY1400),""))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1" spans="1:157" ht="15.75" customHeight="1">
      <c r="A1401" s="72" t="str">
        <f>IF('S.D.PASTE SHEET'!A1401="","",'S.D.PASTE SHEET'!A1401)</f>
        <v/>
      </c>
      <c s="72" t="str">
        <f>IF('S.D.PASTE SHEET'!B1401="","",'S.D.PASTE SHEET'!B1401)</f>
        <v/>
      </c>
      <c s="72" t="str">
        <f>IF('S.D.PASTE SHEET'!C1401="","",'S.D.PASTE SHEET'!C1401)</f>
        <v/>
      </c>
      <c s="73" t="str">
        <f>IF('S.D.PASTE SHEET'!D1401="","",'S.D.PASTE SHEET'!D1401)</f>
        <v/>
      </c>
      <c s="72" t="str">
        <f>IF('S.D.PASTE SHEET'!E1401="","",UPPER('S.D.PASTE SHEET'!E1401))</f>
        <v/>
      </c>
      <c s="72" t="str">
        <f>IF('S.D.PASTE SHEET'!F1401="","",'S.D.PASTE SHEET'!F1401)</f>
        <v/>
      </c>
      <c s="72" t="str">
        <f>IF('S.D.PASTE SHEET'!G1401="","",UPPER('S.D.PASTE SHEET'!G1401))</f>
        <v/>
      </c>
      <c s="72" t="str">
        <f>IF('S.D.PASTE SHEET'!H1401="","",UPPER('S.D.PASTE SHEET'!H1401))</f>
        <v/>
      </c>
      <c s="72" t="str">
        <f>IF('S.D.PASTE SHEET'!I1401="","",'S.D.PASTE SHEET'!I1401)</f>
        <v/>
      </c>
      <c s="73" t="str">
        <f>IF('S.D.PASTE SHEET'!J1401="","",'S.D.PASTE SHEET'!J1401)</f>
        <v/>
      </c>
      <c s="72" t="str">
        <f>IF('S.D.PASTE SHEET'!K1401="","",'S.D.PASTE SHEET'!K1401)</f>
        <v/>
      </c>
      <c s="72" t="str">
        <f>IF('S.D.PASTE SHEET'!L1401="","",'S.D.PASTE SHEET'!L1401)</f>
        <v/>
      </c>
      <c s="72" t="str">
        <f>IF('S.D.PASTE SHEET'!M1401="","",'S.D.PASTE SHEET'!M1401)</f>
        <v/>
      </c>
      <c s="72" t="str">
        <f>IF('S.D.PASTE SHEET'!N1401="","",'S.D.PASTE SHEET'!N1401)</f>
        <v/>
      </c>
      <c s="72" t="str">
        <f>IF('S.D.PASTE SHEET'!O1401="","",'S.D.PASTE SHEET'!O1401)</f>
        <v/>
      </c>
      <c s="72" t="str">
        <f>IF('S.D.PASTE SHEET'!P1401="","",'S.D.PASTE SHEET'!P1401)</f>
        <v/>
      </c>
      <c s="72" t="str">
        <f>IF('S.D.PASTE SHEET'!Q1401="","",'S.D.PASTE SHEET'!Q1401)</f>
        <v/>
      </c>
      <c s="72" t="str">
        <f>IF('S.D.PASTE SHEET'!R1401="","",'S.D.PASTE SHEET'!R1401)</f>
        <v/>
      </c>
      <c s="72" t="str">
        <f>IF('S.D.PASTE SHEET'!S1401="","",'S.D.PASTE SHEET'!S1401)</f>
        <v/>
      </c>
      <c s="72" t="str">
        <f>IF('S.D.PASTE SHEET'!T1401="","",'S.D.PASTE SHEET'!T1401)</f>
        <v/>
      </c>
      <c s="72" t="str">
        <f>IF('S.D.PASTE SHEET'!U1401="","",'S.D.PASTE SHEET'!U1401)</f>
        <v/>
      </c>
      <c s="72" t="str">
        <f>IF('S.D.PASTE SHEET'!V1401="","",'S.D.PASTE SHEET'!V1401)</f>
        <v/>
      </c>
      <c s="72" t="str">
        <f>IF('S.D.PASTE SHEET'!W1401="","",'S.D.PASTE SHEET'!W1401)</f>
        <v/>
      </c>
      <c s="72" t="str">
        <f>IF('S.D.PASTE SHEET'!X1401="","",'S.D.PASTE SHEET'!X1401)</f>
        <v/>
      </c>
      <c s="72" t="str">
        <f>IF('S.D.PASTE SHEET'!Y1401="","",'S.D.PASTE SHEET'!Y1401)</f>
        <v/>
      </c>
      <c s="72" t="str">
        <f>IF('S.D.PASTE SHEET'!Z1401="","",'S.D.PASTE SHEET'!Z1401)</f>
        <v/>
      </c>
      <c s="72" t="str">
        <f>IF('S.D.PASTE SHEET'!AA1401="","",'S.D.PASTE SHEET'!AA1401)</f>
        <v/>
      </c>
      <c s="72" t="str">
        <f>IF('S.D.PASTE SHEET'!AB1401="","",'S.D.PASTE SHEET'!AB1401)</f>
        <v/>
      </c>
      <c s="72" t="str">
        <f>IF('S.D.PASTE SHEET'!AC1401="","",'S.D.PASTE SHEET'!AC1401)</f>
        <v/>
      </c>
      <c s="72" t="str">
        <f>IF('S.D.PASTE SHEET'!AD1401="","",'S.D.PASTE SHEET'!AD1401)</f>
        <v/>
      </c>
      <c s="74"/>
      <c s="70" t="str">
        <f>IF(AK1401="","",IF(AK1401&gt;0,COUNT($AG$2:AG1401),""))</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IF(BC1401="","",IF(BC1401&gt;0,COUNT($AY$2:AY1401),""))</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2" spans="1:157" ht="15.75" customHeight="1">
      <c r="A1402" s="72" t="str">
        <f>IF('S.D.PASTE SHEET'!A1402="","",'S.D.PASTE SHEET'!A1402)</f>
        <v/>
      </c>
      <c s="72" t="str">
        <f>IF('S.D.PASTE SHEET'!B1402="","",'S.D.PASTE SHEET'!B1402)</f>
        <v/>
      </c>
      <c s="72" t="str">
        <f>IF('S.D.PASTE SHEET'!C1402="","",'S.D.PASTE SHEET'!C1402)</f>
        <v/>
      </c>
      <c s="73" t="str">
        <f>IF('S.D.PASTE SHEET'!D1402="","",'S.D.PASTE SHEET'!D1402)</f>
        <v/>
      </c>
      <c s="72" t="str">
        <f>IF('S.D.PASTE SHEET'!E1402="","",UPPER('S.D.PASTE SHEET'!E1402))</f>
        <v/>
      </c>
      <c s="72" t="str">
        <f>IF('S.D.PASTE SHEET'!F1402="","",'S.D.PASTE SHEET'!F1402)</f>
        <v/>
      </c>
      <c s="72" t="str">
        <f>IF('S.D.PASTE SHEET'!G1402="","",UPPER('S.D.PASTE SHEET'!G1402))</f>
        <v/>
      </c>
      <c s="72" t="str">
        <f>IF('S.D.PASTE SHEET'!H1402="","",UPPER('S.D.PASTE SHEET'!H1402))</f>
        <v/>
      </c>
      <c s="72" t="str">
        <f>IF('S.D.PASTE SHEET'!I1402="","",'S.D.PASTE SHEET'!I1402)</f>
        <v/>
      </c>
      <c s="73" t="str">
        <f>IF('S.D.PASTE SHEET'!J1402="","",'S.D.PASTE SHEET'!J1402)</f>
        <v/>
      </c>
      <c s="72" t="str">
        <f>IF('S.D.PASTE SHEET'!K1402="","",'S.D.PASTE SHEET'!K1402)</f>
        <v/>
      </c>
      <c s="72" t="str">
        <f>IF('S.D.PASTE SHEET'!L1402="","",'S.D.PASTE SHEET'!L1402)</f>
        <v/>
      </c>
      <c s="72" t="str">
        <f>IF('S.D.PASTE SHEET'!M1402="","",'S.D.PASTE SHEET'!M1402)</f>
        <v/>
      </c>
      <c s="72" t="str">
        <f>IF('S.D.PASTE SHEET'!N1402="","",'S.D.PASTE SHEET'!N1402)</f>
        <v/>
      </c>
      <c s="72" t="str">
        <f>IF('S.D.PASTE SHEET'!O1402="","",'S.D.PASTE SHEET'!O1402)</f>
        <v/>
      </c>
      <c s="72" t="str">
        <f>IF('S.D.PASTE SHEET'!P1402="","",'S.D.PASTE SHEET'!P1402)</f>
        <v/>
      </c>
      <c s="72" t="str">
        <f>IF('S.D.PASTE SHEET'!Q1402="","",'S.D.PASTE SHEET'!Q1402)</f>
        <v/>
      </c>
      <c s="72" t="str">
        <f>IF('S.D.PASTE SHEET'!R1402="","",'S.D.PASTE SHEET'!R1402)</f>
        <v/>
      </c>
      <c s="72" t="str">
        <f>IF('S.D.PASTE SHEET'!S1402="","",'S.D.PASTE SHEET'!S1402)</f>
        <v/>
      </c>
      <c s="72" t="str">
        <f>IF('S.D.PASTE SHEET'!T1402="","",'S.D.PASTE SHEET'!T1402)</f>
        <v/>
      </c>
      <c s="72" t="str">
        <f>IF('S.D.PASTE SHEET'!U1402="","",'S.D.PASTE SHEET'!U1402)</f>
        <v/>
      </c>
      <c s="72" t="str">
        <f>IF('S.D.PASTE SHEET'!V1402="","",'S.D.PASTE SHEET'!V1402)</f>
        <v/>
      </c>
      <c s="72" t="str">
        <f>IF('S.D.PASTE SHEET'!W1402="","",'S.D.PASTE SHEET'!W1402)</f>
        <v/>
      </c>
      <c s="72" t="str">
        <f>IF('S.D.PASTE SHEET'!X1402="","",'S.D.PASTE SHEET'!X1402)</f>
        <v/>
      </c>
      <c s="72" t="str">
        <f>IF('S.D.PASTE SHEET'!Y1402="","",'S.D.PASTE SHEET'!Y1402)</f>
        <v/>
      </c>
      <c s="72" t="str">
        <f>IF('S.D.PASTE SHEET'!Z1402="","",'S.D.PASTE SHEET'!Z1402)</f>
        <v/>
      </c>
      <c s="72" t="str">
        <f>IF('S.D.PASTE SHEET'!AA1402="","",'S.D.PASTE SHEET'!AA1402)</f>
        <v/>
      </c>
      <c s="72" t="str">
        <f>IF('S.D.PASTE SHEET'!AB1402="","",'S.D.PASTE SHEET'!AB1402)</f>
        <v/>
      </c>
      <c s="72" t="str">
        <f>IF('S.D.PASTE SHEET'!AC1402="","",'S.D.PASTE SHEET'!AC1402)</f>
        <v/>
      </c>
      <c s="72" t="str">
        <f>IF('S.D.PASTE SHEET'!AD1402="","",'S.D.PASTE SHEET'!AD1402)</f>
        <v/>
      </c>
      <c s="74"/>
      <c s="70" t="str">
        <f>IF(AK1402="","",IF(AK1402&gt;0,COUNT($AG$2:AG1402),""))</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IF(BC1402="","",IF(BC1402&gt;0,COUNT($AY$2:AY1402),""))</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3" spans="1:157" ht="15.75" customHeight="1">
      <c r="A1403" s="72" t="str">
        <f>IF('S.D.PASTE SHEET'!A1403="","",'S.D.PASTE SHEET'!A1403)</f>
        <v/>
      </c>
      <c s="72" t="str">
        <f>IF('S.D.PASTE SHEET'!B1403="","",'S.D.PASTE SHEET'!B1403)</f>
        <v/>
      </c>
      <c s="72" t="str">
        <f>IF('S.D.PASTE SHEET'!C1403="","",'S.D.PASTE SHEET'!C1403)</f>
        <v/>
      </c>
      <c s="73" t="str">
        <f>IF('S.D.PASTE SHEET'!D1403="","",'S.D.PASTE SHEET'!D1403)</f>
        <v/>
      </c>
      <c s="72" t="str">
        <f>IF('S.D.PASTE SHEET'!E1403="","",UPPER('S.D.PASTE SHEET'!E1403))</f>
        <v/>
      </c>
      <c s="72" t="str">
        <f>IF('S.D.PASTE SHEET'!F1403="","",'S.D.PASTE SHEET'!F1403)</f>
        <v/>
      </c>
      <c s="72" t="str">
        <f>IF('S.D.PASTE SHEET'!G1403="","",UPPER('S.D.PASTE SHEET'!G1403))</f>
        <v/>
      </c>
      <c s="72" t="str">
        <f>IF('S.D.PASTE SHEET'!H1403="","",UPPER('S.D.PASTE SHEET'!H1403))</f>
        <v/>
      </c>
      <c s="72" t="str">
        <f>IF('S.D.PASTE SHEET'!I1403="","",'S.D.PASTE SHEET'!I1403)</f>
        <v/>
      </c>
      <c s="73" t="str">
        <f>IF('S.D.PASTE SHEET'!J1403="","",'S.D.PASTE SHEET'!J1403)</f>
        <v/>
      </c>
      <c s="72" t="str">
        <f>IF('S.D.PASTE SHEET'!K1403="","",'S.D.PASTE SHEET'!K1403)</f>
        <v/>
      </c>
      <c s="72" t="str">
        <f>IF('S.D.PASTE SHEET'!L1403="","",'S.D.PASTE SHEET'!L1403)</f>
        <v/>
      </c>
      <c s="72" t="str">
        <f>IF('S.D.PASTE SHEET'!M1403="","",'S.D.PASTE SHEET'!M1403)</f>
        <v/>
      </c>
      <c s="72" t="str">
        <f>IF('S.D.PASTE SHEET'!N1403="","",'S.D.PASTE SHEET'!N1403)</f>
        <v/>
      </c>
      <c s="72" t="str">
        <f>IF('S.D.PASTE SHEET'!O1403="","",'S.D.PASTE SHEET'!O1403)</f>
        <v/>
      </c>
      <c s="72" t="str">
        <f>IF('S.D.PASTE SHEET'!P1403="","",'S.D.PASTE SHEET'!P1403)</f>
        <v/>
      </c>
      <c s="72" t="str">
        <f>IF('S.D.PASTE SHEET'!Q1403="","",'S.D.PASTE SHEET'!Q1403)</f>
        <v/>
      </c>
      <c s="72" t="str">
        <f>IF('S.D.PASTE SHEET'!R1403="","",'S.D.PASTE SHEET'!R1403)</f>
        <v/>
      </c>
      <c s="72" t="str">
        <f>IF('S.D.PASTE SHEET'!S1403="","",'S.D.PASTE SHEET'!S1403)</f>
        <v/>
      </c>
      <c s="72" t="str">
        <f>IF('S.D.PASTE SHEET'!T1403="","",'S.D.PASTE SHEET'!T1403)</f>
        <v/>
      </c>
      <c s="72" t="str">
        <f>IF('S.D.PASTE SHEET'!U1403="","",'S.D.PASTE SHEET'!U1403)</f>
        <v/>
      </c>
      <c s="72" t="str">
        <f>IF('S.D.PASTE SHEET'!V1403="","",'S.D.PASTE SHEET'!V1403)</f>
        <v/>
      </c>
      <c s="72" t="str">
        <f>IF('S.D.PASTE SHEET'!W1403="","",'S.D.PASTE SHEET'!W1403)</f>
        <v/>
      </c>
      <c s="72" t="str">
        <f>IF('S.D.PASTE SHEET'!X1403="","",'S.D.PASTE SHEET'!X1403)</f>
        <v/>
      </c>
      <c s="72" t="str">
        <f>IF('S.D.PASTE SHEET'!Y1403="","",'S.D.PASTE SHEET'!Y1403)</f>
        <v/>
      </c>
      <c s="72" t="str">
        <f>IF('S.D.PASTE SHEET'!Z1403="","",'S.D.PASTE SHEET'!Z1403)</f>
        <v/>
      </c>
      <c s="72" t="str">
        <f>IF('S.D.PASTE SHEET'!AA1403="","",'S.D.PASTE SHEET'!AA1403)</f>
        <v/>
      </c>
      <c s="72" t="str">
        <f>IF('S.D.PASTE SHEET'!AB1403="","",'S.D.PASTE SHEET'!AB1403)</f>
        <v/>
      </c>
      <c s="72" t="str">
        <f>IF('S.D.PASTE SHEET'!AC1403="","",'S.D.PASTE SHEET'!AC1403)</f>
        <v/>
      </c>
      <c s="72" t="str">
        <f>IF('S.D.PASTE SHEET'!AD1403="","",'S.D.PASTE SHEET'!AD1403)</f>
        <v/>
      </c>
      <c s="74"/>
      <c s="70" t="str">
        <f>IF(AK1403="","",IF(AK1403&gt;0,COUNT($AG$2:AG1403),""))</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IF(BC1403="","",IF(BC1403&gt;0,COUNT($AY$2:AY1403),""))</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4" spans="1:157" ht="15.75" customHeight="1">
      <c r="A1404" s="72" t="str">
        <f>IF('S.D.PASTE SHEET'!A1404="","",'S.D.PASTE SHEET'!A1404)</f>
        <v/>
      </c>
      <c s="72" t="str">
        <f>IF('S.D.PASTE SHEET'!B1404="","",'S.D.PASTE SHEET'!B1404)</f>
        <v/>
      </c>
      <c s="72" t="str">
        <f>IF('S.D.PASTE SHEET'!C1404="","",'S.D.PASTE SHEET'!C1404)</f>
        <v/>
      </c>
      <c s="73" t="str">
        <f>IF('S.D.PASTE SHEET'!D1404="","",'S.D.PASTE SHEET'!D1404)</f>
        <v/>
      </c>
      <c s="72" t="str">
        <f>IF('S.D.PASTE SHEET'!E1404="","",UPPER('S.D.PASTE SHEET'!E1404))</f>
        <v/>
      </c>
      <c s="72" t="str">
        <f>IF('S.D.PASTE SHEET'!F1404="","",'S.D.PASTE SHEET'!F1404)</f>
        <v/>
      </c>
      <c s="72" t="str">
        <f>IF('S.D.PASTE SHEET'!G1404="","",UPPER('S.D.PASTE SHEET'!G1404))</f>
        <v/>
      </c>
      <c s="72" t="str">
        <f>IF('S.D.PASTE SHEET'!H1404="","",UPPER('S.D.PASTE SHEET'!H1404))</f>
        <v/>
      </c>
      <c s="72" t="str">
        <f>IF('S.D.PASTE SHEET'!I1404="","",'S.D.PASTE SHEET'!I1404)</f>
        <v/>
      </c>
      <c s="73" t="str">
        <f>IF('S.D.PASTE SHEET'!J1404="","",'S.D.PASTE SHEET'!J1404)</f>
        <v/>
      </c>
      <c s="72" t="str">
        <f>IF('S.D.PASTE SHEET'!K1404="","",'S.D.PASTE SHEET'!K1404)</f>
        <v/>
      </c>
      <c s="72" t="str">
        <f>IF('S.D.PASTE SHEET'!L1404="","",'S.D.PASTE SHEET'!L1404)</f>
        <v/>
      </c>
      <c s="72" t="str">
        <f>IF('S.D.PASTE SHEET'!M1404="","",'S.D.PASTE SHEET'!M1404)</f>
        <v/>
      </c>
      <c s="72" t="str">
        <f>IF('S.D.PASTE SHEET'!N1404="","",'S.D.PASTE SHEET'!N1404)</f>
        <v/>
      </c>
      <c s="72" t="str">
        <f>IF('S.D.PASTE SHEET'!O1404="","",'S.D.PASTE SHEET'!O1404)</f>
        <v/>
      </c>
      <c s="72" t="str">
        <f>IF('S.D.PASTE SHEET'!P1404="","",'S.D.PASTE SHEET'!P1404)</f>
        <v/>
      </c>
      <c s="72" t="str">
        <f>IF('S.D.PASTE SHEET'!Q1404="","",'S.D.PASTE SHEET'!Q1404)</f>
        <v/>
      </c>
      <c s="72" t="str">
        <f>IF('S.D.PASTE SHEET'!R1404="","",'S.D.PASTE SHEET'!R1404)</f>
        <v/>
      </c>
      <c s="72" t="str">
        <f>IF('S.D.PASTE SHEET'!S1404="","",'S.D.PASTE SHEET'!S1404)</f>
        <v/>
      </c>
      <c s="72" t="str">
        <f>IF('S.D.PASTE SHEET'!T1404="","",'S.D.PASTE SHEET'!T1404)</f>
        <v/>
      </c>
      <c s="72" t="str">
        <f>IF('S.D.PASTE SHEET'!U1404="","",'S.D.PASTE SHEET'!U1404)</f>
        <v/>
      </c>
      <c s="72" t="str">
        <f>IF('S.D.PASTE SHEET'!V1404="","",'S.D.PASTE SHEET'!V1404)</f>
        <v/>
      </c>
      <c s="72" t="str">
        <f>IF('S.D.PASTE SHEET'!W1404="","",'S.D.PASTE SHEET'!W1404)</f>
        <v/>
      </c>
      <c s="72" t="str">
        <f>IF('S.D.PASTE SHEET'!X1404="","",'S.D.PASTE SHEET'!X1404)</f>
        <v/>
      </c>
      <c s="72" t="str">
        <f>IF('S.D.PASTE SHEET'!Y1404="","",'S.D.PASTE SHEET'!Y1404)</f>
        <v/>
      </c>
      <c s="72" t="str">
        <f>IF('S.D.PASTE SHEET'!Z1404="","",'S.D.PASTE SHEET'!Z1404)</f>
        <v/>
      </c>
      <c s="72" t="str">
        <f>IF('S.D.PASTE SHEET'!AA1404="","",'S.D.PASTE SHEET'!AA1404)</f>
        <v/>
      </c>
      <c s="72" t="str">
        <f>IF('S.D.PASTE SHEET'!AB1404="","",'S.D.PASTE SHEET'!AB1404)</f>
        <v/>
      </c>
      <c s="72" t="str">
        <f>IF('S.D.PASTE SHEET'!AC1404="","",'S.D.PASTE SHEET'!AC1404)</f>
        <v/>
      </c>
      <c s="72" t="str">
        <f>IF('S.D.PASTE SHEET'!AD1404="","",'S.D.PASTE SHEET'!AD1404)</f>
        <v/>
      </c>
      <c s="74"/>
      <c s="70" t="str">
        <f>IF(AK1404="","",IF(AK1404&gt;0,COUNT($AG$2:AG1404),""))</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IF(BC1404="","",IF(BC1404&gt;0,COUNT($AY$2:AY1404),""))</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5" spans="1:157" ht="15.75" customHeight="1">
      <c r="A1405" s="72" t="str">
        <f>IF('S.D.PASTE SHEET'!A1405="","",'S.D.PASTE SHEET'!A1405)</f>
        <v/>
      </c>
      <c s="72" t="str">
        <f>IF('S.D.PASTE SHEET'!B1405="","",'S.D.PASTE SHEET'!B1405)</f>
        <v/>
      </c>
      <c s="72" t="str">
        <f>IF('S.D.PASTE SHEET'!C1405="","",'S.D.PASTE SHEET'!C1405)</f>
        <v/>
      </c>
      <c s="73" t="str">
        <f>IF('S.D.PASTE SHEET'!D1405="","",'S.D.PASTE SHEET'!D1405)</f>
        <v/>
      </c>
      <c s="72" t="str">
        <f>IF('S.D.PASTE SHEET'!E1405="","",UPPER('S.D.PASTE SHEET'!E1405))</f>
        <v/>
      </c>
      <c s="72" t="str">
        <f>IF('S.D.PASTE SHEET'!F1405="","",'S.D.PASTE SHEET'!F1405)</f>
        <v/>
      </c>
      <c s="72" t="str">
        <f>IF('S.D.PASTE SHEET'!G1405="","",UPPER('S.D.PASTE SHEET'!G1405))</f>
        <v/>
      </c>
      <c s="72" t="str">
        <f>IF('S.D.PASTE SHEET'!H1405="","",UPPER('S.D.PASTE SHEET'!H1405))</f>
        <v/>
      </c>
      <c s="72" t="str">
        <f>IF('S.D.PASTE SHEET'!I1405="","",'S.D.PASTE SHEET'!I1405)</f>
        <v/>
      </c>
      <c s="73" t="str">
        <f>IF('S.D.PASTE SHEET'!J1405="","",'S.D.PASTE SHEET'!J1405)</f>
        <v/>
      </c>
      <c s="72" t="str">
        <f>IF('S.D.PASTE SHEET'!K1405="","",'S.D.PASTE SHEET'!K1405)</f>
        <v/>
      </c>
      <c s="72" t="str">
        <f>IF('S.D.PASTE SHEET'!L1405="","",'S.D.PASTE SHEET'!L1405)</f>
        <v/>
      </c>
      <c s="72" t="str">
        <f>IF('S.D.PASTE SHEET'!M1405="","",'S.D.PASTE SHEET'!M1405)</f>
        <v/>
      </c>
      <c s="72" t="str">
        <f>IF('S.D.PASTE SHEET'!N1405="","",'S.D.PASTE SHEET'!N1405)</f>
        <v/>
      </c>
      <c s="72" t="str">
        <f>IF('S.D.PASTE SHEET'!O1405="","",'S.D.PASTE SHEET'!O1405)</f>
        <v/>
      </c>
      <c s="72" t="str">
        <f>IF('S.D.PASTE SHEET'!P1405="","",'S.D.PASTE SHEET'!P1405)</f>
        <v/>
      </c>
      <c s="72" t="str">
        <f>IF('S.D.PASTE SHEET'!Q1405="","",'S.D.PASTE SHEET'!Q1405)</f>
        <v/>
      </c>
      <c s="72" t="str">
        <f>IF('S.D.PASTE SHEET'!R1405="","",'S.D.PASTE SHEET'!R1405)</f>
        <v/>
      </c>
      <c s="72" t="str">
        <f>IF('S.D.PASTE SHEET'!S1405="","",'S.D.PASTE SHEET'!S1405)</f>
        <v/>
      </c>
      <c s="72" t="str">
        <f>IF('S.D.PASTE SHEET'!T1405="","",'S.D.PASTE SHEET'!T1405)</f>
        <v/>
      </c>
      <c s="72" t="str">
        <f>IF('S.D.PASTE SHEET'!U1405="","",'S.D.PASTE SHEET'!U1405)</f>
        <v/>
      </c>
      <c s="72" t="str">
        <f>IF('S.D.PASTE SHEET'!V1405="","",'S.D.PASTE SHEET'!V1405)</f>
        <v/>
      </c>
      <c s="72" t="str">
        <f>IF('S.D.PASTE SHEET'!W1405="","",'S.D.PASTE SHEET'!W1405)</f>
        <v/>
      </c>
      <c s="72" t="str">
        <f>IF('S.D.PASTE SHEET'!X1405="","",'S.D.PASTE SHEET'!X1405)</f>
        <v/>
      </c>
      <c s="72" t="str">
        <f>IF('S.D.PASTE SHEET'!Y1405="","",'S.D.PASTE SHEET'!Y1405)</f>
        <v/>
      </c>
      <c s="72" t="str">
        <f>IF('S.D.PASTE SHEET'!Z1405="","",'S.D.PASTE SHEET'!Z1405)</f>
        <v/>
      </c>
      <c s="72" t="str">
        <f>IF('S.D.PASTE SHEET'!AA1405="","",'S.D.PASTE SHEET'!AA1405)</f>
        <v/>
      </c>
      <c s="72" t="str">
        <f>IF('S.D.PASTE SHEET'!AB1405="","",'S.D.PASTE SHEET'!AB1405)</f>
        <v/>
      </c>
      <c s="72" t="str">
        <f>IF('S.D.PASTE SHEET'!AC1405="","",'S.D.PASTE SHEET'!AC1405)</f>
        <v/>
      </c>
      <c s="72" t="str">
        <f>IF('S.D.PASTE SHEET'!AD1405="","",'S.D.PASTE SHEET'!AD1405)</f>
        <v/>
      </c>
      <c s="74"/>
      <c s="70" t="str">
        <f>IF(AK1405="","",IF(AK1405&gt;0,COUNT($AG$2:AG1405),""))</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IF(BC1405="","",IF(BC1405&gt;0,COUNT($AY$2:AY1405),""))</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6" spans="1:157" ht="15.75" customHeight="1">
      <c r="A1406" s="72" t="str">
        <f>IF('S.D.PASTE SHEET'!A1406="","",'S.D.PASTE SHEET'!A1406)</f>
        <v/>
      </c>
      <c s="72" t="str">
        <f>IF('S.D.PASTE SHEET'!B1406="","",'S.D.PASTE SHEET'!B1406)</f>
        <v/>
      </c>
      <c s="72" t="str">
        <f>IF('S.D.PASTE SHEET'!C1406="","",'S.D.PASTE SHEET'!C1406)</f>
        <v/>
      </c>
      <c s="73" t="str">
        <f>IF('S.D.PASTE SHEET'!D1406="","",'S.D.PASTE SHEET'!D1406)</f>
        <v/>
      </c>
      <c s="72" t="str">
        <f>IF('S.D.PASTE SHEET'!E1406="","",UPPER('S.D.PASTE SHEET'!E1406))</f>
        <v/>
      </c>
      <c s="72" t="str">
        <f>IF('S.D.PASTE SHEET'!F1406="","",'S.D.PASTE SHEET'!F1406)</f>
        <v/>
      </c>
      <c s="72" t="str">
        <f>IF('S.D.PASTE SHEET'!G1406="","",UPPER('S.D.PASTE SHEET'!G1406))</f>
        <v/>
      </c>
      <c s="72" t="str">
        <f>IF('S.D.PASTE SHEET'!H1406="","",UPPER('S.D.PASTE SHEET'!H1406))</f>
        <v/>
      </c>
      <c s="72" t="str">
        <f>IF('S.D.PASTE SHEET'!I1406="","",'S.D.PASTE SHEET'!I1406)</f>
        <v/>
      </c>
      <c s="73" t="str">
        <f>IF('S.D.PASTE SHEET'!J1406="","",'S.D.PASTE SHEET'!J1406)</f>
        <v/>
      </c>
      <c s="72" t="str">
        <f>IF('S.D.PASTE SHEET'!K1406="","",'S.D.PASTE SHEET'!K1406)</f>
        <v/>
      </c>
      <c s="72" t="str">
        <f>IF('S.D.PASTE SHEET'!L1406="","",'S.D.PASTE SHEET'!L1406)</f>
        <v/>
      </c>
      <c s="72" t="str">
        <f>IF('S.D.PASTE SHEET'!M1406="","",'S.D.PASTE SHEET'!M1406)</f>
        <v/>
      </c>
      <c s="72" t="str">
        <f>IF('S.D.PASTE SHEET'!N1406="","",'S.D.PASTE SHEET'!N1406)</f>
        <v/>
      </c>
      <c s="72" t="str">
        <f>IF('S.D.PASTE SHEET'!O1406="","",'S.D.PASTE SHEET'!O1406)</f>
        <v/>
      </c>
      <c s="72" t="str">
        <f>IF('S.D.PASTE SHEET'!P1406="","",'S.D.PASTE SHEET'!P1406)</f>
        <v/>
      </c>
      <c s="72" t="str">
        <f>IF('S.D.PASTE SHEET'!Q1406="","",'S.D.PASTE SHEET'!Q1406)</f>
        <v/>
      </c>
      <c s="72" t="str">
        <f>IF('S.D.PASTE SHEET'!R1406="","",'S.D.PASTE SHEET'!R1406)</f>
        <v/>
      </c>
      <c s="72" t="str">
        <f>IF('S.D.PASTE SHEET'!S1406="","",'S.D.PASTE SHEET'!S1406)</f>
        <v/>
      </c>
      <c s="72" t="str">
        <f>IF('S.D.PASTE SHEET'!T1406="","",'S.D.PASTE SHEET'!T1406)</f>
        <v/>
      </c>
      <c s="72" t="str">
        <f>IF('S.D.PASTE SHEET'!U1406="","",'S.D.PASTE SHEET'!U1406)</f>
        <v/>
      </c>
      <c s="72" t="str">
        <f>IF('S.D.PASTE SHEET'!V1406="","",'S.D.PASTE SHEET'!V1406)</f>
        <v/>
      </c>
      <c s="72" t="str">
        <f>IF('S.D.PASTE SHEET'!W1406="","",'S.D.PASTE SHEET'!W1406)</f>
        <v/>
      </c>
      <c s="72" t="str">
        <f>IF('S.D.PASTE SHEET'!X1406="","",'S.D.PASTE SHEET'!X1406)</f>
        <v/>
      </c>
      <c s="72" t="str">
        <f>IF('S.D.PASTE SHEET'!Y1406="","",'S.D.PASTE SHEET'!Y1406)</f>
        <v/>
      </c>
      <c s="72" t="str">
        <f>IF('S.D.PASTE SHEET'!Z1406="","",'S.D.PASTE SHEET'!Z1406)</f>
        <v/>
      </c>
      <c s="72" t="str">
        <f>IF('S.D.PASTE SHEET'!AA1406="","",'S.D.PASTE SHEET'!AA1406)</f>
        <v/>
      </c>
      <c s="72" t="str">
        <f>IF('S.D.PASTE SHEET'!AB1406="","",'S.D.PASTE SHEET'!AB1406)</f>
        <v/>
      </c>
      <c s="72" t="str">
        <f>IF('S.D.PASTE SHEET'!AC1406="","",'S.D.PASTE SHEET'!AC1406)</f>
        <v/>
      </c>
      <c s="72" t="str">
        <f>IF('S.D.PASTE SHEET'!AD1406="","",'S.D.PASTE SHEET'!AD1406)</f>
        <v/>
      </c>
      <c s="74"/>
      <c s="70" t="str">
        <f>IF(AK1406="","",IF(AK1406&gt;0,COUNT($AG$2:AG1406),""))</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IF(BC1406="","",IF(BC1406&gt;0,COUNT($AY$2:AY1406),""))</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7" spans="1:157" ht="15.75" customHeight="1">
      <c r="A1407" s="72" t="str">
        <f>IF('S.D.PASTE SHEET'!A1407="","",'S.D.PASTE SHEET'!A1407)</f>
        <v/>
      </c>
      <c s="72" t="str">
        <f>IF('S.D.PASTE SHEET'!B1407="","",'S.D.PASTE SHEET'!B1407)</f>
        <v/>
      </c>
      <c s="72" t="str">
        <f>IF('S.D.PASTE SHEET'!C1407="","",'S.D.PASTE SHEET'!C1407)</f>
        <v/>
      </c>
      <c s="73" t="str">
        <f>IF('S.D.PASTE SHEET'!D1407="","",'S.D.PASTE SHEET'!D1407)</f>
        <v/>
      </c>
      <c s="72" t="str">
        <f>IF('S.D.PASTE SHEET'!E1407="","",UPPER('S.D.PASTE SHEET'!E1407))</f>
        <v/>
      </c>
      <c s="72" t="str">
        <f>IF('S.D.PASTE SHEET'!F1407="","",'S.D.PASTE SHEET'!F1407)</f>
        <v/>
      </c>
      <c s="72" t="str">
        <f>IF('S.D.PASTE SHEET'!G1407="","",UPPER('S.D.PASTE SHEET'!G1407))</f>
        <v/>
      </c>
      <c s="72" t="str">
        <f>IF('S.D.PASTE SHEET'!H1407="","",UPPER('S.D.PASTE SHEET'!H1407))</f>
        <v/>
      </c>
      <c s="72" t="str">
        <f>IF('S.D.PASTE SHEET'!I1407="","",'S.D.PASTE SHEET'!I1407)</f>
        <v/>
      </c>
      <c s="73" t="str">
        <f>IF('S.D.PASTE SHEET'!J1407="","",'S.D.PASTE SHEET'!J1407)</f>
        <v/>
      </c>
      <c s="72" t="str">
        <f>IF('S.D.PASTE SHEET'!K1407="","",'S.D.PASTE SHEET'!K1407)</f>
        <v/>
      </c>
      <c s="72" t="str">
        <f>IF('S.D.PASTE SHEET'!L1407="","",'S.D.PASTE SHEET'!L1407)</f>
        <v/>
      </c>
      <c s="72" t="str">
        <f>IF('S.D.PASTE SHEET'!M1407="","",'S.D.PASTE SHEET'!M1407)</f>
        <v/>
      </c>
      <c s="72" t="str">
        <f>IF('S.D.PASTE SHEET'!N1407="","",'S.D.PASTE SHEET'!N1407)</f>
        <v/>
      </c>
      <c s="72" t="str">
        <f>IF('S.D.PASTE SHEET'!O1407="","",'S.D.PASTE SHEET'!O1407)</f>
        <v/>
      </c>
      <c s="72" t="str">
        <f>IF('S.D.PASTE SHEET'!P1407="","",'S.D.PASTE SHEET'!P1407)</f>
        <v/>
      </c>
      <c s="72" t="str">
        <f>IF('S.D.PASTE SHEET'!Q1407="","",'S.D.PASTE SHEET'!Q1407)</f>
        <v/>
      </c>
      <c s="72" t="str">
        <f>IF('S.D.PASTE SHEET'!R1407="","",'S.D.PASTE SHEET'!R1407)</f>
        <v/>
      </c>
      <c s="72" t="str">
        <f>IF('S.D.PASTE SHEET'!S1407="","",'S.D.PASTE SHEET'!S1407)</f>
        <v/>
      </c>
      <c s="72" t="str">
        <f>IF('S.D.PASTE SHEET'!T1407="","",'S.D.PASTE SHEET'!T1407)</f>
        <v/>
      </c>
      <c s="72" t="str">
        <f>IF('S.D.PASTE SHEET'!U1407="","",'S.D.PASTE SHEET'!U1407)</f>
        <v/>
      </c>
      <c s="72" t="str">
        <f>IF('S.D.PASTE SHEET'!V1407="","",'S.D.PASTE SHEET'!V1407)</f>
        <v/>
      </c>
      <c s="72" t="str">
        <f>IF('S.D.PASTE SHEET'!W1407="","",'S.D.PASTE SHEET'!W1407)</f>
        <v/>
      </c>
      <c s="72" t="str">
        <f>IF('S.D.PASTE SHEET'!X1407="","",'S.D.PASTE SHEET'!X1407)</f>
        <v/>
      </c>
      <c s="72" t="str">
        <f>IF('S.D.PASTE SHEET'!Y1407="","",'S.D.PASTE SHEET'!Y1407)</f>
        <v/>
      </c>
      <c s="72" t="str">
        <f>IF('S.D.PASTE SHEET'!Z1407="","",'S.D.PASTE SHEET'!Z1407)</f>
        <v/>
      </c>
      <c s="72" t="str">
        <f>IF('S.D.PASTE SHEET'!AA1407="","",'S.D.PASTE SHEET'!AA1407)</f>
        <v/>
      </c>
      <c s="72" t="str">
        <f>IF('S.D.PASTE SHEET'!AB1407="","",'S.D.PASTE SHEET'!AB1407)</f>
        <v/>
      </c>
      <c s="72" t="str">
        <f>IF('S.D.PASTE SHEET'!AC1407="","",'S.D.PASTE SHEET'!AC1407)</f>
        <v/>
      </c>
      <c s="72" t="str">
        <f>IF('S.D.PASTE SHEET'!AD1407="","",'S.D.PASTE SHEET'!AD1407)</f>
        <v/>
      </c>
      <c s="74"/>
      <c s="70" t="str">
        <f>IF(AK1407="","",IF(AK1407&gt;0,COUNT($AG$2:AG1407),""))</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IF(BC1407="","",IF(BC1407&gt;0,COUNT($AY$2:AY1407),""))</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8" spans="1:157" ht="15.75" customHeight="1">
      <c r="A1408" s="72" t="str">
        <f>IF('S.D.PASTE SHEET'!A1408="","",'S.D.PASTE SHEET'!A1408)</f>
        <v/>
      </c>
      <c s="72" t="str">
        <f>IF('S.D.PASTE SHEET'!B1408="","",'S.D.PASTE SHEET'!B1408)</f>
        <v/>
      </c>
      <c s="72" t="str">
        <f>IF('S.D.PASTE SHEET'!C1408="","",'S.D.PASTE SHEET'!C1408)</f>
        <v/>
      </c>
      <c s="73" t="str">
        <f>IF('S.D.PASTE SHEET'!D1408="","",'S.D.PASTE SHEET'!D1408)</f>
        <v/>
      </c>
      <c s="72" t="str">
        <f>IF('S.D.PASTE SHEET'!E1408="","",UPPER('S.D.PASTE SHEET'!E1408))</f>
        <v/>
      </c>
      <c s="72" t="str">
        <f>IF('S.D.PASTE SHEET'!F1408="","",'S.D.PASTE SHEET'!F1408)</f>
        <v/>
      </c>
      <c s="72" t="str">
        <f>IF('S.D.PASTE SHEET'!G1408="","",UPPER('S.D.PASTE SHEET'!G1408))</f>
        <v/>
      </c>
      <c s="72" t="str">
        <f>IF('S.D.PASTE SHEET'!H1408="","",UPPER('S.D.PASTE SHEET'!H1408))</f>
        <v/>
      </c>
      <c s="72" t="str">
        <f>IF('S.D.PASTE SHEET'!I1408="","",'S.D.PASTE SHEET'!I1408)</f>
        <v/>
      </c>
      <c s="73" t="str">
        <f>IF('S.D.PASTE SHEET'!J1408="","",'S.D.PASTE SHEET'!J1408)</f>
        <v/>
      </c>
      <c s="72" t="str">
        <f>IF('S.D.PASTE SHEET'!K1408="","",'S.D.PASTE SHEET'!K1408)</f>
        <v/>
      </c>
      <c s="72" t="str">
        <f>IF('S.D.PASTE SHEET'!L1408="","",'S.D.PASTE SHEET'!L1408)</f>
        <v/>
      </c>
      <c s="72" t="str">
        <f>IF('S.D.PASTE SHEET'!M1408="","",'S.D.PASTE SHEET'!M1408)</f>
        <v/>
      </c>
      <c s="72" t="str">
        <f>IF('S.D.PASTE SHEET'!N1408="","",'S.D.PASTE SHEET'!N1408)</f>
        <v/>
      </c>
      <c s="72" t="str">
        <f>IF('S.D.PASTE SHEET'!O1408="","",'S.D.PASTE SHEET'!O1408)</f>
        <v/>
      </c>
      <c s="72" t="str">
        <f>IF('S.D.PASTE SHEET'!P1408="","",'S.D.PASTE SHEET'!P1408)</f>
        <v/>
      </c>
      <c s="72" t="str">
        <f>IF('S.D.PASTE SHEET'!Q1408="","",'S.D.PASTE SHEET'!Q1408)</f>
        <v/>
      </c>
      <c s="72" t="str">
        <f>IF('S.D.PASTE SHEET'!R1408="","",'S.D.PASTE SHEET'!R1408)</f>
        <v/>
      </c>
      <c s="72" t="str">
        <f>IF('S.D.PASTE SHEET'!S1408="","",'S.D.PASTE SHEET'!S1408)</f>
        <v/>
      </c>
      <c s="72" t="str">
        <f>IF('S.D.PASTE SHEET'!T1408="","",'S.D.PASTE SHEET'!T1408)</f>
        <v/>
      </c>
      <c s="72" t="str">
        <f>IF('S.D.PASTE SHEET'!U1408="","",'S.D.PASTE SHEET'!U1408)</f>
        <v/>
      </c>
      <c s="72" t="str">
        <f>IF('S.D.PASTE SHEET'!V1408="","",'S.D.PASTE SHEET'!V1408)</f>
        <v/>
      </c>
      <c s="72" t="str">
        <f>IF('S.D.PASTE SHEET'!W1408="","",'S.D.PASTE SHEET'!W1408)</f>
        <v/>
      </c>
      <c s="72" t="str">
        <f>IF('S.D.PASTE SHEET'!X1408="","",'S.D.PASTE SHEET'!X1408)</f>
        <v/>
      </c>
      <c s="72" t="str">
        <f>IF('S.D.PASTE SHEET'!Y1408="","",'S.D.PASTE SHEET'!Y1408)</f>
        <v/>
      </c>
      <c s="72" t="str">
        <f>IF('S.D.PASTE SHEET'!Z1408="","",'S.D.PASTE SHEET'!Z1408)</f>
        <v/>
      </c>
      <c s="72" t="str">
        <f>IF('S.D.PASTE SHEET'!AA1408="","",'S.D.PASTE SHEET'!AA1408)</f>
        <v/>
      </c>
      <c s="72" t="str">
        <f>IF('S.D.PASTE SHEET'!AB1408="","",'S.D.PASTE SHEET'!AB1408)</f>
        <v/>
      </c>
      <c s="72" t="str">
        <f>IF('S.D.PASTE SHEET'!AC1408="","",'S.D.PASTE SHEET'!AC1408)</f>
        <v/>
      </c>
      <c s="72" t="str">
        <f>IF('S.D.PASTE SHEET'!AD1408="","",'S.D.PASTE SHEET'!AD1408)</f>
        <v/>
      </c>
      <c s="74"/>
      <c s="70" t="str">
        <f>IF(AK1408="","",IF(AK1408&gt;0,COUNT($AG$2:AG1408),""))</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IF(BC1408="","",IF(BC1408&gt;0,COUNT($AY$2:AY1408),""))</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09" spans="1:157" ht="15.75" customHeight="1">
      <c r="A1409" s="72" t="str">
        <f>IF('S.D.PASTE SHEET'!A1409="","",'S.D.PASTE SHEET'!A1409)</f>
        <v/>
      </c>
      <c s="72" t="str">
        <f>IF('S.D.PASTE SHEET'!B1409="","",'S.D.PASTE SHEET'!B1409)</f>
        <v/>
      </c>
      <c s="72" t="str">
        <f>IF('S.D.PASTE SHEET'!C1409="","",'S.D.PASTE SHEET'!C1409)</f>
        <v/>
      </c>
      <c s="73" t="str">
        <f>IF('S.D.PASTE SHEET'!D1409="","",'S.D.PASTE SHEET'!D1409)</f>
        <v/>
      </c>
      <c s="72" t="str">
        <f>IF('S.D.PASTE SHEET'!E1409="","",UPPER('S.D.PASTE SHEET'!E1409))</f>
        <v/>
      </c>
      <c s="72" t="str">
        <f>IF('S.D.PASTE SHEET'!F1409="","",'S.D.PASTE SHEET'!F1409)</f>
        <v/>
      </c>
      <c s="72" t="str">
        <f>IF('S.D.PASTE SHEET'!G1409="","",UPPER('S.D.PASTE SHEET'!G1409))</f>
        <v/>
      </c>
      <c s="72" t="str">
        <f>IF('S.D.PASTE SHEET'!H1409="","",UPPER('S.D.PASTE SHEET'!H1409))</f>
        <v/>
      </c>
      <c s="72" t="str">
        <f>IF('S.D.PASTE SHEET'!I1409="","",'S.D.PASTE SHEET'!I1409)</f>
        <v/>
      </c>
      <c s="73" t="str">
        <f>IF('S.D.PASTE SHEET'!J1409="","",'S.D.PASTE SHEET'!J1409)</f>
        <v/>
      </c>
      <c s="72" t="str">
        <f>IF('S.D.PASTE SHEET'!K1409="","",'S.D.PASTE SHEET'!K1409)</f>
        <v/>
      </c>
      <c s="72" t="str">
        <f>IF('S.D.PASTE SHEET'!L1409="","",'S.D.PASTE SHEET'!L1409)</f>
        <v/>
      </c>
      <c s="72" t="str">
        <f>IF('S.D.PASTE SHEET'!M1409="","",'S.D.PASTE SHEET'!M1409)</f>
        <v/>
      </c>
      <c s="72" t="str">
        <f>IF('S.D.PASTE SHEET'!N1409="","",'S.D.PASTE SHEET'!N1409)</f>
        <v/>
      </c>
      <c s="72" t="str">
        <f>IF('S.D.PASTE SHEET'!O1409="","",'S.D.PASTE SHEET'!O1409)</f>
        <v/>
      </c>
      <c s="72" t="str">
        <f>IF('S.D.PASTE SHEET'!P1409="","",'S.D.PASTE SHEET'!P1409)</f>
        <v/>
      </c>
      <c s="72" t="str">
        <f>IF('S.D.PASTE SHEET'!Q1409="","",'S.D.PASTE SHEET'!Q1409)</f>
        <v/>
      </c>
      <c s="72" t="str">
        <f>IF('S.D.PASTE SHEET'!R1409="","",'S.D.PASTE SHEET'!R1409)</f>
        <v/>
      </c>
      <c s="72" t="str">
        <f>IF('S.D.PASTE SHEET'!S1409="","",'S.D.PASTE SHEET'!S1409)</f>
        <v/>
      </c>
      <c s="72" t="str">
        <f>IF('S.D.PASTE SHEET'!T1409="","",'S.D.PASTE SHEET'!T1409)</f>
        <v/>
      </c>
      <c s="72" t="str">
        <f>IF('S.D.PASTE SHEET'!U1409="","",'S.D.PASTE SHEET'!U1409)</f>
        <v/>
      </c>
      <c s="72" t="str">
        <f>IF('S.D.PASTE SHEET'!V1409="","",'S.D.PASTE SHEET'!V1409)</f>
        <v/>
      </c>
      <c s="72" t="str">
        <f>IF('S.D.PASTE SHEET'!W1409="","",'S.D.PASTE SHEET'!W1409)</f>
        <v/>
      </c>
      <c s="72" t="str">
        <f>IF('S.D.PASTE SHEET'!X1409="","",'S.D.PASTE SHEET'!X1409)</f>
        <v/>
      </c>
      <c s="72" t="str">
        <f>IF('S.D.PASTE SHEET'!Y1409="","",'S.D.PASTE SHEET'!Y1409)</f>
        <v/>
      </c>
      <c s="72" t="str">
        <f>IF('S.D.PASTE SHEET'!Z1409="","",'S.D.PASTE SHEET'!Z1409)</f>
        <v/>
      </c>
      <c s="72" t="str">
        <f>IF('S.D.PASTE SHEET'!AA1409="","",'S.D.PASTE SHEET'!AA1409)</f>
        <v/>
      </c>
      <c s="72" t="str">
        <f>IF('S.D.PASTE SHEET'!AB1409="","",'S.D.PASTE SHEET'!AB1409)</f>
        <v/>
      </c>
      <c s="72" t="str">
        <f>IF('S.D.PASTE SHEET'!AC1409="","",'S.D.PASTE SHEET'!AC1409)</f>
        <v/>
      </c>
      <c s="72" t="str">
        <f>IF('S.D.PASTE SHEET'!AD1409="","",'S.D.PASTE SHEET'!AD1409)</f>
        <v/>
      </c>
      <c s="74"/>
      <c s="70" t="str">
        <f>IF(AK1409="","",IF(AK1409&gt;0,COUNT($AG$2:AG1409),""))</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IF(BC1409="","",IF(BC1409&gt;0,COUNT($AY$2:AY1409),""))</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0" spans="1:157" ht="15.75" customHeight="1">
      <c r="A1410" s="72" t="str">
        <f>IF('S.D.PASTE SHEET'!A1410="","",'S.D.PASTE SHEET'!A1410)</f>
        <v/>
      </c>
      <c s="72" t="str">
        <f>IF('S.D.PASTE SHEET'!B1410="","",'S.D.PASTE SHEET'!B1410)</f>
        <v/>
      </c>
      <c s="72" t="str">
        <f>IF('S.D.PASTE SHEET'!C1410="","",'S.D.PASTE SHEET'!C1410)</f>
        <v/>
      </c>
      <c s="73" t="str">
        <f>IF('S.D.PASTE SHEET'!D1410="","",'S.D.PASTE SHEET'!D1410)</f>
        <v/>
      </c>
      <c s="72" t="str">
        <f>IF('S.D.PASTE SHEET'!E1410="","",UPPER('S.D.PASTE SHEET'!E1410))</f>
        <v/>
      </c>
      <c s="72" t="str">
        <f>IF('S.D.PASTE SHEET'!F1410="","",'S.D.PASTE SHEET'!F1410)</f>
        <v/>
      </c>
      <c s="72" t="str">
        <f>IF('S.D.PASTE SHEET'!G1410="","",UPPER('S.D.PASTE SHEET'!G1410))</f>
        <v/>
      </c>
      <c s="72" t="str">
        <f>IF('S.D.PASTE SHEET'!H1410="","",UPPER('S.D.PASTE SHEET'!H1410))</f>
        <v/>
      </c>
      <c s="72" t="str">
        <f>IF('S.D.PASTE SHEET'!I1410="","",'S.D.PASTE SHEET'!I1410)</f>
        <v/>
      </c>
      <c s="73" t="str">
        <f>IF('S.D.PASTE SHEET'!J1410="","",'S.D.PASTE SHEET'!J1410)</f>
        <v/>
      </c>
      <c s="72" t="str">
        <f>IF('S.D.PASTE SHEET'!K1410="","",'S.D.PASTE SHEET'!K1410)</f>
        <v/>
      </c>
      <c s="72" t="str">
        <f>IF('S.D.PASTE SHEET'!L1410="","",'S.D.PASTE SHEET'!L1410)</f>
        <v/>
      </c>
      <c s="72" t="str">
        <f>IF('S.D.PASTE SHEET'!M1410="","",'S.D.PASTE SHEET'!M1410)</f>
        <v/>
      </c>
      <c s="72" t="str">
        <f>IF('S.D.PASTE SHEET'!N1410="","",'S.D.PASTE SHEET'!N1410)</f>
        <v/>
      </c>
      <c s="72" t="str">
        <f>IF('S.D.PASTE SHEET'!O1410="","",'S.D.PASTE SHEET'!O1410)</f>
        <v/>
      </c>
      <c s="72" t="str">
        <f>IF('S.D.PASTE SHEET'!P1410="","",'S.D.PASTE SHEET'!P1410)</f>
        <v/>
      </c>
      <c s="72" t="str">
        <f>IF('S.D.PASTE SHEET'!Q1410="","",'S.D.PASTE SHEET'!Q1410)</f>
        <v/>
      </c>
      <c s="72" t="str">
        <f>IF('S.D.PASTE SHEET'!R1410="","",'S.D.PASTE SHEET'!R1410)</f>
        <v/>
      </c>
      <c s="72" t="str">
        <f>IF('S.D.PASTE SHEET'!S1410="","",'S.D.PASTE SHEET'!S1410)</f>
        <v/>
      </c>
      <c s="72" t="str">
        <f>IF('S.D.PASTE SHEET'!T1410="","",'S.D.PASTE SHEET'!T1410)</f>
        <v/>
      </c>
      <c s="72" t="str">
        <f>IF('S.D.PASTE SHEET'!U1410="","",'S.D.PASTE SHEET'!U1410)</f>
        <v/>
      </c>
      <c s="72" t="str">
        <f>IF('S.D.PASTE SHEET'!V1410="","",'S.D.PASTE SHEET'!V1410)</f>
        <v/>
      </c>
      <c s="72" t="str">
        <f>IF('S.D.PASTE SHEET'!W1410="","",'S.D.PASTE SHEET'!W1410)</f>
        <v/>
      </c>
      <c s="72" t="str">
        <f>IF('S.D.PASTE SHEET'!X1410="","",'S.D.PASTE SHEET'!X1410)</f>
        <v/>
      </c>
      <c s="72" t="str">
        <f>IF('S.D.PASTE SHEET'!Y1410="","",'S.D.PASTE SHEET'!Y1410)</f>
        <v/>
      </c>
      <c s="72" t="str">
        <f>IF('S.D.PASTE SHEET'!Z1410="","",'S.D.PASTE SHEET'!Z1410)</f>
        <v/>
      </c>
      <c s="72" t="str">
        <f>IF('S.D.PASTE SHEET'!AA1410="","",'S.D.PASTE SHEET'!AA1410)</f>
        <v/>
      </c>
      <c s="72" t="str">
        <f>IF('S.D.PASTE SHEET'!AB1410="","",'S.D.PASTE SHEET'!AB1410)</f>
        <v/>
      </c>
      <c s="72" t="str">
        <f>IF('S.D.PASTE SHEET'!AC1410="","",'S.D.PASTE SHEET'!AC1410)</f>
        <v/>
      </c>
      <c s="72" t="str">
        <f>IF('S.D.PASTE SHEET'!AD1410="","",'S.D.PASTE SHEET'!AD1410)</f>
        <v/>
      </c>
      <c s="74"/>
      <c s="70" t="str">
        <f>IF(AK1410="","",IF(AK1410&gt;0,COUNT($AG$2:AG1410),""))</f>
        <v/>
      </c>
      <c s="75" t="str">
        <f t="shared" si="673"/>
        <v/>
      </c>
      <c s="75" t="str">
        <f t="shared" si="674"/>
        <v/>
      </c>
      <c s="75" t="str">
        <f t="shared" si="675"/>
        <v/>
      </c>
      <c s="73" t="str">
        <f t="shared" si="676"/>
        <v/>
      </c>
      <c s="75" t="str">
        <f t="shared" si="677"/>
        <v/>
      </c>
      <c s="75" t="str">
        <f t="shared" si="678"/>
        <v/>
      </c>
      <c s="75" t="str">
        <f t="shared" si="679"/>
        <v/>
      </c>
      <c s="75" t="str">
        <f t="shared" si="680"/>
        <v/>
      </c>
      <c s="75" t="str">
        <f t="shared" si="681"/>
        <v/>
      </c>
      <c s="73" t="str">
        <f t="shared" si="682"/>
        <v/>
      </c>
      <c s="75" t="str">
        <f t="shared" si="683"/>
        <v/>
      </c>
      <c s="75" t="str">
        <f t="shared" si="684"/>
        <v/>
      </c>
      <c s="75" t="str">
        <f t="shared" si="685"/>
        <v/>
      </c>
      <c s="75" t="str">
        <f t="shared" si="686"/>
        <v/>
      </c>
      <c s="75" t="str">
        <f t="shared" si="687"/>
        <v/>
      </c>
      <c s="75" t="str">
        <f t="shared" si="688"/>
        <v/>
      </c>
      <c s="70"/>
      <c s="70" t="str">
        <f>IF(BC1410="","",IF(BC1410&gt;0,COUNT($AY$2:AY1410),""))</f>
        <v/>
      </c>
      <c s="76" t="str">
        <f t="shared" si="689"/>
        <v/>
      </c>
      <c s="76" t="str">
        <f t="shared" si="690"/>
        <v/>
      </c>
      <c s="76" t="str">
        <f t="shared" si="691"/>
        <v/>
      </c>
      <c s="73" t="str">
        <f t="shared" si="692"/>
        <v/>
      </c>
      <c s="76" t="str">
        <f t="shared" si="693"/>
        <v/>
      </c>
      <c s="76" t="str">
        <f t="shared" si="694"/>
        <v/>
      </c>
      <c s="76" t="str">
        <f t="shared" si="695"/>
        <v/>
      </c>
      <c s="76" t="str">
        <f t="shared" si="696"/>
        <v/>
      </c>
      <c s="76" t="str">
        <f t="shared" si="697"/>
        <v/>
      </c>
      <c s="73" t="str">
        <f t="shared" si="698"/>
        <v/>
      </c>
      <c s="76" t="str">
        <f t="shared" si="699"/>
        <v/>
      </c>
      <c s="76" t="str">
        <f t="shared" si="700"/>
        <v/>
      </c>
      <c s="76" t="str">
        <f t="shared" si="701"/>
        <v/>
      </c>
      <c s="76" t="str">
        <f t="shared" si="702"/>
        <v/>
      </c>
      <c s="76" t="str">
        <f t="shared" si="703"/>
        <v/>
      </c>
      <c s="76" t="str">
        <f t="shared" si="70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1" spans="1:157" ht="15.75" customHeight="1">
      <c r="A1411" s="72" t="str">
        <f>IF('S.D.PASTE SHEET'!A1411="","",'S.D.PASTE SHEET'!A1411)</f>
        <v/>
      </c>
      <c s="72" t="str">
        <f>IF('S.D.PASTE SHEET'!B1411="","",'S.D.PASTE SHEET'!B1411)</f>
        <v/>
      </c>
      <c s="72" t="str">
        <f>IF('S.D.PASTE SHEET'!C1411="","",'S.D.PASTE SHEET'!C1411)</f>
        <v/>
      </c>
      <c s="73" t="str">
        <f>IF('S.D.PASTE SHEET'!D1411="","",'S.D.PASTE SHEET'!D1411)</f>
        <v/>
      </c>
      <c s="72" t="str">
        <f>IF('S.D.PASTE SHEET'!E1411="","",UPPER('S.D.PASTE SHEET'!E1411))</f>
        <v/>
      </c>
      <c s="72" t="str">
        <f>IF('S.D.PASTE SHEET'!F1411="","",'S.D.PASTE SHEET'!F1411)</f>
        <v/>
      </c>
      <c s="72" t="str">
        <f>IF('S.D.PASTE SHEET'!G1411="","",UPPER('S.D.PASTE SHEET'!G1411))</f>
        <v/>
      </c>
      <c s="72" t="str">
        <f>IF('S.D.PASTE SHEET'!H1411="","",UPPER('S.D.PASTE SHEET'!H1411))</f>
        <v/>
      </c>
      <c s="72" t="str">
        <f>IF('S.D.PASTE SHEET'!I1411="","",'S.D.PASTE SHEET'!I1411)</f>
        <v/>
      </c>
      <c s="73" t="str">
        <f>IF('S.D.PASTE SHEET'!J1411="","",'S.D.PASTE SHEET'!J1411)</f>
        <v/>
      </c>
      <c s="72" t="str">
        <f>IF('S.D.PASTE SHEET'!K1411="","",'S.D.PASTE SHEET'!K1411)</f>
        <v/>
      </c>
      <c s="72" t="str">
        <f>IF('S.D.PASTE SHEET'!L1411="","",'S.D.PASTE SHEET'!L1411)</f>
        <v/>
      </c>
      <c s="72" t="str">
        <f>IF('S.D.PASTE SHEET'!M1411="","",'S.D.PASTE SHEET'!M1411)</f>
        <v/>
      </c>
      <c s="72" t="str">
        <f>IF('S.D.PASTE SHEET'!N1411="","",'S.D.PASTE SHEET'!N1411)</f>
        <v/>
      </c>
      <c s="72" t="str">
        <f>IF('S.D.PASTE SHEET'!O1411="","",'S.D.PASTE SHEET'!O1411)</f>
        <v/>
      </c>
      <c s="72" t="str">
        <f>IF('S.D.PASTE SHEET'!P1411="","",'S.D.PASTE SHEET'!P1411)</f>
        <v/>
      </c>
      <c s="72" t="str">
        <f>IF('S.D.PASTE SHEET'!Q1411="","",'S.D.PASTE SHEET'!Q1411)</f>
        <v/>
      </c>
      <c s="72" t="str">
        <f>IF('S.D.PASTE SHEET'!R1411="","",'S.D.PASTE SHEET'!R1411)</f>
        <v/>
      </c>
      <c s="72" t="str">
        <f>IF('S.D.PASTE SHEET'!S1411="","",'S.D.PASTE SHEET'!S1411)</f>
        <v/>
      </c>
      <c s="72" t="str">
        <f>IF('S.D.PASTE SHEET'!T1411="","",'S.D.PASTE SHEET'!T1411)</f>
        <v/>
      </c>
      <c s="72" t="str">
        <f>IF('S.D.PASTE SHEET'!U1411="","",'S.D.PASTE SHEET'!U1411)</f>
        <v/>
      </c>
      <c s="72" t="str">
        <f>IF('S.D.PASTE SHEET'!V1411="","",'S.D.PASTE SHEET'!V1411)</f>
        <v/>
      </c>
      <c s="72" t="str">
        <f>IF('S.D.PASTE SHEET'!W1411="","",'S.D.PASTE SHEET'!W1411)</f>
        <v/>
      </c>
      <c s="72" t="str">
        <f>IF('S.D.PASTE SHEET'!X1411="","",'S.D.PASTE SHEET'!X1411)</f>
        <v/>
      </c>
      <c s="72" t="str">
        <f>IF('S.D.PASTE SHEET'!Y1411="","",'S.D.PASTE SHEET'!Y1411)</f>
        <v/>
      </c>
      <c s="72" t="str">
        <f>IF('S.D.PASTE SHEET'!Z1411="","",'S.D.PASTE SHEET'!Z1411)</f>
        <v/>
      </c>
      <c s="72" t="str">
        <f>IF('S.D.PASTE SHEET'!AA1411="","",'S.D.PASTE SHEET'!AA1411)</f>
        <v/>
      </c>
      <c s="72" t="str">
        <f>IF('S.D.PASTE SHEET'!AB1411="","",'S.D.PASTE SHEET'!AB1411)</f>
        <v/>
      </c>
      <c s="72" t="str">
        <f>IF('S.D.PASTE SHEET'!AC1411="","",'S.D.PASTE SHEET'!AC1411)</f>
        <v/>
      </c>
      <c s="72" t="str">
        <f>IF('S.D.PASTE SHEET'!AD1411="","",'S.D.PASTE SHEET'!AD1411)</f>
        <v/>
      </c>
      <c s="74"/>
      <c s="70" t="str">
        <f>IF(AK1411="","",IF(AK1411&gt;0,COUNT($AG$2:AG1411),""))</f>
        <v/>
      </c>
      <c s="75" t="str">
        <f t="shared" si="705" ref="AG1411:AG1474">IF(AND($AJ$1=12,$A1411=12),$A1411,"")</f>
        <v/>
      </c>
      <c s="75" t="str">
        <f t="shared" si="706" ref="AH1411:AH1474">IF(AND($AJ$1=12,$A1411=12),$B1411,"")</f>
        <v/>
      </c>
      <c s="75" t="str">
        <f t="shared" si="707" ref="AI1411:AI1474">IF(AND($AJ$1=12,$A1411=12),C1411,"")</f>
        <v/>
      </c>
      <c s="73" t="str">
        <f t="shared" si="708" ref="AJ1411:AJ1474">IF(AND($AJ$1=12,$A1411=12),$D1411,"")</f>
        <v/>
      </c>
      <c s="75" t="str">
        <f t="shared" si="709" ref="AK1411:AK1474">IF(AND($AJ$1=12,$A1411=12),$E1411,"")</f>
        <v/>
      </c>
      <c s="75" t="str">
        <f t="shared" si="710" ref="AL1411:AL1474">IF(AND($AJ$1=12,$A1411=12),$F1411,"")</f>
        <v/>
      </c>
      <c s="75" t="str">
        <f t="shared" si="711" ref="AM1411:AM1474">IF(AND($AJ$1=12,$A1411=12),$G1411,"")</f>
        <v/>
      </c>
      <c s="75" t="str">
        <f t="shared" si="712" ref="AN1411:AN1474">IF(AND($AJ$1=12,$A1411=12),$H1411,"")</f>
        <v/>
      </c>
      <c s="75" t="str">
        <f t="shared" si="713" ref="AO1411:AO1474">IF(AND($AJ$1=12,$A1411=12),$I1411,"")</f>
        <v/>
      </c>
      <c s="73" t="str">
        <f t="shared" si="714" ref="AP1411:AP1474">IF(AND($AJ$1=12,$A1411=12),$J1411,"")</f>
        <v/>
      </c>
      <c s="75" t="str">
        <f t="shared" si="715" ref="AQ1411:AQ1474">IF(AND($AJ$1=12,$A1411=12),$K1411,"")</f>
        <v/>
      </c>
      <c s="75" t="str">
        <f t="shared" si="716" ref="AR1411:AR1474">IF(AND($AJ$1=12,$A1411=12),$L1411,"")</f>
        <v/>
      </c>
      <c s="75" t="str">
        <f t="shared" si="717" ref="AS1411:AS1474">IF(AND($AJ$1=12,$A1411=12),$M1411,"")</f>
        <v/>
      </c>
      <c s="75" t="str">
        <f t="shared" si="718" ref="AT1411:AT1474">IF(AND($AJ$1=12,$A1411=12),$N1411,"")</f>
        <v/>
      </c>
      <c s="75" t="str">
        <f t="shared" si="719" ref="AU1411:AU1474">IF(AND($AJ$1=12,$A1411=12),$O1411,"")</f>
        <v/>
      </c>
      <c s="75" t="str">
        <f t="shared" si="720" ref="AV1411:AV1474">IF(AND($AJ$1=12,$A1411=12),$P1411,"")</f>
        <v/>
      </c>
      <c s="70"/>
      <c s="70" t="str">
        <f>IF(BC1411="","",IF(BC1411&gt;0,COUNT($AY$2:AY1411),""))</f>
        <v/>
      </c>
      <c s="76" t="str">
        <f t="shared" si="721" ref="AY1411:AY1474">IF(AND($BB$1=12,$A1411=12,$BC$1=$B1411),$A1411,"")</f>
        <v/>
      </c>
      <c s="76" t="str">
        <f t="shared" si="722" ref="AZ1411:AZ1474">IF(AND($BB$1=12,$A1411=12,$BC$1=$B1411),$B1411,"")</f>
        <v/>
      </c>
      <c s="76" t="str">
        <f t="shared" si="723" ref="BA1411:BA1474">IF(AND($BB$1=12,$A1411=12,$BC$1=$B1411),$C1411,"")</f>
        <v/>
      </c>
      <c s="73" t="str">
        <f t="shared" si="724" ref="BB1411:BB1474">IF(AND($BB$1=12,$A1411=12,$BC$1=$B1411),$D1411,"")</f>
        <v/>
      </c>
      <c s="76" t="str">
        <f t="shared" si="725" ref="BC1411:BC1474">IF(AND($BB$1=12,$A1411=12,$BC$1=$B1411),$E1411,"")</f>
        <v/>
      </c>
      <c s="76" t="str">
        <f t="shared" si="726" ref="BD1411:BD1474">IF(AND($BB$1=12,$A1411=12,$BC$1=$B1411),$F1411,"")</f>
        <v/>
      </c>
      <c s="76" t="str">
        <f t="shared" si="727" ref="BE1411:BE1474">IF(AND($BB$1=12,$A1411=12,$BC$1=$B1411),$G1411,"")</f>
        <v/>
      </c>
      <c s="76" t="str">
        <f t="shared" si="728" ref="BF1411:BF1474">IF(AND($BB$1=12,$A1411=12,$BC$1=$B1411),$H1411,"")</f>
        <v/>
      </c>
      <c s="76" t="str">
        <f t="shared" si="729" ref="BG1411:BG1474">IF(AND($BB$1=12,$A1411=12,$BC$1=$B1411),$I1411,"")</f>
        <v/>
      </c>
      <c s="73" t="str">
        <f t="shared" si="730" ref="BH1411:BH1474">IF(AND($BB$1=12,$A1411=12,$BC$1=$B1411),$J1411,"")</f>
        <v/>
      </c>
      <c s="76" t="str">
        <f t="shared" si="731" ref="BI1411:BI1474">IF(AND($BB$1=12,$A1411=12,$BC$1=$B1411),$K1411,"")</f>
        <v/>
      </c>
      <c s="76" t="str">
        <f t="shared" si="732" ref="BJ1411:BJ1474">IF(AND($BB$1=12,$A1411=12,$BC$1=$B1411),$L1411,"")</f>
        <v/>
      </c>
      <c s="76" t="str">
        <f t="shared" si="733" ref="BK1411:BK1474">IF(AND($BB$1=12,$A1411=12,$BC$1=$B1411),$M1411,"")</f>
        <v/>
      </c>
      <c s="76" t="str">
        <f t="shared" si="734" ref="BL1411:BL1474">IF(AND($BB$1=12,$A1411=12,$BC$1=$B1411),$N1411,"")</f>
        <v/>
      </c>
      <c s="76" t="str">
        <f t="shared" si="735" ref="BM1411:BM1474">IF(AND($BB$1=12,$A1411=12,$BC$1=$B1411),$O1411,"")</f>
        <v/>
      </c>
      <c s="76" t="str">
        <f t="shared" si="736" ref="BN1411:BN1474">IF(AND($BB$1=12,$A1411=12,$BC$1=$B1411),$P1411,"")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2" spans="1:157" ht="15.75" customHeight="1">
      <c r="A1412" s="72" t="str">
        <f>IF('S.D.PASTE SHEET'!A1412="","",'S.D.PASTE SHEET'!A1412)</f>
        <v/>
      </c>
      <c s="72" t="str">
        <f>IF('S.D.PASTE SHEET'!B1412="","",'S.D.PASTE SHEET'!B1412)</f>
        <v/>
      </c>
      <c s="72" t="str">
        <f>IF('S.D.PASTE SHEET'!C1412="","",'S.D.PASTE SHEET'!C1412)</f>
        <v/>
      </c>
      <c s="73" t="str">
        <f>IF('S.D.PASTE SHEET'!D1412="","",'S.D.PASTE SHEET'!D1412)</f>
        <v/>
      </c>
      <c s="72" t="str">
        <f>IF('S.D.PASTE SHEET'!E1412="","",UPPER('S.D.PASTE SHEET'!E1412))</f>
        <v/>
      </c>
      <c s="72" t="str">
        <f>IF('S.D.PASTE SHEET'!F1412="","",'S.D.PASTE SHEET'!F1412)</f>
        <v/>
      </c>
      <c s="72" t="str">
        <f>IF('S.D.PASTE SHEET'!G1412="","",UPPER('S.D.PASTE SHEET'!G1412))</f>
        <v/>
      </c>
      <c s="72" t="str">
        <f>IF('S.D.PASTE SHEET'!H1412="","",UPPER('S.D.PASTE SHEET'!H1412))</f>
        <v/>
      </c>
      <c s="72" t="str">
        <f>IF('S.D.PASTE SHEET'!I1412="","",'S.D.PASTE SHEET'!I1412)</f>
        <v/>
      </c>
      <c s="73" t="str">
        <f>IF('S.D.PASTE SHEET'!J1412="","",'S.D.PASTE SHEET'!J1412)</f>
        <v/>
      </c>
      <c s="72" t="str">
        <f>IF('S.D.PASTE SHEET'!K1412="","",'S.D.PASTE SHEET'!K1412)</f>
        <v/>
      </c>
      <c s="72" t="str">
        <f>IF('S.D.PASTE SHEET'!L1412="","",'S.D.PASTE SHEET'!L1412)</f>
        <v/>
      </c>
      <c s="72" t="str">
        <f>IF('S.D.PASTE SHEET'!M1412="","",'S.D.PASTE SHEET'!M1412)</f>
        <v/>
      </c>
      <c s="72" t="str">
        <f>IF('S.D.PASTE SHEET'!N1412="","",'S.D.PASTE SHEET'!N1412)</f>
        <v/>
      </c>
      <c s="72" t="str">
        <f>IF('S.D.PASTE SHEET'!O1412="","",'S.D.PASTE SHEET'!O1412)</f>
        <v/>
      </c>
      <c s="72" t="str">
        <f>IF('S.D.PASTE SHEET'!P1412="","",'S.D.PASTE SHEET'!P1412)</f>
        <v/>
      </c>
      <c s="72" t="str">
        <f>IF('S.D.PASTE SHEET'!Q1412="","",'S.D.PASTE SHEET'!Q1412)</f>
        <v/>
      </c>
      <c s="72" t="str">
        <f>IF('S.D.PASTE SHEET'!R1412="","",'S.D.PASTE SHEET'!R1412)</f>
        <v/>
      </c>
      <c s="72" t="str">
        <f>IF('S.D.PASTE SHEET'!S1412="","",'S.D.PASTE SHEET'!S1412)</f>
        <v/>
      </c>
      <c s="72" t="str">
        <f>IF('S.D.PASTE SHEET'!T1412="","",'S.D.PASTE SHEET'!T1412)</f>
        <v/>
      </c>
      <c s="72" t="str">
        <f>IF('S.D.PASTE SHEET'!U1412="","",'S.D.PASTE SHEET'!U1412)</f>
        <v/>
      </c>
      <c s="72" t="str">
        <f>IF('S.D.PASTE SHEET'!V1412="","",'S.D.PASTE SHEET'!V1412)</f>
        <v/>
      </c>
      <c s="72" t="str">
        <f>IF('S.D.PASTE SHEET'!W1412="","",'S.D.PASTE SHEET'!W1412)</f>
        <v/>
      </c>
      <c s="72" t="str">
        <f>IF('S.D.PASTE SHEET'!X1412="","",'S.D.PASTE SHEET'!X1412)</f>
        <v/>
      </c>
      <c s="72" t="str">
        <f>IF('S.D.PASTE SHEET'!Y1412="","",'S.D.PASTE SHEET'!Y1412)</f>
        <v/>
      </c>
      <c s="72" t="str">
        <f>IF('S.D.PASTE SHEET'!Z1412="","",'S.D.PASTE SHEET'!Z1412)</f>
        <v/>
      </c>
      <c s="72" t="str">
        <f>IF('S.D.PASTE SHEET'!AA1412="","",'S.D.PASTE SHEET'!AA1412)</f>
        <v/>
      </c>
      <c s="72" t="str">
        <f>IF('S.D.PASTE SHEET'!AB1412="","",'S.D.PASTE SHEET'!AB1412)</f>
        <v/>
      </c>
      <c s="72" t="str">
        <f>IF('S.D.PASTE SHEET'!AC1412="","",'S.D.PASTE SHEET'!AC1412)</f>
        <v/>
      </c>
      <c s="72" t="str">
        <f>IF('S.D.PASTE SHEET'!AD1412="","",'S.D.PASTE SHEET'!AD1412)</f>
        <v/>
      </c>
      <c s="74"/>
      <c s="70" t="str">
        <f>IF(AK1412="","",IF(AK1412&gt;0,COUNT($AG$2:AG1412),""))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IF(BC1412="","",IF(BC1412&gt;0,COUNT($AY$2:AY1412),""))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3" spans="1:157" ht="15.75" customHeight="1">
      <c r="A1413" s="72" t="str">
        <f>IF('S.D.PASTE SHEET'!A1413="","",'S.D.PASTE SHEET'!A1413)</f>
        <v/>
      </c>
      <c s="72" t="str">
        <f>IF('S.D.PASTE SHEET'!B1413="","",'S.D.PASTE SHEET'!B1413)</f>
        <v/>
      </c>
      <c s="72" t="str">
        <f>IF('S.D.PASTE SHEET'!C1413="","",'S.D.PASTE SHEET'!C1413)</f>
        <v/>
      </c>
      <c s="73" t="str">
        <f>IF('S.D.PASTE SHEET'!D1413="","",'S.D.PASTE SHEET'!D1413)</f>
        <v/>
      </c>
      <c s="72" t="str">
        <f>IF('S.D.PASTE SHEET'!E1413="","",UPPER('S.D.PASTE SHEET'!E1413))</f>
        <v/>
      </c>
      <c s="72" t="str">
        <f>IF('S.D.PASTE SHEET'!F1413="","",'S.D.PASTE SHEET'!F1413)</f>
        <v/>
      </c>
      <c s="72" t="str">
        <f>IF('S.D.PASTE SHEET'!G1413="","",UPPER('S.D.PASTE SHEET'!G1413))</f>
        <v/>
      </c>
      <c s="72" t="str">
        <f>IF('S.D.PASTE SHEET'!H1413="","",UPPER('S.D.PASTE SHEET'!H1413))</f>
        <v/>
      </c>
      <c s="72" t="str">
        <f>IF('S.D.PASTE SHEET'!I1413="","",'S.D.PASTE SHEET'!I1413)</f>
        <v/>
      </c>
      <c s="73" t="str">
        <f>IF('S.D.PASTE SHEET'!J1413="","",'S.D.PASTE SHEET'!J1413)</f>
        <v/>
      </c>
      <c s="72" t="str">
        <f>IF('S.D.PASTE SHEET'!K1413="","",'S.D.PASTE SHEET'!K1413)</f>
        <v/>
      </c>
      <c s="72" t="str">
        <f>IF('S.D.PASTE SHEET'!L1413="","",'S.D.PASTE SHEET'!L1413)</f>
        <v/>
      </c>
      <c s="72" t="str">
        <f>IF('S.D.PASTE SHEET'!M1413="","",'S.D.PASTE SHEET'!M1413)</f>
        <v/>
      </c>
      <c s="72" t="str">
        <f>IF('S.D.PASTE SHEET'!N1413="","",'S.D.PASTE SHEET'!N1413)</f>
        <v/>
      </c>
      <c s="72" t="str">
        <f>IF('S.D.PASTE SHEET'!O1413="","",'S.D.PASTE SHEET'!O1413)</f>
        <v/>
      </c>
      <c s="72" t="str">
        <f>IF('S.D.PASTE SHEET'!P1413="","",'S.D.PASTE SHEET'!P1413)</f>
        <v/>
      </c>
      <c s="72" t="str">
        <f>IF('S.D.PASTE SHEET'!Q1413="","",'S.D.PASTE SHEET'!Q1413)</f>
        <v/>
      </c>
      <c s="72" t="str">
        <f>IF('S.D.PASTE SHEET'!R1413="","",'S.D.PASTE SHEET'!R1413)</f>
        <v/>
      </c>
      <c s="72" t="str">
        <f>IF('S.D.PASTE SHEET'!S1413="","",'S.D.PASTE SHEET'!S1413)</f>
        <v/>
      </c>
      <c s="72" t="str">
        <f>IF('S.D.PASTE SHEET'!T1413="","",'S.D.PASTE SHEET'!T1413)</f>
        <v/>
      </c>
      <c s="72" t="str">
        <f>IF('S.D.PASTE SHEET'!U1413="","",'S.D.PASTE SHEET'!U1413)</f>
        <v/>
      </c>
      <c s="72" t="str">
        <f>IF('S.D.PASTE SHEET'!V1413="","",'S.D.PASTE SHEET'!V1413)</f>
        <v/>
      </c>
      <c s="72" t="str">
        <f>IF('S.D.PASTE SHEET'!W1413="","",'S.D.PASTE SHEET'!W1413)</f>
        <v/>
      </c>
      <c s="72" t="str">
        <f>IF('S.D.PASTE SHEET'!X1413="","",'S.D.PASTE SHEET'!X1413)</f>
        <v/>
      </c>
      <c s="72" t="str">
        <f>IF('S.D.PASTE SHEET'!Y1413="","",'S.D.PASTE SHEET'!Y1413)</f>
        <v/>
      </c>
      <c s="72" t="str">
        <f>IF('S.D.PASTE SHEET'!Z1413="","",'S.D.PASTE SHEET'!Z1413)</f>
        <v/>
      </c>
      <c s="72" t="str">
        <f>IF('S.D.PASTE SHEET'!AA1413="","",'S.D.PASTE SHEET'!AA1413)</f>
        <v/>
      </c>
      <c s="72" t="str">
        <f>IF('S.D.PASTE SHEET'!AB1413="","",'S.D.PASTE SHEET'!AB1413)</f>
        <v/>
      </c>
      <c s="72" t="str">
        <f>IF('S.D.PASTE SHEET'!AC1413="","",'S.D.PASTE SHEET'!AC1413)</f>
        <v/>
      </c>
      <c s="72" t="str">
        <f>IF('S.D.PASTE SHEET'!AD1413="","",'S.D.PASTE SHEET'!AD1413)</f>
        <v/>
      </c>
      <c s="74"/>
      <c s="70" t="str">
        <f>IF(AK1413="","",IF(AK1413&gt;0,COUNT($AG$2:AG1413),""))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IF(BC1413="","",IF(BC1413&gt;0,COUNT($AY$2:AY1413),""))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4" spans="1:157" ht="15.75" customHeight="1">
      <c r="A1414" s="72" t="str">
        <f>IF('S.D.PASTE SHEET'!A1414="","",'S.D.PASTE SHEET'!A1414)</f>
        <v/>
      </c>
      <c s="72" t="str">
        <f>IF('S.D.PASTE SHEET'!B1414="","",'S.D.PASTE SHEET'!B1414)</f>
        <v/>
      </c>
      <c s="72" t="str">
        <f>IF('S.D.PASTE SHEET'!C1414="","",'S.D.PASTE SHEET'!C1414)</f>
        <v/>
      </c>
      <c s="73" t="str">
        <f>IF('S.D.PASTE SHEET'!D1414="","",'S.D.PASTE SHEET'!D1414)</f>
        <v/>
      </c>
      <c s="72" t="str">
        <f>IF('S.D.PASTE SHEET'!E1414="","",UPPER('S.D.PASTE SHEET'!E1414))</f>
        <v/>
      </c>
      <c s="72" t="str">
        <f>IF('S.D.PASTE SHEET'!F1414="","",'S.D.PASTE SHEET'!F1414)</f>
        <v/>
      </c>
      <c s="72" t="str">
        <f>IF('S.D.PASTE SHEET'!G1414="","",UPPER('S.D.PASTE SHEET'!G1414))</f>
        <v/>
      </c>
      <c s="72" t="str">
        <f>IF('S.D.PASTE SHEET'!H1414="","",UPPER('S.D.PASTE SHEET'!H1414))</f>
        <v/>
      </c>
      <c s="72" t="str">
        <f>IF('S.D.PASTE SHEET'!I1414="","",'S.D.PASTE SHEET'!I1414)</f>
        <v/>
      </c>
      <c s="73" t="str">
        <f>IF('S.D.PASTE SHEET'!J1414="","",'S.D.PASTE SHEET'!J1414)</f>
        <v/>
      </c>
      <c s="72" t="str">
        <f>IF('S.D.PASTE SHEET'!K1414="","",'S.D.PASTE SHEET'!K1414)</f>
        <v/>
      </c>
      <c s="72" t="str">
        <f>IF('S.D.PASTE SHEET'!L1414="","",'S.D.PASTE SHEET'!L1414)</f>
        <v/>
      </c>
      <c s="72" t="str">
        <f>IF('S.D.PASTE SHEET'!M1414="","",'S.D.PASTE SHEET'!M1414)</f>
        <v/>
      </c>
      <c s="72" t="str">
        <f>IF('S.D.PASTE SHEET'!N1414="","",'S.D.PASTE SHEET'!N1414)</f>
        <v/>
      </c>
      <c s="72" t="str">
        <f>IF('S.D.PASTE SHEET'!O1414="","",'S.D.PASTE SHEET'!O1414)</f>
        <v/>
      </c>
      <c s="72" t="str">
        <f>IF('S.D.PASTE SHEET'!P1414="","",'S.D.PASTE SHEET'!P1414)</f>
        <v/>
      </c>
      <c s="72" t="str">
        <f>IF('S.D.PASTE SHEET'!Q1414="","",'S.D.PASTE SHEET'!Q1414)</f>
        <v/>
      </c>
      <c s="72" t="str">
        <f>IF('S.D.PASTE SHEET'!R1414="","",'S.D.PASTE SHEET'!R1414)</f>
        <v/>
      </c>
      <c s="72" t="str">
        <f>IF('S.D.PASTE SHEET'!S1414="","",'S.D.PASTE SHEET'!S1414)</f>
        <v/>
      </c>
      <c s="72" t="str">
        <f>IF('S.D.PASTE SHEET'!T1414="","",'S.D.PASTE SHEET'!T1414)</f>
        <v/>
      </c>
      <c s="72" t="str">
        <f>IF('S.D.PASTE SHEET'!U1414="","",'S.D.PASTE SHEET'!U1414)</f>
        <v/>
      </c>
      <c s="72" t="str">
        <f>IF('S.D.PASTE SHEET'!V1414="","",'S.D.PASTE SHEET'!V1414)</f>
        <v/>
      </c>
      <c s="72" t="str">
        <f>IF('S.D.PASTE SHEET'!W1414="","",'S.D.PASTE SHEET'!W1414)</f>
        <v/>
      </c>
      <c s="72" t="str">
        <f>IF('S.D.PASTE SHEET'!X1414="","",'S.D.PASTE SHEET'!X1414)</f>
        <v/>
      </c>
      <c s="72" t="str">
        <f>IF('S.D.PASTE SHEET'!Y1414="","",'S.D.PASTE SHEET'!Y1414)</f>
        <v/>
      </c>
      <c s="72" t="str">
        <f>IF('S.D.PASTE SHEET'!Z1414="","",'S.D.PASTE SHEET'!Z1414)</f>
        <v/>
      </c>
      <c s="72" t="str">
        <f>IF('S.D.PASTE SHEET'!AA1414="","",'S.D.PASTE SHEET'!AA1414)</f>
        <v/>
      </c>
      <c s="72" t="str">
        <f>IF('S.D.PASTE SHEET'!AB1414="","",'S.D.PASTE SHEET'!AB1414)</f>
        <v/>
      </c>
      <c s="72" t="str">
        <f>IF('S.D.PASTE SHEET'!AC1414="","",'S.D.PASTE SHEET'!AC1414)</f>
        <v/>
      </c>
      <c s="72" t="str">
        <f>IF('S.D.PASTE SHEET'!AD1414="","",'S.D.PASTE SHEET'!AD1414)</f>
        <v/>
      </c>
      <c s="74"/>
      <c s="70" t="str">
        <f>IF(AK1414="","",IF(AK1414&gt;0,COUNT($AG$2:AG1414),""))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IF(BC1414="","",IF(BC1414&gt;0,COUNT($AY$2:AY1414),""))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5" spans="1:157" ht="15.75" customHeight="1">
      <c r="A1415" s="72" t="str">
        <f>IF('S.D.PASTE SHEET'!A1415="","",'S.D.PASTE SHEET'!A1415)</f>
        <v/>
      </c>
      <c s="72" t="str">
        <f>IF('S.D.PASTE SHEET'!B1415="","",'S.D.PASTE SHEET'!B1415)</f>
        <v/>
      </c>
      <c s="72" t="str">
        <f>IF('S.D.PASTE SHEET'!C1415="","",'S.D.PASTE SHEET'!C1415)</f>
        <v/>
      </c>
      <c s="73" t="str">
        <f>IF('S.D.PASTE SHEET'!D1415="","",'S.D.PASTE SHEET'!D1415)</f>
        <v/>
      </c>
      <c s="72" t="str">
        <f>IF('S.D.PASTE SHEET'!E1415="","",UPPER('S.D.PASTE SHEET'!E1415))</f>
        <v/>
      </c>
      <c s="72" t="str">
        <f>IF('S.D.PASTE SHEET'!F1415="","",'S.D.PASTE SHEET'!F1415)</f>
        <v/>
      </c>
      <c s="72" t="str">
        <f>IF('S.D.PASTE SHEET'!G1415="","",UPPER('S.D.PASTE SHEET'!G1415))</f>
        <v/>
      </c>
      <c s="72" t="str">
        <f>IF('S.D.PASTE SHEET'!H1415="","",UPPER('S.D.PASTE SHEET'!H1415))</f>
        <v/>
      </c>
      <c s="72" t="str">
        <f>IF('S.D.PASTE SHEET'!I1415="","",'S.D.PASTE SHEET'!I1415)</f>
        <v/>
      </c>
      <c s="73" t="str">
        <f>IF('S.D.PASTE SHEET'!J1415="","",'S.D.PASTE SHEET'!J1415)</f>
        <v/>
      </c>
      <c s="72" t="str">
        <f>IF('S.D.PASTE SHEET'!K1415="","",'S.D.PASTE SHEET'!K1415)</f>
        <v/>
      </c>
      <c s="72" t="str">
        <f>IF('S.D.PASTE SHEET'!L1415="","",'S.D.PASTE SHEET'!L1415)</f>
        <v/>
      </c>
      <c s="72" t="str">
        <f>IF('S.D.PASTE SHEET'!M1415="","",'S.D.PASTE SHEET'!M1415)</f>
        <v/>
      </c>
      <c s="72" t="str">
        <f>IF('S.D.PASTE SHEET'!N1415="","",'S.D.PASTE SHEET'!N1415)</f>
        <v/>
      </c>
      <c s="72" t="str">
        <f>IF('S.D.PASTE SHEET'!O1415="","",'S.D.PASTE SHEET'!O1415)</f>
        <v/>
      </c>
      <c s="72" t="str">
        <f>IF('S.D.PASTE SHEET'!P1415="","",'S.D.PASTE SHEET'!P1415)</f>
        <v/>
      </c>
      <c s="72" t="str">
        <f>IF('S.D.PASTE SHEET'!Q1415="","",'S.D.PASTE SHEET'!Q1415)</f>
        <v/>
      </c>
      <c s="72" t="str">
        <f>IF('S.D.PASTE SHEET'!R1415="","",'S.D.PASTE SHEET'!R1415)</f>
        <v/>
      </c>
      <c s="72" t="str">
        <f>IF('S.D.PASTE SHEET'!S1415="","",'S.D.PASTE SHEET'!S1415)</f>
        <v/>
      </c>
      <c s="72" t="str">
        <f>IF('S.D.PASTE SHEET'!T1415="","",'S.D.PASTE SHEET'!T1415)</f>
        <v/>
      </c>
      <c s="72" t="str">
        <f>IF('S.D.PASTE SHEET'!U1415="","",'S.D.PASTE SHEET'!U1415)</f>
        <v/>
      </c>
      <c s="72" t="str">
        <f>IF('S.D.PASTE SHEET'!V1415="","",'S.D.PASTE SHEET'!V1415)</f>
        <v/>
      </c>
      <c s="72" t="str">
        <f>IF('S.D.PASTE SHEET'!W1415="","",'S.D.PASTE SHEET'!W1415)</f>
        <v/>
      </c>
      <c s="72" t="str">
        <f>IF('S.D.PASTE SHEET'!X1415="","",'S.D.PASTE SHEET'!X1415)</f>
        <v/>
      </c>
      <c s="72" t="str">
        <f>IF('S.D.PASTE SHEET'!Y1415="","",'S.D.PASTE SHEET'!Y1415)</f>
        <v/>
      </c>
      <c s="72" t="str">
        <f>IF('S.D.PASTE SHEET'!Z1415="","",'S.D.PASTE SHEET'!Z1415)</f>
        <v/>
      </c>
      <c s="72" t="str">
        <f>IF('S.D.PASTE SHEET'!AA1415="","",'S.D.PASTE SHEET'!AA1415)</f>
        <v/>
      </c>
      <c s="72" t="str">
        <f>IF('S.D.PASTE SHEET'!AB1415="","",'S.D.PASTE SHEET'!AB1415)</f>
        <v/>
      </c>
      <c s="72" t="str">
        <f>IF('S.D.PASTE SHEET'!AC1415="","",'S.D.PASTE SHEET'!AC1415)</f>
        <v/>
      </c>
      <c s="72" t="str">
        <f>IF('S.D.PASTE SHEET'!AD1415="","",'S.D.PASTE SHEET'!AD1415)</f>
        <v/>
      </c>
      <c s="74"/>
      <c s="70" t="str">
        <f>IF(AK1415="","",IF(AK1415&gt;0,COUNT($AG$2:AG1415),""))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IF(BC1415="","",IF(BC1415&gt;0,COUNT($AY$2:AY1415),""))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6" spans="1:157" ht="15.75" customHeight="1">
      <c r="A1416" s="72" t="str">
        <f>IF('S.D.PASTE SHEET'!A1416="","",'S.D.PASTE SHEET'!A1416)</f>
        <v/>
      </c>
      <c s="72" t="str">
        <f>IF('S.D.PASTE SHEET'!B1416="","",'S.D.PASTE SHEET'!B1416)</f>
        <v/>
      </c>
      <c s="72" t="str">
        <f>IF('S.D.PASTE SHEET'!C1416="","",'S.D.PASTE SHEET'!C1416)</f>
        <v/>
      </c>
      <c s="73" t="str">
        <f>IF('S.D.PASTE SHEET'!D1416="","",'S.D.PASTE SHEET'!D1416)</f>
        <v/>
      </c>
      <c s="72" t="str">
        <f>IF('S.D.PASTE SHEET'!E1416="","",UPPER('S.D.PASTE SHEET'!E1416))</f>
        <v/>
      </c>
      <c s="72" t="str">
        <f>IF('S.D.PASTE SHEET'!F1416="","",'S.D.PASTE SHEET'!F1416)</f>
        <v/>
      </c>
      <c s="72" t="str">
        <f>IF('S.D.PASTE SHEET'!G1416="","",UPPER('S.D.PASTE SHEET'!G1416))</f>
        <v/>
      </c>
      <c s="72" t="str">
        <f>IF('S.D.PASTE SHEET'!H1416="","",UPPER('S.D.PASTE SHEET'!H1416))</f>
        <v/>
      </c>
      <c s="72" t="str">
        <f>IF('S.D.PASTE SHEET'!I1416="","",'S.D.PASTE SHEET'!I1416)</f>
        <v/>
      </c>
      <c s="73" t="str">
        <f>IF('S.D.PASTE SHEET'!J1416="","",'S.D.PASTE SHEET'!J1416)</f>
        <v/>
      </c>
      <c s="72" t="str">
        <f>IF('S.D.PASTE SHEET'!K1416="","",'S.D.PASTE SHEET'!K1416)</f>
        <v/>
      </c>
      <c s="72" t="str">
        <f>IF('S.D.PASTE SHEET'!L1416="","",'S.D.PASTE SHEET'!L1416)</f>
        <v/>
      </c>
      <c s="72" t="str">
        <f>IF('S.D.PASTE SHEET'!M1416="","",'S.D.PASTE SHEET'!M1416)</f>
        <v/>
      </c>
      <c s="72" t="str">
        <f>IF('S.D.PASTE SHEET'!N1416="","",'S.D.PASTE SHEET'!N1416)</f>
        <v/>
      </c>
      <c s="72" t="str">
        <f>IF('S.D.PASTE SHEET'!O1416="","",'S.D.PASTE SHEET'!O1416)</f>
        <v/>
      </c>
      <c s="72" t="str">
        <f>IF('S.D.PASTE SHEET'!P1416="","",'S.D.PASTE SHEET'!P1416)</f>
        <v/>
      </c>
      <c s="72" t="str">
        <f>IF('S.D.PASTE SHEET'!Q1416="","",'S.D.PASTE SHEET'!Q1416)</f>
        <v/>
      </c>
      <c s="72" t="str">
        <f>IF('S.D.PASTE SHEET'!R1416="","",'S.D.PASTE SHEET'!R1416)</f>
        <v/>
      </c>
      <c s="72" t="str">
        <f>IF('S.D.PASTE SHEET'!S1416="","",'S.D.PASTE SHEET'!S1416)</f>
        <v/>
      </c>
      <c s="72" t="str">
        <f>IF('S.D.PASTE SHEET'!T1416="","",'S.D.PASTE SHEET'!T1416)</f>
        <v/>
      </c>
      <c s="72" t="str">
        <f>IF('S.D.PASTE SHEET'!U1416="","",'S.D.PASTE SHEET'!U1416)</f>
        <v/>
      </c>
      <c s="72" t="str">
        <f>IF('S.D.PASTE SHEET'!V1416="","",'S.D.PASTE SHEET'!V1416)</f>
        <v/>
      </c>
      <c s="72" t="str">
        <f>IF('S.D.PASTE SHEET'!W1416="","",'S.D.PASTE SHEET'!W1416)</f>
        <v/>
      </c>
      <c s="72" t="str">
        <f>IF('S.D.PASTE SHEET'!X1416="","",'S.D.PASTE SHEET'!X1416)</f>
        <v/>
      </c>
      <c s="72" t="str">
        <f>IF('S.D.PASTE SHEET'!Y1416="","",'S.D.PASTE SHEET'!Y1416)</f>
        <v/>
      </c>
      <c s="72" t="str">
        <f>IF('S.D.PASTE SHEET'!Z1416="","",'S.D.PASTE SHEET'!Z1416)</f>
        <v/>
      </c>
      <c s="72" t="str">
        <f>IF('S.D.PASTE SHEET'!AA1416="","",'S.D.PASTE SHEET'!AA1416)</f>
        <v/>
      </c>
      <c s="72" t="str">
        <f>IF('S.D.PASTE SHEET'!AB1416="","",'S.D.PASTE SHEET'!AB1416)</f>
        <v/>
      </c>
      <c s="72" t="str">
        <f>IF('S.D.PASTE SHEET'!AC1416="","",'S.D.PASTE SHEET'!AC1416)</f>
        <v/>
      </c>
      <c s="72" t="str">
        <f>IF('S.D.PASTE SHEET'!AD1416="","",'S.D.PASTE SHEET'!AD1416)</f>
        <v/>
      </c>
      <c s="74"/>
      <c s="70" t="str">
        <f>IF(AK1416="","",IF(AK1416&gt;0,COUNT($AG$2:AG1416),""))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IF(BC1416="","",IF(BC1416&gt;0,COUNT($AY$2:AY1416),""))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7" spans="1:157" ht="15.75" customHeight="1">
      <c r="A1417" s="72" t="str">
        <f>IF('S.D.PASTE SHEET'!A1417="","",'S.D.PASTE SHEET'!A1417)</f>
        <v/>
      </c>
      <c s="72" t="str">
        <f>IF('S.D.PASTE SHEET'!B1417="","",'S.D.PASTE SHEET'!B1417)</f>
        <v/>
      </c>
      <c s="72" t="str">
        <f>IF('S.D.PASTE SHEET'!C1417="","",'S.D.PASTE SHEET'!C1417)</f>
        <v/>
      </c>
      <c s="73" t="str">
        <f>IF('S.D.PASTE SHEET'!D1417="","",'S.D.PASTE SHEET'!D1417)</f>
        <v/>
      </c>
      <c s="72" t="str">
        <f>IF('S.D.PASTE SHEET'!E1417="","",UPPER('S.D.PASTE SHEET'!E1417))</f>
        <v/>
      </c>
      <c s="72" t="str">
        <f>IF('S.D.PASTE SHEET'!F1417="","",'S.D.PASTE SHEET'!F1417)</f>
        <v/>
      </c>
      <c s="72" t="str">
        <f>IF('S.D.PASTE SHEET'!G1417="","",UPPER('S.D.PASTE SHEET'!G1417))</f>
        <v/>
      </c>
      <c s="72" t="str">
        <f>IF('S.D.PASTE SHEET'!H1417="","",UPPER('S.D.PASTE SHEET'!H1417))</f>
        <v/>
      </c>
      <c s="72" t="str">
        <f>IF('S.D.PASTE SHEET'!I1417="","",'S.D.PASTE SHEET'!I1417)</f>
        <v/>
      </c>
      <c s="73" t="str">
        <f>IF('S.D.PASTE SHEET'!J1417="","",'S.D.PASTE SHEET'!J1417)</f>
        <v/>
      </c>
      <c s="72" t="str">
        <f>IF('S.D.PASTE SHEET'!K1417="","",'S.D.PASTE SHEET'!K1417)</f>
        <v/>
      </c>
      <c s="72" t="str">
        <f>IF('S.D.PASTE SHEET'!L1417="","",'S.D.PASTE SHEET'!L1417)</f>
        <v/>
      </c>
      <c s="72" t="str">
        <f>IF('S.D.PASTE SHEET'!M1417="","",'S.D.PASTE SHEET'!M1417)</f>
        <v/>
      </c>
      <c s="72" t="str">
        <f>IF('S.D.PASTE SHEET'!N1417="","",'S.D.PASTE SHEET'!N1417)</f>
        <v/>
      </c>
      <c s="72" t="str">
        <f>IF('S.D.PASTE SHEET'!O1417="","",'S.D.PASTE SHEET'!O1417)</f>
        <v/>
      </c>
      <c s="72" t="str">
        <f>IF('S.D.PASTE SHEET'!P1417="","",'S.D.PASTE SHEET'!P1417)</f>
        <v/>
      </c>
      <c s="72" t="str">
        <f>IF('S.D.PASTE SHEET'!Q1417="","",'S.D.PASTE SHEET'!Q1417)</f>
        <v/>
      </c>
      <c s="72" t="str">
        <f>IF('S.D.PASTE SHEET'!R1417="","",'S.D.PASTE SHEET'!R1417)</f>
        <v/>
      </c>
      <c s="72" t="str">
        <f>IF('S.D.PASTE SHEET'!S1417="","",'S.D.PASTE SHEET'!S1417)</f>
        <v/>
      </c>
      <c s="72" t="str">
        <f>IF('S.D.PASTE SHEET'!T1417="","",'S.D.PASTE SHEET'!T1417)</f>
        <v/>
      </c>
      <c s="72" t="str">
        <f>IF('S.D.PASTE SHEET'!U1417="","",'S.D.PASTE SHEET'!U1417)</f>
        <v/>
      </c>
      <c s="72" t="str">
        <f>IF('S.D.PASTE SHEET'!V1417="","",'S.D.PASTE SHEET'!V1417)</f>
        <v/>
      </c>
      <c s="72" t="str">
        <f>IF('S.D.PASTE SHEET'!W1417="","",'S.D.PASTE SHEET'!W1417)</f>
        <v/>
      </c>
      <c s="72" t="str">
        <f>IF('S.D.PASTE SHEET'!X1417="","",'S.D.PASTE SHEET'!X1417)</f>
        <v/>
      </c>
      <c s="72" t="str">
        <f>IF('S.D.PASTE SHEET'!Y1417="","",'S.D.PASTE SHEET'!Y1417)</f>
        <v/>
      </c>
      <c s="72" t="str">
        <f>IF('S.D.PASTE SHEET'!Z1417="","",'S.D.PASTE SHEET'!Z1417)</f>
        <v/>
      </c>
      <c s="72" t="str">
        <f>IF('S.D.PASTE SHEET'!AA1417="","",'S.D.PASTE SHEET'!AA1417)</f>
        <v/>
      </c>
      <c s="72" t="str">
        <f>IF('S.D.PASTE SHEET'!AB1417="","",'S.D.PASTE SHEET'!AB1417)</f>
        <v/>
      </c>
      <c s="72" t="str">
        <f>IF('S.D.PASTE SHEET'!AC1417="","",'S.D.PASTE SHEET'!AC1417)</f>
        <v/>
      </c>
      <c s="72" t="str">
        <f>IF('S.D.PASTE SHEET'!AD1417="","",'S.D.PASTE SHEET'!AD1417)</f>
        <v/>
      </c>
      <c s="74"/>
      <c s="70" t="str">
        <f>IF(AK1417="","",IF(AK1417&gt;0,COUNT($AG$2:AG1417),""))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IF(BC1417="","",IF(BC1417&gt;0,COUNT($AY$2:AY1417),""))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8" spans="1:157" ht="15.75" customHeight="1">
      <c r="A1418" s="72" t="str">
        <f>IF('S.D.PASTE SHEET'!A1418="","",'S.D.PASTE SHEET'!A1418)</f>
        <v/>
      </c>
      <c s="72" t="str">
        <f>IF('S.D.PASTE SHEET'!B1418="","",'S.D.PASTE SHEET'!B1418)</f>
        <v/>
      </c>
      <c s="72" t="str">
        <f>IF('S.D.PASTE SHEET'!C1418="","",'S.D.PASTE SHEET'!C1418)</f>
        <v/>
      </c>
      <c s="73" t="str">
        <f>IF('S.D.PASTE SHEET'!D1418="","",'S.D.PASTE SHEET'!D1418)</f>
        <v/>
      </c>
      <c s="72" t="str">
        <f>IF('S.D.PASTE SHEET'!E1418="","",UPPER('S.D.PASTE SHEET'!E1418))</f>
        <v/>
      </c>
      <c s="72" t="str">
        <f>IF('S.D.PASTE SHEET'!F1418="","",'S.D.PASTE SHEET'!F1418)</f>
        <v/>
      </c>
      <c s="72" t="str">
        <f>IF('S.D.PASTE SHEET'!G1418="","",UPPER('S.D.PASTE SHEET'!G1418))</f>
        <v/>
      </c>
      <c s="72" t="str">
        <f>IF('S.D.PASTE SHEET'!H1418="","",UPPER('S.D.PASTE SHEET'!H1418))</f>
        <v/>
      </c>
      <c s="72" t="str">
        <f>IF('S.D.PASTE SHEET'!I1418="","",'S.D.PASTE SHEET'!I1418)</f>
        <v/>
      </c>
      <c s="73" t="str">
        <f>IF('S.D.PASTE SHEET'!J1418="","",'S.D.PASTE SHEET'!J1418)</f>
        <v/>
      </c>
      <c s="72" t="str">
        <f>IF('S.D.PASTE SHEET'!K1418="","",'S.D.PASTE SHEET'!K1418)</f>
        <v/>
      </c>
      <c s="72" t="str">
        <f>IF('S.D.PASTE SHEET'!L1418="","",'S.D.PASTE SHEET'!L1418)</f>
        <v/>
      </c>
      <c s="72" t="str">
        <f>IF('S.D.PASTE SHEET'!M1418="","",'S.D.PASTE SHEET'!M1418)</f>
        <v/>
      </c>
      <c s="72" t="str">
        <f>IF('S.D.PASTE SHEET'!N1418="","",'S.D.PASTE SHEET'!N1418)</f>
        <v/>
      </c>
      <c s="72" t="str">
        <f>IF('S.D.PASTE SHEET'!O1418="","",'S.D.PASTE SHEET'!O1418)</f>
        <v/>
      </c>
      <c s="72" t="str">
        <f>IF('S.D.PASTE SHEET'!P1418="","",'S.D.PASTE SHEET'!P1418)</f>
        <v/>
      </c>
      <c s="72" t="str">
        <f>IF('S.D.PASTE SHEET'!Q1418="","",'S.D.PASTE SHEET'!Q1418)</f>
        <v/>
      </c>
      <c s="72" t="str">
        <f>IF('S.D.PASTE SHEET'!R1418="","",'S.D.PASTE SHEET'!R1418)</f>
        <v/>
      </c>
      <c s="72" t="str">
        <f>IF('S.D.PASTE SHEET'!S1418="","",'S.D.PASTE SHEET'!S1418)</f>
        <v/>
      </c>
      <c s="72" t="str">
        <f>IF('S.D.PASTE SHEET'!T1418="","",'S.D.PASTE SHEET'!T1418)</f>
        <v/>
      </c>
      <c s="72" t="str">
        <f>IF('S.D.PASTE SHEET'!U1418="","",'S.D.PASTE SHEET'!U1418)</f>
        <v/>
      </c>
      <c s="72" t="str">
        <f>IF('S.D.PASTE SHEET'!V1418="","",'S.D.PASTE SHEET'!V1418)</f>
        <v/>
      </c>
      <c s="72" t="str">
        <f>IF('S.D.PASTE SHEET'!W1418="","",'S.D.PASTE SHEET'!W1418)</f>
        <v/>
      </c>
      <c s="72" t="str">
        <f>IF('S.D.PASTE SHEET'!X1418="","",'S.D.PASTE SHEET'!X1418)</f>
        <v/>
      </c>
      <c s="72" t="str">
        <f>IF('S.D.PASTE SHEET'!Y1418="","",'S.D.PASTE SHEET'!Y1418)</f>
        <v/>
      </c>
      <c s="72" t="str">
        <f>IF('S.D.PASTE SHEET'!Z1418="","",'S.D.PASTE SHEET'!Z1418)</f>
        <v/>
      </c>
      <c s="72" t="str">
        <f>IF('S.D.PASTE SHEET'!AA1418="","",'S.D.PASTE SHEET'!AA1418)</f>
        <v/>
      </c>
      <c s="72" t="str">
        <f>IF('S.D.PASTE SHEET'!AB1418="","",'S.D.PASTE SHEET'!AB1418)</f>
        <v/>
      </c>
      <c s="72" t="str">
        <f>IF('S.D.PASTE SHEET'!AC1418="","",'S.D.PASTE SHEET'!AC1418)</f>
        <v/>
      </c>
      <c s="72" t="str">
        <f>IF('S.D.PASTE SHEET'!AD1418="","",'S.D.PASTE SHEET'!AD1418)</f>
        <v/>
      </c>
      <c s="74"/>
      <c s="70" t="str">
        <f>IF(AK1418="","",IF(AK1418&gt;0,COUNT($AG$2:AG1418),""))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IF(BC1418="","",IF(BC1418&gt;0,COUNT($AY$2:AY1418),""))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19" spans="1:157" ht="15.75" customHeight="1">
      <c r="A1419" s="72" t="str">
        <f>IF('S.D.PASTE SHEET'!A1419="","",'S.D.PASTE SHEET'!A1419)</f>
        <v/>
      </c>
      <c s="72" t="str">
        <f>IF('S.D.PASTE SHEET'!B1419="","",'S.D.PASTE SHEET'!B1419)</f>
        <v/>
      </c>
      <c s="72" t="str">
        <f>IF('S.D.PASTE SHEET'!C1419="","",'S.D.PASTE SHEET'!C1419)</f>
        <v/>
      </c>
      <c s="73" t="str">
        <f>IF('S.D.PASTE SHEET'!D1419="","",'S.D.PASTE SHEET'!D1419)</f>
        <v/>
      </c>
      <c s="72" t="str">
        <f>IF('S.D.PASTE SHEET'!E1419="","",UPPER('S.D.PASTE SHEET'!E1419))</f>
        <v/>
      </c>
      <c s="72" t="str">
        <f>IF('S.D.PASTE SHEET'!F1419="","",'S.D.PASTE SHEET'!F1419)</f>
        <v/>
      </c>
      <c s="72" t="str">
        <f>IF('S.D.PASTE SHEET'!G1419="","",UPPER('S.D.PASTE SHEET'!G1419))</f>
        <v/>
      </c>
      <c s="72" t="str">
        <f>IF('S.D.PASTE SHEET'!H1419="","",UPPER('S.D.PASTE SHEET'!H1419))</f>
        <v/>
      </c>
      <c s="72" t="str">
        <f>IF('S.D.PASTE SHEET'!I1419="","",'S.D.PASTE SHEET'!I1419)</f>
        <v/>
      </c>
      <c s="73" t="str">
        <f>IF('S.D.PASTE SHEET'!J1419="","",'S.D.PASTE SHEET'!J1419)</f>
        <v/>
      </c>
      <c s="72" t="str">
        <f>IF('S.D.PASTE SHEET'!K1419="","",'S.D.PASTE SHEET'!K1419)</f>
        <v/>
      </c>
      <c s="72" t="str">
        <f>IF('S.D.PASTE SHEET'!L1419="","",'S.D.PASTE SHEET'!L1419)</f>
        <v/>
      </c>
      <c s="72" t="str">
        <f>IF('S.D.PASTE SHEET'!M1419="","",'S.D.PASTE SHEET'!M1419)</f>
        <v/>
      </c>
      <c s="72" t="str">
        <f>IF('S.D.PASTE SHEET'!N1419="","",'S.D.PASTE SHEET'!N1419)</f>
        <v/>
      </c>
      <c s="72" t="str">
        <f>IF('S.D.PASTE SHEET'!O1419="","",'S.D.PASTE SHEET'!O1419)</f>
        <v/>
      </c>
      <c s="72" t="str">
        <f>IF('S.D.PASTE SHEET'!P1419="","",'S.D.PASTE SHEET'!P1419)</f>
        <v/>
      </c>
      <c s="72" t="str">
        <f>IF('S.D.PASTE SHEET'!Q1419="","",'S.D.PASTE SHEET'!Q1419)</f>
        <v/>
      </c>
      <c s="72" t="str">
        <f>IF('S.D.PASTE SHEET'!R1419="","",'S.D.PASTE SHEET'!R1419)</f>
        <v/>
      </c>
      <c s="72" t="str">
        <f>IF('S.D.PASTE SHEET'!S1419="","",'S.D.PASTE SHEET'!S1419)</f>
        <v/>
      </c>
      <c s="72" t="str">
        <f>IF('S.D.PASTE SHEET'!T1419="","",'S.D.PASTE SHEET'!T1419)</f>
        <v/>
      </c>
      <c s="72" t="str">
        <f>IF('S.D.PASTE SHEET'!U1419="","",'S.D.PASTE SHEET'!U1419)</f>
        <v/>
      </c>
      <c s="72" t="str">
        <f>IF('S.D.PASTE SHEET'!V1419="","",'S.D.PASTE SHEET'!V1419)</f>
        <v/>
      </c>
      <c s="72" t="str">
        <f>IF('S.D.PASTE SHEET'!W1419="","",'S.D.PASTE SHEET'!W1419)</f>
        <v/>
      </c>
      <c s="72" t="str">
        <f>IF('S.D.PASTE SHEET'!X1419="","",'S.D.PASTE SHEET'!X1419)</f>
        <v/>
      </c>
      <c s="72" t="str">
        <f>IF('S.D.PASTE SHEET'!Y1419="","",'S.D.PASTE SHEET'!Y1419)</f>
        <v/>
      </c>
      <c s="72" t="str">
        <f>IF('S.D.PASTE SHEET'!Z1419="","",'S.D.PASTE SHEET'!Z1419)</f>
        <v/>
      </c>
      <c s="72" t="str">
        <f>IF('S.D.PASTE SHEET'!AA1419="","",'S.D.PASTE SHEET'!AA1419)</f>
        <v/>
      </c>
      <c s="72" t="str">
        <f>IF('S.D.PASTE SHEET'!AB1419="","",'S.D.PASTE SHEET'!AB1419)</f>
        <v/>
      </c>
      <c s="72" t="str">
        <f>IF('S.D.PASTE SHEET'!AC1419="","",'S.D.PASTE SHEET'!AC1419)</f>
        <v/>
      </c>
      <c s="72" t="str">
        <f>IF('S.D.PASTE SHEET'!AD1419="","",'S.D.PASTE SHEET'!AD1419)</f>
        <v/>
      </c>
      <c s="74"/>
      <c s="70" t="str">
        <f>IF(AK1419="","",IF(AK1419&gt;0,COUNT($AG$2:AG1419),""))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IF(BC1419="","",IF(BC1419&gt;0,COUNT($AY$2:AY1419),""))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0" spans="1:157" ht="15.75" customHeight="1">
      <c r="A1420" s="72" t="str">
        <f>IF('S.D.PASTE SHEET'!A1420="","",'S.D.PASTE SHEET'!A1420)</f>
        <v/>
      </c>
      <c s="72" t="str">
        <f>IF('S.D.PASTE SHEET'!B1420="","",'S.D.PASTE SHEET'!B1420)</f>
        <v/>
      </c>
      <c s="72" t="str">
        <f>IF('S.D.PASTE SHEET'!C1420="","",'S.D.PASTE SHEET'!C1420)</f>
        <v/>
      </c>
      <c s="73" t="str">
        <f>IF('S.D.PASTE SHEET'!D1420="","",'S.D.PASTE SHEET'!D1420)</f>
        <v/>
      </c>
      <c s="72" t="str">
        <f>IF('S.D.PASTE SHEET'!E1420="","",UPPER('S.D.PASTE SHEET'!E1420))</f>
        <v/>
      </c>
      <c s="72" t="str">
        <f>IF('S.D.PASTE SHEET'!F1420="","",'S.D.PASTE SHEET'!F1420)</f>
        <v/>
      </c>
      <c s="72" t="str">
        <f>IF('S.D.PASTE SHEET'!G1420="","",UPPER('S.D.PASTE SHEET'!G1420))</f>
        <v/>
      </c>
      <c s="72" t="str">
        <f>IF('S.D.PASTE SHEET'!H1420="","",UPPER('S.D.PASTE SHEET'!H1420))</f>
        <v/>
      </c>
      <c s="72" t="str">
        <f>IF('S.D.PASTE SHEET'!I1420="","",'S.D.PASTE SHEET'!I1420)</f>
        <v/>
      </c>
      <c s="73" t="str">
        <f>IF('S.D.PASTE SHEET'!J1420="","",'S.D.PASTE SHEET'!J1420)</f>
        <v/>
      </c>
      <c s="72" t="str">
        <f>IF('S.D.PASTE SHEET'!K1420="","",'S.D.PASTE SHEET'!K1420)</f>
        <v/>
      </c>
      <c s="72" t="str">
        <f>IF('S.D.PASTE SHEET'!L1420="","",'S.D.PASTE SHEET'!L1420)</f>
        <v/>
      </c>
      <c s="72" t="str">
        <f>IF('S.D.PASTE SHEET'!M1420="","",'S.D.PASTE SHEET'!M1420)</f>
        <v/>
      </c>
      <c s="72" t="str">
        <f>IF('S.D.PASTE SHEET'!N1420="","",'S.D.PASTE SHEET'!N1420)</f>
        <v/>
      </c>
      <c s="72" t="str">
        <f>IF('S.D.PASTE SHEET'!O1420="","",'S.D.PASTE SHEET'!O1420)</f>
        <v/>
      </c>
      <c s="72" t="str">
        <f>IF('S.D.PASTE SHEET'!P1420="","",'S.D.PASTE SHEET'!P1420)</f>
        <v/>
      </c>
      <c s="72" t="str">
        <f>IF('S.D.PASTE SHEET'!Q1420="","",'S.D.PASTE SHEET'!Q1420)</f>
        <v/>
      </c>
      <c s="72" t="str">
        <f>IF('S.D.PASTE SHEET'!R1420="","",'S.D.PASTE SHEET'!R1420)</f>
        <v/>
      </c>
      <c s="72" t="str">
        <f>IF('S.D.PASTE SHEET'!S1420="","",'S.D.PASTE SHEET'!S1420)</f>
        <v/>
      </c>
      <c s="72" t="str">
        <f>IF('S.D.PASTE SHEET'!T1420="","",'S.D.PASTE SHEET'!T1420)</f>
        <v/>
      </c>
      <c s="72" t="str">
        <f>IF('S.D.PASTE SHEET'!U1420="","",'S.D.PASTE SHEET'!U1420)</f>
        <v/>
      </c>
      <c s="72" t="str">
        <f>IF('S.D.PASTE SHEET'!V1420="","",'S.D.PASTE SHEET'!V1420)</f>
        <v/>
      </c>
      <c s="72" t="str">
        <f>IF('S.D.PASTE SHEET'!W1420="","",'S.D.PASTE SHEET'!W1420)</f>
        <v/>
      </c>
      <c s="72" t="str">
        <f>IF('S.D.PASTE SHEET'!X1420="","",'S.D.PASTE SHEET'!X1420)</f>
        <v/>
      </c>
      <c s="72" t="str">
        <f>IF('S.D.PASTE SHEET'!Y1420="","",'S.D.PASTE SHEET'!Y1420)</f>
        <v/>
      </c>
      <c s="72" t="str">
        <f>IF('S.D.PASTE SHEET'!Z1420="","",'S.D.PASTE SHEET'!Z1420)</f>
        <v/>
      </c>
      <c s="72" t="str">
        <f>IF('S.D.PASTE SHEET'!AA1420="","",'S.D.PASTE SHEET'!AA1420)</f>
        <v/>
      </c>
      <c s="72" t="str">
        <f>IF('S.D.PASTE SHEET'!AB1420="","",'S.D.PASTE SHEET'!AB1420)</f>
        <v/>
      </c>
      <c s="72" t="str">
        <f>IF('S.D.PASTE SHEET'!AC1420="","",'S.D.PASTE SHEET'!AC1420)</f>
        <v/>
      </c>
      <c s="72" t="str">
        <f>IF('S.D.PASTE SHEET'!AD1420="","",'S.D.PASTE SHEET'!AD1420)</f>
        <v/>
      </c>
      <c s="74"/>
      <c s="70" t="str">
        <f>IF(AK1420="","",IF(AK1420&gt;0,COUNT($AG$2:AG1420),""))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IF(BC1420="","",IF(BC1420&gt;0,COUNT($AY$2:AY1420),""))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1" spans="1:157" ht="15.75" customHeight="1">
      <c r="A1421" s="72" t="str">
        <f>IF('S.D.PASTE SHEET'!A1421="","",'S.D.PASTE SHEET'!A1421)</f>
        <v/>
      </c>
      <c s="72" t="str">
        <f>IF('S.D.PASTE SHEET'!B1421="","",'S.D.PASTE SHEET'!B1421)</f>
        <v/>
      </c>
      <c s="72" t="str">
        <f>IF('S.D.PASTE SHEET'!C1421="","",'S.D.PASTE SHEET'!C1421)</f>
        <v/>
      </c>
      <c s="73" t="str">
        <f>IF('S.D.PASTE SHEET'!D1421="","",'S.D.PASTE SHEET'!D1421)</f>
        <v/>
      </c>
      <c s="72" t="str">
        <f>IF('S.D.PASTE SHEET'!E1421="","",UPPER('S.D.PASTE SHEET'!E1421))</f>
        <v/>
      </c>
      <c s="72" t="str">
        <f>IF('S.D.PASTE SHEET'!F1421="","",'S.D.PASTE SHEET'!F1421)</f>
        <v/>
      </c>
      <c s="72" t="str">
        <f>IF('S.D.PASTE SHEET'!G1421="","",UPPER('S.D.PASTE SHEET'!G1421))</f>
        <v/>
      </c>
      <c s="72" t="str">
        <f>IF('S.D.PASTE SHEET'!H1421="","",UPPER('S.D.PASTE SHEET'!H1421))</f>
        <v/>
      </c>
      <c s="72" t="str">
        <f>IF('S.D.PASTE SHEET'!I1421="","",'S.D.PASTE SHEET'!I1421)</f>
        <v/>
      </c>
      <c s="73" t="str">
        <f>IF('S.D.PASTE SHEET'!J1421="","",'S.D.PASTE SHEET'!J1421)</f>
        <v/>
      </c>
      <c s="72" t="str">
        <f>IF('S.D.PASTE SHEET'!K1421="","",'S.D.PASTE SHEET'!K1421)</f>
        <v/>
      </c>
      <c s="72" t="str">
        <f>IF('S.D.PASTE SHEET'!L1421="","",'S.D.PASTE SHEET'!L1421)</f>
        <v/>
      </c>
      <c s="72" t="str">
        <f>IF('S.D.PASTE SHEET'!M1421="","",'S.D.PASTE SHEET'!M1421)</f>
        <v/>
      </c>
      <c s="72" t="str">
        <f>IF('S.D.PASTE SHEET'!N1421="","",'S.D.PASTE SHEET'!N1421)</f>
        <v/>
      </c>
      <c s="72" t="str">
        <f>IF('S.D.PASTE SHEET'!O1421="","",'S.D.PASTE SHEET'!O1421)</f>
        <v/>
      </c>
      <c s="72" t="str">
        <f>IF('S.D.PASTE SHEET'!P1421="","",'S.D.PASTE SHEET'!P1421)</f>
        <v/>
      </c>
      <c s="72" t="str">
        <f>IF('S.D.PASTE SHEET'!Q1421="","",'S.D.PASTE SHEET'!Q1421)</f>
        <v/>
      </c>
      <c s="72" t="str">
        <f>IF('S.D.PASTE SHEET'!R1421="","",'S.D.PASTE SHEET'!R1421)</f>
        <v/>
      </c>
      <c s="72" t="str">
        <f>IF('S.D.PASTE SHEET'!S1421="","",'S.D.PASTE SHEET'!S1421)</f>
        <v/>
      </c>
      <c s="72" t="str">
        <f>IF('S.D.PASTE SHEET'!T1421="","",'S.D.PASTE SHEET'!T1421)</f>
        <v/>
      </c>
      <c s="72" t="str">
        <f>IF('S.D.PASTE SHEET'!U1421="","",'S.D.PASTE SHEET'!U1421)</f>
        <v/>
      </c>
      <c s="72" t="str">
        <f>IF('S.D.PASTE SHEET'!V1421="","",'S.D.PASTE SHEET'!V1421)</f>
        <v/>
      </c>
      <c s="72" t="str">
        <f>IF('S.D.PASTE SHEET'!W1421="","",'S.D.PASTE SHEET'!W1421)</f>
        <v/>
      </c>
      <c s="72" t="str">
        <f>IF('S.D.PASTE SHEET'!X1421="","",'S.D.PASTE SHEET'!X1421)</f>
        <v/>
      </c>
      <c s="72" t="str">
        <f>IF('S.D.PASTE SHEET'!Y1421="","",'S.D.PASTE SHEET'!Y1421)</f>
        <v/>
      </c>
      <c s="72" t="str">
        <f>IF('S.D.PASTE SHEET'!Z1421="","",'S.D.PASTE SHEET'!Z1421)</f>
        <v/>
      </c>
      <c s="72" t="str">
        <f>IF('S.D.PASTE SHEET'!AA1421="","",'S.D.PASTE SHEET'!AA1421)</f>
        <v/>
      </c>
      <c s="72" t="str">
        <f>IF('S.D.PASTE SHEET'!AB1421="","",'S.D.PASTE SHEET'!AB1421)</f>
        <v/>
      </c>
      <c s="72" t="str">
        <f>IF('S.D.PASTE SHEET'!AC1421="","",'S.D.PASTE SHEET'!AC1421)</f>
        <v/>
      </c>
      <c s="72" t="str">
        <f>IF('S.D.PASTE SHEET'!AD1421="","",'S.D.PASTE SHEET'!AD1421)</f>
        <v/>
      </c>
      <c s="74"/>
      <c s="70" t="str">
        <f>IF(AK1421="","",IF(AK1421&gt;0,COUNT($AG$2:AG1421),""))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IF(BC1421="","",IF(BC1421&gt;0,COUNT($AY$2:AY1421),""))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2" spans="1:157" ht="15.75" customHeight="1">
      <c r="A1422" s="72" t="str">
        <f>IF('S.D.PASTE SHEET'!A1422="","",'S.D.PASTE SHEET'!A1422)</f>
        <v/>
      </c>
      <c s="72" t="str">
        <f>IF('S.D.PASTE SHEET'!B1422="","",'S.D.PASTE SHEET'!B1422)</f>
        <v/>
      </c>
      <c s="72" t="str">
        <f>IF('S.D.PASTE SHEET'!C1422="","",'S.D.PASTE SHEET'!C1422)</f>
        <v/>
      </c>
      <c s="73" t="str">
        <f>IF('S.D.PASTE SHEET'!D1422="","",'S.D.PASTE SHEET'!D1422)</f>
        <v/>
      </c>
      <c s="72" t="str">
        <f>IF('S.D.PASTE SHEET'!E1422="","",UPPER('S.D.PASTE SHEET'!E1422))</f>
        <v/>
      </c>
      <c s="72" t="str">
        <f>IF('S.D.PASTE SHEET'!F1422="","",'S.D.PASTE SHEET'!F1422)</f>
        <v/>
      </c>
      <c s="72" t="str">
        <f>IF('S.D.PASTE SHEET'!G1422="","",UPPER('S.D.PASTE SHEET'!G1422))</f>
        <v/>
      </c>
      <c s="72" t="str">
        <f>IF('S.D.PASTE SHEET'!H1422="","",UPPER('S.D.PASTE SHEET'!H1422))</f>
        <v/>
      </c>
      <c s="72" t="str">
        <f>IF('S.D.PASTE SHEET'!I1422="","",'S.D.PASTE SHEET'!I1422)</f>
        <v/>
      </c>
      <c s="73" t="str">
        <f>IF('S.D.PASTE SHEET'!J1422="","",'S.D.PASTE SHEET'!J1422)</f>
        <v/>
      </c>
      <c s="72" t="str">
        <f>IF('S.D.PASTE SHEET'!K1422="","",'S.D.PASTE SHEET'!K1422)</f>
        <v/>
      </c>
      <c s="72" t="str">
        <f>IF('S.D.PASTE SHEET'!L1422="","",'S.D.PASTE SHEET'!L1422)</f>
        <v/>
      </c>
      <c s="72" t="str">
        <f>IF('S.D.PASTE SHEET'!M1422="","",'S.D.PASTE SHEET'!M1422)</f>
        <v/>
      </c>
      <c s="72" t="str">
        <f>IF('S.D.PASTE SHEET'!N1422="","",'S.D.PASTE SHEET'!N1422)</f>
        <v/>
      </c>
      <c s="72" t="str">
        <f>IF('S.D.PASTE SHEET'!O1422="","",'S.D.PASTE SHEET'!O1422)</f>
        <v/>
      </c>
      <c s="72" t="str">
        <f>IF('S.D.PASTE SHEET'!P1422="","",'S.D.PASTE SHEET'!P1422)</f>
        <v/>
      </c>
      <c s="72" t="str">
        <f>IF('S.D.PASTE SHEET'!Q1422="","",'S.D.PASTE SHEET'!Q1422)</f>
        <v/>
      </c>
      <c s="72" t="str">
        <f>IF('S.D.PASTE SHEET'!R1422="","",'S.D.PASTE SHEET'!R1422)</f>
        <v/>
      </c>
      <c s="72" t="str">
        <f>IF('S.D.PASTE SHEET'!S1422="","",'S.D.PASTE SHEET'!S1422)</f>
        <v/>
      </c>
      <c s="72" t="str">
        <f>IF('S.D.PASTE SHEET'!T1422="","",'S.D.PASTE SHEET'!T1422)</f>
        <v/>
      </c>
      <c s="72" t="str">
        <f>IF('S.D.PASTE SHEET'!U1422="","",'S.D.PASTE SHEET'!U1422)</f>
        <v/>
      </c>
      <c s="72" t="str">
        <f>IF('S.D.PASTE SHEET'!V1422="","",'S.D.PASTE SHEET'!V1422)</f>
        <v/>
      </c>
      <c s="72" t="str">
        <f>IF('S.D.PASTE SHEET'!W1422="","",'S.D.PASTE SHEET'!W1422)</f>
        <v/>
      </c>
      <c s="72" t="str">
        <f>IF('S.D.PASTE SHEET'!X1422="","",'S.D.PASTE SHEET'!X1422)</f>
        <v/>
      </c>
      <c s="72" t="str">
        <f>IF('S.D.PASTE SHEET'!Y1422="","",'S.D.PASTE SHEET'!Y1422)</f>
        <v/>
      </c>
      <c s="72" t="str">
        <f>IF('S.D.PASTE SHEET'!Z1422="","",'S.D.PASTE SHEET'!Z1422)</f>
        <v/>
      </c>
      <c s="72" t="str">
        <f>IF('S.D.PASTE SHEET'!AA1422="","",'S.D.PASTE SHEET'!AA1422)</f>
        <v/>
      </c>
      <c s="72" t="str">
        <f>IF('S.D.PASTE SHEET'!AB1422="","",'S.D.PASTE SHEET'!AB1422)</f>
        <v/>
      </c>
      <c s="72" t="str">
        <f>IF('S.D.PASTE SHEET'!AC1422="","",'S.D.PASTE SHEET'!AC1422)</f>
        <v/>
      </c>
      <c s="72" t="str">
        <f>IF('S.D.PASTE SHEET'!AD1422="","",'S.D.PASTE SHEET'!AD1422)</f>
        <v/>
      </c>
      <c s="74"/>
      <c s="70" t="str">
        <f>IF(AK1422="","",IF(AK1422&gt;0,COUNT($AG$2:AG1422),""))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IF(BC1422="","",IF(BC1422&gt;0,COUNT($AY$2:AY1422),""))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3" spans="1:157" ht="15.75" customHeight="1">
      <c r="A1423" s="72" t="str">
        <f>IF('S.D.PASTE SHEET'!A1423="","",'S.D.PASTE SHEET'!A1423)</f>
        <v/>
      </c>
      <c s="72" t="str">
        <f>IF('S.D.PASTE SHEET'!B1423="","",'S.D.PASTE SHEET'!B1423)</f>
        <v/>
      </c>
      <c s="72" t="str">
        <f>IF('S.D.PASTE SHEET'!C1423="","",'S.D.PASTE SHEET'!C1423)</f>
        <v/>
      </c>
      <c s="73" t="str">
        <f>IF('S.D.PASTE SHEET'!D1423="","",'S.D.PASTE SHEET'!D1423)</f>
        <v/>
      </c>
      <c s="72" t="str">
        <f>IF('S.D.PASTE SHEET'!E1423="","",UPPER('S.D.PASTE SHEET'!E1423))</f>
        <v/>
      </c>
      <c s="72" t="str">
        <f>IF('S.D.PASTE SHEET'!F1423="","",'S.D.PASTE SHEET'!F1423)</f>
        <v/>
      </c>
      <c s="72" t="str">
        <f>IF('S.D.PASTE SHEET'!G1423="","",UPPER('S.D.PASTE SHEET'!G1423))</f>
        <v/>
      </c>
      <c s="72" t="str">
        <f>IF('S.D.PASTE SHEET'!H1423="","",UPPER('S.D.PASTE SHEET'!H1423))</f>
        <v/>
      </c>
      <c s="72" t="str">
        <f>IF('S.D.PASTE SHEET'!I1423="","",'S.D.PASTE SHEET'!I1423)</f>
        <v/>
      </c>
      <c s="73" t="str">
        <f>IF('S.D.PASTE SHEET'!J1423="","",'S.D.PASTE SHEET'!J1423)</f>
        <v/>
      </c>
      <c s="72" t="str">
        <f>IF('S.D.PASTE SHEET'!K1423="","",'S.D.PASTE SHEET'!K1423)</f>
        <v/>
      </c>
      <c s="72" t="str">
        <f>IF('S.D.PASTE SHEET'!L1423="","",'S.D.PASTE SHEET'!L1423)</f>
        <v/>
      </c>
      <c s="72" t="str">
        <f>IF('S.D.PASTE SHEET'!M1423="","",'S.D.PASTE SHEET'!M1423)</f>
        <v/>
      </c>
      <c s="72" t="str">
        <f>IF('S.D.PASTE SHEET'!N1423="","",'S.D.PASTE SHEET'!N1423)</f>
        <v/>
      </c>
      <c s="72" t="str">
        <f>IF('S.D.PASTE SHEET'!O1423="","",'S.D.PASTE SHEET'!O1423)</f>
        <v/>
      </c>
      <c s="72" t="str">
        <f>IF('S.D.PASTE SHEET'!P1423="","",'S.D.PASTE SHEET'!P1423)</f>
        <v/>
      </c>
      <c s="72" t="str">
        <f>IF('S.D.PASTE SHEET'!Q1423="","",'S.D.PASTE SHEET'!Q1423)</f>
        <v/>
      </c>
      <c s="72" t="str">
        <f>IF('S.D.PASTE SHEET'!R1423="","",'S.D.PASTE SHEET'!R1423)</f>
        <v/>
      </c>
      <c s="72" t="str">
        <f>IF('S.D.PASTE SHEET'!S1423="","",'S.D.PASTE SHEET'!S1423)</f>
        <v/>
      </c>
      <c s="72" t="str">
        <f>IF('S.D.PASTE SHEET'!T1423="","",'S.D.PASTE SHEET'!T1423)</f>
        <v/>
      </c>
      <c s="72" t="str">
        <f>IF('S.D.PASTE SHEET'!U1423="","",'S.D.PASTE SHEET'!U1423)</f>
        <v/>
      </c>
      <c s="72" t="str">
        <f>IF('S.D.PASTE SHEET'!V1423="","",'S.D.PASTE SHEET'!V1423)</f>
        <v/>
      </c>
      <c s="72" t="str">
        <f>IF('S.D.PASTE SHEET'!W1423="","",'S.D.PASTE SHEET'!W1423)</f>
        <v/>
      </c>
      <c s="72" t="str">
        <f>IF('S.D.PASTE SHEET'!X1423="","",'S.D.PASTE SHEET'!X1423)</f>
        <v/>
      </c>
      <c s="72" t="str">
        <f>IF('S.D.PASTE SHEET'!Y1423="","",'S.D.PASTE SHEET'!Y1423)</f>
        <v/>
      </c>
      <c s="72" t="str">
        <f>IF('S.D.PASTE SHEET'!Z1423="","",'S.D.PASTE SHEET'!Z1423)</f>
        <v/>
      </c>
      <c s="72" t="str">
        <f>IF('S.D.PASTE SHEET'!AA1423="","",'S.D.PASTE SHEET'!AA1423)</f>
        <v/>
      </c>
      <c s="72" t="str">
        <f>IF('S.D.PASTE SHEET'!AB1423="","",'S.D.PASTE SHEET'!AB1423)</f>
        <v/>
      </c>
      <c s="72" t="str">
        <f>IF('S.D.PASTE SHEET'!AC1423="","",'S.D.PASTE SHEET'!AC1423)</f>
        <v/>
      </c>
      <c s="72" t="str">
        <f>IF('S.D.PASTE SHEET'!AD1423="","",'S.D.PASTE SHEET'!AD1423)</f>
        <v/>
      </c>
      <c s="74"/>
      <c s="70" t="str">
        <f>IF(AK1423="","",IF(AK1423&gt;0,COUNT($AG$2:AG1423),""))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IF(BC1423="","",IF(BC1423&gt;0,COUNT($AY$2:AY1423),""))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4" spans="1:157" ht="15.75" customHeight="1">
      <c r="A1424" s="72" t="str">
        <f>IF('S.D.PASTE SHEET'!A1424="","",'S.D.PASTE SHEET'!A1424)</f>
        <v/>
      </c>
      <c s="72" t="str">
        <f>IF('S.D.PASTE SHEET'!B1424="","",'S.D.PASTE SHEET'!B1424)</f>
        <v/>
      </c>
      <c s="72" t="str">
        <f>IF('S.D.PASTE SHEET'!C1424="","",'S.D.PASTE SHEET'!C1424)</f>
        <v/>
      </c>
      <c s="73" t="str">
        <f>IF('S.D.PASTE SHEET'!D1424="","",'S.D.PASTE SHEET'!D1424)</f>
        <v/>
      </c>
      <c s="72" t="str">
        <f>IF('S.D.PASTE SHEET'!E1424="","",UPPER('S.D.PASTE SHEET'!E1424))</f>
        <v/>
      </c>
      <c s="72" t="str">
        <f>IF('S.D.PASTE SHEET'!F1424="","",'S.D.PASTE SHEET'!F1424)</f>
        <v/>
      </c>
      <c s="72" t="str">
        <f>IF('S.D.PASTE SHEET'!G1424="","",UPPER('S.D.PASTE SHEET'!G1424))</f>
        <v/>
      </c>
      <c s="72" t="str">
        <f>IF('S.D.PASTE SHEET'!H1424="","",UPPER('S.D.PASTE SHEET'!H1424))</f>
        <v/>
      </c>
      <c s="72" t="str">
        <f>IF('S.D.PASTE SHEET'!I1424="","",'S.D.PASTE SHEET'!I1424)</f>
        <v/>
      </c>
      <c s="73" t="str">
        <f>IF('S.D.PASTE SHEET'!J1424="","",'S.D.PASTE SHEET'!J1424)</f>
        <v/>
      </c>
      <c s="72" t="str">
        <f>IF('S.D.PASTE SHEET'!K1424="","",'S.D.PASTE SHEET'!K1424)</f>
        <v/>
      </c>
      <c s="72" t="str">
        <f>IF('S.D.PASTE SHEET'!L1424="","",'S.D.PASTE SHEET'!L1424)</f>
        <v/>
      </c>
      <c s="72" t="str">
        <f>IF('S.D.PASTE SHEET'!M1424="","",'S.D.PASTE SHEET'!M1424)</f>
        <v/>
      </c>
      <c s="72" t="str">
        <f>IF('S.D.PASTE SHEET'!N1424="","",'S.D.PASTE SHEET'!N1424)</f>
        <v/>
      </c>
      <c s="72" t="str">
        <f>IF('S.D.PASTE SHEET'!O1424="","",'S.D.PASTE SHEET'!O1424)</f>
        <v/>
      </c>
      <c s="72" t="str">
        <f>IF('S.D.PASTE SHEET'!P1424="","",'S.D.PASTE SHEET'!P1424)</f>
        <v/>
      </c>
      <c s="72" t="str">
        <f>IF('S.D.PASTE SHEET'!Q1424="","",'S.D.PASTE SHEET'!Q1424)</f>
        <v/>
      </c>
      <c s="72" t="str">
        <f>IF('S.D.PASTE SHEET'!R1424="","",'S.D.PASTE SHEET'!R1424)</f>
        <v/>
      </c>
      <c s="72" t="str">
        <f>IF('S.D.PASTE SHEET'!S1424="","",'S.D.PASTE SHEET'!S1424)</f>
        <v/>
      </c>
      <c s="72" t="str">
        <f>IF('S.D.PASTE SHEET'!T1424="","",'S.D.PASTE SHEET'!T1424)</f>
        <v/>
      </c>
      <c s="72" t="str">
        <f>IF('S.D.PASTE SHEET'!U1424="","",'S.D.PASTE SHEET'!U1424)</f>
        <v/>
      </c>
      <c s="72" t="str">
        <f>IF('S.D.PASTE SHEET'!V1424="","",'S.D.PASTE SHEET'!V1424)</f>
        <v/>
      </c>
      <c s="72" t="str">
        <f>IF('S.D.PASTE SHEET'!W1424="","",'S.D.PASTE SHEET'!W1424)</f>
        <v/>
      </c>
      <c s="72" t="str">
        <f>IF('S.D.PASTE SHEET'!X1424="","",'S.D.PASTE SHEET'!X1424)</f>
        <v/>
      </c>
      <c s="72" t="str">
        <f>IF('S.D.PASTE SHEET'!Y1424="","",'S.D.PASTE SHEET'!Y1424)</f>
        <v/>
      </c>
      <c s="72" t="str">
        <f>IF('S.D.PASTE SHEET'!Z1424="","",'S.D.PASTE SHEET'!Z1424)</f>
        <v/>
      </c>
      <c s="72" t="str">
        <f>IF('S.D.PASTE SHEET'!AA1424="","",'S.D.PASTE SHEET'!AA1424)</f>
        <v/>
      </c>
      <c s="72" t="str">
        <f>IF('S.D.PASTE SHEET'!AB1424="","",'S.D.PASTE SHEET'!AB1424)</f>
        <v/>
      </c>
      <c s="72" t="str">
        <f>IF('S.D.PASTE SHEET'!AC1424="","",'S.D.PASTE SHEET'!AC1424)</f>
        <v/>
      </c>
      <c s="72" t="str">
        <f>IF('S.D.PASTE SHEET'!AD1424="","",'S.D.PASTE SHEET'!AD1424)</f>
        <v/>
      </c>
      <c s="74"/>
      <c s="70" t="str">
        <f>IF(AK1424="","",IF(AK1424&gt;0,COUNT($AG$2:AG1424),""))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IF(BC1424="","",IF(BC1424&gt;0,COUNT($AY$2:AY1424),""))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5" spans="1:157" ht="15.75" customHeight="1">
      <c r="A1425" s="72" t="str">
        <f>IF('S.D.PASTE SHEET'!A1425="","",'S.D.PASTE SHEET'!A1425)</f>
        <v/>
      </c>
      <c s="72" t="str">
        <f>IF('S.D.PASTE SHEET'!B1425="","",'S.D.PASTE SHEET'!B1425)</f>
        <v/>
      </c>
      <c s="72" t="str">
        <f>IF('S.D.PASTE SHEET'!C1425="","",'S.D.PASTE SHEET'!C1425)</f>
        <v/>
      </c>
      <c s="73" t="str">
        <f>IF('S.D.PASTE SHEET'!D1425="","",'S.D.PASTE SHEET'!D1425)</f>
        <v/>
      </c>
      <c s="72" t="str">
        <f>IF('S.D.PASTE SHEET'!E1425="","",UPPER('S.D.PASTE SHEET'!E1425))</f>
        <v/>
      </c>
      <c s="72" t="str">
        <f>IF('S.D.PASTE SHEET'!F1425="","",'S.D.PASTE SHEET'!F1425)</f>
        <v/>
      </c>
      <c s="72" t="str">
        <f>IF('S.D.PASTE SHEET'!G1425="","",UPPER('S.D.PASTE SHEET'!G1425))</f>
        <v/>
      </c>
      <c s="72" t="str">
        <f>IF('S.D.PASTE SHEET'!H1425="","",UPPER('S.D.PASTE SHEET'!H1425))</f>
        <v/>
      </c>
      <c s="72" t="str">
        <f>IF('S.D.PASTE SHEET'!I1425="","",'S.D.PASTE SHEET'!I1425)</f>
        <v/>
      </c>
      <c s="73" t="str">
        <f>IF('S.D.PASTE SHEET'!J1425="","",'S.D.PASTE SHEET'!J1425)</f>
        <v/>
      </c>
      <c s="72" t="str">
        <f>IF('S.D.PASTE SHEET'!K1425="","",'S.D.PASTE SHEET'!K1425)</f>
        <v/>
      </c>
      <c s="72" t="str">
        <f>IF('S.D.PASTE SHEET'!L1425="","",'S.D.PASTE SHEET'!L1425)</f>
        <v/>
      </c>
      <c s="72" t="str">
        <f>IF('S.D.PASTE SHEET'!M1425="","",'S.D.PASTE SHEET'!M1425)</f>
        <v/>
      </c>
      <c s="72" t="str">
        <f>IF('S.D.PASTE SHEET'!N1425="","",'S.D.PASTE SHEET'!N1425)</f>
        <v/>
      </c>
      <c s="72" t="str">
        <f>IF('S.D.PASTE SHEET'!O1425="","",'S.D.PASTE SHEET'!O1425)</f>
        <v/>
      </c>
      <c s="72" t="str">
        <f>IF('S.D.PASTE SHEET'!P1425="","",'S.D.PASTE SHEET'!P1425)</f>
        <v/>
      </c>
      <c s="72" t="str">
        <f>IF('S.D.PASTE SHEET'!Q1425="","",'S.D.PASTE SHEET'!Q1425)</f>
        <v/>
      </c>
      <c s="72" t="str">
        <f>IF('S.D.PASTE SHEET'!R1425="","",'S.D.PASTE SHEET'!R1425)</f>
        <v/>
      </c>
      <c s="72" t="str">
        <f>IF('S.D.PASTE SHEET'!S1425="","",'S.D.PASTE SHEET'!S1425)</f>
        <v/>
      </c>
      <c s="72" t="str">
        <f>IF('S.D.PASTE SHEET'!T1425="","",'S.D.PASTE SHEET'!T1425)</f>
        <v/>
      </c>
      <c s="72" t="str">
        <f>IF('S.D.PASTE SHEET'!U1425="","",'S.D.PASTE SHEET'!U1425)</f>
        <v/>
      </c>
      <c s="72" t="str">
        <f>IF('S.D.PASTE SHEET'!V1425="","",'S.D.PASTE SHEET'!V1425)</f>
        <v/>
      </c>
      <c s="72" t="str">
        <f>IF('S.D.PASTE SHEET'!W1425="","",'S.D.PASTE SHEET'!W1425)</f>
        <v/>
      </c>
      <c s="72" t="str">
        <f>IF('S.D.PASTE SHEET'!X1425="","",'S.D.PASTE SHEET'!X1425)</f>
        <v/>
      </c>
      <c s="72" t="str">
        <f>IF('S.D.PASTE SHEET'!Y1425="","",'S.D.PASTE SHEET'!Y1425)</f>
        <v/>
      </c>
      <c s="72" t="str">
        <f>IF('S.D.PASTE SHEET'!Z1425="","",'S.D.PASTE SHEET'!Z1425)</f>
        <v/>
      </c>
      <c s="72" t="str">
        <f>IF('S.D.PASTE SHEET'!AA1425="","",'S.D.PASTE SHEET'!AA1425)</f>
        <v/>
      </c>
      <c s="72" t="str">
        <f>IF('S.D.PASTE SHEET'!AB1425="","",'S.D.PASTE SHEET'!AB1425)</f>
        <v/>
      </c>
      <c s="72" t="str">
        <f>IF('S.D.PASTE SHEET'!AC1425="","",'S.D.PASTE SHEET'!AC1425)</f>
        <v/>
      </c>
      <c s="72" t="str">
        <f>IF('S.D.PASTE SHEET'!AD1425="","",'S.D.PASTE SHEET'!AD1425)</f>
        <v/>
      </c>
      <c s="74"/>
      <c s="70" t="str">
        <f>IF(AK1425="","",IF(AK1425&gt;0,COUNT($AG$2:AG1425),""))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IF(BC1425="","",IF(BC1425&gt;0,COUNT($AY$2:AY1425),""))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6" spans="1:157" ht="15.75" customHeight="1">
      <c r="A1426" s="72" t="str">
        <f>IF('S.D.PASTE SHEET'!A1426="","",'S.D.PASTE SHEET'!A1426)</f>
        <v/>
      </c>
      <c s="72" t="str">
        <f>IF('S.D.PASTE SHEET'!B1426="","",'S.D.PASTE SHEET'!B1426)</f>
        <v/>
      </c>
      <c s="72" t="str">
        <f>IF('S.D.PASTE SHEET'!C1426="","",'S.D.PASTE SHEET'!C1426)</f>
        <v/>
      </c>
      <c s="73" t="str">
        <f>IF('S.D.PASTE SHEET'!D1426="","",'S.D.PASTE SHEET'!D1426)</f>
        <v/>
      </c>
      <c s="72" t="str">
        <f>IF('S.D.PASTE SHEET'!E1426="","",UPPER('S.D.PASTE SHEET'!E1426))</f>
        <v/>
      </c>
      <c s="72" t="str">
        <f>IF('S.D.PASTE SHEET'!F1426="","",'S.D.PASTE SHEET'!F1426)</f>
        <v/>
      </c>
      <c s="72" t="str">
        <f>IF('S.D.PASTE SHEET'!G1426="","",UPPER('S.D.PASTE SHEET'!G1426))</f>
        <v/>
      </c>
      <c s="72" t="str">
        <f>IF('S.D.PASTE SHEET'!H1426="","",UPPER('S.D.PASTE SHEET'!H1426))</f>
        <v/>
      </c>
      <c s="72" t="str">
        <f>IF('S.D.PASTE SHEET'!I1426="","",'S.D.PASTE SHEET'!I1426)</f>
        <v/>
      </c>
      <c s="73" t="str">
        <f>IF('S.D.PASTE SHEET'!J1426="","",'S.D.PASTE SHEET'!J1426)</f>
        <v/>
      </c>
      <c s="72" t="str">
        <f>IF('S.D.PASTE SHEET'!K1426="","",'S.D.PASTE SHEET'!K1426)</f>
        <v/>
      </c>
      <c s="72" t="str">
        <f>IF('S.D.PASTE SHEET'!L1426="","",'S.D.PASTE SHEET'!L1426)</f>
        <v/>
      </c>
      <c s="72" t="str">
        <f>IF('S.D.PASTE SHEET'!M1426="","",'S.D.PASTE SHEET'!M1426)</f>
        <v/>
      </c>
      <c s="72" t="str">
        <f>IF('S.D.PASTE SHEET'!N1426="","",'S.D.PASTE SHEET'!N1426)</f>
        <v/>
      </c>
      <c s="72" t="str">
        <f>IF('S.D.PASTE SHEET'!O1426="","",'S.D.PASTE SHEET'!O1426)</f>
        <v/>
      </c>
      <c s="72" t="str">
        <f>IF('S.D.PASTE SHEET'!P1426="","",'S.D.PASTE SHEET'!P1426)</f>
        <v/>
      </c>
      <c s="72" t="str">
        <f>IF('S.D.PASTE SHEET'!Q1426="","",'S.D.PASTE SHEET'!Q1426)</f>
        <v/>
      </c>
      <c s="72" t="str">
        <f>IF('S.D.PASTE SHEET'!R1426="","",'S.D.PASTE SHEET'!R1426)</f>
        <v/>
      </c>
      <c s="72" t="str">
        <f>IF('S.D.PASTE SHEET'!S1426="","",'S.D.PASTE SHEET'!S1426)</f>
        <v/>
      </c>
      <c s="72" t="str">
        <f>IF('S.D.PASTE SHEET'!T1426="","",'S.D.PASTE SHEET'!T1426)</f>
        <v/>
      </c>
      <c s="72" t="str">
        <f>IF('S.D.PASTE SHEET'!U1426="","",'S.D.PASTE SHEET'!U1426)</f>
        <v/>
      </c>
      <c s="72" t="str">
        <f>IF('S.D.PASTE SHEET'!V1426="","",'S.D.PASTE SHEET'!V1426)</f>
        <v/>
      </c>
      <c s="72" t="str">
        <f>IF('S.D.PASTE SHEET'!W1426="","",'S.D.PASTE SHEET'!W1426)</f>
        <v/>
      </c>
      <c s="72" t="str">
        <f>IF('S.D.PASTE SHEET'!X1426="","",'S.D.PASTE SHEET'!X1426)</f>
        <v/>
      </c>
      <c s="72" t="str">
        <f>IF('S.D.PASTE SHEET'!Y1426="","",'S.D.PASTE SHEET'!Y1426)</f>
        <v/>
      </c>
      <c s="72" t="str">
        <f>IF('S.D.PASTE SHEET'!Z1426="","",'S.D.PASTE SHEET'!Z1426)</f>
        <v/>
      </c>
      <c s="72" t="str">
        <f>IF('S.D.PASTE SHEET'!AA1426="","",'S.D.PASTE SHEET'!AA1426)</f>
        <v/>
      </c>
      <c s="72" t="str">
        <f>IF('S.D.PASTE SHEET'!AB1426="","",'S.D.PASTE SHEET'!AB1426)</f>
        <v/>
      </c>
      <c s="72" t="str">
        <f>IF('S.D.PASTE SHEET'!AC1426="","",'S.D.PASTE SHEET'!AC1426)</f>
        <v/>
      </c>
      <c s="72" t="str">
        <f>IF('S.D.PASTE SHEET'!AD1426="","",'S.D.PASTE SHEET'!AD1426)</f>
        <v/>
      </c>
      <c s="74"/>
      <c s="70" t="str">
        <f>IF(AK1426="","",IF(AK1426&gt;0,COUNT($AG$2:AG1426),""))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IF(BC1426="","",IF(BC1426&gt;0,COUNT($AY$2:AY1426),""))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7" spans="1:157" ht="15.75" customHeight="1">
      <c r="A1427" s="72" t="str">
        <f>IF('S.D.PASTE SHEET'!A1427="","",'S.D.PASTE SHEET'!A1427)</f>
        <v/>
      </c>
      <c s="72" t="str">
        <f>IF('S.D.PASTE SHEET'!B1427="","",'S.D.PASTE SHEET'!B1427)</f>
        <v/>
      </c>
      <c s="72" t="str">
        <f>IF('S.D.PASTE SHEET'!C1427="","",'S.D.PASTE SHEET'!C1427)</f>
        <v/>
      </c>
      <c s="73" t="str">
        <f>IF('S.D.PASTE SHEET'!D1427="","",'S.D.PASTE SHEET'!D1427)</f>
        <v/>
      </c>
      <c s="72" t="str">
        <f>IF('S.D.PASTE SHEET'!E1427="","",UPPER('S.D.PASTE SHEET'!E1427))</f>
        <v/>
      </c>
      <c s="72" t="str">
        <f>IF('S.D.PASTE SHEET'!F1427="","",'S.D.PASTE SHEET'!F1427)</f>
        <v/>
      </c>
      <c s="72" t="str">
        <f>IF('S.D.PASTE SHEET'!G1427="","",UPPER('S.D.PASTE SHEET'!G1427))</f>
        <v/>
      </c>
      <c s="72" t="str">
        <f>IF('S.D.PASTE SHEET'!H1427="","",UPPER('S.D.PASTE SHEET'!H1427))</f>
        <v/>
      </c>
      <c s="72" t="str">
        <f>IF('S.D.PASTE SHEET'!I1427="","",'S.D.PASTE SHEET'!I1427)</f>
        <v/>
      </c>
      <c s="73" t="str">
        <f>IF('S.D.PASTE SHEET'!J1427="","",'S.D.PASTE SHEET'!J1427)</f>
        <v/>
      </c>
      <c s="72" t="str">
        <f>IF('S.D.PASTE SHEET'!K1427="","",'S.D.PASTE SHEET'!K1427)</f>
        <v/>
      </c>
      <c s="72" t="str">
        <f>IF('S.D.PASTE SHEET'!L1427="","",'S.D.PASTE SHEET'!L1427)</f>
        <v/>
      </c>
      <c s="72" t="str">
        <f>IF('S.D.PASTE SHEET'!M1427="","",'S.D.PASTE SHEET'!M1427)</f>
        <v/>
      </c>
      <c s="72" t="str">
        <f>IF('S.D.PASTE SHEET'!N1427="","",'S.D.PASTE SHEET'!N1427)</f>
        <v/>
      </c>
      <c s="72" t="str">
        <f>IF('S.D.PASTE SHEET'!O1427="","",'S.D.PASTE SHEET'!O1427)</f>
        <v/>
      </c>
      <c s="72" t="str">
        <f>IF('S.D.PASTE SHEET'!P1427="","",'S.D.PASTE SHEET'!P1427)</f>
        <v/>
      </c>
      <c s="72" t="str">
        <f>IF('S.D.PASTE SHEET'!Q1427="","",'S.D.PASTE SHEET'!Q1427)</f>
        <v/>
      </c>
      <c s="72" t="str">
        <f>IF('S.D.PASTE SHEET'!R1427="","",'S.D.PASTE SHEET'!R1427)</f>
        <v/>
      </c>
      <c s="72" t="str">
        <f>IF('S.D.PASTE SHEET'!S1427="","",'S.D.PASTE SHEET'!S1427)</f>
        <v/>
      </c>
      <c s="72" t="str">
        <f>IF('S.D.PASTE SHEET'!T1427="","",'S.D.PASTE SHEET'!T1427)</f>
        <v/>
      </c>
      <c s="72" t="str">
        <f>IF('S.D.PASTE SHEET'!U1427="","",'S.D.PASTE SHEET'!U1427)</f>
        <v/>
      </c>
      <c s="72" t="str">
        <f>IF('S.D.PASTE SHEET'!V1427="","",'S.D.PASTE SHEET'!V1427)</f>
        <v/>
      </c>
      <c s="72" t="str">
        <f>IF('S.D.PASTE SHEET'!W1427="","",'S.D.PASTE SHEET'!W1427)</f>
        <v/>
      </c>
      <c s="72" t="str">
        <f>IF('S.D.PASTE SHEET'!X1427="","",'S.D.PASTE SHEET'!X1427)</f>
        <v/>
      </c>
      <c s="72" t="str">
        <f>IF('S.D.PASTE SHEET'!Y1427="","",'S.D.PASTE SHEET'!Y1427)</f>
        <v/>
      </c>
      <c s="72" t="str">
        <f>IF('S.D.PASTE SHEET'!Z1427="","",'S.D.PASTE SHEET'!Z1427)</f>
        <v/>
      </c>
      <c s="72" t="str">
        <f>IF('S.D.PASTE SHEET'!AA1427="","",'S.D.PASTE SHEET'!AA1427)</f>
        <v/>
      </c>
      <c s="72" t="str">
        <f>IF('S.D.PASTE SHEET'!AB1427="","",'S.D.PASTE SHEET'!AB1427)</f>
        <v/>
      </c>
      <c s="72" t="str">
        <f>IF('S.D.PASTE SHEET'!AC1427="","",'S.D.PASTE SHEET'!AC1427)</f>
        <v/>
      </c>
      <c s="72" t="str">
        <f>IF('S.D.PASTE SHEET'!AD1427="","",'S.D.PASTE SHEET'!AD1427)</f>
        <v/>
      </c>
      <c s="74"/>
      <c s="70" t="str">
        <f>IF(AK1427="","",IF(AK1427&gt;0,COUNT($AG$2:AG1427),""))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IF(BC1427="","",IF(BC1427&gt;0,COUNT($AY$2:AY1427),""))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8" spans="1:157" ht="15.75" customHeight="1">
      <c r="A1428" s="72" t="str">
        <f>IF('S.D.PASTE SHEET'!A1428="","",'S.D.PASTE SHEET'!A1428)</f>
        <v/>
      </c>
      <c s="72" t="str">
        <f>IF('S.D.PASTE SHEET'!B1428="","",'S.D.PASTE SHEET'!B1428)</f>
        <v/>
      </c>
      <c s="72" t="str">
        <f>IF('S.D.PASTE SHEET'!C1428="","",'S.D.PASTE SHEET'!C1428)</f>
        <v/>
      </c>
      <c s="73" t="str">
        <f>IF('S.D.PASTE SHEET'!D1428="","",'S.D.PASTE SHEET'!D1428)</f>
        <v/>
      </c>
      <c s="72" t="str">
        <f>IF('S.D.PASTE SHEET'!E1428="","",UPPER('S.D.PASTE SHEET'!E1428))</f>
        <v/>
      </c>
      <c s="72" t="str">
        <f>IF('S.D.PASTE SHEET'!F1428="","",'S.D.PASTE SHEET'!F1428)</f>
        <v/>
      </c>
      <c s="72" t="str">
        <f>IF('S.D.PASTE SHEET'!G1428="","",UPPER('S.D.PASTE SHEET'!G1428))</f>
        <v/>
      </c>
      <c s="72" t="str">
        <f>IF('S.D.PASTE SHEET'!H1428="","",UPPER('S.D.PASTE SHEET'!H1428))</f>
        <v/>
      </c>
      <c s="72" t="str">
        <f>IF('S.D.PASTE SHEET'!I1428="","",'S.D.PASTE SHEET'!I1428)</f>
        <v/>
      </c>
      <c s="73" t="str">
        <f>IF('S.D.PASTE SHEET'!J1428="","",'S.D.PASTE SHEET'!J1428)</f>
        <v/>
      </c>
      <c s="72" t="str">
        <f>IF('S.D.PASTE SHEET'!K1428="","",'S.D.PASTE SHEET'!K1428)</f>
        <v/>
      </c>
      <c s="72" t="str">
        <f>IF('S.D.PASTE SHEET'!L1428="","",'S.D.PASTE SHEET'!L1428)</f>
        <v/>
      </c>
      <c s="72" t="str">
        <f>IF('S.D.PASTE SHEET'!M1428="","",'S.D.PASTE SHEET'!M1428)</f>
        <v/>
      </c>
      <c s="72" t="str">
        <f>IF('S.D.PASTE SHEET'!N1428="","",'S.D.PASTE SHEET'!N1428)</f>
        <v/>
      </c>
      <c s="72" t="str">
        <f>IF('S.D.PASTE SHEET'!O1428="","",'S.D.PASTE SHEET'!O1428)</f>
        <v/>
      </c>
      <c s="72" t="str">
        <f>IF('S.D.PASTE SHEET'!P1428="","",'S.D.PASTE SHEET'!P1428)</f>
        <v/>
      </c>
      <c s="72" t="str">
        <f>IF('S.D.PASTE SHEET'!Q1428="","",'S.D.PASTE SHEET'!Q1428)</f>
        <v/>
      </c>
      <c s="72" t="str">
        <f>IF('S.D.PASTE SHEET'!R1428="","",'S.D.PASTE SHEET'!R1428)</f>
        <v/>
      </c>
      <c s="72" t="str">
        <f>IF('S.D.PASTE SHEET'!S1428="","",'S.D.PASTE SHEET'!S1428)</f>
        <v/>
      </c>
      <c s="72" t="str">
        <f>IF('S.D.PASTE SHEET'!T1428="","",'S.D.PASTE SHEET'!T1428)</f>
        <v/>
      </c>
      <c s="72" t="str">
        <f>IF('S.D.PASTE SHEET'!U1428="","",'S.D.PASTE SHEET'!U1428)</f>
        <v/>
      </c>
      <c s="72" t="str">
        <f>IF('S.D.PASTE SHEET'!V1428="","",'S.D.PASTE SHEET'!V1428)</f>
        <v/>
      </c>
      <c s="72" t="str">
        <f>IF('S.D.PASTE SHEET'!W1428="","",'S.D.PASTE SHEET'!W1428)</f>
        <v/>
      </c>
      <c s="72" t="str">
        <f>IF('S.D.PASTE SHEET'!X1428="","",'S.D.PASTE SHEET'!X1428)</f>
        <v/>
      </c>
      <c s="72" t="str">
        <f>IF('S.D.PASTE SHEET'!Y1428="","",'S.D.PASTE SHEET'!Y1428)</f>
        <v/>
      </c>
      <c s="72" t="str">
        <f>IF('S.D.PASTE SHEET'!Z1428="","",'S.D.PASTE SHEET'!Z1428)</f>
        <v/>
      </c>
      <c s="72" t="str">
        <f>IF('S.D.PASTE SHEET'!AA1428="","",'S.D.PASTE SHEET'!AA1428)</f>
        <v/>
      </c>
      <c s="72" t="str">
        <f>IF('S.D.PASTE SHEET'!AB1428="","",'S.D.PASTE SHEET'!AB1428)</f>
        <v/>
      </c>
      <c s="72" t="str">
        <f>IF('S.D.PASTE SHEET'!AC1428="","",'S.D.PASTE SHEET'!AC1428)</f>
        <v/>
      </c>
      <c s="72" t="str">
        <f>IF('S.D.PASTE SHEET'!AD1428="","",'S.D.PASTE SHEET'!AD1428)</f>
        <v/>
      </c>
      <c s="74"/>
      <c s="70" t="str">
        <f>IF(AK1428="","",IF(AK1428&gt;0,COUNT($AG$2:AG1428),""))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IF(BC1428="","",IF(BC1428&gt;0,COUNT($AY$2:AY1428),""))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29" spans="1:157" ht="15.75" customHeight="1">
      <c r="A1429" s="72" t="str">
        <f>IF('S.D.PASTE SHEET'!A1429="","",'S.D.PASTE SHEET'!A1429)</f>
        <v/>
      </c>
      <c s="72" t="str">
        <f>IF('S.D.PASTE SHEET'!B1429="","",'S.D.PASTE SHEET'!B1429)</f>
        <v/>
      </c>
      <c s="72" t="str">
        <f>IF('S.D.PASTE SHEET'!C1429="","",'S.D.PASTE SHEET'!C1429)</f>
        <v/>
      </c>
      <c s="73" t="str">
        <f>IF('S.D.PASTE SHEET'!D1429="","",'S.D.PASTE SHEET'!D1429)</f>
        <v/>
      </c>
      <c s="72" t="str">
        <f>IF('S.D.PASTE SHEET'!E1429="","",UPPER('S.D.PASTE SHEET'!E1429))</f>
        <v/>
      </c>
      <c s="72" t="str">
        <f>IF('S.D.PASTE SHEET'!F1429="","",'S.D.PASTE SHEET'!F1429)</f>
        <v/>
      </c>
      <c s="72" t="str">
        <f>IF('S.D.PASTE SHEET'!G1429="","",UPPER('S.D.PASTE SHEET'!G1429))</f>
        <v/>
      </c>
      <c s="72" t="str">
        <f>IF('S.D.PASTE SHEET'!H1429="","",UPPER('S.D.PASTE SHEET'!H1429))</f>
        <v/>
      </c>
      <c s="72" t="str">
        <f>IF('S.D.PASTE SHEET'!I1429="","",'S.D.PASTE SHEET'!I1429)</f>
        <v/>
      </c>
      <c s="73" t="str">
        <f>IF('S.D.PASTE SHEET'!J1429="","",'S.D.PASTE SHEET'!J1429)</f>
        <v/>
      </c>
      <c s="72" t="str">
        <f>IF('S.D.PASTE SHEET'!K1429="","",'S.D.PASTE SHEET'!K1429)</f>
        <v/>
      </c>
      <c s="72" t="str">
        <f>IF('S.D.PASTE SHEET'!L1429="","",'S.D.PASTE SHEET'!L1429)</f>
        <v/>
      </c>
      <c s="72" t="str">
        <f>IF('S.D.PASTE SHEET'!M1429="","",'S.D.PASTE SHEET'!M1429)</f>
        <v/>
      </c>
      <c s="72" t="str">
        <f>IF('S.D.PASTE SHEET'!N1429="","",'S.D.PASTE SHEET'!N1429)</f>
        <v/>
      </c>
      <c s="72" t="str">
        <f>IF('S.D.PASTE SHEET'!O1429="","",'S.D.PASTE SHEET'!O1429)</f>
        <v/>
      </c>
      <c s="72" t="str">
        <f>IF('S.D.PASTE SHEET'!P1429="","",'S.D.PASTE SHEET'!P1429)</f>
        <v/>
      </c>
      <c s="72" t="str">
        <f>IF('S.D.PASTE SHEET'!Q1429="","",'S.D.PASTE SHEET'!Q1429)</f>
        <v/>
      </c>
      <c s="72" t="str">
        <f>IF('S.D.PASTE SHEET'!R1429="","",'S.D.PASTE SHEET'!R1429)</f>
        <v/>
      </c>
      <c s="72" t="str">
        <f>IF('S.D.PASTE SHEET'!S1429="","",'S.D.PASTE SHEET'!S1429)</f>
        <v/>
      </c>
      <c s="72" t="str">
        <f>IF('S.D.PASTE SHEET'!T1429="","",'S.D.PASTE SHEET'!T1429)</f>
        <v/>
      </c>
      <c s="72" t="str">
        <f>IF('S.D.PASTE SHEET'!U1429="","",'S.D.PASTE SHEET'!U1429)</f>
        <v/>
      </c>
      <c s="72" t="str">
        <f>IF('S.D.PASTE SHEET'!V1429="","",'S.D.PASTE SHEET'!V1429)</f>
        <v/>
      </c>
      <c s="72" t="str">
        <f>IF('S.D.PASTE SHEET'!W1429="","",'S.D.PASTE SHEET'!W1429)</f>
        <v/>
      </c>
      <c s="72" t="str">
        <f>IF('S.D.PASTE SHEET'!X1429="","",'S.D.PASTE SHEET'!X1429)</f>
        <v/>
      </c>
      <c s="72" t="str">
        <f>IF('S.D.PASTE SHEET'!Y1429="","",'S.D.PASTE SHEET'!Y1429)</f>
        <v/>
      </c>
      <c s="72" t="str">
        <f>IF('S.D.PASTE SHEET'!Z1429="","",'S.D.PASTE SHEET'!Z1429)</f>
        <v/>
      </c>
      <c s="72" t="str">
        <f>IF('S.D.PASTE SHEET'!AA1429="","",'S.D.PASTE SHEET'!AA1429)</f>
        <v/>
      </c>
      <c s="72" t="str">
        <f>IF('S.D.PASTE SHEET'!AB1429="","",'S.D.PASTE SHEET'!AB1429)</f>
        <v/>
      </c>
      <c s="72" t="str">
        <f>IF('S.D.PASTE SHEET'!AC1429="","",'S.D.PASTE SHEET'!AC1429)</f>
        <v/>
      </c>
      <c s="72" t="str">
        <f>IF('S.D.PASTE SHEET'!AD1429="","",'S.D.PASTE SHEET'!AD1429)</f>
        <v/>
      </c>
      <c s="74"/>
      <c s="70" t="str">
        <f>IF(AK1429="","",IF(AK1429&gt;0,COUNT($AG$2:AG1429),""))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IF(BC1429="","",IF(BC1429&gt;0,COUNT($AY$2:AY1429),""))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0" spans="1:157" ht="15.75" customHeight="1">
      <c r="A1430" s="72" t="str">
        <f>IF('S.D.PASTE SHEET'!A1430="","",'S.D.PASTE SHEET'!A1430)</f>
        <v/>
      </c>
      <c s="72" t="str">
        <f>IF('S.D.PASTE SHEET'!B1430="","",'S.D.PASTE SHEET'!B1430)</f>
        <v/>
      </c>
      <c s="72" t="str">
        <f>IF('S.D.PASTE SHEET'!C1430="","",'S.D.PASTE SHEET'!C1430)</f>
        <v/>
      </c>
      <c s="73" t="str">
        <f>IF('S.D.PASTE SHEET'!D1430="","",'S.D.PASTE SHEET'!D1430)</f>
        <v/>
      </c>
      <c s="72" t="str">
        <f>IF('S.D.PASTE SHEET'!E1430="","",UPPER('S.D.PASTE SHEET'!E1430))</f>
        <v/>
      </c>
      <c s="72" t="str">
        <f>IF('S.D.PASTE SHEET'!F1430="","",'S.D.PASTE SHEET'!F1430)</f>
        <v/>
      </c>
      <c s="72" t="str">
        <f>IF('S.D.PASTE SHEET'!G1430="","",UPPER('S.D.PASTE SHEET'!G1430))</f>
        <v/>
      </c>
      <c s="72" t="str">
        <f>IF('S.D.PASTE SHEET'!H1430="","",UPPER('S.D.PASTE SHEET'!H1430))</f>
        <v/>
      </c>
      <c s="72" t="str">
        <f>IF('S.D.PASTE SHEET'!I1430="","",'S.D.PASTE SHEET'!I1430)</f>
        <v/>
      </c>
      <c s="73" t="str">
        <f>IF('S.D.PASTE SHEET'!J1430="","",'S.D.PASTE SHEET'!J1430)</f>
        <v/>
      </c>
      <c s="72" t="str">
        <f>IF('S.D.PASTE SHEET'!K1430="","",'S.D.PASTE SHEET'!K1430)</f>
        <v/>
      </c>
      <c s="72" t="str">
        <f>IF('S.D.PASTE SHEET'!L1430="","",'S.D.PASTE SHEET'!L1430)</f>
        <v/>
      </c>
      <c s="72" t="str">
        <f>IF('S.D.PASTE SHEET'!M1430="","",'S.D.PASTE SHEET'!M1430)</f>
        <v/>
      </c>
      <c s="72" t="str">
        <f>IF('S.D.PASTE SHEET'!N1430="","",'S.D.PASTE SHEET'!N1430)</f>
        <v/>
      </c>
      <c s="72" t="str">
        <f>IF('S.D.PASTE SHEET'!O1430="","",'S.D.PASTE SHEET'!O1430)</f>
        <v/>
      </c>
      <c s="72" t="str">
        <f>IF('S.D.PASTE SHEET'!P1430="","",'S.D.PASTE SHEET'!P1430)</f>
        <v/>
      </c>
      <c s="72" t="str">
        <f>IF('S.D.PASTE SHEET'!Q1430="","",'S.D.PASTE SHEET'!Q1430)</f>
        <v/>
      </c>
      <c s="72" t="str">
        <f>IF('S.D.PASTE SHEET'!R1430="","",'S.D.PASTE SHEET'!R1430)</f>
        <v/>
      </c>
      <c s="72" t="str">
        <f>IF('S.D.PASTE SHEET'!S1430="","",'S.D.PASTE SHEET'!S1430)</f>
        <v/>
      </c>
      <c s="72" t="str">
        <f>IF('S.D.PASTE SHEET'!T1430="","",'S.D.PASTE SHEET'!T1430)</f>
        <v/>
      </c>
      <c s="72" t="str">
        <f>IF('S.D.PASTE SHEET'!U1430="","",'S.D.PASTE SHEET'!U1430)</f>
        <v/>
      </c>
      <c s="72" t="str">
        <f>IF('S.D.PASTE SHEET'!V1430="","",'S.D.PASTE SHEET'!V1430)</f>
        <v/>
      </c>
      <c s="72" t="str">
        <f>IF('S.D.PASTE SHEET'!W1430="","",'S.D.PASTE SHEET'!W1430)</f>
        <v/>
      </c>
      <c s="72" t="str">
        <f>IF('S.D.PASTE SHEET'!X1430="","",'S.D.PASTE SHEET'!X1430)</f>
        <v/>
      </c>
      <c s="72" t="str">
        <f>IF('S.D.PASTE SHEET'!Y1430="","",'S.D.PASTE SHEET'!Y1430)</f>
        <v/>
      </c>
      <c s="72" t="str">
        <f>IF('S.D.PASTE SHEET'!Z1430="","",'S.D.PASTE SHEET'!Z1430)</f>
        <v/>
      </c>
      <c s="72" t="str">
        <f>IF('S.D.PASTE SHEET'!AA1430="","",'S.D.PASTE SHEET'!AA1430)</f>
        <v/>
      </c>
      <c s="72" t="str">
        <f>IF('S.D.PASTE SHEET'!AB1430="","",'S.D.PASTE SHEET'!AB1430)</f>
        <v/>
      </c>
      <c s="72" t="str">
        <f>IF('S.D.PASTE SHEET'!AC1430="","",'S.D.PASTE SHEET'!AC1430)</f>
        <v/>
      </c>
      <c s="72" t="str">
        <f>IF('S.D.PASTE SHEET'!AD1430="","",'S.D.PASTE SHEET'!AD1430)</f>
        <v/>
      </c>
      <c s="74"/>
      <c s="70" t="str">
        <f>IF(AK1430="","",IF(AK1430&gt;0,COUNT($AG$2:AG1430),""))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IF(BC1430="","",IF(BC1430&gt;0,COUNT($AY$2:AY1430),""))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1" spans="1:157" ht="15.75" customHeight="1">
      <c r="A1431" s="72" t="str">
        <f>IF('S.D.PASTE SHEET'!A1431="","",'S.D.PASTE SHEET'!A1431)</f>
        <v/>
      </c>
      <c s="72" t="str">
        <f>IF('S.D.PASTE SHEET'!B1431="","",'S.D.PASTE SHEET'!B1431)</f>
        <v/>
      </c>
      <c s="72" t="str">
        <f>IF('S.D.PASTE SHEET'!C1431="","",'S.D.PASTE SHEET'!C1431)</f>
        <v/>
      </c>
      <c s="73" t="str">
        <f>IF('S.D.PASTE SHEET'!D1431="","",'S.D.PASTE SHEET'!D1431)</f>
        <v/>
      </c>
      <c s="72" t="str">
        <f>IF('S.D.PASTE SHEET'!E1431="","",UPPER('S.D.PASTE SHEET'!E1431))</f>
        <v/>
      </c>
      <c s="72" t="str">
        <f>IF('S.D.PASTE SHEET'!F1431="","",'S.D.PASTE SHEET'!F1431)</f>
        <v/>
      </c>
      <c s="72" t="str">
        <f>IF('S.D.PASTE SHEET'!G1431="","",UPPER('S.D.PASTE SHEET'!G1431))</f>
        <v/>
      </c>
      <c s="72" t="str">
        <f>IF('S.D.PASTE SHEET'!H1431="","",UPPER('S.D.PASTE SHEET'!H1431))</f>
        <v/>
      </c>
      <c s="72" t="str">
        <f>IF('S.D.PASTE SHEET'!I1431="","",'S.D.PASTE SHEET'!I1431)</f>
        <v/>
      </c>
      <c s="73" t="str">
        <f>IF('S.D.PASTE SHEET'!J1431="","",'S.D.PASTE SHEET'!J1431)</f>
        <v/>
      </c>
      <c s="72" t="str">
        <f>IF('S.D.PASTE SHEET'!K1431="","",'S.D.PASTE SHEET'!K1431)</f>
        <v/>
      </c>
      <c s="72" t="str">
        <f>IF('S.D.PASTE SHEET'!L1431="","",'S.D.PASTE SHEET'!L1431)</f>
        <v/>
      </c>
      <c s="72" t="str">
        <f>IF('S.D.PASTE SHEET'!M1431="","",'S.D.PASTE SHEET'!M1431)</f>
        <v/>
      </c>
      <c s="72" t="str">
        <f>IF('S.D.PASTE SHEET'!N1431="","",'S.D.PASTE SHEET'!N1431)</f>
        <v/>
      </c>
      <c s="72" t="str">
        <f>IF('S.D.PASTE SHEET'!O1431="","",'S.D.PASTE SHEET'!O1431)</f>
        <v/>
      </c>
      <c s="72" t="str">
        <f>IF('S.D.PASTE SHEET'!P1431="","",'S.D.PASTE SHEET'!P1431)</f>
        <v/>
      </c>
      <c s="72" t="str">
        <f>IF('S.D.PASTE SHEET'!Q1431="","",'S.D.PASTE SHEET'!Q1431)</f>
        <v/>
      </c>
      <c s="72" t="str">
        <f>IF('S.D.PASTE SHEET'!R1431="","",'S.D.PASTE SHEET'!R1431)</f>
        <v/>
      </c>
      <c s="72" t="str">
        <f>IF('S.D.PASTE SHEET'!S1431="","",'S.D.PASTE SHEET'!S1431)</f>
        <v/>
      </c>
      <c s="72" t="str">
        <f>IF('S.D.PASTE SHEET'!T1431="","",'S.D.PASTE SHEET'!T1431)</f>
        <v/>
      </c>
      <c s="72" t="str">
        <f>IF('S.D.PASTE SHEET'!U1431="","",'S.D.PASTE SHEET'!U1431)</f>
        <v/>
      </c>
      <c s="72" t="str">
        <f>IF('S.D.PASTE SHEET'!V1431="","",'S.D.PASTE SHEET'!V1431)</f>
        <v/>
      </c>
      <c s="72" t="str">
        <f>IF('S.D.PASTE SHEET'!W1431="","",'S.D.PASTE SHEET'!W1431)</f>
        <v/>
      </c>
      <c s="72" t="str">
        <f>IF('S.D.PASTE SHEET'!X1431="","",'S.D.PASTE SHEET'!X1431)</f>
        <v/>
      </c>
      <c s="72" t="str">
        <f>IF('S.D.PASTE SHEET'!Y1431="","",'S.D.PASTE SHEET'!Y1431)</f>
        <v/>
      </c>
      <c s="72" t="str">
        <f>IF('S.D.PASTE SHEET'!Z1431="","",'S.D.PASTE SHEET'!Z1431)</f>
        <v/>
      </c>
      <c s="72" t="str">
        <f>IF('S.D.PASTE SHEET'!AA1431="","",'S.D.PASTE SHEET'!AA1431)</f>
        <v/>
      </c>
      <c s="72" t="str">
        <f>IF('S.D.PASTE SHEET'!AB1431="","",'S.D.PASTE SHEET'!AB1431)</f>
        <v/>
      </c>
      <c s="72" t="str">
        <f>IF('S.D.PASTE SHEET'!AC1431="","",'S.D.PASTE SHEET'!AC1431)</f>
        <v/>
      </c>
      <c s="72" t="str">
        <f>IF('S.D.PASTE SHEET'!AD1431="","",'S.D.PASTE SHEET'!AD1431)</f>
        <v/>
      </c>
      <c s="74"/>
      <c s="70" t="str">
        <f>IF(AK1431="","",IF(AK1431&gt;0,COUNT($AG$2:AG1431),""))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IF(BC1431="","",IF(BC1431&gt;0,COUNT($AY$2:AY1431),""))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2" spans="1:157" ht="15.75" customHeight="1">
      <c r="A1432" s="72" t="str">
        <f>IF('S.D.PASTE SHEET'!A1432="","",'S.D.PASTE SHEET'!A1432)</f>
        <v/>
      </c>
      <c s="72" t="str">
        <f>IF('S.D.PASTE SHEET'!B1432="","",'S.D.PASTE SHEET'!B1432)</f>
        <v/>
      </c>
      <c s="72" t="str">
        <f>IF('S.D.PASTE SHEET'!C1432="","",'S.D.PASTE SHEET'!C1432)</f>
        <v/>
      </c>
      <c s="73" t="str">
        <f>IF('S.D.PASTE SHEET'!D1432="","",'S.D.PASTE SHEET'!D1432)</f>
        <v/>
      </c>
      <c s="72" t="str">
        <f>IF('S.D.PASTE SHEET'!E1432="","",UPPER('S.D.PASTE SHEET'!E1432))</f>
        <v/>
      </c>
      <c s="72" t="str">
        <f>IF('S.D.PASTE SHEET'!F1432="","",'S.D.PASTE SHEET'!F1432)</f>
        <v/>
      </c>
      <c s="72" t="str">
        <f>IF('S.D.PASTE SHEET'!G1432="","",UPPER('S.D.PASTE SHEET'!G1432))</f>
        <v/>
      </c>
      <c s="72" t="str">
        <f>IF('S.D.PASTE SHEET'!H1432="","",UPPER('S.D.PASTE SHEET'!H1432))</f>
        <v/>
      </c>
      <c s="72" t="str">
        <f>IF('S.D.PASTE SHEET'!I1432="","",'S.D.PASTE SHEET'!I1432)</f>
        <v/>
      </c>
      <c s="73" t="str">
        <f>IF('S.D.PASTE SHEET'!J1432="","",'S.D.PASTE SHEET'!J1432)</f>
        <v/>
      </c>
      <c s="72" t="str">
        <f>IF('S.D.PASTE SHEET'!K1432="","",'S.D.PASTE SHEET'!K1432)</f>
        <v/>
      </c>
      <c s="72" t="str">
        <f>IF('S.D.PASTE SHEET'!L1432="","",'S.D.PASTE SHEET'!L1432)</f>
        <v/>
      </c>
      <c s="72" t="str">
        <f>IF('S.D.PASTE SHEET'!M1432="","",'S.D.PASTE SHEET'!M1432)</f>
        <v/>
      </c>
      <c s="72" t="str">
        <f>IF('S.D.PASTE SHEET'!N1432="","",'S.D.PASTE SHEET'!N1432)</f>
        <v/>
      </c>
      <c s="72" t="str">
        <f>IF('S.D.PASTE SHEET'!O1432="","",'S.D.PASTE SHEET'!O1432)</f>
        <v/>
      </c>
      <c s="72" t="str">
        <f>IF('S.D.PASTE SHEET'!P1432="","",'S.D.PASTE SHEET'!P1432)</f>
        <v/>
      </c>
      <c s="72" t="str">
        <f>IF('S.D.PASTE SHEET'!Q1432="","",'S.D.PASTE SHEET'!Q1432)</f>
        <v/>
      </c>
      <c s="72" t="str">
        <f>IF('S.D.PASTE SHEET'!R1432="","",'S.D.PASTE SHEET'!R1432)</f>
        <v/>
      </c>
      <c s="72" t="str">
        <f>IF('S.D.PASTE SHEET'!S1432="","",'S.D.PASTE SHEET'!S1432)</f>
        <v/>
      </c>
      <c s="72" t="str">
        <f>IF('S.D.PASTE SHEET'!T1432="","",'S.D.PASTE SHEET'!T1432)</f>
        <v/>
      </c>
      <c s="72" t="str">
        <f>IF('S.D.PASTE SHEET'!U1432="","",'S.D.PASTE SHEET'!U1432)</f>
        <v/>
      </c>
      <c s="72" t="str">
        <f>IF('S.D.PASTE SHEET'!V1432="","",'S.D.PASTE SHEET'!V1432)</f>
        <v/>
      </c>
      <c s="72" t="str">
        <f>IF('S.D.PASTE SHEET'!W1432="","",'S.D.PASTE SHEET'!W1432)</f>
        <v/>
      </c>
      <c s="72" t="str">
        <f>IF('S.D.PASTE SHEET'!X1432="","",'S.D.PASTE SHEET'!X1432)</f>
        <v/>
      </c>
      <c s="72" t="str">
        <f>IF('S.D.PASTE SHEET'!Y1432="","",'S.D.PASTE SHEET'!Y1432)</f>
        <v/>
      </c>
      <c s="72" t="str">
        <f>IF('S.D.PASTE SHEET'!Z1432="","",'S.D.PASTE SHEET'!Z1432)</f>
        <v/>
      </c>
      <c s="72" t="str">
        <f>IF('S.D.PASTE SHEET'!AA1432="","",'S.D.PASTE SHEET'!AA1432)</f>
        <v/>
      </c>
      <c s="72" t="str">
        <f>IF('S.D.PASTE SHEET'!AB1432="","",'S.D.PASTE SHEET'!AB1432)</f>
        <v/>
      </c>
      <c s="72" t="str">
        <f>IF('S.D.PASTE SHEET'!AC1432="","",'S.D.PASTE SHEET'!AC1432)</f>
        <v/>
      </c>
      <c s="72" t="str">
        <f>IF('S.D.PASTE SHEET'!AD1432="","",'S.D.PASTE SHEET'!AD1432)</f>
        <v/>
      </c>
      <c s="74"/>
      <c s="70" t="str">
        <f>IF(AK1432="","",IF(AK1432&gt;0,COUNT($AG$2:AG1432),""))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IF(BC1432="","",IF(BC1432&gt;0,COUNT($AY$2:AY1432),""))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3" spans="1:157" ht="15.75" customHeight="1">
      <c r="A1433" s="72" t="str">
        <f>IF('S.D.PASTE SHEET'!A1433="","",'S.D.PASTE SHEET'!A1433)</f>
        <v/>
      </c>
      <c s="72" t="str">
        <f>IF('S.D.PASTE SHEET'!B1433="","",'S.D.PASTE SHEET'!B1433)</f>
        <v/>
      </c>
      <c s="72" t="str">
        <f>IF('S.D.PASTE SHEET'!C1433="","",'S.D.PASTE SHEET'!C1433)</f>
        <v/>
      </c>
      <c s="73" t="str">
        <f>IF('S.D.PASTE SHEET'!D1433="","",'S.D.PASTE SHEET'!D1433)</f>
        <v/>
      </c>
      <c s="72" t="str">
        <f>IF('S.D.PASTE SHEET'!E1433="","",UPPER('S.D.PASTE SHEET'!E1433))</f>
        <v/>
      </c>
      <c s="72" t="str">
        <f>IF('S.D.PASTE SHEET'!F1433="","",'S.D.PASTE SHEET'!F1433)</f>
        <v/>
      </c>
      <c s="72" t="str">
        <f>IF('S.D.PASTE SHEET'!G1433="","",UPPER('S.D.PASTE SHEET'!G1433))</f>
        <v/>
      </c>
      <c s="72" t="str">
        <f>IF('S.D.PASTE SHEET'!H1433="","",UPPER('S.D.PASTE SHEET'!H1433))</f>
        <v/>
      </c>
      <c s="72" t="str">
        <f>IF('S.D.PASTE SHEET'!I1433="","",'S.D.PASTE SHEET'!I1433)</f>
        <v/>
      </c>
      <c s="73" t="str">
        <f>IF('S.D.PASTE SHEET'!J1433="","",'S.D.PASTE SHEET'!J1433)</f>
        <v/>
      </c>
      <c s="72" t="str">
        <f>IF('S.D.PASTE SHEET'!K1433="","",'S.D.PASTE SHEET'!K1433)</f>
        <v/>
      </c>
      <c s="72" t="str">
        <f>IF('S.D.PASTE SHEET'!L1433="","",'S.D.PASTE SHEET'!L1433)</f>
        <v/>
      </c>
      <c s="72" t="str">
        <f>IF('S.D.PASTE SHEET'!M1433="","",'S.D.PASTE SHEET'!M1433)</f>
        <v/>
      </c>
      <c s="72" t="str">
        <f>IF('S.D.PASTE SHEET'!N1433="","",'S.D.PASTE SHEET'!N1433)</f>
        <v/>
      </c>
      <c s="72" t="str">
        <f>IF('S.D.PASTE SHEET'!O1433="","",'S.D.PASTE SHEET'!O1433)</f>
        <v/>
      </c>
      <c s="72" t="str">
        <f>IF('S.D.PASTE SHEET'!P1433="","",'S.D.PASTE SHEET'!P1433)</f>
        <v/>
      </c>
      <c s="72" t="str">
        <f>IF('S.D.PASTE SHEET'!Q1433="","",'S.D.PASTE SHEET'!Q1433)</f>
        <v/>
      </c>
      <c s="72" t="str">
        <f>IF('S.D.PASTE SHEET'!R1433="","",'S.D.PASTE SHEET'!R1433)</f>
        <v/>
      </c>
      <c s="72" t="str">
        <f>IF('S.D.PASTE SHEET'!S1433="","",'S.D.PASTE SHEET'!S1433)</f>
        <v/>
      </c>
      <c s="72" t="str">
        <f>IF('S.D.PASTE SHEET'!T1433="","",'S.D.PASTE SHEET'!T1433)</f>
        <v/>
      </c>
      <c s="72" t="str">
        <f>IF('S.D.PASTE SHEET'!U1433="","",'S.D.PASTE SHEET'!U1433)</f>
        <v/>
      </c>
      <c s="72" t="str">
        <f>IF('S.D.PASTE SHEET'!V1433="","",'S.D.PASTE SHEET'!V1433)</f>
        <v/>
      </c>
      <c s="72" t="str">
        <f>IF('S.D.PASTE SHEET'!W1433="","",'S.D.PASTE SHEET'!W1433)</f>
        <v/>
      </c>
      <c s="72" t="str">
        <f>IF('S.D.PASTE SHEET'!X1433="","",'S.D.PASTE SHEET'!X1433)</f>
        <v/>
      </c>
      <c s="72" t="str">
        <f>IF('S.D.PASTE SHEET'!Y1433="","",'S.D.PASTE SHEET'!Y1433)</f>
        <v/>
      </c>
      <c s="72" t="str">
        <f>IF('S.D.PASTE SHEET'!Z1433="","",'S.D.PASTE SHEET'!Z1433)</f>
        <v/>
      </c>
      <c s="72" t="str">
        <f>IF('S.D.PASTE SHEET'!AA1433="","",'S.D.PASTE SHEET'!AA1433)</f>
        <v/>
      </c>
      <c s="72" t="str">
        <f>IF('S.D.PASTE SHEET'!AB1433="","",'S.D.PASTE SHEET'!AB1433)</f>
        <v/>
      </c>
      <c s="72" t="str">
        <f>IF('S.D.PASTE SHEET'!AC1433="","",'S.D.PASTE SHEET'!AC1433)</f>
        <v/>
      </c>
      <c s="72" t="str">
        <f>IF('S.D.PASTE SHEET'!AD1433="","",'S.D.PASTE SHEET'!AD1433)</f>
        <v/>
      </c>
      <c s="74"/>
      <c s="70" t="str">
        <f>IF(AK1433="","",IF(AK1433&gt;0,COUNT($AG$2:AG1433),""))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IF(BC1433="","",IF(BC1433&gt;0,COUNT($AY$2:AY1433),""))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4" spans="1:157" ht="15.75" customHeight="1">
      <c r="A1434" s="72" t="str">
        <f>IF('S.D.PASTE SHEET'!A1434="","",'S.D.PASTE SHEET'!A1434)</f>
        <v/>
      </c>
      <c s="72" t="str">
        <f>IF('S.D.PASTE SHEET'!B1434="","",'S.D.PASTE SHEET'!B1434)</f>
        <v/>
      </c>
      <c s="72" t="str">
        <f>IF('S.D.PASTE SHEET'!C1434="","",'S.D.PASTE SHEET'!C1434)</f>
        <v/>
      </c>
      <c s="73" t="str">
        <f>IF('S.D.PASTE SHEET'!D1434="","",'S.D.PASTE SHEET'!D1434)</f>
        <v/>
      </c>
      <c s="72" t="str">
        <f>IF('S.D.PASTE SHEET'!E1434="","",UPPER('S.D.PASTE SHEET'!E1434))</f>
        <v/>
      </c>
      <c s="72" t="str">
        <f>IF('S.D.PASTE SHEET'!F1434="","",'S.D.PASTE SHEET'!F1434)</f>
        <v/>
      </c>
      <c s="72" t="str">
        <f>IF('S.D.PASTE SHEET'!G1434="","",UPPER('S.D.PASTE SHEET'!G1434))</f>
        <v/>
      </c>
      <c s="72" t="str">
        <f>IF('S.D.PASTE SHEET'!H1434="","",UPPER('S.D.PASTE SHEET'!H1434))</f>
        <v/>
      </c>
      <c s="72" t="str">
        <f>IF('S.D.PASTE SHEET'!I1434="","",'S.D.PASTE SHEET'!I1434)</f>
        <v/>
      </c>
      <c s="73" t="str">
        <f>IF('S.D.PASTE SHEET'!J1434="","",'S.D.PASTE SHEET'!J1434)</f>
        <v/>
      </c>
      <c s="72" t="str">
        <f>IF('S.D.PASTE SHEET'!K1434="","",'S.D.PASTE SHEET'!K1434)</f>
        <v/>
      </c>
      <c s="72" t="str">
        <f>IF('S.D.PASTE SHEET'!L1434="","",'S.D.PASTE SHEET'!L1434)</f>
        <v/>
      </c>
      <c s="72" t="str">
        <f>IF('S.D.PASTE SHEET'!M1434="","",'S.D.PASTE SHEET'!M1434)</f>
        <v/>
      </c>
      <c s="72" t="str">
        <f>IF('S.D.PASTE SHEET'!N1434="","",'S.D.PASTE SHEET'!N1434)</f>
        <v/>
      </c>
      <c s="72" t="str">
        <f>IF('S.D.PASTE SHEET'!O1434="","",'S.D.PASTE SHEET'!O1434)</f>
        <v/>
      </c>
      <c s="72" t="str">
        <f>IF('S.D.PASTE SHEET'!P1434="","",'S.D.PASTE SHEET'!P1434)</f>
        <v/>
      </c>
      <c s="72" t="str">
        <f>IF('S.D.PASTE SHEET'!Q1434="","",'S.D.PASTE SHEET'!Q1434)</f>
        <v/>
      </c>
      <c s="72" t="str">
        <f>IF('S.D.PASTE SHEET'!R1434="","",'S.D.PASTE SHEET'!R1434)</f>
        <v/>
      </c>
      <c s="72" t="str">
        <f>IF('S.D.PASTE SHEET'!S1434="","",'S.D.PASTE SHEET'!S1434)</f>
        <v/>
      </c>
      <c s="72" t="str">
        <f>IF('S.D.PASTE SHEET'!T1434="","",'S.D.PASTE SHEET'!T1434)</f>
        <v/>
      </c>
      <c s="72" t="str">
        <f>IF('S.D.PASTE SHEET'!U1434="","",'S.D.PASTE SHEET'!U1434)</f>
        <v/>
      </c>
      <c s="72" t="str">
        <f>IF('S.D.PASTE SHEET'!V1434="","",'S.D.PASTE SHEET'!V1434)</f>
        <v/>
      </c>
      <c s="72" t="str">
        <f>IF('S.D.PASTE SHEET'!W1434="","",'S.D.PASTE SHEET'!W1434)</f>
        <v/>
      </c>
      <c s="72" t="str">
        <f>IF('S.D.PASTE SHEET'!X1434="","",'S.D.PASTE SHEET'!X1434)</f>
        <v/>
      </c>
      <c s="72" t="str">
        <f>IF('S.D.PASTE SHEET'!Y1434="","",'S.D.PASTE SHEET'!Y1434)</f>
        <v/>
      </c>
      <c s="72" t="str">
        <f>IF('S.D.PASTE SHEET'!Z1434="","",'S.D.PASTE SHEET'!Z1434)</f>
        <v/>
      </c>
      <c s="72" t="str">
        <f>IF('S.D.PASTE SHEET'!AA1434="","",'S.D.PASTE SHEET'!AA1434)</f>
        <v/>
      </c>
      <c s="72" t="str">
        <f>IF('S.D.PASTE SHEET'!AB1434="","",'S.D.PASTE SHEET'!AB1434)</f>
        <v/>
      </c>
      <c s="72" t="str">
        <f>IF('S.D.PASTE SHEET'!AC1434="","",'S.D.PASTE SHEET'!AC1434)</f>
        <v/>
      </c>
      <c s="72" t="str">
        <f>IF('S.D.PASTE SHEET'!AD1434="","",'S.D.PASTE SHEET'!AD1434)</f>
        <v/>
      </c>
      <c s="74"/>
      <c s="70" t="str">
        <f>IF(AK1434="","",IF(AK1434&gt;0,COUNT($AG$2:AG1434),""))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IF(BC1434="","",IF(BC1434&gt;0,COUNT($AY$2:AY1434),""))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5" spans="1:157" ht="15.75" customHeight="1">
      <c r="A1435" s="72" t="str">
        <f>IF('S.D.PASTE SHEET'!A1435="","",'S.D.PASTE SHEET'!A1435)</f>
        <v/>
      </c>
      <c s="72" t="str">
        <f>IF('S.D.PASTE SHEET'!B1435="","",'S.D.PASTE SHEET'!B1435)</f>
        <v/>
      </c>
      <c s="72" t="str">
        <f>IF('S.D.PASTE SHEET'!C1435="","",'S.D.PASTE SHEET'!C1435)</f>
        <v/>
      </c>
      <c s="73" t="str">
        <f>IF('S.D.PASTE SHEET'!D1435="","",'S.D.PASTE SHEET'!D1435)</f>
        <v/>
      </c>
      <c s="72" t="str">
        <f>IF('S.D.PASTE SHEET'!E1435="","",UPPER('S.D.PASTE SHEET'!E1435))</f>
        <v/>
      </c>
      <c s="72" t="str">
        <f>IF('S.D.PASTE SHEET'!F1435="","",'S.D.PASTE SHEET'!F1435)</f>
        <v/>
      </c>
      <c s="72" t="str">
        <f>IF('S.D.PASTE SHEET'!G1435="","",UPPER('S.D.PASTE SHEET'!G1435))</f>
        <v/>
      </c>
      <c s="72" t="str">
        <f>IF('S.D.PASTE SHEET'!H1435="","",UPPER('S.D.PASTE SHEET'!H1435))</f>
        <v/>
      </c>
      <c s="72" t="str">
        <f>IF('S.D.PASTE SHEET'!I1435="","",'S.D.PASTE SHEET'!I1435)</f>
        <v/>
      </c>
      <c s="73" t="str">
        <f>IF('S.D.PASTE SHEET'!J1435="","",'S.D.PASTE SHEET'!J1435)</f>
        <v/>
      </c>
      <c s="72" t="str">
        <f>IF('S.D.PASTE SHEET'!K1435="","",'S.D.PASTE SHEET'!K1435)</f>
        <v/>
      </c>
      <c s="72" t="str">
        <f>IF('S.D.PASTE SHEET'!L1435="","",'S.D.PASTE SHEET'!L1435)</f>
        <v/>
      </c>
      <c s="72" t="str">
        <f>IF('S.D.PASTE SHEET'!M1435="","",'S.D.PASTE SHEET'!M1435)</f>
        <v/>
      </c>
      <c s="72" t="str">
        <f>IF('S.D.PASTE SHEET'!N1435="","",'S.D.PASTE SHEET'!N1435)</f>
        <v/>
      </c>
      <c s="72" t="str">
        <f>IF('S.D.PASTE SHEET'!O1435="","",'S.D.PASTE SHEET'!O1435)</f>
        <v/>
      </c>
      <c s="72" t="str">
        <f>IF('S.D.PASTE SHEET'!P1435="","",'S.D.PASTE SHEET'!P1435)</f>
        <v/>
      </c>
      <c s="72" t="str">
        <f>IF('S.D.PASTE SHEET'!Q1435="","",'S.D.PASTE SHEET'!Q1435)</f>
        <v/>
      </c>
      <c s="72" t="str">
        <f>IF('S.D.PASTE SHEET'!R1435="","",'S.D.PASTE SHEET'!R1435)</f>
        <v/>
      </c>
      <c s="72" t="str">
        <f>IF('S.D.PASTE SHEET'!S1435="","",'S.D.PASTE SHEET'!S1435)</f>
        <v/>
      </c>
      <c s="72" t="str">
        <f>IF('S.D.PASTE SHEET'!T1435="","",'S.D.PASTE SHEET'!T1435)</f>
        <v/>
      </c>
      <c s="72" t="str">
        <f>IF('S.D.PASTE SHEET'!U1435="","",'S.D.PASTE SHEET'!U1435)</f>
        <v/>
      </c>
      <c s="72" t="str">
        <f>IF('S.D.PASTE SHEET'!V1435="","",'S.D.PASTE SHEET'!V1435)</f>
        <v/>
      </c>
      <c s="72" t="str">
        <f>IF('S.D.PASTE SHEET'!W1435="","",'S.D.PASTE SHEET'!W1435)</f>
        <v/>
      </c>
      <c s="72" t="str">
        <f>IF('S.D.PASTE SHEET'!X1435="","",'S.D.PASTE SHEET'!X1435)</f>
        <v/>
      </c>
      <c s="72" t="str">
        <f>IF('S.D.PASTE SHEET'!Y1435="","",'S.D.PASTE SHEET'!Y1435)</f>
        <v/>
      </c>
      <c s="72" t="str">
        <f>IF('S.D.PASTE SHEET'!Z1435="","",'S.D.PASTE SHEET'!Z1435)</f>
        <v/>
      </c>
      <c s="72" t="str">
        <f>IF('S.D.PASTE SHEET'!AA1435="","",'S.D.PASTE SHEET'!AA1435)</f>
        <v/>
      </c>
      <c s="72" t="str">
        <f>IF('S.D.PASTE SHEET'!AB1435="","",'S.D.PASTE SHEET'!AB1435)</f>
        <v/>
      </c>
      <c s="72" t="str">
        <f>IF('S.D.PASTE SHEET'!AC1435="","",'S.D.PASTE SHEET'!AC1435)</f>
        <v/>
      </c>
      <c s="72" t="str">
        <f>IF('S.D.PASTE SHEET'!AD1435="","",'S.D.PASTE SHEET'!AD1435)</f>
        <v/>
      </c>
      <c s="74"/>
      <c s="70" t="str">
        <f>IF(AK1435="","",IF(AK1435&gt;0,COUNT($AG$2:AG1435),""))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IF(BC1435="","",IF(BC1435&gt;0,COUNT($AY$2:AY1435),""))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6" spans="1:157" ht="15.75" customHeight="1">
      <c r="A1436" s="72" t="str">
        <f>IF('S.D.PASTE SHEET'!A1436="","",'S.D.PASTE SHEET'!A1436)</f>
        <v/>
      </c>
      <c s="72" t="str">
        <f>IF('S.D.PASTE SHEET'!B1436="","",'S.D.PASTE SHEET'!B1436)</f>
        <v/>
      </c>
      <c s="72" t="str">
        <f>IF('S.D.PASTE SHEET'!C1436="","",'S.D.PASTE SHEET'!C1436)</f>
        <v/>
      </c>
      <c s="73" t="str">
        <f>IF('S.D.PASTE SHEET'!D1436="","",'S.D.PASTE SHEET'!D1436)</f>
        <v/>
      </c>
      <c s="72" t="str">
        <f>IF('S.D.PASTE SHEET'!E1436="","",UPPER('S.D.PASTE SHEET'!E1436))</f>
        <v/>
      </c>
      <c s="72" t="str">
        <f>IF('S.D.PASTE SHEET'!F1436="","",'S.D.PASTE SHEET'!F1436)</f>
        <v/>
      </c>
      <c s="72" t="str">
        <f>IF('S.D.PASTE SHEET'!G1436="","",UPPER('S.D.PASTE SHEET'!G1436))</f>
        <v/>
      </c>
      <c s="72" t="str">
        <f>IF('S.D.PASTE SHEET'!H1436="","",UPPER('S.D.PASTE SHEET'!H1436))</f>
        <v/>
      </c>
      <c s="72" t="str">
        <f>IF('S.D.PASTE SHEET'!I1436="","",'S.D.PASTE SHEET'!I1436)</f>
        <v/>
      </c>
      <c s="73" t="str">
        <f>IF('S.D.PASTE SHEET'!J1436="","",'S.D.PASTE SHEET'!J1436)</f>
        <v/>
      </c>
      <c s="72" t="str">
        <f>IF('S.D.PASTE SHEET'!K1436="","",'S.D.PASTE SHEET'!K1436)</f>
        <v/>
      </c>
      <c s="72" t="str">
        <f>IF('S.D.PASTE SHEET'!L1436="","",'S.D.PASTE SHEET'!L1436)</f>
        <v/>
      </c>
      <c s="72" t="str">
        <f>IF('S.D.PASTE SHEET'!M1436="","",'S.D.PASTE SHEET'!M1436)</f>
        <v/>
      </c>
      <c s="72" t="str">
        <f>IF('S.D.PASTE SHEET'!N1436="","",'S.D.PASTE SHEET'!N1436)</f>
        <v/>
      </c>
      <c s="72" t="str">
        <f>IF('S.D.PASTE SHEET'!O1436="","",'S.D.PASTE SHEET'!O1436)</f>
        <v/>
      </c>
      <c s="72" t="str">
        <f>IF('S.D.PASTE SHEET'!P1436="","",'S.D.PASTE SHEET'!P1436)</f>
        <v/>
      </c>
      <c s="72" t="str">
        <f>IF('S.D.PASTE SHEET'!Q1436="","",'S.D.PASTE SHEET'!Q1436)</f>
        <v/>
      </c>
      <c s="72" t="str">
        <f>IF('S.D.PASTE SHEET'!R1436="","",'S.D.PASTE SHEET'!R1436)</f>
        <v/>
      </c>
      <c s="72" t="str">
        <f>IF('S.D.PASTE SHEET'!S1436="","",'S.D.PASTE SHEET'!S1436)</f>
        <v/>
      </c>
      <c s="72" t="str">
        <f>IF('S.D.PASTE SHEET'!T1436="","",'S.D.PASTE SHEET'!T1436)</f>
        <v/>
      </c>
      <c s="72" t="str">
        <f>IF('S.D.PASTE SHEET'!U1436="","",'S.D.PASTE SHEET'!U1436)</f>
        <v/>
      </c>
      <c s="72" t="str">
        <f>IF('S.D.PASTE SHEET'!V1436="","",'S.D.PASTE SHEET'!V1436)</f>
        <v/>
      </c>
      <c s="72" t="str">
        <f>IF('S.D.PASTE SHEET'!W1436="","",'S.D.PASTE SHEET'!W1436)</f>
        <v/>
      </c>
      <c s="72" t="str">
        <f>IF('S.D.PASTE SHEET'!X1436="","",'S.D.PASTE SHEET'!X1436)</f>
        <v/>
      </c>
      <c s="72" t="str">
        <f>IF('S.D.PASTE SHEET'!Y1436="","",'S.D.PASTE SHEET'!Y1436)</f>
        <v/>
      </c>
      <c s="72" t="str">
        <f>IF('S.D.PASTE SHEET'!Z1436="","",'S.D.PASTE SHEET'!Z1436)</f>
        <v/>
      </c>
      <c s="72" t="str">
        <f>IF('S.D.PASTE SHEET'!AA1436="","",'S.D.PASTE SHEET'!AA1436)</f>
        <v/>
      </c>
      <c s="72" t="str">
        <f>IF('S.D.PASTE SHEET'!AB1436="","",'S.D.PASTE SHEET'!AB1436)</f>
        <v/>
      </c>
      <c s="72" t="str">
        <f>IF('S.D.PASTE SHEET'!AC1436="","",'S.D.PASTE SHEET'!AC1436)</f>
        <v/>
      </c>
      <c s="72" t="str">
        <f>IF('S.D.PASTE SHEET'!AD1436="","",'S.D.PASTE SHEET'!AD1436)</f>
        <v/>
      </c>
      <c s="74"/>
      <c s="70" t="str">
        <f>IF(AK1436="","",IF(AK1436&gt;0,COUNT($AG$2:AG1436),""))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IF(BC1436="","",IF(BC1436&gt;0,COUNT($AY$2:AY1436),""))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7" spans="1:157" ht="15.75" customHeight="1">
      <c r="A1437" s="72" t="str">
        <f>IF('S.D.PASTE SHEET'!A1437="","",'S.D.PASTE SHEET'!A1437)</f>
        <v/>
      </c>
      <c s="72" t="str">
        <f>IF('S.D.PASTE SHEET'!B1437="","",'S.D.PASTE SHEET'!B1437)</f>
        <v/>
      </c>
      <c s="72" t="str">
        <f>IF('S.D.PASTE SHEET'!C1437="","",'S.D.PASTE SHEET'!C1437)</f>
        <v/>
      </c>
      <c s="73" t="str">
        <f>IF('S.D.PASTE SHEET'!D1437="","",'S.D.PASTE SHEET'!D1437)</f>
        <v/>
      </c>
      <c s="72" t="str">
        <f>IF('S.D.PASTE SHEET'!E1437="","",UPPER('S.D.PASTE SHEET'!E1437))</f>
        <v/>
      </c>
      <c s="72" t="str">
        <f>IF('S.D.PASTE SHEET'!F1437="","",'S.D.PASTE SHEET'!F1437)</f>
        <v/>
      </c>
      <c s="72" t="str">
        <f>IF('S.D.PASTE SHEET'!G1437="","",UPPER('S.D.PASTE SHEET'!G1437))</f>
        <v/>
      </c>
      <c s="72" t="str">
        <f>IF('S.D.PASTE SHEET'!H1437="","",UPPER('S.D.PASTE SHEET'!H1437))</f>
        <v/>
      </c>
      <c s="72" t="str">
        <f>IF('S.D.PASTE SHEET'!I1437="","",'S.D.PASTE SHEET'!I1437)</f>
        <v/>
      </c>
      <c s="73" t="str">
        <f>IF('S.D.PASTE SHEET'!J1437="","",'S.D.PASTE SHEET'!J1437)</f>
        <v/>
      </c>
      <c s="72" t="str">
        <f>IF('S.D.PASTE SHEET'!K1437="","",'S.D.PASTE SHEET'!K1437)</f>
        <v/>
      </c>
      <c s="72" t="str">
        <f>IF('S.D.PASTE SHEET'!L1437="","",'S.D.PASTE SHEET'!L1437)</f>
        <v/>
      </c>
      <c s="72" t="str">
        <f>IF('S.D.PASTE SHEET'!M1437="","",'S.D.PASTE SHEET'!M1437)</f>
        <v/>
      </c>
      <c s="72" t="str">
        <f>IF('S.D.PASTE SHEET'!N1437="","",'S.D.PASTE SHEET'!N1437)</f>
        <v/>
      </c>
      <c s="72" t="str">
        <f>IF('S.D.PASTE SHEET'!O1437="","",'S.D.PASTE SHEET'!O1437)</f>
        <v/>
      </c>
      <c s="72" t="str">
        <f>IF('S.D.PASTE SHEET'!P1437="","",'S.D.PASTE SHEET'!P1437)</f>
        <v/>
      </c>
      <c s="72" t="str">
        <f>IF('S.D.PASTE SHEET'!Q1437="","",'S.D.PASTE SHEET'!Q1437)</f>
        <v/>
      </c>
      <c s="72" t="str">
        <f>IF('S.D.PASTE SHEET'!R1437="","",'S.D.PASTE SHEET'!R1437)</f>
        <v/>
      </c>
      <c s="72" t="str">
        <f>IF('S.D.PASTE SHEET'!S1437="","",'S.D.PASTE SHEET'!S1437)</f>
        <v/>
      </c>
      <c s="72" t="str">
        <f>IF('S.D.PASTE SHEET'!T1437="","",'S.D.PASTE SHEET'!T1437)</f>
        <v/>
      </c>
      <c s="72" t="str">
        <f>IF('S.D.PASTE SHEET'!U1437="","",'S.D.PASTE SHEET'!U1437)</f>
        <v/>
      </c>
      <c s="72" t="str">
        <f>IF('S.D.PASTE SHEET'!V1437="","",'S.D.PASTE SHEET'!V1437)</f>
        <v/>
      </c>
      <c s="72" t="str">
        <f>IF('S.D.PASTE SHEET'!W1437="","",'S.D.PASTE SHEET'!W1437)</f>
        <v/>
      </c>
      <c s="72" t="str">
        <f>IF('S.D.PASTE SHEET'!X1437="","",'S.D.PASTE SHEET'!X1437)</f>
        <v/>
      </c>
      <c s="72" t="str">
        <f>IF('S.D.PASTE SHEET'!Y1437="","",'S.D.PASTE SHEET'!Y1437)</f>
        <v/>
      </c>
      <c s="72" t="str">
        <f>IF('S.D.PASTE SHEET'!Z1437="","",'S.D.PASTE SHEET'!Z1437)</f>
        <v/>
      </c>
      <c s="72" t="str">
        <f>IF('S.D.PASTE SHEET'!AA1437="","",'S.D.PASTE SHEET'!AA1437)</f>
        <v/>
      </c>
      <c s="72" t="str">
        <f>IF('S.D.PASTE SHEET'!AB1437="","",'S.D.PASTE SHEET'!AB1437)</f>
        <v/>
      </c>
      <c s="72" t="str">
        <f>IF('S.D.PASTE SHEET'!AC1437="","",'S.D.PASTE SHEET'!AC1437)</f>
        <v/>
      </c>
      <c s="72" t="str">
        <f>IF('S.D.PASTE SHEET'!AD1437="","",'S.D.PASTE SHEET'!AD1437)</f>
        <v/>
      </c>
      <c s="74"/>
      <c s="70" t="str">
        <f>IF(AK1437="","",IF(AK1437&gt;0,COUNT($AG$2:AG1437),""))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IF(BC1437="","",IF(BC1437&gt;0,COUNT($AY$2:AY1437),""))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8" spans="1:157" ht="15.75" customHeight="1">
      <c r="A1438" s="72" t="str">
        <f>IF('S.D.PASTE SHEET'!A1438="","",'S.D.PASTE SHEET'!A1438)</f>
        <v/>
      </c>
      <c s="72" t="str">
        <f>IF('S.D.PASTE SHEET'!B1438="","",'S.D.PASTE SHEET'!B1438)</f>
        <v/>
      </c>
      <c s="72" t="str">
        <f>IF('S.D.PASTE SHEET'!C1438="","",'S.D.PASTE SHEET'!C1438)</f>
        <v/>
      </c>
      <c s="73" t="str">
        <f>IF('S.D.PASTE SHEET'!D1438="","",'S.D.PASTE SHEET'!D1438)</f>
        <v/>
      </c>
      <c s="72" t="str">
        <f>IF('S.D.PASTE SHEET'!E1438="","",UPPER('S.D.PASTE SHEET'!E1438))</f>
        <v/>
      </c>
      <c s="72" t="str">
        <f>IF('S.D.PASTE SHEET'!F1438="","",'S.D.PASTE SHEET'!F1438)</f>
        <v/>
      </c>
      <c s="72" t="str">
        <f>IF('S.D.PASTE SHEET'!G1438="","",UPPER('S.D.PASTE SHEET'!G1438))</f>
        <v/>
      </c>
      <c s="72" t="str">
        <f>IF('S.D.PASTE SHEET'!H1438="","",UPPER('S.D.PASTE SHEET'!H1438))</f>
        <v/>
      </c>
      <c s="72" t="str">
        <f>IF('S.D.PASTE SHEET'!I1438="","",'S.D.PASTE SHEET'!I1438)</f>
        <v/>
      </c>
      <c s="73" t="str">
        <f>IF('S.D.PASTE SHEET'!J1438="","",'S.D.PASTE SHEET'!J1438)</f>
        <v/>
      </c>
      <c s="72" t="str">
        <f>IF('S.D.PASTE SHEET'!K1438="","",'S.D.PASTE SHEET'!K1438)</f>
        <v/>
      </c>
      <c s="72" t="str">
        <f>IF('S.D.PASTE SHEET'!L1438="","",'S.D.PASTE SHEET'!L1438)</f>
        <v/>
      </c>
      <c s="72" t="str">
        <f>IF('S.D.PASTE SHEET'!M1438="","",'S.D.PASTE SHEET'!M1438)</f>
        <v/>
      </c>
      <c s="72" t="str">
        <f>IF('S.D.PASTE SHEET'!N1438="","",'S.D.PASTE SHEET'!N1438)</f>
        <v/>
      </c>
      <c s="72" t="str">
        <f>IF('S.D.PASTE SHEET'!O1438="","",'S.D.PASTE SHEET'!O1438)</f>
        <v/>
      </c>
      <c s="72" t="str">
        <f>IF('S.D.PASTE SHEET'!P1438="","",'S.D.PASTE SHEET'!P1438)</f>
        <v/>
      </c>
      <c s="72" t="str">
        <f>IF('S.D.PASTE SHEET'!Q1438="","",'S.D.PASTE SHEET'!Q1438)</f>
        <v/>
      </c>
      <c s="72" t="str">
        <f>IF('S.D.PASTE SHEET'!R1438="","",'S.D.PASTE SHEET'!R1438)</f>
        <v/>
      </c>
      <c s="72" t="str">
        <f>IF('S.D.PASTE SHEET'!S1438="","",'S.D.PASTE SHEET'!S1438)</f>
        <v/>
      </c>
      <c s="72" t="str">
        <f>IF('S.D.PASTE SHEET'!T1438="","",'S.D.PASTE SHEET'!T1438)</f>
        <v/>
      </c>
      <c s="72" t="str">
        <f>IF('S.D.PASTE SHEET'!U1438="","",'S.D.PASTE SHEET'!U1438)</f>
        <v/>
      </c>
      <c s="72" t="str">
        <f>IF('S.D.PASTE SHEET'!V1438="","",'S.D.PASTE SHEET'!V1438)</f>
        <v/>
      </c>
      <c s="72" t="str">
        <f>IF('S.D.PASTE SHEET'!W1438="","",'S.D.PASTE SHEET'!W1438)</f>
        <v/>
      </c>
      <c s="72" t="str">
        <f>IF('S.D.PASTE SHEET'!X1438="","",'S.D.PASTE SHEET'!X1438)</f>
        <v/>
      </c>
      <c s="72" t="str">
        <f>IF('S.D.PASTE SHEET'!Y1438="","",'S.D.PASTE SHEET'!Y1438)</f>
        <v/>
      </c>
      <c s="72" t="str">
        <f>IF('S.D.PASTE SHEET'!Z1438="","",'S.D.PASTE SHEET'!Z1438)</f>
        <v/>
      </c>
      <c s="72" t="str">
        <f>IF('S.D.PASTE SHEET'!AA1438="","",'S.D.PASTE SHEET'!AA1438)</f>
        <v/>
      </c>
      <c s="72" t="str">
        <f>IF('S.D.PASTE SHEET'!AB1438="","",'S.D.PASTE SHEET'!AB1438)</f>
        <v/>
      </c>
      <c s="72" t="str">
        <f>IF('S.D.PASTE SHEET'!AC1438="","",'S.D.PASTE SHEET'!AC1438)</f>
        <v/>
      </c>
      <c s="72" t="str">
        <f>IF('S.D.PASTE SHEET'!AD1438="","",'S.D.PASTE SHEET'!AD1438)</f>
        <v/>
      </c>
      <c s="74"/>
      <c s="70" t="str">
        <f>IF(AK1438="","",IF(AK1438&gt;0,COUNT($AG$2:AG1438),""))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IF(BC1438="","",IF(BC1438&gt;0,COUNT($AY$2:AY1438),""))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39" spans="1:157" ht="15.75" customHeight="1">
      <c r="A1439" s="72" t="str">
        <f>IF('S.D.PASTE SHEET'!A1439="","",'S.D.PASTE SHEET'!A1439)</f>
        <v/>
      </c>
      <c s="72" t="str">
        <f>IF('S.D.PASTE SHEET'!B1439="","",'S.D.PASTE SHEET'!B1439)</f>
        <v/>
      </c>
      <c s="72" t="str">
        <f>IF('S.D.PASTE SHEET'!C1439="","",'S.D.PASTE SHEET'!C1439)</f>
        <v/>
      </c>
      <c s="73" t="str">
        <f>IF('S.D.PASTE SHEET'!D1439="","",'S.D.PASTE SHEET'!D1439)</f>
        <v/>
      </c>
      <c s="72" t="str">
        <f>IF('S.D.PASTE SHEET'!E1439="","",UPPER('S.D.PASTE SHEET'!E1439))</f>
        <v/>
      </c>
      <c s="72" t="str">
        <f>IF('S.D.PASTE SHEET'!F1439="","",'S.D.PASTE SHEET'!F1439)</f>
        <v/>
      </c>
      <c s="72" t="str">
        <f>IF('S.D.PASTE SHEET'!G1439="","",UPPER('S.D.PASTE SHEET'!G1439))</f>
        <v/>
      </c>
      <c s="72" t="str">
        <f>IF('S.D.PASTE SHEET'!H1439="","",UPPER('S.D.PASTE SHEET'!H1439))</f>
        <v/>
      </c>
      <c s="72" t="str">
        <f>IF('S.D.PASTE SHEET'!I1439="","",'S.D.PASTE SHEET'!I1439)</f>
        <v/>
      </c>
      <c s="73" t="str">
        <f>IF('S.D.PASTE SHEET'!J1439="","",'S.D.PASTE SHEET'!J1439)</f>
        <v/>
      </c>
      <c s="72" t="str">
        <f>IF('S.D.PASTE SHEET'!K1439="","",'S.D.PASTE SHEET'!K1439)</f>
        <v/>
      </c>
      <c s="72" t="str">
        <f>IF('S.D.PASTE SHEET'!L1439="","",'S.D.PASTE SHEET'!L1439)</f>
        <v/>
      </c>
      <c s="72" t="str">
        <f>IF('S.D.PASTE SHEET'!M1439="","",'S.D.PASTE SHEET'!M1439)</f>
        <v/>
      </c>
      <c s="72" t="str">
        <f>IF('S.D.PASTE SHEET'!N1439="","",'S.D.PASTE SHEET'!N1439)</f>
        <v/>
      </c>
      <c s="72" t="str">
        <f>IF('S.D.PASTE SHEET'!O1439="","",'S.D.PASTE SHEET'!O1439)</f>
        <v/>
      </c>
      <c s="72" t="str">
        <f>IF('S.D.PASTE SHEET'!P1439="","",'S.D.PASTE SHEET'!P1439)</f>
        <v/>
      </c>
      <c s="72" t="str">
        <f>IF('S.D.PASTE SHEET'!Q1439="","",'S.D.PASTE SHEET'!Q1439)</f>
        <v/>
      </c>
      <c s="72" t="str">
        <f>IF('S.D.PASTE SHEET'!R1439="","",'S.D.PASTE SHEET'!R1439)</f>
        <v/>
      </c>
      <c s="72" t="str">
        <f>IF('S.D.PASTE SHEET'!S1439="","",'S.D.PASTE SHEET'!S1439)</f>
        <v/>
      </c>
      <c s="72" t="str">
        <f>IF('S.D.PASTE SHEET'!T1439="","",'S.D.PASTE SHEET'!T1439)</f>
        <v/>
      </c>
      <c s="72" t="str">
        <f>IF('S.D.PASTE SHEET'!U1439="","",'S.D.PASTE SHEET'!U1439)</f>
        <v/>
      </c>
      <c s="72" t="str">
        <f>IF('S.D.PASTE SHEET'!V1439="","",'S.D.PASTE SHEET'!V1439)</f>
        <v/>
      </c>
      <c s="72" t="str">
        <f>IF('S.D.PASTE SHEET'!W1439="","",'S.D.PASTE SHEET'!W1439)</f>
        <v/>
      </c>
      <c s="72" t="str">
        <f>IF('S.D.PASTE SHEET'!X1439="","",'S.D.PASTE SHEET'!X1439)</f>
        <v/>
      </c>
      <c s="72" t="str">
        <f>IF('S.D.PASTE SHEET'!Y1439="","",'S.D.PASTE SHEET'!Y1439)</f>
        <v/>
      </c>
      <c s="72" t="str">
        <f>IF('S.D.PASTE SHEET'!Z1439="","",'S.D.PASTE SHEET'!Z1439)</f>
        <v/>
      </c>
      <c s="72" t="str">
        <f>IF('S.D.PASTE SHEET'!AA1439="","",'S.D.PASTE SHEET'!AA1439)</f>
        <v/>
      </c>
      <c s="72" t="str">
        <f>IF('S.D.PASTE SHEET'!AB1439="","",'S.D.PASTE SHEET'!AB1439)</f>
        <v/>
      </c>
      <c s="72" t="str">
        <f>IF('S.D.PASTE SHEET'!AC1439="","",'S.D.PASTE SHEET'!AC1439)</f>
        <v/>
      </c>
      <c s="72" t="str">
        <f>IF('S.D.PASTE SHEET'!AD1439="","",'S.D.PASTE SHEET'!AD1439)</f>
        <v/>
      </c>
      <c s="74"/>
      <c s="70" t="str">
        <f>IF(AK1439="","",IF(AK1439&gt;0,COUNT($AG$2:AG1439),""))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IF(BC1439="","",IF(BC1439&gt;0,COUNT($AY$2:AY1439),""))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0" spans="1:157" ht="15.75" customHeight="1">
      <c r="A1440" s="72" t="str">
        <f>IF('S.D.PASTE SHEET'!A1440="","",'S.D.PASTE SHEET'!A1440)</f>
        <v/>
      </c>
      <c s="72" t="str">
        <f>IF('S.D.PASTE SHEET'!B1440="","",'S.D.PASTE SHEET'!B1440)</f>
        <v/>
      </c>
      <c s="72" t="str">
        <f>IF('S.D.PASTE SHEET'!C1440="","",'S.D.PASTE SHEET'!C1440)</f>
        <v/>
      </c>
      <c s="73" t="str">
        <f>IF('S.D.PASTE SHEET'!D1440="","",'S.D.PASTE SHEET'!D1440)</f>
        <v/>
      </c>
      <c s="72" t="str">
        <f>IF('S.D.PASTE SHEET'!E1440="","",UPPER('S.D.PASTE SHEET'!E1440))</f>
        <v/>
      </c>
      <c s="72" t="str">
        <f>IF('S.D.PASTE SHEET'!F1440="","",'S.D.PASTE SHEET'!F1440)</f>
        <v/>
      </c>
      <c s="72" t="str">
        <f>IF('S.D.PASTE SHEET'!G1440="","",UPPER('S.D.PASTE SHEET'!G1440))</f>
        <v/>
      </c>
      <c s="72" t="str">
        <f>IF('S.D.PASTE SHEET'!H1440="","",UPPER('S.D.PASTE SHEET'!H1440))</f>
        <v/>
      </c>
      <c s="72" t="str">
        <f>IF('S.D.PASTE SHEET'!I1440="","",'S.D.PASTE SHEET'!I1440)</f>
        <v/>
      </c>
      <c s="73" t="str">
        <f>IF('S.D.PASTE SHEET'!J1440="","",'S.D.PASTE SHEET'!J1440)</f>
        <v/>
      </c>
      <c s="72" t="str">
        <f>IF('S.D.PASTE SHEET'!K1440="","",'S.D.PASTE SHEET'!K1440)</f>
        <v/>
      </c>
      <c s="72" t="str">
        <f>IF('S.D.PASTE SHEET'!L1440="","",'S.D.PASTE SHEET'!L1440)</f>
        <v/>
      </c>
      <c s="72" t="str">
        <f>IF('S.D.PASTE SHEET'!M1440="","",'S.D.PASTE SHEET'!M1440)</f>
        <v/>
      </c>
      <c s="72" t="str">
        <f>IF('S.D.PASTE SHEET'!N1440="","",'S.D.PASTE SHEET'!N1440)</f>
        <v/>
      </c>
      <c s="72" t="str">
        <f>IF('S.D.PASTE SHEET'!O1440="","",'S.D.PASTE SHEET'!O1440)</f>
        <v/>
      </c>
      <c s="72" t="str">
        <f>IF('S.D.PASTE SHEET'!P1440="","",'S.D.PASTE SHEET'!P1440)</f>
        <v/>
      </c>
      <c s="72" t="str">
        <f>IF('S.D.PASTE SHEET'!Q1440="","",'S.D.PASTE SHEET'!Q1440)</f>
        <v/>
      </c>
      <c s="72" t="str">
        <f>IF('S.D.PASTE SHEET'!R1440="","",'S.D.PASTE SHEET'!R1440)</f>
        <v/>
      </c>
      <c s="72" t="str">
        <f>IF('S.D.PASTE SHEET'!S1440="","",'S.D.PASTE SHEET'!S1440)</f>
        <v/>
      </c>
      <c s="72" t="str">
        <f>IF('S.D.PASTE SHEET'!T1440="","",'S.D.PASTE SHEET'!T1440)</f>
        <v/>
      </c>
      <c s="72" t="str">
        <f>IF('S.D.PASTE SHEET'!U1440="","",'S.D.PASTE SHEET'!U1440)</f>
        <v/>
      </c>
      <c s="72" t="str">
        <f>IF('S.D.PASTE SHEET'!V1440="","",'S.D.PASTE SHEET'!V1440)</f>
        <v/>
      </c>
      <c s="72" t="str">
        <f>IF('S.D.PASTE SHEET'!W1440="","",'S.D.PASTE SHEET'!W1440)</f>
        <v/>
      </c>
      <c s="72" t="str">
        <f>IF('S.D.PASTE SHEET'!X1440="","",'S.D.PASTE SHEET'!X1440)</f>
        <v/>
      </c>
      <c s="72" t="str">
        <f>IF('S.D.PASTE SHEET'!Y1440="","",'S.D.PASTE SHEET'!Y1440)</f>
        <v/>
      </c>
      <c s="72" t="str">
        <f>IF('S.D.PASTE SHEET'!Z1440="","",'S.D.PASTE SHEET'!Z1440)</f>
        <v/>
      </c>
      <c s="72" t="str">
        <f>IF('S.D.PASTE SHEET'!AA1440="","",'S.D.PASTE SHEET'!AA1440)</f>
        <v/>
      </c>
      <c s="72" t="str">
        <f>IF('S.D.PASTE SHEET'!AB1440="","",'S.D.PASTE SHEET'!AB1440)</f>
        <v/>
      </c>
      <c s="72" t="str">
        <f>IF('S.D.PASTE SHEET'!AC1440="","",'S.D.PASTE SHEET'!AC1440)</f>
        <v/>
      </c>
      <c s="72" t="str">
        <f>IF('S.D.PASTE SHEET'!AD1440="","",'S.D.PASTE SHEET'!AD1440)</f>
        <v/>
      </c>
      <c s="74"/>
      <c s="70" t="str">
        <f>IF(AK1440="","",IF(AK1440&gt;0,COUNT($AG$2:AG1440),""))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IF(BC1440="","",IF(BC1440&gt;0,COUNT($AY$2:AY1440),""))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1" spans="1:157" ht="15.75" customHeight="1">
      <c r="A1441" s="72" t="str">
        <f>IF('S.D.PASTE SHEET'!A1441="","",'S.D.PASTE SHEET'!A1441)</f>
        <v/>
      </c>
      <c s="72" t="str">
        <f>IF('S.D.PASTE SHEET'!B1441="","",'S.D.PASTE SHEET'!B1441)</f>
        <v/>
      </c>
      <c s="72" t="str">
        <f>IF('S.D.PASTE SHEET'!C1441="","",'S.D.PASTE SHEET'!C1441)</f>
        <v/>
      </c>
      <c s="73" t="str">
        <f>IF('S.D.PASTE SHEET'!D1441="","",'S.D.PASTE SHEET'!D1441)</f>
        <v/>
      </c>
      <c s="72" t="str">
        <f>IF('S.D.PASTE SHEET'!E1441="","",UPPER('S.D.PASTE SHEET'!E1441))</f>
        <v/>
      </c>
      <c s="72" t="str">
        <f>IF('S.D.PASTE SHEET'!F1441="","",'S.D.PASTE SHEET'!F1441)</f>
        <v/>
      </c>
      <c s="72" t="str">
        <f>IF('S.D.PASTE SHEET'!G1441="","",UPPER('S.D.PASTE SHEET'!G1441))</f>
        <v/>
      </c>
      <c s="72" t="str">
        <f>IF('S.D.PASTE SHEET'!H1441="","",UPPER('S.D.PASTE SHEET'!H1441))</f>
        <v/>
      </c>
      <c s="72" t="str">
        <f>IF('S.D.PASTE SHEET'!I1441="","",'S.D.PASTE SHEET'!I1441)</f>
        <v/>
      </c>
      <c s="73" t="str">
        <f>IF('S.D.PASTE SHEET'!J1441="","",'S.D.PASTE SHEET'!J1441)</f>
        <v/>
      </c>
      <c s="72" t="str">
        <f>IF('S.D.PASTE SHEET'!K1441="","",'S.D.PASTE SHEET'!K1441)</f>
        <v/>
      </c>
      <c s="72" t="str">
        <f>IF('S.D.PASTE SHEET'!L1441="","",'S.D.PASTE SHEET'!L1441)</f>
        <v/>
      </c>
      <c s="72" t="str">
        <f>IF('S.D.PASTE SHEET'!M1441="","",'S.D.PASTE SHEET'!M1441)</f>
        <v/>
      </c>
      <c s="72" t="str">
        <f>IF('S.D.PASTE SHEET'!N1441="","",'S.D.PASTE SHEET'!N1441)</f>
        <v/>
      </c>
      <c s="72" t="str">
        <f>IF('S.D.PASTE SHEET'!O1441="","",'S.D.PASTE SHEET'!O1441)</f>
        <v/>
      </c>
      <c s="72" t="str">
        <f>IF('S.D.PASTE SHEET'!P1441="","",'S.D.PASTE SHEET'!P1441)</f>
        <v/>
      </c>
      <c s="72" t="str">
        <f>IF('S.D.PASTE SHEET'!Q1441="","",'S.D.PASTE SHEET'!Q1441)</f>
        <v/>
      </c>
      <c s="72" t="str">
        <f>IF('S.D.PASTE SHEET'!R1441="","",'S.D.PASTE SHEET'!R1441)</f>
        <v/>
      </c>
      <c s="72" t="str">
        <f>IF('S.D.PASTE SHEET'!S1441="","",'S.D.PASTE SHEET'!S1441)</f>
        <v/>
      </c>
      <c s="72" t="str">
        <f>IF('S.D.PASTE SHEET'!T1441="","",'S.D.PASTE SHEET'!T1441)</f>
        <v/>
      </c>
      <c s="72" t="str">
        <f>IF('S.D.PASTE SHEET'!U1441="","",'S.D.PASTE SHEET'!U1441)</f>
        <v/>
      </c>
      <c s="72" t="str">
        <f>IF('S.D.PASTE SHEET'!V1441="","",'S.D.PASTE SHEET'!V1441)</f>
        <v/>
      </c>
      <c s="72" t="str">
        <f>IF('S.D.PASTE SHEET'!W1441="","",'S.D.PASTE SHEET'!W1441)</f>
        <v/>
      </c>
      <c s="72" t="str">
        <f>IF('S.D.PASTE SHEET'!X1441="","",'S.D.PASTE SHEET'!X1441)</f>
        <v/>
      </c>
      <c s="72" t="str">
        <f>IF('S.D.PASTE SHEET'!Y1441="","",'S.D.PASTE SHEET'!Y1441)</f>
        <v/>
      </c>
      <c s="72" t="str">
        <f>IF('S.D.PASTE SHEET'!Z1441="","",'S.D.PASTE SHEET'!Z1441)</f>
        <v/>
      </c>
      <c s="72" t="str">
        <f>IF('S.D.PASTE SHEET'!AA1441="","",'S.D.PASTE SHEET'!AA1441)</f>
        <v/>
      </c>
      <c s="72" t="str">
        <f>IF('S.D.PASTE SHEET'!AB1441="","",'S.D.PASTE SHEET'!AB1441)</f>
        <v/>
      </c>
      <c s="72" t="str">
        <f>IF('S.D.PASTE SHEET'!AC1441="","",'S.D.PASTE SHEET'!AC1441)</f>
        <v/>
      </c>
      <c s="72" t="str">
        <f>IF('S.D.PASTE SHEET'!AD1441="","",'S.D.PASTE SHEET'!AD1441)</f>
        <v/>
      </c>
      <c s="74"/>
      <c s="70" t="str">
        <f>IF(AK1441="","",IF(AK1441&gt;0,COUNT($AG$2:AG1441),""))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IF(BC1441="","",IF(BC1441&gt;0,COUNT($AY$2:AY1441),""))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2" spans="1:157" ht="15.75" customHeight="1">
      <c r="A1442" s="72" t="str">
        <f>IF('S.D.PASTE SHEET'!A1442="","",'S.D.PASTE SHEET'!A1442)</f>
        <v/>
      </c>
      <c s="72" t="str">
        <f>IF('S.D.PASTE SHEET'!B1442="","",'S.D.PASTE SHEET'!B1442)</f>
        <v/>
      </c>
      <c s="72" t="str">
        <f>IF('S.D.PASTE SHEET'!C1442="","",'S.D.PASTE SHEET'!C1442)</f>
        <v/>
      </c>
      <c s="73" t="str">
        <f>IF('S.D.PASTE SHEET'!D1442="","",'S.D.PASTE SHEET'!D1442)</f>
        <v/>
      </c>
      <c s="72" t="str">
        <f>IF('S.D.PASTE SHEET'!E1442="","",UPPER('S.D.PASTE SHEET'!E1442))</f>
        <v/>
      </c>
      <c s="72" t="str">
        <f>IF('S.D.PASTE SHEET'!F1442="","",'S.D.PASTE SHEET'!F1442)</f>
        <v/>
      </c>
      <c s="72" t="str">
        <f>IF('S.D.PASTE SHEET'!G1442="","",UPPER('S.D.PASTE SHEET'!G1442))</f>
        <v/>
      </c>
      <c s="72" t="str">
        <f>IF('S.D.PASTE SHEET'!H1442="","",UPPER('S.D.PASTE SHEET'!H1442))</f>
        <v/>
      </c>
      <c s="72" t="str">
        <f>IF('S.D.PASTE SHEET'!I1442="","",'S.D.PASTE SHEET'!I1442)</f>
        <v/>
      </c>
      <c s="73" t="str">
        <f>IF('S.D.PASTE SHEET'!J1442="","",'S.D.PASTE SHEET'!J1442)</f>
        <v/>
      </c>
      <c s="72" t="str">
        <f>IF('S.D.PASTE SHEET'!K1442="","",'S.D.PASTE SHEET'!K1442)</f>
        <v/>
      </c>
      <c s="72" t="str">
        <f>IF('S.D.PASTE SHEET'!L1442="","",'S.D.PASTE SHEET'!L1442)</f>
        <v/>
      </c>
      <c s="72" t="str">
        <f>IF('S.D.PASTE SHEET'!M1442="","",'S.D.PASTE SHEET'!M1442)</f>
        <v/>
      </c>
      <c s="72" t="str">
        <f>IF('S.D.PASTE SHEET'!N1442="","",'S.D.PASTE SHEET'!N1442)</f>
        <v/>
      </c>
      <c s="72" t="str">
        <f>IF('S.D.PASTE SHEET'!O1442="","",'S.D.PASTE SHEET'!O1442)</f>
        <v/>
      </c>
      <c s="72" t="str">
        <f>IF('S.D.PASTE SHEET'!P1442="","",'S.D.PASTE SHEET'!P1442)</f>
        <v/>
      </c>
      <c s="72" t="str">
        <f>IF('S.D.PASTE SHEET'!Q1442="","",'S.D.PASTE SHEET'!Q1442)</f>
        <v/>
      </c>
      <c s="72" t="str">
        <f>IF('S.D.PASTE SHEET'!R1442="","",'S.D.PASTE SHEET'!R1442)</f>
        <v/>
      </c>
      <c s="72" t="str">
        <f>IF('S.D.PASTE SHEET'!S1442="","",'S.D.PASTE SHEET'!S1442)</f>
        <v/>
      </c>
      <c s="72" t="str">
        <f>IF('S.D.PASTE SHEET'!T1442="","",'S.D.PASTE SHEET'!T1442)</f>
        <v/>
      </c>
      <c s="72" t="str">
        <f>IF('S.D.PASTE SHEET'!U1442="","",'S.D.PASTE SHEET'!U1442)</f>
        <v/>
      </c>
      <c s="72" t="str">
        <f>IF('S.D.PASTE SHEET'!V1442="","",'S.D.PASTE SHEET'!V1442)</f>
        <v/>
      </c>
      <c s="72" t="str">
        <f>IF('S.D.PASTE SHEET'!W1442="","",'S.D.PASTE SHEET'!W1442)</f>
        <v/>
      </c>
      <c s="72" t="str">
        <f>IF('S.D.PASTE SHEET'!X1442="","",'S.D.PASTE SHEET'!X1442)</f>
        <v/>
      </c>
      <c s="72" t="str">
        <f>IF('S.D.PASTE SHEET'!Y1442="","",'S.D.PASTE SHEET'!Y1442)</f>
        <v/>
      </c>
      <c s="72" t="str">
        <f>IF('S.D.PASTE SHEET'!Z1442="","",'S.D.PASTE SHEET'!Z1442)</f>
        <v/>
      </c>
      <c s="72" t="str">
        <f>IF('S.D.PASTE SHEET'!AA1442="","",'S.D.PASTE SHEET'!AA1442)</f>
        <v/>
      </c>
      <c s="72" t="str">
        <f>IF('S.D.PASTE SHEET'!AB1442="","",'S.D.PASTE SHEET'!AB1442)</f>
        <v/>
      </c>
      <c s="72" t="str">
        <f>IF('S.D.PASTE SHEET'!AC1442="","",'S.D.PASTE SHEET'!AC1442)</f>
        <v/>
      </c>
      <c s="72" t="str">
        <f>IF('S.D.PASTE SHEET'!AD1442="","",'S.D.PASTE SHEET'!AD1442)</f>
        <v/>
      </c>
      <c s="74"/>
      <c s="70" t="str">
        <f>IF(AK1442="","",IF(AK1442&gt;0,COUNT($AG$2:AG1442),""))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IF(BC1442="","",IF(BC1442&gt;0,COUNT($AY$2:AY1442),""))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3" spans="1:157" ht="15.75" customHeight="1">
      <c r="A1443" s="72" t="str">
        <f>IF('S.D.PASTE SHEET'!A1443="","",'S.D.PASTE SHEET'!A1443)</f>
        <v/>
      </c>
      <c s="72" t="str">
        <f>IF('S.D.PASTE SHEET'!B1443="","",'S.D.PASTE SHEET'!B1443)</f>
        <v/>
      </c>
      <c s="72" t="str">
        <f>IF('S.D.PASTE SHEET'!C1443="","",'S.D.PASTE SHEET'!C1443)</f>
        <v/>
      </c>
      <c s="73" t="str">
        <f>IF('S.D.PASTE SHEET'!D1443="","",'S.D.PASTE SHEET'!D1443)</f>
        <v/>
      </c>
      <c s="72" t="str">
        <f>IF('S.D.PASTE SHEET'!E1443="","",UPPER('S.D.PASTE SHEET'!E1443))</f>
        <v/>
      </c>
      <c s="72" t="str">
        <f>IF('S.D.PASTE SHEET'!F1443="","",'S.D.PASTE SHEET'!F1443)</f>
        <v/>
      </c>
      <c s="72" t="str">
        <f>IF('S.D.PASTE SHEET'!G1443="","",UPPER('S.D.PASTE SHEET'!G1443))</f>
        <v/>
      </c>
      <c s="72" t="str">
        <f>IF('S.D.PASTE SHEET'!H1443="","",UPPER('S.D.PASTE SHEET'!H1443))</f>
        <v/>
      </c>
      <c s="72" t="str">
        <f>IF('S.D.PASTE SHEET'!I1443="","",'S.D.PASTE SHEET'!I1443)</f>
        <v/>
      </c>
      <c s="73" t="str">
        <f>IF('S.D.PASTE SHEET'!J1443="","",'S.D.PASTE SHEET'!J1443)</f>
        <v/>
      </c>
      <c s="72" t="str">
        <f>IF('S.D.PASTE SHEET'!K1443="","",'S.D.PASTE SHEET'!K1443)</f>
        <v/>
      </c>
      <c s="72" t="str">
        <f>IF('S.D.PASTE SHEET'!L1443="","",'S.D.PASTE SHEET'!L1443)</f>
        <v/>
      </c>
      <c s="72" t="str">
        <f>IF('S.D.PASTE SHEET'!M1443="","",'S.D.PASTE SHEET'!M1443)</f>
        <v/>
      </c>
      <c s="72" t="str">
        <f>IF('S.D.PASTE SHEET'!N1443="","",'S.D.PASTE SHEET'!N1443)</f>
        <v/>
      </c>
      <c s="72" t="str">
        <f>IF('S.D.PASTE SHEET'!O1443="","",'S.D.PASTE SHEET'!O1443)</f>
        <v/>
      </c>
      <c s="72" t="str">
        <f>IF('S.D.PASTE SHEET'!P1443="","",'S.D.PASTE SHEET'!P1443)</f>
        <v/>
      </c>
      <c s="72" t="str">
        <f>IF('S.D.PASTE SHEET'!Q1443="","",'S.D.PASTE SHEET'!Q1443)</f>
        <v/>
      </c>
      <c s="72" t="str">
        <f>IF('S.D.PASTE SHEET'!R1443="","",'S.D.PASTE SHEET'!R1443)</f>
        <v/>
      </c>
      <c s="72" t="str">
        <f>IF('S.D.PASTE SHEET'!S1443="","",'S.D.PASTE SHEET'!S1443)</f>
        <v/>
      </c>
      <c s="72" t="str">
        <f>IF('S.D.PASTE SHEET'!T1443="","",'S.D.PASTE SHEET'!T1443)</f>
        <v/>
      </c>
      <c s="72" t="str">
        <f>IF('S.D.PASTE SHEET'!U1443="","",'S.D.PASTE SHEET'!U1443)</f>
        <v/>
      </c>
      <c s="72" t="str">
        <f>IF('S.D.PASTE SHEET'!V1443="","",'S.D.PASTE SHEET'!V1443)</f>
        <v/>
      </c>
      <c s="72" t="str">
        <f>IF('S.D.PASTE SHEET'!W1443="","",'S.D.PASTE SHEET'!W1443)</f>
        <v/>
      </c>
      <c s="72" t="str">
        <f>IF('S.D.PASTE SHEET'!X1443="","",'S.D.PASTE SHEET'!X1443)</f>
        <v/>
      </c>
      <c s="72" t="str">
        <f>IF('S.D.PASTE SHEET'!Y1443="","",'S.D.PASTE SHEET'!Y1443)</f>
        <v/>
      </c>
      <c s="72" t="str">
        <f>IF('S.D.PASTE SHEET'!Z1443="","",'S.D.PASTE SHEET'!Z1443)</f>
        <v/>
      </c>
      <c s="72" t="str">
        <f>IF('S.D.PASTE SHEET'!AA1443="","",'S.D.PASTE SHEET'!AA1443)</f>
        <v/>
      </c>
      <c s="72" t="str">
        <f>IF('S.D.PASTE SHEET'!AB1443="","",'S.D.PASTE SHEET'!AB1443)</f>
        <v/>
      </c>
      <c s="72" t="str">
        <f>IF('S.D.PASTE SHEET'!AC1443="","",'S.D.PASTE SHEET'!AC1443)</f>
        <v/>
      </c>
      <c s="72" t="str">
        <f>IF('S.D.PASTE SHEET'!AD1443="","",'S.D.PASTE SHEET'!AD1443)</f>
        <v/>
      </c>
      <c s="74"/>
      <c s="70" t="str">
        <f>IF(AK1443="","",IF(AK1443&gt;0,COUNT($AG$2:AG1443),""))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IF(BC1443="","",IF(BC1443&gt;0,COUNT($AY$2:AY1443),""))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4" spans="1:157" ht="15.75" customHeight="1">
      <c r="A1444" s="72" t="str">
        <f>IF('S.D.PASTE SHEET'!A1444="","",'S.D.PASTE SHEET'!A1444)</f>
        <v/>
      </c>
      <c s="72" t="str">
        <f>IF('S.D.PASTE SHEET'!B1444="","",'S.D.PASTE SHEET'!B1444)</f>
        <v/>
      </c>
      <c s="72" t="str">
        <f>IF('S.D.PASTE SHEET'!C1444="","",'S.D.PASTE SHEET'!C1444)</f>
        <v/>
      </c>
      <c s="73" t="str">
        <f>IF('S.D.PASTE SHEET'!D1444="","",'S.D.PASTE SHEET'!D1444)</f>
        <v/>
      </c>
      <c s="72" t="str">
        <f>IF('S.D.PASTE SHEET'!E1444="","",UPPER('S.D.PASTE SHEET'!E1444))</f>
        <v/>
      </c>
      <c s="72" t="str">
        <f>IF('S.D.PASTE SHEET'!F1444="","",'S.D.PASTE SHEET'!F1444)</f>
        <v/>
      </c>
      <c s="72" t="str">
        <f>IF('S.D.PASTE SHEET'!G1444="","",UPPER('S.D.PASTE SHEET'!G1444))</f>
        <v/>
      </c>
      <c s="72" t="str">
        <f>IF('S.D.PASTE SHEET'!H1444="","",UPPER('S.D.PASTE SHEET'!H1444))</f>
        <v/>
      </c>
      <c s="72" t="str">
        <f>IF('S.D.PASTE SHEET'!I1444="","",'S.D.PASTE SHEET'!I1444)</f>
        <v/>
      </c>
      <c s="73" t="str">
        <f>IF('S.D.PASTE SHEET'!J1444="","",'S.D.PASTE SHEET'!J1444)</f>
        <v/>
      </c>
      <c s="72" t="str">
        <f>IF('S.D.PASTE SHEET'!K1444="","",'S.D.PASTE SHEET'!K1444)</f>
        <v/>
      </c>
      <c s="72" t="str">
        <f>IF('S.D.PASTE SHEET'!L1444="","",'S.D.PASTE SHEET'!L1444)</f>
        <v/>
      </c>
      <c s="72" t="str">
        <f>IF('S.D.PASTE SHEET'!M1444="","",'S.D.PASTE SHEET'!M1444)</f>
        <v/>
      </c>
      <c s="72" t="str">
        <f>IF('S.D.PASTE SHEET'!N1444="","",'S.D.PASTE SHEET'!N1444)</f>
        <v/>
      </c>
      <c s="72" t="str">
        <f>IF('S.D.PASTE SHEET'!O1444="","",'S.D.PASTE SHEET'!O1444)</f>
        <v/>
      </c>
      <c s="72" t="str">
        <f>IF('S.D.PASTE SHEET'!P1444="","",'S.D.PASTE SHEET'!P1444)</f>
        <v/>
      </c>
      <c s="72" t="str">
        <f>IF('S.D.PASTE SHEET'!Q1444="","",'S.D.PASTE SHEET'!Q1444)</f>
        <v/>
      </c>
      <c s="72" t="str">
        <f>IF('S.D.PASTE SHEET'!R1444="","",'S.D.PASTE SHEET'!R1444)</f>
        <v/>
      </c>
      <c s="72" t="str">
        <f>IF('S.D.PASTE SHEET'!S1444="","",'S.D.PASTE SHEET'!S1444)</f>
        <v/>
      </c>
      <c s="72" t="str">
        <f>IF('S.D.PASTE SHEET'!T1444="","",'S.D.PASTE SHEET'!T1444)</f>
        <v/>
      </c>
      <c s="72" t="str">
        <f>IF('S.D.PASTE SHEET'!U1444="","",'S.D.PASTE SHEET'!U1444)</f>
        <v/>
      </c>
      <c s="72" t="str">
        <f>IF('S.D.PASTE SHEET'!V1444="","",'S.D.PASTE SHEET'!V1444)</f>
        <v/>
      </c>
      <c s="72" t="str">
        <f>IF('S.D.PASTE SHEET'!W1444="","",'S.D.PASTE SHEET'!W1444)</f>
        <v/>
      </c>
      <c s="72" t="str">
        <f>IF('S.D.PASTE SHEET'!X1444="","",'S.D.PASTE SHEET'!X1444)</f>
        <v/>
      </c>
      <c s="72" t="str">
        <f>IF('S.D.PASTE SHEET'!Y1444="","",'S.D.PASTE SHEET'!Y1444)</f>
        <v/>
      </c>
      <c s="72" t="str">
        <f>IF('S.D.PASTE SHEET'!Z1444="","",'S.D.PASTE SHEET'!Z1444)</f>
        <v/>
      </c>
      <c s="72" t="str">
        <f>IF('S.D.PASTE SHEET'!AA1444="","",'S.D.PASTE SHEET'!AA1444)</f>
        <v/>
      </c>
      <c s="72" t="str">
        <f>IF('S.D.PASTE SHEET'!AB1444="","",'S.D.PASTE SHEET'!AB1444)</f>
        <v/>
      </c>
      <c s="72" t="str">
        <f>IF('S.D.PASTE SHEET'!AC1444="","",'S.D.PASTE SHEET'!AC1444)</f>
        <v/>
      </c>
      <c s="72" t="str">
        <f>IF('S.D.PASTE SHEET'!AD1444="","",'S.D.PASTE SHEET'!AD1444)</f>
        <v/>
      </c>
      <c s="74"/>
      <c s="70" t="str">
        <f>IF(AK1444="","",IF(AK1444&gt;0,COUNT($AG$2:AG1444),""))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IF(BC1444="","",IF(BC1444&gt;0,COUNT($AY$2:AY1444),""))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5" spans="1:157" ht="15.75" customHeight="1">
      <c r="A1445" s="72" t="str">
        <f>IF('S.D.PASTE SHEET'!A1445="","",'S.D.PASTE SHEET'!A1445)</f>
        <v/>
      </c>
      <c s="72" t="str">
        <f>IF('S.D.PASTE SHEET'!B1445="","",'S.D.PASTE SHEET'!B1445)</f>
        <v/>
      </c>
      <c s="72" t="str">
        <f>IF('S.D.PASTE SHEET'!C1445="","",'S.D.PASTE SHEET'!C1445)</f>
        <v/>
      </c>
      <c s="73" t="str">
        <f>IF('S.D.PASTE SHEET'!D1445="","",'S.D.PASTE SHEET'!D1445)</f>
        <v/>
      </c>
      <c s="72" t="str">
        <f>IF('S.D.PASTE SHEET'!E1445="","",UPPER('S.D.PASTE SHEET'!E1445))</f>
        <v/>
      </c>
      <c s="72" t="str">
        <f>IF('S.D.PASTE SHEET'!F1445="","",'S.D.PASTE SHEET'!F1445)</f>
        <v/>
      </c>
      <c s="72" t="str">
        <f>IF('S.D.PASTE SHEET'!G1445="","",UPPER('S.D.PASTE SHEET'!G1445))</f>
        <v/>
      </c>
      <c s="72" t="str">
        <f>IF('S.D.PASTE SHEET'!H1445="","",UPPER('S.D.PASTE SHEET'!H1445))</f>
        <v/>
      </c>
      <c s="72" t="str">
        <f>IF('S.D.PASTE SHEET'!I1445="","",'S.D.PASTE SHEET'!I1445)</f>
        <v/>
      </c>
      <c s="73" t="str">
        <f>IF('S.D.PASTE SHEET'!J1445="","",'S.D.PASTE SHEET'!J1445)</f>
        <v/>
      </c>
      <c s="72" t="str">
        <f>IF('S.D.PASTE SHEET'!K1445="","",'S.D.PASTE SHEET'!K1445)</f>
        <v/>
      </c>
      <c s="72" t="str">
        <f>IF('S.D.PASTE SHEET'!L1445="","",'S.D.PASTE SHEET'!L1445)</f>
        <v/>
      </c>
      <c s="72" t="str">
        <f>IF('S.D.PASTE SHEET'!M1445="","",'S.D.PASTE SHEET'!M1445)</f>
        <v/>
      </c>
      <c s="72" t="str">
        <f>IF('S.D.PASTE SHEET'!N1445="","",'S.D.PASTE SHEET'!N1445)</f>
        <v/>
      </c>
      <c s="72" t="str">
        <f>IF('S.D.PASTE SHEET'!O1445="","",'S.D.PASTE SHEET'!O1445)</f>
        <v/>
      </c>
      <c s="72" t="str">
        <f>IF('S.D.PASTE SHEET'!P1445="","",'S.D.PASTE SHEET'!P1445)</f>
        <v/>
      </c>
      <c s="72" t="str">
        <f>IF('S.D.PASTE SHEET'!Q1445="","",'S.D.PASTE SHEET'!Q1445)</f>
        <v/>
      </c>
      <c s="72" t="str">
        <f>IF('S.D.PASTE SHEET'!R1445="","",'S.D.PASTE SHEET'!R1445)</f>
        <v/>
      </c>
      <c s="72" t="str">
        <f>IF('S.D.PASTE SHEET'!S1445="","",'S.D.PASTE SHEET'!S1445)</f>
        <v/>
      </c>
      <c s="72" t="str">
        <f>IF('S.D.PASTE SHEET'!T1445="","",'S.D.PASTE SHEET'!T1445)</f>
        <v/>
      </c>
      <c s="72" t="str">
        <f>IF('S.D.PASTE SHEET'!U1445="","",'S.D.PASTE SHEET'!U1445)</f>
        <v/>
      </c>
      <c s="72" t="str">
        <f>IF('S.D.PASTE SHEET'!V1445="","",'S.D.PASTE SHEET'!V1445)</f>
        <v/>
      </c>
      <c s="72" t="str">
        <f>IF('S.D.PASTE SHEET'!W1445="","",'S.D.PASTE SHEET'!W1445)</f>
        <v/>
      </c>
      <c s="72" t="str">
        <f>IF('S.D.PASTE SHEET'!X1445="","",'S.D.PASTE SHEET'!X1445)</f>
        <v/>
      </c>
      <c s="72" t="str">
        <f>IF('S.D.PASTE SHEET'!Y1445="","",'S.D.PASTE SHEET'!Y1445)</f>
        <v/>
      </c>
      <c s="72" t="str">
        <f>IF('S.D.PASTE SHEET'!Z1445="","",'S.D.PASTE SHEET'!Z1445)</f>
        <v/>
      </c>
      <c s="72" t="str">
        <f>IF('S.D.PASTE SHEET'!AA1445="","",'S.D.PASTE SHEET'!AA1445)</f>
        <v/>
      </c>
      <c s="72" t="str">
        <f>IF('S.D.PASTE SHEET'!AB1445="","",'S.D.PASTE SHEET'!AB1445)</f>
        <v/>
      </c>
      <c s="72" t="str">
        <f>IF('S.D.PASTE SHEET'!AC1445="","",'S.D.PASTE SHEET'!AC1445)</f>
        <v/>
      </c>
      <c s="72" t="str">
        <f>IF('S.D.PASTE SHEET'!AD1445="","",'S.D.PASTE SHEET'!AD1445)</f>
        <v/>
      </c>
      <c s="74"/>
      <c s="70" t="str">
        <f>IF(AK1445="","",IF(AK1445&gt;0,COUNT($AG$2:AG1445),""))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IF(BC1445="","",IF(BC1445&gt;0,COUNT($AY$2:AY1445),""))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6" spans="1:157" ht="15.75" customHeight="1">
      <c r="A1446" s="72" t="str">
        <f>IF('S.D.PASTE SHEET'!A1446="","",'S.D.PASTE SHEET'!A1446)</f>
        <v/>
      </c>
      <c s="72" t="str">
        <f>IF('S.D.PASTE SHEET'!B1446="","",'S.D.PASTE SHEET'!B1446)</f>
        <v/>
      </c>
      <c s="72" t="str">
        <f>IF('S.D.PASTE SHEET'!C1446="","",'S.D.PASTE SHEET'!C1446)</f>
        <v/>
      </c>
      <c s="73" t="str">
        <f>IF('S.D.PASTE SHEET'!D1446="","",'S.D.PASTE SHEET'!D1446)</f>
        <v/>
      </c>
      <c s="72" t="str">
        <f>IF('S.D.PASTE SHEET'!E1446="","",UPPER('S.D.PASTE SHEET'!E1446))</f>
        <v/>
      </c>
      <c s="72" t="str">
        <f>IF('S.D.PASTE SHEET'!F1446="","",'S.D.PASTE SHEET'!F1446)</f>
        <v/>
      </c>
      <c s="72" t="str">
        <f>IF('S.D.PASTE SHEET'!G1446="","",UPPER('S.D.PASTE SHEET'!G1446))</f>
        <v/>
      </c>
      <c s="72" t="str">
        <f>IF('S.D.PASTE SHEET'!H1446="","",UPPER('S.D.PASTE SHEET'!H1446))</f>
        <v/>
      </c>
      <c s="72" t="str">
        <f>IF('S.D.PASTE SHEET'!I1446="","",'S.D.PASTE SHEET'!I1446)</f>
        <v/>
      </c>
      <c s="73" t="str">
        <f>IF('S.D.PASTE SHEET'!J1446="","",'S.D.PASTE SHEET'!J1446)</f>
        <v/>
      </c>
      <c s="72" t="str">
        <f>IF('S.D.PASTE SHEET'!K1446="","",'S.D.PASTE SHEET'!K1446)</f>
        <v/>
      </c>
      <c s="72" t="str">
        <f>IF('S.D.PASTE SHEET'!L1446="","",'S.D.PASTE SHEET'!L1446)</f>
        <v/>
      </c>
      <c s="72" t="str">
        <f>IF('S.D.PASTE SHEET'!M1446="","",'S.D.PASTE SHEET'!M1446)</f>
        <v/>
      </c>
      <c s="72" t="str">
        <f>IF('S.D.PASTE SHEET'!N1446="","",'S.D.PASTE SHEET'!N1446)</f>
        <v/>
      </c>
      <c s="72" t="str">
        <f>IF('S.D.PASTE SHEET'!O1446="","",'S.D.PASTE SHEET'!O1446)</f>
        <v/>
      </c>
      <c s="72" t="str">
        <f>IF('S.D.PASTE SHEET'!P1446="","",'S.D.PASTE SHEET'!P1446)</f>
        <v/>
      </c>
      <c s="72" t="str">
        <f>IF('S.D.PASTE SHEET'!Q1446="","",'S.D.PASTE SHEET'!Q1446)</f>
        <v/>
      </c>
      <c s="72" t="str">
        <f>IF('S.D.PASTE SHEET'!R1446="","",'S.D.PASTE SHEET'!R1446)</f>
        <v/>
      </c>
      <c s="72" t="str">
        <f>IF('S.D.PASTE SHEET'!S1446="","",'S.D.PASTE SHEET'!S1446)</f>
        <v/>
      </c>
      <c s="72" t="str">
        <f>IF('S.D.PASTE SHEET'!T1446="","",'S.D.PASTE SHEET'!T1446)</f>
        <v/>
      </c>
      <c s="72" t="str">
        <f>IF('S.D.PASTE SHEET'!U1446="","",'S.D.PASTE SHEET'!U1446)</f>
        <v/>
      </c>
      <c s="72" t="str">
        <f>IF('S.D.PASTE SHEET'!V1446="","",'S.D.PASTE SHEET'!V1446)</f>
        <v/>
      </c>
      <c s="72" t="str">
        <f>IF('S.D.PASTE SHEET'!W1446="","",'S.D.PASTE SHEET'!W1446)</f>
        <v/>
      </c>
      <c s="72" t="str">
        <f>IF('S.D.PASTE SHEET'!X1446="","",'S.D.PASTE SHEET'!X1446)</f>
        <v/>
      </c>
      <c s="72" t="str">
        <f>IF('S.D.PASTE SHEET'!Y1446="","",'S.D.PASTE SHEET'!Y1446)</f>
        <v/>
      </c>
      <c s="72" t="str">
        <f>IF('S.D.PASTE SHEET'!Z1446="","",'S.D.PASTE SHEET'!Z1446)</f>
        <v/>
      </c>
      <c s="72" t="str">
        <f>IF('S.D.PASTE SHEET'!AA1446="","",'S.D.PASTE SHEET'!AA1446)</f>
        <v/>
      </c>
      <c s="72" t="str">
        <f>IF('S.D.PASTE SHEET'!AB1446="","",'S.D.PASTE SHEET'!AB1446)</f>
        <v/>
      </c>
      <c s="72" t="str">
        <f>IF('S.D.PASTE SHEET'!AC1446="","",'S.D.PASTE SHEET'!AC1446)</f>
        <v/>
      </c>
      <c s="72" t="str">
        <f>IF('S.D.PASTE SHEET'!AD1446="","",'S.D.PASTE SHEET'!AD1446)</f>
        <v/>
      </c>
      <c s="74"/>
      <c s="70" t="str">
        <f>IF(AK1446="","",IF(AK1446&gt;0,COUNT($AG$2:AG1446),""))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IF(BC1446="","",IF(BC1446&gt;0,COUNT($AY$2:AY1446),""))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7" spans="1:157" ht="15.75" customHeight="1">
      <c r="A1447" s="72" t="str">
        <f>IF('S.D.PASTE SHEET'!A1447="","",'S.D.PASTE SHEET'!A1447)</f>
        <v/>
      </c>
      <c s="72" t="str">
        <f>IF('S.D.PASTE SHEET'!B1447="","",'S.D.PASTE SHEET'!B1447)</f>
        <v/>
      </c>
      <c s="72" t="str">
        <f>IF('S.D.PASTE SHEET'!C1447="","",'S.D.PASTE SHEET'!C1447)</f>
        <v/>
      </c>
      <c s="73" t="str">
        <f>IF('S.D.PASTE SHEET'!D1447="","",'S.D.PASTE SHEET'!D1447)</f>
        <v/>
      </c>
      <c s="72" t="str">
        <f>IF('S.D.PASTE SHEET'!E1447="","",UPPER('S.D.PASTE SHEET'!E1447))</f>
        <v/>
      </c>
      <c s="72" t="str">
        <f>IF('S.D.PASTE SHEET'!F1447="","",'S.D.PASTE SHEET'!F1447)</f>
        <v/>
      </c>
      <c s="72" t="str">
        <f>IF('S.D.PASTE SHEET'!G1447="","",UPPER('S.D.PASTE SHEET'!G1447))</f>
        <v/>
      </c>
      <c s="72" t="str">
        <f>IF('S.D.PASTE SHEET'!H1447="","",UPPER('S.D.PASTE SHEET'!H1447))</f>
        <v/>
      </c>
      <c s="72" t="str">
        <f>IF('S.D.PASTE SHEET'!I1447="","",'S.D.PASTE SHEET'!I1447)</f>
        <v/>
      </c>
      <c s="73" t="str">
        <f>IF('S.D.PASTE SHEET'!J1447="","",'S.D.PASTE SHEET'!J1447)</f>
        <v/>
      </c>
      <c s="72" t="str">
        <f>IF('S.D.PASTE SHEET'!K1447="","",'S.D.PASTE SHEET'!K1447)</f>
        <v/>
      </c>
      <c s="72" t="str">
        <f>IF('S.D.PASTE SHEET'!L1447="","",'S.D.PASTE SHEET'!L1447)</f>
        <v/>
      </c>
      <c s="72" t="str">
        <f>IF('S.D.PASTE SHEET'!M1447="","",'S.D.PASTE SHEET'!M1447)</f>
        <v/>
      </c>
      <c s="72" t="str">
        <f>IF('S.D.PASTE SHEET'!N1447="","",'S.D.PASTE SHEET'!N1447)</f>
        <v/>
      </c>
      <c s="72" t="str">
        <f>IF('S.D.PASTE SHEET'!O1447="","",'S.D.PASTE SHEET'!O1447)</f>
        <v/>
      </c>
      <c s="72" t="str">
        <f>IF('S.D.PASTE SHEET'!P1447="","",'S.D.PASTE SHEET'!P1447)</f>
        <v/>
      </c>
      <c s="72" t="str">
        <f>IF('S.D.PASTE SHEET'!Q1447="","",'S.D.PASTE SHEET'!Q1447)</f>
        <v/>
      </c>
      <c s="72" t="str">
        <f>IF('S.D.PASTE SHEET'!R1447="","",'S.D.PASTE SHEET'!R1447)</f>
        <v/>
      </c>
      <c s="72" t="str">
        <f>IF('S.D.PASTE SHEET'!S1447="","",'S.D.PASTE SHEET'!S1447)</f>
        <v/>
      </c>
      <c s="72" t="str">
        <f>IF('S.D.PASTE SHEET'!T1447="","",'S.D.PASTE SHEET'!T1447)</f>
        <v/>
      </c>
      <c s="72" t="str">
        <f>IF('S.D.PASTE SHEET'!U1447="","",'S.D.PASTE SHEET'!U1447)</f>
        <v/>
      </c>
      <c s="72" t="str">
        <f>IF('S.D.PASTE SHEET'!V1447="","",'S.D.PASTE SHEET'!V1447)</f>
        <v/>
      </c>
      <c s="72" t="str">
        <f>IF('S.D.PASTE SHEET'!W1447="","",'S.D.PASTE SHEET'!W1447)</f>
        <v/>
      </c>
      <c s="72" t="str">
        <f>IF('S.D.PASTE SHEET'!X1447="","",'S.D.PASTE SHEET'!X1447)</f>
        <v/>
      </c>
      <c s="72" t="str">
        <f>IF('S.D.PASTE SHEET'!Y1447="","",'S.D.PASTE SHEET'!Y1447)</f>
        <v/>
      </c>
      <c s="72" t="str">
        <f>IF('S.D.PASTE SHEET'!Z1447="","",'S.D.PASTE SHEET'!Z1447)</f>
        <v/>
      </c>
      <c s="72" t="str">
        <f>IF('S.D.PASTE SHEET'!AA1447="","",'S.D.PASTE SHEET'!AA1447)</f>
        <v/>
      </c>
      <c s="72" t="str">
        <f>IF('S.D.PASTE SHEET'!AB1447="","",'S.D.PASTE SHEET'!AB1447)</f>
        <v/>
      </c>
      <c s="72" t="str">
        <f>IF('S.D.PASTE SHEET'!AC1447="","",'S.D.PASTE SHEET'!AC1447)</f>
        <v/>
      </c>
      <c s="72" t="str">
        <f>IF('S.D.PASTE SHEET'!AD1447="","",'S.D.PASTE SHEET'!AD1447)</f>
        <v/>
      </c>
      <c s="74"/>
      <c s="70" t="str">
        <f>IF(AK1447="","",IF(AK1447&gt;0,COUNT($AG$2:AG1447),""))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IF(BC1447="","",IF(BC1447&gt;0,COUNT($AY$2:AY1447),""))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8" spans="1:157" ht="15.75" customHeight="1">
      <c r="A1448" s="72" t="str">
        <f>IF('S.D.PASTE SHEET'!A1448="","",'S.D.PASTE SHEET'!A1448)</f>
        <v/>
      </c>
      <c s="72" t="str">
        <f>IF('S.D.PASTE SHEET'!B1448="","",'S.D.PASTE SHEET'!B1448)</f>
        <v/>
      </c>
      <c s="72" t="str">
        <f>IF('S.D.PASTE SHEET'!C1448="","",'S.D.PASTE SHEET'!C1448)</f>
        <v/>
      </c>
      <c s="73" t="str">
        <f>IF('S.D.PASTE SHEET'!D1448="","",'S.D.PASTE SHEET'!D1448)</f>
        <v/>
      </c>
      <c s="72" t="str">
        <f>IF('S.D.PASTE SHEET'!E1448="","",UPPER('S.D.PASTE SHEET'!E1448))</f>
        <v/>
      </c>
      <c s="72" t="str">
        <f>IF('S.D.PASTE SHEET'!F1448="","",'S.D.PASTE SHEET'!F1448)</f>
        <v/>
      </c>
      <c s="72" t="str">
        <f>IF('S.D.PASTE SHEET'!G1448="","",UPPER('S.D.PASTE SHEET'!G1448))</f>
        <v/>
      </c>
      <c s="72" t="str">
        <f>IF('S.D.PASTE SHEET'!H1448="","",UPPER('S.D.PASTE SHEET'!H1448))</f>
        <v/>
      </c>
      <c s="72" t="str">
        <f>IF('S.D.PASTE SHEET'!I1448="","",'S.D.PASTE SHEET'!I1448)</f>
        <v/>
      </c>
      <c s="73" t="str">
        <f>IF('S.D.PASTE SHEET'!J1448="","",'S.D.PASTE SHEET'!J1448)</f>
        <v/>
      </c>
      <c s="72" t="str">
        <f>IF('S.D.PASTE SHEET'!K1448="","",'S.D.PASTE SHEET'!K1448)</f>
        <v/>
      </c>
      <c s="72" t="str">
        <f>IF('S.D.PASTE SHEET'!L1448="","",'S.D.PASTE SHEET'!L1448)</f>
        <v/>
      </c>
      <c s="72" t="str">
        <f>IF('S.D.PASTE SHEET'!M1448="","",'S.D.PASTE SHEET'!M1448)</f>
        <v/>
      </c>
      <c s="72" t="str">
        <f>IF('S.D.PASTE SHEET'!N1448="","",'S.D.PASTE SHEET'!N1448)</f>
        <v/>
      </c>
      <c s="72" t="str">
        <f>IF('S.D.PASTE SHEET'!O1448="","",'S.D.PASTE SHEET'!O1448)</f>
        <v/>
      </c>
      <c s="72" t="str">
        <f>IF('S.D.PASTE SHEET'!P1448="","",'S.D.PASTE SHEET'!P1448)</f>
        <v/>
      </c>
      <c s="72" t="str">
        <f>IF('S.D.PASTE SHEET'!Q1448="","",'S.D.PASTE SHEET'!Q1448)</f>
        <v/>
      </c>
      <c s="72" t="str">
        <f>IF('S.D.PASTE SHEET'!R1448="","",'S.D.PASTE SHEET'!R1448)</f>
        <v/>
      </c>
      <c s="72" t="str">
        <f>IF('S.D.PASTE SHEET'!S1448="","",'S.D.PASTE SHEET'!S1448)</f>
        <v/>
      </c>
      <c s="72" t="str">
        <f>IF('S.D.PASTE SHEET'!T1448="","",'S.D.PASTE SHEET'!T1448)</f>
        <v/>
      </c>
      <c s="72" t="str">
        <f>IF('S.D.PASTE SHEET'!U1448="","",'S.D.PASTE SHEET'!U1448)</f>
        <v/>
      </c>
      <c s="72" t="str">
        <f>IF('S.D.PASTE SHEET'!V1448="","",'S.D.PASTE SHEET'!V1448)</f>
        <v/>
      </c>
      <c s="72" t="str">
        <f>IF('S.D.PASTE SHEET'!W1448="","",'S.D.PASTE SHEET'!W1448)</f>
        <v/>
      </c>
      <c s="72" t="str">
        <f>IF('S.D.PASTE SHEET'!X1448="","",'S.D.PASTE SHEET'!X1448)</f>
        <v/>
      </c>
      <c s="72" t="str">
        <f>IF('S.D.PASTE SHEET'!Y1448="","",'S.D.PASTE SHEET'!Y1448)</f>
        <v/>
      </c>
      <c s="72" t="str">
        <f>IF('S.D.PASTE SHEET'!Z1448="","",'S.D.PASTE SHEET'!Z1448)</f>
        <v/>
      </c>
      <c s="72" t="str">
        <f>IF('S.D.PASTE SHEET'!AA1448="","",'S.D.PASTE SHEET'!AA1448)</f>
        <v/>
      </c>
      <c s="72" t="str">
        <f>IF('S.D.PASTE SHEET'!AB1448="","",'S.D.PASTE SHEET'!AB1448)</f>
        <v/>
      </c>
      <c s="72" t="str">
        <f>IF('S.D.PASTE SHEET'!AC1448="","",'S.D.PASTE SHEET'!AC1448)</f>
        <v/>
      </c>
      <c s="72" t="str">
        <f>IF('S.D.PASTE SHEET'!AD1448="","",'S.D.PASTE SHEET'!AD1448)</f>
        <v/>
      </c>
      <c s="74"/>
      <c s="70" t="str">
        <f>IF(AK1448="","",IF(AK1448&gt;0,COUNT($AG$2:AG1448),""))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IF(BC1448="","",IF(BC1448&gt;0,COUNT($AY$2:AY1448),""))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49" spans="1:157" ht="15.75" customHeight="1">
      <c r="A1449" s="72" t="str">
        <f>IF('S.D.PASTE SHEET'!A1449="","",'S.D.PASTE SHEET'!A1449)</f>
        <v/>
      </c>
      <c s="72" t="str">
        <f>IF('S.D.PASTE SHEET'!B1449="","",'S.D.PASTE SHEET'!B1449)</f>
        <v/>
      </c>
      <c s="72" t="str">
        <f>IF('S.D.PASTE SHEET'!C1449="","",'S.D.PASTE SHEET'!C1449)</f>
        <v/>
      </c>
      <c s="73" t="str">
        <f>IF('S.D.PASTE SHEET'!D1449="","",'S.D.PASTE SHEET'!D1449)</f>
        <v/>
      </c>
      <c s="72" t="str">
        <f>IF('S.D.PASTE SHEET'!E1449="","",UPPER('S.D.PASTE SHEET'!E1449))</f>
        <v/>
      </c>
      <c s="72" t="str">
        <f>IF('S.D.PASTE SHEET'!F1449="","",'S.D.PASTE SHEET'!F1449)</f>
        <v/>
      </c>
      <c s="72" t="str">
        <f>IF('S.D.PASTE SHEET'!G1449="","",UPPER('S.D.PASTE SHEET'!G1449))</f>
        <v/>
      </c>
      <c s="72" t="str">
        <f>IF('S.D.PASTE SHEET'!H1449="","",UPPER('S.D.PASTE SHEET'!H1449))</f>
        <v/>
      </c>
      <c s="72" t="str">
        <f>IF('S.D.PASTE SHEET'!I1449="","",'S.D.PASTE SHEET'!I1449)</f>
        <v/>
      </c>
      <c s="73" t="str">
        <f>IF('S.D.PASTE SHEET'!J1449="","",'S.D.PASTE SHEET'!J1449)</f>
        <v/>
      </c>
      <c s="72" t="str">
        <f>IF('S.D.PASTE SHEET'!K1449="","",'S.D.PASTE SHEET'!K1449)</f>
        <v/>
      </c>
      <c s="72" t="str">
        <f>IF('S.D.PASTE SHEET'!L1449="","",'S.D.PASTE SHEET'!L1449)</f>
        <v/>
      </c>
      <c s="72" t="str">
        <f>IF('S.D.PASTE SHEET'!M1449="","",'S.D.PASTE SHEET'!M1449)</f>
        <v/>
      </c>
      <c s="72" t="str">
        <f>IF('S.D.PASTE SHEET'!N1449="","",'S.D.PASTE SHEET'!N1449)</f>
        <v/>
      </c>
      <c s="72" t="str">
        <f>IF('S.D.PASTE SHEET'!O1449="","",'S.D.PASTE SHEET'!O1449)</f>
        <v/>
      </c>
      <c s="72" t="str">
        <f>IF('S.D.PASTE SHEET'!P1449="","",'S.D.PASTE SHEET'!P1449)</f>
        <v/>
      </c>
      <c s="72" t="str">
        <f>IF('S.D.PASTE SHEET'!Q1449="","",'S.D.PASTE SHEET'!Q1449)</f>
        <v/>
      </c>
      <c s="72" t="str">
        <f>IF('S.D.PASTE SHEET'!R1449="","",'S.D.PASTE SHEET'!R1449)</f>
        <v/>
      </c>
      <c s="72" t="str">
        <f>IF('S.D.PASTE SHEET'!S1449="","",'S.D.PASTE SHEET'!S1449)</f>
        <v/>
      </c>
      <c s="72" t="str">
        <f>IF('S.D.PASTE SHEET'!T1449="","",'S.D.PASTE SHEET'!T1449)</f>
        <v/>
      </c>
      <c s="72" t="str">
        <f>IF('S.D.PASTE SHEET'!U1449="","",'S.D.PASTE SHEET'!U1449)</f>
        <v/>
      </c>
      <c s="72" t="str">
        <f>IF('S.D.PASTE SHEET'!V1449="","",'S.D.PASTE SHEET'!V1449)</f>
        <v/>
      </c>
      <c s="72" t="str">
        <f>IF('S.D.PASTE SHEET'!W1449="","",'S.D.PASTE SHEET'!W1449)</f>
        <v/>
      </c>
      <c s="72" t="str">
        <f>IF('S.D.PASTE SHEET'!X1449="","",'S.D.PASTE SHEET'!X1449)</f>
        <v/>
      </c>
      <c s="72" t="str">
        <f>IF('S.D.PASTE SHEET'!Y1449="","",'S.D.PASTE SHEET'!Y1449)</f>
        <v/>
      </c>
      <c s="72" t="str">
        <f>IF('S.D.PASTE SHEET'!Z1449="","",'S.D.PASTE SHEET'!Z1449)</f>
        <v/>
      </c>
      <c s="72" t="str">
        <f>IF('S.D.PASTE SHEET'!AA1449="","",'S.D.PASTE SHEET'!AA1449)</f>
        <v/>
      </c>
      <c s="72" t="str">
        <f>IF('S.D.PASTE SHEET'!AB1449="","",'S.D.PASTE SHEET'!AB1449)</f>
        <v/>
      </c>
      <c s="72" t="str">
        <f>IF('S.D.PASTE SHEET'!AC1449="","",'S.D.PASTE SHEET'!AC1449)</f>
        <v/>
      </c>
      <c s="72" t="str">
        <f>IF('S.D.PASTE SHEET'!AD1449="","",'S.D.PASTE SHEET'!AD1449)</f>
        <v/>
      </c>
      <c s="74"/>
      <c s="70" t="str">
        <f>IF(AK1449="","",IF(AK1449&gt;0,COUNT($AG$2:AG1449),""))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IF(BC1449="","",IF(BC1449&gt;0,COUNT($AY$2:AY1449),""))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0" spans="1:157" ht="15.75" customHeight="1">
      <c r="A1450" s="72" t="str">
        <f>IF('S.D.PASTE SHEET'!A1450="","",'S.D.PASTE SHEET'!A1450)</f>
        <v/>
      </c>
      <c s="72" t="str">
        <f>IF('S.D.PASTE SHEET'!B1450="","",'S.D.PASTE SHEET'!B1450)</f>
        <v/>
      </c>
      <c s="72" t="str">
        <f>IF('S.D.PASTE SHEET'!C1450="","",'S.D.PASTE SHEET'!C1450)</f>
        <v/>
      </c>
      <c s="73" t="str">
        <f>IF('S.D.PASTE SHEET'!D1450="","",'S.D.PASTE SHEET'!D1450)</f>
        <v/>
      </c>
      <c s="72" t="str">
        <f>IF('S.D.PASTE SHEET'!E1450="","",UPPER('S.D.PASTE SHEET'!E1450))</f>
        <v/>
      </c>
      <c s="72" t="str">
        <f>IF('S.D.PASTE SHEET'!F1450="","",'S.D.PASTE SHEET'!F1450)</f>
        <v/>
      </c>
      <c s="72" t="str">
        <f>IF('S.D.PASTE SHEET'!G1450="","",UPPER('S.D.PASTE SHEET'!G1450))</f>
        <v/>
      </c>
      <c s="72" t="str">
        <f>IF('S.D.PASTE SHEET'!H1450="","",UPPER('S.D.PASTE SHEET'!H1450))</f>
        <v/>
      </c>
      <c s="72" t="str">
        <f>IF('S.D.PASTE SHEET'!I1450="","",'S.D.PASTE SHEET'!I1450)</f>
        <v/>
      </c>
      <c s="73" t="str">
        <f>IF('S.D.PASTE SHEET'!J1450="","",'S.D.PASTE SHEET'!J1450)</f>
        <v/>
      </c>
      <c s="72" t="str">
        <f>IF('S.D.PASTE SHEET'!K1450="","",'S.D.PASTE SHEET'!K1450)</f>
        <v/>
      </c>
      <c s="72" t="str">
        <f>IF('S.D.PASTE SHEET'!L1450="","",'S.D.PASTE SHEET'!L1450)</f>
        <v/>
      </c>
      <c s="72" t="str">
        <f>IF('S.D.PASTE SHEET'!M1450="","",'S.D.PASTE SHEET'!M1450)</f>
        <v/>
      </c>
      <c s="72" t="str">
        <f>IF('S.D.PASTE SHEET'!N1450="","",'S.D.PASTE SHEET'!N1450)</f>
        <v/>
      </c>
      <c s="72" t="str">
        <f>IF('S.D.PASTE SHEET'!O1450="","",'S.D.PASTE SHEET'!O1450)</f>
        <v/>
      </c>
      <c s="72" t="str">
        <f>IF('S.D.PASTE SHEET'!P1450="","",'S.D.PASTE SHEET'!P1450)</f>
        <v/>
      </c>
      <c s="72" t="str">
        <f>IF('S.D.PASTE SHEET'!Q1450="","",'S.D.PASTE SHEET'!Q1450)</f>
        <v/>
      </c>
      <c s="72" t="str">
        <f>IF('S.D.PASTE SHEET'!R1450="","",'S.D.PASTE SHEET'!R1450)</f>
        <v/>
      </c>
      <c s="72" t="str">
        <f>IF('S.D.PASTE SHEET'!S1450="","",'S.D.PASTE SHEET'!S1450)</f>
        <v/>
      </c>
      <c s="72" t="str">
        <f>IF('S.D.PASTE SHEET'!T1450="","",'S.D.PASTE SHEET'!T1450)</f>
        <v/>
      </c>
      <c s="72" t="str">
        <f>IF('S.D.PASTE SHEET'!U1450="","",'S.D.PASTE SHEET'!U1450)</f>
        <v/>
      </c>
      <c s="72" t="str">
        <f>IF('S.D.PASTE SHEET'!V1450="","",'S.D.PASTE SHEET'!V1450)</f>
        <v/>
      </c>
      <c s="72" t="str">
        <f>IF('S.D.PASTE SHEET'!W1450="","",'S.D.PASTE SHEET'!W1450)</f>
        <v/>
      </c>
      <c s="72" t="str">
        <f>IF('S.D.PASTE SHEET'!X1450="","",'S.D.PASTE SHEET'!X1450)</f>
        <v/>
      </c>
      <c s="72" t="str">
        <f>IF('S.D.PASTE SHEET'!Y1450="","",'S.D.PASTE SHEET'!Y1450)</f>
        <v/>
      </c>
      <c s="72" t="str">
        <f>IF('S.D.PASTE SHEET'!Z1450="","",'S.D.PASTE SHEET'!Z1450)</f>
        <v/>
      </c>
      <c s="72" t="str">
        <f>IF('S.D.PASTE SHEET'!AA1450="","",'S.D.PASTE SHEET'!AA1450)</f>
        <v/>
      </c>
      <c s="72" t="str">
        <f>IF('S.D.PASTE SHEET'!AB1450="","",'S.D.PASTE SHEET'!AB1450)</f>
        <v/>
      </c>
      <c s="72" t="str">
        <f>IF('S.D.PASTE SHEET'!AC1450="","",'S.D.PASTE SHEET'!AC1450)</f>
        <v/>
      </c>
      <c s="72" t="str">
        <f>IF('S.D.PASTE SHEET'!AD1450="","",'S.D.PASTE SHEET'!AD1450)</f>
        <v/>
      </c>
      <c s="74"/>
      <c s="70" t="str">
        <f>IF(AK1450="","",IF(AK1450&gt;0,COUNT($AG$2:AG1450),""))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IF(BC1450="","",IF(BC1450&gt;0,COUNT($AY$2:AY1450),""))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1" spans="1:157" ht="15.75" customHeight="1">
      <c r="A1451" s="72" t="str">
        <f>IF('S.D.PASTE SHEET'!A1451="","",'S.D.PASTE SHEET'!A1451)</f>
        <v/>
      </c>
      <c s="72" t="str">
        <f>IF('S.D.PASTE SHEET'!B1451="","",'S.D.PASTE SHEET'!B1451)</f>
        <v/>
      </c>
      <c s="72" t="str">
        <f>IF('S.D.PASTE SHEET'!C1451="","",'S.D.PASTE SHEET'!C1451)</f>
        <v/>
      </c>
      <c s="73" t="str">
        <f>IF('S.D.PASTE SHEET'!D1451="","",'S.D.PASTE SHEET'!D1451)</f>
        <v/>
      </c>
      <c s="72" t="str">
        <f>IF('S.D.PASTE SHEET'!E1451="","",UPPER('S.D.PASTE SHEET'!E1451))</f>
        <v/>
      </c>
      <c s="72" t="str">
        <f>IF('S.D.PASTE SHEET'!F1451="","",'S.D.PASTE SHEET'!F1451)</f>
        <v/>
      </c>
      <c s="72" t="str">
        <f>IF('S.D.PASTE SHEET'!G1451="","",UPPER('S.D.PASTE SHEET'!G1451))</f>
        <v/>
      </c>
      <c s="72" t="str">
        <f>IF('S.D.PASTE SHEET'!H1451="","",UPPER('S.D.PASTE SHEET'!H1451))</f>
        <v/>
      </c>
      <c s="72" t="str">
        <f>IF('S.D.PASTE SHEET'!I1451="","",'S.D.PASTE SHEET'!I1451)</f>
        <v/>
      </c>
      <c s="73" t="str">
        <f>IF('S.D.PASTE SHEET'!J1451="","",'S.D.PASTE SHEET'!J1451)</f>
        <v/>
      </c>
      <c s="72" t="str">
        <f>IF('S.D.PASTE SHEET'!K1451="","",'S.D.PASTE SHEET'!K1451)</f>
        <v/>
      </c>
      <c s="72" t="str">
        <f>IF('S.D.PASTE SHEET'!L1451="","",'S.D.PASTE SHEET'!L1451)</f>
        <v/>
      </c>
      <c s="72" t="str">
        <f>IF('S.D.PASTE SHEET'!M1451="","",'S.D.PASTE SHEET'!M1451)</f>
        <v/>
      </c>
      <c s="72" t="str">
        <f>IF('S.D.PASTE SHEET'!N1451="","",'S.D.PASTE SHEET'!N1451)</f>
        <v/>
      </c>
      <c s="72" t="str">
        <f>IF('S.D.PASTE SHEET'!O1451="","",'S.D.PASTE SHEET'!O1451)</f>
        <v/>
      </c>
      <c s="72" t="str">
        <f>IF('S.D.PASTE SHEET'!P1451="","",'S.D.PASTE SHEET'!P1451)</f>
        <v/>
      </c>
      <c s="72" t="str">
        <f>IF('S.D.PASTE SHEET'!Q1451="","",'S.D.PASTE SHEET'!Q1451)</f>
        <v/>
      </c>
      <c s="72" t="str">
        <f>IF('S.D.PASTE SHEET'!R1451="","",'S.D.PASTE SHEET'!R1451)</f>
        <v/>
      </c>
      <c s="72" t="str">
        <f>IF('S.D.PASTE SHEET'!S1451="","",'S.D.PASTE SHEET'!S1451)</f>
        <v/>
      </c>
      <c s="72" t="str">
        <f>IF('S.D.PASTE SHEET'!T1451="","",'S.D.PASTE SHEET'!T1451)</f>
        <v/>
      </c>
      <c s="72" t="str">
        <f>IF('S.D.PASTE SHEET'!U1451="","",'S.D.PASTE SHEET'!U1451)</f>
        <v/>
      </c>
      <c s="72" t="str">
        <f>IF('S.D.PASTE SHEET'!V1451="","",'S.D.PASTE SHEET'!V1451)</f>
        <v/>
      </c>
      <c s="72" t="str">
        <f>IF('S.D.PASTE SHEET'!W1451="","",'S.D.PASTE SHEET'!W1451)</f>
        <v/>
      </c>
      <c s="72" t="str">
        <f>IF('S.D.PASTE SHEET'!X1451="","",'S.D.PASTE SHEET'!X1451)</f>
        <v/>
      </c>
      <c s="72" t="str">
        <f>IF('S.D.PASTE SHEET'!Y1451="","",'S.D.PASTE SHEET'!Y1451)</f>
        <v/>
      </c>
      <c s="72" t="str">
        <f>IF('S.D.PASTE SHEET'!Z1451="","",'S.D.PASTE SHEET'!Z1451)</f>
        <v/>
      </c>
      <c s="72" t="str">
        <f>IF('S.D.PASTE SHEET'!AA1451="","",'S.D.PASTE SHEET'!AA1451)</f>
        <v/>
      </c>
      <c s="72" t="str">
        <f>IF('S.D.PASTE SHEET'!AB1451="","",'S.D.PASTE SHEET'!AB1451)</f>
        <v/>
      </c>
      <c s="72" t="str">
        <f>IF('S.D.PASTE SHEET'!AC1451="","",'S.D.PASTE SHEET'!AC1451)</f>
        <v/>
      </c>
      <c s="72" t="str">
        <f>IF('S.D.PASTE SHEET'!AD1451="","",'S.D.PASTE SHEET'!AD1451)</f>
        <v/>
      </c>
      <c s="74"/>
      <c s="70" t="str">
        <f>IF(AK1451="","",IF(AK1451&gt;0,COUNT($AG$2:AG1451),""))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IF(BC1451="","",IF(BC1451&gt;0,COUNT($AY$2:AY1451),""))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2" spans="1:157" ht="15.75" customHeight="1">
      <c r="A1452" s="72" t="str">
        <f>IF('S.D.PASTE SHEET'!A1452="","",'S.D.PASTE SHEET'!A1452)</f>
        <v/>
      </c>
      <c s="72" t="str">
        <f>IF('S.D.PASTE SHEET'!B1452="","",'S.D.PASTE SHEET'!B1452)</f>
        <v/>
      </c>
      <c s="72" t="str">
        <f>IF('S.D.PASTE SHEET'!C1452="","",'S.D.PASTE SHEET'!C1452)</f>
        <v/>
      </c>
      <c s="73" t="str">
        <f>IF('S.D.PASTE SHEET'!D1452="","",'S.D.PASTE SHEET'!D1452)</f>
        <v/>
      </c>
      <c s="72" t="str">
        <f>IF('S.D.PASTE SHEET'!E1452="","",UPPER('S.D.PASTE SHEET'!E1452))</f>
        <v/>
      </c>
      <c s="72" t="str">
        <f>IF('S.D.PASTE SHEET'!F1452="","",'S.D.PASTE SHEET'!F1452)</f>
        <v/>
      </c>
      <c s="72" t="str">
        <f>IF('S.D.PASTE SHEET'!G1452="","",UPPER('S.D.PASTE SHEET'!G1452))</f>
        <v/>
      </c>
      <c s="72" t="str">
        <f>IF('S.D.PASTE SHEET'!H1452="","",UPPER('S.D.PASTE SHEET'!H1452))</f>
        <v/>
      </c>
      <c s="72" t="str">
        <f>IF('S.D.PASTE SHEET'!I1452="","",'S.D.PASTE SHEET'!I1452)</f>
        <v/>
      </c>
      <c s="73" t="str">
        <f>IF('S.D.PASTE SHEET'!J1452="","",'S.D.PASTE SHEET'!J1452)</f>
        <v/>
      </c>
      <c s="72" t="str">
        <f>IF('S.D.PASTE SHEET'!K1452="","",'S.D.PASTE SHEET'!K1452)</f>
        <v/>
      </c>
      <c s="72" t="str">
        <f>IF('S.D.PASTE SHEET'!L1452="","",'S.D.PASTE SHEET'!L1452)</f>
        <v/>
      </c>
      <c s="72" t="str">
        <f>IF('S.D.PASTE SHEET'!M1452="","",'S.D.PASTE SHEET'!M1452)</f>
        <v/>
      </c>
      <c s="72" t="str">
        <f>IF('S.D.PASTE SHEET'!N1452="","",'S.D.PASTE SHEET'!N1452)</f>
        <v/>
      </c>
      <c s="72" t="str">
        <f>IF('S.D.PASTE SHEET'!O1452="","",'S.D.PASTE SHEET'!O1452)</f>
        <v/>
      </c>
      <c s="72" t="str">
        <f>IF('S.D.PASTE SHEET'!P1452="","",'S.D.PASTE SHEET'!P1452)</f>
        <v/>
      </c>
      <c s="72" t="str">
        <f>IF('S.D.PASTE SHEET'!Q1452="","",'S.D.PASTE SHEET'!Q1452)</f>
        <v/>
      </c>
      <c s="72" t="str">
        <f>IF('S.D.PASTE SHEET'!R1452="","",'S.D.PASTE SHEET'!R1452)</f>
        <v/>
      </c>
      <c s="72" t="str">
        <f>IF('S.D.PASTE SHEET'!S1452="","",'S.D.PASTE SHEET'!S1452)</f>
        <v/>
      </c>
      <c s="72" t="str">
        <f>IF('S.D.PASTE SHEET'!T1452="","",'S.D.PASTE SHEET'!T1452)</f>
        <v/>
      </c>
      <c s="72" t="str">
        <f>IF('S.D.PASTE SHEET'!U1452="","",'S.D.PASTE SHEET'!U1452)</f>
        <v/>
      </c>
      <c s="72" t="str">
        <f>IF('S.D.PASTE SHEET'!V1452="","",'S.D.PASTE SHEET'!V1452)</f>
        <v/>
      </c>
      <c s="72" t="str">
        <f>IF('S.D.PASTE SHEET'!W1452="","",'S.D.PASTE SHEET'!W1452)</f>
        <v/>
      </c>
      <c s="72" t="str">
        <f>IF('S.D.PASTE SHEET'!X1452="","",'S.D.PASTE SHEET'!X1452)</f>
        <v/>
      </c>
      <c s="72" t="str">
        <f>IF('S.D.PASTE SHEET'!Y1452="","",'S.D.PASTE SHEET'!Y1452)</f>
        <v/>
      </c>
      <c s="72" t="str">
        <f>IF('S.D.PASTE SHEET'!Z1452="","",'S.D.PASTE SHEET'!Z1452)</f>
        <v/>
      </c>
      <c s="72" t="str">
        <f>IF('S.D.PASTE SHEET'!AA1452="","",'S.D.PASTE SHEET'!AA1452)</f>
        <v/>
      </c>
      <c s="72" t="str">
        <f>IF('S.D.PASTE SHEET'!AB1452="","",'S.D.PASTE SHEET'!AB1452)</f>
        <v/>
      </c>
      <c s="72" t="str">
        <f>IF('S.D.PASTE SHEET'!AC1452="","",'S.D.PASTE SHEET'!AC1452)</f>
        <v/>
      </c>
      <c s="72" t="str">
        <f>IF('S.D.PASTE SHEET'!AD1452="","",'S.D.PASTE SHEET'!AD1452)</f>
        <v/>
      </c>
      <c s="74"/>
      <c s="70" t="str">
        <f>IF(AK1452="","",IF(AK1452&gt;0,COUNT($AG$2:AG1452),""))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IF(BC1452="","",IF(BC1452&gt;0,COUNT($AY$2:AY1452),""))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3" spans="1:157" ht="15.75" customHeight="1">
      <c r="A1453" s="72" t="str">
        <f>IF('S.D.PASTE SHEET'!A1453="","",'S.D.PASTE SHEET'!A1453)</f>
        <v/>
      </c>
      <c s="72" t="str">
        <f>IF('S.D.PASTE SHEET'!B1453="","",'S.D.PASTE SHEET'!B1453)</f>
        <v/>
      </c>
      <c s="72" t="str">
        <f>IF('S.D.PASTE SHEET'!C1453="","",'S.D.PASTE SHEET'!C1453)</f>
        <v/>
      </c>
      <c s="73" t="str">
        <f>IF('S.D.PASTE SHEET'!D1453="","",'S.D.PASTE SHEET'!D1453)</f>
        <v/>
      </c>
      <c s="72" t="str">
        <f>IF('S.D.PASTE SHEET'!E1453="","",UPPER('S.D.PASTE SHEET'!E1453))</f>
        <v/>
      </c>
      <c s="72" t="str">
        <f>IF('S.D.PASTE SHEET'!F1453="","",'S.D.PASTE SHEET'!F1453)</f>
        <v/>
      </c>
      <c s="72" t="str">
        <f>IF('S.D.PASTE SHEET'!G1453="","",UPPER('S.D.PASTE SHEET'!G1453))</f>
        <v/>
      </c>
      <c s="72" t="str">
        <f>IF('S.D.PASTE SHEET'!H1453="","",UPPER('S.D.PASTE SHEET'!H1453))</f>
        <v/>
      </c>
      <c s="72" t="str">
        <f>IF('S.D.PASTE SHEET'!I1453="","",'S.D.PASTE SHEET'!I1453)</f>
        <v/>
      </c>
      <c s="73" t="str">
        <f>IF('S.D.PASTE SHEET'!J1453="","",'S.D.PASTE SHEET'!J1453)</f>
        <v/>
      </c>
      <c s="72" t="str">
        <f>IF('S.D.PASTE SHEET'!K1453="","",'S.D.PASTE SHEET'!K1453)</f>
        <v/>
      </c>
      <c s="72" t="str">
        <f>IF('S.D.PASTE SHEET'!L1453="","",'S.D.PASTE SHEET'!L1453)</f>
        <v/>
      </c>
      <c s="72" t="str">
        <f>IF('S.D.PASTE SHEET'!M1453="","",'S.D.PASTE SHEET'!M1453)</f>
        <v/>
      </c>
      <c s="72" t="str">
        <f>IF('S.D.PASTE SHEET'!N1453="","",'S.D.PASTE SHEET'!N1453)</f>
        <v/>
      </c>
      <c s="72" t="str">
        <f>IF('S.D.PASTE SHEET'!O1453="","",'S.D.PASTE SHEET'!O1453)</f>
        <v/>
      </c>
      <c s="72" t="str">
        <f>IF('S.D.PASTE SHEET'!P1453="","",'S.D.PASTE SHEET'!P1453)</f>
        <v/>
      </c>
      <c s="72" t="str">
        <f>IF('S.D.PASTE SHEET'!Q1453="","",'S.D.PASTE SHEET'!Q1453)</f>
        <v/>
      </c>
      <c s="72" t="str">
        <f>IF('S.D.PASTE SHEET'!R1453="","",'S.D.PASTE SHEET'!R1453)</f>
        <v/>
      </c>
      <c s="72" t="str">
        <f>IF('S.D.PASTE SHEET'!S1453="","",'S.D.PASTE SHEET'!S1453)</f>
        <v/>
      </c>
      <c s="72" t="str">
        <f>IF('S.D.PASTE SHEET'!T1453="","",'S.D.PASTE SHEET'!T1453)</f>
        <v/>
      </c>
      <c s="72" t="str">
        <f>IF('S.D.PASTE SHEET'!U1453="","",'S.D.PASTE SHEET'!U1453)</f>
        <v/>
      </c>
      <c s="72" t="str">
        <f>IF('S.D.PASTE SHEET'!V1453="","",'S.D.PASTE SHEET'!V1453)</f>
        <v/>
      </c>
      <c s="72" t="str">
        <f>IF('S.D.PASTE SHEET'!W1453="","",'S.D.PASTE SHEET'!W1453)</f>
        <v/>
      </c>
      <c s="72" t="str">
        <f>IF('S.D.PASTE SHEET'!X1453="","",'S.D.PASTE SHEET'!X1453)</f>
        <v/>
      </c>
      <c s="72" t="str">
        <f>IF('S.D.PASTE SHEET'!Y1453="","",'S.D.PASTE SHEET'!Y1453)</f>
        <v/>
      </c>
      <c s="72" t="str">
        <f>IF('S.D.PASTE SHEET'!Z1453="","",'S.D.PASTE SHEET'!Z1453)</f>
        <v/>
      </c>
      <c s="72" t="str">
        <f>IF('S.D.PASTE SHEET'!AA1453="","",'S.D.PASTE SHEET'!AA1453)</f>
        <v/>
      </c>
      <c s="72" t="str">
        <f>IF('S.D.PASTE SHEET'!AB1453="","",'S.D.PASTE SHEET'!AB1453)</f>
        <v/>
      </c>
      <c s="72" t="str">
        <f>IF('S.D.PASTE SHEET'!AC1453="","",'S.D.PASTE SHEET'!AC1453)</f>
        <v/>
      </c>
      <c s="72" t="str">
        <f>IF('S.D.PASTE SHEET'!AD1453="","",'S.D.PASTE SHEET'!AD1453)</f>
        <v/>
      </c>
      <c s="74"/>
      <c s="70" t="str">
        <f>IF(AK1453="","",IF(AK1453&gt;0,COUNT($AG$2:AG1453),""))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IF(BC1453="","",IF(BC1453&gt;0,COUNT($AY$2:AY1453),""))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4" spans="1:157" ht="15.75" customHeight="1">
      <c r="A1454" s="72" t="str">
        <f>IF('S.D.PASTE SHEET'!A1454="","",'S.D.PASTE SHEET'!A1454)</f>
        <v/>
      </c>
      <c s="72" t="str">
        <f>IF('S.D.PASTE SHEET'!B1454="","",'S.D.PASTE SHEET'!B1454)</f>
        <v/>
      </c>
      <c s="72" t="str">
        <f>IF('S.D.PASTE SHEET'!C1454="","",'S.D.PASTE SHEET'!C1454)</f>
        <v/>
      </c>
      <c s="73" t="str">
        <f>IF('S.D.PASTE SHEET'!D1454="","",'S.D.PASTE SHEET'!D1454)</f>
        <v/>
      </c>
      <c s="72" t="str">
        <f>IF('S.D.PASTE SHEET'!E1454="","",UPPER('S.D.PASTE SHEET'!E1454))</f>
        <v/>
      </c>
      <c s="72" t="str">
        <f>IF('S.D.PASTE SHEET'!F1454="","",'S.D.PASTE SHEET'!F1454)</f>
        <v/>
      </c>
      <c s="72" t="str">
        <f>IF('S.D.PASTE SHEET'!G1454="","",UPPER('S.D.PASTE SHEET'!G1454))</f>
        <v/>
      </c>
      <c s="72" t="str">
        <f>IF('S.D.PASTE SHEET'!H1454="","",UPPER('S.D.PASTE SHEET'!H1454))</f>
        <v/>
      </c>
      <c s="72" t="str">
        <f>IF('S.D.PASTE SHEET'!I1454="","",'S.D.PASTE SHEET'!I1454)</f>
        <v/>
      </c>
      <c s="73" t="str">
        <f>IF('S.D.PASTE SHEET'!J1454="","",'S.D.PASTE SHEET'!J1454)</f>
        <v/>
      </c>
      <c s="72" t="str">
        <f>IF('S.D.PASTE SHEET'!K1454="","",'S.D.PASTE SHEET'!K1454)</f>
        <v/>
      </c>
      <c s="72" t="str">
        <f>IF('S.D.PASTE SHEET'!L1454="","",'S.D.PASTE SHEET'!L1454)</f>
        <v/>
      </c>
      <c s="72" t="str">
        <f>IF('S.D.PASTE SHEET'!M1454="","",'S.D.PASTE SHEET'!M1454)</f>
        <v/>
      </c>
      <c s="72" t="str">
        <f>IF('S.D.PASTE SHEET'!N1454="","",'S.D.PASTE SHEET'!N1454)</f>
        <v/>
      </c>
      <c s="72" t="str">
        <f>IF('S.D.PASTE SHEET'!O1454="","",'S.D.PASTE SHEET'!O1454)</f>
        <v/>
      </c>
      <c s="72" t="str">
        <f>IF('S.D.PASTE SHEET'!P1454="","",'S.D.PASTE SHEET'!P1454)</f>
        <v/>
      </c>
      <c s="72" t="str">
        <f>IF('S.D.PASTE SHEET'!Q1454="","",'S.D.PASTE SHEET'!Q1454)</f>
        <v/>
      </c>
      <c s="72" t="str">
        <f>IF('S.D.PASTE SHEET'!R1454="","",'S.D.PASTE SHEET'!R1454)</f>
        <v/>
      </c>
      <c s="72" t="str">
        <f>IF('S.D.PASTE SHEET'!S1454="","",'S.D.PASTE SHEET'!S1454)</f>
        <v/>
      </c>
      <c s="72" t="str">
        <f>IF('S.D.PASTE SHEET'!T1454="","",'S.D.PASTE SHEET'!T1454)</f>
        <v/>
      </c>
      <c s="72" t="str">
        <f>IF('S.D.PASTE SHEET'!U1454="","",'S.D.PASTE SHEET'!U1454)</f>
        <v/>
      </c>
      <c s="72" t="str">
        <f>IF('S.D.PASTE SHEET'!V1454="","",'S.D.PASTE SHEET'!V1454)</f>
        <v/>
      </c>
      <c s="72" t="str">
        <f>IF('S.D.PASTE SHEET'!W1454="","",'S.D.PASTE SHEET'!W1454)</f>
        <v/>
      </c>
      <c s="72" t="str">
        <f>IF('S.D.PASTE SHEET'!X1454="","",'S.D.PASTE SHEET'!X1454)</f>
        <v/>
      </c>
      <c s="72" t="str">
        <f>IF('S.D.PASTE SHEET'!Y1454="","",'S.D.PASTE SHEET'!Y1454)</f>
        <v/>
      </c>
      <c s="72" t="str">
        <f>IF('S.D.PASTE SHEET'!Z1454="","",'S.D.PASTE SHEET'!Z1454)</f>
        <v/>
      </c>
      <c s="72" t="str">
        <f>IF('S.D.PASTE SHEET'!AA1454="","",'S.D.PASTE SHEET'!AA1454)</f>
        <v/>
      </c>
      <c s="72" t="str">
        <f>IF('S.D.PASTE SHEET'!AB1454="","",'S.D.PASTE SHEET'!AB1454)</f>
        <v/>
      </c>
      <c s="72" t="str">
        <f>IF('S.D.PASTE SHEET'!AC1454="","",'S.D.PASTE SHEET'!AC1454)</f>
        <v/>
      </c>
      <c s="72" t="str">
        <f>IF('S.D.PASTE SHEET'!AD1454="","",'S.D.PASTE SHEET'!AD1454)</f>
        <v/>
      </c>
      <c s="74"/>
      <c s="70" t="str">
        <f>IF(AK1454="","",IF(AK1454&gt;0,COUNT($AG$2:AG1454),""))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IF(BC1454="","",IF(BC1454&gt;0,COUNT($AY$2:AY1454),""))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5" spans="1:157" ht="15.75" customHeight="1">
      <c r="A1455" s="72" t="str">
        <f>IF('S.D.PASTE SHEET'!A1455="","",'S.D.PASTE SHEET'!A1455)</f>
        <v/>
      </c>
      <c s="72" t="str">
        <f>IF('S.D.PASTE SHEET'!B1455="","",'S.D.PASTE SHEET'!B1455)</f>
        <v/>
      </c>
      <c s="72" t="str">
        <f>IF('S.D.PASTE SHEET'!C1455="","",'S.D.PASTE SHEET'!C1455)</f>
        <v/>
      </c>
      <c s="73" t="str">
        <f>IF('S.D.PASTE SHEET'!D1455="","",'S.D.PASTE SHEET'!D1455)</f>
        <v/>
      </c>
      <c s="72" t="str">
        <f>IF('S.D.PASTE SHEET'!E1455="","",UPPER('S.D.PASTE SHEET'!E1455))</f>
        <v/>
      </c>
      <c s="72" t="str">
        <f>IF('S.D.PASTE SHEET'!F1455="","",'S.D.PASTE SHEET'!F1455)</f>
        <v/>
      </c>
      <c s="72" t="str">
        <f>IF('S.D.PASTE SHEET'!G1455="","",UPPER('S.D.PASTE SHEET'!G1455))</f>
        <v/>
      </c>
      <c s="72" t="str">
        <f>IF('S.D.PASTE SHEET'!H1455="","",UPPER('S.D.PASTE SHEET'!H1455))</f>
        <v/>
      </c>
      <c s="72" t="str">
        <f>IF('S.D.PASTE SHEET'!I1455="","",'S.D.PASTE SHEET'!I1455)</f>
        <v/>
      </c>
      <c s="73" t="str">
        <f>IF('S.D.PASTE SHEET'!J1455="","",'S.D.PASTE SHEET'!J1455)</f>
        <v/>
      </c>
      <c s="72" t="str">
        <f>IF('S.D.PASTE SHEET'!K1455="","",'S.D.PASTE SHEET'!K1455)</f>
        <v/>
      </c>
      <c s="72" t="str">
        <f>IF('S.D.PASTE SHEET'!L1455="","",'S.D.PASTE SHEET'!L1455)</f>
        <v/>
      </c>
      <c s="72" t="str">
        <f>IF('S.D.PASTE SHEET'!M1455="","",'S.D.PASTE SHEET'!M1455)</f>
        <v/>
      </c>
      <c s="72" t="str">
        <f>IF('S.D.PASTE SHEET'!N1455="","",'S.D.PASTE SHEET'!N1455)</f>
        <v/>
      </c>
      <c s="72" t="str">
        <f>IF('S.D.PASTE SHEET'!O1455="","",'S.D.PASTE SHEET'!O1455)</f>
        <v/>
      </c>
      <c s="72" t="str">
        <f>IF('S.D.PASTE SHEET'!P1455="","",'S.D.PASTE SHEET'!P1455)</f>
        <v/>
      </c>
      <c s="72" t="str">
        <f>IF('S.D.PASTE SHEET'!Q1455="","",'S.D.PASTE SHEET'!Q1455)</f>
        <v/>
      </c>
      <c s="72" t="str">
        <f>IF('S.D.PASTE SHEET'!R1455="","",'S.D.PASTE SHEET'!R1455)</f>
        <v/>
      </c>
      <c s="72" t="str">
        <f>IF('S.D.PASTE SHEET'!S1455="","",'S.D.PASTE SHEET'!S1455)</f>
        <v/>
      </c>
      <c s="72" t="str">
        <f>IF('S.D.PASTE SHEET'!T1455="","",'S.D.PASTE SHEET'!T1455)</f>
        <v/>
      </c>
      <c s="72" t="str">
        <f>IF('S.D.PASTE SHEET'!U1455="","",'S.D.PASTE SHEET'!U1455)</f>
        <v/>
      </c>
      <c s="72" t="str">
        <f>IF('S.D.PASTE SHEET'!V1455="","",'S.D.PASTE SHEET'!V1455)</f>
        <v/>
      </c>
      <c s="72" t="str">
        <f>IF('S.D.PASTE SHEET'!W1455="","",'S.D.PASTE SHEET'!W1455)</f>
        <v/>
      </c>
      <c s="72" t="str">
        <f>IF('S.D.PASTE SHEET'!X1455="","",'S.D.PASTE SHEET'!X1455)</f>
        <v/>
      </c>
      <c s="72" t="str">
        <f>IF('S.D.PASTE SHEET'!Y1455="","",'S.D.PASTE SHEET'!Y1455)</f>
        <v/>
      </c>
      <c s="72" t="str">
        <f>IF('S.D.PASTE SHEET'!Z1455="","",'S.D.PASTE SHEET'!Z1455)</f>
        <v/>
      </c>
      <c s="72" t="str">
        <f>IF('S.D.PASTE SHEET'!AA1455="","",'S.D.PASTE SHEET'!AA1455)</f>
        <v/>
      </c>
      <c s="72" t="str">
        <f>IF('S.D.PASTE SHEET'!AB1455="","",'S.D.PASTE SHEET'!AB1455)</f>
        <v/>
      </c>
      <c s="72" t="str">
        <f>IF('S.D.PASTE SHEET'!AC1455="","",'S.D.PASTE SHEET'!AC1455)</f>
        <v/>
      </c>
      <c s="72" t="str">
        <f>IF('S.D.PASTE SHEET'!AD1455="","",'S.D.PASTE SHEET'!AD1455)</f>
        <v/>
      </c>
      <c s="74"/>
      <c s="70" t="str">
        <f>IF(AK1455="","",IF(AK1455&gt;0,COUNT($AG$2:AG1455),""))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IF(BC1455="","",IF(BC1455&gt;0,COUNT($AY$2:AY1455),""))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6" spans="1:157" ht="15.75" customHeight="1">
      <c r="A1456" s="72" t="str">
        <f>IF('S.D.PASTE SHEET'!A1456="","",'S.D.PASTE SHEET'!A1456)</f>
        <v/>
      </c>
      <c s="72" t="str">
        <f>IF('S.D.PASTE SHEET'!B1456="","",'S.D.PASTE SHEET'!B1456)</f>
        <v/>
      </c>
      <c s="72" t="str">
        <f>IF('S.D.PASTE SHEET'!C1456="","",'S.D.PASTE SHEET'!C1456)</f>
        <v/>
      </c>
      <c s="73" t="str">
        <f>IF('S.D.PASTE SHEET'!D1456="","",'S.D.PASTE SHEET'!D1456)</f>
        <v/>
      </c>
      <c s="72" t="str">
        <f>IF('S.D.PASTE SHEET'!E1456="","",UPPER('S.D.PASTE SHEET'!E1456))</f>
        <v/>
      </c>
      <c s="72" t="str">
        <f>IF('S.D.PASTE SHEET'!F1456="","",'S.D.PASTE SHEET'!F1456)</f>
        <v/>
      </c>
      <c s="72" t="str">
        <f>IF('S.D.PASTE SHEET'!G1456="","",UPPER('S.D.PASTE SHEET'!G1456))</f>
        <v/>
      </c>
      <c s="72" t="str">
        <f>IF('S.D.PASTE SHEET'!H1456="","",UPPER('S.D.PASTE SHEET'!H1456))</f>
        <v/>
      </c>
      <c s="72" t="str">
        <f>IF('S.D.PASTE SHEET'!I1456="","",'S.D.PASTE SHEET'!I1456)</f>
        <v/>
      </c>
      <c s="73" t="str">
        <f>IF('S.D.PASTE SHEET'!J1456="","",'S.D.PASTE SHEET'!J1456)</f>
        <v/>
      </c>
      <c s="72" t="str">
        <f>IF('S.D.PASTE SHEET'!K1456="","",'S.D.PASTE SHEET'!K1456)</f>
        <v/>
      </c>
      <c s="72" t="str">
        <f>IF('S.D.PASTE SHEET'!L1456="","",'S.D.PASTE SHEET'!L1456)</f>
        <v/>
      </c>
      <c s="72" t="str">
        <f>IF('S.D.PASTE SHEET'!M1456="","",'S.D.PASTE SHEET'!M1456)</f>
        <v/>
      </c>
      <c s="72" t="str">
        <f>IF('S.D.PASTE SHEET'!N1456="","",'S.D.PASTE SHEET'!N1456)</f>
        <v/>
      </c>
      <c s="72" t="str">
        <f>IF('S.D.PASTE SHEET'!O1456="","",'S.D.PASTE SHEET'!O1456)</f>
        <v/>
      </c>
      <c s="72" t="str">
        <f>IF('S.D.PASTE SHEET'!P1456="","",'S.D.PASTE SHEET'!P1456)</f>
        <v/>
      </c>
      <c s="72" t="str">
        <f>IF('S.D.PASTE SHEET'!Q1456="","",'S.D.PASTE SHEET'!Q1456)</f>
        <v/>
      </c>
      <c s="72" t="str">
        <f>IF('S.D.PASTE SHEET'!R1456="","",'S.D.PASTE SHEET'!R1456)</f>
        <v/>
      </c>
      <c s="72" t="str">
        <f>IF('S.D.PASTE SHEET'!S1456="","",'S.D.PASTE SHEET'!S1456)</f>
        <v/>
      </c>
      <c s="72" t="str">
        <f>IF('S.D.PASTE SHEET'!T1456="","",'S.D.PASTE SHEET'!T1456)</f>
        <v/>
      </c>
      <c s="72" t="str">
        <f>IF('S.D.PASTE SHEET'!U1456="","",'S.D.PASTE SHEET'!U1456)</f>
        <v/>
      </c>
      <c s="72" t="str">
        <f>IF('S.D.PASTE SHEET'!V1456="","",'S.D.PASTE SHEET'!V1456)</f>
        <v/>
      </c>
      <c s="72" t="str">
        <f>IF('S.D.PASTE SHEET'!W1456="","",'S.D.PASTE SHEET'!W1456)</f>
        <v/>
      </c>
      <c s="72" t="str">
        <f>IF('S.D.PASTE SHEET'!X1456="","",'S.D.PASTE SHEET'!X1456)</f>
        <v/>
      </c>
      <c s="72" t="str">
        <f>IF('S.D.PASTE SHEET'!Y1456="","",'S.D.PASTE SHEET'!Y1456)</f>
        <v/>
      </c>
      <c s="72" t="str">
        <f>IF('S.D.PASTE SHEET'!Z1456="","",'S.D.PASTE SHEET'!Z1456)</f>
        <v/>
      </c>
      <c s="72" t="str">
        <f>IF('S.D.PASTE SHEET'!AA1456="","",'S.D.PASTE SHEET'!AA1456)</f>
        <v/>
      </c>
      <c s="72" t="str">
        <f>IF('S.D.PASTE SHEET'!AB1456="","",'S.D.PASTE SHEET'!AB1456)</f>
        <v/>
      </c>
      <c s="72" t="str">
        <f>IF('S.D.PASTE SHEET'!AC1456="","",'S.D.PASTE SHEET'!AC1456)</f>
        <v/>
      </c>
      <c s="72" t="str">
        <f>IF('S.D.PASTE SHEET'!AD1456="","",'S.D.PASTE SHEET'!AD1456)</f>
        <v/>
      </c>
      <c s="74"/>
      <c s="70" t="str">
        <f>IF(AK1456="","",IF(AK1456&gt;0,COUNT($AG$2:AG1456),""))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IF(BC1456="","",IF(BC1456&gt;0,COUNT($AY$2:AY1456),""))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7" spans="1:157" ht="15.75" customHeight="1">
      <c r="A1457" s="72" t="str">
        <f>IF('S.D.PASTE SHEET'!A1457="","",'S.D.PASTE SHEET'!A1457)</f>
        <v/>
      </c>
      <c s="72" t="str">
        <f>IF('S.D.PASTE SHEET'!B1457="","",'S.D.PASTE SHEET'!B1457)</f>
        <v/>
      </c>
      <c s="72" t="str">
        <f>IF('S.D.PASTE SHEET'!C1457="","",'S.D.PASTE SHEET'!C1457)</f>
        <v/>
      </c>
      <c s="73" t="str">
        <f>IF('S.D.PASTE SHEET'!D1457="","",'S.D.PASTE SHEET'!D1457)</f>
        <v/>
      </c>
      <c s="72" t="str">
        <f>IF('S.D.PASTE SHEET'!E1457="","",UPPER('S.D.PASTE SHEET'!E1457))</f>
        <v/>
      </c>
      <c s="72" t="str">
        <f>IF('S.D.PASTE SHEET'!F1457="","",'S.D.PASTE SHEET'!F1457)</f>
        <v/>
      </c>
      <c s="72" t="str">
        <f>IF('S.D.PASTE SHEET'!G1457="","",UPPER('S.D.PASTE SHEET'!G1457))</f>
        <v/>
      </c>
      <c s="72" t="str">
        <f>IF('S.D.PASTE SHEET'!H1457="","",UPPER('S.D.PASTE SHEET'!H1457))</f>
        <v/>
      </c>
      <c s="72" t="str">
        <f>IF('S.D.PASTE SHEET'!I1457="","",'S.D.PASTE SHEET'!I1457)</f>
        <v/>
      </c>
      <c s="73" t="str">
        <f>IF('S.D.PASTE SHEET'!J1457="","",'S.D.PASTE SHEET'!J1457)</f>
        <v/>
      </c>
      <c s="72" t="str">
        <f>IF('S.D.PASTE SHEET'!K1457="","",'S.D.PASTE SHEET'!K1457)</f>
        <v/>
      </c>
      <c s="72" t="str">
        <f>IF('S.D.PASTE SHEET'!L1457="","",'S.D.PASTE SHEET'!L1457)</f>
        <v/>
      </c>
      <c s="72" t="str">
        <f>IF('S.D.PASTE SHEET'!M1457="","",'S.D.PASTE SHEET'!M1457)</f>
        <v/>
      </c>
      <c s="72" t="str">
        <f>IF('S.D.PASTE SHEET'!N1457="","",'S.D.PASTE SHEET'!N1457)</f>
        <v/>
      </c>
      <c s="72" t="str">
        <f>IF('S.D.PASTE SHEET'!O1457="","",'S.D.PASTE SHEET'!O1457)</f>
        <v/>
      </c>
      <c s="72" t="str">
        <f>IF('S.D.PASTE SHEET'!P1457="","",'S.D.PASTE SHEET'!P1457)</f>
        <v/>
      </c>
      <c s="72" t="str">
        <f>IF('S.D.PASTE SHEET'!Q1457="","",'S.D.PASTE SHEET'!Q1457)</f>
        <v/>
      </c>
      <c s="72" t="str">
        <f>IF('S.D.PASTE SHEET'!R1457="","",'S.D.PASTE SHEET'!R1457)</f>
        <v/>
      </c>
      <c s="72" t="str">
        <f>IF('S.D.PASTE SHEET'!S1457="","",'S.D.PASTE SHEET'!S1457)</f>
        <v/>
      </c>
      <c s="72" t="str">
        <f>IF('S.D.PASTE SHEET'!T1457="","",'S.D.PASTE SHEET'!T1457)</f>
        <v/>
      </c>
      <c s="72" t="str">
        <f>IF('S.D.PASTE SHEET'!U1457="","",'S.D.PASTE SHEET'!U1457)</f>
        <v/>
      </c>
      <c s="72" t="str">
        <f>IF('S.D.PASTE SHEET'!V1457="","",'S.D.PASTE SHEET'!V1457)</f>
        <v/>
      </c>
      <c s="72" t="str">
        <f>IF('S.D.PASTE SHEET'!W1457="","",'S.D.PASTE SHEET'!W1457)</f>
        <v/>
      </c>
      <c s="72" t="str">
        <f>IF('S.D.PASTE SHEET'!X1457="","",'S.D.PASTE SHEET'!X1457)</f>
        <v/>
      </c>
      <c s="72" t="str">
        <f>IF('S.D.PASTE SHEET'!Y1457="","",'S.D.PASTE SHEET'!Y1457)</f>
        <v/>
      </c>
      <c s="72" t="str">
        <f>IF('S.D.PASTE SHEET'!Z1457="","",'S.D.PASTE SHEET'!Z1457)</f>
        <v/>
      </c>
      <c s="72" t="str">
        <f>IF('S.D.PASTE SHEET'!AA1457="","",'S.D.PASTE SHEET'!AA1457)</f>
        <v/>
      </c>
      <c s="72" t="str">
        <f>IF('S.D.PASTE SHEET'!AB1457="","",'S.D.PASTE SHEET'!AB1457)</f>
        <v/>
      </c>
      <c s="72" t="str">
        <f>IF('S.D.PASTE SHEET'!AC1457="","",'S.D.PASTE SHEET'!AC1457)</f>
        <v/>
      </c>
      <c s="72" t="str">
        <f>IF('S.D.PASTE SHEET'!AD1457="","",'S.D.PASTE SHEET'!AD1457)</f>
        <v/>
      </c>
      <c s="74"/>
      <c s="70" t="str">
        <f>IF(AK1457="","",IF(AK1457&gt;0,COUNT($AG$2:AG1457),""))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IF(BC1457="","",IF(BC1457&gt;0,COUNT($AY$2:AY1457),""))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8" spans="1:157" ht="15.75" customHeight="1">
      <c r="A1458" s="72" t="str">
        <f>IF('S.D.PASTE SHEET'!A1458="","",'S.D.PASTE SHEET'!A1458)</f>
        <v/>
      </c>
      <c s="72" t="str">
        <f>IF('S.D.PASTE SHEET'!B1458="","",'S.D.PASTE SHEET'!B1458)</f>
        <v/>
      </c>
      <c s="72" t="str">
        <f>IF('S.D.PASTE SHEET'!C1458="","",'S.D.PASTE SHEET'!C1458)</f>
        <v/>
      </c>
      <c s="73" t="str">
        <f>IF('S.D.PASTE SHEET'!D1458="","",'S.D.PASTE SHEET'!D1458)</f>
        <v/>
      </c>
      <c s="72" t="str">
        <f>IF('S.D.PASTE SHEET'!E1458="","",UPPER('S.D.PASTE SHEET'!E1458))</f>
        <v/>
      </c>
      <c s="72" t="str">
        <f>IF('S.D.PASTE SHEET'!F1458="","",'S.D.PASTE SHEET'!F1458)</f>
        <v/>
      </c>
      <c s="72" t="str">
        <f>IF('S.D.PASTE SHEET'!G1458="","",UPPER('S.D.PASTE SHEET'!G1458))</f>
        <v/>
      </c>
      <c s="72" t="str">
        <f>IF('S.D.PASTE SHEET'!H1458="","",UPPER('S.D.PASTE SHEET'!H1458))</f>
        <v/>
      </c>
      <c s="72" t="str">
        <f>IF('S.D.PASTE SHEET'!I1458="","",'S.D.PASTE SHEET'!I1458)</f>
        <v/>
      </c>
      <c s="73" t="str">
        <f>IF('S.D.PASTE SHEET'!J1458="","",'S.D.PASTE SHEET'!J1458)</f>
        <v/>
      </c>
      <c s="72" t="str">
        <f>IF('S.D.PASTE SHEET'!K1458="","",'S.D.PASTE SHEET'!K1458)</f>
        <v/>
      </c>
      <c s="72" t="str">
        <f>IF('S.D.PASTE SHEET'!L1458="","",'S.D.PASTE SHEET'!L1458)</f>
        <v/>
      </c>
      <c s="72" t="str">
        <f>IF('S.D.PASTE SHEET'!M1458="","",'S.D.PASTE SHEET'!M1458)</f>
        <v/>
      </c>
      <c s="72" t="str">
        <f>IF('S.D.PASTE SHEET'!N1458="","",'S.D.PASTE SHEET'!N1458)</f>
        <v/>
      </c>
      <c s="72" t="str">
        <f>IF('S.D.PASTE SHEET'!O1458="","",'S.D.PASTE SHEET'!O1458)</f>
        <v/>
      </c>
      <c s="72" t="str">
        <f>IF('S.D.PASTE SHEET'!P1458="","",'S.D.PASTE SHEET'!P1458)</f>
        <v/>
      </c>
      <c s="72" t="str">
        <f>IF('S.D.PASTE SHEET'!Q1458="","",'S.D.PASTE SHEET'!Q1458)</f>
        <v/>
      </c>
      <c s="72" t="str">
        <f>IF('S.D.PASTE SHEET'!R1458="","",'S.D.PASTE SHEET'!R1458)</f>
        <v/>
      </c>
      <c s="72" t="str">
        <f>IF('S.D.PASTE SHEET'!S1458="","",'S.D.PASTE SHEET'!S1458)</f>
        <v/>
      </c>
      <c s="72" t="str">
        <f>IF('S.D.PASTE SHEET'!T1458="","",'S.D.PASTE SHEET'!T1458)</f>
        <v/>
      </c>
      <c s="72" t="str">
        <f>IF('S.D.PASTE SHEET'!U1458="","",'S.D.PASTE SHEET'!U1458)</f>
        <v/>
      </c>
      <c s="72" t="str">
        <f>IF('S.D.PASTE SHEET'!V1458="","",'S.D.PASTE SHEET'!V1458)</f>
        <v/>
      </c>
      <c s="72" t="str">
        <f>IF('S.D.PASTE SHEET'!W1458="","",'S.D.PASTE SHEET'!W1458)</f>
        <v/>
      </c>
      <c s="72" t="str">
        <f>IF('S.D.PASTE SHEET'!X1458="","",'S.D.PASTE SHEET'!X1458)</f>
        <v/>
      </c>
      <c s="72" t="str">
        <f>IF('S.D.PASTE SHEET'!Y1458="","",'S.D.PASTE SHEET'!Y1458)</f>
        <v/>
      </c>
      <c s="72" t="str">
        <f>IF('S.D.PASTE SHEET'!Z1458="","",'S.D.PASTE SHEET'!Z1458)</f>
        <v/>
      </c>
      <c s="72" t="str">
        <f>IF('S.D.PASTE SHEET'!AA1458="","",'S.D.PASTE SHEET'!AA1458)</f>
        <v/>
      </c>
      <c s="72" t="str">
        <f>IF('S.D.PASTE SHEET'!AB1458="","",'S.D.PASTE SHEET'!AB1458)</f>
        <v/>
      </c>
      <c s="72" t="str">
        <f>IF('S.D.PASTE SHEET'!AC1458="","",'S.D.PASTE SHEET'!AC1458)</f>
        <v/>
      </c>
      <c s="72" t="str">
        <f>IF('S.D.PASTE SHEET'!AD1458="","",'S.D.PASTE SHEET'!AD1458)</f>
        <v/>
      </c>
      <c s="74"/>
      <c s="70" t="str">
        <f>IF(AK1458="","",IF(AK1458&gt;0,COUNT($AG$2:AG1458),""))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IF(BC1458="","",IF(BC1458&gt;0,COUNT($AY$2:AY1458),""))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59" spans="1:157" ht="15.75" customHeight="1">
      <c r="A1459" s="72" t="str">
        <f>IF('S.D.PASTE SHEET'!A1459="","",'S.D.PASTE SHEET'!A1459)</f>
        <v/>
      </c>
      <c s="72" t="str">
        <f>IF('S.D.PASTE SHEET'!B1459="","",'S.D.PASTE SHEET'!B1459)</f>
        <v/>
      </c>
      <c s="72" t="str">
        <f>IF('S.D.PASTE SHEET'!C1459="","",'S.D.PASTE SHEET'!C1459)</f>
        <v/>
      </c>
      <c s="73" t="str">
        <f>IF('S.D.PASTE SHEET'!D1459="","",'S.D.PASTE SHEET'!D1459)</f>
        <v/>
      </c>
      <c s="72" t="str">
        <f>IF('S.D.PASTE SHEET'!E1459="","",UPPER('S.D.PASTE SHEET'!E1459))</f>
        <v/>
      </c>
      <c s="72" t="str">
        <f>IF('S.D.PASTE SHEET'!F1459="","",'S.D.PASTE SHEET'!F1459)</f>
        <v/>
      </c>
      <c s="72" t="str">
        <f>IF('S.D.PASTE SHEET'!G1459="","",UPPER('S.D.PASTE SHEET'!G1459))</f>
        <v/>
      </c>
      <c s="72" t="str">
        <f>IF('S.D.PASTE SHEET'!H1459="","",UPPER('S.D.PASTE SHEET'!H1459))</f>
        <v/>
      </c>
      <c s="72" t="str">
        <f>IF('S.D.PASTE SHEET'!I1459="","",'S.D.PASTE SHEET'!I1459)</f>
        <v/>
      </c>
      <c s="73" t="str">
        <f>IF('S.D.PASTE SHEET'!J1459="","",'S.D.PASTE SHEET'!J1459)</f>
        <v/>
      </c>
      <c s="72" t="str">
        <f>IF('S.D.PASTE SHEET'!K1459="","",'S.D.PASTE SHEET'!K1459)</f>
        <v/>
      </c>
      <c s="72" t="str">
        <f>IF('S.D.PASTE SHEET'!L1459="","",'S.D.PASTE SHEET'!L1459)</f>
        <v/>
      </c>
      <c s="72" t="str">
        <f>IF('S.D.PASTE SHEET'!M1459="","",'S.D.PASTE SHEET'!M1459)</f>
        <v/>
      </c>
      <c s="72" t="str">
        <f>IF('S.D.PASTE SHEET'!N1459="","",'S.D.PASTE SHEET'!N1459)</f>
        <v/>
      </c>
      <c s="72" t="str">
        <f>IF('S.D.PASTE SHEET'!O1459="","",'S.D.PASTE SHEET'!O1459)</f>
        <v/>
      </c>
      <c s="72" t="str">
        <f>IF('S.D.PASTE SHEET'!P1459="","",'S.D.PASTE SHEET'!P1459)</f>
        <v/>
      </c>
      <c s="72" t="str">
        <f>IF('S.D.PASTE SHEET'!Q1459="","",'S.D.PASTE SHEET'!Q1459)</f>
        <v/>
      </c>
      <c s="72" t="str">
        <f>IF('S.D.PASTE SHEET'!R1459="","",'S.D.PASTE SHEET'!R1459)</f>
        <v/>
      </c>
      <c s="72" t="str">
        <f>IF('S.D.PASTE SHEET'!S1459="","",'S.D.PASTE SHEET'!S1459)</f>
        <v/>
      </c>
      <c s="72" t="str">
        <f>IF('S.D.PASTE SHEET'!T1459="","",'S.D.PASTE SHEET'!T1459)</f>
        <v/>
      </c>
      <c s="72" t="str">
        <f>IF('S.D.PASTE SHEET'!U1459="","",'S.D.PASTE SHEET'!U1459)</f>
        <v/>
      </c>
      <c s="72" t="str">
        <f>IF('S.D.PASTE SHEET'!V1459="","",'S.D.PASTE SHEET'!V1459)</f>
        <v/>
      </c>
      <c s="72" t="str">
        <f>IF('S.D.PASTE SHEET'!W1459="","",'S.D.PASTE SHEET'!W1459)</f>
        <v/>
      </c>
      <c s="72" t="str">
        <f>IF('S.D.PASTE SHEET'!X1459="","",'S.D.PASTE SHEET'!X1459)</f>
        <v/>
      </c>
      <c s="72" t="str">
        <f>IF('S.D.PASTE SHEET'!Y1459="","",'S.D.PASTE SHEET'!Y1459)</f>
        <v/>
      </c>
      <c s="72" t="str">
        <f>IF('S.D.PASTE SHEET'!Z1459="","",'S.D.PASTE SHEET'!Z1459)</f>
        <v/>
      </c>
      <c s="72" t="str">
        <f>IF('S.D.PASTE SHEET'!AA1459="","",'S.D.PASTE SHEET'!AA1459)</f>
        <v/>
      </c>
      <c s="72" t="str">
        <f>IF('S.D.PASTE SHEET'!AB1459="","",'S.D.PASTE SHEET'!AB1459)</f>
        <v/>
      </c>
      <c s="72" t="str">
        <f>IF('S.D.PASTE SHEET'!AC1459="","",'S.D.PASTE SHEET'!AC1459)</f>
        <v/>
      </c>
      <c s="72" t="str">
        <f>IF('S.D.PASTE SHEET'!AD1459="","",'S.D.PASTE SHEET'!AD1459)</f>
        <v/>
      </c>
      <c s="74"/>
      <c s="70" t="str">
        <f>IF(AK1459="","",IF(AK1459&gt;0,COUNT($AG$2:AG1459),""))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IF(BC1459="","",IF(BC1459&gt;0,COUNT($AY$2:AY1459),""))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0" spans="1:157" ht="15.75" customHeight="1">
      <c r="A1460" s="72" t="str">
        <f>IF('S.D.PASTE SHEET'!A1460="","",'S.D.PASTE SHEET'!A1460)</f>
        <v/>
      </c>
      <c s="72" t="str">
        <f>IF('S.D.PASTE SHEET'!B1460="","",'S.D.PASTE SHEET'!B1460)</f>
        <v/>
      </c>
      <c s="72" t="str">
        <f>IF('S.D.PASTE SHEET'!C1460="","",'S.D.PASTE SHEET'!C1460)</f>
        <v/>
      </c>
      <c s="73" t="str">
        <f>IF('S.D.PASTE SHEET'!D1460="","",'S.D.PASTE SHEET'!D1460)</f>
        <v/>
      </c>
      <c s="72" t="str">
        <f>IF('S.D.PASTE SHEET'!E1460="","",UPPER('S.D.PASTE SHEET'!E1460))</f>
        <v/>
      </c>
      <c s="72" t="str">
        <f>IF('S.D.PASTE SHEET'!F1460="","",'S.D.PASTE SHEET'!F1460)</f>
        <v/>
      </c>
      <c s="72" t="str">
        <f>IF('S.D.PASTE SHEET'!G1460="","",UPPER('S.D.PASTE SHEET'!G1460))</f>
        <v/>
      </c>
      <c s="72" t="str">
        <f>IF('S.D.PASTE SHEET'!H1460="","",UPPER('S.D.PASTE SHEET'!H1460))</f>
        <v/>
      </c>
      <c s="72" t="str">
        <f>IF('S.D.PASTE SHEET'!I1460="","",'S.D.PASTE SHEET'!I1460)</f>
        <v/>
      </c>
      <c s="73" t="str">
        <f>IF('S.D.PASTE SHEET'!J1460="","",'S.D.PASTE SHEET'!J1460)</f>
        <v/>
      </c>
      <c s="72" t="str">
        <f>IF('S.D.PASTE SHEET'!K1460="","",'S.D.PASTE SHEET'!K1460)</f>
        <v/>
      </c>
      <c s="72" t="str">
        <f>IF('S.D.PASTE SHEET'!L1460="","",'S.D.PASTE SHEET'!L1460)</f>
        <v/>
      </c>
      <c s="72" t="str">
        <f>IF('S.D.PASTE SHEET'!M1460="","",'S.D.PASTE SHEET'!M1460)</f>
        <v/>
      </c>
      <c s="72" t="str">
        <f>IF('S.D.PASTE SHEET'!N1460="","",'S.D.PASTE SHEET'!N1460)</f>
        <v/>
      </c>
      <c s="72" t="str">
        <f>IF('S.D.PASTE SHEET'!O1460="","",'S.D.PASTE SHEET'!O1460)</f>
        <v/>
      </c>
      <c s="72" t="str">
        <f>IF('S.D.PASTE SHEET'!P1460="","",'S.D.PASTE SHEET'!P1460)</f>
        <v/>
      </c>
      <c s="72" t="str">
        <f>IF('S.D.PASTE SHEET'!Q1460="","",'S.D.PASTE SHEET'!Q1460)</f>
        <v/>
      </c>
      <c s="72" t="str">
        <f>IF('S.D.PASTE SHEET'!R1460="","",'S.D.PASTE SHEET'!R1460)</f>
        <v/>
      </c>
      <c s="72" t="str">
        <f>IF('S.D.PASTE SHEET'!S1460="","",'S.D.PASTE SHEET'!S1460)</f>
        <v/>
      </c>
      <c s="72" t="str">
        <f>IF('S.D.PASTE SHEET'!T1460="","",'S.D.PASTE SHEET'!T1460)</f>
        <v/>
      </c>
      <c s="72" t="str">
        <f>IF('S.D.PASTE SHEET'!U1460="","",'S.D.PASTE SHEET'!U1460)</f>
        <v/>
      </c>
      <c s="72" t="str">
        <f>IF('S.D.PASTE SHEET'!V1460="","",'S.D.PASTE SHEET'!V1460)</f>
        <v/>
      </c>
      <c s="72" t="str">
        <f>IF('S.D.PASTE SHEET'!W1460="","",'S.D.PASTE SHEET'!W1460)</f>
        <v/>
      </c>
      <c s="72" t="str">
        <f>IF('S.D.PASTE SHEET'!X1460="","",'S.D.PASTE SHEET'!X1460)</f>
        <v/>
      </c>
      <c s="72" t="str">
        <f>IF('S.D.PASTE SHEET'!Y1460="","",'S.D.PASTE SHEET'!Y1460)</f>
        <v/>
      </c>
      <c s="72" t="str">
        <f>IF('S.D.PASTE SHEET'!Z1460="","",'S.D.PASTE SHEET'!Z1460)</f>
        <v/>
      </c>
      <c s="72" t="str">
        <f>IF('S.D.PASTE SHEET'!AA1460="","",'S.D.PASTE SHEET'!AA1460)</f>
        <v/>
      </c>
      <c s="72" t="str">
        <f>IF('S.D.PASTE SHEET'!AB1460="","",'S.D.PASTE SHEET'!AB1460)</f>
        <v/>
      </c>
      <c s="72" t="str">
        <f>IF('S.D.PASTE SHEET'!AC1460="","",'S.D.PASTE SHEET'!AC1460)</f>
        <v/>
      </c>
      <c s="72" t="str">
        <f>IF('S.D.PASTE SHEET'!AD1460="","",'S.D.PASTE SHEET'!AD1460)</f>
        <v/>
      </c>
      <c s="74"/>
      <c s="70" t="str">
        <f>IF(AK1460="","",IF(AK1460&gt;0,COUNT($AG$2:AG1460),""))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IF(BC1460="","",IF(BC1460&gt;0,COUNT($AY$2:AY1460),""))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1" spans="1:157" ht="15.75" customHeight="1">
      <c r="A1461" s="72" t="str">
        <f>IF('S.D.PASTE SHEET'!A1461="","",'S.D.PASTE SHEET'!A1461)</f>
        <v/>
      </c>
      <c s="72" t="str">
        <f>IF('S.D.PASTE SHEET'!B1461="","",'S.D.PASTE SHEET'!B1461)</f>
        <v/>
      </c>
      <c s="72" t="str">
        <f>IF('S.D.PASTE SHEET'!C1461="","",'S.D.PASTE SHEET'!C1461)</f>
        <v/>
      </c>
      <c s="73" t="str">
        <f>IF('S.D.PASTE SHEET'!D1461="","",'S.D.PASTE SHEET'!D1461)</f>
        <v/>
      </c>
      <c s="72" t="str">
        <f>IF('S.D.PASTE SHEET'!E1461="","",UPPER('S.D.PASTE SHEET'!E1461))</f>
        <v/>
      </c>
      <c s="72" t="str">
        <f>IF('S.D.PASTE SHEET'!F1461="","",'S.D.PASTE SHEET'!F1461)</f>
        <v/>
      </c>
      <c s="72" t="str">
        <f>IF('S.D.PASTE SHEET'!G1461="","",UPPER('S.D.PASTE SHEET'!G1461))</f>
        <v/>
      </c>
      <c s="72" t="str">
        <f>IF('S.D.PASTE SHEET'!H1461="","",UPPER('S.D.PASTE SHEET'!H1461))</f>
        <v/>
      </c>
      <c s="72" t="str">
        <f>IF('S.D.PASTE SHEET'!I1461="","",'S.D.PASTE SHEET'!I1461)</f>
        <v/>
      </c>
      <c s="73" t="str">
        <f>IF('S.D.PASTE SHEET'!J1461="","",'S.D.PASTE SHEET'!J1461)</f>
        <v/>
      </c>
      <c s="72" t="str">
        <f>IF('S.D.PASTE SHEET'!K1461="","",'S.D.PASTE SHEET'!K1461)</f>
        <v/>
      </c>
      <c s="72" t="str">
        <f>IF('S.D.PASTE SHEET'!L1461="","",'S.D.PASTE SHEET'!L1461)</f>
        <v/>
      </c>
      <c s="72" t="str">
        <f>IF('S.D.PASTE SHEET'!M1461="","",'S.D.PASTE SHEET'!M1461)</f>
        <v/>
      </c>
      <c s="72" t="str">
        <f>IF('S.D.PASTE SHEET'!N1461="","",'S.D.PASTE SHEET'!N1461)</f>
        <v/>
      </c>
      <c s="72" t="str">
        <f>IF('S.D.PASTE SHEET'!O1461="","",'S.D.PASTE SHEET'!O1461)</f>
        <v/>
      </c>
      <c s="72" t="str">
        <f>IF('S.D.PASTE SHEET'!P1461="","",'S.D.PASTE SHEET'!P1461)</f>
        <v/>
      </c>
      <c s="72" t="str">
        <f>IF('S.D.PASTE SHEET'!Q1461="","",'S.D.PASTE SHEET'!Q1461)</f>
        <v/>
      </c>
      <c s="72" t="str">
        <f>IF('S.D.PASTE SHEET'!R1461="","",'S.D.PASTE SHEET'!R1461)</f>
        <v/>
      </c>
      <c s="72" t="str">
        <f>IF('S.D.PASTE SHEET'!S1461="","",'S.D.PASTE SHEET'!S1461)</f>
        <v/>
      </c>
      <c s="72" t="str">
        <f>IF('S.D.PASTE SHEET'!T1461="","",'S.D.PASTE SHEET'!T1461)</f>
        <v/>
      </c>
      <c s="72" t="str">
        <f>IF('S.D.PASTE SHEET'!U1461="","",'S.D.PASTE SHEET'!U1461)</f>
        <v/>
      </c>
      <c s="72" t="str">
        <f>IF('S.D.PASTE SHEET'!V1461="","",'S.D.PASTE SHEET'!V1461)</f>
        <v/>
      </c>
      <c s="72" t="str">
        <f>IF('S.D.PASTE SHEET'!W1461="","",'S.D.PASTE SHEET'!W1461)</f>
        <v/>
      </c>
      <c s="72" t="str">
        <f>IF('S.D.PASTE SHEET'!X1461="","",'S.D.PASTE SHEET'!X1461)</f>
        <v/>
      </c>
      <c s="72" t="str">
        <f>IF('S.D.PASTE SHEET'!Y1461="","",'S.D.PASTE SHEET'!Y1461)</f>
        <v/>
      </c>
      <c s="72" t="str">
        <f>IF('S.D.PASTE SHEET'!Z1461="","",'S.D.PASTE SHEET'!Z1461)</f>
        <v/>
      </c>
      <c s="72" t="str">
        <f>IF('S.D.PASTE SHEET'!AA1461="","",'S.D.PASTE SHEET'!AA1461)</f>
        <v/>
      </c>
      <c s="72" t="str">
        <f>IF('S.D.PASTE SHEET'!AB1461="","",'S.D.PASTE SHEET'!AB1461)</f>
        <v/>
      </c>
      <c s="72" t="str">
        <f>IF('S.D.PASTE SHEET'!AC1461="","",'S.D.PASTE SHEET'!AC1461)</f>
        <v/>
      </c>
      <c s="72" t="str">
        <f>IF('S.D.PASTE SHEET'!AD1461="","",'S.D.PASTE SHEET'!AD1461)</f>
        <v/>
      </c>
      <c s="74"/>
      <c s="70" t="str">
        <f>IF(AK1461="","",IF(AK1461&gt;0,COUNT($AG$2:AG1461),""))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IF(BC1461="","",IF(BC1461&gt;0,COUNT($AY$2:AY1461),""))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2" spans="1:157" ht="15.75" customHeight="1">
      <c r="A1462" s="72" t="str">
        <f>IF('S.D.PASTE SHEET'!A1462="","",'S.D.PASTE SHEET'!A1462)</f>
        <v/>
      </c>
      <c s="72" t="str">
        <f>IF('S.D.PASTE SHEET'!B1462="","",'S.D.PASTE SHEET'!B1462)</f>
        <v/>
      </c>
      <c s="72" t="str">
        <f>IF('S.D.PASTE SHEET'!C1462="","",'S.D.PASTE SHEET'!C1462)</f>
        <v/>
      </c>
      <c s="73" t="str">
        <f>IF('S.D.PASTE SHEET'!D1462="","",'S.D.PASTE SHEET'!D1462)</f>
        <v/>
      </c>
      <c s="72" t="str">
        <f>IF('S.D.PASTE SHEET'!E1462="","",UPPER('S.D.PASTE SHEET'!E1462))</f>
        <v/>
      </c>
      <c s="72" t="str">
        <f>IF('S.D.PASTE SHEET'!F1462="","",'S.D.PASTE SHEET'!F1462)</f>
        <v/>
      </c>
      <c s="72" t="str">
        <f>IF('S.D.PASTE SHEET'!G1462="","",UPPER('S.D.PASTE SHEET'!G1462))</f>
        <v/>
      </c>
      <c s="72" t="str">
        <f>IF('S.D.PASTE SHEET'!H1462="","",UPPER('S.D.PASTE SHEET'!H1462))</f>
        <v/>
      </c>
      <c s="72" t="str">
        <f>IF('S.D.PASTE SHEET'!I1462="","",'S.D.PASTE SHEET'!I1462)</f>
        <v/>
      </c>
      <c s="73" t="str">
        <f>IF('S.D.PASTE SHEET'!J1462="","",'S.D.PASTE SHEET'!J1462)</f>
        <v/>
      </c>
      <c s="72" t="str">
        <f>IF('S.D.PASTE SHEET'!K1462="","",'S.D.PASTE SHEET'!K1462)</f>
        <v/>
      </c>
      <c s="72" t="str">
        <f>IF('S.D.PASTE SHEET'!L1462="","",'S.D.PASTE SHEET'!L1462)</f>
        <v/>
      </c>
      <c s="72" t="str">
        <f>IF('S.D.PASTE SHEET'!M1462="","",'S.D.PASTE SHEET'!M1462)</f>
        <v/>
      </c>
      <c s="72" t="str">
        <f>IF('S.D.PASTE SHEET'!N1462="","",'S.D.PASTE SHEET'!N1462)</f>
        <v/>
      </c>
      <c s="72" t="str">
        <f>IF('S.D.PASTE SHEET'!O1462="","",'S.D.PASTE SHEET'!O1462)</f>
        <v/>
      </c>
      <c s="72" t="str">
        <f>IF('S.D.PASTE SHEET'!P1462="","",'S.D.PASTE SHEET'!P1462)</f>
        <v/>
      </c>
      <c s="72" t="str">
        <f>IF('S.D.PASTE SHEET'!Q1462="","",'S.D.PASTE SHEET'!Q1462)</f>
        <v/>
      </c>
      <c s="72" t="str">
        <f>IF('S.D.PASTE SHEET'!R1462="","",'S.D.PASTE SHEET'!R1462)</f>
        <v/>
      </c>
      <c s="72" t="str">
        <f>IF('S.D.PASTE SHEET'!S1462="","",'S.D.PASTE SHEET'!S1462)</f>
        <v/>
      </c>
      <c s="72" t="str">
        <f>IF('S.D.PASTE SHEET'!T1462="","",'S.D.PASTE SHEET'!T1462)</f>
        <v/>
      </c>
      <c s="72" t="str">
        <f>IF('S.D.PASTE SHEET'!U1462="","",'S.D.PASTE SHEET'!U1462)</f>
        <v/>
      </c>
      <c s="72" t="str">
        <f>IF('S.D.PASTE SHEET'!V1462="","",'S.D.PASTE SHEET'!V1462)</f>
        <v/>
      </c>
      <c s="72" t="str">
        <f>IF('S.D.PASTE SHEET'!W1462="","",'S.D.PASTE SHEET'!W1462)</f>
        <v/>
      </c>
      <c s="72" t="str">
        <f>IF('S.D.PASTE SHEET'!X1462="","",'S.D.PASTE SHEET'!X1462)</f>
        <v/>
      </c>
      <c s="72" t="str">
        <f>IF('S.D.PASTE SHEET'!Y1462="","",'S.D.PASTE SHEET'!Y1462)</f>
        <v/>
      </c>
      <c s="72" t="str">
        <f>IF('S.D.PASTE SHEET'!Z1462="","",'S.D.PASTE SHEET'!Z1462)</f>
        <v/>
      </c>
      <c s="72" t="str">
        <f>IF('S.D.PASTE SHEET'!AA1462="","",'S.D.PASTE SHEET'!AA1462)</f>
        <v/>
      </c>
      <c s="72" t="str">
        <f>IF('S.D.PASTE SHEET'!AB1462="","",'S.D.PASTE SHEET'!AB1462)</f>
        <v/>
      </c>
      <c s="72" t="str">
        <f>IF('S.D.PASTE SHEET'!AC1462="","",'S.D.PASTE SHEET'!AC1462)</f>
        <v/>
      </c>
      <c s="72" t="str">
        <f>IF('S.D.PASTE SHEET'!AD1462="","",'S.D.PASTE SHEET'!AD1462)</f>
        <v/>
      </c>
      <c s="74"/>
      <c s="70" t="str">
        <f>IF(AK1462="","",IF(AK1462&gt;0,COUNT($AG$2:AG1462),""))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IF(BC1462="","",IF(BC1462&gt;0,COUNT($AY$2:AY1462),""))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3" spans="1:157" ht="15.75" customHeight="1">
      <c r="A1463" s="72" t="str">
        <f>IF('S.D.PASTE SHEET'!A1463="","",'S.D.PASTE SHEET'!A1463)</f>
        <v/>
      </c>
      <c s="72" t="str">
        <f>IF('S.D.PASTE SHEET'!B1463="","",'S.D.PASTE SHEET'!B1463)</f>
        <v/>
      </c>
      <c s="72" t="str">
        <f>IF('S.D.PASTE SHEET'!C1463="","",'S.D.PASTE SHEET'!C1463)</f>
        <v/>
      </c>
      <c s="73" t="str">
        <f>IF('S.D.PASTE SHEET'!D1463="","",'S.D.PASTE SHEET'!D1463)</f>
        <v/>
      </c>
      <c s="72" t="str">
        <f>IF('S.D.PASTE SHEET'!E1463="","",UPPER('S.D.PASTE SHEET'!E1463))</f>
        <v/>
      </c>
      <c s="72" t="str">
        <f>IF('S.D.PASTE SHEET'!F1463="","",'S.D.PASTE SHEET'!F1463)</f>
        <v/>
      </c>
      <c s="72" t="str">
        <f>IF('S.D.PASTE SHEET'!G1463="","",UPPER('S.D.PASTE SHEET'!G1463))</f>
        <v/>
      </c>
      <c s="72" t="str">
        <f>IF('S.D.PASTE SHEET'!H1463="","",UPPER('S.D.PASTE SHEET'!H1463))</f>
        <v/>
      </c>
      <c s="72" t="str">
        <f>IF('S.D.PASTE SHEET'!I1463="","",'S.D.PASTE SHEET'!I1463)</f>
        <v/>
      </c>
      <c s="73" t="str">
        <f>IF('S.D.PASTE SHEET'!J1463="","",'S.D.PASTE SHEET'!J1463)</f>
        <v/>
      </c>
      <c s="72" t="str">
        <f>IF('S.D.PASTE SHEET'!K1463="","",'S.D.PASTE SHEET'!K1463)</f>
        <v/>
      </c>
      <c s="72" t="str">
        <f>IF('S.D.PASTE SHEET'!L1463="","",'S.D.PASTE SHEET'!L1463)</f>
        <v/>
      </c>
      <c s="72" t="str">
        <f>IF('S.D.PASTE SHEET'!M1463="","",'S.D.PASTE SHEET'!M1463)</f>
        <v/>
      </c>
      <c s="72" t="str">
        <f>IF('S.D.PASTE SHEET'!N1463="","",'S.D.PASTE SHEET'!N1463)</f>
        <v/>
      </c>
      <c s="72" t="str">
        <f>IF('S.D.PASTE SHEET'!O1463="","",'S.D.PASTE SHEET'!O1463)</f>
        <v/>
      </c>
      <c s="72" t="str">
        <f>IF('S.D.PASTE SHEET'!P1463="","",'S.D.PASTE SHEET'!P1463)</f>
        <v/>
      </c>
      <c s="72" t="str">
        <f>IF('S.D.PASTE SHEET'!Q1463="","",'S.D.PASTE SHEET'!Q1463)</f>
        <v/>
      </c>
      <c s="72" t="str">
        <f>IF('S.D.PASTE SHEET'!R1463="","",'S.D.PASTE SHEET'!R1463)</f>
        <v/>
      </c>
      <c s="72" t="str">
        <f>IF('S.D.PASTE SHEET'!S1463="","",'S.D.PASTE SHEET'!S1463)</f>
        <v/>
      </c>
      <c s="72" t="str">
        <f>IF('S.D.PASTE SHEET'!T1463="","",'S.D.PASTE SHEET'!T1463)</f>
        <v/>
      </c>
      <c s="72" t="str">
        <f>IF('S.D.PASTE SHEET'!U1463="","",'S.D.PASTE SHEET'!U1463)</f>
        <v/>
      </c>
      <c s="72" t="str">
        <f>IF('S.D.PASTE SHEET'!V1463="","",'S.D.PASTE SHEET'!V1463)</f>
        <v/>
      </c>
      <c s="72" t="str">
        <f>IF('S.D.PASTE SHEET'!W1463="","",'S.D.PASTE SHEET'!W1463)</f>
        <v/>
      </c>
      <c s="72" t="str">
        <f>IF('S.D.PASTE SHEET'!X1463="","",'S.D.PASTE SHEET'!X1463)</f>
        <v/>
      </c>
      <c s="72" t="str">
        <f>IF('S.D.PASTE SHEET'!Y1463="","",'S.D.PASTE SHEET'!Y1463)</f>
        <v/>
      </c>
      <c s="72" t="str">
        <f>IF('S.D.PASTE SHEET'!Z1463="","",'S.D.PASTE SHEET'!Z1463)</f>
        <v/>
      </c>
      <c s="72" t="str">
        <f>IF('S.D.PASTE SHEET'!AA1463="","",'S.D.PASTE SHEET'!AA1463)</f>
        <v/>
      </c>
      <c s="72" t="str">
        <f>IF('S.D.PASTE SHEET'!AB1463="","",'S.D.PASTE SHEET'!AB1463)</f>
        <v/>
      </c>
      <c s="72" t="str">
        <f>IF('S.D.PASTE SHEET'!AC1463="","",'S.D.PASTE SHEET'!AC1463)</f>
        <v/>
      </c>
      <c s="72" t="str">
        <f>IF('S.D.PASTE SHEET'!AD1463="","",'S.D.PASTE SHEET'!AD1463)</f>
        <v/>
      </c>
      <c s="74"/>
      <c s="70" t="str">
        <f>IF(AK1463="","",IF(AK1463&gt;0,COUNT($AG$2:AG1463),""))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IF(BC1463="","",IF(BC1463&gt;0,COUNT($AY$2:AY1463),""))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4" spans="1:157" ht="15.75" customHeight="1">
      <c r="A1464" s="72" t="str">
        <f>IF('S.D.PASTE SHEET'!A1464="","",'S.D.PASTE SHEET'!A1464)</f>
        <v/>
      </c>
      <c s="72" t="str">
        <f>IF('S.D.PASTE SHEET'!B1464="","",'S.D.PASTE SHEET'!B1464)</f>
        <v/>
      </c>
      <c s="72" t="str">
        <f>IF('S.D.PASTE SHEET'!C1464="","",'S.D.PASTE SHEET'!C1464)</f>
        <v/>
      </c>
      <c s="73" t="str">
        <f>IF('S.D.PASTE SHEET'!D1464="","",'S.D.PASTE SHEET'!D1464)</f>
        <v/>
      </c>
      <c s="72" t="str">
        <f>IF('S.D.PASTE SHEET'!E1464="","",UPPER('S.D.PASTE SHEET'!E1464))</f>
        <v/>
      </c>
      <c s="72" t="str">
        <f>IF('S.D.PASTE SHEET'!F1464="","",'S.D.PASTE SHEET'!F1464)</f>
        <v/>
      </c>
      <c s="72" t="str">
        <f>IF('S.D.PASTE SHEET'!G1464="","",UPPER('S.D.PASTE SHEET'!G1464))</f>
        <v/>
      </c>
      <c s="72" t="str">
        <f>IF('S.D.PASTE SHEET'!H1464="","",UPPER('S.D.PASTE SHEET'!H1464))</f>
        <v/>
      </c>
      <c s="72" t="str">
        <f>IF('S.D.PASTE SHEET'!I1464="","",'S.D.PASTE SHEET'!I1464)</f>
        <v/>
      </c>
      <c s="73" t="str">
        <f>IF('S.D.PASTE SHEET'!J1464="","",'S.D.PASTE SHEET'!J1464)</f>
        <v/>
      </c>
      <c s="72" t="str">
        <f>IF('S.D.PASTE SHEET'!K1464="","",'S.D.PASTE SHEET'!K1464)</f>
        <v/>
      </c>
      <c s="72" t="str">
        <f>IF('S.D.PASTE SHEET'!L1464="","",'S.D.PASTE SHEET'!L1464)</f>
        <v/>
      </c>
      <c s="72" t="str">
        <f>IF('S.D.PASTE SHEET'!M1464="","",'S.D.PASTE SHEET'!M1464)</f>
        <v/>
      </c>
      <c s="72" t="str">
        <f>IF('S.D.PASTE SHEET'!N1464="","",'S.D.PASTE SHEET'!N1464)</f>
        <v/>
      </c>
      <c s="72" t="str">
        <f>IF('S.D.PASTE SHEET'!O1464="","",'S.D.PASTE SHEET'!O1464)</f>
        <v/>
      </c>
      <c s="72" t="str">
        <f>IF('S.D.PASTE SHEET'!P1464="","",'S.D.PASTE SHEET'!P1464)</f>
        <v/>
      </c>
      <c s="72" t="str">
        <f>IF('S.D.PASTE SHEET'!Q1464="","",'S.D.PASTE SHEET'!Q1464)</f>
        <v/>
      </c>
      <c s="72" t="str">
        <f>IF('S.D.PASTE SHEET'!R1464="","",'S.D.PASTE SHEET'!R1464)</f>
        <v/>
      </c>
      <c s="72" t="str">
        <f>IF('S.D.PASTE SHEET'!S1464="","",'S.D.PASTE SHEET'!S1464)</f>
        <v/>
      </c>
      <c s="72" t="str">
        <f>IF('S.D.PASTE SHEET'!T1464="","",'S.D.PASTE SHEET'!T1464)</f>
        <v/>
      </c>
      <c s="72" t="str">
        <f>IF('S.D.PASTE SHEET'!U1464="","",'S.D.PASTE SHEET'!U1464)</f>
        <v/>
      </c>
      <c s="72" t="str">
        <f>IF('S.D.PASTE SHEET'!V1464="","",'S.D.PASTE SHEET'!V1464)</f>
        <v/>
      </c>
      <c s="72" t="str">
        <f>IF('S.D.PASTE SHEET'!W1464="","",'S.D.PASTE SHEET'!W1464)</f>
        <v/>
      </c>
      <c s="72" t="str">
        <f>IF('S.D.PASTE SHEET'!X1464="","",'S.D.PASTE SHEET'!X1464)</f>
        <v/>
      </c>
      <c s="72" t="str">
        <f>IF('S.D.PASTE SHEET'!Y1464="","",'S.D.PASTE SHEET'!Y1464)</f>
        <v/>
      </c>
      <c s="72" t="str">
        <f>IF('S.D.PASTE SHEET'!Z1464="","",'S.D.PASTE SHEET'!Z1464)</f>
        <v/>
      </c>
      <c s="72" t="str">
        <f>IF('S.D.PASTE SHEET'!AA1464="","",'S.D.PASTE SHEET'!AA1464)</f>
        <v/>
      </c>
      <c s="72" t="str">
        <f>IF('S.D.PASTE SHEET'!AB1464="","",'S.D.PASTE SHEET'!AB1464)</f>
        <v/>
      </c>
      <c s="72" t="str">
        <f>IF('S.D.PASTE SHEET'!AC1464="","",'S.D.PASTE SHEET'!AC1464)</f>
        <v/>
      </c>
      <c s="72" t="str">
        <f>IF('S.D.PASTE SHEET'!AD1464="","",'S.D.PASTE SHEET'!AD1464)</f>
        <v/>
      </c>
      <c s="74"/>
      <c s="70" t="str">
        <f>IF(AK1464="","",IF(AK1464&gt;0,COUNT($AG$2:AG1464),""))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IF(BC1464="","",IF(BC1464&gt;0,COUNT($AY$2:AY1464),""))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5" spans="1:157" ht="15.75" customHeight="1">
      <c r="A1465" s="72" t="str">
        <f>IF('S.D.PASTE SHEET'!A1465="","",'S.D.PASTE SHEET'!A1465)</f>
        <v/>
      </c>
      <c s="72" t="str">
        <f>IF('S.D.PASTE SHEET'!B1465="","",'S.D.PASTE SHEET'!B1465)</f>
        <v/>
      </c>
      <c s="72" t="str">
        <f>IF('S.D.PASTE SHEET'!C1465="","",'S.D.PASTE SHEET'!C1465)</f>
        <v/>
      </c>
      <c s="73" t="str">
        <f>IF('S.D.PASTE SHEET'!D1465="","",'S.D.PASTE SHEET'!D1465)</f>
        <v/>
      </c>
      <c s="72" t="str">
        <f>IF('S.D.PASTE SHEET'!E1465="","",UPPER('S.D.PASTE SHEET'!E1465))</f>
        <v/>
      </c>
      <c s="72" t="str">
        <f>IF('S.D.PASTE SHEET'!F1465="","",'S.D.PASTE SHEET'!F1465)</f>
        <v/>
      </c>
      <c s="72" t="str">
        <f>IF('S.D.PASTE SHEET'!G1465="","",UPPER('S.D.PASTE SHEET'!G1465))</f>
        <v/>
      </c>
      <c s="72" t="str">
        <f>IF('S.D.PASTE SHEET'!H1465="","",UPPER('S.D.PASTE SHEET'!H1465))</f>
        <v/>
      </c>
      <c s="72" t="str">
        <f>IF('S.D.PASTE SHEET'!I1465="","",'S.D.PASTE SHEET'!I1465)</f>
        <v/>
      </c>
      <c s="73" t="str">
        <f>IF('S.D.PASTE SHEET'!J1465="","",'S.D.PASTE SHEET'!J1465)</f>
        <v/>
      </c>
      <c s="72" t="str">
        <f>IF('S.D.PASTE SHEET'!K1465="","",'S.D.PASTE SHEET'!K1465)</f>
        <v/>
      </c>
      <c s="72" t="str">
        <f>IF('S.D.PASTE SHEET'!L1465="","",'S.D.PASTE SHEET'!L1465)</f>
        <v/>
      </c>
      <c s="72" t="str">
        <f>IF('S.D.PASTE SHEET'!M1465="","",'S.D.PASTE SHEET'!M1465)</f>
        <v/>
      </c>
      <c s="72" t="str">
        <f>IF('S.D.PASTE SHEET'!N1465="","",'S.D.PASTE SHEET'!N1465)</f>
        <v/>
      </c>
      <c s="72" t="str">
        <f>IF('S.D.PASTE SHEET'!O1465="","",'S.D.PASTE SHEET'!O1465)</f>
        <v/>
      </c>
      <c s="72" t="str">
        <f>IF('S.D.PASTE SHEET'!P1465="","",'S.D.PASTE SHEET'!P1465)</f>
        <v/>
      </c>
      <c s="72" t="str">
        <f>IF('S.D.PASTE SHEET'!Q1465="","",'S.D.PASTE SHEET'!Q1465)</f>
        <v/>
      </c>
      <c s="72" t="str">
        <f>IF('S.D.PASTE SHEET'!R1465="","",'S.D.PASTE SHEET'!R1465)</f>
        <v/>
      </c>
      <c s="72" t="str">
        <f>IF('S.D.PASTE SHEET'!S1465="","",'S.D.PASTE SHEET'!S1465)</f>
        <v/>
      </c>
      <c s="72" t="str">
        <f>IF('S.D.PASTE SHEET'!T1465="","",'S.D.PASTE SHEET'!T1465)</f>
        <v/>
      </c>
      <c s="72" t="str">
        <f>IF('S.D.PASTE SHEET'!U1465="","",'S.D.PASTE SHEET'!U1465)</f>
        <v/>
      </c>
      <c s="72" t="str">
        <f>IF('S.D.PASTE SHEET'!V1465="","",'S.D.PASTE SHEET'!V1465)</f>
        <v/>
      </c>
      <c s="72" t="str">
        <f>IF('S.D.PASTE SHEET'!W1465="","",'S.D.PASTE SHEET'!W1465)</f>
        <v/>
      </c>
      <c s="72" t="str">
        <f>IF('S.D.PASTE SHEET'!X1465="","",'S.D.PASTE SHEET'!X1465)</f>
        <v/>
      </c>
      <c s="72" t="str">
        <f>IF('S.D.PASTE SHEET'!Y1465="","",'S.D.PASTE SHEET'!Y1465)</f>
        <v/>
      </c>
      <c s="72" t="str">
        <f>IF('S.D.PASTE SHEET'!Z1465="","",'S.D.PASTE SHEET'!Z1465)</f>
        <v/>
      </c>
      <c s="72" t="str">
        <f>IF('S.D.PASTE SHEET'!AA1465="","",'S.D.PASTE SHEET'!AA1465)</f>
        <v/>
      </c>
      <c s="72" t="str">
        <f>IF('S.D.PASTE SHEET'!AB1465="","",'S.D.PASTE SHEET'!AB1465)</f>
        <v/>
      </c>
      <c s="72" t="str">
        <f>IF('S.D.PASTE SHEET'!AC1465="","",'S.D.PASTE SHEET'!AC1465)</f>
        <v/>
      </c>
      <c s="72" t="str">
        <f>IF('S.D.PASTE SHEET'!AD1465="","",'S.D.PASTE SHEET'!AD1465)</f>
        <v/>
      </c>
      <c s="74"/>
      <c s="70" t="str">
        <f>IF(AK1465="","",IF(AK1465&gt;0,COUNT($AG$2:AG1465),""))</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IF(BC1465="","",IF(BC1465&gt;0,COUNT($AY$2:AY1465),""))</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6" spans="1:157" ht="15.75" customHeight="1">
      <c r="A1466" s="72" t="str">
        <f>IF('S.D.PASTE SHEET'!A1466="","",'S.D.PASTE SHEET'!A1466)</f>
        <v/>
      </c>
      <c s="72" t="str">
        <f>IF('S.D.PASTE SHEET'!B1466="","",'S.D.PASTE SHEET'!B1466)</f>
        <v/>
      </c>
      <c s="72" t="str">
        <f>IF('S.D.PASTE SHEET'!C1466="","",'S.D.PASTE SHEET'!C1466)</f>
        <v/>
      </c>
      <c s="73" t="str">
        <f>IF('S.D.PASTE SHEET'!D1466="","",'S.D.PASTE SHEET'!D1466)</f>
        <v/>
      </c>
      <c s="72" t="str">
        <f>IF('S.D.PASTE SHEET'!E1466="","",UPPER('S.D.PASTE SHEET'!E1466))</f>
        <v/>
      </c>
      <c s="72" t="str">
        <f>IF('S.D.PASTE SHEET'!F1466="","",'S.D.PASTE SHEET'!F1466)</f>
        <v/>
      </c>
      <c s="72" t="str">
        <f>IF('S.D.PASTE SHEET'!G1466="","",UPPER('S.D.PASTE SHEET'!G1466))</f>
        <v/>
      </c>
      <c s="72" t="str">
        <f>IF('S.D.PASTE SHEET'!H1466="","",UPPER('S.D.PASTE SHEET'!H1466))</f>
        <v/>
      </c>
      <c s="72" t="str">
        <f>IF('S.D.PASTE SHEET'!I1466="","",'S.D.PASTE SHEET'!I1466)</f>
        <v/>
      </c>
      <c s="73" t="str">
        <f>IF('S.D.PASTE SHEET'!J1466="","",'S.D.PASTE SHEET'!J1466)</f>
        <v/>
      </c>
      <c s="72" t="str">
        <f>IF('S.D.PASTE SHEET'!K1466="","",'S.D.PASTE SHEET'!K1466)</f>
        <v/>
      </c>
      <c s="72" t="str">
        <f>IF('S.D.PASTE SHEET'!L1466="","",'S.D.PASTE SHEET'!L1466)</f>
        <v/>
      </c>
      <c s="72" t="str">
        <f>IF('S.D.PASTE SHEET'!M1466="","",'S.D.PASTE SHEET'!M1466)</f>
        <v/>
      </c>
      <c s="72" t="str">
        <f>IF('S.D.PASTE SHEET'!N1466="","",'S.D.PASTE SHEET'!N1466)</f>
        <v/>
      </c>
      <c s="72" t="str">
        <f>IF('S.D.PASTE SHEET'!O1466="","",'S.D.PASTE SHEET'!O1466)</f>
        <v/>
      </c>
      <c s="72" t="str">
        <f>IF('S.D.PASTE SHEET'!P1466="","",'S.D.PASTE SHEET'!P1466)</f>
        <v/>
      </c>
      <c s="72" t="str">
        <f>IF('S.D.PASTE SHEET'!Q1466="","",'S.D.PASTE SHEET'!Q1466)</f>
        <v/>
      </c>
      <c s="72" t="str">
        <f>IF('S.D.PASTE SHEET'!R1466="","",'S.D.PASTE SHEET'!R1466)</f>
        <v/>
      </c>
      <c s="72" t="str">
        <f>IF('S.D.PASTE SHEET'!S1466="","",'S.D.PASTE SHEET'!S1466)</f>
        <v/>
      </c>
      <c s="72" t="str">
        <f>IF('S.D.PASTE SHEET'!T1466="","",'S.D.PASTE SHEET'!T1466)</f>
        <v/>
      </c>
      <c s="72" t="str">
        <f>IF('S.D.PASTE SHEET'!U1466="","",'S.D.PASTE SHEET'!U1466)</f>
        <v/>
      </c>
      <c s="72" t="str">
        <f>IF('S.D.PASTE SHEET'!V1466="","",'S.D.PASTE SHEET'!V1466)</f>
        <v/>
      </c>
      <c s="72" t="str">
        <f>IF('S.D.PASTE SHEET'!W1466="","",'S.D.PASTE SHEET'!W1466)</f>
        <v/>
      </c>
      <c s="72" t="str">
        <f>IF('S.D.PASTE SHEET'!X1466="","",'S.D.PASTE SHEET'!X1466)</f>
        <v/>
      </c>
      <c s="72" t="str">
        <f>IF('S.D.PASTE SHEET'!Y1466="","",'S.D.PASTE SHEET'!Y1466)</f>
        <v/>
      </c>
      <c s="72" t="str">
        <f>IF('S.D.PASTE SHEET'!Z1466="","",'S.D.PASTE SHEET'!Z1466)</f>
        <v/>
      </c>
      <c s="72" t="str">
        <f>IF('S.D.PASTE SHEET'!AA1466="","",'S.D.PASTE SHEET'!AA1466)</f>
        <v/>
      </c>
      <c s="72" t="str">
        <f>IF('S.D.PASTE SHEET'!AB1466="","",'S.D.PASTE SHEET'!AB1466)</f>
        <v/>
      </c>
      <c s="72" t="str">
        <f>IF('S.D.PASTE SHEET'!AC1466="","",'S.D.PASTE SHEET'!AC1466)</f>
        <v/>
      </c>
      <c s="72" t="str">
        <f>IF('S.D.PASTE SHEET'!AD1466="","",'S.D.PASTE SHEET'!AD1466)</f>
        <v/>
      </c>
      <c s="74"/>
      <c s="70" t="str">
        <f>IF(AK1466="","",IF(AK1466&gt;0,COUNT($AG$2:AG1466),""))</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IF(BC1466="","",IF(BC1466&gt;0,COUNT($AY$2:AY1466),""))</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7" spans="1:157" ht="15.75" customHeight="1">
      <c r="A1467" s="72" t="str">
        <f>IF('S.D.PASTE SHEET'!A1467="","",'S.D.PASTE SHEET'!A1467)</f>
        <v/>
      </c>
      <c s="72" t="str">
        <f>IF('S.D.PASTE SHEET'!B1467="","",'S.D.PASTE SHEET'!B1467)</f>
        <v/>
      </c>
      <c s="72" t="str">
        <f>IF('S.D.PASTE SHEET'!C1467="","",'S.D.PASTE SHEET'!C1467)</f>
        <v/>
      </c>
      <c s="73" t="str">
        <f>IF('S.D.PASTE SHEET'!D1467="","",'S.D.PASTE SHEET'!D1467)</f>
        <v/>
      </c>
      <c s="72" t="str">
        <f>IF('S.D.PASTE SHEET'!E1467="","",UPPER('S.D.PASTE SHEET'!E1467))</f>
        <v/>
      </c>
      <c s="72" t="str">
        <f>IF('S.D.PASTE SHEET'!F1467="","",'S.D.PASTE SHEET'!F1467)</f>
        <v/>
      </c>
      <c s="72" t="str">
        <f>IF('S.D.PASTE SHEET'!G1467="","",UPPER('S.D.PASTE SHEET'!G1467))</f>
        <v/>
      </c>
      <c s="72" t="str">
        <f>IF('S.D.PASTE SHEET'!H1467="","",UPPER('S.D.PASTE SHEET'!H1467))</f>
        <v/>
      </c>
      <c s="72" t="str">
        <f>IF('S.D.PASTE SHEET'!I1467="","",'S.D.PASTE SHEET'!I1467)</f>
        <v/>
      </c>
      <c s="73" t="str">
        <f>IF('S.D.PASTE SHEET'!J1467="","",'S.D.PASTE SHEET'!J1467)</f>
        <v/>
      </c>
      <c s="72" t="str">
        <f>IF('S.D.PASTE SHEET'!K1467="","",'S.D.PASTE SHEET'!K1467)</f>
        <v/>
      </c>
      <c s="72" t="str">
        <f>IF('S.D.PASTE SHEET'!L1467="","",'S.D.PASTE SHEET'!L1467)</f>
        <v/>
      </c>
      <c s="72" t="str">
        <f>IF('S.D.PASTE SHEET'!M1467="","",'S.D.PASTE SHEET'!M1467)</f>
        <v/>
      </c>
      <c s="72" t="str">
        <f>IF('S.D.PASTE SHEET'!N1467="","",'S.D.PASTE SHEET'!N1467)</f>
        <v/>
      </c>
      <c s="72" t="str">
        <f>IF('S.D.PASTE SHEET'!O1467="","",'S.D.PASTE SHEET'!O1467)</f>
        <v/>
      </c>
      <c s="72" t="str">
        <f>IF('S.D.PASTE SHEET'!P1467="","",'S.D.PASTE SHEET'!P1467)</f>
        <v/>
      </c>
      <c s="72" t="str">
        <f>IF('S.D.PASTE SHEET'!Q1467="","",'S.D.PASTE SHEET'!Q1467)</f>
        <v/>
      </c>
      <c s="72" t="str">
        <f>IF('S.D.PASTE SHEET'!R1467="","",'S.D.PASTE SHEET'!R1467)</f>
        <v/>
      </c>
      <c s="72" t="str">
        <f>IF('S.D.PASTE SHEET'!S1467="","",'S.D.PASTE SHEET'!S1467)</f>
        <v/>
      </c>
      <c s="72" t="str">
        <f>IF('S.D.PASTE SHEET'!T1467="","",'S.D.PASTE SHEET'!T1467)</f>
        <v/>
      </c>
      <c s="72" t="str">
        <f>IF('S.D.PASTE SHEET'!U1467="","",'S.D.PASTE SHEET'!U1467)</f>
        <v/>
      </c>
      <c s="72" t="str">
        <f>IF('S.D.PASTE SHEET'!V1467="","",'S.D.PASTE SHEET'!V1467)</f>
        <v/>
      </c>
      <c s="72" t="str">
        <f>IF('S.D.PASTE SHEET'!W1467="","",'S.D.PASTE SHEET'!W1467)</f>
        <v/>
      </c>
      <c s="72" t="str">
        <f>IF('S.D.PASTE SHEET'!X1467="","",'S.D.PASTE SHEET'!X1467)</f>
        <v/>
      </c>
      <c s="72" t="str">
        <f>IF('S.D.PASTE SHEET'!Y1467="","",'S.D.PASTE SHEET'!Y1467)</f>
        <v/>
      </c>
      <c s="72" t="str">
        <f>IF('S.D.PASTE SHEET'!Z1467="","",'S.D.PASTE SHEET'!Z1467)</f>
        <v/>
      </c>
      <c s="72" t="str">
        <f>IF('S.D.PASTE SHEET'!AA1467="","",'S.D.PASTE SHEET'!AA1467)</f>
        <v/>
      </c>
      <c s="72" t="str">
        <f>IF('S.D.PASTE SHEET'!AB1467="","",'S.D.PASTE SHEET'!AB1467)</f>
        <v/>
      </c>
      <c s="72" t="str">
        <f>IF('S.D.PASTE SHEET'!AC1467="","",'S.D.PASTE SHEET'!AC1467)</f>
        <v/>
      </c>
      <c s="72" t="str">
        <f>IF('S.D.PASTE SHEET'!AD1467="","",'S.D.PASTE SHEET'!AD1467)</f>
        <v/>
      </c>
      <c s="74"/>
      <c s="70" t="str">
        <f>IF(AK1467="","",IF(AK1467&gt;0,COUNT($AG$2:AG1467),""))</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IF(BC1467="","",IF(BC1467&gt;0,COUNT($AY$2:AY1467),""))</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8" spans="1:157" ht="15.75" customHeight="1">
      <c r="A1468" s="72" t="str">
        <f>IF('S.D.PASTE SHEET'!A1468="","",'S.D.PASTE SHEET'!A1468)</f>
        <v/>
      </c>
      <c s="72" t="str">
        <f>IF('S.D.PASTE SHEET'!B1468="","",'S.D.PASTE SHEET'!B1468)</f>
        <v/>
      </c>
      <c s="72" t="str">
        <f>IF('S.D.PASTE SHEET'!C1468="","",'S.D.PASTE SHEET'!C1468)</f>
        <v/>
      </c>
      <c s="73" t="str">
        <f>IF('S.D.PASTE SHEET'!D1468="","",'S.D.PASTE SHEET'!D1468)</f>
        <v/>
      </c>
      <c s="72" t="str">
        <f>IF('S.D.PASTE SHEET'!E1468="","",UPPER('S.D.PASTE SHEET'!E1468))</f>
        <v/>
      </c>
      <c s="72" t="str">
        <f>IF('S.D.PASTE SHEET'!F1468="","",'S.D.PASTE SHEET'!F1468)</f>
        <v/>
      </c>
      <c s="72" t="str">
        <f>IF('S.D.PASTE SHEET'!G1468="","",UPPER('S.D.PASTE SHEET'!G1468))</f>
        <v/>
      </c>
      <c s="72" t="str">
        <f>IF('S.D.PASTE SHEET'!H1468="","",UPPER('S.D.PASTE SHEET'!H1468))</f>
        <v/>
      </c>
      <c s="72" t="str">
        <f>IF('S.D.PASTE SHEET'!I1468="","",'S.D.PASTE SHEET'!I1468)</f>
        <v/>
      </c>
      <c s="73" t="str">
        <f>IF('S.D.PASTE SHEET'!J1468="","",'S.D.PASTE SHEET'!J1468)</f>
        <v/>
      </c>
      <c s="72" t="str">
        <f>IF('S.D.PASTE SHEET'!K1468="","",'S.D.PASTE SHEET'!K1468)</f>
        <v/>
      </c>
      <c s="72" t="str">
        <f>IF('S.D.PASTE SHEET'!L1468="","",'S.D.PASTE SHEET'!L1468)</f>
        <v/>
      </c>
      <c s="72" t="str">
        <f>IF('S.D.PASTE SHEET'!M1468="","",'S.D.PASTE SHEET'!M1468)</f>
        <v/>
      </c>
      <c s="72" t="str">
        <f>IF('S.D.PASTE SHEET'!N1468="","",'S.D.PASTE SHEET'!N1468)</f>
        <v/>
      </c>
      <c s="72" t="str">
        <f>IF('S.D.PASTE SHEET'!O1468="","",'S.D.PASTE SHEET'!O1468)</f>
        <v/>
      </c>
      <c s="72" t="str">
        <f>IF('S.D.PASTE SHEET'!P1468="","",'S.D.PASTE SHEET'!P1468)</f>
        <v/>
      </c>
      <c s="72" t="str">
        <f>IF('S.D.PASTE SHEET'!Q1468="","",'S.D.PASTE SHEET'!Q1468)</f>
        <v/>
      </c>
      <c s="72" t="str">
        <f>IF('S.D.PASTE SHEET'!R1468="","",'S.D.PASTE SHEET'!R1468)</f>
        <v/>
      </c>
      <c s="72" t="str">
        <f>IF('S.D.PASTE SHEET'!S1468="","",'S.D.PASTE SHEET'!S1468)</f>
        <v/>
      </c>
      <c s="72" t="str">
        <f>IF('S.D.PASTE SHEET'!T1468="","",'S.D.PASTE SHEET'!T1468)</f>
        <v/>
      </c>
      <c s="72" t="str">
        <f>IF('S.D.PASTE SHEET'!U1468="","",'S.D.PASTE SHEET'!U1468)</f>
        <v/>
      </c>
      <c s="72" t="str">
        <f>IF('S.D.PASTE SHEET'!V1468="","",'S.D.PASTE SHEET'!V1468)</f>
        <v/>
      </c>
      <c s="72" t="str">
        <f>IF('S.D.PASTE SHEET'!W1468="","",'S.D.PASTE SHEET'!W1468)</f>
        <v/>
      </c>
      <c s="72" t="str">
        <f>IF('S.D.PASTE SHEET'!X1468="","",'S.D.PASTE SHEET'!X1468)</f>
        <v/>
      </c>
      <c s="72" t="str">
        <f>IF('S.D.PASTE SHEET'!Y1468="","",'S.D.PASTE SHEET'!Y1468)</f>
        <v/>
      </c>
      <c s="72" t="str">
        <f>IF('S.D.PASTE SHEET'!Z1468="","",'S.D.PASTE SHEET'!Z1468)</f>
        <v/>
      </c>
      <c s="72" t="str">
        <f>IF('S.D.PASTE SHEET'!AA1468="","",'S.D.PASTE SHEET'!AA1468)</f>
        <v/>
      </c>
      <c s="72" t="str">
        <f>IF('S.D.PASTE SHEET'!AB1468="","",'S.D.PASTE SHEET'!AB1468)</f>
        <v/>
      </c>
      <c s="72" t="str">
        <f>IF('S.D.PASTE SHEET'!AC1468="","",'S.D.PASTE SHEET'!AC1468)</f>
        <v/>
      </c>
      <c s="72" t="str">
        <f>IF('S.D.PASTE SHEET'!AD1468="","",'S.D.PASTE SHEET'!AD1468)</f>
        <v/>
      </c>
      <c s="74"/>
      <c s="70" t="str">
        <f>IF(AK1468="","",IF(AK1468&gt;0,COUNT($AG$2:AG1468),""))</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IF(BC1468="","",IF(BC1468&gt;0,COUNT($AY$2:AY1468),""))</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69" spans="1:157" ht="15.75" customHeight="1">
      <c r="A1469" s="72" t="str">
        <f>IF('S.D.PASTE SHEET'!A1469="","",'S.D.PASTE SHEET'!A1469)</f>
        <v/>
      </c>
      <c s="72" t="str">
        <f>IF('S.D.PASTE SHEET'!B1469="","",'S.D.PASTE SHEET'!B1469)</f>
        <v/>
      </c>
      <c s="72" t="str">
        <f>IF('S.D.PASTE SHEET'!C1469="","",'S.D.PASTE SHEET'!C1469)</f>
        <v/>
      </c>
      <c s="73" t="str">
        <f>IF('S.D.PASTE SHEET'!D1469="","",'S.D.PASTE SHEET'!D1469)</f>
        <v/>
      </c>
      <c s="72" t="str">
        <f>IF('S.D.PASTE SHEET'!E1469="","",UPPER('S.D.PASTE SHEET'!E1469))</f>
        <v/>
      </c>
      <c s="72" t="str">
        <f>IF('S.D.PASTE SHEET'!F1469="","",'S.D.PASTE SHEET'!F1469)</f>
        <v/>
      </c>
      <c s="72" t="str">
        <f>IF('S.D.PASTE SHEET'!G1469="","",UPPER('S.D.PASTE SHEET'!G1469))</f>
        <v/>
      </c>
      <c s="72" t="str">
        <f>IF('S.D.PASTE SHEET'!H1469="","",UPPER('S.D.PASTE SHEET'!H1469))</f>
        <v/>
      </c>
      <c s="72" t="str">
        <f>IF('S.D.PASTE SHEET'!I1469="","",'S.D.PASTE SHEET'!I1469)</f>
        <v/>
      </c>
      <c s="73" t="str">
        <f>IF('S.D.PASTE SHEET'!J1469="","",'S.D.PASTE SHEET'!J1469)</f>
        <v/>
      </c>
      <c s="72" t="str">
        <f>IF('S.D.PASTE SHEET'!K1469="","",'S.D.PASTE SHEET'!K1469)</f>
        <v/>
      </c>
      <c s="72" t="str">
        <f>IF('S.D.PASTE SHEET'!L1469="","",'S.D.PASTE SHEET'!L1469)</f>
        <v/>
      </c>
      <c s="72" t="str">
        <f>IF('S.D.PASTE SHEET'!M1469="","",'S.D.PASTE SHEET'!M1469)</f>
        <v/>
      </c>
      <c s="72" t="str">
        <f>IF('S.D.PASTE SHEET'!N1469="","",'S.D.PASTE SHEET'!N1469)</f>
        <v/>
      </c>
      <c s="72" t="str">
        <f>IF('S.D.PASTE SHEET'!O1469="","",'S.D.PASTE SHEET'!O1469)</f>
        <v/>
      </c>
      <c s="72" t="str">
        <f>IF('S.D.PASTE SHEET'!P1469="","",'S.D.PASTE SHEET'!P1469)</f>
        <v/>
      </c>
      <c s="72" t="str">
        <f>IF('S.D.PASTE SHEET'!Q1469="","",'S.D.PASTE SHEET'!Q1469)</f>
        <v/>
      </c>
      <c s="72" t="str">
        <f>IF('S.D.PASTE SHEET'!R1469="","",'S.D.PASTE SHEET'!R1469)</f>
        <v/>
      </c>
      <c s="72" t="str">
        <f>IF('S.D.PASTE SHEET'!S1469="","",'S.D.PASTE SHEET'!S1469)</f>
        <v/>
      </c>
      <c s="72" t="str">
        <f>IF('S.D.PASTE SHEET'!T1469="","",'S.D.PASTE SHEET'!T1469)</f>
        <v/>
      </c>
      <c s="72" t="str">
        <f>IF('S.D.PASTE SHEET'!U1469="","",'S.D.PASTE SHEET'!U1469)</f>
        <v/>
      </c>
      <c s="72" t="str">
        <f>IF('S.D.PASTE SHEET'!V1469="","",'S.D.PASTE SHEET'!V1469)</f>
        <v/>
      </c>
      <c s="72" t="str">
        <f>IF('S.D.PASTE SHEET'!W1469="","",'S.D.PASTE SHEET'!W1469)</f>
        <v/>
      </c>
      <c s="72" t="str">
        <f>IF('S.D.PASTE SHEET'!X1469="","",'S.D.PASTE SHEET'!X1469)</f>
        <v/>
      </c>
      <c s="72" t="str">
        <f>IF('S.D.PASTE SHEET'!Y1469="","",'S.D.PASTE SHEET'!Y1469)</f>
        <v/>
      </c>
      <c s="72" t="str">
        <f>IF('S.D.PASTE SHEET'!Z1469="","",'S.D.PASTE SHEET'!Z1469)</f>
        <v/>
      </c>
      <c s="72" t="str">
        <f>IF('S.D.PASTE SHEET'!AA1469="","",'S.D.PASTE SHEET'!AA1469)</f>
        <v/>
      </c>
      <c s="72" t="str">
        <f>IF('S.D.PASTE SHEET'!AB1469="","",'S.D.PASTE SHEET'!AB1469)</f>
        <v/>
      </c>
      <c s="72" t="str">
        <f>IF('S.D.PASTE SHEET'!AC1469="","",'S.D.PASTE SHEET'!AC1469)</f>
        <v/>
      </c>
      <c s="72" t="str">
        <f>IF('S.D.PASTE SHEET'!AD1469="","",'S.D.PASTE SHEET'!AD1469)</f>
        <v/>
      </c>
      <c s="74"/>
      <c s="70" t="str">
        <f>IF(AK1469="","",IF(AK1469&gt;0,COUNT($AG$2:AG1469),""))</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IF(BC1469="","",IF(BC1469&gt;0,COUNT($AY$2:AY1469),""))</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0" spans="1:157" ht="15.75" customHeight="1">
      <c r="A1470" s="72" t="str">
        <f>IF('S.D.PASTE SHEET'!A1470="","",'S.D.PASTE SHEET'!A1470)</f>
        <v/>
      </c>
      <c s="72" t="str">
        <f>IF('S.D.PASTE SHEET'!B1470="","",'S.D.PASTE SHEET'!B1470)</f>
        <v/>
      </c>
      <c s="72" t="str">
        <f>IF('S.D.PASTE SHEET'!C1470="","",'S.D.PASTE SHEET'!C1470)</f>
        <v/>
      </c>
      <c s="73" t="str">
        <f>IF('S.D.PASTE SHEET'!D1470="","",'S.D.PASTE SHEET'!D1470)</f>
        <v/>
      </c>
      <c s="72" t="str">
        <f>IF('S.D.PASTE SHEET'!E1470="","",UPPER('S.D.PASTE SHEET'!E1470))</f>
        <v/>
      </c>
      <c s="72" t="str">
        <f>IF('S.D.PASTE SHEET'!F1470="","",'S.D.PASTE SHEET'!F1470)</f>
        <v/>
      </c>
      <c s="72" t="str">
        <f>IF('S.D.PASTE SHEET'!G1470="","",UPPER('S.D.PASTE SHEET'!G1470))</f>
        <v/>
      </c>
      <c s="72" t="str">
        <f>IF('S.D.PASTE SHEET'!H1470="","",UPPER('S.D.PASTE SHEET'!H1470))</f>
        <v/>
      </c>
      <c s="72" t="str">
        <f>IF('S.D.PASTE SHEET'!I1470="","",'S.D.PASTE SHEET'!I1470)</f>
        <v/>
      </c>
      <c s="73" t="str">
        <f>IF('S.D.PASTE SHEET'!J1470="","",'S.D.PASTE SHEET'!J1470)</f>
        <v/>
      </c>
      <c s="72" t="str">
        <f>IF('S.D.PASTE SHEET'!K1470="","",'S.D.PASTE SHEET'!K1470)</f>
        <v/>
      </c>
      <c s="72" t="str">
        <f>IF('S.D.PASTE SHEET'!L1470="","",'S.D.PASTE SHEET'!L1470)</f>
        <v/>
      </c>
      <c s="72" t="str">
        <f>IF('S.D.PASTE SHEET'!M1470="","",'S.D.PASTE SHEET'!M1470)</f>
        <v/>
      </c>
      <c s="72" t="str">
        <f>IF('S.D.PASTE SHEET'!N1470="","",'S.D.PASTE SHEET'!N1470)</f>
        <v/>
      </c>
      <c s="72" t="str">
        <f>IF('S.D.PASTE SHEET'!O1470="","",'S.D.PASTE SHEET'!O1470)</f>
        <v/>
      </c>
      <c s="72" t="str">
        <f>IF('S.D.PASTE SHEET'!P1470="","",'S.D.PASTE SHEET'!P1470)</f>
        <v/>
      </c>
      <c s="72" t="str">
        <f>IF('S.D.PASTE SHEET'!Q1470="","",'S.D.PASTE SHEET'!Q1470)</f>
        <v/>
      </c>
      <c s="72" t="str">
        <f>IF('S.D.PASTE SHEET'!R1470="","",'S.D.PASTE SHEET'!R1470)</f>
        <v/>
      </c>
      <c s="72" t="str">
        <f>IF('S.D.PASTE SHEET'!S1470="","",'S.D.PASTE SHEET'!S1470)</f>
        <v/>
      </c>
      <c s="72" t="str">
        <f>IF('S.D.PASTE SHEET'!T1470="","",'S.D.PASTE SHEET'!T1470)</f>
        <v/>
      </c>
      <c s="72" t="str">
        <f>IF('S.D.PASTE SHEET'!U1470="","",'S.D.PASTE SHEET'!U1470)</f>
        <v/>
      </c>
      <c s="72" t="str">
        <f>IF('S.D.PASTE SHEET'!V1470="","",'S.D.PASTE SHEET'!V1470)</f>
        <v/>
      </c>
      <c s="72" t="str">
        <f>IF('S.D.PASTE SHEET'!W1470="","",'S.D.PASTE SHEET'!W1470)</f>
        <v/>
      </c>
      <c s="72" t="str">
        <f>IF('S.D.PASTE SHEET'!X1470="","",'S.D.PASTE SHEET'!X1470)</f>
        <v/>
      </c>
      <c s="72" t="str">
        <f>IF('S.D.PASTE SHEET'!Y1470="","",'S.D.PASTE SHEET'!Y1470)</f>
        <v/>
      </c>
      <c s="72" t="str">
        <f>IF('S.D.PASTE SHEET'!Z1470="","",'S.D.PASTE SHEET'!Z1470)</f>
        <v/>
      </c>
      <c s="72" t="str">
        <f>IF('S.D.PASTE SHEET'!AA1470="","",'S.D.PASTE SHEET'!AA1470)</f>
        <v/>
      </c>
      <c s="72" t="str">
        <f>IF('S.D.PASTE SHEET'!AB1470="","",'S.D.PASTE SHEET'!AB1470)</f>
        <v/>
      </c>
      <c s="72" t="str">
        <f>IF('S.D.PASTE SHEET'!AC1470="","",'S.D.PASTE SHEET'!AC1470)</f>
        <v/>
      </c>
      <c s="72" t="str">
        <f>IF('S.D.PASTE SHEET'!AD1470="","",'S.D.PASTE SHEET'!AD1470)</f>
        <v/>
      </c>
      <c s="74"/>
      <c s="70" t="str">
        <f>IF(AK1470="","",IF(AK1470&gt;0,COUNT($AG$2:AG1470),""))</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IF(BC1470="","",IF(BC1470&gt;0,COUNT($AY$2:AY1470),""))</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1" spans="1:157" ht="15.75" customHeight="1">
      <c r="A1471" s="72" t="str">
        <f>IF('S.D.PASTE SHEET'!A1471="","",'S.D.PASTE SHEET'!A1471)</f>
        <v/>
      </c>
      <c s="72" t="str">
        <f>IF('S.D.PASTE SHEET'!B1471="","",'S.D.PASTE SHEET'!B1471)</f>
        <v/>
      </c>
      <c s="72" t="str">
        <f>IF('S.D.PASTE SHEET'!C1471="","",'S.D.PASTE SHEET'!C1471)</f>
        <v/>
      </c>
      <c s="73" t="str">
        <f>IF('S.D.PASTE SHEET'!D1471="","",'S.D.PASTE SHEET'!D1471)</f>
        <v/>
      </c>
      <c s="72" t="str">
        <f>IF('S.D.PASTE SHEET'!E1471="","",UPPER('S.D.PASTE SHEET'!E1471))</f>
        <v/>
      </c>
      <c s="72" t="str">
        <f>IF('S.D.PASTE SHEET'!F1471="","",'S.D.PASTE SHEET'!F1471)</f>
        <v/>
      </c>
      <c s="72" t="str">
        <f>IF('S.D.PASTE SHEET'!G1471="","",UPPER('S.D.PASTE SHEET'!G1471))</f>
        <v/>
      </c>
      <c s="72" t="str">
        <f>IF('S.D.PASTE SHEET'!H1471="","",UPPER('S.D.PASTE SHEET'!H1471))</f>
        <v/>
      </c>
      <c s="72" t="str">
        <f>IF('S.D.PASTE SHEET'!I1471="","",'S.D.PASTE SHEET'!I1471)</f>
        <v/>
      </c>
      <c s="73" t="str">
        <f>IF('S.D.PASTE SHEET'!J1471="","",'S.D.PASTE SHEET'!J1471)</f>
        <v/>
      </c>
      <c s="72" t="str">
        <f>IF('S.D.PASTE SHEET'!K1471="","",'S.D.PASTE SHEET'!K1471)</f>
        <v/>
      </c>
      <c s="72" t="str">
        <f>IF('S.D.PASTE SHEET'!L1471="","",'S.D.PASTE SHEET'!L1471)</f>
        <v/>
      </c>
      <c s="72" t="str">
        <f>IF('S.D.PASTE SHEET'!M1471="","",'S.D.PASTE SHEET'!M1471)</f>
        <v/>
      </c>
      <c s="72" t="str">
        <f>IF('S.D.PASTE SHEET'!N1471="","",'S.D.PASTE SHEET'!N1471)</f>
        <v/>
      </c>
      <c s="72" t="str">
        <f>IF('S.D.PASTE SHEET'!O1471="","",'S.D.PASTE SHEET'!O1471)</f>
        <v/>
      </c>
      <c s="72" t="str">
        <f>IF('S.D.PASTE SHEET'!P1471="","",'S.D.PASTE SHEET'!P1471)</f>
        <v/>
      </c>
      <c s="72" t="str">
        <f>IF('S.D.PASTE SHEET'!Q1471="","",'S.D.PASTE SHEET'!Q1471)</f>
        <v/>
      </c>
      <c s="72" t="str">
        <f>IF('S.D.PASTE SHEET'!R1471="","",'S.D.PASTE SHEET'!R1471)</f>
        <v/>
      </c>
      <c s="72" t="str">
        <f>IF('S.D.PASTE SHEET'!S1471="","",'S.D.PASTE SHEET'!S1471)</f>
        <v/>
      </c>
      <c s="72" t="str">
        <f>IF('S.D.PASTE SHEET'!T1471="","",'S.D.PASTE SHEET'!T1471)</f>
        <v/>
      </c>
      <c s="72" t="str">
        <f>IF('S.D.PASTE SHEET'!U1471="","",'S.D.PASTE SHEET'!U1471)</f>
        <v/>
      </c>
      <c s="72" t="str">
        <f>IF('S.D.PASTE SHEET'!V1471="","",'S.D.PASTE SHEET'!V1471)</f>
        <v/>
      </c>
      <c s="72" t="str">
        <f>IF('S.D.PASTE SHEET'!W1471="","",'S.D.PASTE SHEET'!W1471)</f>
        <v/>
      </c>
      <c s="72" t="str">
        <f>IF('S.D.PASTE SHEET'!X1471="","",'S.D.PASTE SHEET'!X1471)</f>
        <v/>
      </c>
      <c s="72" t="str">
        <f>IF('S.D.PASTE SHEET'!Y1471="","",'S.D.PASTE SHEET'!Y1471)</f>
        <v/>
      </c>
      <c s="72" t="str">
        <f>IF('S.D.PASTE SHEET'!Z1471="","",'S.D.PASTE SHEET'!Z1471)</f>
        <v/>
      </c>
      <c s="72" t="str">
        <f>IF('S.D.PASTE SHEET'!AA1471="","",'S.D.PASTE SHEET'!AA1471)</f>
        <v/>
      </c>
      <c s="72" t="str">
        <f>IF('S.D.PASTE SHEET'!AB1471="","",'S.D.PASTE SHEET'!AB1471)</f>
        <v/>
      </c>
      <c s="72" t="str">
        <f>IF('S.D.PASTE SHEET'!AC1471="","",'S.D.PASTE SHEET'!AC1471)</f>
        <v/>
      </c>
      <c s="72" t="str">
        <f>IF('S.D.PASTE SHEET'!AD1471="","",'S.D.PASTE SHEET'!AD1471)</f>
        <v/>
      </c>
      <c s="74"/>
      <c s="70" t="str">
        <f>IF(AK1471="","",IF(AK1471&gt;0,COUNT($AG$2:AG1471),""))</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IF(BC1471="","",IF(BC1471&gt;0,COUNT($AY$2:AY1471),""))</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2" spans="1:157" ht="15.75" customHeight="1">
      <c r="A1472" s="72" t="str">
        <f>IF('S.D.PASTE SHEET'!A1472="","",'S.D.PASTE SHEET'!A1472)</f>
        <v/>
      </c>
      <c s="72" t="str">
        <f>IF('S.D.PASTE SHEET'!B1472="","",'S.D.PASTE SHEET'!B1472)</f>
        <v/>
      </c>
      <c s="72" t="str">
        <f>IF('S.D.PASTE SHEET'!C1472="","",'S.D.PASTE SHEET'!C1472)</f>
        <v/>
      </c>
      <c s="73" t="str">
        <f>IF('S.D.PASTE SHEET'!D1472="","",'S.D.PASTE SHEET'!D1472)</f>
        <v/>
      </c>
      <c s="72" t="str">
        <f>IF('S.D.PASTE SHEET'!E1472="","",UPPER('S.D.PASTE SHEET'!E1472))</f>
        <v/>
      </c>
      <c s="72" t="str">
        <f>IF('S.D.PASTE SHEET'!F1472="","",'S.D.PASTE SHEET'!F1472)</f>
        <v/>
      </c>
      <c s="72" t="str">
        <f>IF('S.D.PASTE SHEET'!G1472="","",UPPER('S.D.PASTE SHEET'!G1472))</f>
        <v/>
      </c>
      <c s="72" t="str">
        <f>IF('S.D.PASTE SHEET'!H1472="","",UPPER('S.D.PASTE SHEET'!H1472))</f>
        <v/>
      </c>
      <c s="72" t="str">
        <f>IF('S.D.PASTE SHEET'!I1472="","",'S.D.PASTE SHEET'!I1472)</f>
        <v/>
      </c>
      <c s="73" t="str">
        <f>IF('S.D.PASTE SHEET'!J1472="","",'S.D.PASTE SHEET'!J1472)</f>
        <v/>
      </c>
      <c s="72" t="str">
        <f>IF('S.D.PASTE SHEET'!K1472="","",'S.D.PASTE SHEET'!K1472)</f>
        <v/>
      </c>
      <c s="72" t="str">
        <f>IF('S.D.PASTE SHEET'!L1472="","",'S.D.PASTE SHEET'!L1472)</f>
        <v/>
      </c>
      <c s="72" t="str">
        <f>IF('S.D.PASTE SHEET'!M1472="","",'S.D.PASTE SHEET'!M1472)</f>
        <v/>
      </c>
      <c s="72" t="str">
        <f>IF('S.D.PASTE SHEET'!N1472="","",'S.D.PASTE SHEET'!N1472)</f>
        <v/>
      </c>
      <c s="72" t="str">
        <f>IF('S.D.PASTE SHEET'!O1472="","",'S.D.PASTE SHEET'!O1472)</f>
        <v/>
      </c>
      <c s="72" t="str">
        <f>IF('S.D.PASTE SHEET'!P1472="","",'S.D.PASTE SHEET'!P1472)</f>
        <v/>
      </c>
      <c s="72" t="str">
        <f>IF('S.D.PASTE SHEET'!Q1472="","",'S.D.PASTE SHEET'!Q1472)</f>
        <v/>
      </c>
      <c s="72" t="str">
        <f>IF('S.D.PASTE SHEET'!R1472="","",'S.D.PASTE SHEET'!R1472)</f>
        <v/>
      </c>
      <c s="72" t="str">
        <f>IF('S.D.PASTE SHEET'!S1472="","",'S.D.PASTE SHEET'!S1472)</f>
        <v/>
      </c>
      <c s="72" t="str">
        <f>IF('S.D.PASTE SHEET'!T1472="","",'S.D.PASTE SHEET'!T1472)</f>
        <v/>
      </c>
      <c s="72" t="str">
        <f>IF('S.D.PASTE SHEET'!U1472="","",'S.D.PASTE SHEET'!U1472)</f>
        <v/>
      </c>
      <c s="72" t="str">
        <f>IF('S.D.PASTE SHEET'!V1472="","",'S.D.PASTE SHEET'!V1472)</f>
        <v/>
      </c>
      <c s="72" t="str">
        <f>IF('S.D.PASTE SHEET'!W1472="","",'S.D.PASTE SHEET'!W1472)</f>
        <v/>
      </c>
      <c s="72" t="str">
        <f>IF('S.D.PASTE SHEET'!X1472="","",'S.D.PASTE SHEET'!X1472)</f>
        <v/>
      </c>
      <c s="72" t="str">
        <f>IF('S.D.PASTE SHEET'!Y1472="","",'S.D.PASTE SHEET'!Y1472)</f>
        <v/>
      </c>
      <c s="72" t="str">
        <f>IF('S.D.PASTE SHEET'!Z1472="","",'S.D.PASTE SHEET'!Z1472)</f>
        <v/>
      </c>
      <c s="72" t="str">
        <f>IF('S.D.PASTE SHEET'!AA1472="","",'S.D.PASTE SHEET'!AA1472)</f>
        <v/>
      </c>
      <c s="72" t="str">
        <f>IF('S.D.PASTE SHEET'!AB1472="","",'S.D.PASTE SHEET'!AB1472)</f>
        <v/>
      </c>
      <c s="72" t="str">
        <f>IF('S.D.PASTE SHEET'!AC1472="","",'S.D.PASTE SHEET'!AC1472)</f>
        <v/>
      </c>
      <c s="72" t="str">
        <f>IF('S.D.PASTE SHEET'!AD1472="","",'S.D.PASTE SHEET'!AD1472)</f>
        <v/>
      </c>
      <c s="74"/>
      <c s="70" t="str">
        <f>IF(AK1472="","",IF(AK1472&gt;0,COUNT($AG$2:AG1472),""))</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IF(BC1472="","",IF(BC1472&gt;0,COUNT($AY$2:AY1472),""))</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3" spans="1:157" ht="15.75" customHeight="1">
      <c r="A1473" s="72" t="str">
        <f>IF('S.D.PASTE SHEET'!A1473="","",'S.D.PASTE SHEET'!A1473)</f>
        <v/>
      </c>
      <c s="72" t="str">
        <f>IF('S.D.PASTE SHEET'!B1473="","",'S.D.PASTE SHEET'!B1473)</f>
        <v/>
      </c>
      <c s="72" t="str">
        <f>IF('S.D.PASTE SHEET'!C1473="","",'S.D.PASTE SHEET'!C1473)</f>
        <v/>
      </c>
      <c s="73" t="str">
        <f>IF('S.D.PASTE SHEET'!D1473="","",'S.D.PASTE SHEET'!D1473)</f>
        <v/>
      </c>
      <c s="72" t="str">
        <f>IF('S.D.PASTE SHEET'!E1473="","",UPPER('S.D.PASTE SHEET'!E1473))</f>
        <v/>
      </c>
      <c s="72" t="str">
        <f>IF('S.D.PASTE SHEET'!F1473="","",'S.D.PASTE SHEET'!F1473)</f>
        <v/>
      </c>
      <c s="72" t="str">
        <f>IF('S.D.PASTE SHEET'!G1473="","",UPPER('S.D.PASTE SHEET'!G1473))</f>
        <v/>
      </c>
      <c s="72" t="str">
        <f>IF('S.D.PASTE SHEET'!H1473="","",UPPER('S.D.PASTE SHEET'!H1473))</f>
        <v/>
      </c>
      <c s="72" t="str">
        <f>IF('S.D.PASTE SHEET'!I1473="","",'S.D.PASTE SHEET'!I1473)</f>
        <v/>
      </c>
      <c s="73" t="str">
        <f>IF('S.D.PASTE SHEET'!J1473="","",'S.D.PASTE SHEET'!J1473)</f>
        <v/>
      </c>
      <c s="72" t="str">
        <f>IF('S.D.PASTE SHEET'!K1473="","",'S.D.PASTE SHEET'!K1473)</f>
        <v/>
      </c>
      <c s="72" t="str">
        <f>IF('S.D.PASTE SHEET'!L1473="","",'S.D.PASTE SHEET'!L1473)</f>
        <v/>
      </c>
      <c s="72" t="str">
        <f>IF('S.D.PASTE SHEET'!M1473="","",'S.D.PASTE SHEET'!M1473)</f>
        <v/>
      </c>
      <c s="72" t="str">
        <f>IF('S.D.PASTE SHEET'!N1473="","",'S.D.PASTE SHEET'!N1473)</f>
        <v/>
      </c>
      <c s="72" t="str">
        <f>IF('S.D.PASTE SHEET'!O1473="","",'S.D.PASTE SHEET'!O1473)</f>
        <v/>
      </c>
      <c s="72" t="str">
        <f>IF('S.D.PASTE SHEET'!P1473="","",'S.D.PASTE SHEET'!P1473)</f>
        <v/>
      </c>
      <c s="72" t="str">
        <f>IF('S.D.PASTE SHEET'!Q1473="","",'S.D.PASTE SHEET'!Q1473)</f>
        <v/>
      </c>
      <c s="72" t="str">
        <f>IF('S.D.PASTE SHEET'!R1473="","",'S.D.PASTE SHEET'!R1473)</f>
        <v/>
      </c>
      <c s="72" t="str">
        <f>IF('S.D.PASTE SHEET'!S1473="","",'S.D.PASTE SHEET'!S1473)</f>
        <v/>
      </c>
      <c s="72" t="str">
        <f>IF('S.D.PASTE SHEET'!T1473="","",'S.D.PASTE SHEET'!T1473)</f>
        <v/>
      </c>
      <c s="72" t="str">
        <f>IF('S.D.PASTE SHEET'!U1473="","",'S.D.PASTE SHEET'!U1473)</f>
        <v/>
      </c>
      <c s="72" t="str">
        <f>IF('S.D.PASTE SHEET'!V1473="","",'S.D.PASTE SHEET'!V1473)</f>
        <v/>
      </c>
      <c s="72" t="str">
        <f>IF('S.D.PASTE SHEET'!W1473="","",'S.D.PASTE SHEET'!W1473)</f>
        <v/>
      </c>
      <c s="72" t="str">
        <f>IF('S.D.PASTE SHEET'!X1473="","",'S.D.PASTE SHEET'!X1473)</f>
        <v/>
      </c>
      <c s="72" t="str">
        <f>IF('S.D.PASTE SHEET'!Y1473="","",'S.D.PASTE SHEET'!Y1473)</f>
        <v/>
      </c>
      <c s="72" t="str">
        <f>IF('S.D.PASTE SHEET'!Z1473="","",'S.D.PASTE SHEET'!Z1473)</f>
        <v/>
      </c>
      <c s="72" t="str">
        <f>IF('S.D.PASTE SHEET'!AA1473="","",'S.D.PASTE SHEET'!AA1473)</f>
        <v/>
      </c>
      <c s="72" t="str">
        <f>IF('S.D.PASTE SHEET'!AB1473="","",'S.D.PASTE SHEET'!AB1473)</f>
        <v/>
      </c>
      <c s="72" t="str">
        <f>IF('S.D.PASTE SHEET'!AC1473="","",'S.D.PASTE SHEET'!AC1473)</f>
        <v/>
      </c>
      <c s="72" t="str">
        <f>IF('S.D.PASTE SHEET'!AD1473="","",'S.D.PASTE SHEET'!AD1473)</f>
        <v/>
      </c>
      <c s="74"/>
      <c s="70" t="str">
        <f>IF(AK1473="","",IF(AK1473&gt;0,COUNT($AG$2:AG1473),""))</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IF(BC1473="","",IF(BC1473&gt;0,COUNT($AY$2:AY1473),""))</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4" spans="1:157" ht="15.75" customHeight="1">
      <c r="A1474" s="72" t="str">
        <f>IF('S.D.PASTE SHEET'!A1474="","",'S.D.PASTE SHEET'!A1474)</f>
        <v/>
      </c>
      <c s="72" t="str">
        <f>IF('S.D.PASTE SHEET'!B1474="","",'S.D.PASTE SHEET'!B1474)</f>
        <v/>
      </c>
      <c s="72" t="str">
        <f>IF('S.D.PASTE SHEET'!C1474="","",'S.D.PASTE SHEET'!C1474)</f>
        <v/>
      </c>
      <c s="73" t="str">
        <f>IF('S.D.PASTE SHEET'!D1474="","",'S.D.PASTE SHEET'!D1474)</f>
        <v/>
      </c>
      <c s="72" t="str">
        <f>IF('S.D.PASTE SHEET'!E1474="","",UPPER('S.D.PASTE SHEET'!E1474))</f>
        <v/>
      </c>
      <c s="72" t="str">
        <f>IF('S.D.PASTE SHEET'!F1474="","",'S.D.PASTE SHEET'!F1474)</f>
        <v/>
      </c>
      <c s="72" t="str">
        <f>IF('S.D.PASTE SHEET'!G1474="","",UPPER('S.D.PASTE SHEET'!G1474))</f>
        <v/>
      </c>
      <c s="72" t="str">
        <f>IF('S.D.PASTE SHEET'!H1474="","",UPPER('S.D.PASTE SHEET'!H1474))</f>
        <v/>
      </c>
      <c s="72" t="str">
        <f>IF('S.D.PASTE SHEET'!I1474="","",'S.D.PASTE SHEET'!I1474)</f>
        <v/>
      </c>
      <c s="73" t="str">
        <f>IF('S.D.PASTE SHEET'!J1474="","",'S.D.PASTE SHEET'!J1474)</f>
        <v/>
      </c>
      <c s="72" t="str">
        <f>IF('S.D.PASTE SHEET'!K1474="","",'S.D.PASTE SHEET'!K1474)</f>
        <v/>
      </c>
      <c s="72" t="str">
        <f>IF('S.D.PASTE SHEET'!L1474="","",'S.D.PASTE SHEET'!L1474)</f>
        <v/>
      </c>
      <c s="72" t="str">
        <f>IF('S.D.PASTE SHEET'!M1474="","",'S.D.PASTE SHEET'!M1474)</f>
        <v/>
      </c>
      <c s="72" t="str">
        <f>IF('S.D.PASTE SHEET'!N1474="","",'S.D.PASTE SHEET'!N1474)</f>
        <v/>
      </c>
      <c s="72" t="str">
        <f>IF('S.D.PASTE SHEET'!O1474="","",'S.D.PASTE SHEET'!O1474)</f>
        <v/>
      </c>
      <c s="72" t="str">
        <f>IF('S.D.PASTE SHEET'!P1474="","",'S.D.PASTE SHEET'!P1474)</f>
        <v/>
      </c>
      <c s="72" t="str">
        <f>IF('S.D.PASTE SHEET'!Q1474="","",'S.D.PASTE SHEET'!Q1474)</f>
        <v/>
      </c>
      <c s="72" t="str">
        <f>IF('S.D.PASTE SHEET'!R1474="","",'S.D.PASTE SHEET'!R1474)</f>
        <v/>
      </c>
      <c s="72" t="str">
        <f>IF('S.D.PASTE SHEET'!S1474="","",'S.D.PASTE SHEET'!S1474)</f>
        <v/>
      </c>
      <c s="72" t="str">
        <f>IF('S.D.PASTE SHEET'!T1474="","",'S.D.PASTE SHEET'!T1474)</f>
        <v/>
      </c>
      <c s="72" t="str">
        <f>IF('S.D.PASTE SHEET'!U1474="","",'S.D.PASTE SHEET'!U1474)</f>
        <v/>
      </c>
      <c s="72" t="str">
        <f>IF('S.D.PASTE SHEET'!V1474="","",'S.D.PASTE SHEET'!V1474)</f>
        <v/>
      </c>
      <c s="72" t="str">
        <f>IF('S.D.PASTE SHEET'!W1474="","",'S.D.PASTE SHEET'!W1474)</f>
        <v/>
      </c>
      <c s="72" t="str">
        <f>IF('S.D.PASTE SHEET'!X1474="","",'S.D.PASTE SHEET'!X1474)</f>
        <v/>
      </c>
      <c s="72" t="str">
        <f>IF('S.D.PASTE SHEET'!Y1474="","",'S.D.PASTE SHEET'!Y1474)</f>
        <v/>
      </c>
      <c s="72" t="str">
        <f>IF('S.D.PASTE SHEET'!Z1474="","",'S.D.PASTE SHEET'!Z1474)</f>
        <v/>
      </c>
      <c s="72" t="str">
        <f>IF('S.D.PASTE SHEET'!AA1474="","",'S.D.PASTE SHEET'!AA1474)</f>
        <v/>
      </c>
      <c s="72" t="str">
        <f>IF('S.D.PASTE SHEET'!AB1474="","",'S.D.PASTE SHEET'!AB1474)</f>
        <v/>
      </c>
      <c s="72" t="str">
        <f>IF('S.D.PASTE SHEET'!AC1474="","",'S.D.PASTE SHEET'!AC1474)</f>
        <v/>
      </c>
      <c s="72" t="str">
        <f>IF('S.D.PASTE SHEET'!AD1474="","",'S.D.PASTE SHEET'!AD1474)</f>
        <v/>
      </c>
      <c s="74"/>
      <c s="70" t="str">
        <f>IF(AK1474="","",IF(AK1474&gt;0,COUNT($AG$2:AG1474),""))</f>
        <v/>
      </c>
      <c s="75" t="str">
        <f t="shared" si="705"/>
        <v/>
      </c>
      <c s="75" t="str">
        <f t="shared" si="706"/>
        <v/>
      </c>
      <c s="75" t="str">
        <f t="shared" si="707"/>
        <v/>
      </c>
      <c s="73" t="str">
        <f t="shared" si="708"/>
        <v/>
      </c>
      <c s="75" t="str">
        <f t="shared" si="709"/>
        <v/>
      </c>
      <c s="75" t="str">
        <f t="shared" si="710"/>
        <v/>
      </c>
      <c s="75" t="str">
        <f t="shared" si="711"/>
        <v/>
      </c>
      <c s="75" t="str">
        <f t="shared" si="712"/>
        <v/>
      </c>
      <c s="75" t="str">
        <f t="shared" si="713"/>
        <v/>
      </c>
      <c s="73" t="str">
        <f t="shared" si="714"/>
        <v/>
      </c>
      <c s="75" t="str">
        <f t="shared" si="715"/>
        <v/>
      </c>
      <c s="75" t="str">
        <f t="shared" si="716"/>
        <v/>
      </c>
      <c s="75" t="str">
        <f t="shared" si="717"/>
        <v/>
      </c>
      <c s="75" t="str">
        <f t="shared" si="718"/>
        <v/>
      </c>
      <c s="75" t="str">
        <f t="shared" si="719"/>
        <v/>
      </c>
      <c s="75" t="str">
        <f t="shared" si="720"/>
        <v/>
      </c>
      <c s="70"/>
      <c s="70" t="str">
        <f>IF(BC1474="","",IF(BC1474&gt;0,COUNT($AY$2:AY1474),""))</f>
        <v/>
      </c>
      <c s="76" t="str">
        <f t="shared" si="721"/>
        <v/>
      </c>
      <c s="76" t="str">
        <f t="shared" si="722"/>
        <v/>
      </c>
      <c s="76" t="str">
        <f t="shared" si="723"/>
        <v/>
      </c>
      <c s="73" t="str">
        <f t="shared" si="724"/>
        <v/>
      </c>
      <c s="76" t="str">
        <f t="shared" si="725"/>
        <v/>
      </c>
      <c s="76" t="str">
        <f t="shared" si="726"/>
        <v/>
      </c>
      <c s="76" t="str">
        <f t="shared" si="727"/>
        <v/>
      </c>
      <c s="76" t="str">
        <f t="shared" si="728"/>
        <v/>
      </c>
      <c s="76" t="str">
        <f t="shared" si="729"/>
        <v/>
      </c>
      <c s="73" t="str">
        <f t="shared" si="730"/>
        <v/>
      </c>
      <c s="76" t="str">
        <f t="shared" si="731"/>
        <v/>
      </c>
      <c s="76" t="str">
        <f t="shared" si="732"/>
        <v/>
      </c>
      <c s="76" t="str">
        <f t="shared" si="733"/>
        <v/>
      </c>
      <c s="76" t="str">
        <f t="shared" si="734"/>
        <v/>
      </c>
      <c s="76" t="str">
        <f t="shared" si="735"/>
        <v/>
      </c>
      <c s="76" t="str">
        <f t="shared" si="73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5" spans="1:157" ht="15.75" customHeight="1">
      <c r="A1475" s="72" t="str">
        <f>IF('S.D.PASTE SHEET'!A1475="","",'S.D.PASTE SHEET'!A1475)</f>
        <v/>
      </c>
      <c s="72" t="str">
        <f>IF('S.D.PASTE SHEET'!B1475="","",'S.D.PASTE SHEET'!B1475)</f>
        <v/>
      </c>
      <c s="72" t="str">
        <f>IF('S.D.PASTE SHEET'!C1475="","",'S.D.PASTE SHEET'!C1475)</f>
        <v/>
      </c>
      <c s="73" t="str">
        <f>IF('S.D.PASTE SHEET'!D1475="","",'S.D.PASTE SHEET'!D1475)</f>
        <v/>
      </c>
      <c s="72" t="str">
        <f>IF('S.D.PASTE SHEET'!E1475="","",UPPER('S.D.PASTE SHEET'!E1475))</f>
        <v/>
      </c>
      <c s="72" t="str">
        <f>IF('S.D.PASTE SHEET'!F1475="","",'S.D.PASTE SHEET'!F1475)</f>
        <v/>
      </c>
      <c s="72" t="str">
        <f>IF('S.D.PASTE SHEET'!G1475="","",UPPER('S.D.PASTE SHEET'!G1475))</f>
        <v/>
      </c>
      <c s="72" t="str">
        <f>IF('S.D.PASTE SHEET'!H1475="","",UPPER('S.D.PASTE SHEET'!H1475))</f>
        <v/>
      </c>
      <c s="72" t="str">
        <f>IF('S.D.PASTE SHEET'!I1475="","",'S.D.PASTE SHEET'!I1475)</f>
        <v/>
      </c>
      <c s="73" t="str">
        <f>IF('S.D.PASTE SHEET'!J1475="","",'S.D.PASTE SHEET'!J1475)</f>
        <v/>
      </c>
      <c s="72" t="str">
        <f>IF('S.D.PASTE SHEET'!K1475="","",'S.D.PASTE SHEET'!K1475)</f>
        <v/>
      </c>
      <c s="72" t="str">
        <f>IF('S.D.PASTE SHEET'!L1475="","",'S.D.PASTE SHEET'!L1475)</f>
        <v/>
      </c>
      <c s="72" t="str">
        <f>IF('S.D.PASTE SHEET'!M1475="","",'S.D.PASTE SHEET'!M1475)</f>
        <v/>
      </c>
      <c s="72" t="str">
        <f>IF('S.D.PASTE SHEET'!N1475="","",'S.D.PASTE SHEET'!N1475)</f>
        <v/>
      </c>
      <c s="72" t="str">
        <f>IF('S.D.PASTE SHEET'!O1475="","",'S.D.PASTE SHEET'!O1475)</f>
        <v/>
      </c>
      <c s="72" t="str">
        <f>IF('S.D.PASTE SHEET'!P1475="","",'S.D.PASTE SHEET'!P1475)</f>
        <v/>
      </c>
      <c s="72" t="str">
        <f>IF('S.D.PASTE SHEET'!Q1475="","",'S.D.PASTE SHEET'!Q1475)</f>
        <v/>
      </c>
      <c s="72" t="str">
        <f>IF('S.D.PASTE SHEET'!R1475="","",'S.D.PASTE SHEET'!R1475)</f>
        <v/>
      </c>
      <c s="72" t="str">
        <f>IF('S.D.PASTE SHEET'!S1475="","",'S.D.PASTE SHEET'!S1475)</f>
        <v/>
      </c>
      <c s="72" t="str">
        <f>IF('S.D.PASTE SHEET'!T1475="","",'S.D.PASTE SHEET'!T1475)</f>
        <v/>
      </c>
      <c s="72" t="str">
        <f>IF('S.D.PASTE SHEET'!U1475="","",'S.D.PASTE SHEET'!U1475)</f>
        <v/>
      </c>
      <c s="72" t="str">
        <f>IF('S.D.PASTE SHEET'!V1475="","",'S.D.PASTE SHEET'!V1475)</f>
        <v/>
      </c>
      <c s="72" t="str">
        <f>IF('S.D.PASTE SHEET'!W1475="","",'S.D.PASTE SHEET'!W1475)</f>
        <v/>
      </c>
      <c s="72" t="str">
        <f>IF('S.D.PASTE SHEET'!X1475="","",'S.D.PASTE SHEET'!X1475)</f>
        <v/>
      </c>
      <c s="72" t="str">
        <f>IF('S.D.PASTE SHEET'!Y1475="","",'S.D.PASTE SHEET'!Y1475)</f>
        <v/>
      </c>
      <c s="72" t="str">
        <f>IF('S.D.PASTE SHEET'!Z1475="","",'S.D.PASTE SHEET'!Z1475)</f>
        <v/>
      </c>
      <c s="72" t="str">
        <f>IF('S.D.PASTE SHEET'!AA1475="","",'S.D.PASTE SHEET'!AA1475)</f>
        <v/>
      </c>
      <c s="72" t="str">
        <f>IF('S.D.PASTE SHEET'!AB1475="","",'S.D.PASTE SHEET'!AB1475)</f>
        <v/>
      </c>
      <c s="72" t="str">
        <f>IF('S.D.PASTE SHEET'!AC1475="","",'S.D.PASTE SHEET'!AC1475)</f>
        <v/>
      </c>
      <c s="72" t="str">
        <f>IF('S.D.PASTE SHEET'!AD1475="","",'S.D.PASTE SHEET'!AD1475)</f>
        <v/>
      </c>
      <c s="74"/>
      <c s="70" t="str">
        <f>IF(AK1475="","",IF(AK1475&gt;0,COUNT($AG$2:AG1475),""))</f>
        <v/>
      </c>
      <c s="75" t="str">
        <f t="shared" si="737" ref="AG1475:AG1538">IF(AND($AJ$1=12,$A1475=12),$A1475,"")</f>
        <v/>
      </c>
      <c s="75" t="str">
        <f t="shared" si="738" ref="AH1475:AH1538">IF(AND($AJ$1=12,$A1475=12),$B1475,"")</f>
        <v/>
      </c>
      <c s="75" t="str">
        <f t="shared" si="739" ref="AI1475:AI1538">IF(AND($AJ$1=12,$A1475=12),C1475,"")</f>
        <v/>
      </c>
      <c s="73" t="str">
        <f t="shared" si="740" ref="AJ1475:AJ1538">IF(AND($AJ$1=12,$A1475=12),$D1475,"")</f>
        <v/>
      </c>
      <c s="75" t="str">
        <f t="shared" si="741" ref="AK1475:AK1538">IF(AND($AJ$1=12,$A1475=12),$E1475,"")</f>
        <v/>
      </c>
      <c s="75" t="str">
        <f t="shared" si="742" ref="AL1475:AL1538">IF(AND($AJ$1=12,$A1475=12),$F1475,"")</f>
        <v/>
      </c>
      <c s="75" t="str">
        <f t="shared" si="743" ref="AM1475:AM1538">IF(AND($AJ$1=12,$A1475=12),$G1475,"")</f>
        <v/>
      </c>
      <c s="75" t="str">
        <f t="shared" si="744" ref="AN1475:AN1538">IF(AND($AJ$1=12,$A1475=12),$H1475,"")</f>
        <v/>
      </c>
      <c s="75" t="str">
        <f t="shared" si="745" ref="AO1475:AO1538">IF(AND($AJ$1=12,$A1475=12),$I1475,"")</f>
        <v/>
      </c>
      <c s="73" t="str">
        <f t="shared" si="746" ref="AP1475:AP1538">IF(AND($AJ$1=12,$A1475=12),$J1475,"")</f>
        <v/>
      </c>
      <c s="75" t="str">
        <f t="shared" si="747" ref="AQ1475:AQ1538">IF(AND($AJ$1=12,$A1475=12),$K1475,"")</f>
        <v/>
      </c>
      <c s="75" t="str">
        <f t="shared" si="748" ref="AR1475:AR1538">IF(AND($AJ$1=12,$A1475=12),$L1475,"")</f>
        <v/>
      </c>
      <c s="75" t="str">
        <f t="shared" si="749" ref="AS1475:AS1538">IF(AND($AJ$1=12,$A1475=12),$M1475,"")</f>
        <v/>
      </c>
      <c s="75" t="str">
        <f t="shared" si="750" ref="AT1475:AT1538">IF(AND($AJ$1=12,$A1475=12),$N1475,"")</f>
        <v/>
      </c>
      <c s="75" t="str">
        <f t="shared" si="751" ref="AU1475:AU1538">IF(AND($AJ$1=12,$A1475=12),$O1475,"")</f>
        <v/>
      </c>
      <c s="75" t="str">
        <f t="shared" si="752" ref="AV1475:AV1538">IF(AND($AJ$1=12,$A1475=12),$P1475,"")</f>
        <v/>
      </c>
      <c s="70"/>
      <c s="70" t="str">
        <f>IF(BC1475="","",IF(BC1475&gt;0,COUNT($AY$2:AY1475),""))</f>
        <v/>
      </c>
      <c s="76" t="str">
        <f t="shared" si="753" ref="AY1475:AY1538">IF(AND($BB$1=12,$A1475=12,$BC$1=$B1475),$A1475,"")</f>
        <v/>
      </c>
      <c s="76" t="str">
        <f t="shared" si="754" ref="AZ1475:AZ1538">IF(AND($BB$1=12,$A1475=12,$BC$1=$B1475),$B1475,"")</f>
        <v/>
      </c>
      <c s="76" t="str">
        <f t="shared" si="755" ref="BA1475:BA1538">IF(AND($BB$1=12,$A1475=12,$BC$1=$B1475),$C1475,"")</f>
        <v/>
      </c>
      <c s="73" t="str">
        <f t="shared" si="756" ref="BB1475:BB1538">IF(AND($BB$1=12,$A1475=12,$BC$1=$B1475),$D1475,"")</f>
        <v/>
      </c>
      <c s="76" t="str">
        <f t="shared" si="757" ref="BC1475:BC1538">IF(AND($BB$1=12,$A1475=12,$BC$1=$B1475),$E1475,"")</f>
        <v/>
      </c>
      <c s="76" t="str">
        <f t="shared" si="758" ref="BD1475:BD1538">IF(AND($BB$1=12,$A1475=12,$BC$1=$B1475),$F1475,"")</f>
        <v/>
      </c>
      <c s="76" t="str">
        <f t="shared" si="759" ref="BE1475:BE1538">IF(AND($BB$1=12,$A1475=12,$BC$1=$B1475),$G1475,"")</f>
        <v/>
      </c>
      <c s="76" t="str">
        <f t="shared" si="760" ref="BF1475:BF1538">IF(AND($BB$1=12,$A1475=12,$BC$1=$B1475),$H1475,"")</f>
        <v/>
      </c>
      <c s="76" t="str">
        <f t="shared" si="761" ref="BG1475:BG1538">IF(AND($BB$1=12,$A1475=12,$BC$1=$B1475),$I1475,"")</f>
        <v/>
      </c>
      <c s="73" t="str">
        <f t="shared" si="762" ref="BH1475:BH1538">IF(AND($BB$1=12,$A1475=12,$BC$1=$B1475),$J1475,"")</f>
        <v/>
      </c>
      <c s="76" t="str">
        <f t="shared" si="763" ref="BI1475:BI1538">IF(AND($BB$1=12,$A1475=12,$BC$1=$B1475),$K1475,"")</f>
        <v/>
      </c>
      <c s="76" t="str">
        <f t="shared" si="764" ref="BJ1475:BJ1538">IF(AND($BB$1=12,$A1475=12,$BC$1=$B1475),$L1475,"")</f>
        <v/>
      </c>
      <c s="76" t="str">
        <f t="shared" si="765" ref="BK1475:BK1538">IF(AND($BB$1=12,$A1475=12,$BC$1=$B1475),$M1475,"")</f>
        <v/>
      </c>
      <c s="76" t="str">
        <f t="shared" si="766" ref="BL1475:BL1538">IF(AND($BB$1=12,$A1475=12,$BC$1=$B1475),$N1475,"")</f>
        <v/>
      </c>
      <c s="76" t="str">
        <f t="shared" si="767" ref="BM1475:BM1538">IF(AND($BB$1=12,$A1475=12,$BC$1=$B1475),$O1475,"")</f>
        <v/>
      </c>
      <c s="76" t="str">
        <f t="shared" si="768" ref="BN1475:BN1538">IF(AND($BB$1=12,$A1475=12,$BC$1=$B1475),$P1475,"")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6" spans="1:157" ht="15.75" customHeight="1">
      <c r="A1476" s="72" t="str">
        <f>IF('S.D.PASTE SHEET'!A1476="","",'S.D.PASTE SHEET'!A1476)</f>
        <v/>
      </c>
      <c s="72" t="str">
        <f>IF('S.D.PASTE SHEET'!B1476="","",'S.D.PASTE SHEET'!B1476)</f>
        <v/>
      </c>
      <c s="72" t="str">
        <f>IF('S.D.PASTE SHEET'!C1476="","",'S.D.PASTE SHEET'!C1476)</f>
        <v/>
      </c>
      <c s="73" t="str">
        <f>IF('S.D.PASTE SHEET'!D1476="","",'S.D.PASTE SHEET'!D1476)</f>
        <v/>
      </c>
      <c s="72" t="str">
        <f>IF('S.D.PASTE SHEET'!E1476="","",UPPER('S.D.PASTE SHEET'!E1476))</f>
        <v/>
      </c>
      <c s="72" t="str">
        <f>IF('S.D.PASTE SHEET'!F1476="","",'S.D.PASTE SHEET'!F1476)</f>
        <v/>
      </c>
      <c s="72" t="str">
        <f>IF('S.D.PASTE SHEET'!G1476="","",UPPER('S.D.PASTE SHEET'!G1476))</f>
        <v/>
      </c>
      <c s="72" t="str">
        <f>IF('S.D.PASTE SHEET'!H1476="","",UPPER('S.D.PASTE SHEET'!H1476))</f>
        <v/>
      </c>
      <c s="72" t="str">
        <f>IF('S.D.PASTE SHEET'!I1476="","",'S.D.PASTE SHEET'!I1476)</f>
        <v/>
      </c>
      <c s="73" t="str">
        <f>IF('S.D.PASTE SHEET'!J1476="","",'S.D.PASTE SHEET'!J1476)</f>
        <v/>
      </c>
      <c s="72" t="str">
        <f>IF('S.D.PASTE SHEET'!K1476="","",'S.D.PASTE SHEET'!K1476)</f>
        <v/>
      </c>
      <c s="72" t="str">
        <f>IF('S.D.PASTE SHEET'!L1476="","",'S.D.PASTE SHEET'!L1476)</f>
        <v/>
      </c>
      <c s="72" t="str">
        <f>IF('S.D.PASTE SHEET'!M1476="","",'S.D.PASTE SHEET'!M1476)</f>
        <v/>
      </c>
      <c s="72" t="str">
        <f>IF('S.D.PASTE SHEET'!N1476="","",'S.D.PASTE SHEET'!N1476)</f>
        <v/>
      </c>
      <c s="72" t="str">
        <f>IF('S.D.PASTE SHEET'!O1476="","",'S.D.PASTE SHEET'!O1476)</f>
        <v/>
      </c>
      <c s="72" t="str">
        <f>IF('S.D.PASTE SHEET'!P1476="","",'S.D.PASTE SHEET'!P1476)</f>
        <v/>
      </c>
      <c s="72" t="str">
        <f>IF('S.D.PASTE SHEET'!Q1476="","",'S.D.PASTE SHEET'!Q1476)</f>
        <v/>
      </c>
      <c s="72" t="str">
        <f>IF('S.D.PASTE SHEET'!R1476="","",'S.D.PASTE SHEET'!R1476)</f>
        <v/>
      </c>
      <c s="72" t="str">
        <f>IF('S.D.PASTE SHEET'!S1476="","",'S.D.PASTE SHEET'!S1476)</f>
        <v/>
      </c>
      <c s="72" t="str">
        <f>IF('S.D.PASTE SHEET'!T1476="","",'S.D.PASTE SHEET'!T1476)</f>
        <v/>
      </c>
      <c s="72" t="str">
        <f>IF('S.D.PASTE SHEET'!U1476="","",'S.D.PASTE SHEET'!U1476)</f>
        <v/>
      </c>
      <c s="72" t="str">
        <f>IF('S.D.PASTE SHEET'!V1476="","",'S.D.PASTE SHEET'!V1476)</f>
        <v/>
      </c>
      <c s="72" t="str">
        <f>IF('S.D.PASTE SHEET'!W1476="","",'S.D.PASTE SHEET'!W1476)</f>
        <v/>
      </c>
      <c s="72" t="str">
        <f>IF('S.D.PASTE SHEET'!X1476="","",'S.D.PASTE SHEET'!X1476)</f>
        <v/>
      </c>
      <c s="72" t="str">
        <f>IF('S.D.PASTE SHEET'!Y1476="","",'S.D.PASTE SHEET'!Y1476)</f>
        <v/>
      </c>
      <c s="72" t="str">
        <f>IF('S.D.PASTE SHEET'!Z1476="","",'S.D.PASTE SHEET'!Z1476)</f>
        <v/>
      </c>
      <c s="72" t="str">
        <f>IF('S.D.PASTE SHEET'!AA1476="","",'S.D.PASTE SHEET'!AA1476)</f>
        <v/>
      </c>
      <c s="72" t="str">
        <f>IF('S.D.PASTE SHEET'!AB1476="","",'S.D.PASTE SHEET'!AB1476)</f>
        <v/>
      </c>
      <c s="72" t="str">
        <f>IF('S.D.PASTE SHEET'!AC1476="","",'S.D.PASTE SHEET'!AC1476)</f>
        <v/>
      </c>
      <c s="72" t="str">
        <f>IF('S.D.PASTE SHEET'!AD1476="","",'S.D.PASTE SHEET'!AD1476)</f>
        <v/>
      </c>
      <c s="74"/>
      <c s="70" t="str">
        <f>IF(AK1476="","",IF(AK1476&gt;0,COUNT($AG$2:AG1476),""))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IF(BC1476="","",IF(BC1476&gt;0,COUNT($AY$2:AY1476),""))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7" spans="1:157" ht="15.75" customHeight="1">
      <c r="A1477" s="72" t="str">
        <f>IF('S.D.PASTE SHEET'!A1477="","",'S.D.PASTE SHEET'!A1477)</f>
        <v/>
      </c>
      <c s="72" t="str">
        <f>IF('S.D.PASTE SHEET'!B1477="","",'S.D.PASTE SHEET'!B1477)</f>
        <v/>
      </c>
      <c s="72" t="str">
        <f>IF('S.D.PASTE SHEET'!C1477="","",'S.D.PASTE SHEET'!C1477)</f>
        <v/>
      </c>
      <c s="73" t="str">
        <f>IF('S.D.PASTE SHEET'!D1477="","",'S.D.PASTE SHEET'!D1477)</f>
        <v/>
      </c>
      <c s="72" t="str">
        <f>IF('S.D.PASTE SHEET'!E1477="","",UPPER('S.D.PASTE SHEET'!E1477))</f>
        <v/>
      </c>
      <c s="72" t="str">
        <f>IF('S.D.PASTE SHEET'!F1477="","",'S.D.PASTE SHEET'!F1477)</f>
        <v/>
      </c>
      <c s="72" t="str">
        <f>IF('S.D.PASTE SHEET'!G1477="","",UPPER('S.D.PASTE SHEET'!G1477))</f>
        <v/>
      </c>
      <c s="72" t="str">
        <f>IF('S.D.PASTE SHEET'!H1477="","",UPPER('S.D.PASTE SHEET'!H1477))</f>
        <v/>
      </c>
      <c s="72" t="str">
        <f>IF('S.D.PASTE SHEET'!I1477="","",'S.D.PASTE SHEET'!I1477)</f>
        <v/>
      </c>
      <c s="73" t="str">
        <f>IF('S.D.PASTE SHEET'!J1477="","",'S.D.PASTE SHEET'!J1477)</f>
        <v/>
      </c>
      <c s="72" t="str">
        <f>IF('S.D.PASTE SHEET'!K1477="","",'S.D.PASTE SHEET'!K1477)</f>
        <v/>
      </c>
      <c s="72" t="str">
        <f>IF('S.D.PASTE SHEET'!L1477="","",'S.D.PASTE SHEET'!L1477)</f>
        <v/>
      </c>
      <c s="72" t="str">
        <f>IF('S.D.PASTE SHEET'!M1477="","",'S.D.PASTE SHEET'!M1477)</f>
        <v/>
      </c>
      <c s="72" t="str">
        <f>IF('S.D.PASTE SHEET'!N1477="","",'S.D.PASTE SHEET'!N1477)</f>
        <v/>
      </c>
      <c s="72" t="str">
        <f>IF('S.D.PASTE SHEET'!O1477="","",'S.D.PASTE SHEET'!O1477)</f>
        <v/>
      </c>
      <c s="72" t="str">
        <f>IF('S.D.PASTE SHEET'!P1477="","",'S.D.PASTE SHEET'!P1477)</f>
        <v/>
      </c>
      <c s="72" t="str">
        <f>IF('S.D.PASTE SHEET'!Q1477="","",'S.D.PASTE SHEET'!Q1477)</f>
        <v/>
      </c>
      <c s="72" t="str">
        <f>IF('S.D.PASTE SHEET'!R1477="","",'S.D.PASTE SHEET'!R1477)</f>
        <v/>
      </c>
      <c s="72" t="str">
        <f>IF('S.D.PASTE SHEET'!S1477="","",'S.D.PASTE SHEET'!S1477)</f>
        <v/>
      </c>
      <c s="72" t="str">
        <f>IF('S.D.PASTE SHEET'!T1477="","",'S.D.PASTE SHEET'!T1477)</f>
        <v/>
      </c>
      <c s="72" t="str">
        <f>IF('S.D.PASTE SHEET'!U1477="","",'S.D.PASTE SHEET'!U1477)</f>
        <v/>
      </c>
      <c s="72" t="str">
        <f>IF('S.D.PASTE SHEET'!V1477="","",'S.D.PASTE SHEET'!V1477)</f>
        <v/>
      </c>
      <c s="72" t="str">
        <f>IF('S.D.PASTE SHEET'!W1477="","",'S.D.PASTE SHEET'!W1477)</f>
        <v/>
      </c>
      <c s="72" t="str">
        <f>IF('S.D.PASTE SHEET'!X1477="","",'S.D.PASTE SHEET'!X1477)</f>
        <v/>
      </c>
      <c s="72" t="str">
        <f>IF('S.D.PASTE SHEET'!Y1477="","",'S.D.PASTE SHEET'!Y1477)</f>
        <v/>
      </c>
      <c s="72" t="str">
        <f>IF('S.D.PASTE SHEET'!Z1477="","",'S.D.PASTE SHEET'!Z1477)</f>
        <v/>
      </c>
      <c s="72" t="str">
        <f>IF('S.D.PASTE SHEET'!AA1477="","",'S.D.PASTE SHEET'!AA1477)</f>
        <v/>
      </c>
      <c s="72" t="str">
        <f>IF('S.D.PASTE SHEET'!AB1477="","",'S.D.PASTE SHEET'!AB1477)</f>
        <v/>
      </c>
      <c s="72" t="str">
        <f>IF('S.D.PASTE SHEET'!AC1477="","",'S.D.PASTE SHEET'!AC1477)</f>
        <v/>
      </c>
      <c s="72" t="str">
        <f>IF('S.D.PASTE SHEET'!AD1477="","",'S.D.PASTE SHEET'!AD1477)</f>
        <v/>
      </c>
      <c s="74"/>
      <c s="70" t="str">
        <f>IF(AK1477="","",IF(AK1477&gt;0,COUNT($AG$2:AG1477),""))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IF(BC1477="","",IF(BC1477&gt;0,COUNT($AY$2:AY1477),""))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8" spans="1:157" ht="15.75" customHeight="1">
      <c r="A1478" s="72" t="str">
        <f>IF('S.D.PASTE SHEET'!A1478="","",'S.D.PASTE SHEET'!A1478)</f>
        <v/>
      </c>
      <c s="72" t="str">
        <f>IF('S.D.PASTE SHEET'!B1478="","",'S.D.PASTE SHEET'!B1478)</f>
        <v/>
      </c>
      <c s="72" t="str">
        <f>IF('S.D.PASTE SHEET'!C1478="","",'S.D.PASTE SHEET'!C1478)</f>
        <v/>
      </c>
      <c s="73" t="str">
        <f>IF('S.D.PASTE SHEET'!D1478="","",'S.D.PASTE SHEET'!D1478)</f>
        <v/>
      </c>
      <c s="72" t="str">
        <f>IF('S.D.PASTE SHEET'!E1478="","",UPPER('S.D.PASTE SHEET'!E1478))</f>
        <v/>
      </c>
      <c s="72" t="str">
        <f>IF('S.D.PASTE SHEET'!F1478="","",'S.D.PASTE SHEET'!F1478)</f>
        <v/>
      </c>
      <c s="72" t="str">
        <f>IF('S.D.PASTE SHEET'!G1478="","",UPPER('S.D.PASTE SHEET'!G1478))</f>
        <v/>
      </c>
      <c s="72" t="str">
        <f>IF('S.D.PASTE SHEET'!H1478="","",UPPER('S.D.PASTE SHEET'!H1478))</f>
        <v/>
      </c>
      <c s="72" t="str">
        <f>IF('S.D.PASTE SHEET'!I1478="","",'S.D.PASTE SHEET'!I1478)</f>
        <v/>
      </c>
      <c s="73" t="str">
        <f>IF('S.D.PASTE SHEET'!J1478="","",'S.D.PASTE SHEET'!J1478)</f>
        <v/>
      </c>
      <c s="72" t="str">
        <f>IF('S.D.PASTE SHEET'!K1478="","",'S.D.PASTE SHEET'!K1478)</f>
        <v/>
      </c>
      <c s="72" t="str">
        <f>IF('S.D.PASTE SHEET'!L1478="","",'S.D.PASTE SHEET'!L1478)</f>
        <v/>
      </c>
      <c s="72" t="str">
        <f>IF('S.D.PASTE SHEET'!M1478="","",'S.D.PASTE SHEET'!M1478)</f>
        <v/>
      </c>
      <c s="72" t="str">
        <f>IF('S.D.PASTE SHEET'!N1478="","",'S.D.PASTE SHEET'!N1478)</f>
        <v/>
      </c>
      <c s="72" t="str">
        <f>IF('S.D.PASTE SHEET'!O1478="","",'S.D.PASTE SHEET'!O1478)</f>
        <v/>
      </c>
      <c s="72" t="str">
        <f>IF('S.D.PASTE SHEET'!P1478="","",'S.D.PASTE SHEET'!P1478)</f>
        <v/>
      </c>
      <c s="72" t="str">
        <f>IF('S.D.PASTE SHEET'!Q1478="","",'S.D.PASTE SHEET'!Q1478)</f>
        <v/>
      </c>
      <c s="72" t="str">
        <f>IF('S.D.PASTE SHEET'!R1478="","",'S.D.PASTE SHEET'!R1478)</f>
        <v/>
      </c>
      <c s="72" t="str">
        <f>IF('S.D.PASTE SHEET'!S1478="","",'S.D.PASTE SHEET'!S1478)</f>
        <v/>
      </c>
      <c s="72" t="str">
        <f>IF('S.D.PASTE SHEET'!T1478="","",'S.D.PASTE SHEET'!T1478)</f>
        <v/>
      </c>
      <c s="72" t="str">
        <f>IF('S.D.PASTE SHEET'!U1478="","",'S.D.PASTE SHEET'!U1478)</f>
        <v/>
      </c>
      <c s="72" t="str">
        <f>IF('S.D.PASTE SHEET'!V1478="","",'S.D.PASTE SHEET'!V1478)</f>
        <v/>
      </c>
      <c s="72" t="str">
        <f>IF('S.D.PASTE SHEET'!W1478="","",'S.D.PASTE SHEET'!W1478)</f>
        <v/>
      </c>
      <c s="72" t="str">
        <f>IF('S.D.PASTE SHEET'!X1478="","",'S.D.PASTE SHEET'!X1478)</f>
        <v/>
      </c>
      <c s="72" t="str">
        <f>IF('S.D.PASTE SHEET'!Y1478="","",'S.D.PASTE SHEET'!Y1478)</f>
        <v/>
      </c>
      <c s="72" t="str">
        <f>IF('S.D.PASTE SHEET'!Z1478="","",'S.D.PASTE SHEET'!Z1478)</f>
        <v/>
      </c>
      <c s="72" t="str">
        <f>IF('S.D.PASTE SHEET'!AA1478="","",'S.D.PASTE SHEET'!AA1478)</f>
        <v/>
      </c>
      <c s="72" t="str">
        <f>IF('S.D.PASTE SHEET'!AB1478="","",'S.D.PASTE SHEET'!AB1478)</f>
        <v/>
      </c>
      <c s="72" t="str">
        <f>IF('S.D.PASTE SHEET'!AC1478="","",'S.D.PASTE SHEET'!AC1478)</f>
        <v/>
      </c>
      <c s="72" t="str">
        <f>IF('S.D.PASTE SHEET'!AD1478="","",'S.D.PASTE SHEET'!AD1478)</f>
        <v/>
      </c>
      <c s="74"/>
      <c s="70" t="str">
        <f>IF(AK1478="","",IF(AK1478&gt;0,COUNT($AG$2:AG1478),""))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IF(BC1478="","",IF(BC1478&gt;0,COUNT($AY$2:AY1478),""))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79" spans="1:157" ht="15.75" customHeight="1">
      <c r="A1479" s="72" t="str">
        <f>IF('S.D.PASTE SHEET'!A1479="","",'S.D.PASTE SHEET'!A1479)</f>
        <v/>
      </c>
      <c s="72" t="str">
        <f>IF('S.D.PASTE SHEET'!B1479="","",'S.D.PASTE SHEET'!B1479)</f>
        <v/>
      </c>
      <c s="72" t="str">
        <f>IF('S.D.PASTE SHEET'!C1479="","",'S.D.PASTE SHEET'!C1479)</f>
        <v/>
      </c>
      <c s="73" t="str">
        <f>IF('S.D.PASTE SHEET'!D1479="","",'S.D.PASTE SHEET'!D1479)</f>
        <v/>
      </c>
      <c s="72" t="str">
        <f>IF('S.D.PASTE SHEET'!E1479="","",UPPER('S.D.PASTE SHEET'!E1479))</f>
        <v/>
      </c>
      <c s="72" t="str">
        <f>IF('S.D.PASTE SHEET'!F1479="","",'S.D.PASTE SHEET'!F1479)</f>
        <v/>
      </c>
      <c s="72" t="str">
        <f>IF('S.D.PASTE SHEET'!G1479="","",UPPER('S.D.PASTE SHEET'!G1479))</f>
        <v/>
      </c>
      <c s="72" t="str">
        <f>IF('S.D.PASTE SHEET'!H1479="","",UPPER('S.D.PASTE SHEET'!H1479))</f>
        <v/>
      </c>
      <c s="72" t="str">
        <f>IF('S.D.PASTE SHEET'!I1479="","",'S.D.PASTE SHEET'!I1479)</f>
        <v/>
      </c>
      <c s="73" t="str">
        <f>IF('S.D.PASTE SHEET'!J1479="","",'S.D.PASTE SHEET'!J1479)</f>
        <v/>
      </c>
      <c s="72" t="str">
        <f>IF('S.D.PASTE SHEET'!K1479="","",'S.D.PASTE SHEET'!K1479)</f>
        <v/>
      </c>
      <c s="72" t="str">
        <f>IF('S.D.PASTE SHEET'!L1479="","",'S.D.PASTE SHEET'!L1479)</f>
        <v/>
      </c>
      <c s="72" t="str">
        <f>IF('S.D.PASTE SHEET'!M1479="","",'S.D.PASTE SHEET'!M1479)</f>
        <v/>
      </c>
      <c s="72" t="str">
        <f>IF('S.D.PASTE SHEET'!N1479="","",'S.D.PASTE SHEET'!N1479)</f>
        <v/>
      </c>
      <c s="72" t="str">
        <f>IF('S.D.PASTE SHEET'!O1479="","",'S.D.PASTE SHEET'!O1479)</f>
        <v/>
      </c>
      <c s="72" t="str">
        <f>IF('S.D.PASTE SHEET'!P1479="","",'S.D.PASTE SHEET'!P1479)</f>
        <v/>
      </c>
      <c s="72" t="str">
        <f>IF('S.D.PASTE SHEET'!Q1479="","",'S.D.PASTE SHEET'!Q1479)</f>
        <v/>
      </c>
      <c s="72" t="str">
        <f>IF('S.D.PASTE SHEET'!R1479="","",'S.D.PASTE SHEET'!R1479)</f>
        <v/>
      </c>
      <c s="72" t="str">
        <f>IF('S.D.PASTE SHEET'!S1479="","",'S.D.PASTE SHEET'!S1479)</f>
        <v/>
      </c>
      <c s="72" t="str">
        <f>IF('S.D.PASTE SHEET'!T1479="","",'S.D.PASTE SHEET'!T1479)</f>
        <v/>
      </c>
      <c s="72" t="str">
        <f>IF('S.D.PASTE SHEET'!U1479="","",'S.D.PASTE SHEET'!U1479)</f>
        <v/>
      </c>
      <c s="72" t="str">
        <f>IF('S.D.PASTE SHEET'!V1479="","",'S.D.PASTE SHEET'!V1479)</f>
        <v/>
      </c>
      <c s="72" t="str">
        <f>IF('S.D.PASTE SHEET'!W1479="","",'S.D.PASTE SHEET'!W1479)</f>
        <v/>
      </c>
      <c s="72" t="str">
        <f>IF('S.D.PASTE SHEET'!X1479="","",'S.D.PASTE SHEET'!X1479)</f>
        <v/>
      </c>
      <c s="72" t="str">
        <f>IF('S.D.PASTE SHEET'!Y1479="","",'S.D.PASTE SHEET'!Y1479)</f>
        <v/>
      </c>
      <c s="72" t="str">
        <f>IF('S.D.PASTE SHEET'!Z1479="","",'S.D.PASTE SHEET'!Z1479)</f>
        <v/>
      </c>
      <c s="72" t="str">
        <f>IF('S.D.PASTE SHEET'!AA1479="","",'S.D.PASTE SHEET'!AA1479)</f>
        <v/>
      </c>
      <c s="72" t="str">
        <f>IF('S.D.PASTE SHEET'!AB1479="","",'S.D.PASTE SHEET'!AB1479)</f>
        <v/>
      </c>
      <c s="72" t="str">
        <f>IF('S.D.PASTE SHEET'!AC1479="","",'S.D.PASTE SHEET'!AC1479)</f>
        <v/>
      </c>
      <c s="72" t="str">
        <f>IF('S.D.PASTE SHEET'!AD1479="","",'S.D.PASTE SHEET'!AD1479)</f>
        <v/>
      </c>
      <c s="74"/>
      <c s="70" t="str">
        <f>IF(AK1479="","",IF(AK1479&gt;0,COUNT($AG$2:AG1479),""))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IF(BC1479="","",IF(BC1479&gt;0,COUNT($AY$2:AY1479),""))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0" spans="1:157" ht="15.75" customHeight="1">
      <c r="A1480" s="72" t="str">
        <f>IF('S.D.PASTE SHEET'!A1480="","",'S.D.PASTE SHEET'!A1480)</f>
        <v/>
      </c>
      <c s="72" t="str">
        <f>IF('S.D.PASTE SHEET'!B1480="","",'S.D.PASTE SHEET'!B1480)</f>
        <v/>
      </c>
      <c s="72" t="str">
        <f>IF('S.D.PASTE SHEET'!C1480="","",'S.D.PASTE SHEET'!C1480)</f>
        <v/>
      </c>
      <c s="73" t="str">
        <f>IF('S.D.PASTE SHEET'!D1480="","",'S.D.PASTE SHEET'!D1480)</f>
        <v/>
      </c>
      <c s="72" t="str">
        <f>IF('S.D.PASTE SHEET'!E1480="","",UPPER('S.D.PASTE SHEET'!E1480))</f>
        <v/>
      </c>
      <c s="72" t="str">
        <f>IF('S.D.PASTE SHEET'!F1480="","",'S.D.PASTE SHEET'!F1480)</f>
        <v/>
      </c>
      <c s="72" t="str">
        <f>IF('S.D.PASTE SHEET'!G1480="","",UPPER('S.D.PASTE SHEET'!G1480))</f>
        <v/>
      </c>
      <c s="72" t="str">
        <f>IF('S.D.PASTE SHEET'!H1480="","",UPPER('S.D.PASTE SHEET'!H1480))</f>
        <v/>
      </c>
      <c s="72" t="str">
        <f>IF('S.D.PASTE SHEET'!I1480="","",'S.D.PASTE SHEET'!I1480)</f>
        <v/>
      </c>
      <c s="73" t="str">
        <f>IF('S.D.PASTE SHEET'!J1480="","",'S.D.PASTE SHEET'!J1480)</f>
        <v/>
      </c>
      <c s="72" t="str">
        <f>IF('S.D.PASTE SHEET'!K1480="","",'S.D.PASTE SHEET'!K1480)</f>
        <v/>
      </c>
      <c s="72" t="str">
        <f>IF('S.D.PASTE SHEET'!L1480="","",'S.D.PASTE SHEET'!L1480)</f>
        <v/>
      </c>
      <c s="72" t="str">
        <f>IF('S.D.PASTE SHEET'!M1480="","",'S.D.PASTE SHEET'!M1480)</f>
        <v/>
      </c>
      <c s="72" t="str">
        <f>IF('S.D.PASTE SHEET'!N1480="","",'S.D.PASTE SHEET'!N1480)</f>
        <v/>
      </c>
      <c s="72" t="str">
        <f>IF('S.D.PASTE SHEET'!O1480="","",'S.D.PASTE SHEET'!O1480)</f>
        <v/>
      </c>
      <c s="72" t="str">
        <f>IF('S.D.PASTE SHEET'!P1480="","",'S.D.PASTE SHEET'!P1480)</f>
        <v/>
      </c>
      <c s="72" t="str">
        <f>IF('S.D.PASTE SHEET'!Q1480="","",'S.D.PASTE SHEET'!Q1480)</f>
        <v/>
      </c>
      <c s="72" t="str">
        <f>IF('S.D.PASTE SHEET'!R1480="","",'S.D.PASTE SHEET'!R1480)</f>
        <v/>
      </c>
      <c s="72" t="str">
        <f>IF('S.D.PASTE SHEET'!S1480="","",'S.D.PASTE SHEET'!S1480)</f>
        <v/>
      </c>
      <c s="72" t="str">
        <f>IF('S.D.PASTE SHEET'!T1480="","",'S.D.PASTE SHEET'!T1480)</f>
        <v/>
      </c>
      <c s="72" t="str">
        <f>IF('S.D.PASTE SHEET'!U1480="","",'S.D.PASTE SHEET'!U1480)</f>
        <v/>
      </c>
      <c s="72" t="str">
        <f>IF('S.D.PASTE SHEET'!V1480="","",'S.D.PASTE SHEET'!V1480)</f>
        <v/>
      </c>
      <c s="72" t="str">
        <f>IF('S.D.PASTE SHEET'!W1480="","",'S.D.PASTE SHEET'!W1480)</f>
        <v/>
      </c>
      <c s="72" t="str">
        <f>IF('S.D.PASTE SHEET'!X1480="","",'S.D.PASTE SHEET'!X1480)</f>
        <v/>
      </c>
      <c s="72" t="str">
        <f>IF('S.D.PASTE SHEET'!Y1480="","",'S.D.PASTE SHEET'!Y1480)</f>
        <v/>
      </c>
      <c s="72" t="str">
        <f>IF('S.D.PASTE SHEET'!Z1480="","",'S.D.PASTE SHEET'!Z1480)</f>
        <v/>
      </c>
      <c s="72" t="str">
        <f>IF('S.D.PASTE SHEET'!AA1480="","",'S.D.PASTE SHEET'!AA1480)</f>
        <v/>
      </c>
      <c s="72" t="str">
        <f>IF('S.D.PASTE SHEET'!AB1480="","",'S.D.PASTE SHEET'!AB1480)</f>
        <v/>
      </c>
      <c s="72" t="str">
        <f>IF('S.D.PASTE SHEET'!AC1480="","",'S.D.PASTE SHEET'!AC1480)</f>
        <v/>
      </c>
      <c s="72" t="str">
        <f>IF('S.D.PASTE SHEET'!AD1480="","",'S.D.PASTE SHEET'!AD1480)</f>
        <v/>
      </c>
      <c s="74"/>
      <c s="70" t="str">
        <f>IF(AK1480="","",IF(AK1480&gt;0,COUNT($AG$2:AG1480),""))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IF(BC1480="","",IF(BC1480&gt;0,COUNT($AY$2:AY1480),""))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1" spans="1:157" ht="15.75" customHeight="1">
      <c r="A1481" s="72" t="str">
        <f>IF('S.D.PASTE SHEET'!A1481="","",'S.D.PASTE SHEET'!A1481)</f>
        <v/>
      </c>
      <c s="72" t="str">
        <f>IF('S.D.PASTE SHEET'!B1481="","",'S.D.PASTE SHEET'!B1481)</f>
        <v/>
      </c>
      <c s="72" t="str">
        <f>IF('S.D.PASTE SHEET'!C1481="","",'S.D.PASTE SHEET'!C1481)</f>
        <v/>
      </c>
      <c s="73" t="str">
        <f>IF('S.D.PASTE SHEET'!D1481="","",'S.D.PASTE SHEET'!D1481)</f>
        <v/>
      </c>
      <c s="72" t="str">
        <f>IF('S.D.PASTE SHEET'!E1481="","",UPPER('S.D.PASTE SHEET'!E1481))</f>
        <v/>
      </c>
      <c s="72" t="str">
        <f>IF('S.D.PASTE SHEET'!F1481="","",'S.D.PASTE SHEET'!F1481)</f>
        <v/>
      </c>
      <c s="72" t="str">
        <f>IF('S.D.PASTE SHEET'!G1481="","",UPPER('S.D.PASTE SHEET'!G1481))</f>
        <v/>
      </c>
      <c s="72" t="str">
        <f>IF('S.D.PASTE SHEET'!H1481="","",UPPER('S.D.PASTE SHEET'!H1481))</f>
        <v/>
      </c>
      <c s="72" t="str">
        <f>IF('S.D.PASTE SHEET'!I1481="","",'S.D.PASTE SHEET'!I1481)</f>
        <v/>
      </c>
      <c s="73" t="str">
        <f>IF('S.D.PASTE SHEET'!J1481="","",'S.D.PASTE SHEET'!J1481)</f>
        <v/>
      </c>
      <c s="72" t="str">
        <f>IF('S.D.PASTE SHEET'!K1481="","",'S.D.PASTE SHEET'!K1481)</f>
        <v/>
      </c>
      <c s="72" t="str">
        <f>IF('S.D.PASTE SHEET'!L1481="","",'S.D.PASTE SHEET'!L1481)</f>
        <v/>
      </c>
      <c s="72" t="str">
        <f>IF('S.D.PASTE SHEET'!M1481="","",'S.D.PASTE SHEET'!M1481)</f>
        <v/>
      </c>
      <c s="72" t="str">
        <f>IF('S.D.PASTE SHEET'!N1481="","",'S.D.PASTE SHEET'!N1481)</f>
        <v/>
      </c>
      <c s="72" t="str">
        <f>IF('S.D.PASTE SHEET'!O1481="","",'S.D.PASTE SHEET'!O1481)</f>
        <v/>
      </c>
      <c s="72" t="str">
        <f>IF('S.D.PASTE SHEET'!P1481="","",'S.D.PASTE SHEET'!P1481)</f>
        <v/>
      </c>
      <c s="72" t="str">
        <f>IF('S.D.PASTE SHEET'!Q1481="","",'S.D.PASTE SHEET'!Q1481)</f>
        <v/>
      </c>
      <c s="72" t="str">
        <f>IF('S.D.PASTE SHEET'!R1481="","",'S.D.PASTE SHEET'!R1481)</f>
        <v/>
      </c>
      <c s="72" t="str">
        <f>IF('S.D.PASTE SHEET'!S1481="","",'S.D.PASTE SHEET'!S1481)</f>
        <v/>
      </c>
      <c s="72" t="str">
        <f>IF('S.D.PASTE SHEET'!T1481="","",'S.D.PASTE SHEET'!T1481)</f>
        <v/>
      </c>
      <c s="72" t="str">
        <f>IF('S.D.PASTE SHEET'!U1481="","",'S.D.PASTE SHEET'!U1481)</f>
        <v/>
      </c>
      <c s="72" t="str">
        <f>IF('S.D.PASTE SHEET'!V1481="","",'S.D.PASTE SHEET'!V1481)</f>
        <v/>
      </c>
      <c s="72" t="str">
        <f>IF('S.D.PASTE SHEET'!W1481="","",'S.D.PASTE SHEET'!W1481)</f>
        <v/>
      </c>
      <c s="72" t="str">
        <f>IF('S.D.PASTE SHEET'!X1481="","",'S.D.PASTE SHEET'!X1481)</f>
        <v/>
      </c>
      <c s="72" t="str">
        <f>IF('S.D.PASTE SHEET'!Y1481="","",'S.D.PASTE SHEET'!Y1481)</f>
        <v/>
      </c>
      <c s="72" t="str">
        <f>IF('S.D.PASTE SHEET'!Z1481="","",'S.D.PASTE SHEET'!Z1481)</f>
        <v/>
      </c>
      <c s="72" t="str">
        <f>IF('S.D.PASTE SHEET'!AA1481="","",'S.D.PASTE SHEET'!AA1481)</f>
        <v/>
      </c>
      <c s="72" t="str">
        <f>IF('S.D.PASTE SHEET'!AB1481="","",'S.D.PASTE SHEET'!AB1481)</f>
        <v/>
      </c>
      <c s="72" t="str">
        <f>IF('S.D.PASTE SHEET'!AC1481="","",'S.D.PASTE SHEET'!AC1481)</f>
        <v/>
      </c>
      <c s="72" t="str">
        <f>IF('S.D.PASTE SHEET'!AD1481="","",'S.D.PASTE SHEET'!AD1481)</f>
        <v/>
      </c>
      <c s="74"/>
      <c s="70" t="str">
        <f>IF(AK1481="","",IF(AK1481&gt;0,COUNT($AG$2:AG1481),""))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IF(BC1481="","",IF(BC1481&gt;0,COUNT($AY$2:AY1481),""))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2" spans="1:157" ht="15.75" customHeight="1">
      <c r="A1482" s="72" t="str">
        <f>IF('S.D.PASTE SHEET'!A1482="","",'S.D.PASTE SHEET'!A1482)</f>
        <v/>
      </c>
      <c s="72" t="str">
        <f>IF('S.D.PASTE SHEET'!B1482="","",'S.D.PASTE SHEET'!B1482)</f>
        <v/>
      </c>
      <c s="72" t="str">
        <f>IF('S.D.PASTE SHEET'!C1482="","",'S.D.PASTE SHEET'!C1482)</f>
        <v/>
      </c>
      <c s="73" t="str">
        <f>IF('S.D.PASTE SHEET'!D1482="","",'S.D.PASTE SHEET'!D1482)</f>
        <v/>
      </c>
      <c s="72" t="str">
        <f>IF('S.D.PASTE SHEET'!E1482="","",UPPER('S.D.PASTE SHEET'!E1482))</f>
        <v/>
      </c>
      <c s="72" t="str">
        <f>IF('S.D.PASTE SHEET'!F1482="","",'S.D.PASTE SHEET'!F1482)</f>
        <v/>
      </c>
      <c s="72" t="str">
        <f>IF('S.D.PASTE SHEET'!G1482="","",UPPER('S.D.PASTE SHEET'!G1482))</f>
        <v/>
      </c>
      <c s="72" t="str">
        <f>IF('S.D.PASTE SHEET'!H1482="","",UPPER('S.D.PASTE SHEET'!H1482))</f>
        <v/>
      </c>
      <c s="72" t="str">
        <f>IF('S.D.PASTE SHEET'!I1482="","",'S.D.PASTE SHEET'!I1482)</f>
        <v/>
      </c>
      <c s="73" t="str">
        <f>IF('S.D.PASTE SHEET'!J1482="","",'S.D.PASTE SHEET'!J1482)</f>
        <v/>
      </c>
      <c s="72" t="str">
        <f>IF('S.D.PASTE SHEET'!K1482="","",'S.D.PASTE SHEET'!K1482)</f>
        <v/>
      </c>
      <c s="72" t="str">
        <f>IF('S.D.PASTE SHEET'!L1482="","",'S.D.PASTE SHEET'!L1482)</f>
        <v/>
      </c>
      <c s="72" t="str">
        <f>IF('S.D.PASTE SHEET'!M1482="","",'S.D.PASTE SHEET'!M1482)</f>
        <v/>
      </c>
      <c s="72" t="str">
        <f>IF('S.D.PASTE SHEET'!N1482="","",'S.D.PASTE SHEET'!N1482)</f>
        <v/>
      </c>
      <c s="72" t="str">
        <f>IF('S.D.PASTE SHEET'!O1482="","",'S.D.PASTE SHEET'!O1482)</f>
        <v/>
      </c>
      <c s="72" t="str">
        <f>IF('S.D.PASTE SHEET'!P1482="","",'S.D.PASTE SHEET'!P1482)</f>
        <v/>
      </c>
      <c s="72" t="str">
        <f>IF('S.D.PASTE SHEET'!Q1482="","",'S.D.PASTE SHEET'!Q1482)</f>
        <v/>
      </c>
      <c s="72" t="str">
        <f>IF('S.D.PASTE SHEET'!R1482="","",'S.D.PASTE SHEET'!R1482)</f>
        <v/>
      </c>
      <c s="72" t="str">
        <f>IF('S.D.PASTE SHEET'!S1482="","",'S.D.PASTE SHEET'!S1482)</f>
        <v/>
      </c>
      <c s="72" t="str">
        <f>IF('S.D.PASTE SHEET'!T1482="","",'S.D.PASTE SHEET'!T1482)</f>
        <v/>
      </c>
      <c s="72" t="str">
        <f>IF('S.D.PASTE SHEET'!U1482="","",'S.D.PASTE SHEET'!U1482)</f>
        <v/>
      </c>
      <c s="72" t="str">
        <f>IF('S.D.PASTE SHEET'!V1482="","",'S.D.PASTE SHEET'!V1482)</f>
        <v/>
      </c>
      <c s="72" t="str">
        <f>IF('S.D.PASTE SHEET'!W1482="","",'S.D.PASTE SHEET'!W1482)</f>
        <v/>
      </c>
      <c s="72" t="str">
        <f>IF('S.D.PASTE SHEET'!X1482="","",'S.D.PASTE SHEET'!X1482)</f>
        <v/>
      </c>
      <c s="72" t="str">
        <f>IF('S.D.PASTE SHEET'!Y1482="","",'S.D.PASTE SHEET'!Y1482)</f>
        <v/>
      </c>
      <c s="72" t="str">
        <f>IF('S.D.PASTE SHEET'!Z1482="","",'S.D.PASTE SHEET'!Z1482)</f>
        <v/>
      </c>
      <c s="72" t="str">
        <f>IF('S.D.PASTE SHEET'!AA1482="","",'S.D.PASTE SHEET'!AA1482)</f>
        <v/>
      </c>
      <c s="72" t="str">
        <f>IF('S.D.PASTE SHEET'!AB1482="","",'S.D.PASTE SHEET'!AB1482)</f>
        <v/>
      </c>
      <c s="72" t="str">
        <f>IF('S.D.PASTE SHEET'!AC1482="","",'S.D.PASTE SHEET'!AC1482)</f>
        <v/>
      </c>
      <c s="72" t="str">
        <f>IF('S.D.PASTE SHEET'!AD1482="","",'S.D.PASTE SHEET'!AD1482)</f>
        <v/>
      </c>
      <c s="74"/>
      <c s="70" t="str">
        <f>IF(AK1482="","",IF(AK1482&gt;0,COUNT($AG$2:AG1482),""))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IF(BC1482="","",IF(BC1482&gt;0,COUNT($AY$2:AY1482),""))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3" spans="1:157" ht="15.75" customHeight="1">
      <c r="A1483" s="72" t="str">
        <f>IF('S.D.PASTE SHEET'!A1483="","",'S.D.PASTE SHEET'!A1483)</f>
        <v/>
      </c>
      <c s="72" t="str">
        <f>IF('S.D.PASTE SHEET'!B1483="","",'S.D.PASTE SHEET'!B1483)</f>
        <v/>
      </c>
      <c s="72" t="str">
        <f>IF('S.D.PASTE SHEET'!C1483="","",'S.D.PASTE SHEET'!C1483)</f>
        <v/>
      </c>
      <c s="73" t="str">
        <f>IF('S.D.PASTE SHEET'!D1483="","",'S.D.PASTE SHEET'!D1483)</f>
        <v/>
      </c>
      <c s="72" t="str">
        <f>IF('S.D.PASTE SHEET'!E1483="","",UPPER('S.D.PASTE SHEET'!E1483))</f>
        <v/>
      </c>
      <c s="72" t="str">
        <f>IF('S.D.PASTE SHEET'!F1483="","",'S.D.PASTE SHEET'!F1483)</f>
        <v/>
      </c>
      <c s="72" t="str">
        <f>IF('S.D.PASTE SHEET'!G1483="","",UPPER('S.D.PASTE SHEET'!G1483))</f>
        <v/>
      </c>
      <c s="72" t="str">
        <f>IF('S.D.PASTE SHEET'!H1483="","",UPPER('S.D.PASTE SHEET'!H1483))</f>
        <v/>
      </c>
      <c s="72" t="str">
        <f>IF('S.D.PASTE SHEET'!I1483="","",'S.D.PASTE SHEET'!I1483)</f>
        <v/>
      </c>
      <c s="73" t="str">
        <f>IF('S.D.PASTE SHEET'!J1483="","",'S.D.PASTE SHEET'!J1483)</f>
        <v/>
      </c>
      <c s="72" t="str">
        <f>IF('S.D.PASTE SHEET'!K1483="","",'S.D.PASTE SHEET'!K1483)</f>
        <v/>
      </c>
      <c s="72" t="str">
        <f>IF('S.D.PASTE SHEET'!L1483="","",'S.D.PASTE SHEET'!L1483)</f>
        <v/>
      </c>
      <c s="72" t="str">
        <f>IF('S.D.PASTE SHEET'!M1483="","",'S.D.PASTE SHEET'!M1483)</f>
        <v/>
      </c>
      <c s="72" t="str">
        <f>IF('S.D.PASTE SHEET'!N1483="","",'S.D.PASTE SHEET'!N1483)</f>
        <v/>
      </c>
      <c s="72" t="str">
        <f>IF('S.D.PASTE SHEET'!O1483="","",'S.D.PASTE SHEET'!O1483)</f>
        <v/>
      </c>
      <c s="72" t="str">
        <f>IF('S.D.PASTE SHEET'!P1483="","",'S.D.PASTE SHEET'!P1483)</f>
        <v/>
      </c>
      <c s="72" t="str">
        <f>IF('S.D.PASTE SHEET'!Q1483="","",'S.D.PASTE SHEET'!Q1483)</f>
        <v/>
      </c>
      <c s="72" t="str">
        <f>IF('S.D.PASTE SHEET'!R1483="","",'S.D.PASTE SHEET'!R1483)</f>
        <v/>
      </c>
      <c s="72" t="str">
        <f>IF('S.D.PASTE SHEET'!S1483="","",'S.D.PASTE SHEET'!S1483)</f>
        <v/>
      </c>
      <c s="72" t="str">
        <f>IF('S.D.PASTE SHEET'!T1483="","",'S.D.PASTE SHEET'!T1483)</f>
        <v/>
      </c>
      <c s="72" t="str">
        <f>IF('S.D.PASTE SHEET'!U1483="","",'S.D.PASTE SHEET'!U1483)</f>
        <v/>
      </c>
      <c s="72" t="str">
        <f>IF('S.D.PASTE SHEET'!V1483="","",'S.D.PASTE SHEET'!V1483)</f>
        <v/>
      </c>
      <c s="72" t="str">
        <f>IF('S.D.PASTE SHEET'!W1483="","",'S.D.PASTE SHEET'!W1483)</f>
        <v/>
      </c>
      <c s="72" t="str">
        <f>IF('S.D.PASTE SHEET'!X1483="","",'S.D.PASTE SHEET'!X1483)</f>
        <v/>
      </c>
      <c s="72" t="str">
        <f>IF('S.D.PASTE SHEET'!Y1483="","",'S.D.PASTE SHEET'!Y1483)</f>
        <v/>
      </c>
      <c s="72" t="str">
        <f>IF('S.D.PASTE SHEET'!Z1483="","",'S.D.PASTE SHEET'!Z1483)</f>
        <v/>
      </c>
      <c s="72" t="str">
        <f>IF('S.D.PASTE SHEET'!AA1483="","",'S.D.PASTE SHEET'!AA1483)</f>
        <v/>
      </c>
      <c s="72" t="str">
        <f>IF('S.D.PASTE SHEET'!AB1483="","",'S.D.PASTE SHEET'!AB1483)</f>
        <v/>
      </c>
      <c s="72" t="str">
        <f>IF('S.D.PASTE SHEET'!AC1483="","",'S.D.PASTE SHEET'!AC1483)</f>
        <v/>
      </c>
      <c s="72" t="str">
        <f>IF('S.D.PASTE SHEET'!AD1483="","",'S.D.PASTE SHEET'!AD1483)</f>
        <v/>
      </c>
      <c s="74"/>
      <c s="70" t="str">
        <f>IF(AK1483="","",IF(AK1483&gt;0,COUNT($AG$2:AG1483),""))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IF(BC1483="","",IF(BC1483&gt;0,COUNT($AY$2:AY1483),""))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4" spans="1:157" ht="15.75" customHeight="1">
      <c r="A1484" s="72" t="str">
        <f>IF('S.D.PASTE SHEET'!A1484="","",'S.D.PASTE SHEET'!A1484)</f>
        <v/>
      </c>
      <c s="72" t="str">
        <f>IF('S.D.PASTE SHEET'!B1484="","",'S.D.PASTE SHEET'!B1484)</f>
        <v/>
      </c>
      <c s="72" t="str">
        <f>IF('S.D.PASTE SHEET'!C1484="","",'S.D.PASTE SHEET'!C1484)</f>
        <v/>
      </c>
      <c s="73" t="str">
        <f>IF('S.D.PASTE SHEET'!D1484="","",'S.D.PASTE SHEET'!D1484)</f>
        <v/>
      </c>
      <c s="72" t="str">
        <f>IF('S.D.PASTE SHEET'!E1484="","",UPPER('S.D.PASTE SHEET'!E1484))</f>
        <v/>
      </c>
      <c s="72" t="str">
        <f>IF('S.D.PASTE SHEET'!F1484="","",'S.D.PASTE SHEET'!F1484)</f>
        <v/>
      </c>
      <c s="72" t="str">
        <f>IF('S.D.PASTE SHEET'!G1484="","",UPPER('S.D.PASTE SHEET'!G1484))</f>
        <v/>
      </c>
      <c s="72" t="str">
        <f>IF('S.D.PASTE SHEET'!H1484="","",UPPER('S.D.PASTE SHEET'!H1484))</f>
        <v/>
      </c>
      <c s="72" t="str">
        <f>IF('S.D.PASTE SHEET'!I1484="","",'S.D.PASTE SHEET'!I1484)</f>
        <v/>
      </c>
      <c s="73" t="str">
        <f>IF('S.D.PASTE SHEET'!J1484="","",'S.D.PASTE SHEET'!J1484)</f>
        <v/>
      </c>
      <c s="72" t="str">
        <f>IF('S.D.PASTE SHEET'!K1484="","",'S.D.PASTE SHEET'!K1484)</f>
        <v/>
      </c>
      <c s="72" t="str">
        <f>IF('S.D.PASTE SHEET'!L1484="","",'S.D.PASTE SHEET'!L1484)</f>
        <v/>
      </c>
      <c s="72" t="str">
        <f>IF('S.D.PASTE SHEET'!M1484="","",'S.D.PASTE SHEET'!M1484)</f>
        <v/>
      </c>
      <c s="72" t="str">
        <f>IF('S.D.PASTE SHEET'!N1484="","",'S.D.PASTE SHEET'!N1484)</f>
        <v/>
      </c>
      <c s="72" t="str">
        <f>IF('S.D.PASTE SHEET'!O1484="","",'S.D.PASTE SHEET'!O1484)</f>
        <v/>
      </c>
      <c s="72" t="str">
        <f>IF('S.D.PASTE SHEET'!P1484="","",'S.D.PASTE SHEET'!P1484)</f>
        <v/>
      </c>
      <c s="72" t="str">
        <f>IF('S.D.PASTE SHEET'!Q1484="","",'S.D.PASTE SHEET'!Q1484)</f>
        <v/>
      </c>
      <c s="72" t="str">
        <f>IF('S.D.PASTE SHEET'!R1484="","",'S.D.PASTE SHEET'!R1484)</f>
        <v/>
      </c>
      <c s="72" t="str">
        <f>IF('S.D.PASTE SHEET'!S1484="","",'S.D.PASTE SHEET'!S1484)</f>
        <v/>
      </c>
      <c s="72" t="str">
        <f>IF('S.D.PASTE SHEET'!T1484="","",'S.D.PASTE SHEET'!T1484)</f>
        <v/>
      </c>
      <c s="72" t="str">
        <f>IF('S.D.PASTE SHEET'!U1484="","",'S.D.PASTE SHEET'!U1484)</f>
        <v/>
      </c>
      <c s="72" t="str">
        <f>IF('S.D.PASTE SHEET'!V1484="","",'S.D.PASTE SHEET'!V1484)</f>
        <v/>
      </c>
      <c s="72" t="str">
        <f>IF('S.D.PASTE SHEET'!W1484="","",'S.D.PASTE SHEET'!W1484)</f>
        <v/>
      </c>
      <c s="72" t="str">
        <f>IF('S.D.PASTE SHEET'!X1484="","",'S.D.PASTE SHEET'!X1484)</f>
        <v/>
      </c>
      <c s="72" t="str">
        <f>IF('S.D.PASTE SHEET'!Y1484="","",'S.D.PASTE SHEET'!Y1484)</f>
        <v/>
      </c>
      <c s="72" t="str">
        <f>IF('S.D.PASTE SHEET'!Z1484="","",'S.D.PASTE SHEET'!Z1484)</f>
        <v/>
      </c>
      <c s="72" t="str">
        <f>IF('S.D.PASTE SHEET'!AA1484="","",'S.D.PASTE SHEET'!AA1484)</f>
        <v/>
      </c>
      <c s="72" t="str">
        <f>IF('S.D.PASTE SHEET'!AB1484="","",'S.D.PASTE SHEET'!AB1484)</f>
        <v/>
      </c>
      <c s="72" t="str">
        <f>IF('S.D.PASTE SHEET'!AC1484="","",'S.D.PASTE SHEET'!AC1484)</f>
        <v/>
      </c>
      <c s="72" t="str">
        <f>IF('S.D.PASTE SHEET'!AD1484="","",'S.D.PASTE SHEET'!AD1484)</f>
        <v/>
      </c>
      <c s="74"/>
      <c s="70" t="str">
        <f>IF(AK1484="","",IF(AK1484&gt;0,COUNT($AG$2:AG1484),""))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IF(BC1484="","",IF(BC1484&gt;0,COUNT($AY$2:AY1484),""))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5" spans="1:157" ht="15.75" customHeight="1">
      <c r="A1485" s="72" t="str">
        <f>IF('S.D.PASTE SHEET'!A1485="","",'S.D.PASTE SHEET'!A1485)</f>
        <v/>
      </c>
      <c s="72" t="str">
        <f>IF('S.D.PASTE SHEET'!B1485="","",'S.D.PASTE SHEET'!B1485)</f>
        <v/>
      </c>
      <c s="72" t="str">
        <f>IF('S.D.PASTE SHEET'!C1485="","",'S.D.PASTE SHEET'!C1485)</f>
        <v/>
      </c>
      <c s="73" t="str">
        <f>IF('S.D.PASTE SHEET'!D1485="","",'S.D.PASTE SHEET'!D1485)</f>
        <v/>
      </c>
      <c s="72" t="str">
        <f>IF('S.D.PASTE SHEET'!E1485="","",UPPER('S.D.PASTE SHEET'!E1485))</f>
        <v/>
      </c>
      <c s="72" t="str">
        <f>IF('S.D.PASTE SHEET'!F1485="","",'S.D.PASTE SHEET'!F1485)</f>
        <v/>
      </c>
      <c s="72" t="str">
        <f>IF('S.D.PASTE SHEET'!G1485="","",UPPER('S.D.PASTE SHEET'!G1485))</f>
        <v/>
      </c>
      <c s="72" t="str">
        <f>IF('S.D.PASTE SHEET'!H1485="","",UPPER('S.D.PASTE SHEET'!H1485))</f>
        <v/>
      </c>
      <c s="72" t="str">
        <f>IF('S.D.PASTE SHEET'!I1485="","",'S.D.PASTE SHEET'!I1485)</f>
        <v/>
      </c>
      <c s="73" t="str">
        <f>IF('S.D.PASTE SHEET'!J1485="","",'S.D.PASTE SHEET'!J1485)</f>
        <v/>
      </c>
      <c s="72" t="str">
        <f>IF('S.D.PASTE SHEET'!K1485="","",'S.D.PASTE SHEET'!K1485)</f>
        <v/>
      </c>
      <c s="72" t="str">
        <f>IF('S.D.PASTE SHEET'!L1485="","",'S.D.PASTE SHEET'!L1485)</f>
        <v/>
      </c>
      <c s="72" t="str">
        <f>IF('S.D.PASTE SHEET'!M1485="","",'S.D.PASTE SHEET'!M1485)</f>
        <v/>
      </c>
      <c s="72" t="str">
        <f>IF('S.D.PASTE SHEET'!N1485="","",'S.D.PASTE SHEET'!N1485)</f>
        <v/>
      </c>
      <c s="72" t="str">
        <f>IF('S.D.PASTE SHEET'!O1485="","",'S.D.PASTE SHEET'!O1485)</f>
        <v/>
      </c>
      <c s="72" t="str">
        <f>IF('S.D.PASTE SHEET'!P1485="","",'S.D.PASTE SHEET'!P1485)</f>
        <v/>
      </c>
      <c s="72" t="str">
        <f>IF('S.D.PASTE SHEET'!Q1485="","",'S.D.PASTE SHEET'!Q1485)</f>
        <v/>
      </c>
      <c s="72" t="str">
        <f>IF('S.D.PASTE SHEET'!R1485="","",'S.D.PASTE SHEET'!R1485)</f>
        <v/>
      </c>
      <c s="72" t="str">
        <f>IF('S.D.PASTE SHEET'!S1485="","",'S.D.PASTE SHEET'!S1485)</f>
        <v/>
      </c>
      <c s="72" t="str">
        <f>IF('S.D.PASTE SHEET'!T1485="","",'S.D.PASTE SHEET'!T1485)</f>
        <v/>
      </c>
      <c s="72" t="str">
        <f>IF('S.D.PASTE SHEET'!U1485="","",'S.D.PASTE SHEET'!U1485)</f>
        <v/>
      </c>
      <c s="72" t="str">
        <f>IF('S.D.PASTE SHEET'!V1485="","",'S.D.PASTE SHEET'!V1485)</f>
        <v/>
      </c>
      <c s="72" t="str">
        <f>IF('S.D.PASTE SHEET'!W1485="","",'S.D.PASTE SHEET'!W1485)</f>
        <v/>
      </c>
      <c s="72" t="str">
        <f>IF('S.D.PASTE SHEET'!X1485="","",'S.D.PASTE SHEET'!X1485)</f>
        <v/>
      </c>
      <c s="72" t="str">
        <f>IF('S.D.PASTE SHEET'!Y1485="","",'S.D.PASTE SHEET'!Y1485)</f>
        <v/>
      </c>
      <c s="72" t="str">
        <f>IF('S.D.PASTE SHEET'!Z1485="","",'S.D.PASTE SHEET'!Z1485)</f>
        <v/>
      </c>
      <c s="72" t="str">
        <f>IF('S.D.PASTE SHEET'!AA1485="","",'S.D.PASTE SHEET'!AA1485)</f>
        <v/>
      </c>
      <c s="72" t="str">
        <f>IF('S.D.PASTE SHEET'!AB1485="","",'S.D.PASTE SHEET'!AB1485)</f>
        <v/>
      </c>
      <c s="72" t="str">
        <f>IF('S.D.PASTE SHEET'!AC1485="","",'S.D.PASTE SHEET'!AC1485)</f>
        <v/>
      </c>
      <c s="72" t="str">
        <f>IF('S.D.PASTE SHEET'!AD1485="","",'S.D.PASTE SHEET'!AD1485)</f>
        <v/>
      </c>
      <c s="74"/>
      <c s="70" t="str">
        <f>IF(AK1485="","",IF(AK1485&gt;0,COUNT($AG$2:AG1485),""))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IF(BC1485="","",IF(BC1485&gt;0,COUNT($AY$2:AY1485),""))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6" spans="1:157" ht="15.75" customHeight="1">
      <c r="A1486" s="72" t="str">
        <f>IF('S.D.PASTE SHEET'!A1486="","",'S.D.PASTE SHEET'!A1486)</f>
        <v/>
      </c>
      <c s="72" t="str">
        <f>IF('S.D.PASTE SHEET'!B1486="","",'S.D.PASTE SHEET'!B1486)</f>
        <v/>
      </c>
      <c s="72" t="str">
        <f>IF('S.D.PASTE SHEET'!C1486="","",'S.D.PASTE SHEET'!C1486)</f>
        <v/>
      </c>
      <c s="73" t="str">
        <f>IF('S.D.PASTE SHEET'!D1486="","",'S.D.PASTE SHEET'!D1486)</f>
        <v/>
      </c>
      <c s="72" t="str">
        <f>IF('S.D.PASTE SHEET'!E1486="","",UPPER('S.D.PASTE SHEET'!E1486))</f>
        <v/>
      </c>
      <c s="72" t="str">
        <f>IF('S.D.PASTE SHEET'!F1486="","",'S.D.PASTE SHEET'!F1486)</f>
        <v/>
      </c>
      <c s="72" t="str">
        <f>IF('S.D.PASTE SHEET'!G1486="","",UPPER('S.D.PASTE SHEET'!G1486))</f>
        <v/>
      </c>
      <c s="72" t="str">
        <f>IF('S.D.PASTE SHEET'!H1486="","",UPPER('S.D.PASTE SHEET'!H1486))</f>
        <v/>
      </c>
      <c s="72" t="str">
        <f>IF('S.D.PASTE SHEET'!I1486="","",'S.D.PASTE SHEET'!I1486)</f>
        <v/>
      </c>
      <c s="73" t="str">
        <f>IF('S.D.PASTE SHEET'!J1486="","",'S.D.PASTE SHEET'!J1486)</f>
        <v/>
      </c>
      <c s="72" t="str">
        <f>IF('S.D.PASTE SHEET'!K1486="","",'S.D.PASTE SHEET'!K1486)</f>
        <v/>
      </c>
      <c s="72" t="str">
        <f>IF('S.D.PASTE SHEET'!L1486="","",'S.D.PASTE SHEET'!L1486)</f>
        <v/>
      </c>
      <c s="72" t="str">
        <f>IF('S.D.PASTE SHEET'!M1486="","",'S.D.PASTE SHEET'!M1486)</f>
        <v/>
      </c>
      <c s="72" t="str">
        <f>IF('S.D.PASTE SHEET'!N1486="","",'S.D.PASTE SHEET'!N1486)</f>
        <v/>
      </c>
      <c s="72" t="str">
        <f>IF('S.D.PASTE SHEET'!O1486="","",'S.D.PASTE SHEET'!O1486)</f>
        <v/>
      </c>
      <c s="72" t="str">
        <f>IF('S.D.PASTE SHEET'!P1486="","",'S.D.PASTE SHEET'!P1486)</f>
        <v/>
      </c>
      <c s="72" t="str">
        <f>IF('S.D.PASTE SHEET'!Q1486="","",'S.D.PASTE SHEET'!Q1486)</f>
        <v/>
      </c>
      <c s="72" t="str">
        <f>IF('S.D.PASTE SHEET'!R1486="","",'S.D.PASTE SHEET'!R1486)</f>
        <v/>
      </c>
      <c s="72" t="str">
        <f>IF('S.D.PASTE SHEET'!S1486="","",'S.D.PASTE SHEET'!S1486)</f>
        <v/>
      </c>
      <c s="72" t="str">
        <f>IF('S.D.PASTE SHEET'!T1486="","",'S.D.PASTE SHEET'!T1486)</f>
        <v/>
      </c>
      <c s="72" t="str">
        <f>IF('S.D.PASTE SHEET'!U1486="","",'S.D.PASTE SHEET'!U1486)</f>
        <v/>
      </c>
      <c s="72" t="str">
        <f>IF('S.D.PASTE SHEET'!V1486="","",'S.D.PASTE SHEET'!V1486)</f>
        <v/>
      </c>
      <c s="72" t="str">
        <f>IF('S.D.PASTE SHEET'!W1486="","",'S.D.PASTE SHEET'!W1486)</f>
        <v/>
      </c>
      <c s="72" t="str">
        <f>IF('S.D.PASTE SHEET'!X1486="","",'S.D.PASTE SHEET'!X1486)</f>
        <v/>
      </c>
      <c s="72" t="str">
        <f>IF('S.D.PASTE SHEET'!Y1486="","",'S.D.PASTE SHEET'!Y1486)</f>
        <v/>
      </c>
      <c s="72" t="str">
        <f>IF('S.D.PASTE SHEET'!Z1486="","",'S.D.PASTE SHEET'!Z1486)</f>
        <v/>
      </c>
      <c s="72" t="str">
        <f>IF('S.D.PASTE SHEET'!AA1486="","",'S.D.PASTE SHEET'!AA1486)</f>
        <v/>
      </c>
      <c s="72" t="str">
        <f>IF('S.D.PASTE SHEET'!AB1486="","",'S.D.PASTE SHEET'!AB1486)</f>
        <v/>
      </c>
      <c s="72" t="str">
        <f>IF('S.D.PASTE SHEET'!AC1486="","",'S.D.PASTE SHEET'!AC1486)</f>
        <v/>
      </c>
      <c s="72" t="str">
        <f>IF('S.D.PASTE SHEET'!AD1486="","",'S.D.PASTE SHEET'!AD1486)</f>
        <v/>
      </c>
      <c s="74"/>
      <c s="70" t="str">
        <f>IF(AK1486="","",IF(AK1486&gt;0,COUNT($AG$2:AG1486),""))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IF(BC1486="","",IF(BC1486&gt;0,COUNT($AY$2:AY1486),""))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7" spans="1:157" ht="15.75" customHeight="1">
      <c r="A1487" s="72" t="str">
        <f>IF('S.D.PASTE SHEET'!A1487="","",'S.D.PASTE SHEET'!A1487)</f>
        <v/>
      </c>
      <c s="72" t="str">
        <f>IF('S.D.PASTE SHEET'!B1487="","",'S.D.PASTE SHEET'!B1487)</f>
        <v/>
      </c>
      <c s="72" t="str">
        <f>IF('S.D.PASTE SHEET'!C1487="","",'S.D.PASTE SHEET'!C1487)</f>
        <v/>
      </c>
      <c s="73" t="str">
        <f>IF('S.D.PASTE SHEET'!D1487="","",'S.D.PASTE SHEET'!D1487)</f>
        <v/>
      </c>
      <c s="72" t="str">
        <f>IF('S.D.PASTE SHEET'!E1487="","",UPPER('S.D.PASTE SHEET'!E1487))</f>
        <v/>
      </c>
      <c s="72" t="str">
        <f>IF('S.D.PASTE SHEET'!F1487="","",'S.D.PASTE SHEET'!F1487)</f>
        <v/>
      </c>
      <c s="72" t="str">
        <f>IF('S.D.PASTE SHEET'!G1487="","",UPPER('S.D.PASTE SHEET'!G1487))</f>
        <v/>
      </c>
      <c s="72" t="str">
        <f>IF('S.D.PASTE SHEET'!H1487="","",UPPER('S.D.PASTE SHEET'!H1487))</f>
        <v/>
      </c>
      <c s="72" t="str">
        <f>IF('S.D.PASTE SHEET'!I1487="","",'S.D.PASTE SHEET'!I1487)</f>
        <v/>
      </c>
      <c s="73" t="str">
        <f>IF('S.D.PASTE SHEET'!J1487="","",'S.D.PASTE SHEET'!J1487)</f>
        <v/>
      </c>
      <c s="72" t="str">
        <f>IF('S.D.PASTE SHEET'!K1487="","",'S.D.PASTE SHEET'!K1487)</f>
        <v/>
      </c>
      <c s="72" t="str">
        <f>IF('S.D.PASTE SHEET'!L1487="","",'S.D.PASTE SHEET'!L1487)</f>
        <v/>
      </c>
      <c s="72" t="str">
        <f>IF('S.D.PASTE SHEET'!M1487="","",'S.D.PASTE SHEET'!M1487)</f>
        <v/>
      </c>
      <c s="72" t="str">
        <f>IF('S.D.PASTE SHEET'!N1487="","",'S.D.PASTE SHEET'!N1487)</f>
        <v/>
      </c>
      <c s="72" t="str">
        <f>IF('S.D.PASTE SHEET'!O1487="","",'S.D.PASTE SHEET'!O1487)</f>
        <v/>
      </c>
      <c s="72" t="str">
        <f>IF('S.D.PASTE SHEET'!P1487="","",'S.D.PASTE SHEET'!P1487)</f>
        <v/>
      </c>
      <c s="72" t="str">
        <f>IF('S.D.PASTE SHEET'!Q1487="","",'S.D.PASTE SHEET'!Q1487)</f>
        <v/>
      </c>
      <c s="72" t="str">
        <f>IF('S.D.PASTE SHEET'!R1487="","",'S.D.PASTE SHEET'!R1487)</f>
        <v/>
      </c>
      <c s="72" t="str">
        <f>IF('S.D.PASTE SHEET'!S1487="","",'S.D.PASTE SHEET'!S1487)</f>
        <v/>
      </c>
      <c s="72" t="str">
        <f>IF('S.D.PASTE SHEET'!T1487="","",'S.D.PASTE SHEET'!T1487)</f>
        <v/>
      </c>
      <c s="72" t="str">
        <f>IF('S.D.PASTE SHEET'!U1487="","",'S.D.PASTE SHEET'!U1487)</f>
        <v/>
      </c>
      <c s="72" t="str">
        <f>IF('S.D.PASTE SHEET'!V1487="","",'S.D.PASTE SHEET'!V1487)</f>
        <v/>
      </c>
      <c s="72" t="str">
        <f>IF('S.D.PASTE SHEET'!W1487="","",'S.D.PASTE SHEET'!W1487)</f>
        <v/>
      </c>
      <c s="72" t="str">
        <f>IF('S.D.PASTE SHEET'!X1487="","",'S.D.PASTE SHEET'!X1487)</f>
        <v/>
      </c>
      <c s="72" t="str">
        <f>IF('S.D.PASTE SHEET'!Y1487="","",'S.D.PASTE SHEET'!Y1487)</f>
        <v/>
      </c>
      <c s="72" t="str">
        <f>IF('S.D.PASTE SHEET'!Z1487="","",'S.D.PASTE SHEET'!Z1487)</f>
        <v/>
      </c>
      <c s="72" t="str">
        <f>IF('S.D.PASTE SHEET'!AA1487="","",'S.D.PASTE SHEET'!AA1487)</f>
        <v/>
      </c>
      <c s="72" t="str">
        <f>IF('S.D.PASTE SHEET'!AB1487="","",'S.D.PASTE SHEET'!AB1487)</f>
        <v/>
      </c>
      <c s="72" t="str">
        <f>IF('S.D.PASTE SHEET'!AC1487="","",'S.D.PASTE SHEET'!AC1487)</f>
        <v/>
      </c>
      <c s="72" t="str">
        <f>IF('S.D.PASTE SHEET'!AD1487="","",'S.D.PASTE SHEET'!AD1487)</f>
        <v/>
      </c>
      <c s="74"/>
      <c s="70" t="str">
        <f>IF(AK1487="","",IF(AK1487&gt;0,COUNT($AG$2:AG1487),""))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IF(BC1487="","",IF(BC1487&gt;0,COUNT($AY$2:AY1487),""))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8" spans="1:157" ht="15.75" customHeight="1">
      <c r="A1488" s="72" t="str">
        <f>IF('S.D.PASTE SHEET'!A1488="","",'S.D.PASTE SHEET'!A1488)</f>
        <v/>
      </c>
      <c s="72" t="str">
        <f>IF('S.D.PASTE SHEET'!B1488="","",'S.D.PASTE SHEET'!B1488)</f>
        <v/>
      </c>
      <c s="72" t="str">
        <f>IF('S.D.PASTE SHEET'!C1488="","",'S.D.PASTE SHEET'!C1488)</f>
        <v/>
      </c>
      <c s="73" t="str">
        <f>IF('S.D.PASTE SHEET'!D1488="","",'S.D.PASTE SHEET'!D1488)</f>
        <v/>
      </c>
      <c s="72" t="str">
        <f>IF('S.D.PASTE SHEET'!E1488="","",UPPER('S.D.PASTE SHEET'!E1488))</f>
        <v/>
      </c>
      <c s="72" t="str">
        <f>IF('S.D.PASTE SHEET'!F1488="","",'S.D.PASTE SHEET'!F1488)</f>
        <v/>
      </c>
      <c s="72" t="str">
        <f>IF('S.D.PASTE SHEET'!G1488="","",UPPER('S.D.PASTE SHEET'!G1488))</f>
        <v/>
      </c>
      <c s="72" t="str">
        <f>IF('S.D.PASTE SHEET'!H1488="","",UPPER('S.D.PASTE SHEET'!H1488))</f>
        <v/>
      </c>
      <c s="72" t="str">
        <f>IF('S.D.PASTE SHEET'!I1488="","",'S.D.PASTE SHEET'!I1488)</f>
        <v/>
      </c>
      <c s="73" t="str">
        <f>IF('S.D.PASTE SHEET'!J1488="","",'S.D.PASTE SHEET'!J1488)</f>
        <v/>
      </c>
      <c s="72" t="str">
        <f>IF('S.D.PASTE SHEET'!K1488="","",'S.D.PASTE SHEET'!K1488)</f>
        <v/>
      </c>
      <c s="72" t="str">
        <f>IF('S.D.PASTE SHEET'!L1488="","",'S.D.PASTE SHEET'!L1488)</f>
        <v/>
      </c>
      <c s="72" t="str">
        <f>IF('S.D.PASTE SHEET'!M1488="","",'S.D.PASTE SHEET'!M1488)</f>
        <v/>
      </c>
      <c s="72" t="str">
        <f>IF('S.D.PASTE SHEET'!N1488="","",'S.D.PASTE SHEET'!N1488)</f>
        <v/>
      </c>
      <c s="72" t="str">
        <f>IF('S.D.PASTE SHEET'!O1488="","",'S.D.PASTE SHEET'!O1488)</f>
        <v/>
      </c>
      <c s="72" t="str">
        <f>IF('S.D.PASTE SHEET'!P1488="","",'S.D.PASTE SHEET'!P1488)</f>
        <v/>
      </c>
      <c s="72" t="str">
        <f>IF('S.D.PASTE SHEET'!Q1488="","",'S.D.PASTE SHEET'!Q1488)</f>
        <v/>
      </c>
      <c s="72" t="str">
        <f>IF('S.D.PASTE SHEET'!R1488="","",'S.D.PASTE SHEET'!R1488)</f>
        <v/>
      </c>
      <c s="72" t="str">
        <f>IF('S.D.PASTE SHEET'!S1488="","",'S.D.PASTE SHEET'!S1488)</f>
        <v/>
      </c>
      <c s="72" t="str">
        <f>IF('S.D.PASTE SHEET'!T1488="","",'S.D.PASTE SHEET'!T1488)</f>
        <v/>
      </c>
      <c s="72" t="str">
        <f>IF('S.D.PASTE SHEET'!U1488="","",'S.D.PASTE SHEET'!U1488)</f>
        <v/>
      </c>
      <c s="72" t="str">
        <f>IF('S.D.PASTE SHEET'!V1488="","",'S.D.PASTE SHEET'!V1488)</f>
        <v/>
      </c>
      <c s="72" t="str">
        <f>IF('S.D.PASTE SHEET'!W1488="","",'S.D.PASTE SHEET'!W1488)</f>
        <v/>
      </c>
      <c s="72" t="str">
        <f>IF('S.D.PASTE SHEET'!X1488="","",'S.D.PASTE SHEET'!X1488)</f>
        <v/>
      </c>
      <c s="72" t="str">
        <f>IF('S.D.PASTE SHEET'!Y1488="","",'S.D.PASTE SHEET'!Y1488)</f>
        <v/>
      </c>
      <c s="72" t="str">
        <f>IF('S.D.PASTE SHEET'!Z1488="","",'S.D.PASTE SHEET'!Z1488)</f>
        <v/>
      </c>
      <c s="72" t="str">
        <f>IF('S.D.PASTE SHEET'!AA1488="","",'S.D.PASTE SHEET'!AA1488)</f>
        <v/>
      </c>
      <c s="72" t="str">
        <f>IF('S.D.PASTE SHEET'!AB1488="","",'S.D.PASTE SHEET'!AB1488)</f>
        <v/>
      </c>
      <c s="72" t="str">
        <f>IF('S.D.PASTE SHEET'!AC1488="","",'S.D.PASTE SHEET'!AC1488)</f>
        <v/>
      </c>
      <c s="72" t="str">
        <f>IF('S.D.PASTE SHEET'!AD1488="","",'S.D.PASTE SHEET'!AD1488)</f>
        <v/>
      </c>
      <c s="74"/>
      <c s="70" t="str">
        <f>IF(AK1488="","",IF(AK1488&gt;0,COUNT($AG$2:AG1488),""))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IF(BC1488="","",IF(BC1488&gt;0,COUNT($AY$2:AY1488),""))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89" spans="1:157" ht="15.75" customHeight="1">
      <c r="A1489" s="72" t="str">
        <f>IF('S.D.PASTE SHEET'!A1489="","",'S.D.PASTE SHEET'!A1489)</f>
        <v/>
      </c>
      <c s="72" t="str">
        <f>IF('S.D.PASTE SHEET'!B1489="","",'S.D.PASTE SHEET'!B1489)</f>
        <v/>
      </c>
      <c s="72" t="str">
        <f>IF('S.D.PASTE SHEET'!C1489="","",'S.D.PASTE SHEET'!C1489)</f>
        <v/>
      </c>
      <c s="73" t="str">
        <f>IF('S.D.PASTE SHEET'!D1489="","",'S.D.PASTE SHEET'!D1489)</f>
        <v/>
      </c>
      <c s="72" t="str">
        <f>IF('S.D.PASTE SHEET'!E1489="","",UPPER('S.D.PASTE SHEET'!E1489))</f>
        <v/>
      </c>
      <c s="72" t="str">
        <f>IF('S.D.PASTE SHEET'!F1489="","",'S.D.PASTE SHEET'!F1489)</f>
        <v/>
      </c>
      <c s="72" t="str">
        <f>IF('S.D.PASTE SHEET'!G1489="","",UPPER('S.D.PASTE SHEET'!G1489))</f>
        <v/>
      </c>
      <c s="72" t="str">
        <f>IF('S.D.PASTE SHEET'!H1489="","",UPPER('S.D.PASTE SHEET'!H1489))</f>
        <v/>
      </c>
      <c s="72" t="str">
        <f>IF('S.D.PASTE SHEET'!I1489="","",'S.D.PASTE SHEET'!I1489)</f>
        <v/>
      </c>
      <c s="73" t="str">
        <f>IF('S.D.PASTE SHEET'!J1489="","",'S.D.PASTE SHEET'!J1489)</f>
        <v/>
      </c>
      <c s="72" t="str">
        <f>IF('S.D.PASTE SHEET'!K1489="","",'S.D.PASTE SHEET'!K1489)</f>
        <v/>
      </c>
      <c s="72" t="str">
        <f>IF('S.D.PASTE SHEET'!L1489="","",'S.D.PASTE SHEET'!L1489)</f>
        <v/>
      </c>
      <c s="72" t="str">
        <f>IF('S.D.PASTE SHEET'!M1489="","",'S.D.PASTE SHEET'!M1489)</f>
        <v/>
      </c>
      <c s="72" t="str">
        <f>IF('S.D.PASTE SHEET'!N1489="","",'S.D.PASTE SHEET'!N1489)</f>
        <v/>
      </c>
      <c s="72" t="str">
        <f>IF('S.D.PASTE SHEET'!O1489="","",'S.D.PASTE SHEET'!O1489)</f>
        <v/>
      </c>
      <c s="72" t="str">
        <f>IF('S.D.PASTE SHEET'!P1489="","",'S.D.PASTE SHEET'!P1489)</f>
        <v/>
      </c>
      <c s="72" t="str">
        <f>IF('S.D.PASTE SHEET'!Q1489="","",'S.D.PASTE SHEET'!Q1489)</f>
        <v/>
      </c>
      <c s="72" t="str">
        <f>IF('S.D.PASTE SHEET'!R1489="","",'S.D.PASTE SHEET'!R1489)</f>
        <v/>
      </c>
      <c s="72" t="str">
        <f>IF('S.D.PASTE SHEET'!S1489="","",'S.D.PASTE SHEET'!S1489)</f>
        <v/>
      </c>
      <c s="72" t="str">
        <f>IF('S.D.PASTE SHEET'!T1489="","",'S.D.PASTE SHEET'!T1489)</f>
        <v/>
      </c>
      <c s="72" t="str">
        <f>IF('S.D.PASTE SHEET'!U1489="","",'S.D.PASTE SHEET'!U1489)</f>
        <v/>
      </c>
      <c s="72" t="str">
        <f>IF('S.D.PASTE SHEET'!V1489="","",'S.D.PASTE SHEET'!V1489)</f>
        <v/>
      </c>
      <c s="72" t="str">
        <f>IF('S.D.PASTE SHEET'!W1489="","",'S.D.PASTE SHEET'!W1489)</f>
        <v/>
      </c>
      <c s="72" t="str">
        <f>IF('S.D.PASTE SHEET'!X1489="","",'S.D.PASTE SHEET'!X1489)</f>
        <v/>
      </c>
      <c s="72" t="str">
        <f>IF('S.D.PASTE SHEET'!Y1489="","",'S.D.PASTE SHEET'!Y1489)</f>
        <v/>
      </c>
      <c s="72" t="str">
        <f>IF('S.D.PASTE SHEET'!Z1489="","",'S.D.PASTE SHEET'!Z1489)</f>
        <v/>
      </c>
      <c s="72" t="str">
        <f>IF('S.D.PASTE SHEET'!AA1489="","",'S.D.PASTE SHEET'!AA1489)</f>
        <v/>
      </c>
      <c s="72" t="str">
        <f>IF('S.D.PASTE SHEET'!AB1489="","",'S.D.PASTE SHEET'!AB1489)</f>
        <v/>
      </c>
      <c s="72" t="str">
        <f>IF('S.D.PASTE SHEET'!AC1489="","",'S.D.PASTE SHEET'!AC1489)</f>
        <v/>
      </c>
      <c s="72" t="str">
        <f>IF('S.D.PASTE SHEET'!AD1489="","",'S.D.PASTE SHEET'!AD1489)</f>
        <v/>
      </c>
      <c s="74"/>
      <c s="70" t="str">
        <f>IF(AK1489="","",IF(AK1489&gt;0,COUNT($AG$2:AG1489),""))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IF(BC1489="","",IF(BC1489&gt;0,COUNT($AY$2:AY1489),""))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0" spans="1:157" ht="15.75" customHeight="1">
      <c r="A1490" s="72" t="str">
        <f>IF('S.D.PASTE SHEET'!A1490="","",'S.D.PASTE SHEET'!A1490)</f>
        <v/>
      </c>
      <c s="72" t="str">
        <f>IF('S.D.PASTE SHEET'!B1490="","",'S.D.PASTE SHEET'!B1490)</f>
        <v/>
      </c>
      <c s="72" t="str">
        <f>IF('S.D.PASTE SHEET'!C1490="","",'S.D.PASTE SHEET'!C1490)</f>
        <v/>
      </c>
      <c s="73" t="str">
        <f>IF('S.D.PASTE SHEET'!D1490="","",'S.D.PASTE SHEET'!D1490)</f>
        <v/>
      </c>
      <c s="72" t="str">
        <f>IF('S.D.PASTE SHEET'!E1490="","",UPPER('S.D.PASTE SHEET'!E1490))</f>
        <v/>
      </c>
      <c s="72" t="str">
        <f>IF('S.D.PASTE SHEET'!F1490="","",'S.D.PASTE SHEET'!F1490)</f>
        <v/>
      </c>
      <c s="72" t="str">
        <f>IF('S.D.PASTE SHEET'!G1490="","",UPPER('S.D.PASTE SHEET'!G1490))</f>
        <v/>
      </c>
      <c s="72" t="str">
        <f>IF('S.D.PASTE SHEET'!H1490="","",UPPER('S.D.PASTE SHEET'!H1490))</f>
        <v/>
      </c>
      <c s="72" t="str">
        <f>IF('S.D.PASTE SHEET'!I1490="","",'S.D.PASTE SHEET'!I1490)</f>
        <v/>
      </c>
      <c s="73" t="str">
        <f>IF('S.D.PASTE SHEET'!J1490="","",'S.D.PASTE SHEET'!J1490)</f>
        <v/>
      </c>
      <c s="72" t="str">
        <f>IF('S.D.PASTE SHEET'!K1490="","",'S.D.PASTE SHEET'!K1490)</f>
        <v/>
      </c>
      <c s="72" t="str">
        <f>IF('S.D.PASTE SHEET'!L1490="","",'S.D.PASTE SHEET'!L1490)</f>
        <v/>
      </c>
      <c s="72" t="str">
        <f>IF('S.D.PASTE SHEET'!M1490="","",'S.D.PASTE SHEET'!M1490)</f>
        <v/>
      </c>
      <c s="72" t="str">
        <f>IF('S.D.PASTE SHEET'!N1490="","",'S.D.PASTE SHEET'!N1490)</f>
        <v/>
      </c>
      <c s="72" t="str">
        <f>IF('S.D.PASTE SHEET'!O1490="","",'S.D.PASTE SHEET'!O1490)</f>
        <v/>
      </c>
      <c s="72" t="str">
        <f>IF('S.D.PASTE SHEET'!P1490="","",'S.D.PASTE SHEET'!P1490)</f>
        <v/>
      </c>
      <c s="72" t="str">
        <f>IF('S.D.PASTE SHEET'!Q1490="","",'S.D.PASTE SHEET'!Q1490)</f>
        <v/>
      </c>
      <c s="72" t="str">
        <f>IF('S.D.PASTE SHEET'!R1490="","",'S.D.PASTE SHEET'!R1490)</f>
        <v/>
      </c>
      <c s="72" t="str">
        <f>IF('S.D.PASTE SHEET'!S1490="","",'S.D.PASTE SHEET'!S1490)</f>
        <v/>
      </c>
      <c s="72" t="str">
        <f>IF('S.D.PASTE SHEET'!T1490="","",'S.D.PASTE SHEET'!T1490)</f>
        <v/>
      </c>
      <c s="72" t="str">
        <f>IF('S.D.PASTE SHEET'!U1490="","",'S.D.PASTE SHEET'!U1490)</f>
        <v/>
      </c>
      <c s="72" t="str">
        <f>IF('S.D.PASTE SHEET'!V1490="","",'S.D.PASTE SHEET'!V1490)</f>
        <v/>
      </c>
      <c s="72" t="str">
        <f>IF('S.D.PASTE SHEET'!W1490="","",'S.D.PASTE SHEET'!W1490)</f>
        <v/>
      </c>
      <c s="72" t="str">
        <f>IF('S.D.PASTE SHEET'!X1490="","",'S.D.PASTE SHEET'!X1490)</f>
        <v/>
      </c>
      <c s="72" t="str">
        <f>IF('S.D.PASTE SHEET'!Y1490="","",'S.D.PASTE SHEET'!Y1490)</f>
        <v/>
      </c>
      <c s="72" t="str">
        <f>IF('S.D.PASTE SHEET'!Z1490="","",'S.D.PASTE SHEET'!Z1490)</f>
        <v/>
      </c>
      <c s="72" t="str">
        <f>IF('S.D.PASTE SHEET'!AA1490="","",'S.D.PASTE SHEET'!AA1490)</f>
        <v/>
      </c>
      <c s="72" t="str">
        <f>IF('S.D.PASTE SHEET'!AB1490="","",'S.D.PASTE SHEET'!AB1490)</f>
        <v/>
      </c>
      <c s="72" t="str">
        <f>IF('S.D.PASTE SHEET'!AC1490="","",'S.D.PASTE SHEET'!AC1490)</f>
        <v/>
      </c>
      <c s="72" t="str">
        <f>IF('S.D.PASTE SHEET'!AD1490="","",'S.D.PASTE SHEET'!AD1490)</f>
        <v/>
      </c>
      <c s="74"/>
      <c s="70" t="str">
        <f>IF(AK1490="","",IF(AK1490&gt;0,COUNT($AG$2:AG1490),""))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IF(BC1490="","",IF(BC1490&gt;0,COUNT($AY$2:AY1490),""))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1" spans="1:157" ht="15.75" customHeight="1">
      <c r="A1491" s="72" t="str">
        <f>IF('S.D.PASTE SHEET'!A1491="","",'S.D.PASTE SHEET'!A1491)</f>
        <v/>
      </c>
      <c s="72" t="str">
        <f>IF('S.D.PASTE SHEET'!B1491="","",'S.D.PASTE SHEET'!B1491)</f>
        <v/>
      </c>
      <c s="72" t="str">
        <f>IF('S.D.PASTE SHEET'!C1491="","",'S.D.PASTE SHEET'!C1491)</f>
        <v/>
      </c>
      <c s="73" t="str">
        <f>IF('S.D.PASTE SHEET'!D1491="","",'S.D.PASTE SHEET'!D1491)</f>
        <v/>
      </c>
      <c s="72" t="str">
        <f>IF('S.D.PASTE SHEET'!E1491="","",UPPER('S.D.PASTE SHEET'!E1491))</f>
        <v/>
      </c>
      <c s="72" t="str">
        <f>IF('S.D.PASTE SHEET'!F1491="","",'S.D.PASTE SHEET'!F1491)</f>
        <v/>
      </c>
      <c s="72" t="str">
        <f>IF('S.D.PASTE SHEET'!G1491="","",UPPER('S.D.PASTE SHEET'!G1491))</f>
        <v/>
      </c>
      <c s="72" t="str">
        <f>IF('S.D.PASTE SHEET'!H1491="","",UPPER('S.D.PASTE SHEET'!H1491))</f>
        <v/>
      </c>
      <c s="72" t="str">
        <f>IF('S.D.PASTE SHEET'!I1491="","",'S.D.PASTE SHEET'!I1491)</f>
        <v/>
      </c>
      <c s="73" t="str">
        <f>IF('S.D.PASTE SHEET'!J1491="","",'S.D.PASTE SHEET'!J1491)</f>
        <v/>
      </c>
      <c s="72" t="str">
        <f>IF('S.D.PASTE SHEET'!K1491="","",'S.D.PASTE SHEET'!K1491)</f>
        <v/>
      </c>
      <c s="72" t="str">
        <f>IF('S.D.PASTE SHEET'!L1491="","",'S.D.PASTE SHEET'!L1491)</f>
        <v/>
      </c>
      <c s="72" t="str">
        <f>IF('S.D.PASTE SHEET'!M1491="","",'S.D.PASTE SHEET'!M1491)</f>
        <v/>
      </c>
      <c s="72" t="str">
        <f>IF('S.D.PASTE SHEET'!N1491="","",'S.D.PASTE SHEET'!N1491)</f>
        <v/>
      </c>
      <c s="72" t="str">
        <f>IF('S.D.PASTE SHEET'!O1491="","",'S.D.PASTE SHEET'!O1491)</f>
        <v/>
      </c>
      <c s="72" t="str">
        <f>IF('S.D.PASTE SHEET'!P1491="","",'S.D.PASTE SHEET'!P1491)</f>
        <v/>
      </c>
      <c s="72" t="str">
        <f>IF('S.D.PASTE SHEET'!Q1491="","",'S.D.PASTE SHEET'!Q1491)</f>
        <v/>
      </c>
      <c s="72" t="str">
        <f>IF('S.D.PASTE SHEET'!R1491="","",'S.D.PASTE SHEET'!R1491)</f>
        <v/>
      </c>
      <c s="72" t="str">
        <f>IF('S.D.PASTE SHEET'!S1491="","",'S.D.PASTE SHEET'!S1491)</f>
        <v/>
      </c>
      <c s="72" t="str">
        <f>IF('S.D.PASTE SHEET'!T1491="","",'S.D.PASTE SHEET'!T1491)</f>
        <v/>
      </c>
      <c s="72" t="str">
        <f>IF('S.D.PASTE SHEET'!U1491="","",'S.D.PASTE SHEET'!U1491)</f>
        <v/>
      </c>
      <c s="72" t="str">
        <f>IF('S.D.PASTE SHEET'!V1491="","",'S.D.PASTE SHEET'!V1491)</f>
        <v/>
      </c>
      <c s="72" t="str">
        <f>IF('S.D.PASTE SHEET'!W1491="","",'S.D.PASTE SHEET'!W1491)</f>
        <v/>
      </c>
      <c s="72" t="str">
        <f>IF('S.D.PASTE SHEET'!X1491="","",'S.D.PASTE SHEET'!X1491)</f>
        <v/>
      </c>
      <c s="72" t="str">
        <f>IF('S.D.PASTE SHEET'!Y1491="","",'S.D.PASTE SHEET'!Y1491)</f>
        <v/>
      </c>
      <c s="72" t="str">
        <f>IF('S.D.PASTE SHEET'!Z1491="","",'S.D.PASTE SHEET'!Z1491)</f>
        <v/>
      </c>
      <c s="72" t="str">
        <f>IF('S.D.PASTE SHEET'!AA1491="","",'S.D.PASTE SHEET'!AA1491)</f>
        <v/>
      </c>
      <c s="72" t="str">
        <f>IF('S.D.PASTE SHEET'!AB1491="","",'S.D.PASTE SHEET'!AB1491)</f>
        <v/>
      </c>
      <c s="72" t="str">
        <f>IF('S.D.PASTE SHEET'!AC1491="","",'S.D.PASTE SHEET'!AC1491)</f>
        <v/>
      </c>
      <c s="72" t="str">
        <f>IF('S.D.PASTE SHEET'!AD1491="","",'S.D.PASTE SHEET'!AD1491)</f>
        <v/>
      </c>
      <c s="74"/>
      <c s="70" t="str">
        <f>IF(AK1491="","",IF(AK1491&gt;0,COUNT($AG$2:AG1491),""))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IF(BC1491="","",IF(BC1491&gt;0,COUNT($AY$2:AY1491),""))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2" spans="1:157" ht="15.75" customHeight="1">
      <c r="A1492" s="72" t="str">
        <f>IF('S.D.PASTE SHEET'!A1492="","",'S.D.PASTE SHEET'!A1492)</f>
        <v/>
      </c>
      <c s="72" t="str">
        <f>IF('S.D.PASTE SHEET'!B1492="","",'S.D.PASTE SHEET'!B1492)</f>
        <v/>
      </c>
      <c s="72" t="str">
        <f>IF('S.D.PASTE SHEET'!C1492="","",'S.D.PASTE SHEET'!C1492)</f>
        <v/>
      </c>
      <c s="73" t="str">
        <f>IF('S.D.PASTE SHEET'!D1492="","",'S.D.PASTE SHEET'!D1492)</f>
        <v/>
      </c>
      <c s="72" t="str">
        <f>IF('S.D.PASTE SHEET'!E1492="","",UPPER('S.D.PASTE SHEET'!E1492))</f>
        <v/>
      </c>
      <c s="72" t="str">
        <f>IF('S.D.PASTE SHEET'!F1492="","",'S.D.PASTE SHEET'!F1492)</f>
        <v/>
      </c>
      <c s="72" t="str">
        <f>IF('S.D.PASTE SHEET'!G1492="","",UPPER('S.D.PASTE SHEET'!G1492))</f>
        <v/>
      </c>
      <c s="72" t="str">
        <f>IF('S.D.PASTE SHEET'!H1492="","",UPPER('S.D.PASTE SHEET'!H1492))</f>
        <v/>
      </c>
      <c s="72" t="str">
        <f>IF('S.D.PASTE SHEET'!I1492="","",'S.D.PASTE SHEET'!I1492)</f>
        <v/>
      </c>
      <c s="73" t="str">
        <f>IF('S.D.PASTE SHEET'!J1492="","",'S.D.PASTE SHEET'!J1492)</f>
        <v/>
      </c>
      <c s="72" t="str">
        <f>IF('S.D.PASTE SHEET'!K1492="","",'S.D.PASTE SHEET'!K1492)</f>
        <v/>
      </c>
      <c s="72" t="str">
        <f>IF('S.D.PASTE SHEET'!L1492="","",'S.D.PASTE SHEET'!L1492)</f>
        <v/>
      </c>
      <c s="72" t="str">
        <f>IF('S.D.PASTE SHEET'!M1492="","",'S.D.PASTE SHEET'!M1492)</f>
        <v/>
      </c>
      <c s="72" t="str">
        <f>IF('S.D.PASTE SHEET'!N1492="","",'S.D.PASTE SHEET'!N1492)</f>
        <v/>
      </c>
      <c s="72" t="str">
        <f>IF('S.D.PASTE SHEET'!O1492="","",'S.D.PASTE SHEET'!O1492)</f>
        <v/>
      </c>
      <c s="72" t="str">
        <f>IF('S.D.PASTE SHEET'!P1492="","",'S.D.PASTE SHEET'!P1492)</f>
        <v/>
      </c>
      <c s="72" t="str">
        <f>IF('S.D.PASTE SHEET'!Q1492="","",'S.D.PASTE SHEET'!Q1492)</f>
        <v/>
      </c>
      <c s="72" t="str">
        <f>IF('S.D.PASTE SHEET'!R1492="","",'S.D.PASTE SHEET'!R1492)</f>
        <v/>
      </c>
      <c s="72" t="str">
        <f>IF('S.D.PASTE SHEET'!S1492="","",'S.D.PASTE SHEET'!S1492)</f>
        <v/>
      </c>
      <c s="72" t="str">
        <f>IF('S.D.PASTE SHEET'!T1492="","",'S.D.PASTE SHEET'!T1492)</f>
        <v/>
      </c>
      <c s="72" t="str">
        <f>IF('S.D.PASTE SHEET'!U1492="","",'S.D.PASTE SHEET'!U1492)</f>
        <v/>
      </c>
      <c s="72" t="str">
        <f>IF('S.D.PASTE SHEET'!V1492="","",'S.D.PASTE SHEET'!V1492)</f>
        <v/>
      </c>
      <c s="72" t="str">
        <f>IF('S.D.PASTE SHEET'!W1492="","",'S.D.PASTE SHEET'!W1492)</f>
        <v/>
      </c>
      <c s="72" t="str">
        <f>IF('S.D.PASTE SHEET'!X1492="","",'S.D.PASTE SHEET'!X1492)</f>
        <v/>
      </c>
      <c s="72" t="str">
        <f>IF('S.D.PASTE SHEET'!Y1492="","",'S.D.PASTE SHEET'!Y1492)</f>
        <v/>
      </c>
      <c s="72" t="str">
        <f>IF('S.D.PASTE SHEET'!Z1492="","",'S.D.PASTE SHEET'!Z1492)</f>
        <v/>
      </c>
      <c s="72" t="str">
        <f>IF('S.D.PASTE SHEET'!AA1492="","",'S.D.PASTE SHEET'!AA1492)</f>
        <v/>
      </c>
      <c s="72" t="str">
        <f>IF('S.D.PASTE SHEET'!AB1492="","",'S.D.PASTE SHEET'!AB1492)</f>
        <v/>
      </c>
      <c s="72" t="str">
        <f>IF('S.D.PASTE SHEET'!AC1492="","",'S.D.PASTE SHEET'!AC1492)</f>
        <v/>
      </c>
      <c s="72" t="str">
        <f>IF('S.D.PASTE SHEET'!AD1492="","",'S.D.PASTE SHEET'!AD1492)</f>
        <v/>
      </c>
      <c s="74"/>
      <c s="70" t="str">
        <f>IF(AK1492="","",IF(AK1492&gt;0,COUNT($AG$2:AG1492),""))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IF(BC1492="","",IF(BC1492&gt;0,COUNT($AY$2:AY1492),""))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3" spans="1:157" ht="15.75" customHeight="1">
      <c r="A1493" s="72" t="str">
        <f>IF('S.D.PASTE SHEET'!A1493="","",'S.D.PASTE SHEET'!A1493)</f>
        <v/>
      </c>
      <c s="72" t="str">
        <f>IF('S.D.PASTE SHEET'!B1493="","",'S.D.PASTE SHEET'!B1493)</f>
        <v/>
      </c>
      <c s="72" t="str">
        <f>IF('S.D.PASTE SHEET'!C1493="","",'S.D.PASTE SHEET'!C1493)</f>
        <v/>
      </c>
      <c s="73" t="str">
        <f>IF('S.D.PASTE SHEET'!D1493="","",'S.D.PASTE SHEET'!D1493)</f>
        <v/>
      </c>
      <c s="72" t="str">
        <f>IF('S.D.PASTE SHEET'!E1493="","",UPPER('S.D.PASTE SHEET'!E1493))</f>
        <v/>
      </c>
      <c s="72" t="str">
        <f>IF('S.D.PASTE SHEET'!F1493="","",'S.D.PASTE SHEET'!F1493)</f>
        <v/>
      </c>
      <c s="72" t="str">
        <f>IF('S.D.PASTE SHEET'!G1493="","",UPPER('S.D.PASTE SHEET'!G1493))</f>
        <v/>
      </c>
      <c s="72" t="str">
        <f>IF('S.D.PASTE SHEET'!H1493="","",UPPER('S.D.PASTE SHEET'!H1493))</f>
        <v/>
      </c>
      <c s="72" t="str">
        <f>IF('S.D.PASTE SHEET'!I1493="","",'S.D.PASTE SHEET'!I1493)</f>
        <v/>
      </c>
      <c s="73" t="str">
        <f>IF('S.D.PASTE SHEET'!J1493="","",'S.D.PASTE SHEET'!J1493)</f>
        <v/>
      </c>
      <c s="72" t="str">
        <f>IF('S.D.PASTE SHEET'!K1493="","",'S.D.PASTE SHEET'!K1493)</f>
        <v/>
      </c>
      <c s="72" t="str">
        <f>IF('S.D.PASTE SHEET'!L1493="","",'S.D.PASTE SHEET'!L1493)</f>
        <v/>
      </c>
      <c s="72" t="str">
        <f>IF('S.D.PASTE SHEET'!M1493="","",'S.D.PASTE SHEET'!M1493)</f>
        <v/>
      </c>
      <c s="72" t="str">
        <f>IF('S.D.PASTE SHEET'!N1493="","",'S.D.PASTE SHEET'!N1493)</f>
        <v/>
      </c>
      <c s="72" t="str">
        <f>IF('S.D.PASTE SHEET'!O1493="","",'S.D.PASTE SHEET'!O1493)</f>
        <v/>
      </c>
      <c s="72" t="str">
        <f>IF('S.D.PASTE SHEET'!P1493="","",'S.D.PASTE SHEET'!P1493)</f>
        <v/>
      </c>
      <c s="72" t="str">
        <f>IF('S.D.PASTE SHEET'!Q1493="","",'S.D.PASTE SHEET'!Q1493)</f>
        <v/>
      </c>
      <c s="72" t="str">
        <f>IF('S.D.PASTE SHEET'!R1493="","",'S.D.PASTE SHEET'!R1493)</f>
        <v/>
      </c>
      <c s="72" t="str">
        <f>IF('S.D.PASTE SHEET'!S1493="","",'S.D.PASTE SHEET'!S1493)</f>
        <v/>
      </c>
      <c s="72" t="str">
        <f>IF('S.D.PASTE SHEET'!T1493="","",'S.D.PASTE SHEET'!T1493)</f>
        <v/>
      </c>
      <c s="72" t="str">
        <f>IF('S.D.PASTE SHEET'!U1493="","",'S.D.PASTE SHEET'!U1493)</f>
        <v/>
      </c>
      <c s="72" t="str">
        <f>IF('S.D.PASTE SHEET'!V1493="","",'S.D.PASTE SHEET'!V1493)</f>
        <v/>
      </c>
      <c s="72" t="str">
        <f>IF('S.D.PASTE SHEET'!W1493="","",'S.D.PASTE SHEET'!W1493)</f>
        <v/>
      </c>
      <c s="72" t="str">
        <f>IF('S.D.PASTE SHEET'!X1493="","",'S.D.PASTE SHEET'!X1493)</f>
        <v/>
      </c>
      <c s="72" t="str">
        <f>IF('S.D.PASTE SHEET'!Y1493="","",'S.D.PASTE SHEET'!Y1493)</f>
        <v/>
      </c>
      <c s="72" t="str">
        <f>IF('S.D.PASTE SHEET'!Z1493="","",'S.D.PASTE SHEET'!Z1493)</f>
        <v/>
      </c>
      <c s="72" t="str">
        <f>IF('S.D.PASTE SHEET'!AA1493="","",'S.D.PASTE SHEET'!AA1493)</f>
        <v/>
      </c>
      <c s="72" t="str">
        <f>IF('S.D.PASTE SHEET'!AB1493="","",'S.D.PASTE SHEET'!AB1493)</f>
        <v/>
      </c>
      <c s="72" t="str">
        <f>IF('S.D.PASTE SHEET'!AC1493="","",'S.D.PASTE SHEET'!AC1493)</f>
        <v/>
      </c>
      <c s="72" t="str">
        <f>IF('S.D.PASTE SHEET'!AD1493="","",'S.D.PASTE SHEET'!AD1493)</f>
        <v/>
      </c>
      <c s="74"/>
      <c s="70" t="str">
        <f>IF(AK1493="","",IF(AK1493&gt;0,COUNT($AG$2:AG1493),""))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IF(BC1493="","",IF(BC1493&gt;0,COUNT($AY$2:AY1493),""))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4" spans="1:157" ht="15.75" customHeight="1">
      <c r="A1494" s="72" t="str">
        <f>IF('S.D.PASTE SHEET'!A1494="","",'S.D.PASTE SHEET'!A1494)</f>
        <v/>
      </c>
      <c s="72" t="str">
        <f>IF('S.D.PASTE SHEET'!B1494="","",'S.D.PASTE SHEET'!B1494)</f>
        <v/>
      </c>
      <c s="72" t="str">
        <f>IF('S.D.PASTE SHEET'!C1494="","",'S.D.PASTE SHEET'!C1494)</f>
        <v/>
      </c>
      <c s="73" t="str">
        <f>IF('S.D.PASTE SHEET'!D1494="","",'S.D.PASTE SHEET'!D1494)</f>
        <v/>
      </c>
      <c s="72" t="str">
        <f>IF('S.D.PASTE SHEET'!E1494="","",UPPER('S.D.PASTE SHEET'!E1494))</f>
        <v/>
      </c>
      <c s="72" t="str">
        <f>IF('S.D.PASTE SHEET'!F1494="","",'S.D.PASTE SHEET'!F1494)</f>
        <v/>
      </c>
      <c s="72" t="str">
        <f>IF('S.D.PASTE SHEET'!G1494="","",UPPER('S.D.PASTE SHEET'!G1494))</f>
        <v/>
      </c>
      <c s="72" t="str">
        <f>IF('S.D.PASTE SHEET'!H1494="","",UPPER('S.D.PASTE SHEET'!H1494))</f>
        <v/>
      </c>
      <c s="72" t="str">
        <f>IF('S.D.PASTE SHEET'!I1494="","",'S.D.PASTE SHEET'!I1494)</f>
        <v/>
      </c>
      <c s="73" t="str">
        <f>IF('S.D.PASTE SHEET'!J1494="","",'S.D.PASTE SHEET'!J1494)</f>
        <v/>
      </c>
      <c s="72" t="str">
        <f>IF('S.D.PASTE SHEET'!K1494="","",'S.D.PASTE SHEET'!K1494)</f>
        <v/>
      </c>
      <c s="72" t="str">
        <f>IF('S.D.PASTE SHEET'!L1494="","",'S.D.PASTE SHEET'!L1494)</f>
        <v/>
      </c>
      <c s="72" t="str">
        <f>IF('S.D.PASTE SHEET'!M1494="","",'S.D.PASTE SHEET'!M1494)</f>
        <v/>
      </c>
      <c s="72" t="str">
        <f>IF('S.D.PASTE SHEET'!N1494="","",'S.D.PASTE SHEET'!N1494)</f>
        <v/>
      </c>
      <c s="72" t="str">
        <f>IF('S.D.PASTE SHEET'!O1494="","",'S.D.PASTE SHEET'!O1494)</f>
        <v/>
      </c>
      <c s="72" t="str">
        <f>IF('S.D.PASTE SHEET'!P1494="","",'S.D.PASTE SHEET'!P1494)</f>
        <v/>
      </c>
      <c s="72" t="str">
        <f>IF('S.D.PASTE SHEET'!Q1494="","",'S.D.PASTE SHEET'!Q1494)</f>
        <v/>
      </c>
      <c s="72" t="str">
        <f>IF('S.D.PASTE SHEET'!R1494="","",'S.D.PASTE SHEET'!R1494)</f>
        <v/>
      </c>
      <c s="72" t="str">
        <f>IF('S.D.PASTE SHEET'!S1494="","",'S.D.PASTE SHEET'!S1494)</f>
        <v/>
      </c>
      <c s="72" t="str">
        <f>IF('S.D.PASTE SHEET'!T1494="","",'S.D.PASTE SHEET'!T1494)</f>
        <v/>
      </c>
      <c s="72" t="str">
        <f>IF('S.D.PASTE SHEET'!U1494="","",'S.D.PASTE SHEET'!U1494)</f>
        <v/>
      </c>
      <c s="72" t="str">
        <f>IF('S.D.PASTE SHEET'!V1494="","",'S.D.PASTE SHEET'!V1494)</f>
        <v/>
      </c>
      <c s="72" t="str">
        <f>IF('S.D.PASTE SHEET'!W1494="","",'S.D.PASTE SHEET'!W1494)</f>
        <v/>
      </c>
      <c s="72" t="str">
        <f>IF('S.D.PASTE SHEET'!X1494="","",'S.D.PASTE SHEET'!X1494)</f>
        <v/>
      </c>
      <c s="72" t="str">
        <f>IF('S.D.PASTE SHEET'!Y1494="","",'S.D.PASTE SHEET'!Y1494)</f>
        <v/>
      </c>
      <c s="72" t="str">
        <f>IF('S.D.PASTE SHEET'!Z1494="","",'S.D.PASTE SHEET'!Z1494)</f>
        <v/>
      </c>
      <c s="72" t="str">
        <f>IF('S.D.PASTE SHEET'!AA1494="","",'S.D.PASTE SHEET'!AA1494)</f>
        <v/>
      </c>
      <c s="72" t="str">
        <f>IF('S.D.PASTE SHEET'!AB1494="","",'S.D.PASTE SHEET'!AB1494)</f>
        <v/>
      </c>
      <c s="72" t="str">
        <f>IF('S.D.PASTE SHEET'!AC1494="","",'S.D.PASTE SHEET'!AC1494)</f>
        <v/>
      </c>
      <c s="72" t="str">
        <f>IF('S.D.PASTE SHEET'!AD1494="","",'S.D.PASTE SHEET'!AD1494)</f>
        <v/>
      </c>
      <c s="74"/>
      <c s="70" t="str">
        <f>IF(AK1494="","",IF(AK1494&gt;0,COUNT($AG$2:AG1494),""))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IF(BC1494="","",IF(BC1494&gt;0,COUNT($AY$2:AY1494),""))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5" spans="1:157" ht="15.75" customHeight="1">
      <c r="A1495" s="72" t="str">
        <f>IF('S.D.PASTE SHEET'!A1495="","",'S.D.PASTE SHEET'!A1495)</f>
        <v/>
      </c>
      <c s="72" t="str">
        <f>IF('S.D.PASTE SHEET'!B1495="","",'S.D.PASTE SHEET'!B1495)</f>
        <v/>
      </c>
      <c s="72" t="str">
        <f>IF('S.D.PASTE SHEET'!C1495="","",'S.D.PASTE SHEET'!C1495)</f>
        <v/>
      </c>
      <c s="73" t="str">
        <f>IF('S.D.PASTE SHEET'!D1495="","",'S.D.PASTE SHEET'!D1495)</f>
        <v/>
      </c>
      <c s="72" t="str">
        <f>IF('S.D.PASTE SHEET'!E1495="","",UPPER('S.D.PASTE SHEET'!E1495))</f>
        <v/>
      </c>
      <c s="72" t="str">
        <f>IF('S.D.PASTE SHEET'!F1495="","",'S.D.PASTE SHEET'!F1495)</f>
        <v/>
      </c>
      <c s="72" t="str">
        <f>IF('S.D.PASTE SHEET'!G1495="","",UPPER('S.D.PASTE SHEET'!G1495))</f>
        <v/>
      </c>
      <c s="72" t="str">
        <f>IF('S.D.PASTE SHEET'!H1495="","",UPPER('S.D.PASTE SHEET'!H1495))</f>
        <v/>
      </c>
      <c s="72" t="str">
        <f>IF('S.D.PASTE SHEET'!I1495="","",'S.D.PASTE SHEET'!I1495)</f>
        <v/>
      </c>
      <c s="73" t="str">
        <f>IF('S.D.PASTE SHEET'!J1495="","",'S.D.PASTE SHEET'!J1495)</f>
        <v/>
      </c>
      <c s="72" t="str">
        <f>IF('S.D.PASTE SHEET'!K1495="","",'S.D.PASTE SHEET'!K1495)</f>
        <v/>
      </c>
      <c s="72" t="str">
        <f>IF('S.D.PASTE SHEET'!L1495="","",'S.D.PASTE SHEET'!L1495)</f>
        <v/>
      </c>
      <c s="72" t="str">
        <f>IF('S.D.PASTE SHEET'!M1495="","",'S.D.PASTE SHEET'!M1495)</f>
        <v/>
      </c>
      <c s="72" t="str">
        <f>IF('S.D.PASTE SHEET'!N1495="","",'S.D.PASTE SHEET'!N1495)</f>
        <v/>
      </c>
      <c s="72" t="str">
        <f>IF('S.D.PASTE SHEET'!O1495="","",'S.D.PASTE SHEET'!O1495)</f>
        <v/>
      </c>
      <c s="72" t="str">
        <f>IF('S.D.PASTE SHEET'!P1495="","",'S.D.PASTE SHEET'!P1495)</f>
        <v/>
      </c>
      <c s="72" t="str">
        <f>IF('S.D.PASTE SHEET'!Q1495="","",'S.D.PASTE SHEET'!Q1495)</f>
        <v/>
      </c>
      <c s="72" t="str">
        <f>IF('S.D.PASTE SHEET'!R1495="","",'S.D.PASTE SHEET'!R1495)</f>
        <v/>
      </c>
      <c s="72" t="str">
        <f>IF('S.D.PASTE SHEET'!S1495="","",'S.D.PASTE SHEET'!S1495)</f>
        <v/>
      </c>
      <c s="72" t="str">
        <f>IF('S.D.PASTE SHEET'!T1495="","",'S.D.PASTE SHEET'!T1495)</f>
        <v/>
      </c>
      <c s="72" t="str">
        <f>IF('S.D.PASTE SHEET'!U1495="","",'S.D.PASTE SHEET'!U1495)</f>
        <v/>
      </c>
      <c s="72" t="str">
        <f>IF('S.D.PASTE SHEET'!V1495="","",'S.D.PASTE SHEET'!V1495)</f>
        <v/>
      </c>
      <c s="72" t="str">
        <f>IF('S.D.PASTE SHEET'!W1495="","",'S.D.PASTE SHEET'!W1495)</f>
        <v/>
      </c>
      <c s="72" t="str">
        <f>IF('S.D.PASTE SHEET'!X1495="","",'S.D.PASTE SHEET'!X1495)</f>
        <v/>
      </c>
      <c s="72" t="str">
        <f>IF('S.D.PASTE SHEET'!Y1495="","",'S.D.PASTE SHEET'!Y1495)</f>
        <v/>
      </c>
      <c s="72" t="str">
        <f>IF('S.D.PASTE SHEET'!Z1495="","",'S.D.PASTE SHEET'!Z1495)</f>
        <v/>
      </c>
      <c s="72" t="str">
        <f>IF('S.D.PASTE SHEET'!AA1495="","",'S.D.PASTE SHEET'!AA1495)</f>
        <v/>
      </c>
      <c s="72" t="str">
        <f>IF('S.D.PASTE SHEET'!AB1495="","",'S.D.PASTE SHEET'!AB1495)</f>
        <v/>
      </c>
      <c s="72" t="str">
        <f>IF('S.D.PASTE SHEET'!AC1495="","",'S.D.PASTE SHEET'!AC1495)</f>
        <v/>
      </c>
      <c s="72" t="str">
        <f>IF('S.D.PASTE SHEET'!AD1495="","",'S.D.PASTE SHEET'!AD1495)</f>
        <v/>
      </c>
      <c s="74"/>
      <c s="70" t="str">
        <f>IF(AK1495="","",IF(AK1495&gt;0,COUNT($AG$2:AG1495),""))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IF(BC1495="","",IF(BC1495&gt;0,COUNT($AY$2:AY1495),""))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6" spans="1:157" ht="15.75" customHeight="1">
      <c r="A1496" s="72" t="str">
        <f>IF('S.D.PASTE SHEET'!A1496="","",'S.D.PASTE SHEET'!A1496)</f>
        <v/>
      </c>
      <c s="72" t="str">
        <f>IF('S.D.PASTE SHEET'!B1496="","",'S.D.PASTE SHEET'!B1496)</f>
        <v/>
      </c>
      <c s="72" t="str">
        <f>IF('S.D.PASTE SHEET'!C1496="","",'S.D.PASTE SHEET'!C1496)</f>
        <v/>
      </c>
      <c s="73" t="str">
        <f>IF('S.D.PASTE SHEET'!D1496="","",'S.D.PASTE SHEET'!D1496)</f>
        <v/>
      </c>
      <c s="72" t="str">
        <f>IF('S.D.PASTE SHEET'!E1496="","",UPPER('S.D.PASTE SHEET'!E1496))</f>
        <v/>
      </c>
      <c s="72" t="str">
        <f>IF('S.D.PASTE SHEET'!F1496="","",'S.D.PASTE SHEET'!F1496)</f>
        <v/>
      </c>
      <c s="72" t="str">
        <f>IF('S.D.PASTE SHEET'!G1496="","",UPPER('S.D.PASTE SHEET'!G1496))</f>
        <v/>
      </c>
      <c s="72" t="str">
        <f>IF('S.D.PASTE SHEET'!H1496="","",UPPER('S.D.PASTE SHEET'!H1496))</f>
        <v/>
      </c>
      <c s="72" t="str">
        <f>IF('S.D.PASTE SHEET'!I1496="","",'S.D.PASTE SHEET'!I1496)</f>
        <v/>
      </c>
      <c s="73" t="str">
        <f>IF('S.D.PASTE SHEET'!J1496="","",'S.D.PASTE SHEET'!J1496)</f>
        <v/>
      </c>
      <c s="72" t="str">
        <f>IF('S.D.PASTE SHEET'!K1496="","",'S.D.PASTE SHEET'!K1496)</f>
        <v/>
      </c>
      <c s="72" t="str">
        <f>IF('S.D.PASTE SHEET'!L1496="","",'S.D.PASTE SHEET'!L1496)</f>
        <v/>
      </c>
      <c s="72" t="str">
        <f>IF('S.D.PASTE SHEET'!M1496="","",'S.D.PASTE SHEET'!M1496)</f>
        <v/>
      </c>
      <c s="72" t="str">
        <f>IF('S.D.PASTE SHEET'!N1496="","",'S.D.PASTE SHEET'!N1496)</f>
        <v/>
      </c>
      <c s="72" t="str">
        <f>IF('S.D.PASTE SHEET'!O1496="","",'S.D.PASTE SHEET'!O1496)</f>
        <v/>
      </c>
      <c s="72" t="str">
        <f>IF('S.D.PASTE SHEET'!P1496="","",'S.D.PASTE SHEET'!P1496)</f>
        <v/>
      </c>
      <c s="72" t="str">
        <f>IF('S.D.PASTE SHEET'!Q1496="","",'S.D.PASTE SHEET'!Q1496)</f>
        <v/>
      </c>
      <c s="72" t="str">
        <f>IF('S.D.PASTE SHEET'!R1496="","",'S.D.PASTE SHEET'!R1496)</f>
        <v/>
      </c>
      <c s="72" t="str">
        <f>IF('S.D.PASTE SHEET'!S1496="","",'S.D.PASTE SHEET'!S1496)</f>
        <v/>
      </c>
      <c s="72" t="str">
        <f>IF('S.D.PASTE SHEET'!T1496="","",'S.D.PASTE SHEET'!T1496)</f>
        <v/>
      </c>
      <c s="72" t="str">
        <f>IF('S.D.PASTE SHEET'!U1496="","",'S.D.PASTE SHEET'!U1496)</f>
        <v/>
      </c>
      <c s="72" t="str">
        <f>IF('S.D.PASTE SHEET'!V1496="","",'S.D.PASTE SHEET'!V1496)</f>
        <v/>
      </c>
      <c s="72" t="str">
        <f>IF('S.D.PASTE SHEET'!W1496="","",'S.D.PASTE SHEET'!W1496)</f>
        <v/>
      </c>
      <c s="72" t="str">
        <f>IF('S.D.PASTE SHEET'!X1496="","",'S.D.PASTE SHEET'!X1496)</f>
        <v/>
      </c>
      <c s="72" t="str">
        <f>IF('S.D.PASTE SHEET'!Y1496="","",'S.D.PASTE SHEET'!Y1496)</f>
        <v/>
      </c>
      <c s="72" t="str">
        <f>IF('S.D.PASTE SHEET'!Z1496="","",'S.D.PASTE SHEET'!Z1496)</f>
        <v/>
      </c>
      <c s="72" t="str">
        <f>IF('S.D.PASTE SHEET'!AA1496="","",'S.D.PASTE SHEET'!AA1496)</f>
        <v/>
      </c>
      <c s="72" t="str">
        <f>IF('S.D.PASTE SHEET'!AB1496="","",'S.D.PASTE SHEET'!AB1496)</f>
        <v/>
      </c>
      <c s="72" t="str">
        <f>IF('S.D.PASTE SHEET'!AC1496="","",'S.D.PASTE SHEET'!AC1496)</f>
        <v/>
      </c>
      <c s="72" t="str">
        <f>IF('S.D.PASTE SHEET'!AD1496="","",'S.D.PASTE SHEET'!AD1496)</f>
        <v/>
      </c>
      <c s="74"/>
      <c s="70" t="str">
        <f>IF(AK1496="","",IF(AK1496&gt;0,COUNT($AG$2:AG1496),""))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IF(BC1496="","",IF(BC1496&gt;0,COUNT($AY$2:AY1496),""))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7" spans="1:157" ht="15.75" customHeight="1">
      <c r="A1497" s="72" t="str">
        <f>IF('S.D.PASTE SHEET'!A1497="","",'S.D.PASTE SHEET'!A1497)</f>
        <v/>
      </c>
      <c s="72" t="str">
        <f>IF('S.D.PASTE SHEET'!B1497="","",'S.D.PASTE SHEET'!B1497)</f>
        <v/>
      </c>
      <c s="72" t="str">
        <f>IF('S.D.PASTE SHEET'!C1497="","",'S.D.PASTE SHEET'!C1497)</f>
        <v/>
      </c>
      <c s="73" t="str">
        <f>IF('S.D.PASTE SHEET'!D1497="","",'S.D.PASTE SHEET'!D1497)</f>
        <v/>
      </c>
      <c s="72" t="str">
        <f>IF('S.D.PASTE SHEET'!E1497="","",UPPER('S.D.PASTE SHEET'!E1497))</f>
        <v/>
      </c>
      <c s="72" t="str">
        <f>IF('S.D.PASTE SHEET'!F1497="","",'S.D.PASTE SHEET'!F1497)</f>
        <v/>
      </c>
      <c s="72" t="str">
        <f>IF('S.D.PASTE SHEET'!G1497="","",UPPER('S.D.PASTE SHEET'!G1497))</f>
        <v/>
      </c>
      <c s="72" t="str">
        <f>IF('S.D.PASTE SHEET'!H1497="","",UPPER('S.D.PASTE SHEET'!H1497))</f>
        <v/>
      </c>
      <c s="72" t="str">
        <f>IF('S.D.PASTE SHEET'!I1497="","",'S.D.PASTE SHEET'!I1497)</f>
        <v/>
      </c>
      <c s="73" t="str">
        <f>IF('S.D.PASTE SHEET'!J1497="","",'S.D.PASTE SHEET'!J1497)</f>
        <v/>
      </c>
      <c s="72" t="str">
        <f>IF('S.D.PASTE SHEET'!K1497="","",'S.D.PASTE SHEET'!K1497)</f>
        <v/>
      </c>
      <c s="72" t="str">
        <f>IF('S.D.PASTE SHEET'!L1497="","",'S.D.PASTE SHEET'!L1497)</f>
        <v/>
      </c>
      <c s="72" t="str">
        <f>IF('S.D.PASTE SHEET'!M1497="","",'S.D.PASTE SHEET'!M1497)</f>
        <v/>
      </c>
      <c s="72" t="str">
        <f>IF('S.D.PASTE SHEET'!N1497="","",'S.D.PASTE SHEET'!N1497)</f>
        <v/>
      </c>
      <c s="72" t="str">
        <f>IF('S.D.PASTE SHEET'!O1497="","",'S.D.PASTE SHEET'!O1497)</f>
        <v/>
      </c>
      <c s="72" t="str">
        <f>IF('S.D.PASTE SHEET'!P1497="","",'S.D.PASTE SHEET'!P1497)</f>
        <v/>
      </c>
      <c s="72" t="str">
        <f>IF('S.D.PASTE SHEET'!Q1497="","",'S.D.PASTE SHEET'!Q1497)</f>
        <v/>
      </c>
      <c s="72" t="str">
        <f>IF('S.D.PASTE SHEET'!R1497="","",'S.D.PASTE SHEET'!R1497)</f>
        <v/>
      </c>
      <c s="72" t="str">
        <f>IF('S.D.PASTE SHEET'!S1497="","",'S.D.PASTE SHEET'!S1497)</f>
        <v/>
      </c>
      <c s="72" t="str">
        <f>IF('S.D.PASTE SHEET'!T1497="","",'S.D.PASTE SHEET'!T1497)</f>
        <v/>
      </c>
      <c s="72" t="str">
        <f>IF('S.D.PASTE SHEET'!U1497="","",'S.D.PASTE SHEET'!U1497)</f>
        <v/>
      </c>
      <c s="72" t="str">
        <f>IF('S.D.PASTE SHEET'!V1497="","",'S.D.PASTE SHEET'!V1497)</f>
        <v/>
      </c>
      <c s="72" t="str">
        <f>IF('S.D.PASTE SHEET'!W1497="","",'S.D.PASTE SHEET'!W1497)</f>
        <v/>
      </c>
      <c s="72" t="str">
        <f>IF('S.D.PASTE SHEET'!X1497="","",'S.D.PASTE SHEET'!X1497)</f>
        <v/>
      </c>
      <c s="72" t="str">
        <f>IF('S.D.PASTE SHEET'!Y1497="","",'S.D.PASTE SHEET'!Y1497)</f>
        <v/>
      </c>
      <c s="72" t="str">
        <f>IF('S.D.PASTE SHEET'!Z1497="","",'S.D.PASTE SHEET'!Z1497)</f>
        <v/>
      </c>
      <c s="72" t="str">
        <f>IF('S.D.PASTE SHEET'!AA1497="","",'S.D.PASTE SHEET'!AA1497)</f>
        <v/>
      </c>
      <c s="72" t="str">
        <f>IF('S.D.PASTE SHEET'!AB1497="","",'S.D.PASTE SHEET'!AB1497)</f>
        <v/>
      </c>
      <c s="72" t="str">
        <f>IF('S.D.PASTE SHEET'!AC1497="","",'S.D.PASTE SHEET'!AC1497)</f>
        <v/>
      </c>
      <c s="72" t="str">
        <f>IF('S.D.PASTE SHEET'!AD1497="","",'S.D.PASTE SHEET'!AD1497)</f>
        <v/>
      </c>
      <c s="74"/>
      <c s="70" t="str">
        <f>IF(AK1497="","",IF(AK1497&gt;0,COUNT($AG$2:AG1497),""))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IF(BC1497="","",IF(BC1497&gt;0,COUNT($AY$2:AY1497),""))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8" spans="1:157" ht="15.75" customHeight="1">
      <c r="A1498" s="72" t="str">
        <f>IF('S.D.PASTE SHEET'!A1498="","",'S.D.PASTE SHEET'!A1498)</f>
        <v/>
      </c>
      <c s="72" t="str">
        <f>IF('S.D.PASTE SHEET'!B1498="","",'S.D.PASTE SHEET'!B1498)</f>
        <v/>
      </c>
      <c s="72" t="str">
        <f>IF('S.D.PASTE SHEET'!C1498="","",'S.D.PASTE SHEET'!C1498)</f>
        <v/>
      </c>
      <c s="73" t="str">
        <f>IF('S.D.PASTE SHEET'!D1498="","",'S.D.PASTE SHEET'!D1498)</f>
        <v/>
      </c>
      <c s="72" t="str">
        <f>IF('S.D.PASTE SHEET'!E1498="","",UPPER('S.D.PASTE SHEET'!E1498))</f>
        <v/>
      </c>
      <c s="72" t="str">
        <f>IF('S.D.PASTE SHEET'!F1498="","",'S.D.PASTE SHEET'!F1498)</f>
        <v/>
      </c>
      <c s="72" t="str">
        <f>IF('S.D.PASTE SHEET'!G1498="","",UPPER('S.D.PASTE SHEET'!G1498))</f>
        <v/>
      </c>
      <c s="72" t="str">
        <f>IF('S.D.PASTE SHEET'!H1498="","",UPPER('S.D.PASTE SHEET'!H1498))</f>
        <v/>
      </c>
      <c s="72" t="str">
        <f>IF('S.D.PASTE SHEET'!I1498="","",'S.D.PASTE SHEET'!I1498)</f>
        <v/>
      </c>
      <c s="73" t="str">
        <f>IF('S.D.PASTE SHEET'!J1498="","",'S.D.PASTE SHEET'!J1498)</f>
        <v/>
      </c>
      <c s="72" t="str">
        <f>IF('S.D.PASTE SHEET'!K1498="","",'S.D.PASTE SHEET'!K1498)</f>
        <v/>
      </c>
      <c s="72" t="str">
        <f>IF('S.D.PASTE SHEET'!L1498="","",'S.D.PASTE SHEET'!L1498)</f>
        <v/>
      </c>
      <c s="72" t="str">
        <f>IF('S.D.PASTE SHEET'!M1498="","",'S.D.PASTE SHEET'!M1498)</f>
        <v/>
      </c>
      <c s="72" t="str">
        <f>IF('S.D.PASTE SHEET'!N1498="","",'S.D.PASTE SHEET'!N1498)</f>
        <v/>
      </c>
      <c s="72" t="str">
        <f>IF('S.D.PASTE SHEET'!O1498="","",'S.D.PASTE SHEET'!O1498)</f>
        <v/>
      </c>
      <c s="72" t="str">
        <f>IF('S.D.PASTE SHEET'!P1498="","",'S.D.PASTE SHEET'!P1498)</f>
        <v/>
      </c>
      <c s="72" t="str">
        <f>IF('S.D.PASTE SHEET'!Q1498="","",'S.D.PASTE SHEET'!Q1498)</f>
        <v/>
      </c>
      <c s="72" t="str">
        <f>IF('S.D.PASTE SHEET'!R1498="","",'S.D.PASTE SHEET'!R1498)</f>
        <v/>
      </c>
      <c s="72" t="str">
        <f>IF('S.D.PASTE SHEET'!S1498="","",'S.D.PASTE SHEET'!S1498)</f>
        <v/>
      </c>
      <c s="72" t="str">
        <f>IF('S.D.PASTE SHEET'!T1498="","",'S.D.PASTE SHEET'!T1498)</f>
        <v/>
      </c>
      <c s="72" t="str">
        <f>IF('S.D.PASTE SHEET'!U1498="","",'S.D.PASTE SHEET'!U1498)</f>
        <v/>
      </c>
      <c s="72" t="str">
        <f>IF('S.D.PASTE SHEET'!V1498="","",'S.D.PASTE SHEET'!V1498)</f>
        <v/>
      </c>
      <c s="72" t="str">
        <f>IF('S.D.PASTE SHEET'!W1498="","",'S.D.PASTE SHEET'!W1498)</f>
        <v/>
      </c>
      <c s="72" t="str">
        <f>IF('S.D.PASTE SHEET'!X1498="","",'S.D.PASTE SHEET'!X1498)</f>
        <v/>
      </c>
      <c s="72" t="str">
        <f>IF('S.D.PASTE SHEET'!Y1498="","",'S.D.PASTE SHEET'!Y1498)</f>
        <v/>
      </c>
      <c s="72" t="str">
        <f>IF('S.D.PASTE SHEET'!Z1498="","",'S.D.PASTE SHEET'!Z1498)</f>
        <v/>
      </c>
      <c s="72" t="str">
        <f>IF('S.D.PASTE SHEET'!AA1498="","",'S.D.PASTE SHEET'!AA1498)</f>
        <v/>
      </c>
      <c s="72" t="str">
        <f>IF('S.D.PASTE SHEET'!AB1498="","",'S.D.PASTE SHEET'!AB1498)</f>
        <v/>
      </c>
      <c s="72" t="str">
        <f>IF('S.D.PASTE SHEET'!AC1498="","",'S.D.PASTE SHEET'!AC1498)</f>
        <v/>
      </c>
      <c s="72" t="str">
        <f>IF('S.D.PASTE SHEET'!AD1498="","",'S.D.PASTE SHEET'!AD1498)</f>
        <v/>
      </c>
      <c s="74"/>
      <c s="70" t="str">
        <f>IF(AK1498="","",IF(AK1498&gt;0,COUNT($AG$2:AG1498),""))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IF(BC1498="","",IF(BC1498&gt;0,COUNT($AY$2:AY1498),""))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499" spans="1:157" ht="15.75" customHeight="1">
      <c r="A1499" s="72" t="str">
        <f>IF('S.D.PASTE SHEET'!A1499="","",'S.D.PASTE SHEET'!A1499)</f>
        <v/>
      </c>
      <c s="72" t="str">
        <f>IF('S.D.PASTE SHEET'!B1499="","",'S.D.PASTE SHEET'!B1499)</f>
        <v/>
      </c>
      <c s="72" t="str">
        <f>IF('S.D.PASTE SHEET'!C1499="","",'S.D.PASTE SHEET'!C1499)</f>
        <v/>
      </c>
      <c s="73" t="str">
        <f>IF('S.D.PASTE SHEET'!D1499="","",'S.D.PASTE SHEET'!D1499)</f>
        <v/>
      </c>
      <c s="72" t="str">
        <f>IF('S.D.PASTE SHEET'!E1499="","",UPPER('S.D.PASTE SHEET'!E1499))</f>
        <v/>
      </c>
      <c s="72" t="str">
        <f>IF('S.D.PASTE SHEET'!F1499="","",'S.D.PASTE SHEET'!F1499)</f>
        <v/>
      </c>
      <c s="72" t="str">
        <f>IF('S.D.PASTE SHEET'!G1499="","",UPPER('S.D.PASTE SHEET'!G1499))</f>
        <v/>
      </c>
      <c s="72" t="str">
        <f>IF('S.D.PASTE SHEET'!H1499="","",UPPER('S.D.PASTE SHEET'!H1499))</f>
        <v/>
      </c>
      <c s="72" t="str">
        <f>IF('S.D.PASTE SHEET'!I1499="","",'S.D.PASTE SHEET'!I1499)</f>
        <v/>
      </c>
      <c s="73" t="str">
        <f>IF('S.D.PASTE SHEET'!J1499="","",'S.D.PASTE SHEET'!J1499)</f>
        <v/>
      </c>
      <c s="72" t="str">
        <f>IF('S.D.PASTE SHEET'!K1499="","",'S.D.PASTE SHEET'!K1499)</f>
        <v/>
      </c>
      <c s="72" t="str">
        <f>IF('S.D.PASTE SHEET'!L1499="","",'S.D.PASTE SHEET'!L1499)</f>
        <v/>
      </c>
      <c s="72" t="str">
        <f>IF('S.D.PASTE SHEET'!M1499="","",'S.D.PASTE SHEET'!M1499)</f>
        <v/>
      </c>
      <c s="72" t="str">
        <f>IF('S.D.PASTE SHEET'!N1499="","",'S.D.PASTE SHEET'!N1499)</f>
        <v/>
      </c>
      <c s="72" t="str">
        <f>IF('S.D.PASTE SHEET'!O1499="","",'S.D.PASTE SHEET'!O1499)</f>
        <v/>
      </c>
      <c s="72" t="str">
        <f>IF('S.D.PASTE SHEET'!P1499="","",'S.D.PASTE SHEET'!P1499)</f>
        <v/>
      </c>
      <c s="72" t="str">
        <f>IF('S.D.PASTE SHEET'!Q1499="","",'S.D.PASTE SHEET'!Q1499)</f>
        <v/>
      </c>
      <c s="72" t="str">
        <f>IF('S.D.PASTE SHEET'!R1499="","",'S.D.PASTE SHEET'!R1499)</f>
        <v/>
      </c>
      <c s="72" t="str">
        <f>IF('S.D.PASTE SHEET'!S1499="","",'S.D.PASTE SHEET'!S1499)</f>
        <v/>
      </c>
      <c s="72" t="str">
        <f>IF('S.D.PASTE SHEET'!T1499="","",'S.D.PASTE SHEET'!T1499)</f>
        <v/>
      </c>
      <c s="72" t="str">
        <f>IF('S.D.PASTE SHEET'!U1499="","",'S.D.PASTE SHEET'!U1499)</f>
        <v/>
      </c>
      <c s="72" t="str">
        <f>IF('S.D.PASTE SHEET'!V1499="","",'S.D.PASTE SHEET'!V1499)</f>
        <v/>
      </c>
      <c s="72" t="str">
        <f>IF('S.D.PASTE SHEET'!W1499="","",'S.D.PASTE SHEET'!W1499)</f>
        <v/>
      </c>
      <c s="72" t="str">
        <f>IF('S.D.PASTE SHEET'!X1499="","",'S.D.PASTE SHEET'!X1499)</f>
        <v/>
      </c>
      <c s="72" t="str">
        <f>IF('S.D.PASTE SHEET'!Y1499="","",'S.D.PASTE SHEET'!Y1499)</f>
        <v/>
      </c>
      <c s="72" t="str">
        <f>IF('S.D.PASTE SHEET'!Z1499="","",'S.D.PASTE SHEET'!Z1499)</f>
        <v/>
      </c>
      <c s="72" t="str">
        <f>IF('S.D.PASTE SHEET'!AA1499="","",'S.D.PASTE SHEET'!AA1499)</f>
        <v/>
      </c>
      <c s="72" t="str">
        <f>IF('S.D.PASTE SHEET'!AB1499="","",'S.D.PASTE SHEET'!AB1499)</f>
        <v/>
      </c>
      <c s="72" t="str">
        <f>IF('S.D.PASTE SHEET'!AC1499="","",'S.D.PASTE SHEET'!AC1499)</f>
        <v/>
      </c>
      <c s="72" t="str">
        <f>IF('S.D.PASTE SHEET'!AD1499="","",'S.D.PASTE SHEET'!AD1499)</f>
        <v/>
      </c>
      <c s="74"/>
      <c s="70" t="str">
        <f>IF(AK1499="","",IF(AK1499&gt;0,COUNT($AG$2:AG1499),""))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IF(BC1499="","",IF(BC1499&gt;0,COUNT($AY$2:AY1499),""))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0" spans="1:157" ht="15.75" customHeight="1">
      <c r="A1500" s="72" t="str">
        <f>IF('S.D.PASTE SHEET'!A1500="","",'S.D.PASTE SHEET'!A1500)</f>
        <v/>
      </c>
      <c s="72" t="str">
        <f>IF('S.D.PASTE SHEET'!B1500="","",'S.D.PASTE SHEET'!B1500)</f>
        <v/>
      </c>
      <c s="72" t="str">
        <f>IF('S.D.PASTE SHEET'!C1500="","",'S.D.PASTE SHEET'!C1500)</f>
        <v/>
      </c>
      <c s="73" t="str">
        <f>IF('S.D.PASTE SHEET'!D1500="","",'S.D.PASTE SHEET'!D1500)</f>
        <v/>
      </c>
      <c s="72" t="str">
        <f>IF('S.D.PASTE SHEET'!E1500="","",UPPER('S.D.PASTE SHEET'!E1500))</f>
        <v/>
      </c>
      <c s="72" t="str">
        <f>IF('S.D.PASTE SHEET'!F1500="","",'S.D.PASTE SHEET'!F1500)</f>
        <v/>
      </c>
      <c s="72" t="str">
        <f>IF('S.D.PASTE SHEET'!G1500="","",UPPER('S.D.PASTE SHEET'!G1500))</f>
        <v/>
      </c>
      <c s="72" t="str">
        <f>IF('S.D.PASTE SHEET'!H1500="","",UPPER('S.D.PASTE SHEET'!H1500))</f>
        <v/>
      </c>
      <c s="72" t="str">
        <f>IF('S.D.PASTE SHEET'!I1500="","",'S.D.PASTE SHEET'!I1500)</f>
        <v/>
      </c>
      <c s="73" t="str">
        <f>IF('S.D.PASTE SHEET'!J1500="","",'S.D.PASTE SHEET'!J1500)</f>
        <v/>
      </c>
      <c s="72" t="str">
        <f>IF('S.D.PASTE SHEET'!K1500="","",'S.D.PASTE SHEET'!K1500)</f>
        <v/>
      </c>
      <c s="72" t="str">
        <f>IF('S.D.PASTE SHEET'!L1500="","",'S.D.PASTE SHEET'!L1500)</f>
        <v/>
      </c>
      <c s="72" t="str">
        <f>IF('S.D.PASTE SHEET'!M1500="","",'S.D.PASTE SHEET'!M1500)</f>
        <v/>
      </c>
      <c s="72" t="str">
        <f>IF('S.D.PASTE SHEET'!N1500="","",'S.D.PASTE SHEET'!N1500)</f>
        <v/>
      </c>
      <c s="72" t="str">
        <f>IF('S.D.PASTE SHEET'!O1500="","",'S.D.PASTE SHEET'!O1500)</f>
        <v/>
      </c>
      <c s="72" t="str">
        <f>IF('S.D.PASTE SHEET'!P1500="","",'S.D.PASTE SHEET'!P1500)</f>
        <v/>
      </c>
      <c s="72" t="str">
        <f>IF('S.D.PASTE SHEET'!Q1500="","",'S.D.PASTE SHEET'!Q1500)</f>
        <v/>
      </c>
      <c s="72" t="str">
        <f>IF('S.D.PASTE SHEET'!R1500="","",'S.D.PASTE SHEET'!R1500)</f>
        <v/>
      </c>
      <c s="72" t="str">
        <f>IF('S.D.PASTE SHEET'!S1500="","",'S.D.PASTE SHEET'!S1500)</f>
        <v/>
      </c>
      <c s="72" t="str">
        <f>IF('S.D.PASTE SHEET'!T1500="","",'S.D.PASTE SHEET'!T1500)</f>
        <v/>
      </c>
      <c s="72" t="str">
        <f>IF('S.D.PASTE SHEET'!U1500="","",'S.D.PASTE SHEET'!U1500)</f>
        <v/>
      </c>
      <c s="72" t="str">
        <f>IF('S.D.PASTE SHEET'!V1500="","",'S.D.PASTE SHEET'!V1500)</f>
        <v/>
      </c>
      <c s="72" t="str">
        <f>IF('S.D.PASTE SHEET'!W1500="","",'S.D.PASTE SHEET'!W1500)</f>
        <v/>
      </c>
      <c s="72" t="str">
        <f>IF('S.D.PASTE SHEET'!X1500="","",'S.D.PASTE SHEET'!X1500)</f>
        <v/>
      </c>
      <c s="72" t="str">
        <f>IF('S.D.PASTE SHEET'!Y1500="","",'S.D.PASTE SHEET'!Y1500)</f>
        <v/>
      </c>
      <c s="72" t="str">
        <f>IF('S.D.PASTE SHEET'!Z1500="","",'S.D.PASTE SHEET'!Z1500)</f>
        <v/>
      </c>
      <c s="72" t="str">
        <f>IF('S.D.PASTE SHEET'!AA1500="","",'S.D.PASTE SHEET'!AA1500)</f>
        <v/>
      </c>
      <c s="72" t="str">
        <f>IF('S.D.PASTE SHEET'!AB1500="","",'S.D.PASTE SHEET'!AB1500)</f>
        <v/>
      </c>
      <c s="72" t="str">
        <f>IF('S.D.PASTE SHEET'!AC1500="","",'S.D.PASTE SHEET'!AC1500)</f>
        <v/>
      </c>
      <c s="72" t="str">
        <f>IF('S.D.PASTE SHEET'!AD1500="","",'S.D.PASTE SHEET'!AD1500)</f>
        <v/>
      </c>
      <c s="74"/>
      <c s="70" t="str">
        <f>IF(AK1500="","",IF(AK1500&gt;0,COUNT($AG$2:AG1500),""))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IF(BC1500="","",IF(BC1500&gt;0,COUNT($AY$2:AY1500),""))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1" spans="1:157" ht="15.75" customHeight="1">
      <c r="A1501" s="72" t="str">
        <f>IF('S.D.PASTE SHEET'!A1501="","",'S.D.PASTE SHEET'!A1501)</f>
        <v/>
      </c>
      <c s="72" t="str">
        <f>IF('S.D.PASTE SHEET'!B1501="","",'S.D.PASTE SHEET'!B1501)</f>
        <v/>
      </c>
      <c s="72" t="str">
        <f>IF('S.D.PASTE SHEET'!C1501="","",'S.D.PASTE SHEET'!C1501)</f>
        <v/>
      </c>
      <c s="73" t="str">
        <f>IF('S.D.PASTE SHEET'!D1501="","",'S.D.PASTE SHEET'!D1501)</f>
        <v/>
      </c>
      <c s="72" t="str">
        <f>IF('S.D.PASTE SHEET'!E1501="","",UPPER('S.D.PASTE SHEET'!E1501))</f>
        <v/>
      </c>
      <c s="72" t="str">
        <f>IF('S.D.PASTE SHEET'!F1501="","",'S.D.PASTE SHEET'!F1501)</f>
        <v/>
      </c>
      <c s="72" t="str">
        <f>IF('S.D.PASTE SHEET'!G1501="","",UPPER('S.D.PASTE SHEET'!G1501))</f>
        <v/>
      </c>
      <c s="72" t="str">
        <f>IF('S.D.PASTE SHEET'!H1501="","",UPPER('S.D.PASTE SHEET'!H1501))</f>
        <v/>
      </c>
      <c s="72" t="str">
        <f>IF('S.D.PASTE SHEET'!I1501="","",'S.D.PASTE SHEET'!I1501)</f>
        <v/>
      </c>
      <c s="73" t="str">
        <f>IF('S.D.PASTE SHEET'!J1501="","",'S.D.PASTE SHEET'!J1501)</f>
        <v/>
      </c>
      <c s="72" t="str">
        <f>IF('S.D.PASTE SHEET'!K1501="","",'S.D.PASTE SHEET'!K1501)</f>
        <v/>
      </c>
      <c s="72" t="str">
        <f>IF('S.D.PASTE SHEET'!L1501="","",'S.D.PASTE SHEET'!L1501)</f>
        <v/>
      </c>
      <c s="72" t="str">
        <f>IF('S.D.PASTE SHEET'!M1501="","",'S.D.PASTE SHEET'!M1501)</f>
        <v/>
      </c>
      <c s="72" t="str">
        <f>IF('S.D.PASTE SHEET'!N1501="","",'S.D.PASTE SHEET'!N1501)</f>
        <v/>
      </c>
      <c s="72" t="str">
        <f>IF('S.D.PASTE SHEET'!O1501="","",'S.D.PASTE SHEET'!O1501)</f>
        <v/>
      </c>
      <c s="72" t="str">
        <f>IF('S.D.PASTE SHEET'!P1501="","",'S.D.PASTE SHEET'!P1501)</f>
        <v/>
      </c>
      <c s="72" t="str">
        <f>IF('S.D.PASTE SHEET'!Q1501="","",'S.D.PASTE SHEET'!Q1501)</f>
        <v/>
      </c>
      <c s="72" t="str">
        <f>IF('S.D.PASTE SHEET'!R1501="","",'S.D.PASTE SHEET'!R1501)</f>
        <v/>
      </c>
      <c s="72" t="str">
        <f>IF('S.D.PASTE SHEET'!S1501="","",'S.D.PASTE SHEET'!S1501)</f>
        <v/>
      </c>
      <c s="72" t="str">
        <f>IF('S.D.PASTE SHEET'!T1501="","",'S.D.PASTE SHEET'!T1501)</f>
        <v/>
      </c>
      <c s="72" t="str">
        <f>IF('S.D.PASTE SHEET'!U1501="","",'S.D.PASTE SHEET'!U1501)</f>
        <v/>
      </c>
      <c s="72" t="str">
        <f>IF('S.D.PASTE SHEET'!V1501="","",'S.D.PASTE SHEET'!V1501)</f>
        <v/>
      </c>
      <c s="72" t="str">
        <f>IF('S.D.PASTE SHEET'!W1501="","",'S.D.PASTE SHEET'!W1501)</f>
        <v/>
      </c>
      <c s="72" t="str">
        <f>IF('S.D.PASTE SHEET'!X1501="","",'S.D.PASTE SHEET'!X1501)</f>
        <v/>
      </c>
      <c s="72" t="str">
        <f>IF('S.D.PASTE SHEET'!Y1501="","",'S.D.PASTE SHEET'!Y1501)</f>
        <v/>
      </c>
      <c s="72" t="str">
        <f>IF('S.D.PASTE SHEET'!Z1501="","",'S.D.PASTE SHEET'!Z1501)</f>
        <v/>
      </c>
      <c s="72" t="str">
        <f>IF('S.D.PASTE SHEET'!AA1501="","",'S.D.PASTE SHEET'!AA1501)</f>
        <v/>
      </c>
      <c s="72" t="str">
        <f>IF('S.D.PASTE SHEET'!AB1501="","",'S.D.PASTE SHEET'!AB1501)</f>
        <v/>
      </c>
      <c s="72" t="str">
        <f>IF('S.D.PASTE SHEET'!AC1501="","",'S.D.PASTE SHEET'!AC1501)</f>
        <v/>
      </c>
      <c s="72" t="str">
        <f>IF('S.D.PASTE SHEET'!AD1501="","",'S.D.PASTE SHEET'!AD1501)</f>
        <v/>
      </c>
      <c s="74"/>
      <c s="70" t="str">
        <f>IF(AK1501="","",IF(AK1501&gt;0,COUNT($AG$2:AG1501),""))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IF(BC1501="","",IF(BC1501&gt;0,COUNT($AY$2:AY1501),""))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2" spans="1:157" ht="15.75" customHeight="1">
      <c r="A1502" s="72" t="str">
        <f>IF('S.D.PASTE SHEET'!A1502="","",'S.D.PASTE SHEET'!A1502)</f>
        <v/>
      </c>
      <c s="72" t="str">
        <f>IF('S.D.PASTE SHEET'!B1502="","",'S.D.PASTE SHEET'!B1502)</f>
        <v/>
      </c>
      <c s="72" t="str">
        <f>IF('S.D.PASTE SHEET'!C1502="","",'S.D.PASTE SHEET'!C1502)</f>
        <v/>
      </c>
      <c s="73" t="str">
        <f>IF('S.D.PASTE SHEET'!D1502="","",'S.D.PASTE SHEET'!D1502)</f>
        <v/>
      </c>
      <c s="72" t="str">
        <f>IF('S.D.PASTE SHEET'!E1502="","",UPPER('S.D.PASTE SHEET'!E1502))</f>
        <v/>
      </c>
      <c s="72" t="str">
        <f>IF('S.D.PASTE SHEET'!F1502="","",'S.D.PASTE SHEET'!F1502)</f>
        <v/>
      </c>
      <c s="72" t="str">
        <f>IF('S.D.PASTE SHEET'!G1502="","",UPPER('S.D.PASTE SHEET'!G1502))</f>
        <v/>
      </c>
      <c s="72" t="str">
        <f>IF('S.D.PASTE SHEET'!H1502="","",UPPER('S.D.PASTE SHEET'!H1502))</f>
        <v/>
      </c>
      <c s="72" t="str">
        <f>IF('S.D.PASTE SHEET'!I1502="","",'S.D.PASTE SHEET'!I1502)</f>
        <v/>
      </c>
      <c s="73" t="str">
        <f>IF('S.D.PASTE SHEET'!J1502="","",'S.D.PASTE SHEET'!J1502)</f>
        <v/>
      </c>
      <c s="72" t="str">
        <f>IF('S.D.PASTE SHEET'!K1502="","",'S.D.PASTE SHEET'!K1502)</f>
        <v/>
      </c>
      <c s="72" t="str">
        <f>IF('S.D.PASTE SHEET'!L1502="","",'S.D.PASTE SHEET'!L1502)</f>
        <v/>
      </c>
      <c s="72" t="str">
        <f>IF('S.D.PASTE SHEET'!M1502="","",'S.D.PASTE SHEET'!M1502)</f>
        <v/>
      </c>
      <c s="72" t="str">
        <f>IF('S.D.PASTE SHEET'!N1502="","",'S.D.PASTE SHEET'!N1502)</f>
        <v/>
      </c>
      <c s="72" t="str">
        <f>IF('S.D.PASTE SHEET'!O1502="","",'S.D.PASTE SHEET'!O1502)</f>
        <v/>
      </c>
      <c s="72" t="str">
        <f>IF('S.D.PASTE SHEET'!P1502="","",'S.D.PASTE SHEET'!P1502)</f>
        <v/>
      </c>
      <c s="72" t="str">
        <f>IF('S.D.PASTE SHEET'!Q1502="","",'S.D.PASTE SHEET'!Q1502)</f>
        <v/>
      </c>
      <c s="72" t="str">
        <f>IF('S.D.PASTE SHEET'!R1502="","",'S.D.PASTE SHEET'!R1502)</f>
        <v/>
      </c>
      <c s="72" t="str">
        <f>IF('S.D.PASTE SHEET'!S1502="","",'S.D.PASTE SHEET'!S1502)</f>
        <v/>
      </c>
      <c s="72" t="str">
        <f>IF('S.D.PASTE SHEET'!T1502="","",'S.D.PASTE SHEET'!T1502)</f>
        <v/>
      </c>
      <c s="72" t="str">
        <f>IF('S.D.PASTE SHEET'!U1502="","",'S.D.PASTE SHEET'!U1502)</f>
        <v/>
      </c>
      <c s="72" t="str">
        <f>IF('S.D.PASTE SHEET'!V1502="","",'S.D.PASTE SHEET'!V1502)</f>
        <v/>
      </c>
      <c s="72" t="str">
        <f>IF('S.D.PASTE SHEET'!W1502="","",'S.D.PASTE SHEET'!W1502)</f>
        <v/>
      </c>
      <c s="72" t="str">
        <f>IF('S.D.PASTE SHEET'!X1502="","",'S.D.PASTE SHEET'!X1502)</f>
        <v/>
      </c>
      <c s="72" t="str">
        <f>IF('S.D.PASTE SHEET'!Y1502="","",'S.D.PASTE SHEET'!Y1502)</f>
        <v/>
      </c>
      <c s="72" t="str">
        <f>IF('S.D.PASTE SHEET'!Z1502="","",'S.D.PASTE SHEET'!Z1502)</f>
        <v/>
      </c>
      <c s="72" t="str">
        <f>IF('S.D.PASTE SHEET'!AA1502="","",'S.D.PASTE SHEET'!AA1502)</f>
        <v/>
      </c>
      <c s="72" t="str">
        <f>IF('S.D.PASTE SHEET'!AB1502="","",'S.D.PASTE SHEET'!AB1502)</f>
        <v/>
      </c>
      <c s="72" t="str">
        <f>IF('S.D.PASTE SHEET'!AC1502="","",'S.D.PASTE SHEET'!AC1502)</f>
        <v/>
      </c>
      <c s="72" t="str">
        <f>IF('S.D.PASTE SHEET'!AD1502="","",'S.D.PASTE SHEET'!AD1502)</f>
        <v/>
      </c>
      <c s="74"/>
      <c s="70" t="str">
        <f>IF(AK1502="","",IF(AK1502&gt;0,COUNT($AG$2:AG1502),""))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IF(BC1502="","",IF(BC1502&gt;0,COUNT($AY$2:AY1502),""))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3" spans="1:157" ht="15.75" customHeight="1">
      <c r="A1503" s="72" t="str">
        <f>IF('S.D.PASTE SHEET'!A1503="","",'S.D.PASTE SHEET'!A1503)</f>
        <v/>
      </c>
      <c s="72" t="str">
        <f>IF('S.D.PASTE SHEET'!B1503="","",'S.D.PASTE SHEET'!B1503)</f>
        <v/>
      </c>
      <c s="72" t="str">
        <f>IF('S.D.PASTE SHEET'!C1503="","",'S.D.PASTE SHEET'!C1503)</f>
        <v/>
      </c>
      <c s="73" t="str">
        <f>IF('S.D.PASTE SHEET'!D1503="","",'S.D.PASTE SHEET'!D1503)</f>
        <v/>
      </c>
      <c s="72" t="str">
        <f>IF('S.D.PASTE SHEET'!E1503="","",UPPER('S.D.PASTE SHEET'!E1503))</f>
        <v/>
      </c>
      <c s="72" t="str">
        <f>IF('S.D.PASTE SHEET'!F1503="","",'S.D.PASTE SHEET'!F1503)</f>
        <v/>
      </c>
      <c s="72" t="str">
        <f>IF('S.D.PASTE SHEET'!G1503="","",UPPER('S.D.PASTE SHEET'!G1503))</f>
        <v/>
      </c>
      <c s="72" t="str">
        <f>IF('S.D.PASTE SHEET'!H1503="","",UPPER('S.D.PASTE SHEET'!H1503))</f>
        <v/>
      </c>
      <c s="72" t="str">
        <f>IF('S.D.PASTE SHEET'!I1503="","",'S.D.PASTE SHEET'!I1503)</f>
        <v/>
      </c>
      <c s="73" t="str">
        <f>IF('S.D.PASTE SHEET'!J1503="","",'S.D.PASTE SHEET'!J1503)</f>
        <v/>
      </c>
      <c s="72" t="str">
        <f>IF('S.D.PASTE SHEET'!K1503="","",'S.D.PASTE SHEET'!K1503)</f>
        <v/>
      </c>
      <c s="72" t="str">
        <f>IF('S.D.PASTE SHEET'!L1503="","",'S.D.PASTE SHEET'!L1503)</f>
        <v/>
      </c>
      <c s="72" t="str">
        <f>IF('S.D.PASTE SHEET'!M1503="","",'S.D.PASTE SHEET'!M1503)</f>
        <v/>
      </c>
      <c s="72" t="str">
        <f>IF('S.D.PASTE SHEET'!N1503="","",'S.D.PASTE SHEET'!N1503)</f>
        <v/>
      </c>
      <c s="72" t="str">
        <f>IF('S.D.PASTE SHEET'!O1503="","",'S.D.PASTE SHEET'!O1503)</f>
        <v/>
      </c>
      <c s="72" t="str">
        <f>IF('S.D.PASTE SHEET'!P1503="","",'S.D.PASTE SHEET'!P1503)</f>
        <v/>
      </c>
      <c s="72" t="str">
        <f>IF('S.D.PASTE SHEET'!Q1503="","",'S.D.PASTE SHEET'!Q1503)</f>
        <v/>
      </c>
      <c s="72" t="str">
        <f>IF('S.D.PASTE SHEET'!R1503="","",'S.D.PASTE SHEET'!R1503)</f>
        <v/>
      </c>
      <c s="72" t="str">
        <f>IF('S.D.PASTE SHEET'!S1503="","",'S.D.PASTE SHEET'!S1503)</f>
        <v/>
      </c>
      <c s="72" t="str">
        <f>IF('S.D.PASTE SHEET'!T1503="","",'S.D.PASTE SHEET'!T1503)</f>
        <v/>
      </c>
      <c s="72" t="str">
        <f>IF('S.D.PASTE SHEET'!U1503="","",'S.D.PASTE SHEET'!U1503)</f>
        <v/>
      </c>
      <c s="72" t="str">
        <f>IF('S.D.PASTE SHEET'!V1503="","",'S.D.PASTE SHEET'!V1503)</f>
        <v/>
      </c>
      <c s="72" t="str">
        <f>IF('S.D.PASTE SHEET'!W1503="","",'S.D.PASTE SHEET'!W1503)</f>
        <v/>
      </c>
      <c s="72" t="str">
        <f>IF('S.D.PASTE SHEET'!X1503="","",'S.D.PASTE SHEET'!X1503)</f>
        <v/>
      </c>
      <c s="72" t="str">
        <f>IF('S.D.PASTE SHEET'!Y1503="","",'S.D.PASTE SHEET'!Y1503)</f>
        <v/>
      </c>
      <c s="72" t="str">
        <f>IF('S.D.PASTE SHEET'!Z1503="","",'S.D.PASTE SHEET'!Z1503)</f>
        <v/>
      </c>
      <c s="72" t="str">
        <f>IF('S.D.PASTE SHEET'!AA1503="","",'S.D.PASTE SHEET'!AA1503)</f>
        <v/>
      </c>
      <c s="72" t="str">
        <f>IF('S.D.PASTE SHEET'!AB1503="","",'S.D.PASTE SHEET'!AB1503)</f>
        <v/>
      </c>
      <c s="72" t="str">
        <f>IF('S.D.PASTE SHEET'!AC1503="","",'S.D.PASTE SHEET'!AC1503)</f>
        <v/>
      </c>
      <c s="72" t="str">
        <f>IF('S.D.PASTE SHEET'!AD1503="","",'S.D.PASTE SHEET'!AD1503)</f>
        <v/>
      </c>
      <c s="74"/>
      <c s="70" t="str">
        <f>IF(AK1503="","",IF(AK1503&gt;0,COUNT($AG$2:AG1503),""))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IF(BC1503="","",IF(BC1503&gt;0,COUNT($AY$2:AY1503),""))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4" spans="1:157" ht="15.75" customHeight="1">
      <c r="A1504" s="72" t="str">
        <f>IF('S.D.PASTE SHEET'!A1504="","",'S.D.PASTE SHEET'!A1504)</f>
        <v/>
      </c>
      <c s="72" t="str">
        <f>IF('S.D.PASTE SHEET'!B1504="","",'S.D.PASTE SHEET'!B1504)</f>
        <v/>
      </c>
      <c s="72" t="str">
        <f>IF('S.D.PASTE SHEET'!C1504="","",'S.D.PASTE SHEET'!C1504)</f>
        <v/>
      </c>
      <c s="73" t="str">
        <f>IF('S.D.PASTE SHEET'!D1504="","",'S.D.PASTE SHEET'!D1504)</f>
        <v/>
      </c>
      <c s="72" t="str">
        <f>IF('S.D.PASTE SHEET'!E1504="","",UPPER('S.D.PASTE SHEET'!E1504))</f>
        <v/>
      </c>
      <c s="72" t="str">
        <f>IF('S.D.PASTE SHEET'!F1504="","",'S.D.PASTE SHEET'!F1504)</f>
        <v/>
      </c>
      <c s="72" t="str">
        <f>IF('S.D.PASTE SHEET'!G1504="","",UPPER('S.D.PASTE SHEET'!G1504))</f>
        <v/>
      </c>
      <c s="72" t="str">
        <f>IF('S.D.PASTE SHEET'!H1504="","",UPPER('S.D.PASTE SHEET'!H1504))</f>
        <v/>
      </c>
      <c s="72" t="str">
        <f>IF('S.D.PASTE SHEET'!I1504="","",'S.D.PASTE SHEET'!I1504)</f>
        <v/>
      </c>
      <c s="73" t="str">
        <f>IF('S.D.PASTE SHEET'!J1504="","",'S.D.PASTE SHEET'!J1504)</f>
        <v/>
      </c>
      <c s="72" t="str">
        <f>IF('S.D.PASTE SHEET'!K1504="","",'S.D.PASTE SHEET'!K1504)</f>
        <v/>
      </c>
      <c s="72" t="str">
        <f>IF('S.D.PASTE SHEET'!L1504="","",'S.D.PASTE SHEET'!L1504)</f>
        <v/>
      </c>
      <c s="72" t="str">
        <f>IF('S.D.PASTE SHEET'!M1504="","",'S.D.PASTE SHEET'!M1504)</f>
        <v/>
      </c>
      <c s="72" t="str">
        <f>IF('S.D.PASTE SHEET'!N1504="","",'S.D.PASTE SHEET'!N1504)</f>
        <v/>
      </c>
      <c s="72" t="str">
        <f>IF('S.D.PASTE SHEET'!O1504="","",'S.D.PASTE SHEET'!O1504)</f>
        <v/>
      </c>
      <c s="72" t="str">
        <f>IF('S.D.PASTE SHEET'!P1504="","",'S.D.PASTE SHEET'!P1504)</f>
        <v/>
      </c>
      <c s="72" t="str">
        <f>IF('S.D.PASTE SHEET'!Q1504="","",'S.D.PASTE SHEET'!Q1504)</f>
        <v/>
      </c>
      <c s="72" t="str">
        <f>IF('S.D.PASTE SHEET'!R1504="","",'S.D.PASTE SHEET'!R1504)</f>
        <v/>
      </c>
      <c s="72" t="str">
        <f>IF('S.D.PASTE SHEET'!S1504="","",'S.D.PASTE SHEET'!S1504)</f>
        <v/>
      </c>
      <c s="72" t="str">
        <f>IF('S.D.PASTE SHEET'!T1504="","",'S.D.PASTE SHEET'!T1504)</f>
        <v/>
      </c>
      <c s="72" t="str">
        <f>IF('S.D.PASTE SHEET'!U1504="","",'S.D.PASTE SHEET'!U1504)</f>
        <v/>
      </c>
      <c s="72" t="str">
        <f>IF('S.D.PASTE SHEET'!V1504="","",'S.D.PASTE SHEET'!V1504)</f>
        <v/>
      </c>
      <c s="72" t="str">
        <f>IF('S.D.PASTE SHEET'!W1504="","",'S.D.PASTE SHEET'!W1504)</f>
        <v/>
      </c>
      <c s="72" t="str">
        <f>IF('S.D.PASTE SHEET'!X1504="","",'S.D.PASTE SHEET'!X1504)</f>
        <v/>
      </c>
      <c s="72" t="str">
        <f>IF('S.D.PASTE SHEET'!Y1504="","",'S.D.PASTE SHEET'!Y1504)</f>
        <v/>
      </c>
      <c s="72" t="str">
        <f>IF('S.D.PASTE SHEET'!Z1504="","",'S.D.PASTE SHEET'!Z1504)</f>
        <v/>
      </c>
      <c s="72" t="str">
        <f>IF('S.D.PASTE SHEET'!AA1504="","",'S.D.PASTE SHEET'!AA1504)</f>
        <v/>
      </c>
      <c s="72" t="str">
        <f>IF('S.D.PASTE SHEET'!AB1504="","",'S.D.PASTE SHEET'!AB1504)</f>
        <v/>
      </c>
      <c s="72" t="str">
        <f>IF('S.D.PASTE SHEET'!AC1504="","",'S.D.PASTE SHEET'!AC1504)</f>
        <v/>
      </c>
      <c s="72" t="str">
        <f>IF('S.D.PASTE SHEET'!AD1504="","",'S.D.PASTE SHEET'!AD1504)</f>
        <v/>
      </c>
      <c s="74"/>
      <c s="70" t="str">
        <f>IF(AK1504="","",IF(AK1504&gt;0,COUNT($AG$2:AG1504),""))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IF(BC1504="","",IF(BC1504&gt;0,COUNT($AY$2:AY1504),""))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5" spans="1:157" ht="15.75" customHeight="1">
      <c r="A1505" s="72" t="str">
        <f>IF('S.D.PASTE SHEET'!A1505="","",'S.D.PASTE SHEET'!A1505)</f>
        <v/>
      </c>
      <c s="72" t="str">
        <f>IF('S.D.PASTE SHEET'!B1505="","",'S.D.PASTE SHEET'!B1505)</f>
        <v/>
      </c>
      <c s="72" t="str">
        <f>IF('S.D.PASTE SHEET'!C1505="","",'S.D.PASTE SHEET'!C1505)</f>
        <v/>
      </c>
      <c s="73" t="str">
        <f>IF('S.D.PASTE SHEET'!D1505="","",'S.D.PASTE SHEET'!D1505)</f>
        <v/>
      </c>
      <c s="72" t="str">
        <f>IF('S.D.PASTE SHEET'!E1505="","",UPPER('S.D.PASTE SHEET'!E1505))</f>
        <v/>
      </c>
      <c s="72" t="str">
        <f>IF('S.D.PASTE SHEET'!F1505="","",'S.D.PASTE SHEET'!F1505)</f>
        <v/>
      </c>
      <c s="72" t="str">
        <f>IF('S.D.PASTE SHEET'!G1505="","",UPPER('S.D.PASTE SHEET'!G1505))</f>
        <v/>
      </c>
      <c s="72" t="str">
        <f>IF('S.D.PASTE SHEET'!H1505="","",UPPER('S.D.PASTE SHEET'!H1505))</f>
        <v/>
      </c>
      <c s="72" t="str">
        <f>IF('S.D.PASTE SHEET'!I1505="","",'S.D.PASTE SHEET'!I1505)</f>
        <v/>
      </c>
      <c s="73" t="str">
        <f>IF('S.D.PASTE SHEET'!J1505="","",'S.D.PASTE SHEET'!J1505)</f>
        <v/>
      </c>
      <c s="72" t="str">
        <f>IF('S.D.PASTE SHEET'!K1505="","",'S.D.PASTE SHEET'!K1505)</f>
        <v/>
      </c>
      <c s="72" t="str">
        <f>IF('S.D.PASTE SHEET'!L1505="","",'S.D.PASTE SHEET'!L1505)</f>
        <v/>
      </c>
      <c s="72" t="str">
        <f>IF('S.D.PASTE SHEET'!M1505="","",'S.D.PASTE SHEET'!M1505)</f>
        <v/>
      </c>
      <c s="72" t="str">
        <f>IF('S.D.PASTE SHEET'!N1505="","",'S.D.PASTE SHEET'!N1505)</f>
        <v/>
      </c>
      <c s="72" t="str">
        <f>IF('S.D.PASTE SHEET'!O1505="","",'S.D.PASTE SHEET'!O1505)</f>
        <v/>
      </c>
      <c s="72" t="str">
        <f>IF('S.D.PASTE SHEET'!P1505="","",'S.D.PASTE SHEET'!P1505)</f>
        <v/>
      </c>
      <c s="72" t="str">
        <f>IF('S.D.PASTE SHEET'!Q1505="","",'S.D.PASTE SHEET'!Q1505)</f>
        <v/>
      </c>
      <c s="72" t="str">
        <f>IF('S.D.PASTE SHEET'!R1505="","",'S.D.PASTE SHEET'!R1505)</f>
        <v/>
      </c>
      <c s="72" t="str">
        <f>IF('S.D.PASTE SHEET'!S1505="","",'S.D.PASTE SHEET'!S1505)</f>
        <v/>
      </c>
      <c s="72" t="str">
        <f>IF('S.D.PASTE SHEET'!T1505="","",'S.D.PASTE SHEET'!T1505)</f>
        <v/>
      </c>
      <c s="72" t="str">
        <f>IF('S.D.PASTE SHEET'!U1505="","",'S.D.PASTE SHEET'!U1505)</f>
        <v/>
      </c>
      <c s="72" t="str">
        <f>IF('S.D.PASTE SHEET'!V1505="","",'S.D.PASTE SHEET'!V1505)</f>
        <v/>
      </c>
      <c s="72" t="str">
        <f>IF('S.D.PASTE SHEET'!W1505="","",'S.D.PASTE SHEET'!W1505)</f>
        <v/>
      </c>
      <c s="72" t="str">
        <f>IF('S.D.PASTE SHEET'!X1505="","",'S.D.PASTE SHEET'!X1505)</f>
        <v/>
      </c>
      <c s="72" t="str">
        <f>IF('S.D.PASTE SHEET'!Y1505="","",'S.D.PASTE SHEET'!Y1505)</f>
        <v/>
      </c>
      <c s="72" t="str">
        <f>IF('S.D.PASTE SHEET'!Z1505="","",'S.D.PASTE SHEET'!Z1505)</f>
        <v/>
      </c>
      <c s="72" t="str">
        <f>IF('S.D.PASTE SHEET'!AA1505="","",'S.D.PASTE SHEET'!AA1505)</f>
        <v/>
      </c>
      <c s="72" t="str">
        <f>IF('S.D.PASTE SHEET'!AB1505="","",'S.D.PASTE SHEET'!AB1505)</f>
        <v/>
      </c>
      <c s="72" t="str">
        <f>IF('S.D.PASTE SHEET'!AC1505="","",'S.D.PASTE SHEET'!AC1505)</f>
        <v/>
      </c>
      <c s="72" t="str">
        <f>IF('S.D.PASTE SHEET'!AD1505="","",'S.D.PASTE SHEET'!AD1505)</f>
        <v/>
      </c>
      <c s="74"/>
      <c s="70" t="str">
        <f>IF(AK1505="","",IF(AK1505&gt;0,COUNT($AG$2:AG1505),""))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IF(BC1505="","",IF(BC1505&gt;0,COUNT($AY$2:AY1505),""))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6" spans="1:157" ht="15.75" customHeight="1">
      <c r="A1506" s="72" t="str">
        <f>IF('S.D.PASTE SHEET'!A1506="","",'S.D.PASTE SHEET'!A1506)</f>
        <v/>
      </c>
      <c s="72" t="str">
        <f>IF('S.D.PASTE SHEET'!B1506="","",'S.D.PASTE SHEET'!B1506)</f>
        <v/>
      </c>
      <c s="72" t="str">
        <f>IF('S.D.PASTE SHEET'!C1506="","",'S.D.PASTE SHEET'!C1506)</f>
        <v/>
      </c>
      <c s="73" t="str">
        <f>IF('S.D.PASTE SHEET'!D1506="","",'S.D.PASTE SHEET'!D1506)</f>
        <v/>
      </c>
      <c s="72" t="str">
        <f>IF('S.D.PASTE SHEET'!E1506="","",UPPER('S.D.PASTE SHEET'!E1506))</f>
        <v/>
      </c>
      <c s="72" t="str">
        <f>IF('S.D.PASTE SHEET'!F1506="","",'S.D.PASTE SHEET'!F1506)</f>
        <v/>
      </c>
      <c s="72" t="str">
        <f>IF('S.D.PASTE SHEET'!G1506="","",UPPER('S.D.PASTE SHEET'!G1506))</f>
        <v/>
      </c>
      <c s="72" t="str">
        <f>IF('S.D.PASTE SHEET'!H1506="","",UPPER('S.D.PASTE SHEET'!H1506))</f>
        <v/>
      </c>
      <c s="72" t="str">
        <f>IF('S.D.PASTE SHEET'!I1506="","",'S.D.PASTE SHEET'!I1506)</f>
        <v/>
      </c>
      <c s="73" t="str">
        <f>IF('S.D.PASTE SHEET'!J1506="","",'S.D.PASTE SHEET'!J1506)</f>
        <v/>
      </c>
      <c s="72" t="str">
        <f>IF('S.D.PASTE SHEET'!K1506="","",'S.D.PASTE SHEET'!K1506)</f>
        <v/>
      </c>
      <c s="72" t="str">
        <f>IF('S.D.PASTE SHEET'!L1506="","",'S.D.PASTE SHEET'!L1506)</f>
        <v/>
      </c>
      <c s="72" t="str">
        <f>IF('S.D.PASTE SHEET'!M1506="","",'S.D.PASTE SHEET'!M1506)</f>
        <v/>
      </c>
      <c s="72" t="str">
        <f>IF('S.D.PASTE SHEET'!N1506="","",'S.D.PASTE SHEET'!N1506)</f>
        <v/>
      </c>
      <c s="72" t="str">
        <f>IF('S.D.PASTE SHEET'!O1506="","",'S.D.PASTE SHEET'!O1506)</f>
        <v/>
      </c>
      <c s="72" t="str">
        <f>IF('S.D.PASTE SHEET'!P1506="","",'S.D.PASTE SHEET'!P1506)</f>
        <v/>
      </c>
      <c s="72" t="str">
        <f>IF('S.D.PASTE SHEET'!Q1506="","",'S.D.PASTE SHEET'!Q1506)</f>
        <v/>
      </c>
      <c s="72" t="str">
        <f>IF('S.D.PASTE SHEET'!R1506="","",'S.D.PASTE SHEET'!R1506)</f>
        <v/>
      </c>
      <c s="72" t="str">
        <f>IF('S.D.PASTE SHEET'!S1506="","",'S.D.PASTE SHEET'!S1506)</f>
        <v/>
      </c>
      <c s="72" t="str">
        <f>IF('S.D.PASTE SHEET'!T1506="","",'S.D.PASTE SHEET'!T1506)</f>
        <v/>
      </c>
      <c s="72" t="str">
        <f>IF('S.D.PASTE SHEET'!U1506="","",'S.D.PASTE SHEET'!U1506)</f>
        <v/>
      </c>
      <c s="72" t="str">
        <f>IF('S.D.PASTE SHEET'!V1506="","",'S.D.PASTE SHEET'!V1506)</f>
        <v/>
      </c>
      <c s="72" t="str">
        <f>IF('S.D.PASTE SHEET'!W1506="","",'S.D.PASTE SHEET'!W1506)</f>
        <v/>
      </c>
      <c s="72" t="str">
        <f>IF('S.D.PASTE SHEET'!X1506="","",'S.D.PASTE SHEET'!X1506)</f>
        <v/>
      </c>
      <c s="72" t="str">
        <f>IF('S.D.PASTE SHEET'!Y1506="","",'S.D.PASTE SHEET'!Y1506)</f>
        <v/>
      </c>
      <c s="72" t="str">
        <f>IF('S.D.PASTE SHEET'!Z1506="","",'S.D.PASTE SHEET'!Z1506)</f>
        <v/>
      </c>
      <c s="72" t="str">
        <f>IF('S.D.PASTE SHEET'!AA1506="","",'S.D.PASTE SHEET'!AA1506)</f>
        <v/>
      </c>
      <c s="72" t="str">
        <f>IF('S.D.PASTE SHEET'!AB1506="","",'S.D.PASTE SHEET'!AB1506)</f>
        <v/>
      </c>
      <c s="72" t="str">
        <f>IF('S.D.PASTE SHEET'!AC1506="","",'S.D.PASTE SHEET'!AC1506)</f>
        <v/>
      </c>
      <c s="72" t="str">
        <f>IF('S.D.PASTE SHEET'!AD1506="","",'S.D.PASTE SHEET'!AD1506)</f>
        <v/>
      </c>
      <c s="74"/>
      <c s="70" t="str">
        <f>IF(AK1506="","",IF(AK1506&gt;0,COUNT($AG$2:AG1506),""))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IF(BC1506="","",IF(BC1506&gt;0,COUNT($AY$2:AY1506),""))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7" spans="1:157" ht="15.75" customHeight="1">
      <c r="A1507" s="72" t="str">
        <f>IF('S.D.PASTE SHEET'!A1507="","",'S.D.PASTE SHEET'!A1507)</f>
        <v/>
      </c>
      <c s="72" t="str">
        <f>IF('S.D.PASTE SHEET'!B1507="","",'S.D.PASTE SHEET'!B1507)</f>
        <v/>
      </c>
      <c s="72" t="str">
        <f>IF('S.D.PASTE SHEET'!C1507="","",'S.D.PASTE SHEET'!C1507)</f>
        <v/>
      </c>
      <c s="73" t="str">
        <f>IF('S.D.PASTE SHEET'!D1507="","",'S.D.PASTE SHEET'!D1507)</f>
        <v/>
      </c>
      <c s="72" t="str">
        <f>IF('S.D.PASTE SHEET'!E1507="","",UPPER('S.D.PASTE SHEET'!E1507))</f>
        <v/>
      </c>
      <c s="72" t="str">
        <f>IF('S.D.PASTE SHEET'!F1507="","",'S.D.PASTE SHEET'!F1507)</f>
        <v/>
      </c>
      <c s="72" t="str">
        <f>IF('S.D.PASTE SHEET'!G1507="","",UPPER('S.D.PASTE SHEET'!G1507))</f>
        <v/>
      </c>
      <c s="72" t="str">
        <f>IF('S.D.PASTE SHEET'!H1507="","",UPPER('S.D.PASTE SHEET'!H1507))</f>
        <v/>
      </c>
      <c s="72" t="str">
        <f>IF('S.D.PASTE SHEET'!I1507="","",'S.D.PASTE SHEET'!I1507)</f>
        <v/>
      </c>
      <c s="73" t="str">
        <f>IF('S.D.PASTE SHEET'!J1507="","",'S.D.PASTE SHEET'!J1507)</f>
        <v/>
      </c>
      <c s="72" t="str">
        <f>IF('S.D.PASTE SHEET'!K1507="","",'S.D.PASTE SHEET'!K1507)</f>
        <v/>
      </c>
      <c s="72" t="str">
        <f>IF('S.D.PASTE SHEET'!L1507="","",'S.D.PASTE SHEET'!L1507)</f>
        <v/>
      </c>
      <c s="72" t="str">
        <f>IF('S.D.PASTE SHEET'!M1507="","",'S.D.PASTE SHEET'!M1507)</f>
        <v/>
      </c>
      <c s="72" t="str">
        <f>IF('S.D.PASTE SHEET'!N1507="","",'S.D.PASTE SHEET'!N1507)</f>
        <v/>
      </c>
      <c s="72" t="str">
        <f>IF('S.D.PASTE SHEET'!O1507="","",'S.D.PASTE SHEET'!O1507)</f>
        <v/>
      </c>
      <c s="72" t="str">
        <f>IF('S.D.PASTE SHEET'!P1507="","",'S.D.PASTE SHEET'!P1507)</f>
        <v/>
      </c>
      <c s="72" t="str">
        <f>IF('S.D.PASTE SHEET'!Q1507="","",'S.D.PASTE SHEET'!Q1507)</f>
        <v/>
      </c>
      <c s="72" t="str">
        <f>IF('S.D.PASTE SHEET'!R1507="","",'S.D.PASTE SHEET'!R1507)</f>
        <v/>
      </c>
      <c s="72" t="str">
        <f>IF('S.D.PASTE SHEET'!S1507="","",'S.D.PASTE SHEET'!S1507)</f>
        <v/>
      </c>
      <c s="72" t="str">
        <f>IF('S.D.PASTE SHEET'!T1507="","",'S.D.PASTE SHEET'!T1507)</f>
        <v/>
      </c>
      <c s="72" t="str">
        <f>IF('S.D.PASTE SHEET'!U1507="","",'S.D.PASTE SHEET'!U1507)</f>
        <v/>
      </c>
      <c s="72" t="str">
        <f>IF('S.D.PASTE SHEET'!V1507="","",'S.D.PASTE SHEET'!V1507)</f>
        <v/>
      </c>
      <c s="72" t="str">
        <f>IF('S.D.PASTE SHEET'!W1507="","",'S.D.PASTE SHEET'!W1507)</f>
        <v/>
      </c>
      <c s="72" t="str">
        <f>IF('S.D.PASTE SHEET'!X1507="","",'S.D.PASTE SHEET'!X1507)</f>
        <v/>
      </c>
      <c s="72" t="str">
        <f>IF('S.D.PASTE SHEET'!Y1507="","",'S.D.PASTE SHEET'!Y1507)</f>
        <v/>
      </c>
      <c s="72" t="str">
        <f>IF('S.D.PASTE SHEET'!Z1507="","",'S.D.PASTE SHEET'!Z1507)</f>
        <v/>
      </c>
      <c s="72" t="str">
        <f>IF('S.D.PASTE SHEET'!AA1507="","",'S.D.PASTE SHEET'!AA1507)</f>
        <v/>
      </c>
      <c s="72" t="str">
        <f>IF('S.D.PASTE SHEET'!AB1507="","",'S.D.PASTE SHEET'!AB1507)</f>
        <v/>
      </c>
      <c s="72" t="str">
        <f>IF('S.D.PASTE SHEET'!AC1507="","",'S.D.PASTE SHEET'!AC1507)</f>
        <v/>
      </c>
      <c s="72" t="str">
        <f>IF('S.D.PASTE SHEET'!AD1507="","",'S.D.PASTE SHEET'!AD1507)</f>
        <v/>
      </c>
      <c s="74"/>
      <c s="70" t="str">
        <f>IF(AK1507="","",IF(AK1507&gt;0,COUNT($AG$2:AG1507),""))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IF(BC1507="","",IF(BC1507&gt;0,COUNT($AY$2:AY1507),""))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8" spans="1:157" ht="15.75" customHeight="1">
      <c r="A1508" s="72" t="str">
        <f>IF('S.D.PASTE SHEET'!A1508="","",'S.D.PASTE SHEET'!A1508)</f>
        <v/>
      </c>
      <c s="72" t="str">
        <f>IF('S.D.PASTE SHEET'!B1508="","",'S.D.PASTE SHEET'!B1508)</f>
        <v/>
      </c>
      <c s="72" t="str">
        <f>IF('S.D.PASTE SHEET'!C1508="","",'S.D.PASTE SHEET'!C1508)</f>
        <v/>
      </c>
      <c s="73" t="str">
        <f>IF('S.D.PASTE SHEET'!D1508="","",'S.D.PASTE SHEET'!D1508)</f>
        <v/>
      </c>
      <c s="72" t="str">
        <f>IF('S.D.PASTE SHEET'!E1508="","",UPPER('S.D.PASTE SHEET'!E1508))</f>
        <v/>
      </c>
      <c s="72" t="str">
        <f>IF('S.D.PASTE SHEET'!F1508="","",'S.D.PASTE SHEET'!F1508)</f>
        <v/>
      </c>
      <c s="72" t="str">
        <f>IF('S.D.PASTE SHEET'!G1508="","",UPPER('S.D.PASTE SHEET'!G1508))</f>
        <v/>
      </c>
      <c s="72" t="str">
        <f>IF('S.D.PASTE SHEET'!H1508="","",UPPER('S.D.PASTE SHEET'!H1508))</f>
        <v/>
      </c>
      <c s="72" t="str">
        <f>IF('S.D.PASTE SHEET'!I1508="","",'S.D.PASTE SHEET'!I1508)</f>
        <v/>
      </c>
      <c s="73" t="str">
        <f>IF('S.D.PASTE SHEET'!J1508="","",'S.D.PASTE SHEET'!J1508)</f>
        <v/>
      </c>
      <c s="72" t="str">
        <f>IF('S.D.PASTE SHEET'!K1508="","",'S.D.PASTE SHEET'!K1508)</f>
        <v/>
      </c>
      <c s="72" t="str">
        <f>IF('S.D.PASTE SHEET'!L1508="","",'S.D.PASTE SHEET'!L1508)</f>
        <v/>
      </c>
      <c s="72" t="str">
        <f>IF('S.D.PASTE SHEET'!M1508="","",'S.D.PASTE SHEET'!M1508)</f>
        <v/>
      </c>
      <c s="72" t="str">
        <f>IF('S.D.PASTE SHEET'!N1508="","",'S.D.PASTE SHEET'!N1508)</f>
        <v/>
      </c>
      <c s="72" t="str">
        <f>IF('S.D.PASTE SHEET'!O1508="","",'S.D.PASTE SHEET'!O1508)</f>
        <v/>
      </c>
      <c s="72" t="str">
        <f>IF('S.D.PASTE SHEET'!P1508="","",'S.D.PASTE SHEET'!P1508)</f>
        <v/>
      </c>
      <c s="72" t="str">
        <f>IF('S.D.PASTE SHEET'!Q1508="","",'S.D.PASTE SHEET'!Q1508)</f>
        <v/>
      </c>
      <c s="72" t="str">
        <f>IF('S.D.PASTE SHEET'!R1508="","",'S.D.PASTE SHEET'!R1508)</f>
        <v/>
      </c>
      <c s="72" t="str">
        <f>IF('S.D.PASTE SHEET'!S1508="","",'S.D.PASTE SHEET'!S1508)</f>
        <v/>
      </c>
      <c s="72" t="str">
        <f>IF('S.D.PASTE SHEET'!T1508="","",'S.D.PASTE SHEET'!T1508)</f>
        <v/>
      </c>
      <c s="72" t="str">
        <f>IF('S.D.PASTE SHEET'!U1508="","",'S.D.PASTE SHEET'!U1508)</f>
        <v/>
      </c>
      <c s="72" t="str">
        <f>IF('S.D.PASTE SHEET'!V1508="","",'S.D.PASTE SHEET'!V1508)</f>
        <v/>
      </c>
      <c s="72" t="str">
        <f>IF('S.D.PASTE SHEET'!W1508="","",'S.D.PASTE SHEET'!W1508)</f>
        <v/>
      </c>
      <c s="72" t="str">
        <f>IF('S.D.PASTE SHEET'!X1508="","",'S.D.PASTE SHEET'!X1508)</f>
        <v/>
      </c>
      <c s="72" t="str">
        <f>IF('S.D.PASTE SHEET'!Y1508="","",'S.D.PASTE SHEET'!Y1508)</f>
        <v/>
      </c>
      <c s="72" t="str">
        <f>IF('S.D.PASTE SHEET'!Z1508="","",'S.D.PASTE SHEET'!Z1508)</f>
        <v/>
      </c>
      <c s="72" t="str">
        <f>IF('S.D.PASTE SHEET'!AA1508="","",'S.D.PASTE SHEET'!AA1508)</f>
        <v/>
      </c>
      <c s="72" t="str">
        <f>IF('S.D.PASTE SHEET'!AB1508="","",'S.D.PASTE SHEET'!AB1508)</f>
        <v/>
      </c>
      <c s="72" t="str">
        <f>IF('S.D.PASTE SHEET'!AC1508="","",'S.D.PASTE SHEET'!AC1508)</f>
        <v/>
      </c>
      <c s="72" t="str">
        <f>IF('S.D.PASTE SHEET'!AD1508="","",'S.D.PASTE SHEET'!AD1508)</f>
        <v/>
      </c>
      <c s="74"/>
      <c s="70" t="str">
        <f>IF(AK1508="","",IF(AK1508&gt;0,COUNT($AG$2:AG1508),""))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IF(BC1508="","",IF(BC1508&gt;0,COUNT($AY$2:AY1508),""))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09" spans="1:157" ht="15.75" customHeight="1">
      <c r="A1509" s="72" t="str">
        <f>IF('S.D.PASTE SHEET'!A1509="","",'S.D.PASTE SHEET'!A1509)</f>
        <v/>
      </c>
      <c s="72" t="str">
        <f>IF('S.D.PASTE SHEET'!B1509="","",'S.D.PASTE SHEET'!B1509)</f>
        <v/>
      </c>
      <c s="72" t="str">
        <f>IF('S.D.PASTE SHEET'!C1509="","",'S.D.PASTE SHEET'!C1509)</f>
        <v/>
      </c>
      <c s="73" t="str">
        <f>IF('S.D.PASTE SHEET'!D1509="","",'S.D.PASTE SHEET'!D1509)</f>
        <v/>
      </c>
      <c s="72" t="str">
        <f>IF('S.D.PASTE SHEET'!E1509="","",UPPER('S.D.PASTE SHEET'!E1509))</f>
        <v/>
      </c>
      <c s="72" t="str">
        <f>IF('S.D.PASTE SHEET'!F1509="","",'S.D.PASTE SHEET'!F1509)</f>
        <v/>
      </c>
      <c s="72" t="str">
        <f>IF('S.D.PASTE SHEET'!G1509="","",UPPER('S.D.PASTE SHEET'!G1509))</f>
        <v/>
      </c>
      <c s="72" t="str">
        <f>IF('S.D.PASTE SHEET'!H1509="","",UPPER('S.D.PASTE SHEET'!H1509))</f>
        <v/>
      </c>
      <c s="72" t="str">
        <f>IF('S.D.PASTE SHEET'!I1509="","",'S.D.PASTE SHEET'!I1509)</f>
        <v/>
      </c>
      <c s="73" t="str">
        <f>IF('S.D.PASTE SHEET'!J1509="","",'S.D.PASTE SHEET'!J1509)</f>
        <v/>
      </c>
      <c s="72" t="str">
        <f>IF('S.D.PASTE SHEET'!K1509="","",'S.D.PASTE SHEET'!K1509)</f>
        <v/>
      </c>
      <c s="72" t="str">
        <f>IF('S.D.PASTE SHEET'!L1509="","",'S.D.PASTE SHEET'!L1509)</f>
        <v/>
      </c>
      <c s="72" t="str">
        <f>IF('S.D.PASTE SHEET'!M1509="","",'S.D.PASTE SHEET'!M1509)</f>
        <v/>
      </c>
      <c s="72" t="str">
        <f>IF('S.D.PASTE SHEET'!N1509="","",'S.D.PASTE SHEET'!N1509)</f>
        <v/>
      </c>
      <c s="72" t="str">
        <f>IF('S.D.PASTE SHEET'!O1509="","",'S.D.PASTE SHEET'!O1509)</f>
        <v/>
      </c>
      <c s="72" t="str">
        <f>IF('S.D.PASTE SHEET'!P1509="","",'S.D.PASTE SHEET'!P1509)</f>
        <v/>
      </c>
      <c s="72" t="str">
        <f>IF('S.D.PASTE SHEET'!Q1509="","",'S.D.PASTE SHEET'!Q1509)</f>
        <v/>
      </c>
      <c s="72" t="str">
        <f>IF('S.D.PASTE SHEET'!R1509="","",'S.D.PASTE SHEET'!R1509)</f>
        <v/>
      </c>
      <c s="72" t="str">
        <f>IF('S.D.PASTE SHEET'!S1509="","",'S.D.PASTE SHEET'!S1509)</f>
        <v/>
      </c>
      <c s="72" t="str">
        <f>IF('S.D.PASTE SHEET'!T1509="","",'S.D.PASTE SHEET'!T1509)</f>
        <v/>
      </c>
      <c s="72" t="str">
        <f>IF('S.D.PASTE SHEET'!U1509="","",'S.D.PASTE SHEET'!U1509)</f>
        <v/>
      </c>
      <c s="72" t="str">
        <f>IF('S.D.PASTE SHEET'!V1509="","",'S.D.PASTE SHEET'!V1509)</f>
        <v/>
      </c>
      <c s="72" t="str">
        <f>IF('S.D.PASTE SHEET'!W1509="","",'S.D.PASTE SHEET'!W1509)</f>
        <v/>
      </c>
      <c s="72" t="str">
        <f>IF('S.D.PASTE SHEET'!X1509="","",'S.D.PASTE SHEET'!X1509)</f>
        <v/>
      </c>
      <c s="72" t="str">
        <f>IF('S.D.PASTE SHEET'!Y1509="","",'S.D.PASTE SHEET'!Y1509)</f>
        <v/>
      </c>
      <c s="72" t="str">
        <f>IF('S.D.PASTE SHEET'!Z1509="","",'S.D.PASTE SHEET'!Z1509)</f>
        <v/>
      </c>
      <c s="72" t="str">
        <f>IF('S.D.PASTE SHEET'!AA1509="","",'S.D.PASTE SHEET'!AA1509)</f>
        <v/>
      </c>
      <c s="72" t="str">
        <f>IF('S.D.PASTE SHEET'!AB1509="","",'S.D.PASTE SHEET'!AB1509)</f>
        <v/>
      </c>
      <c s="72" t="str">
        <f>IF('S.D.PASTE SHEET'!AC1509="","",'S.D.PASTE SHEET'!AC1509)</f>
        <v/>
      </c>
      <c s="72" t="str">
        <f>IF('S.D.PASTE SHEET'!AD1509="","",'S.D.PASTE SHEET'!AD1509)</f>
        <v/>
      </c>
      <c s="74"/>
      <c s="70" t="str">
        <f>IF(AK1509="","",IF(AK1509&gt;0,COUNT($AG$2:AG1509),""))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IF(BC1509="","",IF(BC1509&gt;0,COUNT($AY$2:AY1509),""))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0" spans="1:157" ht="15.75" customHeight="1">
      <c r="A1510" s="72" t="str">
        <f>IF('S.D.PASTE SHEET'!A1510="","",'S.D.PASTE SHEET'!A1510)</f>
        <v/>
      </c>
      <c s="72" t="str">
        <f>IF('S.D.PASTE SHEET'!B1510="","",'S.D.PASTE SHEET'!B1510)</f>
        <v/>
      </c>
      <c s="72" t="str">
        <f>IF('S.D.PASTE SHEET'!C1510="","",'S.D.PASTE SHEET'!C1510)</f>
        <v/>
      </c>
      <c s="73" t="str">
        <f>IF('S.D.PASTE SHEET'!D1510="","",'S.D.PASTE SHEET'!D1510)</f>
        <v/>
      </c>
      <c s="72" t="str">
        <f>IF('S.D.PASTE SHEET'!E1510="","",UPPER('S.D.PASTE SHEET'!E1510))</f>
        <v/>
      </c>
      <c s="72" t="str">
        <f>IF('S.D.PASTE SHEET'!F1510="","",'S.D.PASTE SHEET'!F1510)</f>
        <v/>
      </c>
      <c s="72" t="str">
        <f>IF('S.D.PASTE SHEET'!G1510="","",UPPER('S.D.PASTE SHEET'!G1510))</f>
        <v/>
      </c>
      <c s="72" t="str">
        <f>IF('S.D.PASTE SHEET'!H1510="","",UPPER('S.D.PASTE SHEET'!H1510))</f>
        <v/>
      </c>
      <c s="72" t="str">
        <f>IF('S.D.PASTE SHEET'!I1510="","",'S.D.PASTE SHEET'!I1510)</f>
        <v/>
      </c>
      <c s="73" t="str">
        <f>IF('S.D.PASTE SHEET'!J1510="","",'S.D.PASTE SHEET'!J1510)</f>
        <v/>
      </c>
      <c s="72" t="str">
        <f>IF('S.D.PASTE SHEET'!K1510="","",'S.D.PASTE SHEET'!K1510)</f>
        <v/>
      </c>
      <c s="72" t="str">
        <f>IF('S.D.PASTE SHEET'!L1510="","",'S.D.PASTE SHEET'!L1510)</f>
        <v/>
      </c>
      <c s="72" t="str">
        <f>IF('S.D.PASTE SHEET'!M1510="","",'S.D.PASTE SHEET'!M1510)</f>
        <v/>
      </c>
      <c s="72" t="str">
        <f>IF('S.D.PASTE SHEET'!N1510="","",'S.D.PASTE SHEET'!N1510)</f>
        <v/>
      </c>
      <c s="72" t="str">
        <f>IF('S.D.PASTE SHEET'!O1510="","",'S.D.PASTE SHEET'!O1510)</f>
        <v/>
      </c>
      <c s="72" t="str">
        <f>IF('S.D.PASTE SHEET'!P1510="","",'S.D.PASTE SHEET'!P1510)</f>
        <v/>
      </c>
      <c s="72" t="str">
        <f>IF('S.D.PASTE SHEET'!Q1510="","",'S.D.PASTE SHEET'!Q1510)</f>
        <v/>
      </c>
      <c s="72" t="str">
        <f>IF('S.D.PASTE SHEET'!R1510="","",'S.D.PASTE SHEET'!R1510)</f>
        <v/>
      </c>
      <c s="72" t="str">
        <f>IF('S.D.PASTE SHEET'!S1510="","",'S.D.PASTE SHEET'!S1510)</f>
        <v/>
      </c>
      <c s="72" t="str">
        <f>IF('S.D.PASTE SHEET'!T1510="","",'S.D.PASTE SHEET'!T1510)</f>
        <v/>
      </c>
      <c s="72" t="str">
        <f>IF('S.D.PASTE SHEET'!U1510="","",'S.D.PASTE SHEET'!U1510)</f>
        <v/>
      </c>
      <c s="72" t="str">
        <f>IF('S.D.PASTE SHEET'!V1510="","",'S.D.PASTE SHEET'!V1510)</f>
        <v/>
      </c>
      <c s="72" t="str">
        <f>IF('S.D.PASTE SHEET'!W1510="","",'S.D.PASTE SHEET'!W1510)</f>
        <v/>
      </c>
      <c s="72" t="str">
        <f>IF('S.D.PASTE SHEET'!X1510="","",'S.D.PASTE SHEET'!X1510)</f>
        <v/>
      </c>
      <c s="72" t="str">
        <f>IF('S.D.PASTE SHEET'!Y1510="","",'S.D.PASTE SHEET'!Y1510)</f>
        <v/>
      </c>
      <c s="72" t="str">
        <f>IF('S.D.PASTE SHEET'!Z1510="","",'S.D.PASTE SHEET'!Z1510)</f>
        <v/>
      </c>
      <c s="72" t="str">
        <f>IF('S.D.PASTE SHEET'!AA1510="","",'S.D.PASTE SHEET'!AA1510)</f>
        <v/>
      </c>
      <c s="72" t="str">
        <f>IF('S.D.PASTE SHEET'!AB1510="","",'S.D.PASTE SHEET'!AB1510)</f>
        <v/>
      </c>
      <c s="72" t="str">
        <f>IF('S.D.PASTE SHEET'!AC1510="","",'S.D.PASTE SHEET'!AC1510)</f>
        <v/>
      </c>
      <c s="72" t="str">
        <f>IF('S.D.PASTE SHEET'!AD1510="","",'S.D.PASTE SHEET'!AD1510)</f>
        <v/>
      </c>
      <c s="74"/>
      <c s="70" t="str">
        <f>IF(AK1510="","",IF(AK1510&gt;0,COUNT($AG$2:AG1510),""))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IF(BC1510="","",IF(BC1510&gt;0,COUNT($AY$2:AY1510),""))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1" spans="1:157" ht="15.75" customHeight="1">
      <c r="A1511" s="72" t="str">
        <f>IF('S.D.PASTE SHEET'!A1511="","",'S.D.PASTE SHEET'!A1511)</f>
        <v/>
      </c>
      <c s="72" t="str">
        <f>IF('S.D.PASTE SHEET'!B1511="","",'S.D.PASTE SHEET'!B1511)</f>
        <v/>
      </c>
      <c s="72" t="str">
        <f>IF('S.D.PASTE SHEET'!C1511="","",'S.D.PASTE SHEET'!C1511)</f>
        <v/>
      </c>
      <c s="73" t="str">
        <f>IF('S.D.PASTE SHEET'!D1511="","",'S.D.PASTE SHEET'!D1511)</f>
        <v/>
      </c>
      <c s="72" t="str">
        <f>IF('S.D.PASTE SHEET'!E1511="","",UPPER('S.D.PASTE SHEET'!E1511))</f>
        <v/>
      </c>
      <c s="72" t="str">
        <f>IF('S.D.PASTE SHEET'!F1511="","",'S.D.PASTE SHEET'!F1511)</f>
        <v/>
      </c>
      <c s="72" t="str">
        <f>IF('S.D.PASTE SHEET'!G1511="","",UPPER('S.D.PASTE SHEET'!G1511))</f>
        <v/>
      </c>
      <c s="72" t="str">
        <f>IF('S.D.PASTE SHEET'!H1511="","",UPPER('S.D.PASTE SHEET'!H1511))</f>
        <v/>
      </c>
      <c s="72" t="str">
        <f>IF('S.D.PASTE SHEET'!I1511="","",'S.D.PASTE SHEET'!I1511)</f>
        <v/>
      </c>
      <c s="73" t="str">
        <f>IF('S.D.PASTE SHEET'!J1511="","",'S.D.PASTE SHEET'!J1511)</f>
        <v/>
      </c>
      <c s="72" t="str">
        <f>IF('S.D.PASTE SHEET'!K1511="","",'S.D.PASTE SHEET'!K1511)</f>
        <v/>
      </c>
      <c s="72" t="str">
        <f>IF('S.D.PASTE SHEET'!L1511="","",'S.D.PASTE SHEET'!L1511)</f>
        <v/>
      </c>
      <c s="72" t="str">
        <f>IF('S.D.PASTE SHEET'!M1511="","",'S.D.PASTE SHEET'!M1511)</f>
        <v/>
      </c>
      <c s="72" t="str">
        <f>IF('S.D.PASTE SHEET'!N1511="","",'S.D.PASTE SHEET'!N1511)</f>
        <v/>
      </c>
      <c s="72" t="str">
        <f>IF('S.D.PASTE SHEET'!O1511="","",'S.D.PASTE SHEET'!O1511)</f>
        <v/>
      </c>
      <c s="72" t="str">
        <f>IF('S.D.PASTE SHEET'!P1511="","",'S.D.PASTE SHEET'!P1511)</f>
        <v/>
      </c>
      <c s="72" t="str">
        <f>IF('S.D.PASTE SHEET'!Q1511="","",'S.D.PASTE SHEET'!Q1511)</f>
        <v/>
      </c>
      <c s="72" t="str">
        <f>IF('S.D.PASTE SHEET'!R1511="","",'S.D.PASTE SHEET'!R1511)</f>
        <v/>
      </c>
      <c s="72" t="str">
        <f>IF('S.D.PASTE SHEET'!S1511="","",'S.D.PASTE SHEET'!S1511)</f>
        <v/>
      </c>
      <c s="72" t="str">
        <f>IF('S.D.PASTE SHEET'!T1511="","",'S.D.PASTE SHEET'!T1511)</f>
        <v/>
      </c>
      <c s="72" t="str">
        <f>IF('S.D.PASTE SHEET'!U1511="","",'S.D.PASTE SHEET'!U1511)</f>
        <v/>
      </c>
      <c s="72" t="str">
        <f>IF('S.D.PASTE SHEET'!V1511="","",'S.D.PASTE SHEET'!V1511)</f>
        <v/>
      </c>
      <c s="72" t="str">
        <f>IF('S.D.PASTE SHEET'!W1511="","",'S.D.PASTE SHEET'!W1511)</f>
        <v/>
      </c>
      <c s="72" t="str">
        <f>IF('S.D.PASTE SHEET'!X1511="","",'S.D.PASTE SHEET'!X1511)</f>
        <v/>
      </c>
      <c s="72" t="str">
        <f>IF('S.D.PASTE SHEET'!Y1511="","",'S.D.PASTE SHEET'!Y1511)</f>
        <v/>
      </c>
      <c s="72" t="str">
        <f>IF('S.D.PASTE SHEET'!Z1511="","",'S.D.PASTE SHEET'!Z1511)</f>
        <v/>
      </c>
      <c s="72" t="str">
        <f>IF('S.D.PASTE SHEET'!AA1511="","",'S.D.PASTE SHEET'!AA1511)</f>
        <v/>
      </c>
      <c s="72" t="str">
        <f>IF('S.D.PASTE SHEET'!AB1511="","",'S.D.PASTE SHEET'!AB1511)</f>
        <v/>
      </c>
      <c s="72" t="str">
        <f>IF('S.D.PASTE SHEET'!AC1511="","",'S.D.PASTE SHEET'!AC1511)</f>
        <v/>
      </c>
      <c s="72" t="str">
        <f>IF('S.D.PASTE SHEET'!AD1511="","",'S.D.PASTE SHEET'!AD1511)</f>
        <v/>
      </c>
      <c s="74"/>
      <c s="70" t="str">
        <f>IF(AK1511="","",IF(AK1511&gt;0,COUNT($AG$2:AG1511),""))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IF(BC1511="","",IF(BC1511&gt;0,COUNT($AY$2:AY1511),""))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2" spans="1:157" ht="15.75" customHeight="1">
      <c r="A1512" s="72" t="str">
        <f>IF('S.D.PASTE SHEET'!A1512="","",'S.D.PASTE SHEET'!A1512)</f>
        <v/>
      </c>
      <c s="72" t="str">
        <f>IF('S.D.PASTE SHEET'!B1512="","",'S.D.PASTE SHEET'!B1512)</f>
        <v/>
      </c>
      <c s="72" t="str">
        <f>IF('S.D.PASTE SHEET'!C1512="","",'S.D.PASTE SHEET'!C1512)</f>
        <v/>
      </c>
      <c s="73" t="str">
        <f>IF('S.D.PASTE SHEET'!D1512="","",'S.D.PASTE SHEET'!D1512)</f>
        <v/>
      </c>
      <c s="72" t="str">
        <f>IF('S.D.PASTE SHEET'!E1512="","",UPPER('S.D.PASTE SHEET'!E1512))</f>
        <v/>
      </c>
      <c s="72" t="str">
        <f>IF('S.D.PASTE SHEET'!F1512="","",'S.D.PASTE SHEET'!F1512)</f>
        <v/>
      </c>
      <c s="72" t="str">
        <f>IF('S.D.PASTE SHEET'!G1512="","",UPPER('S.D.PASTE SHEET'!G1512))</f>
        <v/>
      </c>
      <c s="72" t="str">
        <f>IF('S.D.PASTE SHEET'!H1512="","",UPPER('S.D.PASTE SHEET'!H1512))</f>
        <v/>
      </c>
      <c s="72" t="str">
        <f>IF('S.D.PASTE SHEET'!I1512="","",'S.D.PASTE SHEET'!I1512)</f>
        <v/>
      </c>
      <c s="73" t="str">
        <f>IF('S.D.PASTE SHEET'!J1512="","",'S.D.PASTE SHEET'!J1512)</f>
        <v/>
      </c>
      <c s="72" t="str">
        <f>IF('S.D.PASTE SHEET'!K1512="","",'S.D.PASTE SHEET'!K1512)</f>
        <v/>
      </c>
      <c s="72" t="str">
        <f>IF('S.D.PASTE SHEET'!L1512="","",'S.D.PASTE SHEET'!L1512)</f>
        <v/>
      </c>
      <c s="72" t="str">
        <f>IF('S.D.PASTE SHEET'!M1512="","",'S.D.PASTE SHEET'!M1512)</f>
        <v/>
      </c>
      <c s="72" t="str">
        <f>IF('S.D.PASTE SHEET'!N1512="","",'S.D.PASTE SHEET'!N1512)</f>
        <v/>
      </c>
      <c s="72" t="str">
        <f>IF('S.D.PASTE SHEET'!O1512="","",'S.D.PASTE SHEET'!O1512)</f>
        <v/>
      </c>
      <c s="72" t="str">
        <f>IF('S.D.PASTE SHEET'!P1512="","",'S.D.PASTE SHEET'!P1512)</f>
        <v/>
      </c>
      <c s="72" t="str">
        <f>IF('S.D.PASTE SHEET'!Q1512="","",'S.D.PASTE SHEET'!Q1512)</f>
        <v/>
      </c>
      <c s="72" t="str">
        <f>IF('S.D.PASTE SHEET'!R1512="","",'S.D.PASTE SHEET'!R1512)</f>
        <v/>
      </c>
      <c s="72" t="str">
        <f>IF('S.D.PASTE SHEET'!S1512="","",'S.D.PASTE SHEET'!S1512)</f>
        <v/>
      </c>
      <c s="72" t="str">
        <f>IF('S.D.PASTE SHEET'!T1512="","",'S.D.PASTE SHEET'!T1512)</f>
        <v/>
      </c>
      <c s="72" t="str">
        <f>IF('S.D.PASTE SHEET'!U1512="","",'S.D.PASTE SHEET'!U1512)</f>
        <v/>
      </c>
      <c s="72" t="str">
        <f>IF('S.D.PASTE SHEET'!V1512="","",'S.D.PASTE SHEET'!V1512)</f>
        <v/>
      </c>
      <c s="72" t="str">
        <f>IF('S.D.PASTE SHEET'!W1512="","",'S.D.PASTE SHEET'!W1512)</f>
        <v/>
      </c>
      <c s="72" t="str">
        <f>IF('S.D.PASTE SHEET'!X1512="","",'S.D.PASTE SHEET'!X1512)</f>
        <v/>
      </c>
      <c s="72" t="str">
        <f>IF('S.D.PASTE SHEET'!Y1512="","",'S.D.PASTE SHEET'!Y1512)</f>
        <v/>
      </c>
      <c s="72" t="str">
        <f>IF('S.D.PASTE SHEET'!Z1512="","",'S.D.PASTE SHEET'!Z1512)</f>
        <v/>
      </c>
      <c s="72" t="str">
        <f>IF('S.D.PASTE SHEET'!AA1512="","",'S.D.PASTE SHEET'!AA1512)</f>
        <v/>
      </c>
      <c s="72" t="str">
        <f>IF('S.D.PASTE SHEET'!AB1512="","",'S.D.PASTE SHEET'!AB1512)</f>
        <v/>
      </c>
      <c s="72" t="str">
        <f>IF('S.D.PASTE SHEET'!AC1512="","",'S.D.PASTE SHEET'!AC1512)</f>
        <v/>
      </c>
      <c s="72" t="str">
        <f>IF('S.D.PASTE SHEET'!AD1512="","",'S.D.PASTE SHEET'!AD1512)</f>
        <v/>
      </c>
      <c s="74"/>
      <c s="70" t="str">
        <f>IF(AK1512="","",IF(AK1512&gt;0,COUNT($AG$2:AG1512),""))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IF(BC1512="","",IF(BC1512&gt;0,COUNT($AY$2:AY1512),""))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3" spans="1:157" ht="15.75" customHeight="1">
      <c r="A1513" s="72" t="str">
        <f>IF('S.D.PASTE SHEET'!A1513="","",'S.D.PASTE SHEET'!A1513)</f>
        <v/>
      </c>
      <c s="72" t="str">
        <f>IF('S.D.PASTE SHEET'!B1513="","",'S.D.PASTE SHEET'!B1513)</f>
        <v/>
      </c>
      <c s="72" t="str">
        <f>IF('S.D.PASTE SHEET'!C1513="","",'S.D.PASTE SHEET'!C1513)</f>
        <v/>
      </c>
      <c s="73" t="str">
        <f>IF('S.D.PASTE SHEET'!D1513="","",'S.D.PASTE SHEET'!D1513)</f>
        <v/>
      </c>
      <c s="72" t="str">
        <f>IF('S.D.PASTE SHEET'!E1513="","",UPPER('S.D.PASTE SHEET'!E1513))</f>
        <v/>
      </c>
      <c s="72" t="str">
        <f>IF('S.D.PASTE SHEET'!F1513="","",'S.D.PASTE SHEET'!F1513)</f>
        <v/>
      </c>
      <c s="72" t="str">
        <f>IF('S.D.PASTE SHEET'!G1513="","",UPPER('S.D.PASTE SHEET'!G1513))</f>
        <v/>
      </c>
      <c s="72" t="str">
        <f>IF('S.D.PASTE SHEET'!H1513="","",UPPER('S.D.PASTE SHEET'!H1513))</f>
        <v/>
      </c>
      <c s="72" t="str">
        <f>IF('S.D.PASTE SHEET'!I1513="","",'S.D.PASTE SHEET'!I1513)</f>
        <v/>
      </c>
      <c s="73" t="str">
        <f>IF('S.D.PASTE SHEET'!J1513="","",'S.D.PASTE SHEET'!J1513)</f>
        <v/>
      </c>
      <c s="72" t="str">
        <f>IF('S.D.PASTE SHEET'!K1513="","",'S.D.PASTE SHEET'!K1513)</f>
        <v/>
      </c>
      <c s="72" t="str">
        <f>IF('S.D.PASTE SHEET'!L1513="","",'S.D.PASTE SHEET'!L1513)</f>
        <v/>
      </c>
      <c s="72" t="str">
        <f>IF('S.D.PASTE SHEET'!M1513="","",'S.D.PASTE SHEET'!M1513)</f>
        <v/>
      </c>
      <c s="72" t="str">
        <f>IF('S.D.PASTE SHEET'!N1513="","",'S.D.PASTE SHEET'!N1513)</f>
        <v/>
      </c>
      <c s="72" t="str">
        <f>IF('S.D.PASTE SHEET'!O1513="","",'S.D.PASTE SHEET'!O1513)</f>
        <v/>
      </c>
      <c s="72" t="str">
        <f>IF('S.D.PASTE SHEET'!P1513="","",'S.D.PASTE SHEET'!P1513)</f>
        <v/>
      </c>
      <c s="72" t="str">
        <f>IF('S.D.PASTE SHEET'!Q1513="","",'S.D.PASTE SHEET'!Q1513)</f>
        <v/>
      </c>
      <c s="72" t="str">
        <f>IF('S.D.PASTE SHEET'!R1513="","",'S.D.PASTE SHEET'!R1513)</f>
        <v/>
      </c>
      <c s="72" t="str">
        <f>IF('S.D.PASTE SHEET'!S1513="","",'S.D.PASTE SHEET'!S1513)</f>
        <v/>
      </c>
      <c s="72" t="str">
        <f>IF('S.D.PASTE SHEET'!T1513="","",'S.D.PASTE SHEET'!T1513)</f>
        <v/>
      </c>
      <c s="72" t="str">
        <f>IF('S.D.PASTE SHEET'!U1513="","",'S.D.PASTE SHEET'!U1513)</f>
        <v/>
      </c>
      <c s="72" t="str">
        <f>IF('S.D.PASTE SHEET'!V1513="","",'S.D.PASTE SHEET'!V1513)</f>
        <v/>
      </c>
      <c s="72" t="str">
        <f>IF('S.D.PASTE SHEET'!W1513="","",'S.D.PASTE SHEET'!W1513)</f>
        <v/>
      </c>
      <c s="72" t="str">
        <f>IF('S.D.PASTE SHEET'!X1513="","",'S.D.PASTE SHEET'!X1513)</f>
        <v/>
      </c>
      <c s="72" t="str">
        <f>IF('S.D.PASTE SHEET'!Y1513="","",'S.D.PASTE SHEET'!Y1513)</f>
        <v/>
      </c>
      <c s="72" t="str">
        <f>IF('S.D.PASTE SHEET'!Z1513="","",'S.D.PASTE SHEET'!Z1513)</f>
        <v/>
      </c>
      <c s="72" t="str">
        <f>IF('S.D.PASTE SHEET'!AA1513="","",'S.D.PASTE SHEET'!AA1513)</f>
        <v/>
      </c>
      <c s="72" t="str">
        <f>IF('S.D.PASTE SHEET'!AB1513="","",'S.D.PASTE SHEET'!AB1513)</f>
        <v/>
      </c>
      <c s="72" t="str">
        <f>IF('S.D.PASTE SHEET'!AC1513="","",'S.D.PASTE SHEET'!AC1513)</f>
        <v/>
      </c>
      <c s="72" t="str">
        <f>IF('S.D.PASTE SHEET'!AD1513="","",'S.D.PASTE SHEET'!AD1513)</f>
        <v/>
      </c>
      <c s="74"/>
      <c s="70" t="str">
        <f>IF(AK1513="","",IF(AK1513&gt;0,COUNT($AG$2:AG1513),""))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IF(BC1513="","",IF(BC1513&gt;0,COUNT($AY$2:AY1513),""))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4" spans="1:157" ht="15.75" customHeight="1">
      <c r="A1514" s="72" t="str">
        <f>IF('S.D.PASTE SHEET'!A1514="","",'S.D.PASTE SHEET'!A1514)</f>
        <v/>
      </c>
      <c s="72" t="str">
        <f>IF('S.D.PASTE SHEET'!B1514="","",'S.D.PASTE SHEET'!B1514)</f>
        <v/>
      </c>
      <c s="72" t="str">
        <f>IF('S.D.PASTE SHEET'!C1514="","",'S.D.PASTE SHEET'!C1514)</f>
        <v/>
      </c>
      <c s="73" t="str">
        <f>IF('S.D.PASTE SHEET'!D1514="","",'S.D.PASTE SHEET'!D1514)</f>
        <v/>
      </c>
      <c s="72" t="str">
        <f>IF('S.D.PASTE SHEET'!E1514="","",UPPER('S.D.PASTE SHEET'!E1514))</f>
        <v/>
      </c>
      <c s="72" t="str">
        <f>IF('S.D.PASTE SHEET'!F1514="","",'S.D.PASTE SHEET'!F1514)</f>
        <v/>
      </c>
      <c s="72" t="str">
        <f>IF('S.D.PASTE SHEET'!G1514="","",UPPER('S.D.PASTE SHEET'!G1514))</f>
        <v/>
      </c>
      <c s="72" t="str">
        <f>IF('S.D.PASTE SHEET'!H1514="","",UPPER('S.D.PASTE SHEET'!H1514))</f>
        <v/>
      </c>
      <c s="72" t="str">
        <f>IF('S.D.PASTE SHEET'!I1514="","",'S.D.PASTE SHEET'!I1514)</f>
        <v/>
      </c>
      <c s="73" t="str">
        <f>IF('S.D.PASTE SHEET'!J1514="","",'S.D.PASTE SHEET'!J1514)</f>
        <v/>
      </c>
      <c s="72" t="str">
        <f>IF('S.D.PASTE SHEET'!K1514="","",'S.D.PASTE SHEET'!K1514)</f>
        <v/>
      </c>
      <c s="72" t="str">
        <f>IF('S.D.PASTE SHEET'!L1514="","",'S.D.PASTE SHEET'!L1514)</f>
        <v/>
      </c>
      <c s="72" t="str">
        <f>IF('S.D.PASTE SHEET'!M1514="","",'S.D.PASTE SHEET'!M1514)</f>
        <v/>
      </c>
      <c s="72" t="str">
        <f>IF('S.D.PASTE SHEET'!N1514="","",'S.D.PASTE SHEET'!N1514)</f>
        <v/>
      </c>
      <c s="72" t="str">
        <f>IF('S.D.PASTE SHEET'!O1514="","",'S.D.PASTE SHEET'!O1514)</f>
        <v/>
      </c>
      <c s="72" t="str">
        <f>IF('S.D.PASTE SHEET'!P1514="","",'S.D.PASTE SHEET'!P1514)</f>
        <v/>
      </c>
      <c s="72" t="str">
        <f>IF('S.D.PASTE SHEET'!Q1514="","",'S.D.PASTE SHEET'!Q1514)</f>
        <v/>
      </c>
      <c s="72" t="str">
        <f>IF('S.D.PASTE SHEET'!R1514="","",'S.D.PASTE SHEET'!R1514)</f>
        <v/>
      </c>
      <c s="72" t="str">
        <f>IF('S.D.PASTE SHEET'!S1514="","",'S.D.PASTE SHEET'!S1514)</f>
        <v/>
      </c>
      <c s="72" t="str">
        <f>IF('S.D.PASTE SHEET'!T1514="","",'S.D.PASTE SHEET'!T1514)</f>
        <v/>
      </c>
      <c s="72" t="str">
        <f>IF('S.D.PASTE SHEET'!U1514="","",'S.D.PASTE SHEET'!U1514)</f>
        <v/>
      </c>
      <c s="72" t="str">
        <f>IF('S.D.PASTE SHEET'!V1514="","",'S.D.PASTE SHEET'!V1514)</f>
        <v/>
      </c>
      <c s="72" t="str">
        <f>IF('S.D.PASTE SHEET'!W1514="","",'S.D.PASTE SHEET'!W1514)</f>
        <v/>
      </c>
      <c s="72" t="str">
        <f>IF('S.D.PASTE SHEET'!X1514="","",'S.D.PASTE SHEET'!X1514)</f>
        <v/>
      </c>
      <c s="72" t="str">
        <f>IF('S.D.PASTE SHEET'!Y1514="","",'S.D.PASTE SHEET'!Y1514)</f>
        <v/>
      </c>
      <c s="72" t="str">
        <f>IF('S.D.PASTE SHEET'!Z1514="","",'S.D.PASTE SHEET'!Z1514)</f>
        <v/>
      </c>
      <c s="72" t="str">
        <f>IF('S.D.PASTE SHEET'!AA1514="","",'S.D.PASTE SHEET'!AA1514)</f>
        <v/>
      </c>
      <c s="72" t="str">
        <f>IF('S.D.PASTE SHEET'!AB1514="","",'S.D.PASTE SHEET'!AB1514)</f>
        <v/>
      </c>
      <c s="72" t="str">
        <f>IF('S.D.PASTE SHEET'!AC1514="","",'S.D.PASTE SHEET'!AC1514)</f>
        <v/>
      </c>
      <c s="72" t="str">
        <f>IF('S.D.PASTE SHEET'!AD1514="","",'S.D.PASTE SHEET'!AD1514)</f>
        <v/>
      </c>
      <c s="74"/>
      <c s="70" t="str">
        <f>IF(AK1514="","",IF(AK1514&gt;0,COUNT($AG$2:AG1514),""))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IF(BC1514="","",IF(BC1514&gt;0,COUNT($AY$2:AY1514),""))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5" spans="1:157" ht="15.75" customHeight="1">
      <c r="A1515" s="72" t="str">
        <f>IF('S.D.PASTE SHEET'!A1515="","",'S.D.PASTE SHEET'!A1515)</f>
        <v/>
      </c>
      <c s="72" t="str">
        <f>IF('S.D.PASTE SHEET'!B1515="","",'S.D.PASTE SHEET'!B1515)</f>
        <v/>
      </c>
      <c s="72" t="str">
        <f>IF('S.D.PASTE SHEET'!C1515="","",'S.D.PASTE SHEET'!C1515)</f>
        <v/>
      </c>
      <c s="73" t="str">
        <f>IF('S.D.PASTE SHEET'!D1515="","",'S.D.PASTE SHEET'!D1515)</f>
        <v/>
      </c>
      <c s="72" t="str">
        <f>IF('S.D.PASTE SHEET'!E1515="","",UPPER('S.D.PASTE SHEET'!E1515))</f>
        <v/>
      </c>
      <c s="72" t="str">
        <f>IF('S.D.PASTE SHEET'!F1515="","",'S.D.PASTE SHEET'!F1515)</f>
        <v/>
      </c>
      <c s="72" t="str">
        <f>IF('S.D.PASTE SHEET'!G1515="","",UPPER('S.D.PASTE SHEET'!G1515))</f>
        <v/>
      </c>
      <c s="72" t="str">
        <f>IF('S.D.PASTE SHEET'!H1515="","",UPPER('S.D.PASTE SHEET'!H1515))</f>
        <v/>
      </c>
      <c s="72" t="str">
        <f>IF('S.D.PASTE SHEET'!I1515="","",'S.D.PASTE SHEET'!I1515)</f>
        <v/>
      </c>
      <c s="73" t="str">
        <f>IF('S.D.PASTE SHEET'!J1515="","",'S.D.PASTE SHEET'!J1515)</f>
        <v/>
      </c>
      <c s="72" t="str">
        <f>IF('S.D.PASTE SHEET'!K1515="","",'S.D.PASTE SHEET'!K1515)</f>
        <v/>
      </c>
      <c s="72" t="str">
        <f>IF('S.D.PASTE SHEET'!L1515="","",'S.D.PASTE SHEET'!L1515)</f>
        <v/>
      </c>
      <c s="72" t="str">
        <f>IF('S.D.PASTE SHEET'!M1515="","",'S.D.PASTE SHEET'!M1515)</f>
        <v/>
      </c>
      <c s="72" t="str">
        <f>IF('S.D.PASTE SHEET'!N1515="","",'S.D.PASTE SHEET'!N1515)</f>
        <v/>
      </c>
      <c s="72" t="str">
        <f>IF('S.D.PASTE SHEET'!O1515="","",'S.D.PASTE SHEET'!O1515)</f>
        <v/>
      </c>
      <c s="72" t="str">
        <f>IF('S.D.PASTE SHEET'!P1515="","",'S.D.PASTE SHEET'!P1515)</f>
        <v/>
      </c>
      <c s="72" t="str">
        <f>IF('S.D.PASTE SHEET'!Q1515="","",'S.D.PASTE SHEET'!Q1515)</f>
        <v/>
      </c>
      <c s="72" t="str">
        <f>IF('S.D.PASTE SHEET'!R1515="","",'S.D.PASTE SHEET'!R1515)</f>
        <v/>
      </c>
      <c s="72" t="str">
        <f>IF('S.D.PASTE SHEET'!S1515="","",'S.D.PASTE SHEET'!S1515)</f>
        <v/>
      </c>
      <c s="72" t="str">
        <f>IF('S.D.PASTE SHEET'!T1515="","",'S.D.PASTE SHEET'!T1515)</f>
        <v/>
      </c>
      <c s="72" t="str">
        <f>IF('S.D.PASTE SHEET'!U1515="","",'S.D.PASTE SHEET'!U1515)</f>
        <v/>
      </c>
      <c s="72" t="str">
        <f>IF('S.D.PASTE SHEET'!V1515="","",'S.D.PASTE SHEET'!V1515)</f>
        <v/>
      </c>
      <c s="72" t="str">
        <f>IF('S.D.PASTE SHEET'!W1515="","",'S.D.PASTE SHEET'!W1515)</f>
        <v/>
      </c>
      <c s="72" t="str">
        <f>IF('S.D.PASTE SHEET'!X1515="","",'S.D.PASTE SHEET'!X1515)</f>
        <v/>
      </c>
      <c s="72" t="str">
        <f>IF('S.D.PASTE SHEET'!Y1515="","",'S.D.PASTE SHEET'!Y1515)</f>
        <v/>
      </c>
      <c s="72" t="str">
        <f>IF('S.D.PASTE SHEET'!Z1515="","",'S.D.PASTE SHEET'!Z1515)</f>
        <v/>
      </c>
      <c s="72" t="str">
        <f>IF('S.D.PASTE SHEET'!AA1515="","",'S.D.PASTE SHEET'!AA1515)</f>
        <v/>
      </c>
      <c s="72" t="str">
        <f>IF('S.D.PASTE SHEET'!AB1515="","",'S.D.PASTE SHEET'!AB1515)</f>
        <v/>
      </c>
      <c s="72" t="str">
        <f>IF('S.D.PASTE SHEET'!AC1515="","",'S.D.PASTE SHEET'!AC1515)</f>
        <v/>
      </c>
      <c s="72" t="str">
        <f>IF('S.D.PASTE SHEET'!AD1515="","",'S.D.PASTE SHEET'!AD1515)</f>
        <v/>
      </c>
      <c s="74"/>
      <c s="70" t="str">
        <f>IF(AK1515="","",IF(AK1515&gt;0,COUNT($AG$2:AG1515),""))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IF(BC1515="","",IF(BC1515&gt;0,COUNT($AY$2:AY1515),""))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6" spans="1:157" ht="15.75" customHeight="1">
      <c r="A1516" s="72" t="str">
        <f>IF('S.D.PASTE SHEET'!A1516="","",'S.D.PASTE SHEET'!A1516)</f>
        <v/>
      </c>
      <c s="72" t="str">
        <f>IF('S.D.PASTE SHEET'!B1516="","",'S.D.PASTE SHEET'!B1516)</f>
        <v/>
      </c>
      <c s="72" t="str">
        <f>IF('S.D.PASTE SHEET'!C1516="","",'S.D.PASTE SHEET'!C1516)</f>
        <v/>
      </c>
      <c s="73" t="str">
        <f>IF('S.D.PASTE SHEET'!D1516="","",'S.D.PASTE SHEET'!D1516)</f>
        <v/>
      </c>
      <c s="72" t="str">
        <f>IF('S.D.PASTE SHEET'!E1516="","",UPPER('S.D.PASTE SHEET'!E1516))</f>
        <v/>
      </c>
      <c s="72" t="str">
        <f>IF('S.D.PASTE SHEET'!F1516="","",'S.D.PASTE SHEET'!F1516)</f>
        <v/>
      </c>
      <c s="72" t="str">
        <f>IF('S.D.PASTE SHEET'!G1516="","",UPPER('S.D.PASTE SHEET'!G1516))</f>
        <v/>
      </c>
      <c s="72" t="str">
        <f>IF('S.D.PASTE SHEET'!H1516="","",UPPER('S.D.PASTE SHEET'!H1516))</f>
        <v/>
      </c>
      <c s="72" t="str">
        <f>IF('S.D.PASTE SHEET'!I1516="","",'S.D.PASTE SHEET'!I1516)</f>
        <v/>
      </c>
      <c s="73" t="str">
        <f>IF('S.D.PASTE SHEET'!J1516="","",'S.D.PASTE SHEET'!J1516)</f>
        <v/>
      </c>
      <c s="72" t="str">
        <f>IF('S.D.PASTE SHEET'!K1516="","",'S.D.PASTE SHEET'!K1516)</f>
        <v/>
      </c>
      <c s="72" t="str">
        <f>IF('S.D.PASTE SHEET'!L1516="","",'S.D.PASTE SHEET'!L1516)</f>
        <v/>
      </c>
      <c s="72" t="str">
        <f>IF('S.D.PASTE SHEET'!M1516="","",'S.D.PASTE SHEET'!M1516)</f>
        <v/>
      </c>
      <c s="72" t="str">
        <f>IF('S.D.PASTE SHEET'!N1516="","",'S.D.PASTE SHEET'!N1516)</f>
        <v/>
      </c>
      <c s="72" t="str">
        <f>IF('S.D.PASTE SHEET'!O1516="","",'S.D.PASTE SHEET'!O1516)</f>
        <v/>
      </c>
      <c s="72" t="str">
        <f>IF('S.D.PASTE SHEET'!P1516="","",'S.D.PASTE SHEET'!P1516)</f>
        <v/>
      </c>
      <c s="72" t="str">
        <f>IF('S.D.PASTE SHEET'!Q1516="","",'S.D.PASTE SHEET'!Q1516)</f>
        <v/>
      </c>
      <c s="72" t="str">
        <f>IF('S.D.PASTE SHEET'!R1516="","",'S.D.PASTE SHEET'!R1516)</f>
        <v/>
      </c>
      <c s="72" t="str">
        <f>IF('S.D.PASTE SHEET'!S1516="","",'S.D.PASTE SHEET'!S1516)</f>
        <v/>
      </c>
      <c s="72" t="str">
        <f>IF('S.D.PASTE SHEET'!T1516="","",'S.D.PASTE SHEET'!T1516)</f>
        <v/>
      </c>
      <c s="72" t="str">
        <f>IF('S.D.PASTE SHEET'!U1516="","",'S.D.PASTE SHEET'!U1516)</f>
        <v/>
      </c>
      <c s="72" t="str">
        <f>IF('S.D.PASTE SHEET'!V1516="","",'S.D.PASTE SHEET'!V1516)</f>
        <v/>
      </c>
      <c s="72" t="str">
        <f>IF('S.D.PASTE SHEET'!W1516="","",'S.D.PASTE SHEET'!W1516)</f>
        <v/>
      </c>
      <c s="72" t="str">
        <f>IF('S.D.PASTE SHEET'!X1516="","",'S.D.PASTE SHEET'!X1516)</f>
        <v/>
      </c>
      <c s="72" t="str">
        <f>IF('S.D.PASTE SHEET'!Y1516="","",'S.D.PASTE SHEET'!Y1516)</f>
        <v/>
      </c>
      <c s="72" t="str">
        <f>IF('S.D.PASTE SHEET'!Z1516="","",'S.D.PASTE SHEET'!Z1516)</f>
        <v/>
      </c>
      <c s="72" t="str">
        <f>IF('S.D.PASTE SHEET'!AA1516="","",'S.D.PASTE SHEET'!AA1516)</f>
        <v/>
      </c>
      <c s="72" t="str">
        <f>IF('S.D.PASTE SHEET'!AB1516="","",'S.D.PASTE SHEET'!AB1516)</f>
        <v/>
      </c>
      <c s="72" t="str">
        <f>IF('S.D.PASTE SHEET'!AC1516="","",'S.D.PASTE SHEET'!AC1516)</f>
        <v/>
      </c>
      <c s="72" t="str">
        <f>IF('S.D.PASTE SHEET'!AD1516="","",'S.D.PASTE SHEET'!AD1516)</f>
        <v/>
      </c>
      <c s="74"/>
      <c s="70" t="str">
        <f>IF(AK1516="","",IF(AK1516&gt;0,COUNT($AG$2:AG1516),""))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IF(BC1516="","",IF(BC1516&gt;0,COUNT($AY$2:AY1516),""))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7" spans="1:157" ht="15.75" customHeight="1">
      <c r="A1517" s="72" t="str">
        <f>IF('S.D.PASTE SHEET'!A1517="","",'S.D.PASTE SHEET'!A1517)</f>
        <v/>
      </c>
      <c s="72" t="str">
        <f>IF('S.D.PASTE SHEET'!B1517="","",'S.D.PASTE SHEET'!B1517)</f>
        <v/>
      </c>
      <c s="72" t="str">
        <f>IF('S.D.PASTE SHEET'!C1517="","",'S.D.PASTE SHEET'!C1517)</f>
        <v/>
      </c>
      <c s="73" t="str">
        <f>IF('S.D.PASTE SHEET'!D1517="","",'S.D.PASTE SHEET'!D1517)</f>
        <v/>
      </c>
      <c s="72" t="str">
        <f>IF('S.D.PASTE SHEET'!E1517="","",UPPER('S.D.PASTE SHEET'!E1517))</f>
        <v/>
      </c>
      <c s="72" t="str">
        <f>IF('S.D.PASTE SHEET'!F1517="","",'S.D.PASTE SHEET'!F1517)</f>
        <v/>
      </c>
      <c s="72" t="str">
        <f>IF('S.D.PASTE SHEET'!G1517="","",UPPER('S.D.PASTE SHEET'!G1517))</f>
        <v/>
      </c>
      <c s="72" t="str">
        <f>IF('S.D.PASTE SHEET'!H1517="","",UPPER('S.D.PASTE SHEET'!H1517))</f>
        <v/>
      </c>
      <c s="72" t="str">
        <f>IF('S.D.PASTE SHEET'!I1517="","",'S.D.PASTE SHEET'!I1517)</f>
        <v/>
      </c>
      <c s="73" t="str">
        <f>IF('S.D.PASTE SHEET'!J1517="","",'S.D.PASTE SHEET'!J1517)</f>
        <v/>
      </c>
      <c s="72" t="str">
        <f>IF('S.D.PASTE SHEET'!K1517="","",'S.D.PASTE SHEET'!K1517)</f>
        <v/>
      </c>
      <c s="72" t="str">
        <f>IF('S.D.PASTE SHEET'!L1517="","",'S.D.PASTE SHEET'!L1517)</f>
        <v/>
      </c>
      <c s="72" t="str">
        <f>IF('S.D.PASTE SHEET'!M1517="","",'S.D.PASTE SHEET'!M1517)</f>
        <v/>
      </c>
      <c s="72" t="str">
        <f>IF('S.D.PASTE SHEET'!N1517="","",'S.D.PASTE SHEET'!N1517)</f>
        <v/>
      </c>
      <c s="72" t="str">
        <f>IF('S.D.PASTE SHEET'!O1517="","",'S.D.PASTE SHEET'!O1517)</f>
        <v/>
      </c>
      <c s="72" t="str">
        <f>IF('S.D.PASTE SHEET'!P1517="","",'S.D.PASTE SHEET'!P1517)</f>
        <v/>
      </c>
      <c s="72" t="str">
        <f>IF('S.D.PASTE SHEET'!Q1517="","",'S.D.PASTE SHEET'!Q1517)</f>
        <v/>
      </c>
      <c s="72" t="str">
        <f>IF('S.D.PASTE SHEET'!R1517="","",'S.D.PASTE SHEET'!R1517)</f>
        <v/>
      </c>
      <c s="72" t="str">
        <f>IF('S.D.PASTE SHEET'!S1517="","",'S.D.PASTE SHEET'!S1517)</f>
        <v/>
      </c>
      <c s="72" t="str">
        <f>IF('S.D.PASTE SHEET'!T1517="","",'S.D.PASTE SHEET'!T1517)</f>
        <v/>
      </c>
      <c s="72" t="str">
        <f>IF('S.D.PASTE SHEET'!U1517="","",'S.D.PASTE SHEET'!U1517)</f>
        <v/>
      </c>
      <c s="72" t="str">
        <f>IF('S.D.PASTE SHEET'!V1517="","",'S.D.PASTE SHEET'!V1517)</f>
        <v/>
      </c>
      <c s="72" t="str">
        <f>IF('S.D.PASTE SHEET'!W1517="","",'S.D.PASTE SHEET'!W1517)</f>
        <v/>
      </c>
      <c s="72" t="str">
        <f>IF('S.D.PASTE SHEET'!X1517="","",'S.D.PASTE SHEET'!X1517)</f>
        <v/>
      </c>
      <c s="72" t="str">
        <f>IF('S.D.PASTE SHEET'!Y1517="","",'S.D.PASTE SHEET'!Y1517)</f>
        <v/>
      </c>
      <c s="72" t="str">
        <f>IF('S.D.PASTE SHEET'!Z1517="","",'S.D.PASTE SHEET'!Z1517)</f>
        <v/>
      </c>
      <c s="72" t="str">
        <f>IF('S.D.PASTE SHEET'!AA1517="","",'S.D.PASTE SHEET'!AA1517)</f>
        <v/>
      </c>
      <c s="72" t="str">
        <f>IF('S.D.PASTE SHEET'!AB1517="","",'S.D.PASTE SHEET'!AB1517)</f>
        <v/>
      </c>
      <c s="72" t="str">
        <f>IF('S.D.PASTE SHEET'!AC1517="","",'S.D.PASTE SHEET'!AC1517)</f>
        <v/>
      </c>
      <c s="72" t="str">
        <f>IF('S.D.PASTE SHEET'!AD1517="","",'S.D.PASTE SHEET'!AD1517)</f>
        <v/>
      </c>
      <c s="74"/>
      <c s="70" t="str">
        <f>IF(AK1517="","",IF(AK1517&gt;0,COUNT($AG$2:AG1517),""))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IF(BC1517="","",IF(BC1517&gt;0,COUNT($AY$2:AY1517),""))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8" spans="1:157" ht="15.75" customHeight="1">
      <c r="A1518" s="72" t="str">
        <f>IF('S.D.PASTE SHEET'!A1518="","",'S.D.PASTE SHEET'!A1518)</f>
        <v/>
      </c>
      <c s="72" t="str">
        <f>IF('S.D.PASTE SHEET'!B1518="","",'S.D.PASTE SHEET'!B1518)</f>
        <v/>
      </c>
      <c s="72" t="str">
        <f>IF('S.D.PASTE SHEET'!C1518="","",'S.D.PASTE SHEET'!C1518)</f>
        <v/>
      </c>
      <c s="73" t="str">
        <f>IF('S.D.PASTE SHEET'!D1518="","",'S.D.PASTE SHEET'!D1518)</f>
        <v/>
      </c>
      <c s="72" t="str">
        <f>IF('S.D.PASTE SHEET'!E1518="","",UPPER('S.D.PASTE SHEET'!E1518))</f>
        <v/>
      </c>
      <c s="72" t="str">
        <f>IF('S.D.PASTE SHEET'!F1518="","",'S.D.PASTE SHEET'!F1518)</f>
        <v/>
      </c>
      <c s="72" t="str">
        <f>IF('S.D.PASTE SHEET'!G1518="","",UPPER('S.D.PASTE SHEET'!G1518))</f>
        <v/>
      </c>
      <c s="72" t="str">
        <f>IF('S.D.PASTE SHEET'!H1518="","",UPPER('S.D.PASTE SHEET'!H1518))</f>
        <v/>
      </c>
      <c s="72" t="str">
        <f>IF('S.D.PASTE SHEET'!I1518="","",'S.D.PASTE SHEET'!I1518)</f>
        <v/>
      </c>
      <c s="73" t="str">
        <f>IF('S.D.PASTE SHEET'!J1518="","",'S.D.PASTE SHEET'!J1518)</f>
        <v/>
      </c>
      <c s="72" t="str">
        <f>IF('S.D.PASTE SHEET'!K1518="","",'S.D.PASTE SHEET'!K1518)</f>
        <v/>
      </c>
      <c s="72" t="str">
        <f>IF('S.D.PASTE SHEET'!L1518="","",'S.D.PASTE SHEET'!L1518)</f>
        <v/>
      </c>
      <c s="72" t="str">
        <f>IF('S.D.PASTE SHEET'!M1518="","",'S.D.PASTE SHEET'!M1518)</f>
        <v/>
      </c>
      <c s="72" t="str">
        <f>IF('S.D.PASTE SHEET'!N1518="","",'S.D.PASTE SHEET'!N1518)</f>
        <v/>
      </c>
      <c s="72" t="str">
        <f>IF('S.D.PASTE SHEET'!O1518="","",'S.D.PASTE SHEET'!O1518)</f>
        <v/>
      </c>
      <c s="72" t="str">
        <f>IF('S.D.PASTE SHEET'!P1518="","",'S.D.PASTE SHEET'!P1518)</f>
        <v/>
      </c>
      <c s="72" t="str">
        <f>IF('S.D.PASTE SHEET'!Q1518="","",'S.D.PASTE SHEET'!Q1518)</f>
        <v/>
      </c>
      <c s="72" t="str">
        <f>IF('S.D.PASTE SHEET'!R1518="","",'S.D.PASTE SHEET'!R1518)</f>
        <v/>
      </c>
      <c s="72" t="str">
        <f>IF('S.D.PASTE SHEET'!S1518="","",'S.D.PASTE SHEET'!S1518)</f>
        <v/>
      </c>
      <c s="72" t="str">
        <f>IF('S.D.PASTE SHEET'!T1518="","",'S.D.PASTE SHEET'!T1518)</f>
        <v/>
      </c>
      <c s="72" t="str">
        <f>IF('S.D.PASTE SHEET'!U1518="","",'S.D.PASTE SHEET'!U1518)</f>
        <v/>
      </c>
      <c s="72" t="str">
        <f>IF('S.D.PASTE SHEET'!V1518="","",'S.D.PASTE SHEET'!V1518)</f>
        <v/>
      </c>
      <c s="72" t="str">
        <f>IF('S.D.PASTE SHEET'!W1518="","",'S.D.PASTE SHEET'!W1518)</f>
        <v/>
      </c>
      <c s="72" t="str">
        <f>IF('S.D.PASTE SHEET'!X1518="","",'S.D.PASTE SHEET'!X1518)</f>
        <v/>
      </c>
      <c s="72" t="str">
        <f>IF('S.D.PASTE SHEET'!Y1518="","",'S.D.PASTE SHEET'!Y1518)</f>
        <v/>
      </c>
      <c s="72" t="str">
        <f>IF('S.D.PASTE SHEET'!Z1518="","",'S.D.PASTE SHEET'!Z1518)</f>
        <v/>
      </c>
      <c s="72" t="str">
        <f>IF('S.D.PASTE SHEET'!AA1518="","",'S.D.PASTE SHEET'!AA1518)</f>
        <v/>
      </c>
      <c s="72" t="str">
        <f>IF('S.D.PASTE SHEET'!AB1518="","",'S.D.PASTE SHEET'!AB1518)</f>
        <v/>
      </c>
      <c s="72" t="str">
        <f>IF('S.D.PASTE SHEET'!AC1518="","",'S.D.PASTE SHEET'!AC1518)</f>
        <v/>
      </c>
      <c s="72" t="str">
        <f>IF('S.D.PASTE SHEET'!AD1518="","",'S.D.PASTE SHEET'!AD1518)</f>
        <v/>
      </c>
      <c s="74"/>
      <c s="70" t="str">
        <f>IF(AK1518="","",IF(AK1518&gt;0,COUNT($AG$2:AG1518),""))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IF(BC1518="","",IF(BC1518&gt;0,COUNT($AY$2:AY1518),""))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19" spans="1:157" ht="15.75" customHeight="1">
      <c r="A1519" s="72" t="str">
        <f>IF('S.D.PASTE SHEET'!A1519="","",'S.D.PASTE SHEET'!A1519)</f>
        <v/>
      </c>
      <c s="72" t="str">
        <f>IF('S.D.PASTE SHEET'!B1519="","",'S.D.PASTE SHEET'!B1519)</f>
        <v/>
      </c>
      <c s="72" t="str">
        <f>IF('S.D.PASTE SHEET'!C1519="","",'S.D.PASTE SHEET'!C1519)</f>
        <v/>
      </c>
      <c s="73" t="str">
        <f>IF('S.D.PASTE SHEET'!D1519="","",'S.D.PASTE SHEET'!D1519)</f>
        <v/>
      </c>
      <c s="72" t="str">
        <f>IF('S.D.PASTE SHEET'!E1519="","",UPPER('S.D.PASTE SHEET'!E1519))</f>
        <v/>
      </c>
      <c s="72" t="str">
        <f>IF('S.D.PASTE SHEET'!F1519="","",'S.D.PASTE SHEET'!F1519)</f>
        <v/>
      </c>
      <c s="72" t="str">
        <f>IF('S.D.PASTE SHEET'!G1519="","",UPPER('S.D.PASTE SHEET'!G1519))</f>
        <v/>
      </c>
      <c s="72" t="str">
        <f>IF('S.D.PASTE SHEET'!H1519="","",UPPER('S.D.PASTE SHEET'!H1519))</f>
        <v/>
      </c>
      <c s="72" t="str">
        <f>IF('S.D.PASTE SHEET'!I1519="","",'S.D.PASTE SHEET'!I1519)</f>
        <v/>
      </c>
      <c s="73" t="str">
        <f>IF('S.D.PASTE SHEET'!J1519="","",'S.D.PASTE SHEET'!J1519)</f>
        <v/>
      </c>
      <c s="72" t="str">
        <f>IF('S.D.PASTE SHEET'!K1519="","",'S.D.PASTE SHEET'!K1519)</f>
        <v/>
      </c>
      <c s="72" t="str">
        <f>IF('S.D.PASTE SHEET'!L1519="","",'S.D.PASTE SHEET'!L1519)</f>
        <v/>
      </c>
      <c s="72" t="str">
        <f>IF('S.D.PASTE SHEET'!M1519="","",'S.D.PASTE SHEET'!M1519)</f>
        <v/>
      </c>
      <c s="72" t="str">
        <f>IF('S.D.PASTE SHEET'!N1519="","",'S.D.PASTE SHEET'!N1519)</f>
        <v/>
      </c>
      <c s="72" t="str">
        <f>IF('S.D.PASTE SHEET'!O1519="","",'S.D.PASTE SHEET'!O1519)</f>
        <v/>
      </c>
      <c s="72" t="str">
        <f>IF('S.D.PASTE SHEET'!P1519="","",'S.D.PASTE SHEET'!P1519)</f>
        <v/>
      </c>
      <c s="72" t="str">
        <f>IF('S.D.PASTE SHEET'!Q1519="","",'S.D.PASTE SHEET'!Q1519)</f>
        <v/>
      </c>
      <c s="72" t="str">
        <f>IF('S.D.PASTE SHEET'!R1519="","",'S.D.PASTE SHEET'!R1519)</f>
        <v/>
      </c>
      <c s="72" t="str">
        <f>IF('S.D.PASTE SHEET'!S1519="","",'S.D.PASTE SHEET'!S1519)</f>
        <v/>
      </c>
      <c s="72" t="str">
        <f>IF('S.D.PASTE SHEET'!T1519="","",'S.D.PASTE SHEET'!T1519)</f>
        <v/>
      </c>
      <c s="72" t="str">
        <f>IF('S.D.PASTE SHEET'!U1519="","",'S.D.PASTE SHEET'!U1519)</f>
        <v/>
      </c>
      <c s="72" t="str">
        <f>IF('S.D.PASTE SHEET'!V1519="","",'S.D.PASTE SHEET'!V1519)</f>
        <v/>
      </c>
      <c s="72" t="str">
        <f>IF('S.D.PASTE SHEET'!W1519="","",'S.D.PASTE SHEET'!W1519)</f>
        <v/>
      </c>
      <c s="72" t="str">
        <f>IF('S.D.PASTE SHEET'!X1519="","",'S.D.PASTE SHEET'!X1519)</f>
        <v/>
      </c>
      <c s="72" t="str">
        <f>IF('S.D.PASTE SHEET'!Y1519="","",'S.D.PASTE SHEET'!Y1519)</f>
        <v/>
      </c>
      <c s="72" t="str">
        <f>IF('S.D.PASTE SHEET'!Z1519="","",'S.D.PASTE SHEET'!Z1519)</f>
        <v/>
      </c>
      <c s="72" t="str">
        <f>IF('S.D.PASTE SHEET'!AA1519="","",'S.D.PASTE SHEET'!AA1519)</f>
        <v/>
      </c>
      <c s="72" t="str">
        <f>IF('S.D.PASTE SHEET'!AB1519="","",'S.D.PASTE SHEET'!AB1519)</f>
        <v/>
      </c>
      <c s="72" t="str">
        <f>IF('S.D.PASTE SHEET'!AC1519="","",'S.D.PASTE SHEET'!AC1519)</f>
        <v/>
      </c>
      <c s="72" t="str">
        <f>IF('S.D.PASTE SHEET'!AD1519="","",'S.D.PASTE SHEET'!AD1519)</f>
        <v/>
      </c>
      <c s="74"/>
      <c s="70" t="str">
        <f>IF(AK1519="","",IF(AK1519&gt;0,COUNT($AG$2:AG1519),""))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IF(BC1519="","",IF(BC1519&gt;0,COUNT($AY$2:AY1519),""))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0" spans="1:157" ht="15.75" customHeight="1">
      <c r="A1520" s="72" t="str">
        <f>IF('S.D.PASTE SHEET'!A1520="","",'S.D.PASTE SHEET'!A1520)</f>
        <v/>
      </c>
      <c s="72" t="str">
        <f>IF('S.D.PASTE SHEET'!B1520="","",'S.D.PASTE SHEET'!B1520)</f>
        <v/>
      </c>
      <c s="72" t="str">
        <f>IF('S.D.PASTE SHEET'!C1520="","",'S.D.PASTE SHEET'!C1520)</f>
        <v/>
      </c>
      <c s="73" t="str">
        <f>IF('S.D.PASTE SHEET'!D1520="","",'S.D.PASTE SHEET'!D1520)</f>
        <v/>
      </c>
      <c s="72" t="str">
        <f>IF('S.D.PASTE SHEET'!E1520="","",UPPER('S.D.PASTE SHEET'!E1520))</f>
        <v/>
      </c>
      <c s="72" t="str">
        <f>IF('S.D.PASTE SHEET'!F1520="","",'S.D.PASTE SHEET'!F1520)</f>
        <v/>
      </c>
      <c s="72" t="str">
        <f>IF('S.D.PASTE SHEET'!G1520="","",UPPER('S.D.PASTE SHEET'!G1520))</f>
        <v/>
      </c>
      <c s="72" t="str">
        <f>IF('S.D.PASTE SHEET'!H1520="","",UPPER('S.D.PASTE SHEET'!H1520))</f>
        <v/>
      </c>
      <c s="72" t="str">
        <f>IF('S.D.PASTE SHEET'!I1520="","",'S.D.PASTE SHEET'!I1520)</f>
        <v/>
      </c>
      <c s="73" t="str">
        <f>IF('S.D.PASTE SHEET'!J1520="","",'S.D.PASTE SHEET'!J1520)</f>
        <v/>
      </c>
      <c s="72" t="str">
        <f>IF('S.D.PASTE SHEET'!K1520="","",'S.D.PASTE SHEET'!K1520)</f>
        <v/>
      </c>
      <c s="72" t="str">
        <f>IF('S.D.PASTE SHEET'!L1520="","",'S.D.PASTE SHEET'!L1520)</f>
        <v/>
      </c>
      <c s="72" t="str">
        <f>IF('S.D.PASTE SHEET'!M1520="","",'S.D.PASTE SHEET'!M1520)</f>
        <v/>
      </c>
      <c s="72" t="str">
        <f>IF('S.D.PASTE SHEET'!N1520="","",'S.D.PASTE SHEET'!N1520)</f>
        <v/>
      </c>
      <c s="72" t="str">
        <f>IF('S.D.PASTE SHEET'!O1520="","",'S.D.PASTE SHEET'!O1520)</f>
        <v/>
      </c>
      <c s="72" t="str">
        <f>IF('S.D.PASTE SHEET'!P1520="","",'S.D.PASTE SHEET'!P1520)</f>
        <v/>
      </c>
      <c s="72" t="str">
        <f>IF('S.D.PASTE SHEET'!Q1520="","",'S.D.PASTE SHEET'!Q1520)</f>
        <v/>
      </c>
      <c s="72" t="str">
        <f>IF('S.D.PASTE SHEET'!R1520="","",'S.D.PASTE SHEET'!R1520)</f>
        <v/>
      </c>
      <c s="72" t="str">
        <f>IF('S.D.PASTE SHEET'!S1520="","",'S.D.PASTE SHEET'!S1520)</f>
        <v/>
      </c>
      <c s="72" t="str">
        <f>IF('S.D.PASTE SHEET'!T1520="","",'S.D.PASTE SHEET'!T1520)</f>
        <v/>
      </c>
      <c s="72" t="str">
        <f>IF('S.D.PASTE SHEET'!U1520="","",'S.D.PASTE SHEET'!U1520)</f>
        <v/>
      </c>
      <c s="72" t="str">
        <f>IF('S.D.PASTE SHEET'!V1520="","",'S.D.PASTE SHEET'!V1520)</f>
        <v/>
      </c>
      <c s="72" t="str">
        <f>IF('S.D.PASTE SHEET'!W1520="","",'S.D.PASTE SHEET'!W1520)</f>
        <v/>
      </c>
      <c s="72" t="str">
        <f>IF('S.D.PASTE SHEET'!X1520="","",'S.D.PASTE SHEET'!X1520)</f>
        <v/>
      </c>
      <c s="72" t="str">
        <f>IF('S.D.PASTE SHEET'!Y1520="","",'S.D.PASTE SHEET'!Y1520)</f>
        <v/>
      </c>
      <c s="72" t="str">
        <f>IF('S.D.PASTE SHEET'!Z1520="","",'S.D.PASTE SHEET'!Z1520)</f>
        <v/>
      </c>
      <c s="72" t="str">
        <f>IF('S.D.PASTE SHEET'!AA1520="","",'S.D.PASTE SHEET'!AA1520)</f>
        <v/>
      </c>
      <c s="72" t="str">
        <f>IF('S.D.PASTE SHEET'!AB1520="","",'S.D.PASTE SHEET'!AB1520)</f>
        <v/>
      </c>
      <c s="72" t="str">
        <f>IF('S.D.PASTE SHEET'!AC1520="","",'S.D.PASTE SHEET'!AC1520)</f>
        <v/>
      </c>
      <c s="72" t="str">
        <f>IF('S.D.PASTE SHEET'!AD1520="","",'S.D.PASTE SHEET'!AD1520)</f>
        <v/>
      </c>
      <c s="74"/>
      <c s="70" t="str">
        <f>IF(AK1520="","",IF(AK1520&gt;0,COUNT($AG$2:AG1520),""))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IF(BC1520="","",IF(BC1520&gt;0,COUNT($AY$2:AY1520),""))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1" spans="1:157" ht="15.75" customHeight="1">
      <c r="A1521" s="72" t="str">
        <f>IF('S.D.PASTE SHEET'!A1521="","",'S.D.PASTE SHEET'!A1521)</f>
        <v/>
      </c>
      <c s="72" t="str">
        <f>IF('S.D.PASTE SHEET'!B1521="","",'S.D.PASTE SHEET'!B1521)</f>
        <v/>
      </c>
      <c s="72" t="str">
        <f>IF('S.D.PASTE SHEET'!C1521="","",'S.D.PASTE SHEET'!C1521)</f>
        <v/>
      </c>
      <c s="73" t="str">
        <f>IF('S.D.PASTE SHEET'!D1521="","",'S.D.PASTE SHEET'!D1521)</f>
        <v/>
      </c>
      <c s="72" t="str">
        <f>IF('S.D.PASTE SHEET'!E1521="","",UPPER('S.D.PASTE SHEET'!E1521))</f>
        <v/>
      </c>
      <c s="72" t="str">
        <f>IF('S.D.PASTE SHEET'!F1521="","",'S.D.PASTE SHEET'!F1521)</f>
        <v/>
      </c>
      <c s="72" t="str">
        <f>IF('S.D.PASTE SHEET'!G1521="","",UPPER('S.D.PASTE SHEET'!G1521))</f>
        <v/>
      </c>
      <c s="72" t="str">
        <f>IF('S.D.PASTE SHEET'!H1521="","",UPPER('S.D.PASTE SHEET'!H1521))</f>
        <v/>
      </c>
      <c s="72" t="str">
        <f>IF('S.D.PASTE SHEET'!I1521="","",'S.D.PASTE SHEET'!I1521)</f>
        <v/>
      </c>
      <c s="73" t="str">
        <f>IF('S.D.PASTE SHEET'!J1521="","",'S.D.PASTE SHEET'!J1521)</f>
        <v/>
      </c>
      <c s="72" t="str">
        <f>IF('S.D.PASTE SHEET'!K1521="","",'S.D.PASTE SHEET'!K1521)</f>
        <v/>
      </c>
      <c s="72" t="str">
        <f>IF('S.D.PASTE SHEET'!L1521="","",'S.D.PASTE SHEET'!L1521)</f>
        <v/>
      </c>
      <c s="72" t="str">
        <f>IF('S.D.PASTE SHEET'!M1521="","",'S.D.PASTE SHEET'!M1521)</f>
        <v/>
      </c>
      <c s="72" t="str">
        <f>IF('S.D.PASTE SHEET'!N1521="","",'S.D.PASTE SHEET'!N1521)</f>
        <v/>
      </c>
      <c s="72" t="str">
        <f>IF('S.D.PASTE SHEET'!O1521="","",'S.D.PASTE SHEET'!O1521)</f>
        <v/>
      </c>
      <c s="72" t="str">
        <f>IF('S.D.PASTE SHEET'!P1521="","",'S.D.PASTE SHEET'!P1521)</f>
        <v/>
      </c>
      <c s="72" t="str">
        <f>IF('S.D.PASTE SHEET'!Q1521="","",'S.D.PASTE SHEET'!Q1521)</f>
        <v/>
      </c>
      <c s="72" t="str">
        <f>IF('S.D.PASTE SHEET'!R1521="","",'S.D.PASTE SHEET'!R1521)</f>
        <v/>
      </c>
      <c s="72" t="str">
        <f>IF('S.D.PASTE SHEET'!S1521="","",'S.D.PASTE SHEET'!S1521)</f>
        <v/>
      </c>
      <c s="72" t="str">
        <f>IF('S.D.PASTE SHEET'!T1521="","",'S.D.PASTE SHEET'!T1521)</f>
        <v/>
      </c>
      <c s="72" t="str">
        <f>IF('S.D.PASTE SHEET'!U1521="","",'S.D.PASTE SHEET'!U1521)</f>
        <v/>
      </c>
      <c s="72" t="str">
        <f>IF('S.D.PASTE SHEET'!V1521="","",'S.D.PASTE SHEET'!V1521)</f>
        <v/>
      </c>
      <c s="72" t="str">
        <f>IF('S.D.PASTE SHEET'!W1521="","",'S.D.PASTE SHEET'!W1521)</f>
        <v/>
      </c>
      <c s="72" t="str">
        <f>IF('S.D.PASTE SHEET'!X1521="","",'S.D.PASTE SHEET'!X1521)</f>
        <v/>
      </c>
      <c s="72" t="str">
        <f>IF('S.D.PASTE SHEET'!Y1521="","",'S.D.PASTE SHEET'!Y1521)</f>
        <v/>
      </c>
      <c s="72" t="str">
        <f>IF('S.D.PASTE SHEET'!Z1521="","",'S.D.PASTE SHEET'!Z1521)</f>
        <v/>
      </c>
      <c s="72" t="str">
        <f>IF('S.D.PASTE SHEET'!AA1521="","",'S.D.PASTE SHEET'!AA1521)</f>
        <v/>
      </c>
      <c s="72" t="str">
        <f>IF('S.D.PASTE SHEET'!AB1521="","",'S.D.PASTE SHEET'!AB1521)</f>
        <v/>
      </c>
      <c s="72" t="str">
        <f>IF('S.D.PASTE SHEET'!AC1521="","",'S.D.PASTE SHEET'!AC1521)</f>
        <v/>
      </c>
      <c s="72" t="str">
        <f>IF('S.D.PASTE SHEET'!AD1521="","",'S.D.PASTE SHEET'!AD1521)</f>
        <v/>
      </c>
      <c s="74"/>
      <c s="70" t="str">
        <f>IF(AK1521="","",IF(AK1521&gt;0,COUNT($AG$2:AG1521),""))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IF(BC1521="","",IF(BC1521&gt;0,COUNT($AY$2:AY1521),""))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2" spans="1:157" ht="15.75" customHeight="1">
      <c r="A1522" s="72" t="str">
        <f>IF('S.D.PASTE SHEET'!A1522="","",'S.D.PASTE SHEET'!A1522)</f>
        <v/>
      </c>
      <c s="72" t="str">
        <f>IF('S.D.PASTE SHEET'!B1522="","",'S.D.PASTE SHEET'!B1522)</f>
        <v/>
      </c>
      <c s="72" t="str">
        <f>IF('S.D.PASTE SHEET'!C1522="","",'S.D.PASTE SHEET'!C1522)</f>
        <v/>
      </c>
      <c s="73" t="str">
        <f>IF('S.D.PASTE SHEET'!D1522="","",'S.D.PASTE SHEET'!D1522)</f>
        <v/>
      </c>
      <c s="72" t="str">
        <f>IF('S.D.PASTE SHEET'!E1522="","",UPPER('S.D.PASTE SHEET'!E1522))</f>
        <v/>
      </c>
      <c s="72" t="str">
        <f>IF('S.D.PASTE SHEET'!F1522="","",'S.D.PASTE SHEET'!F1522)</f>
        <v/>
      </c>
      <c s="72" t="str">
        <f>IF('S.D.PASTE SHEET'!G1522="","",UPPER('S.D.PASTE SHEET'!G1522))</f>
        <v/>
      </c>
      <c s="72" t="str">
        <f>IF('S.D.PASTE SHEET'!H1522="","",UPPER('S.D.PASTE SHEET'!H1522))</f>
        <v/>
      </c>
      <c s="72" t="str">
        <f>IF('S.D.PASTE SHEET'!I1522="","",'S.D.PASTE SHEET'!I1522)</f>
        <v/>
      </c>
      <c s="73" t="str">
        <f>IF('S.D.PASTE SHEET'!J1522="","",'S.D.PASTE SHEET'!J1522)</f>
        <v/>
      </c>
      <c s="72" t="str">
        <f>IF('S.D.PASTE SHEET'!K1522="","",'S.D.PASTE SHEET'!K1522)</f>
        <v/>
      </c>
      <c s="72" t="str">
        <f>IF('S.D.PASTE SHEET'!L1522="","",'S.D.PASTE SHEET'!L1522)</f>
        <v/>
      </c>
      <c s="72" t="str">
        <f>IF('S.D.PASTE SHEET'!M1522="","",'S.D.PASTE SHEET'!M1522)</f>
        <v/>
      </c>
      <c s="72" t="str">
        <f>IF('S.D.PASTE SHEET'!N1522="","",'S.D.PASTE SHEET'!N1522)</f>
        <v/>
      </c>
      <c s="72" t="str">
        <f>IF('S.D.PASTE SHEET'!O1522="","",'S.D.PASTE SHEET'!O1522)</f>
        <v/>
      </c>
      <c s="72" t="str">
        <f>IF('S.D.PASTE SHEET'!P1522="","",'S.D.PASTE SHEET'!P1522)</f>
        <v/>
      </c>
      <c s="72" t="str">
        <f>IF('S.D.PASTE SHEET'!Q1522="","",'S.D.PASTE SHEET'!Q1522)</f>
        <v/>
      </c>
      <c s="72" t="str">
        <f>IF('S.D.PASTE SHEET'!R1522="","",'S.D.PASTE SHEET'!R1522)</f>
        <v/>
      </c>
      <c s="72" t="str">
        <f>IF('S.D.PASTE SHEET'!S1522="","",'S.D.PASTE SHEET'!S1522)</f>
        <v/>
      </c>
      <c s="72" t="str">
        <f>IF('S.D.PASTE SHEET'!T1522="","",'S.D.PASTE SHEET'!T1522)</f>
        <v/>
      </c>
      <c s="72" t="str">
        <f>IF('S.D.PASTE SHEET'!U1522="","",'S.D.PASTE SHEET'!U1522)</f>
        <v/>
      </c>
      <c s="72" t="str">
        <f>IF('S.D.PASTE SHEET'!V1522="","",'S.D.PASTE SHEET'!V1522)</f>
        <v/>
      </c>
      <c s="72" t="str">
        <f>IF('S.D.PASTE SHEET'!W1522="","",'S.D.PASTE SHEET'!W1522)</f>
        <v/>
      </c>
      <c s="72" t="str">
        <f>IF('S.D.PASTE SHEET'!X1522="","",'S.D.PASTE SHEET'!X1522)</f>
        <v/>
      </c>
      <c s="72" t="str">
        <f>IF('S.D.PASTE SHEET'!Y1522="","",'S.D.PASTE SHEET'!Y1522)</f>
        <v/>
      </c>
      <c s="72" t="str">
        <f>IF('S.D.PASTE SHEET'!Z1522="","",'S.D.PASTE SHEET'!Z1522)</f>
        <v/>
      </c>
      <c s="72" t="str">
        <f>IF('S.D.PASTE SHEET'!AA1522="","",'S.D.PASTE SHEET'!AA1522)</f>
        <v/>
      </c>
      <c s="72" t="str">
        <f>IF('S.D.PASTE SHEET'!AB1522="","",'S.D.PASTE SHEET'!AB1522)</f>
        <v/>
      </c>
      <c s="72" t="str">
        <f>IF('S.D.PASTE SHEET'!AC1522="","",'S.D.PASTE SHEET'!AC1522)</f>
        <v/>
      </c>
      <c s="72" t="str">
        <f>IF('S.D.PASTE SHEET'!AD1522="","",'S.D.PASTE SHEET'!AD1522)</f>
        <v/>
      </c>
      <c s="74"/>
      <c s="70" t="str">
        <f>IF(AK1522="","",IF(AK1522&gt;0,COUNT($AG$2:AG1522),""))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IF(BC1522="","",IF(BC1522&gt;0,COUNT($AY$2:AY1522),""))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3" spans="1:157" ht="15.75" customHeight="1">
      <c r="A1523" s="72" t="str">
        <f>IF('S.D.PASTE SHEET'!A1523="","",'S.D.PASTE SHEET'!A1523)</f>
        <v/>
      </c>
      <c s="72" t="str">
        <f>IF('S.D.PASTE SHEET'!B1523="","",'S.D.PASTE SHEET'!B1523)</f>
        <v/>
      </c>
      <c s="72" t="str">
        <f>IF('S.D.PASTE SHEET'!C1523="","",'S.D.PASTE SHEET'!C1523)</f>
        <v/>
      </c>
      <c s="73" t="str">
        <f>IF('S.D.PASTE SHEET'!D1523="","",'S.D.PASTE SHEET'!D1523)</f>
        <v/>
      </c>
      <c s="72" t="str">
        <f>IF('S.D.PASTE SHEET'!E1523="","",UPPER('S.D.PASTE SHEET'!E1523))</f>
        <v/>
      </c>
      <c s="72" t="str">
        <f>IF('S.D.PASTE SHEET'!F1523="","",'S.D.PASTE SHEET'!F1523)</f>
        <v/>
      </c>
      <c s="72" t="str">
        <f>IF('S.D.PASTE SHEET'!G1523="","",UPPER('S.D.PASTE SHEET'!G1523))</f>
        <v/>
      </c>
      <c s="72" t="str">
        <f>IF('S.D.PASTE SHEET'!H1523="","",UPPER('S.D.PASTE SHEET'!H1523))</f>
        <v/>
      </c>
      <c s="72" t="str">
        <f>IF('S.D.PASTE SHEET'!I1523="","",'S.D.PASTE SHEET'!I1523)</f>
        <v/>
      </c>
      <c s="73" t="str">
        <f>IF('S.D.PASTE SHEET'!J1523="","",'S.D.PASTE SHEET'!J1523)</f>
        <v/>
      </c>
      <c s="72" t="str">
        <f>IF('S.D.PASTE SHEET'!K1523="","",'S.D.PASTE SHEET'!K1523)</f>
        <v/>
      </c>
      <c s="72" t="str">
        <f>IF('S.D.PASTE SHEET'!L1523="","",'S.D.PASTE SHEET'!L1523)</f>
        <v/>
      </c>
      <c s="72" t="str">
        <f>IF('S.D.PASTE SHEET'!M1523="","",'S.D.PASTE SHEET'!M1523)</f>
        <v/>
      </c>
      <c s="72" t="str">
        <f>IF('S.D.PASTE SHEET'!N1523="","",'S.D.PASTE SHEET'!N1523)</f>
        <v/>
      </c>
      <c s="72" t="str">
        <f>IF('S.D.PASTE SHEET'!O1523="","",'S.D.PASTE SHEET'!O1523)</f>
        <v/>
      </c>
      <c s="72" t="str">
        <f>IF('S.D.PASTE SHEET'!P1523="","",'S.D.PASTE SHEET'!P1523)</f>
        <v/>
      </c>
      <c s="72" t="str">
        <f>IF('S.D.PASTE SHEET'!Q1523="","",'S.D.PASTE SHEET'!Q1523)</f>
        <v/>
      </c>
      <c s="72" t="str">
        <f>IF('S.D.PASTE SHEET'!R1523="","",'S.D.PASTE SHEET'!R1523)</f>
        <v/>
      </c>
      <c s="72" t="str">
        <f>IF('S.D.PASTE SHEET'!S1523="","",'S.D.PASTE SHEET'!S1523)</f>
        <v/>
      </c>
      <c s="72" t="str">
        <f>IF('S.D.PASTE SHEET'!T1523="","",'S.D.PASTE SHEET'!T1523)</f>
        <v/>
      </c>
      <c s="72" t="str">
        <f>IF('S.D.PASTE SHEET'!U1523="","",'S.D.PASTE SHEET'!U1523)</f>
        <v/>
      </c>
      <c s="72" t="str">
        <f>IF('S.D.PASTE SHEET'!V1523="","",'S.D.PASTE SHEET'!V1523)</f>
        <v/>
      </c>
      <c s="72" t="str">
        <f>IF('S.D.PASTE SHEET'!W1523="","",'S.D.PASTE SHEET'!W1523)</f>
        <v/>
      </c>
      <c s="72" t="str">
        <f>IF('S.D.PASTE SHEET'!X1523="","",'S.D.PASTE SHEET'!X1523)</f>
        <v/>
      </c>
      <c s="72" t="str">
        <f>IF('S.D.PASTE SHEET'!Y1523="","",'S.D.PASTE SHEET'!Y1523)</f>
        <v/>
      </c>
      <c s="72" t="str">
        <f>IF('S.D.PASTE SHEET'!Z1523="","",'S.D.PASTE SHEET'!Z1523)</f>
        <v/>
      </c>
      <c s="72" t="str">
        <f>IF('S.D.PASTE SHEET'!AA1523="","",'S.D.PASTE SHEET'!AA1523)</f>
        <v/>
      </c>
      <c s="72" t="str">
        <f>IF('S.D.PASTE SHEET'!AB1523="","",'S.D.PASTE SHEET'!AB1523)</f>
        <v/>
      </c>
      <c s="72" t="str">
        <f>IF('S.D.PASTE SHEET'!AC1523="","",'S.D.PASTE SHEET'!AC1523)</f>
        <v/>
      </c>
      <c s="72" t="str">
        <f>IF('S.D.PASTE SHEET'!AD1523="","",'S.D.PASTE SHEET'!AD1523)</f>
        <v/>
      </c>
      <c s="74"/>
      <c s="70" t="str">
        <f>IF(AK1523="","",IF(AK1523&gt;0,COUNT($AG$2:AG1523),""))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IF(BC1523="","",IF(BC1523&gt;0,COUNT($AY$2:AY1523),""))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4" spans="1:157" ht="15.75" customHeight="1">
      <c r="A1524" s="72" t="str">
        <f>IF('S.D.PASTE SHEET'!A1524="","",'S.D.PASTE SHEET'!A1524)</f>
        <v/>
      </c>
      <c s="72" t="str">
        <f>IF('S.D.PASTE SHEET'!B1524="","",'S.D.PASTE SHEET'!B1524)</f>
        <v/>
      </c>
      <c s="72" t="str">
        <f>IF('S.D.PASTE SHEET'!C1524="","",'S.D.PASTE SHEET'!C1524)</f>
        <v/>
      </c>
      <c s="73" t="str">
        <f>IF('S.D.PASTE SHEET'!D1524="","",'S.D.PASTE SHEET'!D1524)</f>
        <v/>
      </c>
      <c s="72" t="str">
        <f>IF('S.D.PASTE SHEET'!E1524="","",UPPER('S.D.PASTE SHEET'!E1524))</f>
        <v/>
      </c>
      <c s="72" t="str">
        <f>IF('S.D.PASTE SHEET'!F1524="","",'S.D.PASTE SHEET'!F1524)</f>
        <v/>
      </c>
      <c s="72" t="str">
        <f>IF('S.D.PASTE SHEET'!G1524="","",UPPER('S.D.PASTE SHEET'!G1524))</f>
        <v/>
      </c>
      <c s="72" t="str">
        <f>IF('S.D.PASTE SHEET'!H1524="","",UPPER('S.D.PASTE SHEET'!H1524))</f>
        <v/>
      </c>
      <c s="72" t="str">
        <f>IF('S.D.PASTE SHEET'!I1524="","",'S.D.PASTE SHEET'!I1524)</f>
        <v/>
      </c>
      <c s="73" t="str">
        <f>IF('S.D.PASTE SHEET'!J1524="","",'S.D.PASTE SHEET'!J1524)</f>
        <v/>
      </c>
      <c s="72" t="str">
        <f>IF('S.D.PASTE SHEET'!K1524="","",'S.D.PASTE SHEET'!K1524)</f>
        <v/>
      </c>
      <c s="72" t="str">
        <f>IF('S.D.PASTE SHEET'!L1524="","",'S.D.PASTE SHEET'!L1524)</f>
        <v/>
      </c>
      <c s="72" t="str">
        <f>IF('S.D.PASTE SHEET'!M1524="","",'S.D.PASTE SHEET'!M1524)</f>
        <v/>
      </c>
      <c s="72" t="str">
        <f>IF('S.D.PASTE SHEET'!N1524="","",'S.D.PASTE SHEET'!N1524)</f>
        <v/>
      </c>
      <c s="72" t="str">
        <f>IF('S.D.PASTE SHEET'!O1524="","",'S.D.PASTE SHEET'!O1524)</f>
        <v/>
      </c>
      <c s="72" t="str">
        <f>IF('S.D.PASTE SHEET'!P1524="","",'S.D.PASTE SHEET'!P1524)</f>
        <v/>
      </c>
      <c s="72" t="str">
        <f>IF('S.D.PASTE SHEET'!Q1524="","",'S.D.PASTE SHEET'!Q1524)</f>
        <v/>
      </c>
      <c s="72" t="str">
        <f>IF('S.D.PASTE SHEET'!R1524="","",'S.D.PASTE SHEET'!R1524)</f>
        <v/>
      </c>
      <c s="72" t="str">
        <f>IF('S.D.PASTE SHEET'!S1524="","",'S.D.PASTE SHEET'!S1524)</f>
        <v/>
      </c>
      <c s="72" t="str">
        <f>IF('S.D.PASTE SHEET'!T1524="","",'S.D.PASTE SHEET'!T1524)</f>
        <v/>
      </c>
      <c s="72" t="str">
        <f>IF('S.D.PASTE SHEET'!U1524="","",'S.D.PASTE SHEET'!U1524)</f>
        <v/>
      </c>
      <c s="72" t="str">
        <f>IF('S.D.PASTE SHEET'!V1524="","",'S.D.PASTE SHEET'!V1524)</f>
        <v/>
      </c>
      <c s="72" t="str">
        <f>IF('S.D.PASTE SHEET'!W1524="","",'S.D.PASTE SHEET'!W1524)</f>
        <v/>
      </c>
      <c s="72" t="str">
        <f>IF('S.D.PASTE SHEET'!X1524="","",'S.D.PASTE SHEET'!X1524)</f>
        <v/>
      </c>
      <c s="72" t="str">
        <f>IF('S.D.PASTE SHEET'!Y1524="","",'S.D.PASTE SHEET'!Y1524)</f>
        <v/>
      </c>
      <c s="72" t="str">
        <f>IF('S.D.PASTE SHEET'!Z1524="","",'S.D.PASTE SHEET'!Z1524)</f>
        <v/>
      </c>
      <c s="72" t="str">
        <f>IF('S.D.PASTE SHEET'!AA1524="","",'S.D.PASTE SHEET'!AA1524)</f>
        <v/>
      </c>
      <c s="72" t="str">
        <f>IF('S.D.PASTE SHEET'!AB1524="","",'S.D.PASTE SHEET'!AB1524)</f>
        <v/>
      </c>
      <c s="72" t="str">
        <f>IF('S.D.PASTE SHEET'!AC1524="","",'S.D.PASTE SHEET'!AC1524)</f>
        <v/>
      </c>
      <c s="72" t="str">
        <f>IF('S.D.PASTE SHEET'!AD1524="","",'S.D.PASTE SHEET'!AD1524)</f>
        <v/>
      </c>
      <c s="74"/>
      <c s="70" t="str">
        <f>IF(AK1524="","",IF(AK1524&gt;0,COUNT($AG$2:AG1524),""))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IF(BC1524="","",IF(BC1524&gt;0,COUNT($AY$2:AY1524),""))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5" spans="1:157" ht="15.75" customHeight="1">
      <c r="A1525" s="72" t="str">
        <f>IF('S.D.PASTE SHEET'!A1525="","",'S.D.PASTE SHEET'!A1525)</f>
        <v/>
      </c>
      <c s="72" t="str">
        <f>IF('S.D.PASTE SHEET'!B1525="","",'S.D.PASTE SHEET'!B1525)</f>
        <v/>
      </c>
      <c s="72" t="str">
        <f>IF('S.D.PASTE SHEET'!C1525="","",'S.D.PASTE SHEET'!C1525)</f>
        <v/>
      </c>
      <c s="73" t="str">
        <f>IF('S.D.PASTE SHEET'!D1525="","",'S.D.PASTE SHEET'!D1525)</f>
        <v/>
      </c>
      <c s="72" t="str">
        <f>IF('S.D.PASTE SHEET'!E1525="","",UPPER('S.D.PASTE SHEET'!E1525))</f>
        <v/>
      </c>
      <c s="72" t="str">
        <f>IF('S.D.PASTE SHEET'!F1525="","",'S.D.PASTE SHEET'!F1525)</f>
        <v/>
      </c>
      <c s="72" t="str">
        <f>IF('S.D.PASTE SHEET'!G1525="","",UPPER('S.D.PASTE SHEET'!G1525))</f>
        <v/>
      </c>
      <c s="72" t="str">
        <f>IF('S.D.PASTE SHEET'!H1525="","",UPPER('S.D.PASTE SHEET'!H1525))</f>
        <v/>
      </c>
      <c s="72" t="str">
        <f>IF('S.D.PASTE SHEET'!I1525="","",'S.D.PASTE SHEET'!I1525)</f>
        <v/>
      </c>
      <c s="73" t="str">
        <f>IF('S.D.PASTE SHEET'!J1525="","",'S.D.PASTE SHEET'!J1525)</f>
        <v/>
      </c>
      <c s="72" t="str">
        <f>IF('S.D.PASTE SHEET'!K1525="","",'S.D.PASTE SHEET'!K1525)</f>
        <v/>
      </c>
      <c s="72" t="str">
        <f>IF('S.D.PASTE SHEET'!L1525="","",'S.D.PASTE SHEET'!L1525)</f>
        <v/>
      </c>
      <c s="72" t="str">
        <f>IF('S.D.PASTE SHEET'!M1525="","",'S.D.PASTE SHEET'!M1525)</f>
        <v/>
      </c>
      <c s="72" t="str">
        <f>IF('S.D.PASTE SHEET'!N1525="","",'S.D.PASTE SHEET'!N1525)</f>
        <v/>
      </c>
      <c s="72" t="str">
        <f>IF('S.D.PASTE SHEET'!O1525="","",'S.D.PASTE SHEET'!O1525)</f>
        <v/>
      </c>
      <c s="72" t="str">
        <f>IF('S.D.PASTE SHEET'!P1525="","",'S.D.PASTE SHEET'!P1525)</f>
        <v/>
      </c>
      <c s="72" t="str">
        <f>IF('S.D.PASTE SHEET'!Q1525="","",'S.D.PASTE SHEET'!Q1525)</f>
        <v/>
      </c>
      <c s="72" t="str">
        <f>IF('S.D.PASTE SHEET'!R1525="","",'S.D.PASTE SHEET'!R1525)</f>
        <v/>
      </c>
      <c s="72" t="str">
        <f>IF('S.D.PASTE SHEET'!S1525="","",'S.D.PASTE SHEET'!S1525)</f>
        <v/>
      </c>
      <c s="72" t="str">
        <f>IF('S.D.PASTE SHEET'!T1525="","",'S.D.PASTE SHEET'!T1525)</f>
        <v/>
      </c>
      <c s="72" t="str">
        <f>IF('S.D.PASTE SHEET'!U1525="","",'S.D.PASTE SHEET'!U1525)</f>
        <v/>
      </c>
      <c s="72" t="str">
        <f>IF('S.D.PASTE SHEET'!V1525="","",'S.D.PASTE SHEET'!V1525)</f>
        <v/>
      </c>
      <c s="72" t="str">
        <f>IF('S.D.PASTE SHEET'!W1525="","",'S.D.PASTE SHEET'!W1525)</f>
        <v/>
      </c>
      <c s="72" t="str">
        <f>IF('S.D.PASTE SHEET'!X1525="","",'S.D.PASTE SHEET'!X1525)</f>
        <v/>
      </c>
      <c s="72" t="str">
        <f>IF('S.D.PASTE SHEET'!Y1525="","",'S.D.PASTE SHEET'!Y1525)</f>
        <v/>
      </c>
      <c s="72" t="str">
        <f>IF('S.D.PASTE SHEET'!Z1525="","",'S.D.PASTE SHEET'!Z1525)</f>
        <v/>
      </c>
      <c s="72" t="str">
        <f>IF('S.D.PASTE SHEET'!AA1525="","",'S.D.PASTE SHEET'!AA1525)</f>
        <v/>
      </c>
      <c s="72" t="str">
        <f>IF('S.D.PASTE SHEET'!AB1525="","",'S.D.PASTE SHEET'!AB1525)</f>
        <v/>
      </c>
      <c s="72" t="str">
        <f>IF('S.D.PASTE SHEET'!AC1525="","",'S.D.PASTE SHEET'!AC1525)</f>
        <v/>
      </c>
      <c s="72" t="str">
        <f>IF('S.D.PASTE SHEET'!AD1525="","",'S.D.PASTE SHEET'!AD1525)</f>
        <v/>
      </c>
      <c s="74"/>
      <c s="70" t="str">
        <f>IF(AK1525="","",IF(AK1525&gt;0,COUNT($AG$2:AG1525),""))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IF(BC1525="","",IF(BC1525&gt;0,COUNT($AY$2:AY1525),""))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6" spans="1:157" ht="15.75" customHeight="1">
      <c r="A1526" s="72" t="str">
        <f>IF('S.D.PASTE SHEET'!A1526="","",'S.D.PASTE SHEET'!A1526)</f>
        <v/>
      </c>
      <c s="72" t="str">
        <f>IF('S.D.PASTE SHEET'!B1526="","",'S.D.PASTE SHEET'!B1526)</f>
        <v/>
      </c>
      <c s="72" t="str">
        <f>IF('S.D.PASTE SHEET'!C1526="","",'S.D.PASTE SHEET'!C1526)</f>
        <v/>
      </c>
      <c s="73" t="str">
        <f>IF('S.D.PASTE SHEET'!D1526="","",'S.D.PASTE SHEET'!D1526)</f>
        <v/>
      </c>
      <c s="72" t="str">
        <f>IF('S.D.PASTE SHEET'!E1526="","",UPPER('S.D.PASTE SHEET'!E1526))</f>
        <v/>
      </c>
      <c s="72" t="str">
        <f>IF('S.D.PASTE SHEET'!F1526="","",'S.D.PASTE SHEET'!F1526)</f>
        <v/>
      </c>
      <c s="72" t="str">
        <f>IF('S.D.PASTE SHEET'!G1526="","",UPPER('S.D.PASTE SHEET'!G1526))</f>
        <v/>
      </c>
      <c s="72" t="str">
        <f>IF('S.D.PASTE SHEET'!H1526="","",UPPER('S.D.PASTE SHEET'!H1526))</f>
        <v/>
      </c>
      <c s="72" t="str">
        <f>IF('S.D.PASTE SHEET'!I1526="","",'S.D.PASTE SHEET'!I1526)</f>
        <v/>
      </c>
      <c s="73" t="str">
        <f>IF('S.D.PASTE SHEET'!J1526="","",'S.D.PASTE SHEET'!J1526)</f>
        <v/>
      </c>
      <c s="72" t="str">
        <f>IF('S.D.PASTE SHEET'!K1526="","",'S.D.PASTE SHEET'!K1526)</f>
        <v/>
      </c>
      <c s="72" t="str">
        <f>IF('S.D.PASTE SHEET'!L1526="","",'S.D.PASTE SHEET'!L1526)</f>
        <v/>
      </c>
      <c s="72" t="str">
        <f>IF('S.D.PASTE SHEET'!M1526="","",'S.D.PASTE SHEET'!M1526)</f>
        <v/>
      </c>
      <c s="72" t="str">
        <f>IF('S.D.PASTE SHEET'!N1526="","",'S.D.PASTE SHEET'!N1526)</f>
        <v/>
      </c>
      <c s="72" t="str">
        <f>IF('S.D.PASTE SHEET'!O1526="","",'S.D.PASTE SHEET'!O1526)</f>
        <v/>
      </c>
      <c s="72" t="str">
        <f>IF('S.D.PASTE SHEET'!P1526="","",'S.D.PASTE SHEET'!P1526)</f>
        <v/>
      </c>
      <c s="72" t="str">
        <f>IF('S.D.PASTE SHEET'!Q1526="","",'S.D.PASTE SHEET'!Q1526)</f>
        <v/>
      </c>
      <c s="72" t="str">
        <f>IF('S.D.PASTE SHEET'!R1526="","",'S.D.PASTE SHEET'!R1526)</f>
        <v/>
      </c>
      <c s="72" t="str">
        <f>IF('S.D.PASTE SHEET'!S1526="","",'S.D.PASTE SHEET'!S1526)</f>
        <v/>
      </c>
      <c s="72" t="str">
        <f>IF('S.D.PASTE SHEET'!T1526="","",'S.D.PASTE SHEET'!T1526)</f>
        <v/>
      </c>
      <c s="72" t="str">
        <f>IF('S.D.PASTE SHEET'!U1526="","",'S.D.PASTE SHEET'!U1526)</f>
        <v/>
      </c>
      <c s="72" t="str">
        <f>IF('S.D.PASTE SHEET'!V1526="","",'S.D.PASTE SHEET'!V1526)</f>
        <v/>
      </c>
      <c s="72" t="str">
        <f>IF('S.D.PASTE SHEET'!W1526="","",'S.D.PASTE SHEET'!W1526)</f>
        <v/>
      </c>
      <c s="72" t="str">
        <f>IF('S.D.PASTE SHEET'!X1526="","",'S.D.PASTE SHEET'!X1526)</f>
        <v/>
      </c>
      <c s="72" t="str">
        <f>IF('S.D.PASTE SHEET'!Y1526="","",'S.D.PASTE SHEET'!Y1526)</f>
        <v/>
      </c>
      <c s="72" t="str">
        <f>IF('S.D.PASTE SHEET'!Z1526="","",'S.D.PASTE SHEET'!Z1526)</f>
        <v/>
      </c>
      <c s="72" t="str">
        <f>IF('S.D.PASTE SHEET'!AA1526="","",'S.D.PASTE SHEET'!AA1526)</f>
        <v/>
      </c>
      <c s="72" t="str">
        <f>IF('S.D.PASTE SHEET'!AB1526="","",'S.D.PASTE SHEET'!AB1526)</f>
        <v/>
      </c>
      <c s="72" t="str">
        <f>IF('S.D.PASTE SHEET'!AC1526="","",'S.D.PASTE SHEET'!AC1526)</f>
        <v/>
      </c>
      <c s="72" t="str">
        <f>IF('S.D.PASTE SHEET'!AD1526="","",'S.D.PASTE SHEET'!AD1526)</f>
        <v/>
      </c>
      <c s="74"/>
      <c s="70" t="str">
        <f>IF(AK1526="","",IF(AK1526&gt;0,COUNT($AG$2:AG1526),""))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IF(BC1526="","",IF(BC1526&gt;0,COUNT($AY$2:AY1526),""))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7" spans="1:157" ht="15.75" customHeight="1">
      <c r="A1527" s="72" t="str">
        <f>IF('S.D.PASTE SHEET'!A1527="","",'S.D.PASTE SHEET'!A1527)</f>
        <v/>
      </c>
      <c s="72" t="str">
        <f>IF('S.D.PASTE SHEET'!B1527="","",'S.D.PASTE SHEET'!B1527)</f>
        <v/>
      </c>
      <c s="72" t="str">
        <f>IF('S.D.PASTE SHEET'!C1527="","",'S.D.PASTE SHEET'!C1527)</f>
        <v/>
      </c>
      <c s="73" t="str">
        <f>IF('S.D.PASTE SHEET'!D1527="","",'S.D.PASTE SHEET'!D1527)</f>
        <v/>
      </c>
      <c s="72" t="str">
        <f>IF('S.D.PASTE SHEET'!E1527="","",UPPER('S.D.PASTE SHEET'!E1527))</f>
        <v/>
      </c>
      <c s="72" t="str">
        <f>IF('S.D.PASTE SHEET'!F1527="","",'S.D.PASTE SHEET'!F1527)</f>
        <v/>
      </c>
      <c s="72" t="str">
        <f>IF('S.D.PASTE SHEET'!G1527="","",UPPER('S.D.PASTE SHEET'!G1527))</f>
        <v/>
      </c>
      <c s="72" t="str">
        <f>IF('S.D.PASTE SHEET'!H1527="","",UPPER('S.D.PASTE SHEET'!H1527))</f>
        <v/>
      </c>
      <c s="72" t="str">
        <f>IF('S.D.PASTE SHEET'!I1527="","",'S.D.PASTE SHEET'!I1527)</f>
        <v/>
      </c>
      <c s="73" t="str">
        <f>IF('S.D.PASTE SHEET'!J1527="","",'S.D.PASTE SHEET'!J1527)</f>
        <v/>
      </c>
      <c s="72" t="str">
        <f>IF('S.D.PASTE SHEET'!K1527="","",'S.D.PASTE SHEET'!K1527)</f>
        <v/>
      </c>
      <c s="72" t="str">
        <f>IF('S.D.PASTE SHEET'!L1527="","",'S.D.PASTE SHEET'!L1527)</f>
        <v/>
      </c>
      <c s="72" t="str">
        <f>IF('S.D.PASTE SHEET'!M1527="","",'S.D.PASTE SHEET'!M1527)</f>
        <v/>
      </c>
      <c s="72" t="str">
        <f>IF('S.D.PASTE SHEET'!N1527="","",'S.D.PASTE SHEET'!N1527)</f>
        <v/>
      </c>
      <c s="72" t="str">
        <f>IF('S.D.PASTE SHEET'!O1527="","",'S.D.PASTE SHEET'!O1527)</f>
        <v/>
      </c>
      <c s="72" t="str">
        <f>IF('S.D.PASTE SHEET'!P1527="","",'S.D.PASTE SHEET'!P1527)</f>
        <v/>
      </c>
      <c s="72" t="str">
        <f>IF('S.D.PASTE SHEET'!Q1527="","",'S.D.PASTE SHEET'!Q1527)</f>
        <v/>
      </c>
      <c s="72" t="str">
        <f>IF('S.D.PASTE SHEET'!R1527="","",'S.D.PASTE SHEET'!R1527)</f>
        <v/>
      </c>
      <c s="72" t="str">
        <f>IF('S.D.PASTE SHEET'!S1527="","",'S.D.PASTE SHEET'!S1527)</f>
        <v/>
      </c>
      <c s="72" t="str">
        <f>IF('S.D.PASTE SHEET'!T1527="","",'S.D.PASTE SHEET'!T1527)</f>
        <v/>
      </c>
      <c s="72" t="str">
        <f>IF('S.D.PASTE SHEET'!U1527="","",'S.D.PASTE SHEET'!U1527)</f>
        <v/>
      </c>
      <c s="72" t="str">
        <f>IF('S.D.PASTE SHEET'!V1527="","",'S.D.PASTE SHEET'!V1527)</f>
        <v/>
      </c>
      <c s="72" t="str">
        <f>IF('S.D.PASTE SHEET'!W1527="","",'S.D.PASTE SHEET'!W1527)</f>
        <v/>
      </c>
      <c s="72" t="str">
        <f>IF('S.D.PASTE SHEET'!X1527="","",'S.D.PASTE SHEET'!X1527)</f>
        <v/>
      </c>
      <c s="72" t="str">
        <f>IF('S.D.PASTE SHEET'!Y1527="","",'S.D.PASTE SHEET'!Y1527)</f>
        <v/>
      </c>
      <c s="72" t="str">
        <f>IF('S.D.PASTE SHEET'!Z1527="","",'S.D.PASTE SHEET'!Z1527)</f>
        <v/>
      </c>
      <c s="72" t="str">
        <f>IF('S.D.PASTE SHEET'!AA1527="","",'S.D.PASTE SHEET'!AA1527)</f>
        <v/>
      </c>
      <c s="72" t="str">
        <f>IF('S.D.PASTE SHEET'!AB1527="","",'S.D.PASTE SHEET'!AB1527)</f>
        <v/>
      </c>
      <c s="72" t="str">
        <f>IF('S.D.PASTE SHEET'!AC1527="","",'S.D.PASTE SHEET'!AC1527)</f>
        <v/>
      </c>
      <c s="72" t="str">
        <f>IF('S.D.PASTE SHEET'!AD1527="","",'S.D.PASTE SHEET'!AD1527)</f>
        <v/>
      </c>
      <c s="74"/>
      <c s="70" t="str">
        <f>IF(AK1527="","",IF(AK1527&gt;0,COUNT($AG$2:AG1527),""))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IF(BC1527="","",IF(BC1527&gt;0,COUNT($AY$2:AY1527),""))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8" spans="1:157" ht="15.75" customHeight="1">
      <c r="A1528" s="72" t="str">
        <f>IF('S.D.PASTE SHEET'!A1528="","",'S.D.PASTE SHEET'!A1528)</f>
        <v/>
      </c>
      <c s="72" t="str">
        <f>IF('S.D.PASTE SHEET'!B1528="","",'S.D.PASTE SHEET'!B1528)</f>
        <v/>
      </c>
      <c s="72" t="str">
        <f>IF('S.D.PASTE SHEET'!C1528="","",'S.D.PASTE SHEET'!C1528)</f>
        <v/>
      </c>
      <c s="73" t="str">
        <f>IF('S.D.PASTE SHEET'!D1528="","",'S.D.PASTE SHEET'!D1528)</f>
        <v/>
      </c>
      <c s="72" t="str">
        <f>IF('S.D.PASTE SHEET'!E1528="","",UPPER('S.D.PASTE SHEET'!E1528))</f>
        <v/>
      </c>
      <c s="72" t="str">
        <f>IF('S.D.PASTE SHEET'!F1528="","",'S.D.PASTE SHEET'!F1528)</f>
        <v/>
      </c>
      <c s="72" t="str">
        <f>IF('S.D.PASTE SHEET'!G1528="","",UPPER('S.D.PASTE SHEET'!G1528))</f>
        <v/>
      </c>
      <c s="72" t="str">
        <f>IF('S.D.PASTE SHEET'!H1528="","",UPPER('S.D.PASTE SHEET'!H1528))</f>
        <v/>
      </c>
      <c s="72" t="str">
        <f>IF('S.D.PASTE SHEET'!I1528="","",'S.D.PASTE SHEET'!I1528)</f>
        <v/>
      </c>
      <c s="73" t="str">
        <f>IF('S.D.PASTE SHEET'!J1528="","",'S.D.PASTE SHEET'!J1528)</f>
        <v/>
      </c>
      <c s="72" t="str">
        <f>IF('S.D.PASTE SHEET'!K1528="","",'S.D.PASTE SHEET'!K1528)</f>
        <v/>
      </c>
      <c s="72" t="str">
        <f>IF('S.D.PASTE SHEET'!L1528="","",'S.D.PASTE SHEET'!L1528)</f>
        <v/>
      </c>
      <c s="72" t="str">
        <f>IF('S.D.PASTE SHEET'!M1528="","",'S.D.PASTE SHEET'!M1528)</f>
        <v/>
      </c>
      <c s="72" t="str">
        <f>IF('S.D.PASTE SHEET'!N1528="","",'S.D.PASTE SHEET'!N1528)</f>
        <v/>
      </c>
      <c s="72" t="str">
        <f>IF('S.D.PASTE SHEET'!O1528="","",'S.D.PASTE SHEET'!O1528)</f>
        <v/>
      </c>
      <c s="72" t="str">
        <f>IF('S.D.PASTE SHEET'!P1528="","",'S.D.PASTE SHEET'!P1528)</f>
        <v/>
      </c>
      <c s="72" t="str">
        <f>IF('S.D.PASTE SHEET'!Q1528="","",'S.D.PASTE SHEET'!Q1528)</f>
        <v/>
      </c>
      <c s="72" t="str">
        <f>IF('S.D.PASTE SHEET'!R1528="","",'S.D.PASTE SHEET'!R1528)</f>
        <v/>
      </c>
      <c s="72" t="str">
        <f>IF('S.D.PASTE SHEET'!S1528="","",'S.D.PASTE SHEET'!S1528)</f>
        <v/>
      </c>
      <c s="72" t="str">
        <f>IF('S.D.PASTE SHEET'!T1528="","",'S.D.PASTE SHEET'!T1528)</f>
        <v/>
      </c>
      <c s="72" t="str">
        <f>IF('S.D.PASTE SHEET'!U1528="","",'S.D.PASTE SHEET'!U1528)</f>
        <v/>
      </c>
      <c s="72" t="str">
        <f>IF('S.D.PASTE SHEET'!V1528="","",'S.D.PASTE SHEET'!V1528)</f>
        <v/>
      </c>
      <c s="72" t="str">
        <f>IF('S.D.PASTE SHEET'!W1528="","",'S.D.PASTE SHEET'!W1528)</f>
        <v/>
      </c>
      <c s="72" t="str">
        <f>IF('S.D.PASTE SHEET'!X1528="","",'S.D.PASTE SHEET'!X1528)</f>
        <v/>
      </c>
      <c s="72" t="str">
        <f>IF('S.D.PASTE SHEET'!Y1528="","",'S.D.PASTE SHEET'!Y1528)</f>
        <v/>
      </c>
      <c s="72" t="str">
        <f>IF('S.D.PASTE SHEET'!Z1528="","",'S.D.PASTE SHEET'!Z1528)</f>
        <v/>
      </c>
      <c s="72" t="str">
        <f>IF('S.D.PASTE SHEET'!AA1528="","",'S.D.PASTE SHEET'!AA1528)</f>
        <v/>
      </c>
      <c s="72" t="str">
        <f>IF('S.D.PASTE SHEET'!AB1528="","",'S.D.PASTE SHEET'!AB1528)</f>
        <v/>
      </c>
      <c s="72" t="str">
        <f>IF('S.D.PASTE SHEET'!AC1528="","",'S.D.PASTE SHEET'!AC1528)</f>
        <v/>
      </c>
      <c s="72" t="str">
        <f>IF('S.D.PASTE SHEET'!AD1528="","",'S.D.PASTE SHEET'!AD1528)</f>
        <v/>
      </c>
      <c s="74"/>
      <c s="70" t="str">
        <f>IF(AK1528="","",IF(AK1528&gt;0,COUNT($AG$2:AG1528),""))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IF(BC1528="","",IF(BC1528&gt;0,COUNT($AY$2:AY1528),""))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29" spans="1:157" ht="15.75" customHeight="1">
      <c r="A1529" s="72" t="str">
        <f>IF('S.D.PASTE SHEET'!A1529="","",'S.D.PASTE SHEET'!A1529)</f>
        <v/>
      </c>
      <c s="72" t="str">
        <f>IF('S.D.PASTE SHEET'!B1529="","",'S.D.PASTE SHEET'!B1529)</f>
        <v/>
      </c>
      <c s="72" t="str">
        <f>IF('S.D.PASTE SHEET'!C1529="","",'S.D.PASTE SHEET'!C1529)</f>
        <v/>
      </c>
      <c s="73" t="str">
        <f>IF('S.D.PASTE SHEET'!D1529="","",'S.D.PASTE SHEET'!D1529)</f>
        <v/>
      </c>
      <c s="72" t="str">
        <f>IF('S.D.PASTE SHEET'!E1529="","",UPPER('S.D.PASTE SHEET'!E1529))</f>
        <v/>
      </c>
      <c s="72" t="str">
        <f>IF('S.D.PASTE SHEET'!F1529="","",'S.D.PASTE SHEET'!F1529)</f>
        <v/>
      </c>
      <c s="72" t="str">
        <f>IF('S.D.PASTE SHEET'!G1529="","",UPPER('S.D.PASTE SHEET'!G1529))</f>
        <v/>
      </c>
      <c s="72" t="str">
        <f>IF('S.D.PASTE SHEET'!H1529="","",UPPER('S.D.PASTE SHEET'!H1529))</f>
        <v/>
      </c>
      <c s="72" t="str">
        <f>IF('S.D.PASTE SHEET'!I1529="","",'S.D.PASTE SHEET'!I1529)</f>
        <v/>
      </c>
      <c s="73" t="str">
        <f>IF('S.D.PASTE SHEET'!J1529="","",'S.D.PASTE SHEET'!J1529)</f>
        <v/>
      </c>
      <c s="72" t="str">
        <f>IF('S.D.PASTE SHEET'!K1529="","",'S.D.PASTE SHEET'!K1529)</f>
        <v/>
      </c>
      <c s="72" t="str">
        <f>IF('S.D.PASTE SHEET'!L1529="","",'S.D.PASTE SHEET'!L1529)</f>
        <v/>
      </c>
      <c s="72" t="str">
        <f>IF('S.D.PASTE SHEET'!M1529="","",'S.D.PASTE SHEET'!M1529)</f>
        <v/>
      </c>
      <c s="72" t="str">
        <f>IF('S.D.PASTE SHEET'!N1529="","",'S.D.PASTE SHEET'!N1529)</f>
        <v/>
      </c>
      <c s="72" t="str">
        <f>IF('S.D.PASTE SHEET'!O1529="","",'S.D.PASTE SHEET'!O1529)</f>
        <v/>
      </c>
      <c s="72" t="str">
        <f>IF('S.D.PASTE SHEET'!P1529="","",'S.D.PASTE SHEET'!P1529)</f>
        <v/>
      </c>
      <c s="72" t="str">
        <f>IF('S.D.PASTE SHEET'!Q1529="","",'S.D.PASTE SHEET'!Q1529)</f>
        <v/>
      </c>
      <c s="72" t="str">
        <f>IF('S.D.PASTE SHEET'!R1529="","",'S.D.PASTE SHEET'!R1529)</f>
        <v/>
      </c>
      <c s="72" t="str">
        <f>IF('S.D.PASTE SHEET'!S1529="","",'S.D.PASTE SHEET'!S1529)</f>
        <v/>
      </c>
      <c s="72" t="str">
        <f>IF('S.D.PASTE SHEET'!T1529="","",'S.D.PASTE SHEET'!T1529)</f>
        <v/>
      </c>
      <c s="72" t="str">
        <f>IF('S.D.PASTE SHEET'!U1529="","",'S.D.PASTE SHEET'!U1529)</f>
        <v/>
      </c>
      <c s="72" t="str">
        <f>IF('S.D.PASTE SHEET'!V1529="","",'S.D.PASTE SHEET'!V1529)</f>
        <v/>
      </c>
      <c s="72" t="str">
        <f>IF('S.D.PASTE SHEET'!W1529="","",'S.D.PASTE SHEET'!W1529)</f>
        <v/>
      </c>
      <c s="72" t="str">
        <f>IF('S.D.PASTE SHEET'!X1529="","",'S.D.PASTE SHEET'!X1529)</f>
        <v/>
      </c>
      <c s="72" t="str">
        <f>IF('S.D.PASTE SHEET'!Y1529="","",'S.D.PASTE SHEET'!Y1529)</f>
        <v/>
      </c>
      <c s="72" t="str">
        <f>IF('S.D.PASTE SHEET'!Z1529="","",'S.D.PASTE SHEET'!Z1529)</f>
        <v/>
      </c>
      <c s="72" t="str">
        <f>IF('S.D.PASTE SHEET'!AA1529="","",'S.D.PASTE SHEET'!AA1529)</f>
        <v/>
      </c>
      <c s="72" t="str">
        <f>IF('S.D.PASTE SHEET'!AB1529="","",'S.D.PASTE SHEET'!AB1529)</f>
        <v/>
      </c>
      <c s="72" t="str">
        <f>IF('S.D.PASTE SHEET'!AC1529="","",'S.D.PASTE SHEET'!AC1529)</f>
        <v/>
      </c>
      <c s="72" t="str">
        <f>IF('S.D.PASTE SHEET'!AD1529="","",'S.D.PASTE SHEET'!AD1529)</f>
        <v/>
      </c>
      <c s="74"/>
      <c s="70" t="str">
        <f>IF(AK1529="","",IF(AK1529&gt;0,COUNT($AG$2:AG1529),""))</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IF(BC1529="","",IF(BC1529&gt;0,COUNT($AY$2:AY1529),""))</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0" spans="1:157" ht="15.75" customHeight="1">
      <c r="A1530" s="72" t="str">
        <f>IF('S.D.PASTE SHEET'!A1530="","",'S.D.PASTE SHEET'!A1530)</f>
        <v/>
      </c>
      <c s="72" t="str">
        <f>IF('S.D.PASTE SHEET'!B1530="","",'S.D.PASTE SHEET'!B1530)</f>
        <v/>
      </c>
      <c s="72" t="str">
        <f>IF('S.D.PASTE SHEET'!C1530="","",'S.D.PASTE SHEET'!C1530)</f>
        <v/>
      </c>
      <c s="73" t="str">
        <f>IF('S.D.PASTE SHEET'!D1530="","",'S.D.PASTE SHEET'!D1530)</f>
        <v/>
      </c>
      <c s="72" t="str">
        <f>IF('S.D.PASTE SHEET'!E1530="","",UPPER('S.D.PASTE SHEET'!E1530))</f>
        <v/>
      </c>
      <c s="72" t="str">
        <f>IF('S.D.PASTE SHEET'!F1530="","",'S.D.PASTE SHEET'!F1530)</f>
        <v/>
      </c>
      <c s="72" t="str">
        <f>IF('S.D.PASTE SHEET'!G1530="","",UPPER('S.D.PASTE SHEET'!G1530))</f>
        <v/>
      </c>
      <c s="72" t="str">
        <f>IF('S.D.PASTE SHEET'!H1530="","",UPPER('S.D.PASTE SHEET'!H1530))</f>
        <v/>
      </c>
      <c s="72" t="str">
        <f>IF('S.D.PASTE SHEET'!I1530="","",'S.D.PASTE SHEET'!I1530)</f>
        <v/>
      </c>
      <c s="73" t="str">
        <f>IF('S.D.PASTE SHEET'!J1530="","",'S.D.PASTE SHEET'!J1530)</f>
        <v/>
      </c>
      <c s="72" t="str">
        <f>IF('S.D.PASTE SHEET'!K1530="","",'S.D.PASTE SHEET'!K1530)</f>
        <v/>
      </c>
      <c s="72" t="str">
        <f>IF('S.D.PASTE SHEET'!L1530="","",'S.D.PASTE SHEET'!L1530)</f>
        <v/>
      </c>
      <c s="72" t="str">
        <f>IF('S.D.PASTE SHEET'!M1530="","",'S.D.PASTE SHEET'!M1530)</f>
        <v/>
      </c>
      <c s="72" t="str">
        <f>IF('S.D.PASTE SHEET'!N1530="","",'S.D.PASTE SHEET'!N1530)</f>
        <v/>
      </c>
      <c s="72" t="str">
        <f>IF('S.D.PASTE SHEET'!O1530="","",'S.D.PASTE SHEET'!O1530)</f>
        <v/>
      </c>
      <c s="72" t="str">
        <f>IF('S.D.PASTE SHEET'!P1530="","",'S.D.PASTE SHEET'!P1530)</f>
        <v/>
      </c>
      <c s="72" t="str">
        <f>IF('S.D.PASTE SHEET'!Q1530="","",'S.D.PASTE SHEET'!Q1530)</f>
        <v/>
      </c>
      <c s="72" t="str">
        <f>IF('S.D.PASTE SHEET'!R1530="","",'S.D.PASTE SHEET'!R1530)</f>
        <v/>
      </c>
      <c s="72" t="str">
        <f>IF('S.D.PASTE SHEET'!S1530="","",'S.D.PASTE SHEET'!S1530)</f>
        <v/>
      </c>
      <c s="72" t="str">
        <f>IF('S.D.PASTE SHEET'!T1530="","",'S.D.PASTE SHEET'!T1530)</f>
        <v/>
      </c>
      <c s="72" t="str">
        <f>IF('S.D.PASTE SHEET'!U1530="","",'S.D.PASTE SHEET'!U1530)</f>
        <v/>
      </c>
      <c s="72" t="str">
        <f>IF('S.D.PASTE SHEET'!V1530="","",'S.D.PASTE SHEET'!V1530)</f>
        <v/>
      </c>
      <c s="72" t="str">
        <f>IF('S.D.PASTE SHEET'!W1530="","",'S.D.PASTE SHEET'!W1530)</f>
        <v/>
      </c>
      <c s="72" t="str">
        <f>IF('S.D.PASTE SHEET'!X1530="","",'S.D.PASTE SHEET'!X1530)</f>
        <v/>
      </c>
      <c s="72" t="str">
        <f>IF('S.D.PASTE SHEET'!Y1530="","",'S.D.PASTE SHEET'!Y1530)</f>
        <v/>
      </c>
      <c s="72" t="str">
        <f>IF('S.D.PASTE SHEET'!Z1530="","",'S.D.PASTE SHEET'!Z1530)</f>
        <v/>
      </c>
      <c s="72" t="str">
        <f>IF('S.D.PASTE SHEET'!AA1530="","",'S.D.PASTE SHEET'!AA1530)</f>
        <v/>
      </c>
      <c s="72" t="str">
        <f>IF('S.D.PASTE SHEET'!AB1530="","",'S.D.PASTE SHEET'!AB1530)</f>
        <v/>
      </c>
      <c s="72" t="str">
        <f>IF('S.D.PASTE SHEET'!AC1530="","",'S.D.PASTE SHEET'!AC1530)</f>
        <v/>
      </c>
      <c s="72" t="str">
        <f>IF('S.D.PASTE SHEET'!AD1530="","",'S.D.PASTE SHEET'!AD1530)</f>
        <v/>
      </c>
      <c s="74"/>
      <c s="70" t="str">
        <f>IF(AK1530="","",IF(AK1530&gt;0,COUNT($AG$2:AG1530),""))</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IF(BC1530="","",IF(BC1530&gt;0,COUNT($AY$2:AY1530),""))</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1" spans="1:157" ht="15.75" customHeight="1">
      <c r="A1531" s="72" t="str">
        <f>IF('S.D.PASTE SHEET'!A1531="","",'S.D.PASTE SHEET'!A1531)</f>
        <v/>
      </c>
      <c s="72" t="str">
        <f>IF('S.D.PASTE SHEET'!B1531="","",'S.D.PASTE SHEET'!B1531)</f>
        <v/>
      </c>
      <c s="72" t="str">
        <f>IF('S.D.PASTE SHEET'!C1531="","",'S.D.PASTE SHEET'!C1531)</f>
        <v/>
      </c>
      <c s="73" t="str">
        <f>IF('S.D.PASTE SHEET'!D1531="","",'S.D.PASTE SHEET'!D1531)</f>
        <v/>
      </c>
      <c s="72" t="str">
        <f>IF('S.D.PASTE SHEET'!E1531="","",UPPER('S.D.PASTE SHEET'!E1531))</f>
        <v/>
      </c>
      <c s="72" t="str">
        <f>IF('S.D.PASTE SHEET'!F1531="","",'S.D.PASTE SHEET'!F1531)</f>
        <v/>
      </c>
      <c s="72" t="str">
        <f>IF('S.D.PASTE SHEET'!G1531="","",UPPER('S.D.PASTE SHEET'!G1531))</f>
        <v/>
      </c>
      <c s="72" t="str">
        <f>IF('S.D.PASTE SHEET'!H1531="","",UPPER('S.D.PASTE SHEET'!H1531))</f>
        <v/>
      </c>
      <c s="72" t="str">
        <f>IF('S.D.PASTE SHEET'!I1531="","",'S.D.PASTE SHEET'!I1531)</f>
        <v/>
      </c>
      <c s="73" t="str">
        <f>IF('S.D.PASTE SHEET'!J1531="","",'S.D.PASTE SHEET'!J1531)</f>
        <v/>
      </c>
      <c s="72" t="str">
        <f>IF('S.D.PASTE SHEET'!K1531="","",'S.D.PASTE SHEET'!K1531)</f>
        <v/>
      </c>
      <c s="72" t="str">
        <f>IF('S.D.PASTE SHEET'!L1531="","",'S.D.PASTE SHEET'!L1531)</f>
        <v/>
      </c>
      <c s="72" t="str">
        <f>IF('S.D.PASTE SHEET'!M1531="","",'S.D.PASTE SHEET'!M1531)</f>
        <v/>
      </c>
      <c s="72" t="str">
        <f>IF('S.D.PASTE SHEET'!N1531="","",'S.D.PASTE SHEET'!N1531)</f>
        <v/>
      </c>
      <c s="72" t="str">
        <f>IF('S.D.PASTE SHEET'!O1531="","",'S.D.PASTE SHEET'!O1531)</f>
        <v/>
      </c>
      <c s="72" t="str">
        <f>IF('S.D.PASTE SHEET'!P1531="","",'S.D.PASTE SHEET'!P1531)</f>
        <v/>
      </c>
      <c s="72" t="str">
        <f>IF('S.D.PASTE SHEET'!Q1531="","",'S.D.PASTE SHEET'!Q1531)</f>
        <v/>
      </c>
      <c s="72" t="str">
        <f>IF('S.D.PASTE SHEET'!R1531="","",'S.D.PASTE SHEET'!R1531)</f>
        <v/>
      </c>
      <c s="72" t="str">
        <f>IF('S.D.PASTE SHEET'!S1531="","",'S.D.PASTE SHEET'!S1531)</f>
        <v/>
      </c>
      <c s="72" t="str">
        <f>IF('S.D.PASTE SHEET'!T1531="","",'S.D.PASTE SHEET'!T1531)</f>
        <v/>
      </c>
      <c s="72" t="str">
        <f>IF('S.D.PASTE SHEET'!U1531="","",'S.D.PASTE SHEET'!U1531)</f>
        <v/>
      </c>
      <c s="72" t="str">
        <f>IF('S.D.PASTE SHEET'!V1531="","",'S.D.PASTE SHEET'!V1531)</f>
        <v/>
      </c>
      <c s="72" t="str">
        <f>IF('S.D.PASTE SHEET'!W1531="","",'S.D.PASTE SHEET'!W1531)</f>
        <v/>
      </c>
      <c s="72" t="str">
        <f>IF('S.D.PASTE SHEET'!X1531="","",'S.D.PASTE SHEET'!X1531)</f>
        <v/>
      </c>
      <c s="72" t="str">
        <f>IF('S.D.PASTE SHEET'!Y1531="","",'S.D.PASTE SHEET'!Y1531)</f>
        <v/>
      </c>
      <c s="72" t="str">
        <f>IF('S.D.PASTE SHEET'!Z1531="","",'S.D.PASTE SHEET'!Z1531)</f>
        <v/>
      </c>
      <c s="72" t="str">
        <f>IF('S.D.PASTE SHEET'!AA1531="","",'S.D.PASTE SHEET'!AA1531)</f>
        <v/>
      </c>
      <c s="72" t="str">
        <f>IF('S.D.PASTE SHEET'!AB1531="","",'S.D.PASTE SHEET'!AB1531)</f>
        <v/>
      </c>
      <c s="72" t="str">
        <f>IF('S.D.PASTE SHEET'!AC1531="","",'S.D.PASTE SHEET'!AC1531)</f>
        <v/>
      </c>
      <c s="72" t="str">
        <f>IF('S.D.PASTE SHEET'!AD1531="","",'S.D.PASTE SHEET'!AD1531)</f>
        <v/>
      </c>
      <c s="74"/>
      <c s="70" t="str">
        <f>IF(AK1531="","",IF(AK1531&gt;0,COUNT($AG$2:AG1531),""))</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IF(BC1531="","",IF(BC1531&gt;0,COUNT($AY$2:AY1531),""))</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2" spans="1:157" ht="15.75" customHeight="1">
      <c r="A1532" s="72" t="str">
        <f>IF('S.D.PASTE SHEET'!A1532="","",'S.D.PASTE SHEET'!A1532)</f>
        <v/>
      </c>
      <c s="72" t="str">
        <f>IF('S.D.PASTE SHEET'!B1532="","",'S.D.PASTE SHEET'!B1532)</f>
        <v/>
      </c>
      <c s="72" t="str">
        <f>IF('S.D.PASTE SHEET'!C1532="","",'S.D.PASTE SHEET'!C1532)</f>
        <v/>
      </c>
      <c s="73" t="str">
        <f>IF('S.D.PASTE SHEET'!D1532="","",'S.D.PASTE SHEET'!D1532)</f>
        <v/>
      </c>
      <c s="72" t="str">
        <f>IF('S.D.PASTE SHEET'!E1532="","",UPPER('S.D.PASTE SHEET'!E1532))</f>
        <v/>
      </c>
      <c s="72" t="str">
        <f>IF('S.D.PASTE SHEET'!F1532="","",'S.D.PASTE SHEET'!F1532)</f>
        <v/>
      </c>
      <c s="72" t="str">
        <f>IF('S.D.PASTE SHEET'!G1532="","",UPPER('S.D.PASTE SHEET'!G1532))</f>
        <v/>
      </c>
      <c s="72" t="str">
        <f>IF('S.D.PASTE SHEET'!H1532="","",UPPER('S.D.PASTE SHEET'!H1532))</f>
        <v/>
      </c>
      <c s="72" t="str">
        <f>IF('S.D.PASTE SHEET'!I1532="","",'S.D.PASTE SHEET'!I1532)</f>
        <v/>
      </c>
      <c s="73" t="str">
        <f>IF('S.D.PASTE SHEET'!J1532="","",'S.D.PASTE SHEET'!J1532)</f>
        <v/>
      </c>
      <c s="72" t="str">
        <f>IF('S.D.PASTE SHEET'!K1532="","",'S.D.PASTE SHEET'!K1532)</f>
        <v/>
      </c>
      <c s="72" t="str">
        <f>IF('S.D.PASTE SHEET'!L1532="","",'S.D.PASTE SHEET'!L1532)</f>
        <v/>
      </c>
      <c s="72" t="str">
        <f>IF('S.D.PASTE SHEET'!M1532="","",'S.D.PASTE SHEET'!M1532)</f>
        <v/>
      </c>
      <c s="72" t="str">
        <f>IF('S.D.PASTE SHEET'!N1532="","",'S.D.PASTE SHEET'!N1532)</f>
        <v/>
      </c>
      <c s="72" t="str">
        <f>IF('S.D.PASTE SHEET'!O1532="","",'S.D.PASTE SHEET'!O1532)</f>
        <v/>
      </c>
      <c s="72" t="str">
        <f>IF('S.D.PASTE SHEET'!P1532="","",'S.D.PASTE SHEET'!P1532)</f>
        <v/>
      </c>
      <c s="72" t="str">
        <f>IF('S.D.PASTE SHEET'!Q1532="","",'S.D.PASTE SHEET'!Q1532)</f>
        <v/>
      </c>
      <c s="72" t="str">
        <f>IF('S.D.PASTE SHEET'!R1532="","",'S.D.PASTE SHEET'!R1532)</f>
        <v/>
      </c>
      <c s="72" t="str">
        <f>IF('S.D.PASTE SHEET'!S1532="","",'S.D.PASTE SHEET'!S1532)</f>
        <v/>
      </c>
      <c s="72" t="str">
        <f>IF('S.D.PASTE SHEET'!T1532="","",'S.D.PASTE SHEET'!T1532)</f>
        <v/>
      </c>
      <c s="72" t="str">
        <f>IF('S.D.PASTE SHEET'!U1532="","",'S.D.PASTE SHEET'!U1532)</f>
        <v/>
      </c>
      <c s="72" t="str">
        <f>IF('S.D.PASTE SHEET'!V1532="","",'S.D.PASTE SHEET'!V1532)</f>
        <v/>
      </c>
      <c s="72" t="str">
        <f>IF('S.D.PASTE SHEET'!W1532="","",'S.D.PASTE SHEET'!W1532)</f>
        <v/>
      </c>
      <c s="72" t="str">
        <f>IF('S.D.PASTE SHEET'!X1532="","",'S.D.PASTE SHEET'!X1532)</f>
        <v/>
      </c>
      <c s="72" t="str">
        <f>IF('S.D.PASTE SHEET'!Y1532="","",'S.D.PASTE SHEET'!Y1532)</f>
        <v/>
      </c>
      <c s="72" t="str">
        <f>IF('S.D.PASTE SHEET'!Z1532="","",'S.D.PASTE SHEET'!Z1532)</f>
        <v/>
      </c>
      <c s="72" t="str">
        <f>IF('S.D.PASTE SHEET'!AA1532="","",'S.D.PASTE SHEET'!AA1532)</f>
        <v/>
      </c>
      <c s="72" t="str">
        <f>IF('S.D.PASTE SHEET'!AB1532="","",'S.D.PASTE SHEET'!AB1532)</f>
        <v/>
      </c>
      <c s="72" t="str">
        <f>IF('S.D.PASTE SHEET'!AC1532="","",'S.D.PASTE SHEET'!AC1532)</f>
        <v/>
      </c>
      <c s="72" t="str">
        <f>IF('S.D.PASTE SHEET'!AD1532="","",'S.D.PASTE SHEET'!AD1532)</f>
        <v/>
      </c>
      <c s="74"/>
      <c s="70" t="str">
        <f>IF(AK1532="","",IF(AK1532&gt;0,COUNT($AG$2:AG1532),""))</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IF(BC1532="","",IF(BC1532&gt;0,COUNT($AY$2:AY1532),""))</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3" spans="1:157" ht="15.75" customHeight="1">
      <c r="A1533" s="72" t="str">
        <f>IF('S.D.PASTE SHEET'!A1533="","",'S.D.PASTE SHEET'!A1533)</f>
        <v/>
      </c>
      <c s="72" t="str">
        <f>IF('S.D.PASTE SHEET'!B1533="","",'S.D.PASTE SHEET'!B1533)</f>
        <v/>
      </c>
      <c s="72" t="str">
        <f>IF('S.D.PASTE SHEET'!C1533="","",'S.D.PASTE SHEET'!C1533)</f>
        <v/>
      </c>
      <c s="73" t="str">
        <f>IF('S.D.PASTE SHEET'!D1533="","",'S.D.PASTE SHEET'!D1533)</f>
        <v/>
      </c>
      <c s="72" t="str">
        <f>IF('S.D.PASTE SHEET'!E1533="","",UPPER('S.D.PASTE SHEET'!E1533))</f>
        <v/>
      </c>
      <c s="72" t="str">
        <f>IF('S.D.PASTE SHEET'!F1533="","",'S.D.PASTE SHEET'!F1533)</f>
        <v/>
      </c>
      <c s="72" t="str">
        <f>IF('S.D.PASTE SHEET'!G1533="","",UPPER('S.D.PASTE SHEET'!G1533))</f>
        <v/>
      </c>
      <c s="72" t="str">
        <f>IF('S.D.PASTE SHEET'!H1533="","",UPPER('S.D.PASTE SHEET'!H1533))</f>
        <v/>
      </c>
      <c s="72" t="str">
        <f>IF('S.D.PASTE SHEET'!I1533="","",'S.D.PASTE SHEET'!I1533)</f>
        <v/>
      </c>
      <c s="73" t="str">
        <f>IF('S.D.PASTE SHEET'!J1533="","",'S.D.PASTE SHEET'!J1533)</f>
        <v/>
      </c>
      <c s="72" t="str">
        <f>IF('S.D.PASTE SHEET'!K1533="","",'S.D.PASTE SHEET'!K1533)</f>
        <v/>
      </c>
      <c s="72" t="str">
        <f>IF('S.D.PASTE SHEET'!L1533="","",'S.D.PASTE SHEET'!L1533)</f>
        <v/>
      </c>
      <c s="72" t="str">
        <f>IF('S.D.PASTE SHEET'!M1533="","",'S.D.PASTE SHEET'!M1533)</f>
        <v/>
      </c>
      <c s="72" t="str">
        <f>IF('S.D.PASTE SHEET'!N1533="","",'S.D.PASTE SHEET'!N1533)</f>
        <v/>
      </c>
      <c s="72" t="str">
        <f>IF('S.D.PASTE SHEET'!O1533="","",'S.D.PASTE SHEET'!O1533)</f>
        <v/>
      </c>
      <c s="72" t="str">
        <f>IF('S.D.PASTE SHEET'!P1533="","",'S.D.PASTE SHEET'!P1533)</f>
        <v/>
      </c>
      <c s="72" t="str">
        <f>IF('S.D.PASTE SHEET'!Q1533="","",'S.D.PASTE SHEET'!Q1533)</f>
        <v/>
      </c>
      <c s="72" t="str">
        <f>IF('S.D.PASTE SHEET'!R1533="","",'S.D.PASTE SHEET'!R1533)</f>
        <v/>
      </c>
      <c s="72" t="str">
        <f>IF('S.D.PASTE SHEET'!S1533="","",'S.D.PASTE SHEET'!S1533)</f>
        <v/>
      </c>
      <c s="72" t="str">
        <f>IF('S.D.PASTE SHEET'!T1533="","",'S.D.PASTE SHEET'!T1533)</f>
        <v/>
      </c>
      <c s="72" t="str">
        <f>IF('S.D.PASTE SHEET'!U1533="","",'S.D.PASTE SHEET'!U1533)</f>
        <v/>
      </c>
      <c s="72" t="str">
        <f>IF('S.D.PASTE SHEET'!V1533="","",'S.D.PASTE SHEET'!V1533)</f>
        <v/>
      </c>
      <c s="72" t="str">
        <f>IF('S.D.PASTE SHEET'!W1533="","",'S.D.PASTE SHEET'!W1533)</f>
        <v/>
      </c>
      <c s="72" t="str">
        <f>IF('S.D.PASTE SHEET'!X1533="","",'S.D.PASTE SHEET'!X1533)</f>
        <v/>
      </c>
      <c s="72" t="str">
        <f>IF('S.D.PASTE SHEET'!Y1533="","",'S.D.PASTE SHEET'!Y1533)</f>
        <v/>
      </c>
      <c s="72" t="str">
        <f>IF('S.D.PASTE SHEET'!Z1533="","",'S.D.PASTE SHEET'!Z1533)</f>
        <v/>
      </c>
      <c s="72" t="str">
        <f>IF('S.D.PASTE SHEET'!AA1533="","",'S.D.PASTE SHEET'!AA1533)</f>
        <v/>
      </c>
      <c s="72" t="str">
        <f>IF('S.D.PASTE SHEET'!AB1533="","",'S.D.PASTE SHEET'!AB1533)</f>
        <v/>
      </c>
      <c s="72" t="str">
        <f>IF('S.D.PASTE SHEET'!AC1533="","",'S.D.PASTE SHEET'!AC1533)</f>
        <v/>
      </c>
      <c s="72" t="str">
        <f>IF('S.D.PASTE SHEET'!AD1533="","",'S.D.PASTE SHEET'!AD1533)</f>
        <v/>
      </c>
      <c s="74"/>
      <c s="70" t="str">
        <f>IF(AK1533="","",IF(AK1533&gt;0,COUNT($AG$2:AG1533),""))</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IF(BC1533="","",IF(BC1533&gt;0,COUNT($AY$2:AY1533),""))</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4" spans="1:157" ht="15.75" customHeight="1">
      <c r="A1534" s="72" t="str">
        <f>IF('S.D.PASTE SHEET'!A1534="","",'S.D.PASTE SHEET'!A1534)</f>
        <v/>
      </c>
      <c s="72" t="str">
        <f>IF('S.D.PASTE SHEET'!B1534="","",'S.D.PASTE SHEET'!B1534)</f>
        <v/>
      </c>
      <c s="72" t="str">
        <f>IF('S.D.PASTE SHEET'!C1534="","",'S.D.PASTE SHEET'!C1534)</f>
        <v/>
      </c>
      <c s="73" t="str">
        <f>IF('S.D.PASTE SHEET'!D1534="","",'S.D.PASTE SHEET'!D1534)</f>
        <v/>
      </c>
      <c s="72" t="str">
        <f>IF('S.D.PASTE SHEET'!E1534="","",UPPER('S.D.PASTE SHEET'!E1534))</f>
        <v/>
      </c>
      <c s="72" t="str">
        <f>IF('S.D.PASTE SHEET'!F1534="","",'S.D.PASTE SHEET'!F1534)</f>
        <v/>
      </c>
      <c s="72" t="str">
        <f>IF('S.D.PASTE SHEET'!G1534="","",UPPER('S.D.PASTE SHEET'!G1534))</f>
        <v/>
      </c>
      <c s="72" t="str">
        <f>IF('S.D.PASTE SHEET'!H1534="","",UPPER('S.D.PASTE SHEET'!H1534))</f>
        <v/>
      </c>
      <c s="72" t="str">
        <f>IF('S.D.PASTE SHEET'!I1534="","",'S.D.PASTE SHEET'!I1534)</f>
        <v/>
      </c>
      <c s="73" t="str">
        <f>IF('S.D.PASTE SHEET'!J1534="","",'S.D.PASTE SHEET'!J1534)</f>
        <v/>
      </c>
      <c s="72" t="str">
        <f>IF('S.D.PASTE SHEET'!K1534="","",'S.D.PASTE SHEET'!K1534)</f>
        <v/>
      </c>
      <c s="72" t="str">
        <f>IF('S.D.PASTE SHEET'!L1534="","",'S.D.PASTE SHEET'!L1534)</f>
        <v/>
      </c>
      <c s="72" t="str">
        <f>IF('S.D.PASTE SHEET'!M1534="","",'S.D.PASTE SHEET'!M1534)</f>
        <v/>
      </c>
      <c s="72" t="str">
        <f>IF('S.D.PASTE SHEET'!N1534="","",'S.D.PASTE SHEET'!N1534)</f>
        <v/>
      </c>
      <c s="72" t="str">
        <f>IF('S.D.PASTE SHEET'!O1534="","",'S.D.PASTE SHEET'!O1534)</f>
        <v/>
      </c>
      <c s="72" t="str">
        <f>IF('S.D.PASTE SHEET'!P1534="","",'S.D.PASTE SHEET'!P1534)</f>
        <v/>
      </c>
      <c s="72" t="str">
        <f>IF('S.D.PASTE SHEET'!Q1534="","",'S.D.PASTE SHEET'!Q1534)</f>
        <v/>
      </c>
      <c s="72" t="str">
        <f>IF('S.D.PASTE SHEET'!R1534="","",'S.D.PASTE SHEET'!R1534)</f>
        <v/>
      </c>
      <c s="72" t="str">
        <f>IF('S.D.PASTE SHEET'!S1534="","",'S.D.PASTE SHEET'!S1534)</f>
        <v/>
      </c>
      <c s="72" t="str">
        <f>IF('S.D.PASTE SHEET'!T1534="","",'S.D.PASTE SHEET'!T1534)</f>
        <v/>
      </c>
      <c s="72" t="str">
        <f>IF('S.D.PASTE SHEET'!U1534="","",'S.D.PASTE SHEET'!U1534)</f>
        <v/>
      </c>
      <c s="72" t="str">
        <f>IF('S.D.PASTE SHEET'!V1534="","",'S.D.PASTE SHEET'!V1534)</f>
        <v/>
      </c>
      <c s="72" t="str">
        <f>IF('S.D.PASTE SHEET'!W1534="","",'S.D.PASTE SHEET'!W1534)</f>
        <v/>
      </c>
      <c s="72" t="str">
        <f>IF('S.D.PASTE SHEET'!X1534="","",'S.D.PASTE SHEET'!X1534)</f>
        <v/>
      </c>
      <c s="72" t="str">
        <f>IF('S.D.PASTE SHEET'!Y1534="","",'S.D.PASTE SHEET'!Y1534)</f>
        <v/>
      </c>
      <c s="72" t="str">
        <f>IF('S.D.PASTE SHEET'!Z1534="","",'S.D.PASTE SHEET'!Z1534)</f>
        <v/>
      </c>
      <c s="72" t="str">
        <f>IF('S.D.PASTE SHEET'!AA1534="","",'S.D.PASTE SHEET'!AA1534)</f>
        <v/>
      </c>
      <c s="72" t="str">
        <f>IF('S.D.PASTE SHEET'!AB1534="","",'S.D.PASTE SHEET'!AB1534)</f>
        <v/>
      </c>
      <c s="72" t="str">
        <f>IF('S.D.PASTE SHEET'!AC1534="","",'S.D.PASTE SHEET'!AC1534)</f>
        <v/>
      </c>
      <c s="72" t="str">
        <f>IF('S.D.PASTE SHEET'!AD1534="","",'S.D.PASTE SHEET'!AD1534)</f>
        <v/>
      </c>
      <c s="74"/>
      <c s="70" t="str">
        <f>IF(AK1534="","",IF(AK1534&gt;0,COUNT($AG$2:AG1534),""))</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IF(BC1534="","",IF(BC1534&gt;0,COUNT($AY$2:AY1534),""))</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5" spans="1:157" ht="15.75" customHeight="1">
      <c r="A1535" s="72" t="str">
        <f>IF('S.D.PASTE SHEET'!A1535="","",'S.D.PASTE SHEET'!A1535)</f>
        <v/>
      </c>
      <c s="72" t="str">
        <f>IF('S.D.PASTE SHEET'!B1535="","",'S.D.PASTE SHEET'!B1535)</f>
        <v/>
      </c>
      <c s="72" t="str">
        <f>IF('S.D.PASTE SHEET'!C1535="","",'S.D.PASTE SHEET'!C1535)</f>
        <v/>
      </c>
      <c s="73" t="str">
        <f>IF('S.D.PASTE SHEET'!D1535="","",'S.D.PASTE SHEET'!D1535)</f>
        <v/>
      </c>
      <c s="72" t="str">
        <f>IF('S.D.PASTE SHEET'!E1535="","",UPPER('S.D.PASTE SHEET'!E1535))</f>
        <v/>
      </c>
      <c s="72" t="str">
        <f>IF('S.D.PASTE SHEET'!F1535="","",'S.D.PASTE SHEET'!F1535)</f>
        <v/>
      </c>
      <c s="72" t="str">
        <f>IF('S.D.PASTE SHEET'!G1535="","",UPPER('S.D.PASTE SHEET'!G1535))</f>
        <v/>
      </c>
      <c s="72" t="str">
        <f>IF('S.D.PASTE SHEET'!H1535="","",UPPER('S.D.PASTE SHEET'!H1535))</f>
        <v/>
      </c>
      <c s="72" t="str">
        <f>IF('S.D.PASTE SHEET'!I1535="","",'S.D.PASTE SHEET'!I1535)</f>
        <v/>
      </c>
      <c s="73" t="str">
        <f>IF('S.D.PASTE SHEET'!J1535="","",'S.D.PASTE SHEET'!J1535)</f>
        <v/>
      </c>
      <c s="72" t="str">
        <f>IF('S.D.PASTE SHEET'!K1535="","",'S.D.PASTE SHEET'!K1535)</f>
        <v/>
      </c>
      <c s="72" t="str">
        <f>IF('S.D.PASTE SHEET'!L1535="","",'S.D.PASTE SHEET'!L1535)</f>
        <v/>
      </c>
      <c s="72" t="str">
        <f>IF('S.D.PASTE SHEET'!M1535="","",'S.D.PASTE SHEET'!M1535)</f>
        <v/>
      </c>
      <c s="72" t="str">
        <f>IF('S.D.PASTE SHEET'!N1535="","",'S.D.PASTE SHEET'!N1535)</f>
        <v/>
      </c>
      <c s="72" t="str">
        <f>IF('S.D.PASTE SHEET'!O1535="","",'S.D.PASTE SHEET'!O1535)</f>
        <v/>
      </c>
      <c s="72" t="str">
        <f>IF('S.D.PASTE SHEET'!P1535="","",'S.D.PASTE SHEET'!P1535)</f>
        <v/>
      </c>
      <c s="72" t="str">
        <f>IF('S.D.PASTE SHEET'!Q1535="","",'S.D.PASTE SHEET'!Q1535)</f>
        <v/>
      </c>
      <c s="72" t="str">
        <f>IF('S.D.PASTE SHEET'!R1535="","",'S.D.PASTE SHEET'!R1535)</f>
        <v/>
      </c>
      <c s="72" t="str">
        <f>IF('S.D.PASTE SHEET'!S1535="","",'S.D.PASTE SHEET'!S1535)</f>
        <v/>
      </c>
      <c s="72" t="str">
        <f>IF('S.D.PASTE SHEET'!T1535="","",'S.D.PASTE SHEET'!T1535)</f>
        <v/>
      </c>
      <c s="72" t="str">
        <f>IF('S.D.PASTE SHEET'!U1535="","",'S.D.PASTE SHEET'!U1535)</f>
        <v/>
      </c>
      <c s="72" t="str">
        <f>IF('S.D.PASTE SHEET'!V1535="","",'S.D.PASTE SHEET'!V1535)</f>
        <v/>
      </c>
      <c s="72" t="str">
        <f>IF('S.D.PASTE SHEET'!W1535="","",'S.D.PASTE SHEET'!W1535)</f>
        <v/>
      </c>
      <c s="72" t="str">
        <f>IF('S.D.PASTE SHEET'!X1535="","",'S.D.PASTE SHEET'!X1535)</f>
        <v/>
      </c>
      <c s="72" t="str">
        <f>IF('S.D.PASTE SHEET'!Y1535="","",'S.D.PASTE SHEET'!Y1535)</f>
        <v/>
      </c>
      <c s="72" t="str">
        <f>IF('S.D.PASTE SHEET'!Z1535="","",'S.D.PASTE SHEET'!Z1535)</f>
        <v/>
      </c>
      <c s="72" t="str">
        <f>IF('S.D.PASTE SHEET'!AA1535="","",'S.D.PASTE SHEET'!AA1535)</f>
        <v/>
      </c>
      <c s="72" t="str">
        <f>IF('S.D.PASTE SHEET'!AB1535="","",'S.D.PASTE SHEET'!AB1535)</f>
        <v/>
      </c>
      <c s="72" t="str">
        <f>IF('S.D.PASTE SHEET'!AC1535="","",'S.D.PASTE SHEET'!AC1535)</f>
        <v/>
      </c>
      <c s="72" t="str">
        <f>IF('S.D.PASTE SHEET'!AD1535="","",'S.D.PASTE SHEET'!AD1535)</f>
        <v/>
      </c>
      <c s="74"/>
      <c s="70" t="str">
        <f>IF(AK1535="","",IF(AK1535&gt;0,COUNT($AG$2:AG1535),""))</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IF(BC1535="","",IF(BC1535&gt;0,COUNT($AY$2:AY1535),""))</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6" spans="1:157" ht="15.75" customHeight="1">
      <c r="A1536" s="72" t="str">
        <f>IF('S.D.PASTE SHEET'!A1536="","",'S.D.PASTE SHEET'!A1536)</f>
        <v/>
      </c>
      <c s="72" t="str">
        <f>IF('S.D.PASTE SHEET'!B1536="","",'S.D.PASTE SHEET'!B1536)</f>
        <v/>
      </c>
      <c s="72" t="str">
        <f>IF('S.D.PASTE SHEET'!C1536="","",'S.D.PASTE SHEET'!C1536)</f>
        <v/>
      </c>
      <c s="73" t="str">
        <f>IF('S.D.PASTE SHEET'!D1536="","",'S.D.PASTE SHEET'!D1536)</f>
        <v/>
      </c>
      <c s="72" t="str">
        <f>IF('S.D.PASTE SHEET'!E1536="","",UPPER('S.D.PASTE SHEET'!E1536))</f>
        <v/>
      </c>
      <c s="72" t="str">
        <f>IF('S.D.PASTE SHEET'!F1536="","",'S.D.PASTE SHEET'!F1536)</f>
        <v/>
      </c>
      <c s="72" t="str">
        <f>IF('S.D.PASTE SHEET'!G1536="","",UPPER('S.D.PASTE SHEET'!G1536))</f>
        <v/>
      </c>
      <c s="72" t="str">
        <f>IF('S.D.PASTE SHEET'!H1536="","",UPPER('S.D.PASTE SHEET'!H1536))</f>
        <v/>
      </c>
      <c s="72" t="str">
        <f>IF('S.D.PASTE SHEET'!I1536="","",'S.D.PASTE SHEET'!I1536)</f>
        <v/>
      </c>
      <c s="73" t="str">
        <f>IF('S.D.PASTE SHEET'!J1536="","",'S.D.PASTE SHEET'!J1536)</f>
        <v/>
      </c>
      <c s="72" t="str">
        <f>IF('S.D.PASTE SHEET'!K1536="","",'S.D.PASTE SHEET'!K1536)</f>
        <v/>
      </c>
      <c s="72" t="str">
        <f>IF('S.D.PASTE SHEET'!L1536="","",'S.D.PASTE SHEET'!L1536)</f>
        <v/>
      </c>
      <c s="72" t="str">
        <f>IF('S.D.PASTE SHEET'!M1536="","",'S.D.PASTE SHEET'!M1536)</f>
        <v/>
      </c>
      <c s="72" t="str">
        <f>IF('S.D.PASTE SHEET'!N1536="","",'S.D.PASTE SHEET'!N1536)</f>
        <v/>
      </c>
      <c s="72" t="str">
        <f>IF('S.D.PASTE SHEET'!O1536="","",'S.D.PASTE SHEET'!O1536)</f>
        <v/>
      </c>
      <c s="72" t="str">
        <f>IF('S.D.PASTE SHEET'!P1536="","",'S.D.PASTE SHEET'!P1536)</f>
        <v/>
      </c>
      <c s="72" t="str">
        <f>IF('S.D.PASTE SHEET'!Q1536="","",'S.D.PASTE SHEET'!Q1536)</f>
        <v/>
      </c>
      <c s="72" t="str">
        <f>IF('S.D.PASTE SHEET'!R1536="","",'S.D.PASTE SHEET'!R1536)</f>
        <v/>
      </c>
      <c s="72" t="str">
        <f>IF('S.D.PASTE SHEET'!S1536="","",'S.D.PASTE SHEET'!S1536)</f>
        <v/>
      </c>
      <c s="72" t="str">
        <f>IF('S.D.PASTE SHEET'!T1536="","",'S.D.PASTE SHEET'!T1536)</f>
        <v/>
      </c>
      <c s="72" t="str">
        <f>IF('S.D.PASTE SHEET'!U1536="","",'S.D.PASTE SHEET'!U1536)</f>
        <v/>
      </c>
      <c s="72" t="str">
        <f>IF('S.D.PASTE SHEET'!V1536="","",'S.D.PASTE SHEET'!V1536)</f>
        <v/>
      </c>
      <c s="72" t="str">
        <f>IF('S.D.PASTE SHEET'!W1536="","",'S.D.PASTE SHEET'!W1536)</f>
        <v/>
      </c>
      <c s="72" t="str">
        <f>IF('S.D.PASTE SHEET'!X1536="","",'S.D.PASTE SHEET'!X1536)</f>
        <v/>
      </c>
      <c s="72" t="str">
        <f>IF('S.D.PASTE SHEET'!Y1536="","",'S.D.PASTE SHEET'!Y1536)</f>
        <v/>
      </c>
      <c s="72" t="str">
        <f>IF('S.D.PASTE SHEET'!Z1536="","",'S.D.PASTE SHEET'!Z1536)</f>
        <v/>
      </c>
      <c s="72" t="str">
        <f>IF('S.D.PASTE SHEET'!AA1536="","",'S.D.PASTE SHEET'!AA1536)</f>
        <v/>
      </c>
      <c s="72" t="str">
        <f>IF('S.D.PASTE SHEET'!AB1536="","",'S.D.PASTE SHEET'!AB1536)</f>
        <v/>
      </c>
      <c s="72" t="str">
        <f>IF('S.D.PASTE SHEET'!AC1536="","",'S.D.PASTE SHEET'!AC1536)</f>
        <v/>
      </c>
      <c s="72" t="str">
        <f>IF('S.D.PASTE SHEET'!AD1536="","",'S.D.PASTE SHEET'!AD1536)</f>
        <v/>
      </c>
      <c s="74"/>
      <c s="70" t="str">
        <f>IF(AK1536="","",IF(AK1536&gt;0,COUNT($AG$2:AG1536),""))</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IF(BC1536="","",IF(BC1536&gt;0,COUNT($AY$2:AY1536),""))</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7" spans="1:157" ht="15.75" customHeight="1">
      <c r="A1537" s="72" t="str">
        <f>IF('S.D.PASTE SHEET'!A1537="","",'S.D.PASTE SHEET'!A1537)</f>
        <v/>
      </c>
      <c s="72" t="str">
        <f>IF('S.D.PASTE SHEET'!B1537="","",'S.D.PASTE SHEET'!B1537)</f>
        <v/>
      </c>
      <c s="72" t="str">
        <f>IF('S.D.PASTE SHEET'!C1537="","",'S.D.PASTE SHEET'!C1537)</f>
        <v/>
      </c>
      <c s="73" t="str">
        <f>IF('S.D.PASTE SHEET'!D1537="","",'S.D.PASTE SHEET'!D1537)</f>
        <v/>
      </c>
      <c s="72" t="str">
        <f>IF('S.D.PASTE SHEET'!E1537="","",UPPER('S.D.PASTE SHEET'!E1537))</f>
        <v/>
      </c>
      <c s="72" t="str">
        <f>IF('S.D.PASTE SHEET'!F1537="","",'S.D.PASTE SHEET'!F1537)</f>
        <v/>
      </c>
      <c s="72" t="str">
        <f>IF('S.D.PASTE SHEET'!G1537="","",UPPER('S.D.PASTE SHEET'!G1537))</f>
        <v/>
      </c>
      <c s="72" t="str">
        <f>IF('S.D.PASTE SHEET'!H1537="","",UPPER('S.D.PASTE SHEET'!H1537))</f>
        <v/>
      </c>
      <c s="72" t="str">
        <f>IF('S.D.PASTE SHEET'!I1537="","",'S.D.PASTE SHEET'!I1537)</f>
        <v/>
      </c>
      <c s="73" t="str">
        <f>IF('S.D.PASTE SHEET'!J1537="","",'S.D.PASTE SHEET'!J1537)</f>
        <v/>
      </c>
      <c s="72" t="str">
        <f>IF('S.D.PASTE SHEET'!K1537="","",'S.D.PASTE SHEET'!K1537)</f>
        <v/>
      </c>
      <c s="72" t="str">
        <f>IF('S.D.PASTE SHEET'!L1537="","",'S.D.PASTE SHEET'!L1537)</f>
        <v/>
      </c>
      <c s="72" t="str">
        <f>IF('S.D.PASTE SHEET'!M1537="","",'S.D.PASTE SHEET'!M1537)</f>
        <v/>
      </c>
      <c s="72" t="str">
        <f>IF('S.D.PASTE SHEET'!N1537="","",'S.D.PASTE SHEET'!N1537)</f>
        <v/>
      </c>
      <c s="72" t="str">
        <f>IF('S.D.PASTE SHEET'!O1537="","",'S.D.PASTE SHEET'!O1537)</f>
        <v/>
      </c>
      <c s="72" t="str">
        <f>IF('S.D.PASTE SHEET'!P1537="","",'S.D.PASTE SHEET'!P1537)</f>
        <v/>
      </c>
      <c s="72" t="str">
        <f>IF('S.D.PASTE SHEET'!Q1537="","",'S.D.PASTE SHEET'!Q1537)</f>
        <v/>
      </c>
      <c s="72" t="str">
        <f>IF('S.D.PASTE SHEET'!R1537="","",'S.D.PASTE SHEET'!R1537)</f>
        <v/>
      </c>
      <c s="72" t="str">
        <f>IF('S.D.PASTE SHEET'!S1537="","",'S.D.PASTE SHEET'!S1537)</f>
        <v/>
      </c>
      <c s="72" t="str">
        <f>IF('S.D.PASTE SHEET'!T1537="","",'S.D.PASTE SHEET'!T1537)</f>
        <v/>
      </c>
      <c s="72" t="str">
        <f>IF('S.D.PASTE SHEET'!U1537="","",'S.D.PASTE SHEET'!U1537)</f>
        <v/>
      </c>
      <c s="72" t="str">
        <f>IF('S.D.PASTE SHEET'!V1537="","",'S.D.PASTE SHEET'!V1537)</f>
        <v/>
      </c>
      <c s="72" t="str">
        <f>IF('S.D.PASTE SHEET'!W1537="","",'S.D.PASTE SHEET'!W1537)</f>
        <v/>
      </c>
      <c s="72" t="str">
        <f>IF('S.D.PASTE SHEET'!X1537="","",'S.D.PASTE SHEET'!X1537)</f>
        <v/>
      </c>
      <c s="72" t="str">
        <f>IF('S.D.PASTE SHEET'!Y1537="","",'S.D.PASTE SHEET'!Y1537)</f>
        <v/>
      </c>
      <c s="72" t="str">
        <f>IF('S.D.PASTE SHEET'!Z1537="","",'S.D.PASTE SHEET'!Z1537)</f>
        <v/>
      </c>
      <c s="72" t="str">
        <f>IF('S.D.PASTE SHEET'!AA1537="","",'S.D.PASTE SHEET'!AA1537)</f>
        <v/>
      </c>
      <c s="72" t="str">
        <f>IF('S.D.PASTE SHEET'!AB1537="","",'S.D.PASTE SHEET'!AB1537)</f>
        <v/>
      </c>
      <c s="72" t="str">
        <f>IF('S.D.PASTE SHEET'!AC1537="","",'S.D.PASTE SHEET'!AC1537)</f>
        <v/>
      </c>
      <c s="72" t="str">
        <f>IF('S.D.PASTE SHEET'!AD1537="","",'S.D.PASTE SHEET'!AD1537)</f>
        <v/>
      </c>
      <c s="74"/>
      <c s="70" t="str">
        <f>IF(AK1537="","",IF(AK1537&gt;0,COUNT($AG$2:AG1537),""))</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IF(BC1537="","",IF(BC1537&gt;0,COUNT($AY$2:AY1537),""))</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8" spans="1:157" ht="15.75" customHeight="1">
      <c r="A1538" s="72" t="str">
        <f>IF('S.D.PASTE SHEET'!A1538="","",'S.D.PASTE SHEET'!A1538)</f>
        <v/>
      </c>
      <c s="72" t="str">
        <f>IF('S.D.PASTE SHEET'!B1538="","",'S.D.PASTE SHEET'!B1538)</f>
        <v/>
      </c>
      <c s="72" t="str">
        <f>IF('S.D.PASTE SHEET'!C1538="","",'S.D.PASTE SHEET'!C1538)</f>
        <v/>
      </c>
      <c s="73" t="str">
        <f>IF('S.D.PASTE SHEET'!D1538="","",'S.D.PASTE SHEET'!D1538)</f>
        <v/>
      </c>
      <c s="72" t="str">
        <f>IF('S.D.PASTE SHEET'!E1538="","",UPPER('S.D.PASTE SHEET'!E1538))</f>
        <v/>
      </c>
      <c s="72" t="str">
        <f>IF('S.D.PASTE SHEET'!F1538="","",'S.D.PASTE SHEET'!F1538)</f>
        <v/>
      </c>
      <c s="72" t="str">
        <f>IF('S.D.PASTE SHEET'!G1538="","",UPPER('S.D.PASTE SHEET'!G1538))</f>
        <v/>
      </c>
      <c s="72" t="str">
        <f>IF('S.D.PASTE SHEET'!H1538="","",UPPER('S.D.PASTE SHEET'!H1538))</f>
        <v/>
      </c>
      <c s="72" t="str">
        <f>IF('S.D.PASTE SHEET'!I1538="","",'S.D.PASTE SHEET'!I1538)</f>
        <v/>
      </c>
      <c s="73" t="str">
        <f>IF('S.D.PASTE SHEET'!J1538="","",'S.D.PASTE SHEET'!J1538)</f>
        <v/>
      </c>
      <c s="72" t="str">
        <f>IF('S.D.PASTE SHEET'!K1538="","",'S.D.PASTE SHEET'!K1538)</f>
        <v/>
      </c>
      <c s="72" t="str">
        <f>IF('S.D.PASTE SHEET'!L1538="","",'S.D.PASTE SHEET'!L1538)</f>
        <v/>
      </c>
      <c s="72" t="str">
        <f>IF('S.D.PASTE SHEET'!M1538="","",'S.D.PASTE SHEET'!M1538)</f>
        <v/>
      </c>
      <c s="72" t="str">
        <f>IF('S.D.PASTE SHEET'!N1538="","",'S.D.PASTE SHEET'!N1538)</f>
        <v/>
      </c>
      <c s="72" t="str">
        <f>IF('S.D.PASTE SHEET'!O1538="","",'S.D.PASTE SHEET'!O1538)</f>
        <v/>
      </c>
      <c s="72" t="str">
        <f>IF('S.D.PASTE SHEET'!P1538="","",'S.D.PASTE SHEET'!P1538)</f>
        <v/>
      </c>
      <c s="72" t="str">
        <f>IF('S.D.PASTE SHEET'!Q1538="","",'S.D.PASTE SHEET'!Q1538)</f>
        <v/>
      </c>
      <c s="72" t="str">
        <f>IF('S.D.PASTE SHEET'!R1538="","",'S.D.PASTE SHEET'!R1538)</f>
        <v/>
      </c>
      <c s="72" t="str">
        <f>IF('S.D.PASTE SHEET'!S1538="","",'S.D.PASTE SHEET'!S1538)</f>
        <v/>
      </c>
      <c s="72" t="str">
        <f>IF('S.D.PASTE SHEET'!T1538="","",'S.D.PASTE SHEET'!T1538)</f>
        <v/>
      </c>
      <c s="72" t="str">
        <f>IF('S.D.PASTE SHEET'!U1538="","",'S.D.PASTE SHEET'!U1538)</f>
        <v/>
      </c>
      <c s="72" t="str">
        <f>IF('S.D.PASTE SHEET'!V1538="","",'S.D.PASTE SHEET'!V1538)</f>
        <v/>
      </c>
      <c s="72" t="str">
        <f>IF('S.D.PASTE SHEET'!W1538="","",'S.D.PASTE SHEET'!W1538)</f>
        <v/>
      </c>
      <c s="72" t="str">
        <f>IF('S.D.PASTE SHEET'!X1538="","",'S.D.PASTE SHEET'!X1538)</f>
        <v/>
      </c>
      <c s="72" t="str">
        <f>IF('S.D.PASTE SHEET'!Y1538="","",'S.D.PASTE SHEET'!Y1538)</f>
        <v/>
      </c>
      <c s="72" t="str">
        <f>IF('S.D.PASTE SHEET'!Z1538="","",'S.D.PASTE SHEET'!Z1538)</f>
        <v/>
      </c>
      <c s="72" t="str">
        <f>IF('S.D.PASTE SHEET'!AA1538="","",'S.D.PASTE SHEET'!AA1538)</f>
        <v/>
      </c>
      <c s="72" t="str">
        <f>IF('S.D.PASTE SHEET'!AB1538="","",'S.D.PASTE SHEET'!AB1538)</f>
        <v/>
      </c>
      <c s="72" t="str">
        <f>IF('S.D.PASTE SHEET'!AC1538="","",'S.D.PASTE SHEET'!AC1538)</f>
        <v/>
      </c>
      <c s="72" t="str">
        <f>IF('S.D.PASTE SHEET'!AD1538="","",'S.D.PASTE SHEET'!AD1538)</f>
        <v/>
      </c>
      <c s="74"/>
      <c s="70" t="str">
        <f>IF(AK1538="","",IF(AK1538&gt;0,COUNT($AG$2:AG1538),""))</f>
        <v/>
      </c>
      <c s="75" t="str">
        <f t="shared" si="737"/>
        <v/>
      </c>
      <c s="75" t="str">
        <f t="shared" si="738"/>
        <v/>
      </c>
      <c s="75" t="str">
        <f t="shared" si="739"/>
        <v/>
      </c>
      <c s="73" t="str">
        <f t="shared" si="740"/>
        <v/>
      </c>
      <c s="75" t="str">
        <f t="shared" si="741"/>
        <v/>
      </c>
      <c s="75" t="str">
        <f t="shared" si="742"/>
        <v/>
      </c>
      <c s="75" t="str">
        <f t="shared" si="743"/>
        <v/>
      </c>
      <c s="75" t="str">
        <f t="shared" si="744"/>
        <v/>
      </c>
      <c s="75" t="str">
        <f t="shared" si="745"/>
        <v/>
      </c>
      <c s="73" t="str">
        <f t="shared" si="746"/>
        <v/>
      </c>
      <c s="75" t="str">
        <f t="shared" si="747"/>
        <v/>
      </c>
      <c s="75" t="str">
        <f t="shared" si="748"/>
        <v/>
      </c>
      <c s="75" t="str">
        <f t="shared" si="749"/>
        <v/>
      </c>
      <c s="75" t="str">
        <f t="shared" si="750"/>
        <v/>
      </c>
      <c s="75" t="str">
        <f t="shared" si="751"/>
        <v/>
      </c>
      <c s="75" t="str">
        <f t="shared" si="752"/>
        <v/>
      </c>
      <c s="70"/>
      <c s="70" t="str">
        <f>IF(BC1538="","",IF(BC1538&gt;0,COUNT($AY$2:AY1538),""))</f>
        <v/>
      </c>
      <c s="76" t="str">
        <f t="shared" si="753"/>
        <v/>
      </c>
      <c s="76" t="str">
        <f t="shared" si="754"/>
        <v/>
      </c>
      <c s="76" t="str">
        <f t="shared" si="755"/>
        <v/>
      </c>
      <c s="73" t="str">
        <f t="shared" si="756"/>
        <v/>
      </c>
      <c s="76" t="str">
        <f t="shared" si="757"/>
        <v/>
      </c>
      <c s="76" t="str">
        <f t="shared" si="758"/>
        <v/>
      </c>
      <c s="76" t="str">
        <f t="shared" si="759"/>
        <v/>
      </c>
      <c s="76" t="str">
        <f t="shared" si="760"/>
        <v/>
      </c>
      <c s="76" t="str">
        <f t="shared" si="761"/>
        <v/>
      </c>
      <c s="73" t="str">
        <f t="shared" si="762"/>
        <v/>
      </c>
      <c s="76" t="str">
        <f t="shared" si="763"/>
        <v/>
      </c>
      <c s="76" t="str">
        <f t="shared" si="764"/>
        <v/>
      </c>
      <c s="76" t="str">
        <f t="shared" si="765"/>
        <v/>
      </c>
      <c s="76" t="str">
        <f t="shared" si="766"/>
        <v/>
      </c>
      <c s="76" t="str">
        <f t="shared" si="767"/>
        <v/>
      </c>
      <c s="76" t="str">
        <f t="shared" si="76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39" spans="1:157" ht="15.75" customHeight="1">
      <c r="A1539" s="72" t="str">
        <f>IF('S.D.PASTE SHEET'!A1539="","",'S.D.PASTE SHEET'!A1539)</f>
        <v/>
      </c>
      <c s="72" t="str">
        <f>IF('S.D.PASTE SHEET'!B1539="","",'S.D.PASTE SHEET'!B1539)</f>
        <v/>
      </c>
      <c s="72" t="str">
        <f>IF('S.D.PASTE SHEET'!C1539="","",'S.D.PASTE SHEET'!C1539)</f>
        <v/>
      </c>
      <c s="73" t="str">
        <f>IF('S.D.PASTE SHEET'!D1539="","",'S.D.PASTE SHEET'!D1539)</f>
        <v/>
      </c>
      <c s="72" t="str">
        <f>IF('S.D.PASTE SHEET'!E1539="","",UPPER('S.D.PASTE SHEET'!E1539))</f>
        <v/>
      </c>
      <c s="72" t="str">
        <f>IF('S.D.PASTE SHEET'!F1539="","",'S.D.PASTE SHEET'!F1539)</f>
        <v/>
      </c>
      <c s="72" t="str">
        <f>IF('S.D.PASTE SHEET'!G1539="","",UPPER('S.D.PASTE SHEET'!G1539))</f>
        <v/>
      </c>
      <c s="72" t="str">
        <f>IF('S.D.PASTE SHEET'!H1539="","",UPPER('S.D.PASTE SHEET'!H1539))</f>
        <v/>
      </c>
      <c s="72" t="str">
        <f>IF('S.D.PASTE SHEET'!I1539="","",'S.D.PASTE SHEET'!I1539)</f>
        <v/>
      </c>
      <c s="73" t="str">
        <f>IF('S.D.PASTE SHEET'!J1539="","",'S.D.PASTE SHEET'!J1539)</f>
        <v/>
      </c>
      <c s="72" t="str">
        <f>IF('S.D.PASTE SHEET'!K1539="","",'S.D.PASTE SHEET'!K1539)</f>
        <v/>
      </c>
      <c s="72" t="str">
        <f>IF('S.D.PASTE SHEET'!L1539="","",'S.D.PASTE SHEET'!L1539)</f>
        <v/>
      </c>
      <c s="72" t="str">
        <f>IF('S.D.PASTE SHEET'!M1539="","",'S.D.PASTE SHEET'!M1539)</f>
        <v/>
      </c>
      <c s="72" t="str">
        <f>IF('S.D.PASTE SHEET'!N1539="","",'S.D.PASTE SHEET'!N1539)</f>
        <v/>
      </c>
      <c s="72" t="str">
        <f>IF('S.D.PASTE SHEET'!O1539="","",'S.D.PASTE SHEET'!O1539)</f>
        <v/>
      </c>
      <c s="72" t="str">
        <f>IF('S.D.PASTE SHEET'!P1539="","",'S.D.PASTE SHEET'!P1539)</f>
        <v/>
      </c>
      <c s="72" t="str">
        <f>IF('S.D.PASTE SHEET'!Q1539="","",'S.D.PASTE SHEET'!Q1539)</f>
        <v/>
      </c>
      <c s="72" t="str">
        <f>IF('S.D.PASTE SHEET'!R1539="","",'S.D.PASTE SHEET'!R1539)</f>
        <v/>
      </c>
      <c s="72" t="str">
        <f>IF('S.D.PASTE SHEET'!S1539="","",'S.D.PASTE SHEET'!S1539)</f>
        <v/>
      </c>
      <c s="72" t="str">
        <f>IF('S.D.PASTE SHEET'!T1539="","",'S.D.PASTE SHEET'!T1539)</f>
        <v/>
      </c>
      <c s="72" t="str">
        <f>IF('S.D.PASTE SHEET'!U1539="","",'S.D.PASTE SHEET'!U1539)</f>
        <v/>
      </c>
      <c s="72" t="str">
        <f>IF('S.D.PASTE SHEET'!V1539="","",'S.D.PASTE SHEET'!V1539)</f>
        <v/>
      </c>
      <c s="72" t="str">
        <f>IF('S.D.PASTE SHEET'!W1539="","",'S.D.PASTE SHEET'!W1539)</f>
        <v/>
      </c>
      <c s="72" t="str">
        <f>IF('S.D.PASTE SHEET'!X1539="","",'S.D.PASTE SHEET'!X1539)</f>
        <v/>
      </c>
      <c s="72" t="str">
        <f>IF('S.D.PASTE SHEET'!Y1539="","",'S.D.PASTE SHEET'!Y1539)</f>
        <v/>
      </c>
      <c s="72" t="str">
        <f>IF('S.D.PASTE SHEET'!Z1539="","",'S.D.PASTE SHEET'!Z1539)</f>
        <v/>
      </c>
      <c s="72" t="str">
        <f>IF('S.D.PASTE SHEET'!AA1539="","",'S.D.PASTE SHEET'!AA1539)</f>
        <v/>
      </c>
      <c s="72" t="str">
        <f>IF('S.D.PASTE SHEET'!AB1539="","",'S.D.PASTE SHEET'!AB1539)</f>
        <v/>
      </c>
      <c s="72" t="str">
        <f>IF('S.D.PASTE SHEET'!AC1539="","",'S.D.PASTE SHEET'!AC1539)</f>
        <v/>
      </c>
      <c s="72" t="str">
        <f>IF('S.D.PASTE SHEET'!AD1539="","",'S.D.PASTE SHEET'!AD1539)</f>
        <v/>
      </c>
      <c s="74"/>
      <c s="70" t="str">
        <f>IF(AK1539="","",IF(AK1539&gt;0,COUNT($AG$2:AG1539),""))</f>
        <v/>
      </c>
      <c s="75" t="str">
        <f t="shared" si="769" ref="AG1539:AG1602">IF(AND($AJ$1=12,$A1539=12),$A1539,"")</f>
        <v/>
      </c>
      <c s="75" t="str">
        <f t="shared" si="770" ref="AH1539:AH1602">IF(AND($AJ$1=12,$A1539=12),$B1539,"")</f>
        <v/>
      </c>
      <c s="75" t="str">
        <f t="shared" si="771" ref="AI1539:AI1602">IF(AND($AJ$1=12,$A1539=12),C1539,"")</f>
        <v/>
      </c>
      <c s="73" t="str">
        <f t="shared" si="772" ref="AJ1539:AJ1602">IF(AND($AJ$1=12,$A1539=12),$D1539,"")</f>
        <v/>
      </c>
      <c s="75" t="str">
        <f t="shared" si="773" ref="AK1539:AK1602">IF(AND($AJ$1=12,$A1539=12),$E1539,"")</f>
        <v/>
      </c>
      <c s="75" t="str">
        <f t="shared" si="774" ref="AL1539:AL1602">IF(AND($AJ$1=12,$A1539=12),$F1539,"")</f>
        <v/>
      </c>
      <c s="75" t="str">
        <f t="shared" si="775" ref="AM1539:AM1602">IF(AND($AJ$1=12,$A1539=12),$G1539,"")</f>
        <v/>
      </c>
      <c s="75" t="str">
        <f t="shared" si="776" ref="AN1539:AN1602">IF(AND($AJ$1=12,$A1539=12),$H1539,"")</f>
        <v/>
      </c>
      <c s="75" t="str">
        <f t="shared" si="777" ref="AO1539:AO1602">IF(AND($AJ$1=12,$A1539=12),$I1539,"")</f>
        <v/>
      </c>
      <c s="73" t="str">
        <f t="shared" si="778" ref="AP1539:AP1602">IF(AND($AJ$1=12,$A1539=12),$J1539,"")</f>
        <v/>
      </c>
      <c s="75" t="str">
        <f t="shared" si="779" ref="AQ1539:AQ1602">IF(AND($AJ$1=12,$A1539=12),$K1539,"")</f>
        <v/>
      </c>
      <c s="75" t="str">
        <f t="shared" si="780" ref="AR1539:AR1602">IF(AND($AJ$1=12,$A1539=12),$L1539,"")</f>
        <v/>
      </c>
      <c s="75" t="str">
        <f t="shared" si="781" ref="AS1539:AS1602">IF(AND($AJ$1=12,$A1539=12),$M1539,"")</f>
        <v/>
      </c>
      <c s="75" t="str">
        <f t="shared" si="782" ref="AT1539:AT1602">IF(AND($AJ$1=12,$A1539=12),$N1539,"")</f>
        <v/>
      </c>
      <c s="75" t="str">
        <f t="shared" si="783" ref="AU1539:AU1602">IF(AND($AJ$1=12,$A1539=12),$O1539,"")</f>
        <v/>
      </c>
      <c s="75" t="str">
        <f t="shared" si="784" ref="AV1539:AV1602">IF(AND($AJ$1=12,$A1539=12),$P1539,"")</f>
        <v/>
      </c>
      <c s="70"/>
      <c s="70" t="str">
        <f>IF(BC1539="","",IF(BC1539&gt;0,COUNT($AY$2:AY1539),""))</f>
        <v/>
      </c>
      <c s="76" t="str">
        <f t="shared" si="785" ref="AY1539:AY1602">IF(AND($BB$1=12,$A1539=12,$BC$1=$B1539),$A1539,"")</f>
        <v/>
      </c>
      <c s="76" t="str">
        <f t="shared" si="786" ref="AZ1539:AZ1602">IF(AND($BB$1=12,$A1539=12,$BC$1=$B1539),$B1539,"")</f>
        <v/>
      </c>
      <c s="76" t="str">
        <f t="shared" si="787" ref="BA1539:BA1602">IF(AND($BB$1=12,$A1539=12,$BC$1=$B1539),$C1539,"")</f>
        <v/>
      </c>
      <c s="73" t="str">
        <f t="shared" si="788" ref="BB1539:BB1602">IF(AND($BB$1=12,$A1539=12,$BC$1=$B1539),$D1539,"")</f>
        <v/>
      </c>
      <c s="76" t="str">
        <f t="shared" si="789" ref="BC1539:BC1602">IF(AND($BB$1=12,$A1539=12,$BC$1=$B1539),$E1539,"")</f>
        <v/>
      </c>
      <c s="76" t="str">
        <f t="shared" si="790" ref="BD1539:BD1602">IF(AND($BB$1=12,$A1539=12,$BC$1=$B1539),$F1539,"")</f>
        <v/>
      </c>
      <c s="76" t="str">
        <f t="shared" si="791" ref="BE1539:BE1602">IF(AND($BB$1=12,$A1539=12,$BC$1=$B1539),$G1539,"")</f>
        <v/>
      </c>
      <c s="76" t="str">
        <f t="shared" si="792" ref="BF1539:BF1602">IF(AND($BB$1=12,$A1539=12,$BC$1=$B1539),$H1539,"")</f>
        <v/>
      </c>
      <c s="76" t="str">
        <f t="shared" si="793" ref="BG1539:BG1602">IF(AND($BB$1=12,$A1539=12,$BC$1=$B1539),$I1539,"")</f>
        <v/>
      </c>
      <c s="73" t="str">
        <f t="shared" si="794" ref="BH1539:BH1602">IF(AND($BB$1=12,$A1539=12,$BC$1=$B1539),$J1539,"")</f>
        <v/>
      </c>
      <c s="76" t="str">
        <f t="shared" si="795" ref="BI1539:BI1602">IF(AND($BB$1=12,$A1539=12,$BC$1=$B1539),$K1539,"")</f>
        <v/>
      </c>
      <c s="76" t="str">
        <f t="shared" si="796" ref="BJ1539:BJ1602">IF(AND($BB$1=12,$A1539=12,$BC$1=$B1539),$L1539,"")</f>
        <v/>
      </c>
      <c s="76" t="str">
        <f t="shared" si="797" ref="BK1539:BK1602">IF(AND($BB$1=12,$A1539=12,$BC$1=$B1539),$M1539,"")</f>
        <v/>
      </c>
      <c s="76" t="str">
        <f t="shared" si="798" ref="BL1539:BL1602">IF(AND($BB$1=12,$A1539=12,$BC$1=$B1539),$N1539,"")</f>
        <v/>
      </c>
      <c s="76" t="str">
        <f t="shared" si="799" ref="BM1539:BM1602">IF(AND($BB$1=12,$A1539=12,$BC$1=$B1539),$O1539,"")</f>
        <v/>
      </c>
      <c s="76" t="str">
        <f t="shared" si="800" ref="BN1539:BN1602">IF(AND($BB$1=12,$A1539=12,$BC$1=$B1539),$P1539,"")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0" spans="1:157" ht="15.75" customHeight="1">
      <c r="A1540" s="72" t="str">
        <f>IF('S.D.PASTE SHEET'!A1540="","",'S.D.PASTE SHEET'!A1540)</f>
        <v/>
      </c>
      <c s="72" t="str">
        <f>IF('S.D.PASTE SHEET'!B1540="","",'S.D.PASTE SHEET'!B1540)</f>
        <v/>
      </c>
      <c s="72" t="str">
        <f>IF('S.D.PASTE SHEET'!C1540="","",'S.D.PASTE SHEET'!C1540)</f>
        <v/>
      </c>
      <c s="73" t="str">
        <f>IF('S.D.PASTE SHEET'!D1540="","",'S.D.PASTE SHEET'!D1540)</f>
        <v/>
      </c>
      <c s="72" t="str">
        <f>IF('S.D.PASTE SHEET'!E1540="","",UPPER('S.D.PASTE SHEET'!E1540))</f>
        <v/>
      </c>
      <c s="72" t="str">
        <f>IF('S.D.PASTE SHEET'!F1540="","",'S.D.PASTE SHEET'!F1540)</f>
        <v/>
      </c>
      <c s="72" t="str">
        <f>IF('S.D.PASTE SHEET'!G1540="","",UPPER('S.D.PASTE SHEET'!G1540))</f>
        <v/>
      </c>
      <c s="72" t="str">
        <f>IF('S.D.PASTE SHEET'!H1540="","",UPPER('S.D.PASTE SHEET'!H1540))</f>
        <v/>
      </c>
      <c s="72" t="str">
        <f>IF('S.D.PASTE SHEET'!I1540="","",'S.D.PASTE SHEET'!I1540)</f>
        <v/>
      </c>
      <c s="73" t="str">
        <f>IF('S.D.PASTE SHEET'!J1540="","",'S.D.PASTE SHEET'!J1540)</f>
        <v/>
      </c>
      <c s="72" t="str">
        <f>IF('S.D.PASTE SHEET'!K1540="","",'S.D.PASTE SHEET'!K1540)</f>
        <v/>
      </c>
      <c s="72" t="str">
        <f>IF('S.D.PASTE SHEET'!L1540="","",'S.D.PASTE SHEET'!L1540)</f>
        <v/>
      </c>
      <c s="72" t="str">
        <f>IF('S.D.PASTE SHEET'!M1540="","",'S.D.PASTE SHEET'!M1540)</f>
        <v/>
      </c>
      <c s="72" t="str">
        <f>IF('S.D.PASTE SHEET'!N1540="","",'S.D.PASTE SHEET'!N1540)</f>
        <v/>
      </c>
      <c s="72" t="str">
        <f>IF('S.D.PASTE SHEET'!O1540="","",'S.D.PASTE SHEET'!O1540)</f>
        <v/>
      </c>
      <c s="72" t="str">
        <f>IF('S.D.PASTE SHEET'!P1540="","",'S.D.PASTE SHEET'!P1540)</f>
        <v/>
      </c>
      <c s="72" t="str">
        <f>IF('S.D.PASTE SHEET'!Q1540="","",'S.D.PASTE SHEET'!Q1540)</f>
        <v/>
      </c>
      <c s="72" t="str">
        <f>IF('S.D.PASTE SHEET'!R1540="","",'S.D.PASTE SHEET'!R1540)</f>
        <v/>
      </c>
      <c s="72" t="str">
        <f>IF('S.D.PASTE SHEET'!S1540="","",'S.D.PASTE SHEET'!S1540)</f>
        <v/>
      </c>
      <c s="72" t="str">
        <f>IF('S.D.PASTE SHEET'!T1540="","",'S.D.PASTE SHEET'!T1540)</f>
        <v/>
      </c>
      <c s="72" t="str">
        <f>IF('S.D.PASTE SHEET'!U1540="","",'S.D.PASTE SHEET'!U1540)</f>
        <v/>
      </c>
      <c s="72" t="str">
        <f>IF('S.D.PASTE SHEET'!V1540="","",'S.D.PASTE SHEET'!V1540)</f>
        <v/>
      </c>
      <c s="72" t="str">
        <f>IF('S.D.PASTE SHEET'!W1540="","",'S.D.PASTE SHEET'!W1540)</f>
        <v/>
      </c>
      <c s="72" t="str">
        <f>IF('S.D.PASTE SHEET'!X1540="","",'S.D.PASTE SHEET'!X1540)</f>
        <v/>
      </c>
      <c s="72" t="str">
        <f>IF('S.D.PASTE SHEET'!Y1540="","",'S.D.PASTE SHEET'!Y1540)</f>
        <v/>
      </c>
      <c s="72" t="str">
        <f>IF('S.D.PASTE SHEET'!Z1540="","",'S.D.PASTE SHEET'!Z1540)</f>
        <v/>
      </c>
      <c s="72" t="str">
        <f>IF('S.D.PASTE SHEET'!AA1540="","",'S.D.PASTE SHEET'!AA1540)</f>
        <v/>
      </c>
      <c s="72" t="str">
        <f>IF('S.D.PASTE SHEET'!AB1540="","",'S.D.PASTE SHEET'!AB1540)</f>
        <v/>
      </c>
      <c s="72" t="str">
        <f>IF('S.D.PASTE SHEET'!AC1540="","",'S.D.PASTE SHEET'!AC1540)</f>
        <v/>
      </c>
      <c s="72" t="str">
        <f>IF('S.D.PASTE SHEET'!AD1540="","",'S.D.PASTE SHEET'!AD1540)</f>
        <v/>
      </c>
      <c s="74"/>
      <c s="70" t="str">
        <f>IF(AK1540="","",IF(AK1540&gt;0,COUNT($AG$2:AG1540),""))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IF(BC1540="","",IF(BC1540&gt;0,COUNT($AY$2:AY1540),""))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1" spans="1:157" ht="15.75" customHeight="1">
      <c r="A1541" s="72" t="str">
        <f>IF('S.D.PASTE SHEET'!A1541="","",'S.D.PASTE SHEET'!A1541)</f>
        <v/>
      </c>
      <c s="72" t="str">
        <f>IF('S.D.PASTE SHEET'!B1541="","",'S.D.PASTE SHEET'!B1541)</f>
        <v/>
      </c>
      <c s="72" t="str">
        <f>IF('S.D.PASTE SHEET'!C1541="","",'S.D.PASTE SHEET'!C1541)</f>
        <v/>
      </c>
      <c s="73" t="str">
        <f>IF('S.D.PASTE SHEET'!D1541="","",'S.D.PASTE SHEET'!D1541)</f>
        <v/>
      </c>
      <c s="72" t="str">
        <f>IF('S.D.PASTE SHEET'!E1541="","",UPPER('S.D.PASTE SHEET'!E1541))</f>
        <v/>
      </c>
      <c s="72" t="str">
        <f>IF('S.D.PASTE SHEET'!F1541="","",'S.D.PASTE SHEET'!F1541)</f>
        <v/>
      </c>
      <c s="72" t="str">
        <f>IF('S.D.PASTE SHEET'!G1541="","",UPPER('S.D.PASTE SHEET'!G1541))</f>
        <v/>
      </c>
      <c s="72" t="str">
        <f>IF('S.D.PASTE SHEET'!H1541="","",UPPER('S.D.PASTE SHEET'!H1541))</f>
        <v/>
      </c>
      <c s="72" t="str">
        <f>IF('S.D.PASTE SHEET'!I1541="","",'S.D.PASTE SHEET'!I1541)</f>
        <v/>
      </c>
      <c s="73" t="str">
        <f>IF('S.D.PASTE SHEET'!J1541="","",'S.D.PASTE SHEET'!J1541)</f>
        <v/>
      </c>
      <c s="72" t="str">
        <f>IF('S.D.PASTE SHEET'!K1541="","",'S.D.PASTE SHEET'!K1541)</f>
        <v/>
      </c>
      <c s="72" t="str">
        <f>IF('S.D.PASTE SHEET'!L1541="","",'S.D.PASTE SHEET'!L1541)</f>
        <v/>
      </c>
      <c s="72" t="str">
        <f>IF('S.D.PASTE SHEET'!M1541="","",'S.D.PASTE SHEET'!M1541)</f>
        <v/>
      </c>
      <c s="72" t="str">
        <f>IF('S.D.PASTE SHEET'!N1541="","",'S.D.PASTE SHEET'!N1541)</f>
        <v/>
      </c>
      <c s="72" t="str">
        <f>IF('S.D.PASTE SHEET'!O1541="","",'S.D.PASTE SHEET'!O1541)</f>
        <v/>
      </c>
      <c s="72" t="str">
        <f>IF('S.D.PASTE SHEET'!P1541="","",'S.D.PASTE SHEET'!P1541)</f>
        <v/>
      </c>
      <c s="72" t="str">
        <f>IF('S.D.PASTE SHEET'!Q1541="","",'S.D.PASTE SHEET'!Q1541)</f>
        <v/>
      </c>
      <c s="72" t="str">
        <f>IF('S.D.PASTE SHEET'!R1541="","",'S.D.PASTE SHEET'!R1541)</f>
        <v/>
      </c>
      <c s="72" t="str">
        <f>IF('S.D.PASTE SHEET'!S1541="","",'S.D.PASTE SHEET'!S1541)</f>
        <v/>
      </c>
      <c s="72" t="str">
        <f>IF('S.D.PASTE SHEET'!T1541="","",'S.D.PASTE SHEET'!T1541)</f>
        <v/>
      </c>
      <c s="72" t="str">
        <f>IF('S.D.PASTE SHEET'!U1541="","",'S.D.PASTE SHEET'!U1541)</f>
        <v/>
      </c>
      <c s="72" t="str">
        <f>IF('S.D.PASTE SHEET'!V1541="","",'S.D.PASTE SHEET'!V1541)</f>
        <v/>
      </c>
      <c s="72" t="str">
        <f>IF('S.D.PASTE SHEET'!W1541="","",'S.D.PASTE SHEET'!W1541)</f>
        <v/>
      </c>
      <c s="72" t="str">
        <f>IF('S.D.PASTE SHEET'!X1541="","",'S.D.PASTE SHEET'!X1541)</f>
        <v/>
      </c>
      <c s="72" t="str">
        <f>IF('S.D.PASTE SHEET'!Y1541="","",'S.D.PASTE SHEET'!Y1541)</f>
        <v/>
      </c>
      <c s="72" t="str">
        <f>IF('S.D.PASTE SHEET'!Z1541="","",'S.D.PASTE SHEET'!Z1541)</f>
        <v/>
      </c>
      <c s="72" t="str">
        <f>IF('S.D.PASTE SHEET'!AA1541="","",'S.D.PASTE SHEET'!AA1541)</f>
        <v/>
      </c>
      <c s="72" t="str">
        <f>IF('S.D.PASTE SHEET'!AB1541="","",'S.D.PASTE SHEET'!AB1541)</f>
        <v/>
      </c>
      <c s="72" t="str">
        <f>IF('S.D.PASTE SHEET'!AC1541="","",'S.D.PASTE SHEET'!AC1541)</f>
        <v/>
      </c>
      <c s="72" t="str">
        <f>IF('S.D.PASTE SHEET'!AD1541="","",'S.D.PASTE SHEET'!AD1541)</f>
        <v/>
      </c>
      <c s="74"/>
      <c s="70" t="str">
        <f>IF(AK1541="","",IF(AK1541&gt;0,COUNT($AG$2:AG1541),""))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IF(BC1541="","",IF(BC1541&gt;0,COUNT($AY$2:AY1541),""))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2" spans="1:157" ht="15.75" customHeight="1">
      <c r="A1542" s="72" t="str">
        <f>IF('S.D.PASTE SHEET'!A1542="","",'S.D.PASTE SHEET'!A1542)</f>
        <v/>
      </c>
      <c s="72" t="str">
        <f>IF('S.D.PASTE SHEET'!B1542="","",'S.D.PASTE SHEET'!B1542)</f>
        <v/>
      </c>
      <c s="72" t="str">
        <f>IF('S.D.PASTE SHEET'!C1542="","",'S.D.PASTE SHEET'!C1542)</f>
        <v/>
      </c>
      <c s="73" t="str">
        <f>IF('S.D.PASTE SHEET'!D1542="","",'S.D.PASTE SHEET'!D1542)</f>
        <v/>
      </c>
      <c s="72" t="str">
        <f>IF('S.D.PASTE SHEET'!E1542="","",UPPER('S.D.PASTE SHEET'!E1542))</f>
        <v/>
      </c>
      <c s="72" t="str">
        <f>IF('S.D.PASTE SHEET'!F1542="","",'S.D.PASTE SHEET'!F1542)</f>
        <v/>
      </c>
      <c s="72" t="str">
        <f>IF('S.D.PASTE SHEET'!G1542="","",UPPER('S.D.PASTE SHEET'!G1542))</f>
        <v/>
      </c>
      <c s="72" t="str">
        <f>IF('S.D.PASTE SHEET'!H1542="","",UPPER('S.D.PASTE SHEET'!H1542))</f>
        <v/>
      </c>
      <c s="72" t="str">
        <f>IF('S.D.PASTE SHEET'!I1542="","",'S.D.PASTE SHEET'!I1542)</f>
        <v/>
      </c>
      <c s="73" t="str">
        <f>IF('S.D.PASTE SHEET'!J1542="","",'S.D.PASTE SHEET'!J1542)</f>
        <v/>
      </c>
      <c s="72" t="str">
        <f>IF('S.D.PASTE SHEET'!K1542="","",'S.D.PASTE SHEET'!K1542)</f>
        <v/>
      </c>
      <c s="72" t="str">
        <f>IF('S.D.PASTE SHEET'!L1542="","",'S.D.PASTE SHEET'!L1542)</f>
        <v/>
      </c>
      <c s="72" t="str">
        <f>IF('S.D.PASTE SHEET'!M1542="","",'S.D.PASTE SHEET'!M1542)</f>
        <v/>
      </c>
      <c s="72" t="str">
        <f>IF('S.D.PASTE SHEET'!N1542="","",'S.D.PASTE SHEET'!N1542)</f>
        <v/>
      </c>
      <c s="72" t="str">
        <f>IF('S.D.PASTE SHEET'!O1542="","",'S.D.PASTE SHEET'!O1542)</f>
        <v/>
      </c>
      <c s="72" t="str">
        <f>IF('S.D.PASTE SHEET'!P1542="","",'S.D.PASTE SHEET'!P1542)</f>
        <v/>
      </c>
      <c s="72" t="str">
        <f>IF('S.D.PASTE SHEET'!Q1542="","",'S.D.PASTE SHEET'!Q1542)</f>
        <v/>
      </c>
      <c s="72" t="str">
        <f>IF('S.D.PASTE SHEET'!R1542="","",'S.D.PASTE SHEET'!R1542)</f>
        <v/>
      </c>
      <c s="72" t="str">
        <f>IF('S.D.PASTE SHEET'!S1542="","",'S.D.PASTE SHEET'!S1542)</f>
        <v/>
      </c>
      <c s="72" t="str">
        <f>IF('S.D.PASTE SHEET'!T1542="","",'S.D.PASTE SHEET'!T1542)</f>
        <v/>
      </c>
      <c s="72" t="str">
        <f>IF('S.D.PASTE SHEET'!U1542="","",'S.D.PASTE SHEET'!U1542)</f>
        <v/>
      </c>
      <c s="72" t="str">
        <f>IF('S.D.PASTE SHEET'!V1542="","",'S.D.PASTE SHEET'!V1542)</f>
        <v/>
      </c>
      <c s="72" t="str">
        <f>IF('S.D.PASTE SHEET'!W1542="","",'S.D.PASTE SHEET'!W1542)</f>
        <v/>
      </c>
      <c s="72" t="str">
        <f>IF('S.D.PASTE SHEET'!X1542="","",'S.D.PASTE SHEET'!X1542)</f>
        <v/>
      </c>
      <c s="72" t="str">
        <f>IF('S.D.PASTE SHEET'!Y1542="","",'S.D.PASTE SHEET'!Y1542)</f>
        <v/>
      </c>
      <c s="72" t="str">
        <f>IF('S.D.PASTE SHEET'!Z1542="","",'S.D.PASTE SHEET'!Z1542)</f>
        <v/>
      </c>
      <c s="72" t="str">
        <f>IF('S.D.PASTE SHEET'!AA1542="","",'S.D.PASTE SHEET'!AA1542)</f>
        <v/>
      </c>
      <c s="72" t="str">
        <f>IF('S.D.PASTE SHEET'!AB1542="","",'S.D.PASTE SHEET'!AB1542)</f>
        <v/>
      </c>
      <c s="72" t="str">
        <f>IF('S.D.PASTE SHEET'!AC1542="","",'S.D.PASTE SHEET'!AC1542)</f>
        <v/>
      </c>
      <c s="72" t="str">
        <f>IF('S.D.PASTE SHEET'!AD1542="","",'S.D.PASTE SHEET'!AD1542)</f>
        <v/>
      </c>
      <c s="74"/>
      <c s="70" t="str">
        <f>IF(AK1542="","",IF(AK1542&gt;0,COUNT($AG$2:AG1542),""))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IF(BC1542="","",IF(BC1542&gt;0,COUNT($AY$2:AY1542),""))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3" spans="1:157" ht="15.75" customHeight="1">
      <c r="A1543" s="72" t="str">
        <f>IF('S.D.PASTE SHEET'!A1543="","",'S.D.PASTE SHEET'!A1543)</f>
        <v/>
      </c>
      <c s="72" t="str">
        <f>IF('S.D.PASTE SHEET'!B1543="","",'S.D.PASTE SHEET'!B1543)</f>
        <v/>
      </c>
      <c s="72" t="str">
        <f>IF('S.D.PASTE SHEET'!C1543="","",'S.D.PASTE SHEET'!C1543)</f>
        <v/>
      </c>
      <c s="73" t="str">
        <f>IF('S.D.PASTE SHEET'!D1543="","",'S.D.PASTE SHEET'!D1543)</f>
        <v/>
      </c>
      <c s="72" t="str">
        <f>IF('S.D.PASTE SHEET'!E1543="","",UPPER('S.D.PASTE SHEET'!E1543))</f>
        <v/>
      </c>
      <c s="72" t="str">
        <f>IF('S.D.PASTE SHEET'!F1543="","",'S.D.PASTE SHEET'!F1543)</f>
        <v/>
      </c>
      <c s="72" t="str">
        <f>IF('S.D.PASTE SHEET'!G1543="","",UPPER('S.D.PASTE SHEET'!G1543))</f>
        <v/>
      </c>
      <c s="72" t="str">
        <f>IF('S.D.PASTE SHEET'!H1543="","",UPPER('S.D.PASTE SHEET'!H1543))</f>
        <v/>
      </c>
      <c s="72" t="str">
        <f>IF('S.D.PASTE SHEET'!I1543="","",'S.D.PASTE SHEET'!I1543)</f>
        <v/>
      </c>
      <c s="73" t="str">
        <f>IF('S.D.PASTE SHEET'!J1543="","",'S.D.PASTE SHEET'!J1543)</f>
        <v/>
      </c>
      <c s="72" t="str">
        <f>IF('S.D.PASTE SHEET'!K1543="","",'S.D.PASTE SHEET'!K1543)</f>
        <v/>
      </c>
      <c s="72" t="str">
        <f>IF('S.D.PASTE SHEET'!L1543="","",'S.D.PASTE SHEET'!L1543)</f>
        <v/>
      </c>
      <c s="72" t="str">
        <f>IF('S.D.PASTE SHEET'!M1543="","",'S.D.PASTE SHEET'!M1543)</f>
        <v/>
      </c>
      <c s="72" t="str">
        <f>IF('S.D.PASTE SHEET'!N1543="","",'S.D.PASTE SHEET'!N1543)</f>
        <v/>
      </c>
      <c s="72" t="str">
        <f>IF('S.D.PASTE SHEET'!O1543="","",'S.D.PASTE SHEET'!O1543)</f>
        <v/>
      </c>
      <c s="72" t="str">
        <f>IF('S.D.PASTE SHEET'!P1543="","",'S.D.PASTE SHEET'!P1543)</f>
        <v/>
      </c>
      <c s="72" t="str">
        <f>IF('S.D.PASTE SHEET'!Q1543="","",'S.D.PASTE SHEET'!Q1543)</f>
        <v/>
      </c>
      <c s="72" t="str">
        <f>IF('S.D.PASTE SHEET'!R1543="","",'S.D.PASTE SHEET'!R1543)</f>
        <v/>
      </c>
      <c s="72" t="str">
        <f>IF('S.D.PASTE SHEET'!S1543="","",'S.D.PASTE SHEET'!S1543)</f>
        <v/>
      </c>
      <c s="72" t="str">
        <f>IF('S.D.PASTE SHEET'!T1543="","",'S.D.PASTE SHEET'!T1543)</f>
        <v/>
      </c>
      <c s="72" t="str">
        <f>IF('S.D.PASTE SHEET'!U1543="","",'S.D.PASTE SHEET'!U1543)</f>
        <v/>
      </c>
      <c s="72" t="str">
        <f>IF('S.D.PASTE SHEET'!V1543="","",'S.D.PASTE SHEET'!V1543)</f>
        <v/>
      </c>
      <c s="72" t="str">
        <f>IF('S.D.PASTE SHEET'!W1543="","",'S.D.PASTE SHEET'!W1543)</f>
        <v/>
      </c>
      <c s="72" t="str">
        <f>IF('S.D.PASTE SHEET'!X1543="","",'S.D.PASTE SHEET'!X1543)</f>
        <v/>
      </c>
      <c s="72" t="str">
        <f>IF('S.D.PASTE SHEET'!Y1543="","",'S.D.PASTE SHEET'!Y1543)</f>
        <v/>
      </c>
      <c s="72" t="str">
        <f>IF('S.D.PASTE SHEET'!Z1543="","",'S.D.PASTE SHEET'!Z1543)</f>
        <v/>
      </c>
      <c s="72" t="str">
        <f>IF('S.D.PASTE SHEET'!AA1543="","",'S.D.PASTE SHEET'!AA1543)</f>
        <v/>
      </c>
      <c s="72" t="str">
        <f>IF('S.D.PASTE SHEET'!AB1543="","",'S.D.PASTE SHEET'!AB1543)</f>
        <v/>
      </c>
      <c s="72" t="str">
        <f>IF('S.D.PASTE SHEET'!AC1543="","",'S.D.PASTE SHEET'!AC1543)</f>
        <v/>
      </c>
      <c s="72" t="str">
        <f>IF('S.D.PASTE SHEET'!AD1543="","",'S.D.PASTE SHEET'!AD1543)</f>
        <v/>
      </c>
      <c s="74"/>
      <c s="70" t="str">
        <f>IF(AK1543="","",IF(AK1543&gt;0,COUNT($AG$2:AG1543),""))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IF(BC1543="","",IF(BC1543&gt;0,COUNT($AY$2:AY1543),""))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4" spans="1:157" ht="15.75" customHeight="1">
      <c r="A1544" s="72" t="str">
        <f>IF('S.D.PASTE SHEET'!A1544="","",'S.D.PASTE SHEET'!A1544)</f>
        <v/>
      </c>
      <c s="72" t="str">
        <f>IF('S.D.PASTE SHEET'!B1544="","",'S.D.PASTE SHEET'!B1544)</f>
        <v/>
      </c>
      <c s="72" t="str">
        <f>IF('S.D.PASTE SHEET'!C1544="","",'S.D.PASTE SHEET'!C1544)</f>
        <v/>
      </c>
      <c s="73" t="str">
        <f>IF('S.D.PASTE SHEET'!D1544="","",'S.D.PASTE SHEET'!D1544)</f>
        <v/>
      </c>
      <c s="72" t="str">
        <f>IF('S.D.PASTE SHEET'!E1544="","",UPPER('S.D.PASTE SHEET'!E1544))</f>
        <v/>
      </c>
      <c s="72" t="str">
        <f>IF('S.D.PASTE SHEET'!F1544="","",'S.D.PASTE SHEET'!F1544)</f>
        <v/>
      </c>
      <c s="72" t="str">
        <f>IF('S.D.PASTE SHEET'!G1544="","",UPPER('S.D.PASTE SHEET'!G1544))</f>
        <v/>
      </c>
      <c s="72" t="str">
        <f>IF('S.D.PASTE SHEET'!H1544="","",UPPER('S.D.PASTE SHEET'!H1544))</f>
        <v/>
      </c>
      <c s="72" t="str">
        <f>IF('S.D.PASTE SHEET'!I1544="","",'S.D.PASTE SHEET'!I1544)</f>
        <v/>
      </c>
      <c s="73" t="str">
        <f>IF('S.D.PASTE SHEET'!J1544="","",'S.D.PASTE SHEET'!J1544)</f>
        <v/>
      </c>
      <c s="72" t="str">
        <f>IF('S.D.PASTE SHEET'!K1544="","",'S.D.PASTE SHEET'!K1544)</f>
        <v/>
      </c>
      <c s="72" t="str">
        <f>IF('S.D.PASTE SHEET'!L1544="","",'S.D.PASTE SHEET'!L1544)</f>
        <v/>
      </c>
      <c s="72" t="str">
        <f>IF('S.D.PASTE SHEET'!M1544="","",'S.D.PASTE SHEET'!M1544)</f>
        <v/>
      </c>
      <c s="72" t="str">
        <f>IF('S.D.PASTE SHEET'!N1544="","",'S.D.PASTE SHEET'!N1544)</f>
        <v/>
      </c>
      <c s="72" t="str">
        <f>IF('S.D.PASTE SHEET'!O1544="","",'S.D.PASTE SHEET'!O1544)</f>
        <v/>
      </c>
      <c s="72" t="str">
        <f>IF('S.D.PASTE SHEET'!P1544="","",'S.D.PASTE SHEET'!P1544)</f>
        <v/>
      </c>
      <c s="72" t="str">
        <f>IF('S.D.PASTE SHEET'!Q1544="","",'S.D.PASTE SHEET'!Q1544)</f>
        <v/>
      </c>
      <c s="72" t="str">
        <f>IF('S.D.PASTE SHEET'!R1544="","",'S.D.PASTE SHEET'!R1544)</f>
        <v/>
      </c>
      <c s="72" t="str">
        <f>IF('S.D.PASTE SHEET'!S1544="","",'S.D.PASTE SHEET'!S1544)</f>
        <v/>
      </c>
      <c s="72" t="str">
        <f>IF('S.D.PASTE SHEET'!T1544="","",'S.D.PASTE SHEET'!T1544)</f>
        <v/>
      </c>
      <c s="72" t="str">
        <f>IF('S.D.PASTE SHEET'!U1544="","",'S.D.PASTE SHEET'!U1544)</f>
        <v/>
      </c>
      <c s="72" t="str">
        <f>IF('S.D.PASTE SHEET'!V1544="","",'S.D.PASTE SHEET'!V1544)</f>
        <v/>
      </c>
      <c s="72" t="str">
        <f>IF('S.D.PASTE SHEET'!W1544="","",'S.D.PASTE SHEET'!W1544)</f>
        <v/>
      </c>
      <c s="72" t="str">
        <f>IF('S.D.PASTE SHEET'!X1544="","",'S.D.PASTE SHEET'!X1544)</f>
        <v/>
      </c>
      <c s="72" t="str">
        <f>IF('S.D.PASTE SHEET'!Y1544="","",'S.D.PASTE SHEET'!Y1544)</f>
        <v/>
      </c>
      <c s="72" t="str">
        <f>IF('S.D.PASTE SHEET'!Z1544="","",'S.D.PASTE SHEET'!Z1544)</f>
        <v/>
      </c>
      <c s="72" t="str">
        <f>IF('S.D.PASTE SHEET'!AA1544="","",'S.D.PASTE SHEET'!AA1544)</f>
        <v/>
      </c>
      <c s="72" t="str">
        <f>IF('S.D.PASTE SHEET'!AB1544="","",'S.D.PASTE SHEET'!AB1544)</f>
        <v/>
      </c>
      <c s="72" t="str">
        <f>IF('S.D.PASTE SHEET'!AC1544="","",'S.D.PASTE SHEET'!AC1544)</f>
        <v/>
      </c>
      <c s="72" t="str">
        <f>IF('S.D.PASTE SHEET'!AD1544="","",'S.D.PASTE SHEET'!AD1544)</f>
        <v/>
      </c>
      <c s="74"/>
      <c s="70" t="str">
        <f>IF(AK1544="","",IF(AK1544&gt;0,COUNT($AG$2:AG1544),""))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IF(BC1544="","",IF(BC1544&gt;0,COUNT($AY$2:AY1544),""))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5" spans="1:157" ht="15.75" customHeight="1">
      <c r="A1545" s="72" t="str">
        <f>IF('S.D.PASTE SHEET'!A1545="","",'S.D.PASTE SHEET'!A1545)</f>
        <v/>
      </c>
      <c s="72" t="str">
        <f>IF('S.D.PASTE SHEET'!B1545="","",'S.D.PASTE SHEET'!B1545)</f>
        <v/>
      </c>
      <c s="72" t="str">
        <f>IF('S.D.PASTE SHEET'!C1545="","",'S.D.PASTE SHEET'!C1545)</f>
        <v/>
      </c>
      <c s="73" t="str">
        <f>IF('S.D.PASTE SHEET'!D1545="","",'S.D.PASTE SHEET'!D1545)</f>
        <v/>
      </c>
      <c s="72" t="str">
        <f>IF('S.D.PASTE SHEET'!E1545="","",UPPER('S.D.PASTE SHEET'!E1545))</f>
        <v/>
      </c>
      <c s="72" t="str">
        <f>IF('S.D.PASTE SHEET'!F1545="","",'S.D.PASTE SHEET'!F1545)</f>
        <v/>
      </c>
      <c s="72" t="str">
        <f>IF('S.D.PASTE SHEET'!G1545="","",UPPER('S.D.PASTE SHEET'!G1545))</f>
        <v/>
      </c>
      <c s="72" t="str">
        <f>IF('S.D.PASTE SHEET'!H1545="","",UPPER('S.D.PASTE SHEET'!H1545))</f>
        <v/>
      </c>
      <c s="72" t="str">
        <f>IF('S.D.PASTE SHEET'!I1545="","",'S.D.PASTE SHEET'!I1545)</f>
        <v/>
      </c>
      <c s="73" t="str">
        <f>IF('S.D.PASTE SHEET'!J1545="","",'S.D.PASTE SHEET'!J1545)</f>
        <v/>
      </c>
      <c s="72" t="str">
        <f>IF('S.D.PASTE SHEET'!K1545="","",'S.D.PASTE SHEET'!K1545)</f>
        <v/>
      </c>
      <c s="72" t="str">
        <f>IF('S.D.PASTE SHEET'!L1545="","",'S.D.PASTE SHEET'!L1545)</f>
        <v/>
      </c>
      <c s="72" t="str">
        <f>IF('S.D.PASTE SHEET'!M1545="","",'S.D.PASTE SHEET'!M1545)</f>
        <v/>
      </c>
      <c s="72" t="str">
        <f>IF('S.D.PASTE SHEET'!N1545="","",'S.D.PASTE SHEET'!N1545)</f>
        <v/>
      </c>
      <c s="72" t="str">
        <f>IF('S.D.PASTE SHEET'!O1545="","",'S.D.PASTE SHEET'!O1545)</f>
        <v/>
      </c>
      <c s="72" t="str">
        <f>IF('S.D.PASTE SHEET'!P1545="","",'S.D.PASTE SHEET'!P1545)</f>
        <v/>
      </c>
      <c s="72" t="str">
        <f>IF('S.D.PASTE SHEET'!Q1545="","",'S.D.PASTE SHEET'!Q1545)</f>
        <v/>
      </c>
      <c s="72" t="str">
        <f>IF('S.D.PASTE SHEET'!R1545="","",'S.D.PASTE SHEET'!R1545)</f>
        <v/>
      </c>
      <c s="72" t="str">
        <f>IF('S.D.PASTE SHEET'!S1545="","",'S.D.PASTE SHEET'!S1545)</f>
        <v/>
      </c>
      <c s="72" t="str">
        <f>IF('S.D.PASTE SHEET'!T1545="","",'S.D.PASTE SHEET'!T1545)</f>
        <v/>
      </c>
      <c s="72" t="str">
        <f>IF('S.D.PASTE SHEET'!U1545="","",'S.D.PASTE SHEET'!U1545)</f>
        <v/>
      </c>
      <c s="72" t="str">
        <f>IF('S.D.PASTE SHEET'!V1545="","",'S.D.PASTE SHEET'!V1545)</f>
        <v/>
      </c>
      <c s="72" t="str">
        <f>IF('S.D.PASTE SHEET'!W1545="","",'S.D.PASTE SHEET'!W1545)</f>
        <v/>
      </c>
      <c s="72" t="str">
        <f>IF('S.D.PASTE SHEET'!X1545="","",'S.D.PASTE SHEET'!X1545)</f>
        <v/>
      </c>
      <c s="72" t="str">
        <f>IF('S.D.PASTE SHEET'!Y1545="","",'S.D.PASTE SHEET'!Y1545)</f>
        <v/>
      </c>
      <c s="72" t="str">
        <f>IF('S.D.PASTE SHEET'!Z1545="","",'S.D.PASTE SHEET'!Z1545)</f>
        <v/>
      </c>
      <c s="72" t="str">
        <f>IF('S.D.PASTE SHEET'!AA1545="","",'S.D.PASTE SHEET'!AA1545)</f>
        <v/>
      </c>
      <c s="72" t="str">
        <f>IF('S.D.PASTE SHEET'!AB1545="","",'S.D.PASTE SHEET'!AB1545)</f>
        <v/>
      </c>
      <c s="72" t="str">
        <f>IF('S.D.PASTE SHEET'!AC1545="","",'S.D.PASTE SHEET'!AC1545)</f>
        <v/>
      </c>
      <c s="72" t="str">
        <f>IF('S.D.PASTE SHEET'!AD1545="","",'S.D.PASTE SHEET'!AD1545)</f>
        <v/>
      </c>
      <c s="74"/>
      <c s="70" t="str">
        <f>IF(AK1545="","",IF(AK1545&gt;0,COUNT($AG$2:AG1545),""))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IF(BC1545="","",IF(BC1545&gt;0,COUNT($AY$2:AY1545),""))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6" spans="1:157" ht="15.75" customHeight="1">
      <c r="A1546" s="72" t="str">
        <f>IF('S.D.PASTE SHEET'!A1546="","",'S.D.PASTE SHEET'!A1546)</f>
        <v/>
      </c>
      <c s="72" t="str">
        <f>IF('S.D.PASTE SHEET'!B1546="","",'S.D.PASTE SHEET'!B1546)</f>
        <v/>
      </c>
      <c s="72" t="str">
        <f>IF('S.D.PASTE SHEET'!C1546="","",'S.D.PASTE SHEET'!C1546)</f>
        <v/>
      </c>
      <c s="73" t="str">
        <f>IF('S.D.PASTE SHEET'!D1546="","",'S.D.PASTE SHEET'!D1546)</f>
        <v/>
      </c>
      <c s="72" t="str">
        <f>IF('S.D.PASTE SHEET'!E1546="","",UPPER('S.D.PASTE SHEET'!E1546))</f>
        <v/>
      </c>
      <c s="72" t="str">
        <f>IF('S.D.PASTE SHEET'!F1546="","",'S.D.PASTE SHEET'!F1546)</f>
        <v/>
      </c>
      <c s="72" t="str">
        <f>IF('S.D.PASTE SHEET'!G1546="","",UPPER('S.D.PASTE SHEET'!G1546))</f>
        <v/>
      </c>
      <c s="72" t="str">
        <f>IF('S.D.PASTE SHEET'!H1546="","",UPPER('S.D.PASTE SHEET'!H1546))</f>
        <v/>
      </c>
      <c s="72" t="str">
        <f>IF('S.D.PASTE SHEET'!I1546="","",'S.D.PASTE SHEET'!I1546)</f>
        <v/>
      </c>
      <c s="73" t="str">
        <f>IF('S.D.PASTE SHEET'!J1546="","",'S.D.PASTE SHEET'!J1546)</f>
        <v/>
      </c>
      <c s="72" t="str">
        <f>IF('S.D.PASTE SHEET'!K1546="","",'S.D.PASTE SHEET'!K1546)</f>
        <v/>
      </c>
      <c s="72" t="str">
        <f>IF('S.D.PASTE SHEET'!L1546="","",'S.D.PASTE SHEET'!L1546)</f>
        <v/>
      </c>
      <c s="72" t="str">
        <f>IF('S.D.PASTE SHEET'!M1546="","",'S.D.PASTE SHEET'!M1546)</f>
        <v/>
      </c>
      <c s="72" t="str">
        <f>IF('S.D.PASTE SHEET'!N1546="","",'S.D.PASTE SHEET'!N1546)</f>
        <v/>
      </c>
      <c s="72" t="str">
        <f>IF('S.D.PASTE SHEET'!O1546="","",'S.D.PASTE SHEET'!O1546)</f>
        <v/>
      </c>
      <c s="72" t="str">
        <f>IF('S.D.PASTE SHEET'!P1546="","",'S.D.PASTE SHEET'!P1546)</f>
        <v/>
      </c>
      <c s="72" t="str">
        <f>IF('S.D.PASTE SHEET'!Q1546="","",'S.D.PASTE SHEET'!Q1546)</f>
        <v/>
      </c>
      <c s="72" t="str">
        <f>IF('S.D.PASTE SHEET'!R1546="","",'S.D.PASTE SHEET'!R1546)</f>
        <v/>
      </c>
      <c s="72" t="str">
        <f>IF('S.D.PASTE SHEET'!S1546="","",'S.D.PASTE SHEET'!S1546)</f>
        <v/>
      </c>
      <c s="72" t="str">
        <f>IF('S.D.PASTE SHEET'!T1546="","",'S.D.PASTE SHEET'!T1546)</f>
        <v/>
      </c>
      <c s="72" t="str">
        <f>IF('S.D.PASTE SHEET'!U1546="","",'S.D.PASTE SHEET'!U1546)</f>
        <v/>
      </c>
      <c s="72" t="str">
        <f>IF('S.D.PASTE SHEET'!V1546="","",'S.D.PASTE SHEET'!V1546)</f>
        <v/>
      </c>
      <c s="72" t="str">
        <f>IF('S.D.PASTE SHEET'!W1546="","",'S.D.PASTE SHEET'!W1546)</f>
        <v/>
      </c>
      <c s="72" t="str">
        <f>IF('S.D.PASTE SHEET'!X1546="","",'S.D.PASTE SHEET'!X1546)</f>
        <v/>
      </c>
      <c s="72" t="str">
        <f>IF('S.D.PASTE SHEET'!Y1546="","",'S.D.PASTE SHEET'!Y1546)</f>
        <v/>
      </c>
      <c s="72" t="str">
        <f>IF('S.D.PASTE SHEET'!Z1546="","",'S.D.PASTE SHEET'!Z1546)</f>
        <v/>
      </c>
      <c s="72" t="str">
        <f>IF('S.D.PASTE SHEET'!AA1546="","",'S.D.PASTE SHEET'!AA1546)</f>
        <v/>
      </c>
      <c s="72" t="str">
        <f>IF('S.D.PASTE SHEET'!AB1546="","",'S.D.PASTE SHEET'!AB1546)</f>
        <v/>
      </c>
      <c s="72" t="str">
        <f>IF('S.D.PASTE SHEET'!AC1546="","",'S.D.PASTE SHEET'!AC1546)</f>
        <v/>
      </c>
      <c s="72" t="str">
        <f>IF('S.D.PASTE SHEET'!AD1546="","",'S.D.PASTE SHEET'!AD1546)</f>
        <v/>
      </c>
      <c s="74"/>
      <c s="70" t="str">
        <f>IF(AK1546="","",IF(AK1546&gt;0,COUNT($AG$2:AG1546),""))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IF(BC1546="","",IF(BC1546&gt;0,COUNT($AY$2:AY1546),""))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7" spans="1:157" ht="15.75" customHeight="1">
      <c r="A1547" s="72" t="str">
        <f>IF('S.D.PASTE SHEET'!A1547="","",'S.D.PASTE SHEET'!A1547)</f>
        <v/>
      </c>
      <c s="72" t="str">
        <f>IF('S.D.PASTE SHEET'!B1547="","",'S.D.PASTE SHEET'!B1547)</f>
        <v/>
      </c>
      <c s="72" t="str">
        <f>IF('S.D.PASTE SHEET'!C1547="","",'S.D.PASTE SHEET'!C1547)</f>
        <v/>
      </c>
      <c s="73" t="str">
        <f>IF('S.D.PASTE SHEET'!D1547="","",'S.D.PASTE SHEET'!D1547)</f>
        <v/>
      </c>
      <c s="72" t="str">
        <f>IF('S.D.PASTE SHEET'!E1547="","",UPPER('S.D.PASTE SHEET'!E1547))</f>
        <v/>
      </c>
      <c s="72" t="str">
        <f>IF('S.D.PASTE SHEET'!F1547="","",'S.D.PASTE SHEET'!F1547)</f>
        <v/>
      </c>
      <c s="72" t="str">
        <f>IF('S.D.PASTE SHEET'!G1547="","",UPPER('S.D.PASTE SHEET'!G1547))</f>
        <v/>
      </c>
      <c s="72" t="str">
        <f>IF('S.D.PASTE SHEET'!H1547="","",UPPER('S.D.PASTE SHEET'!H1547))</f>
        <v/>
      </c>
      <c s="72" t="str">
        <f>IF('S.D.PASTE SHEET'!I1547="","",'S.D.PASTE SHEET'!I1547)</f>
        <v/>
      </c>
      <c s="73" t="str">
        <f>IF('S.D.PASTE SHEET'!J1547="","",'S.D.PASTE SHEET'!J1547)</f>
        <v/>
      </c>
      <c s="72" t="str">
        <f>IF('S.D.PASTE SHEET'!K1547="","",'S.D.PASTE SHEET'!K1547)</f>
        <v/>
      </c>
      <c s="72" t="str">
        <f>IF('S.D.PASTE SHEET'!L1547="","",'S.D.PASTE SHEET'!L1547)</f>
        <v/>
      </c>
      <c s="72" t="str">
        <f>IF('S.D.PASTE SHEET'!M1547="","",'S.D.PASTE SHEET'!M1547)</f>
        <v/>
      </c>
      <c s="72" t="str">
        <f>IF('S.D.PASTE SHEET'!N1547="","",'S.D.PASTE SHEET'!N1547)</f>
        <v/>
      </c>
      <c s="72" t="str">
        <f>IF('S.D.PASTE SHEET'!O1547="","",'S.D.PASTE SHEET'!O1547)</f>
        <v/>
      </c>
      <c s="72" t="str">
        <f>IF('S.D.PASTE SHEET'!P1547="","",'S.D.PASTE SHEET'!P1547)</f>
        <v/>
      </c>
      <c s="72" t="str">
        <f>IF('S.D.PASTE SHEET'!Q1547="","",'S.D.PASTE SHEET'!Q1547)</f>
        <v/>
      </c>
      <c s="72" t="str">
        <f>IF('S.D.PASTE SHEET'!R1547="","",'S.D.PASTE SHEET'!R1547)</f>
        <v/>
      </c>
      <c s="72" t="str">
        <f>IF('S.D.PASTE SHEET'!S1547="","",'S.D.PASTE SHEET'!S1547)</f>
        <v/>
      </c>
      <c s="72" t="str">
        <f>IF('S.D.PASTE SHEET'!T1547="","",'S.D.PASTE SHEET'!T1547)</f>
        <v/>
      </c>
      <c s="72" t="str">
        <f>IF('S.D.PASTE SHEET'!U1547="","",'S.D.PASTE SHEET'!U1547)</f>
        <v/>
      </c>
      <c s="72" t="str">
        <f>IF('S.D.PASTE SHEET'!V1547="","",'S.D.PASTE SHEET'!V1547)</f>
        <v/>
      </c>
      <c s="72" t="str">
        <f>IF('S.D.PASTE SHEET'!W1547="","",'S.D.PASTE SHEET'!W1547)</f>
        <v/>
      </c>
      <c s="72" t="str">
        <f>IF('S.D.PASTE SHEET'!X1547="","",'S.D.PASTE SHEET'!X1547)</f>
        <v/>
      </c>
      <c s="72" t="str">
        <f>IF('S.D.PASTE SHEET'!Y1547="","",'S.D.PASTE SHEET'!Y1547)</f>
        <v/>
      </c>
      <c s="72" t="str">
        <f>IF('S.D.PASTE SHEET'!Z1547="","",'S.D.PASTE SHEET'!Z1547)</f>
        <v/>
      </c>
      <c s="72" t="str">
        <f>IF('S.D.PASTE SHEET'!AA1547="","",'S.D.PASTE SHEET'!AA1547)</f>
        <v/>
      </c>
      <c s="72" t="str">
        <f>IF('S.D.PASTE SHEET'!AB1547="","",'S.D.PASTE SHEET'!AB1547)</f>
        <v/>
      </c>
      <c s="72" t="str">
        <f>IF('S.D.PASTE SHEET'!AC1547="","",'S.D.PASTE SHEET'!AC1547)</f>
        <v/>
      </c>
      <c s="72" t="str">
        <f>IF('S.D.PASTE SHEET'!AD1547="","",'S.D.PASTE SHEET'!AD1547)</f>
        <v/>
      </c>
      <c s="74"/>
      <c s="70" t="str">
        <f>IF(AK1547="","",IF(AK1547&gt;0,COUNT($AG$2:AG1547),""))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IF(BC1547="","",IF(BC1547&gt;0,COUNT($AY$2:AY1547),""))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8" spans="1:157" ht="15.75" customHeight="1">
      <c r="A1548" s="72" t="str">
        <f>IF('S.D.PASTE SHEET'!A1548="","",'S.D.PASTE SHEET'!A1548)</f>
        <v/>
      </c>
      <c s="72" t="str">
        <f>IF('S.D.PASTE SHEET'!B1548="","",'S.D.PASTE SHEET'!B1548)</f>
        <v/>
      </c>
      <c s="72" t="str">
        <f>IF('S.D.PASTE SHEET'!C1548="","",'S.D.PASTE SHEET'!C1548)</f>
        <v/>
      </c>
      <c s="73" t="str">
        <f>IF('S.D.PASTE SHEET'!D1548="","",'S.D.PASTE SHEET'!D1548)</f>
        <v/>
      </c>
      <c s="72" t="str">
        <f>IF('S.D.PASTE SHEET'!E1548="","",UPPER('S.D.PASTE SHEET'!E1548))</f>
        <v/>
      </c>
      <c s="72" t="str">
        <f>IF('S.D.PASTE SHEET'!F1548="","",'S.D.PASTE SHEET'!F1548)</f>
        <v/>
      </c>
      <c s="72" t="str">
        <f>IF('S.D.PASTE SHEET'!G1548="","",UPPER('S.D.PASTE SHEET'!G1548))</f>
        <v/>
      </c>
      <c s="72" t="str">
        <f>IF('S.D.PASTE SHEET'!H1548="","",UPPER('S.D.PASTE SHEET'!H1548))</f>
        <v/>
      </c>
      <c s="72" t="str">
        <f>IF('S.D.PASTE SHEET'!I1548="","",'S.D.PASTE SHEET'!I1548)</f>
        <v/>
      </c>
      <c s="73" t="str">
        <f>IF('S.D.PASTE SHEET'!J1548="","",'S.D.PASTE SHEET'!J1548)</f>
        <v/>
      </c>
      <c s="72" t="str">
        <f>IF('S.D.PASTE SHEET'!K1548="","",'S.D.PASTE SHEET'!K1548)</f>
        <v/>
      </c>
      <c s="72" t="str">
        <f>IF('S.D.PASTE SHEET'!L1548="","",'S.D.PASTE SHEET'!L1548)</f>
        <v/>
      </c>
      <c s="72" t="str">
        <f>IF('S.D.PASTE SHEET'!M1548="","",'S.D.PASTE SHEET'!M1548)</f>
        <v/>
      </c>
      <c s="72" t="str">
        <f>IF('S.D.PASTE SHEET'!N1548="","",'S.D.PASTE SHEET'!N1548)</f>
        <v/>
      </c>
      <c s="72" t="str">
        <f>IF('S.D.PASTE SHEET'!O1548="","",'S.D.PASTE SHEET'!O1548)</f>
        <v/>
      </c>
      <c s="72" t="str">
        <f>IF('S.D.PASTE SHEET'!P1548="","",'S.D.PASTE SHEET'!P1548)</f>
        <v/>
      </c>
      <c s="72" t="str">
        <f>IF('S.D.PASTE SHEET'!Q1548="","",'S.D.PASTE SHEET'!Q1548)</f>
        <v/>
      </c>
      <c s="72" t="str">
        <f>IF('S.D.PASTE SHEET'!R1548="","",'S.D.PASTE SHEET'!R1548)</f>
        <v/>
      </c>
      <c s="72" t="str">
        <f>IF('S.D.PASTE SHEET'!S1548="","",'S.D.PASTE SHEET'!S1548)</f>
        <v/>
      </c>
      <c s="72" t="str">
        <f>IF('S.D.PASTE SHEET'!T1548="","",'S.D.PASTE SHEET'!T1548)</f>
        <v/>
      </c>
      <c s="72" t="str">
        <f>IF('S.D.PASTE SHEET'!U1548="","",'S.D.PASTE SHEET'!U1548)</f>
        <v/>
      </c>
      <c s="72" t="str">
        <f>IF('S.D.PASTE SHEET'!V1548="","",'S.D.PASTE SHEET'!V1548)</f>
        <v/>
      </c>
      <c s="72" t="str">
        <f>IF('S.D.PASTE SHEET'!W1548="","",'S.D.PASTE SHEET'!W1548)</f>
        <v/>
      </c>
      <c s="72" t="str">
        <f>IF('S.D.PASTE SHEET'!X1548="","",'S.D.PASTE SHEET'!X1548)</f>
        <v/>
      </c>
      <c s="72" t="str">
        <f>IF('S.D.PASTE SHEET'!Y1548="","",'S.D.PASTE SHEET'!Y1548)</f>
        <v/>
      </c>
      <c s="72" t="str">
        <f>IF('S.D.PASTE SHEET'!Z1548="","",'S.D.PASTE SHEET'!Z1548)</f>
        <v/>
      </c>
      <c s="72" t="str">
        <f>IF('S.D.PASTE SHEET'!AA1548="","",'S.D.PASTE SHEET'!AA1548)</f>
        <v/>
      </c>
      <c s="72" t="str">
        <f>IF('S.D.PASTE SHEET'!AB1548="","",'S.D.PASTE SHEET'!AB1548)</f>
        <v/>
      </c>
      <c s="72" t="str">
        <f>IF('S.D.PASTE SHEET'!AC1548="","",'S.D.PASTE SHEET'!AC1548)</f>
        <v/>
      </c>
      <c s="72" t="str">
        <f>IF('S.D.PASTE SHEET'!AD1548="","",'S.D.PASTE SHEET'!AD1548)</f>
        <v/>
      </c>
      <c s="74"/>
      <c s="70" t="str">
        <f>IF(AK1548="","",IF(AK1548&gt;0,COUNT($AG$2:AG1548),""))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IF(BC1548="","",IF(BC1548&gt;0,COUNT($AY$2:AY1548),""))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49" spans="1:157" ht="15.75" customHeight="1">
      <c r="A1549" s="72" t="str">
        <f>IF('S.D.PASTE SHEET'!A1549="","",'S.D.PASTE SHEET'!A1549)</f>
        <v/>
      </c>
      <c s="72" t="str">
        <f>IF('S.D.PASTE SHEET'!B1549="","",'S.D.PASTE SHEET'!B1549)</f>
        <v/>
      </c>
      <c s="72" t="str">
        <f>IF('S.D.PASTE SHEET'!C1549="","",'S.D.PASTE SHEET'!C1549)</f>
        <v/>
      </c>
      <c s="73" t="str">
        <f>IF('S.D.PASTE SHEET'!D1549="","",'S.D.PASTE SHEET'!D1549)</f>
        <v/>
      </c>
      <c s="72" t="str">
        <f>IF('S.D.PASTE SHEET'!E1549="","",UPPER('S.D.PASTE SHEET'!E1549))</f>
        <v/>
      </c>
      <c s="72" t="str">
        <f>IF('S.D.PASTE SHEET'!F1549="","",'S.D.PASTE SHEET'!F1549)</f>
        <v/>
      </c>
      <c s="72" t="str">
        <f>IF('S.D.PASTE SHEET'!G1549="","",UPPER('S.D.PASTE SHEET'!G1549))</f>
        <v/>
      </c>
      <c s="72" t="str">
        <f>IF('S.D.PASTE SHEET'!H1549="","",UPPER('S.D.PASTE SHEET'!H1549))</f>
        <v/>
      </c>
      <c s="72" t="str">
        <f>IF('S.D.PASTE SHEET'!I1549="","",'S.D.PASTE SHEET'!I1549)</f>
        <v/>
      </c>
      <c s="73" t="str">
        <f>IF('S.D.PASTE SHEET'!J1549="","",'S.D.PASTE SHEET'!J1549)</f>
        <v/>
      </c>
      <c s="72" t="str">
        <f>IF('S.D.PASTE SHEET'!K1549="","",'S.D.PASTE SHEET'!K1549)</f>
        <v/>
      </c>
      <c s="72" t="str">
        <f>IF('S.D.PASTE SHEET'!L1549="","",'S.D.PASTE SHEET'!L1549)</f>
        <v/>
      </c>
      <c s="72" t="str">
        <f>IF('S.D.PASTE SHEET'!M1549="","",'S.D.PASTE SHEET'!M1549)</f>
        <v/>
      </c>
      <c s="72" t="str">
        <f>IF('S.D.PASTE SHEET'!N1549="","",'S.D.PASTE SHEET'!N1549)</f>
        <v/>
      </c>
      <c s="72" t="str">
        <f>IF('S.D.PASTE SHEET'!O1549="","",'S.D.PASTE SHEET'!O1549)</f>
        <v/>
      </c>
      <c s="72" t="str">
        <f>IF('S.D.PASTE SHEET'!P1549="","",'S.D.PASTE SHEET'!P1549)</f>
        <v/>
      </c>
      <c s="72" t="str">
        <f>IF('S.D.PASTE SHEET'!Q1549="","",'S.D.PASTE SHEET'!Q1549)</f>
        <v/>
      </c>
      <c s="72" t="str">
        <f>IF('S.D.PASTE SHEET'!R1549="","",'S.D.PASTE SHEET'!R1549)</f>
        <v/>
      </c>
      <c s="72" t="str">
        <f>IF('S.D.PASTE SHEET'!S1549="","",'S.D.PASTE SHEET'!S1549)</f>
        <v/>
      </c>
      <c s="72" t="str">
        <f>IF('S.D.PASTE SHEET'!T1549="","",'S.D.PASTE SHEET'!T1549)</f>
        <v/>
      </c>
      <c s="72" t="str">
        <f>IF('S.D.PASTE SHEET'!U1549="","",'S.D.PASTE SHEET'!U1549)</f>
        <v/>
      </c>
      <c s="72" t="str">
        <f>IF('S.D.PASTE SHEET'!V1549="","",'S.D.PASTE SHEET'!V1549)</f>
        <v/>
      </c>
      <c s="72" t="str">
        <f>IF('S.D.PASTE SHEET'!W1549="","",'S.D.PASTE SHEET'!W1549)</f>
        <v/>
      </c>
      <c s="72" t="str">
        <f>IF('S.D.PASTE SHEET'!X1549="","",'S.D.PASTE SHEET'!X1549)</f>
        <v/>
      </c>
      <c s="72" t="str">
        <f>IF('S.D.PASTE SHEET'!Y1549="","",'S.D.PASTE SHEET'!Y1549)</f>
        <v/>
      </c>
      <c s="72" t="str">
        <f>IF('S.D.PASTE SHEET'!Z1549="","",'S.D.PASTE SHEET'!Z1549)</f>
        <v/>
      </c>
      <c s="72" t="str">
        <f>IF('S.D.PASTE SHEET'!AA1549="","",'S.D.PASTE SHEET'!AA1549)</f>
        <v/>
      </c>
      <c s="72" t="str">
        <f>IF('S.D.PASTE SHEET'!AB1549="","",'S.D.PASTE SHEET'!AB1549)</f>
        <v/>
      </c>
      <c s="72" t="str">
        <f>IF('S.D.PASTE SHEET'!AC1549="","",'S.D.PASTE SHEET'!AC1549)</f>
        <v/>
      </c>
      <c s="72" t="str">
        <f>IF('S.D.PASTE SHEET'!AD1549="","",'S.D.PASTE SHEET'!AD1549)</f>
        <v/>
      </c>
      <c s="74"/>
      <c s="70" t="str">
        <f>IF(AK1549="","",IF(AK1549&gt;0,COUNT($AG$2:AG1549),""))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IF(BC1549="","",IF(BC1549&gt;0,COUNT($AY$2:AY1549),""))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0" spans="1:157" ht="15.75" customHeight="1">
      <c r="A1550" s="72" t="str">
        <f>IF('S.D.PASTE SHEET'!A1550="","",'S.D.PASTE SHEET'!A1550)</f>
        <v/>
      </c>
      <c s="72" t="str">
        <f>IF('S.D.PASTE SHEET'!B1550="","",'S.D.PASTE SHEET'!B1550)</f>
        <v/>
      </c>
      <c s="72" t="str">
        <f>IF('S.D.PASTE SHEET'!C1550="","",'S.D.PASTE SHEET'!C1550)</f>
        <v/>
      </c>
      <c s="73" t="str">
        <f>IF('S.D.PASTE SHEET'!D1550="","",'S.D.PASTE SHEET'!D1550)</f>
        <v/>
      </c>
      <c s="72" t="str">
        <f>IF('S.D.PASTE SHEET'!E1550="","",UPPER('S.D.PASTE SHEET'!E1550))</f>
        <v/>
      </c>
      <c s="72" t="str">
        <f>IF('S.D.PASTE SHEET'!F1550="","",'S.D.PASTE SHEET'!F1550)</f>
        <v/>
      </c>
      <c s="72" t="str">
        <f>IF('S.D.PASTE SHEET'!G1550="","",UPPER('S.D.PASTE SHEET'!G1550))</f>
        <v/>
      </c>
      <c s="72" t="str">
        <f>IF('S.D.PASTE SHEET'!H1550="","",UPPER('S.D.PASTE SHEET'!H1550))</f>
        <v/>
      </c>
      <c s="72" t="str">
        <f>IF('S.D.PASTE SHEET'!I1550="","",'S.D.PASTE SHEET'!I1550)</f>
        <v/>
      </c>
      <c s="73" t="str">
        <f>IF('S.D.PASTE SHEET'!J1550="","",'S.D.PASTE SHEET'!J1550)</f>
        <v/>
      </c>
      <c s="72" t="str">
        <f>IF('S.D.PASTE SHEET'!K1550="","",'S.D.PASTE SHEET'!K1550)</f>
        <v/>
      </c>
      <c s="72" t="str">
        <f>IF('S.D.PASTE SHEET'!L1550="","",'S.D.PASTE SHEET'!L1550)</f>
        <v/>
      </c>
      <c s="72" t="str">
        <f>IF('S.D.PASTE SHEET'!M1550="","",'S.D.PASTE SHEET'!M1550)</f>
        <v/>
      </c>
      <c s="72" t="str">
        <f>IF('S.D.PASTE SHEET'!N1550="","",'S.D.PASTE SHEET'!N1550)</f>
        <v/>
      </c>
      <c s="72" t="str">
        <f>IF('S.D.PASTE SHEET'!O1550="","",'S.D.PASTE SHEET'!O1550)</f>
        <v/>
      </c>
      <c s="72" t="str">
        <f>IF('S.D.PASTE SHEET'!P1550="","",'S.D.PASTE SHEET'!P1550)</f>
        <v/>
      </c>
      <c s="72" t="str">
        <f>IF('S.D.PASTE SHEET'!Q1550="","",'S.D.PASTE SHEET'!Q1550)</f>
        <v/>
      </c>
      <c s="72" t="str">
        <f>IF('S.D.PASTE SHEET'!R1550="","",'S.D.PASTE SHEET'!R1550)</f>
        <v/>
      </c>
      <c s="72" t="str">
        <f>IF('S.D.PASTE SHEET'!S1550="","",'S.D.PASTE SHEET'!S1550)</f>
        <v/>
      </c>
      <c s="72" t="str">
        <f>IF('S.D.PASTE SHEET'!T1550="","",'S.D.PASTE SHEET'!T1550)</f>
        <v/>
      </c>
      <c s="72" t="str">
        <f>IF('S.D.PASTE SHEET'!U1550="","",'S.D.PASTE SHEET'!U1550)</f>
        <v/>
      </c>
      <c s="72" t="str">
        <f>IF('S.D.PASTE SHEET'!V1550="","",'S.D.PASTE SHEET'!V1550)</f>
        <v/>
      </c>
      <c s="72" t="str">
        <f>IF('S.D.PASTE SHEET'!W1550="","",'S.D.PASTE SHEET'!W1550)</f>
        <v/>
      </c>
      <c s="72" t="str">
        <f>IF('S.D.PASTE SHEET'!X1550="","",'S.D.PASTE SHEET'!X1550)</f>
        <v/>
      </c>
      <c s="72" t="str">
        <f>IF('S.D.PASTE SHEET'!Y1550="","",'S.D.PASTE SHEET'!Y1550)</f>
        <v/>
      </c>
      <c s="72" t="str">
        <f>IF('S.D.PASTE SHEET'!Z1550="","",'S.D.PASTE SHEET'!Z1550)</f>
        <v/>
      </c>
      <c s="72" t="str">
        <f>IF('S.D.PASTE SHEET'!AA1550="","",'S.D.PASTE SHEET'!AA1550)</f>
        <v/>
      </c>
      <c s="72" t="str">
        <f>IF('S.D.PASTE SHEET'!AB1550="","",'S.D.PASTE SHEET'!AB1550)</f>
        <v/>
      </c>
      <c s="72" t="str">
        <f>IF('S.D.PASTE SHEET'!AC1550="","",'S.D.PASTE SHEET'!AC1550)</f>
        <v/>
      </c>
      <c s="72" t="str">
        <f>IF('S.D.PASTE SHEET'!AD1550="","",'S.D.PASTE SHEET'!AD1550)</f>
        <v/>
      </c>
      <c s="74"/>
      <c s="70" t="str">
        <f>IF(AK1550="","",IF(AK1550&gt;0,COUNT($AG$2:AG1550),""))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IF(BC1550="","",IF(BC1550&gt;0,COUNT($AY$2:AY1550),""))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1" spans="1:157" ht="15.75" customHeight="1">
      <c r="A1551" s="72" t="str">
        <f>IF('S.D.PASTE SHEET'!A1551="","",'S.D.PASTE SHEET'!A1551)</f>
        <v/>
      </c>
      <c s="72" t="str">
        <f>IF('S.D.PASTE SHEET'!B1551="","",'S.D.PASTE SHEET'!B1551)</f>
        <v/>
      </c>
      <c s="72" t="str">
        <f>IF('S.D.PASTE SHEET'!C1551="","",'S.D.PASTE SHEET'!C1551)</f>
        <v/>
      </c>
      <c s="73" t="str">
        <f>IF('S.D.PASTE SHEET'!D1551="","",'S.D.PASTE SHEET'!D1551)</f>
        <v/>
      </c>
      <c s="72" t="str">
        <f>IF('S.D.PASTE SHEET'!E1551="","",UPPER('S.D.PASTE SHEET'!E1551))</f>
        <v/>
      </c>
      <c s="72" t="str">
        <f>IF('S.D.PASTE SHEET'!F1551="","",'S.D.PASTE SHEET'!F1551)</f>
        <v/>
      </c>
      <c s="72" t="str">
        <f>IF('S.D.PASTE SHEET'!G1551="","",UPPER('S.D.PASTE SHEET'!G1551))</f>
        <v/>
      </c>
      <c s="72" t="str">
        <f>IF('S.D.PASTE SHEET'!H1551="","",UPPER('S.D.PASTE SHEET'!H1551))</f>
        <v/>
      </c>
      <c s="72" t="str">
        <f>IF('S.D.PASTE SHEET'!I1551="","",'S.D.PASTE SHEET'!I1551)</f>
        <v/>
      </c>
      <c s="73" t="str">
        <f>IF('S.D.PASTE SHEET'!J1551="","",'S.D.PASTE SHEET'!J1551)</f>
        <v/>
      </c>
      <c s="72" t="str">
        <f>IF('S.D.PASTE SHEET'!K1551="","",'S.D.PASTE SHEET'!K1551)</f>
        <v/>
      </c>
      <c s="72" t="str">
        <f>IF('S.D.PASTE SHEET'!L1551="","",'S.D.PASTE SHEET'!L1551)</f>
        <v/>
      </c>
      <c s="72" t="str">
        <f>IF('S.D.PASTE SHEET'!M1551="","",'S.D.PASTE SHEET'!M1551)</f>
        <v/>
      </c>
      <c s="72" t="str">
        <f>IF('S.D.PASTE SHEET'!N1551="","",'S.D.PASTE SHEET'!N1551)</f>
        <v/>
      </c>
      <c s="72" t="str">
        <f>IF('S.D.PASTE SHEET'!O1551="","",'S.D.PASTE SHEET'!O1551)</f>
        <v/>
      </c>
      <c s="72" t="str">
        <f>IF('S.D.PASTE SHEET'!P1551="","",'S.D.PASTE SHEET'!P1551)</f>
        <v/>
      </c>
      <c s="72" t="str">
        <f>IF('S.D.PASTE SHEET'!Q1551="","",'S.D.PASTE SHEET'!Q1551)</f>
        <v/>
      </c>
      <c s="72" t="str">
        <f>IF('S.D.PASTE SHEET'!R1551="","",'S.D.PASTE SHEET'!R1551)</f>
        <v/>
      </c>
      <c s="72" t="str">
        <f>IF('S.D.PASTE SHEET'!S1551="","",'S.D.PASTE SHEET'!S1551)</f>
        <v/>
      </c>
      <c s="72" t="str">
        <f>IF('S.D.PASTE SHEET'!T1551="","",'S.D.PASTE SHEET'!T1551)</f>
        <v/>
      </c>
      <c s="72" t="str">
        <f>IF('S.D.PASTE SHEET'!U1551="","",'S.D.PASTE SHEET'!U1551)</f>
        <v/>
      </c>
      <c s="72" t="str">
        <f>IF('S.D.PASTE SHEET'!V1551="","",'S.D.PASTE SHEET'!V1551)</f>
        <v/>
      </c>
      <c s="72" t="str">
        <f>IF('S.D.PASTE SHEET'!W1551="","",'S.D.PASTE SHEET'!W1551)</f>
        <v/>
      </c>
      <c s="72" t="str">
        <f>IF('S.D.PASTE SHEET'!X1551="","",'S.D.PASTE SHEET'!X1551)</f>
        <v/>
      </c>
      <c s="72" t="str">
        <f>IF('S.D.PASTE SHEET'!Y1551="","",'S.D.PASTE SHEET'!Y1551)</f>
        <v/>
      </c>
      <c s="72" t="str">
        <f>IF('S.D.PASTE SHEET'!Z1551="","",'S.D.PASTE SHEET'!Z1551)</f>
        <v/>
      </c>
      <c s="72" t="str">
        <f>IF('S.D.PASTE SHEET'!AA1551="","",'S.D.PASTE SHEET'!AA1551)</f>
        <v/>
      </c>
      <c s="72" t="str">
        <f>IF('S.D.PASTE SHEET'!AB1551="","",'S.D.PASTE SHEET'!AB1551)</f>
        <v/>
      </c>
      <c s="72" t="str">
        <f>IF('S.D.PASTE SHEET'!AC1551="","",'S.D.PASTE SHEET'!AC1551)</f>
        <v/>
      </c>
      <c s="72" t="str">
        <f>IF('S.D.PASTE SHEET'!AD1551="","",'S.D.PASTE SHEET'!AD1551)</f>
        <v/>
      </c>
      <c s="74"/>
      <c s="70" t="str">
        <f>IF(AK1551="","",IF(AK1551&gt;0,COUNT($AG$2:AG1551),""))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IF(BC1551="","",IF(BC1551&gt;0,COUNT($AY$2:AY1551),""))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2" spans="1:157" ht="15.75" customHeight="1">
      <c r="A1552" s="72" t="str">
        <f>IF('S.D.PASTE SHEET'!A1552="","",'S.D.PASTE SHEET'!A1552)</f>
        <v/>
      </c>
      <c s="72" t="str">
        <f>IF('S.D.PASTE SHEET'!B1552="","",'S.D.PASTE SHEET'!B1552)</f>
        <v/>
      </c>
      <c s="72" t="str">
        <f>IF('S.D.PASTE SHEET'!C1552="","",'S.D.PASTE SHEET'!C1552)</f>
        <v/>
      </c>
      <c s="73" t="str">
        <f>IF('S.D.PASTE SHEET'!D1552="","",'S.D.PASTE SHEET'!D1552)</f>
        <v/>
      </c>
      <c s="72" t="str">
        <f>IF('S.D.PASTE SHEET'!E1552="","",UPPER('S.D.PASTE SHEET'!E1552))</f>
        <v/>
      </c>
      <c s="72" t="str">
        <f>IF('S.D.PASTE SHEET'!F1552="","",'S.D.PASTE SHEET'!F1552)</f>
        <v/>
      </c>
      <c s="72" t="str">
        <f>IF('S.D.PASTE SHEET'!G1552="","",UPPER('S.D.PASTE SHEET'!G1552))</f>
        <v/>
      </c>
      <c s="72" t="str">
        <f>IF('S.D.PASTE SHEET'!H1552="","",UPPER('S.D.PASTE SHEET'!H1552))</f>
        <v/>
      </c>
      <c s="72" t="str">
        <f>IF('S.D.PASTE SHEET'!I1552="","",'S.D.PASTE SHEET'!I1552)</f>
        <v/>
      </c>
      <c s="73" t="str">
        <f>IF('S.D.PASTE SHEET'!J1552="","",'S.D.PASTE SHEET'!J1552)</f>
        <v/>
      </c>
      <c s="72" t="str">
        <f>IF('S.D.PASTE SHEET'!K1552="","",'S.D.PASTE SHEET'!K1552)</f>
        <v/>
      </c>
      <c s="72" t="str">
        <f>IF('S.D.PASTE SHEET'!L1552="","",'S.D.PASTE SHEET'!L1552)</f>
        <v/>
      </c>
      <c s="72" t="str">
        <f>IF('S.D.PASTE SHEET'!M1552="","",'S.D.PASTE SHEET'!M1552)</f>
        <v/>
      </c>
      <c s="72" t="str">
        <f>IF('S.D.PASTE SHEET'!N1552="","",'S.D.PASTE SHEET'!N1552)</f>
        <v/>
      </c>
      <c s="72" t="str">
        <f>IF('S.D.PASTE SHEET'!O1552="","",'S.D.PASTE SHEET'!O1552)</f>
        <v/>
      </c>
      <c s="72" t="str">
        <f>IF('S.D.PASTE SHEET'!P1552="","",'S.D.PASTE SHEET'!P1552)</f>
        <v/>
      </c>
      <c s="72" t="str">
        <f>IF('S.D.PASTE SHEET'!Q1552="","",'S.D.PASTE SHEET'!Q1552)</f>
        <v/>
      </c>
      <c s="72" t="str">
        <f>IF('S.D.PASTE SHEET'!R1552="","",'S.D.PASTE SHEET'!R1552)</f>
        <v/>
      </c>
      <c s="72" t="str">
        <f>IF('S.D.PASTE SHEET'!S1552="","",'S.D.PASTE SHEET'!S1552)</f>
        <v/>
      </c>
      <c s="72" t="str">
        <f>IF('S.D.PASTE SHEET'!T1552="","",'S.D.PASTE SHEET'!T1552)</f>
        <v/>
      </c>
      <c s="72" t="str">
        <f>IF('S.D.PASTE SHEET'!U1552="","",'S.D.PASTE SHEET'!U1552)</f>
        <v/>
      </c>
      <c s="72" t="str">
        <f>IF('S.D.PASTE SHEET'!V1552="","",'S.D.PASTE SHEET'!V1552)</f>
        <v/>
      </c>
      <c s="72" t="str">
        <f>IF('S.D.PASTE SHEET'!W1552="","",'S.D.PASTE SHEET'!W1552)</f>
        <v/>
      </c>
      <c s="72" t="str">
        <f>IF('S.D.PASTE SHEET'!X1552="","",'S.D.PASTE SHEET'!X1552)</f>
        <v/>
      </c>
      <c s="72" t="str">
        <f>IF('S.D.PASTE SHEET'!Y1552="","",'S.D.PASTE SHEET'!Y1552)</f>
        <v/>
      </c>
      <c s="72" t="str">
        <f>IF('S.D.PASTE SHEET'!Z1552="","",'S.D.PASTE SHEET'!Z1552)</f>
        <v/>
      </c>
      <c s="72" t="str">
        <f>IF('S.D.PASTE SHEET'!AA1552="","",'S.D.PASTE SHEET'!AA1552)</f>
        <v/>
      </c>
      <c s="72" t="str">
        <f>IF('S.D.PASTE SHEET'!AB1552="","",'S.D.PASTE SHEET'!AB1552)</f>
        <v/>
      </c>
      <c s="72" t="str">
        <f>IF('S.D.PASTE SHEET'!AC1552="","",'S.D.PASTE SHEET'!AC1552)</f>
        <v/>
      </c>
      <c s="72" t="str">
        <f>IF('S.D.PASTE SHEET'!AD1552="","",'S.D.PASTE SHEET'!AD1552)</f>
        <v/>
      </c>
      <c s="74"/>
      <c s="70" t="str">
        <f>IF(AK1552="","",IF(AK1552&gt;0,COUNT($AG$2:AG1552),""))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IF(BC1552="","",IF(BC1552&gt;0,COUNT($AY$2:AY1552),""))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3" spans="1:157" ht="15.75" customHeight="1">
      <c r="A1553" s="72" t="str">
        <f>IF('S.D.PASTE SHEET'!A1553="","",'S.D.PASTE SHEET'!A1553)</f>
        <v/>
      </c>
      <c s="72" t="str">
        <f>IF('S.D.PASTE SHEET'!B1553="","",'S.D.PASTE SHEET'!B1553)</f>
        <v/>
      </c>
      <c s="72" t="str">
        <f>IF('S.D.PASTE SHEET'!C1553="","",'S.D.PASTE SHEET'!C1553)</f>
        <v/>
      </c>
      <c s="73" t="str">
        <f>IF('S.D.PASTE SHEET'!D1553="","",'S.D.PASTE SHEET'!D1553)</f>
        <v/>
      </c>
      <c s="72" t="str">
        <f>IF('S.D.PASTE SHEET'!E1553="","",UPPER('S.D.PASTE SHEET'!E1553))</f>
        <v/>
      </c>
      <c s="72" t="str">
        <f>IF('S.D.PASTE SHEET'!F1553="","",'S.D.PASTE SHEET'!F1553)</f>
        <v/>
      </c>
      <c s="72" t="str">
        <f>IF('S.D.PASTE SHEET'!G1553="","",UPPER('S.D.PASTE SHEET'!G1553))</f>
        <v/>
      </c>
      <c s="72" t="str">
        <f>IF('S.D.PASTE SHEET'!H1553="","",UPPER('S.D.PASTE SHEET'!H1553))</f>
        <v/>
      </c>
      <c s="72" t="str">
        <f>IF('S.D.PASTE SHEET'!I1553="","",'S.D.PASTE SHEET'!I1553)</f>
        <v/>
      </c>
      <c s="73" t="str">
        <f>IF('S.D.PASTE SHEET'!J1553="","",'S.D.PASTE SHEET'!J1553)</f>
        <v/>
      </c>
      <c s="72" t="str">
        <f>IF('S.D.PASTE SHEET'!K1553="","",'S.D.PASTE SHEET'!K1553)</f>
        <v/>
      </c>
      <c s="72" t="str">
        <f>IF('S.D.PASTE SHEET'!L1553="","",'S.D.PASTE SHEET'!L1553)</f>
        <v/>
      </c>
      <c s="72" t="str">
        <f>IF('S.D.PASTE SHEET'!M1553="","",'S.D.PASTE SHEET'!M1553)</f>
        <v/>
      </c>
      <c s="72" t="str">
        <f>IF('S.D.PASTE SHEET'!N1553="","",'S.D.PASTE SHEET'!N1553)</f>
        <v/>
      </c>
      <c s="72" t="str">
        <f>IF('S.D.PASTE SHEET'!O1553="","",'S.D.PASTE SHEET'!O1553)</f>
        <v/>
      </c>
      <c s="72" t="str">
        <f>IF('S.D.PASTE SHEET'!P1553="","",'S.D.PASTE SHEET'!P1553)</f>
        <v/>
      </c>
      <c s="72" t="str">
        <f>IF('S.D.PASTE SHEET'!Q1553="","",'S.D.PASTE SHEET'!Q1553)</f>
        <v/>
      </c>
      <c s="72" t="str">
        <f>IF('S.D.PASTE SHEET'!R1553="","",'S.D.PASTE SHEET'!R1553)</f>
        <v/>
      </c>
      <c s="72" t="str">
        <f>IF('S.D.PASTE SHEET'!S1553="","",'S.D.PASTE SHEET'!S1553)</f>
        <v/>
      </c>
      <c s="72" t="str">
        <f>IF('S.D.PASTE SHEET'!T1553="","",'S.D.PASTE SHEET'!T1553)</f>
        <v/>
      </c>
      <c s="72" t="str">
        <f>IF('S.D.PASTE SHEET'!U1553="","",'S.D.PASTE SHEET'!U1553)</f>
        <v/>
      </c>
      <c s="72" t="str">
        <f>IF('S.D.PASTE SHEET'!V1553="","",'S.D.PASTE SHEET'!V1553)</f>
        <v/>
      </c>
      <c s="72" t="str">
        <f>IF('S.D.PASTE SHEET'!W1553="","",'S.D.PASTE SHEET'!W1553)</f>
        <v/>
      </c>
      <c s="72" t="str">
        <f>IF('S.D.PASTE SHEET'!X1553="","",'S.D.PASTE SHEET'!X1553)</f>
        <v/>
      </c>
      <c s="72" t="str">
        <f>IF('S.D.PASTE SHEET'!Y1553="","",'S.D.PASTE SHEET'!Y1553)</f>
        <v/>
      </c>
      <c s="72" t="str">
        <f>IF('S.D.PASTE SHEET'!Z1553="","",'S.D.PASTE SHEET'!Z1553)</f>
        <v/>
      </c>
      <c s="72" t="str">
        <f>IF('S.D.PASTE SHEET'!AA1553="","",'S.D.PASTE SHEET'!AA1553)</f>
        <v/>
      </c>
      <c s="72" t="str">
        <f>IF('S.D.PASTE SHEET'!AB1553="","",'S.D.PASTE SHEET'!AB1553)</f>
        <v/>
      </c>
      <c s="72" t="str">
        <f>IF('S.D.PASTE SHEET'!AC1553="","",'S.D.PASTE SHEET'!AC1553)</f>
        <v/>
      </c>
      <c s="72" t="str">
        <f>IF('S.D.PASTE SHEET'!AD1553="","",'S.D.PASTE SHEET'!AD1553)</f>
        <v/>
      </c>
      <c s="74"/>
      <c s="70" t="str">
        <f>IF(AK1553="","",IF(AK1553&gt;0,COUNT($AG$2:AG1553),""))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IF(BC1553="","",IF(BC1553&gt;0,COUNT($AY$2:AY1553),""))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4" spans="1:157" ht="15.75" customHeight="1">
      <c r="A1554" s="72" t="str">
        <f>IF('S.D.PASTE SHEET'!A1554="","",'S.D.PASTE SHEET'!A1554)</f>
        <v/>
      </c>
      <c s="72" t="str">
        <f>IF('S.D.PASTE SHEET'!B1554="","",'S.D.PASTE SHEET'!B1554)</f>
        <v/>
      </c>
      <c s="72" t="str">
        <f>IF('S.D.PASTE SHEET'!C1554="","",'S.D.PASTE SHEET'!C1554)</f>
        <v/>
      </c>
      <c s="73" t="str">
        <f>IF('S.D.PASTE SHEET'!D1554="","",'S.D.PASTE SHEET'!D1554)</f>
        <v/>
      </c>
      <c s="72" t="str">
        <f>IF('S.D.PASTE SHEET'!E1554="","",UPPER('S.D.PASTE SHEET'!E1554))</f>
        <v/>
      </c>
      <c s="72" t="str">
        <f>IF('S.D.PASTE SHEET'!F1554="","",'S.D.PASTE SHEET'!F1554)</f>
        <v/>
      </c>
      <c s="72" t="str">
        <f>IF('S.D.PASTE SHEET'!G1554="","",UPPER('S.D.PASTE SHEET'!G1554))</f>
        <v/>
      </c>
      <c s="72" t="str">
        <f>IF('S.D.PASTE SHEET'!H1554="","",UPPER('S.D.PASTE SHEET'!H1554))</f>
        <v/>
      </c>
      <c s="72" t="str">
        <f>IF('S.D.PASTE SHEET'!I1554="","",'S.D.PASTE SHEET'!I1554)</f>
        <v/>
      </c>
      <c s="73" t="str">
        <f>IF('S.D.PASTE SHEET'!J1554="","",'S.D.PASTE SHEET'!J1554)</f>
        <v/>
      </c>
      <c s="72" t="str">
        <f>IF('S.D.PASTE SHEET'!K1554="","",'S.D.PASTE SHEET'!K1554)</f>
        <v/>
      </c>
      <c s="72" t="str">
        <f>IF('S.D.PASTE SHEET'!L1554="","",'S.D.PASTE SHEET'!L1554)</f>
        <v/>
      </c>
      <c s="72" t="str">
        <f>IF('S.D.PASTE SHEET'!M1554="","",'S.D.PASTE SHEET'!M1554)</f>
        <v/>
      </c>
      <c s="72" t="str">
        <f>IF('S.D.PASTE SHEET'!N1554="","",'S.D.PASTE SHEET'!N1554)</f>
        <v/>
      </c>
      <c s="72" t="str">
        <f>IF('S.D.PASTE SHEET'!O1554="","",'S.D.PASTE SHEET'!O1554)</f>
        <v/>
      </c>
      <c s="72" t="str">
        <f>IF('S.D.PASTE SHEET'!P1554="","",'S.D.PASTE SHEET'!P1554)</f>
        <v/>
      </c>
      <c s="72" t="str">
        <f>IF('S.D.PASTE SHEET'!Q1554="","",'S.D.PASTE SHEET'!Q1554)</f>
        <v/>
      </c>
      <c s="72" t="str">
        <f>IF('S.D.PASTE SHEET'!R1554="","",'S.D.PASTE SHEET'!R1554)</f>
        <v/>
      </c>
      <c s="72" t="str">
        <f>IF('S.D.PASTE SHEET'!S1554="","",'S.D.PASTE SHEET'!S1554)</f>
        <v/>
      </c>
      <c s="72" t="str">
        <f>IF('S.D.PASTE SHEET'!T1554="","",'S.D.PASTE SHEET'!T1554)</f>
        <v/>
      </c>
      <c s="72" t="str">
        <f>IF('S.D.PASTE SHEET'!U1554="","",'S.D.PASTE SHEET'!U1554)</f>
        <v/>
      </c>
      <c s="72" t="str">
        <f>IF('S.D.PASTE SHEET'!V1554="","",'S.D.PASTE SHEET'!V1554)</f>
        <v/>
      </c>
      <c s="72" t="str">
        <f>IF('S.D.PASTE SHEET'!W1554="","",'S.D.PASTE SHEET'!W1554)</f>
        <v/>
      </c>
      <c s="72" t="str">
        <f>IF('S.D.PASTE SHEET'!X1554="","",'S.D.PASTE SHEET'!X1554)</f>
        <v/>
      </c>
      <c s="72" t="str">
        <f>IF('S.D.PASTE SHEET'!Y1554="","",'S.D.PASTE SHEET'!Y1554)</f>
        <v/>
      </c>
      <c s="72" t="str">
        <f>IF('S.D.PASTE SHEET'!Z1554="","",'S.D.PASTE SHEET'!Z1554)</f>
        <v/>
      </c>
      <c s="72" t="str">
        <f>IF('S.D.PASTE SHEET'!AA1554="","",'S.D.PASTE SHEET'!AA1554)</f>
        <v/>
      </c>
      <c s="72" t="str">
        <f>IF('S.D.PASTE SHEET'!AB1554="","",'S.D.PASTE SHEET'!AB1554)</f>
        <v/>
      </c>
      <c s="72" t="str">
        <f>IF('S.D.PASTE SHEET'!AC1554="","",'S.D.PASTE SHEET'!AC1554)</f>
        <v/>
      </c>
      <c s="72" t="str">
        <f>IF('S.D.PASTE SHEET'!AD1554="","",'S.D.PASTE SHEET'!AD1554)</f>
        <v/>
      </c>
      <c s="74"/>
      <c s="70" t="str">
        <f>IF(AK1554="","",IF(AK1554&gt;0,COUNT($AG$2:AG1554),""))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IF(BC1554="","",IF(BC1554&gt;0,COUNT($AY$2:AY1554),""))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5" spans="1:157" ht="15.75" customHeight="1">
      <c r="A1555" s="72" t="str">
        <f>IF('S.D.PASTE SHEET'!A1555="","",'S.D.PASTE SHEET'!A1555)</f>
        <v/>
      </c>
      <c s="72" t="str">
        <f>IF('S.D.PASTE SHEET'!B1555="","",'S.D.PASTE SHEET'!B1555)</f>
        <v/>
      </c>
      <c s="72" t="str">
        <f>IF('S.D.PASTE SHEET'!C1555="","",'S.D.PASTE SHEET'!C1555)</f>
        <v/>
      </c>
      <c s="73" t="str">
        <f>IF('S.D.PASTE SHEET'!D1555="","",'S.D.PASTE SHEET'!D1555)</f>
        <v/>
      </c>
      <c s="72" t="str">
        <f>IF('S.D.PASTE SHEET'!E1555="","",UPPER('S.D.PASTE SHEET'!E1555))</f>
        <v/>
      </c>
      <c s="72" t="str">
        <f>IF('S.D.PASTE SHEET'!F1555="","",'S.D.PASTE SHEET'!F1555)</f>
        <v/>
      </c>
      <c s="72" t="str">
        <f>IF('S.D.PASTE SHEET'!G1555="","",UPPER('S.D.PASTE SHEET'!G1555))</f>
        <v/>
      </c>
      <c s="72" t="str">
        <f>IF('S.D.PASTE SHEET'!H1555="","",UPPER('S.D.PASTE SHEET'!H1555))</f>
        <v/>
      </c>
      <c s="72" t="str">
        <f>IF('S.D.PASTE SHEET'!I1555="","",'S.D.PASTE SHEET'!I1555)</f>
        <v/>
      </c>
      <c s="73" t="str">
        <f>IF('S.D.PASTE SHEET'!J1555="","",'S.D.PASTE SHEET'!J1555)</f>
        <v/>
      </c>
      <c s="72" t="str">
        <f>IF('S.D.PASTE SHEET'!K1555="","",'S.D.PASTE SHEET'!K1555)</f>
        <v/>
      </c>
      <c s="72" t="str">
        <f>IF('S.D.PASTE SHEET'!L1555="","",'S.D.PASTE SHEET'!L1555)</f>
        <v/>
      </c>
      <c s="72" t="str">
        <f>IF('S.D.PASTE SHEET'!M1555="","",'S.D.PASTE SHEET'!M1555)</f>
        <v/>
      </c>
      <c s="72" t="str">
        <f>IF('S.D.PASTE SHEET'!N1555="","",'S.D.PASTE SHEET'!N1555)</f>
        <v/>
      </c>
      <c s="72" t="str">
        <f>IF('S.D.PASTE SHEET'!O1555="","",'S.D.PASTE SHEET'!O1555)</f>
        <v/>
      </c>
      <c s="72" t="str">
        <f>IF('S.D.PASTE SHEET'!P1555="","",'S.D.PASTE SHEET'!P1555)</f>
        <v/>
      </c>
      <c s="72" t="str">
        <f>IF('S.D.PASTE SHEET'!Q1555="","",'S.D.PASTE SHEET'!Q1555)</f>
        <v/>
      </c>
      <c s="72" t="str">
        <f>IF('S.D.PASTE SHEET'!R1555="","",'S.D.PASTE SHEET'!R1555)</f>
        <v/>
      </c>
      <c s="72" t="str">
        <f>IF('S.D.PASTE SHEET'!S1555="","",'S.D.PASTE SHEET'!S1555)</f>
        <v/>
      </c>
      <c s="72" t="str">
        <f>IF('S.D.PASTE SHEET'!T1555="","",'S.D.PASTE SHEET'!T1555)</f>
        <v/>
      </c>
      <c s="72" t="str">
        <f>IF('S.D.PASTE SHEET'!U1555="","",'S.D.PASTE SHEET'!U1555)</f>
        <v/>
      </c>
      <c s="72" t="str">
        <f>IF('S.D.PASTE SHEET'!V1555="","",'S.D.PASTE SHEET'!V1555)</f>
        <v/>
      </c>
      <c s="72" t="str">
        <f>IF('S.D.PASTE SHEET'!W1555="","",'S.D.PASTE SHEET'!W1555)</f>
        <v/>
      </c>
      <c s="72" t="str">
        <f>IF('S.D.PASTE SHEET'!X1555="","",'S.D.PASTE SHEET'!X1555)</f>
        <v/>
      </c>
      <c s="72" t="str">
        <f>IF('S.D.PASTE SHEET'!Y1555="","",'S.D.PASTE SHEET'!Y1555)</f>
        <v/>
      </c>
      <c s="72" t="str">
        <f>IF('S.D.PASTE SHEET'!Z1555="","",'S.D.PASTE SHEET'!Z1555)</f>
        <v/>
      </c>
      <c s="72" t="str">
        <f>IF('S.D.PASTE SHEET'!AA1555="","",'S.D.PASTE SHEET'!AA1555)</f>
        <v/>
      </c>
      <c s="72" t="str">
        <f>IF('S.D.PASTE SHEET'!AB1555="","",'S.D.PASTE SHEET'!AB1555)</f>
        <v/>
      </c>
      <c s="72" t="str">
        <f>IF('S.D.PASTE SHEET'!AC1555="","",'S.D.PASTE SHEET'!AC1555)</f>
        <v/>
      </c>
      <c s="72" t="str">
        <f>IF('S.D.PASTE SHEET'!AD1555="","",'S.D.PASTE SHEET'!AD1555)</f>
        <v/>
      </c>
      <c s="74"/>
      <c s="70" t="str">
        <f>IF(AK1555="","",IF(AK1555&gt;0,COUNT($AG$2:AG1555),""))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IF(BC1555="","",IF(BC1555&gt;0,COUNT($AY$2:AY1555),""))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6" spans="1:157" ht="15.75" customHeight="1">
      <c r="A1556" s="72" t="str">
        <f>IF('S.D.PASTE SHEET'!A1556="","",'S.D.PASTE SHEET'!A1556)</f>
        <v/>
      </c>
      <c s="72" t="str">
        <f>IF('S.D.PASTE SHEET'!B1556="","",'S.D.PASTE SHEET'!B1556)</f>
        <v/>
      </c>
      <c s="72" t="str">
        <f>IF('S.D.PASTE SHEET'!C1556="","",'S.D.PASTE SHEET'!C1556)</f>
        <v/>
      </c>
      <c s="73" t="str">
        <f>IF('S.D.PASTE SHEET'!D1556="","",'S.D.PASTE SHEET'!D1556)</f>
        <v/>
      </c>
      <c s="72" t="str">
        <f>IF('S.D.PASTE SHEET'!E1556="","",UPPER('S.D.PASTE SHEET'!E1556))</f>
        <v/>
      </c>
      <c s="72" t="str">
        <f>IF('S.D.PASTE SHEET'!F1556="","",'S.D.PASTE SHEET'!F1556)</f>
        <v/>
      </c>
      <c s="72" t="str">
        <f>IF('S.D.PASTE SHEET'!G1556="","",UPPER('S.D.PASTE SHEET'!G1556))</f>
        <v/>
      </c>
      <c s="72" t="str">
        <f>IF('S.D.PASTE SHEET'!H1556="","",UPPER('S.D.PASTE SHEET'!H1556))</f>
        <v/>
      </c>
      <c s="72" t="str">
        <f>IF('S.D.PASTE SHEET'!I1556="","",'S.D.PASTE SHEET'!I1556)</f>
        <v/>
      </c>
      <c s="73" t="str">
        <f>IF('S.D.PASTE SHEET'!J1556="","",'S.D.PASTE SHEET'!J1556)</f>
        <v/>
      </c>
      <c s="72" t="str">
        <f>IF('S.D.PASTE SHEET'!K1556="","",'S.D.PASTE SHEET'!K1556)</f>
        <v/>
      </c>
      <c s="72" t="str">
        <f>IF('S.D.PASTE SHEET'!L1556="","",'S.D.PASTE SHEET'!L1556)</f>
        <v/>
      </c>
      <c s="72" t="str">
        <f>IF('S.D.PASTE SHEET'!M1556="","",'S.D.PASTE SHEET'!M1556)</f>
        <v/>
      </c>
      <c s="72" t="str">
        <f>IF('S.D.PASTE SHEET'!N1556="","",'S.D.PASTE SHEET'!N1556)</f>
        <v/>
      </c>
      <c s="72" t="str">
        <f>IF('S.D.PASTE SHEET'!O1556="","",'S.D.PASTE SHEET'!O1556)</f>
        <v/>
      </c>
      <c s="72" t="str">
        <f>IF('S.D.PASTE SHEET'!P1556="","",'S.D.PASTE SHEET'!P1556)</f>
        <v/>
      </c>
      <c s="72" t="str">
        <f>IF('S.D.PASTE SHEET'!Q1556="","",'S.D.PASTE SHEET'!Q1556)</f>
        <v/>
      </c>
      <c s="72" t="str">
        <f>IF('S.D.PASTE SHEET'!R1556="","",'S.D.PASTE SHEET'!R1556)</f>
        <v/>
      </c>
      <c s="72" t="str">
        <f>IF('S.D.PASTE SHEET'!S1556="","",'S.D.PASTE SHEET'!S1556)</f>
        <v/>
      </c>
      <c s="72" t="str">
        <f>IF('S.D.PASTE SHEET'!T1556="","",'S.D.PASTE SHEET'!T1556)</f>
        <v/>
      </c>
      <c s="72" t="str">
        <f>IF('S.D.PASTE SHEET'!U1556="","",'S.D.PASTE SHEET'!U1556)</f>
        <v/>
      </c>
      <c s="72" t="str">
        <f>IF('S.D.PASTE SHEET'!V1556="","",'S.D.PASTE SHEET'!V1556)</f>
        <v/>
      </c>
      <c s="72" t="str">
        <f>IF('S.D.PASTE SHEET'!W1556="","",'S.D.PASTE SHEET'!W1556)</f>
        <v/>
      </c>
      <c s="72" t="str">
        <f>IF('S.D.PASTE SHEET'!X1556="","",'S.D.PASTE SHEET'!X1556)</f>
        <v/>
      </c>
      <c s="72" t="str">
        <f>IF('S.D.PASTE SHEET'!Y1556="","",'S.D.PASTE SHEET'!Y1556)</f>
        <v/>
      </c>
      <c s="72" t="str">
        <f>IF('S.D.PASTE SHEET'!Z1556="","",'S.D.PASTE SHEET'!Z1556)</f>
        <v/>
      </c>
      <c s="72" t="str">
        <f>IF('S.D.PASTE SHEET'!AA1556="","",'S.D.PASTE SHEET'!AA1556)</f>
        <v/>
      </c>
      <c s="72" t="str">
        <f>IF('S.D.PASTE SHEET'!AB1556="","",'S.D.PASTE SHEET'!AB1556)</f>
        <v/>
      </c>
      <c s="72" t="str">
        <f>IF('S.D.PASTE SHEET'!AC1556="","",'S.D.PASTE SHEET'!AC1556)</f>
        <v/>
      </c>
      <c s="72" t="str">
        <f>IF('S.D.PASTE SHEET'!AD1556="","",'S.D.PASTE SHEET'!AD1556)</f>
        <v/>
      </c>
      <c s="74"/>
      <c s="70" t="str">
        <f>IF(AK1556="","",IF(AK1556&gt;0,COUNT($AG$2:AG1556),""))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IF(BC1556="","",IF(BC1556&gt;0,COUNT($AY$2:AY1556),""))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7" spans="1:157" ht="15.75" customHeight="1">
      <c r="A1557" s="72" t="str">
        <f>IF('S.D.PASTE SHEET'!A1557="","",'S.D.PASTE SHEET'!A1557)</f>
        <v/>
      </c>
      <c s="72" t="str">
        <f>IF('S.D.PASTE SHEET'!B1557="","",'S.D.PASTE SHEET'!B1557)</f>
        <v/>
      </c>
      <c s="72" t="str">
        <f>IF('S.D.PASTE SHEET'!C1557="","",'S.D.PASTE SHEET'!C1557)</f>
        <v/>
      </c>
      <c s="73" t="str">
        <f>IF('S.D.PASTE SHEET'!D1557="","",'S.D.PASTE SHEET'!D1557)</f>
        <v/>
      </c>
      <c s="72" t="str">
        <f>IF('S.D.PASTE SHEET'!E1557="","",UPPER('S.D.PASTE SHEET'!E1557))</f>
        <v/>
      </c>
      <c s="72" t="str">
        <f>IF('S.D.PASTE SHEET'!F1557="","",'S.D.PASTE SHEET'!F1557)</f>
        <v/>
      </c>
      <c s="72" t="str">
        <f>IF('S.D.PASTE SHEET'!G1557="","",UPPER('S.D.PASTE SHEET'!G1557))</f>
        <v/>
      </c>
      <c s="72" t="str">
        <f>IF('S.D.PASTE SHEET'!H1557="","",UPPER('S.D.PASTE SHEET'!H1557))</f>
        <v/>
      </c>
      <c s="72" t="str">
        <f>IF('S.D.PASTE SHEET'!I1557="","",'S.D.PASTE SHEET'!I1557)</f>
        <v/>
      </c>
      <c s="73" t="str">
        <f>IF('S.D.PASTE SHEET'!J1557="","",'S.D.PASTE SHEET'!J1557)</f>
        <v/>
      </c>
      <c s="72" t="str">
        <f>IF('S.D.PASTE SHEET'!K1557="","",'S.D.PASTE SHEET'!K1557)</f>
        <v/>
      </c>
      <c s="72" t="str">
        <f>IF('S.D.PASTE SHEET'!L1557="","",'S.D.PASTE SHEET'!L1557)</f>
        <v/>
      </c>
      <c s="72" t="str">
        <f>IF('S.D.PASTE SHEET'!M1557="","",'S.D.PASTE SHEET'!M1557)</f>
        <v/>
      </c>
      <c s="72" t="str">
        <f>IF('S.D.PASTE SHEET'!N1557="","",'S.D.PASTE SHEET'!N1557)</f>
        <v/>
      </c>
      <c s="72" t="str">
        <f>IF('S.D.PASTE SHEET'!O1557="","",'S.D.PASTE SHEET'!O1557)</f>
        <v/>
      </c>
      <c s="72" t="str">
        <f>IF('S.D.PASTE SHEET'!P1557="","",'S.D.PASTE SHEET'!P1557)</f>
        <v/>
      </c>
      <c s="72" t="str">
        <f>IF('S.D.PASTE SHEET'!Q1557="","",'S.D.PASTE SHEET'!Q1557)</f>
        <v/>
      </c>
      <c s="72" t="str">
        <f>IF('S.D.PASTE SHEET'!R1557="","",'S.D.PASTE SHEET'!R1557)</f>
        <v/>
      </c>
      <c s="72" t="str">
        <f>IF('S.D.PASTE SHEET'!S1557="","",'S.D.PASTE SHEET'!S1557)</f>
        <v/>
      </c>
      <c s="72" t="str">
        <f>IF('S.D.PASTE SHEET'!T1557="","",'S.D.PASTE SHEET'!T1557)</f>
        <v/>
      </c>
      <c s="72" t="str">
        <f>IF('S.D.PASTE SHEET'!U1557="","",'S.D.PASTE SHEET'!U1557)</f>
        <v/>
      </c>
      <c s="72" t="str">
        <f>IF('S.D.PASTE SHEET'!V1557="","",'S.D.PASTE SHEET'!V1557)</f>
        <v/>
      </c>
      <c s="72" t="str">
        <f>IF('S.D.PASTE SHEET'!W1557="","",'S.D.PASTE SHEET'!W1557)</f>
        <v/>
      </c>
      <c s="72" t="str">
        <f>IF('S.D.PASTE SHEET'!X1557="","",'S.D.PASTE SHEET'!X1557)</f>
        <v/>
      </c>
      <c s="72" t="str">
        <f>IF('S.D.PASTE SHEET'!Y1557="","",'S.D.PASTE SHEET'!Y1557)</f>
        <v/>
      </c>
      <c s="72" t="str">
        <f>IF('S.D.PASTE SHEET'!Z1557="","",'S.D.PASTE SHEET'!Z1557)</f>
        <v/>
      </c>
      <c s="72" t="str">
        <f>IF('S.D.PASTE SHEET'!AA1557="","",'S.D.PASTE SHEET'!AA1557)</f>
        <v/>
      </c>
      <c s="72" t="str">
        <f>IF('S.D.PASTE SHEET'!AB1557="","",'S.D.PASTE SHEET'!AB1557)</f>
        <v/>
      </c>
      <c s="72" t="str">
        <f>IF('S.D.PASTE SHEET'!AC1557="","",'S.D.PASTE SHEET'!AC1557)</f>
        <v/>
      </c>
      <c s="72" t="str">
        <f>IF('S.D.PASTE SHEET'!AD1557="","",'S.D.PASTE SHEET'!AD1557)</f>
        <v/>
      </c>
      <c s="74"/>
      <c s="70" t="str">
        <f>IF(AK1557="","",IF(AK1557&gt;0,COUNT($AG$2:AG1557),""))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IF(BC1557="","",IF(BC1557&gt;0,COUNT($AY$2:AY1557),""))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8" spans="1:157" ht="15.75" customHeight="1">
      <c r="A1558" s="72" t="str">
        <f>IF('S.D.PASTE SHEET'!A1558="","",'S.D.PASTE SHEET'!A1558)</f>
        <v/>
      </c>
      <c s="72" t="str">
        <f>IF('S.D.PASTE SHEET'!B1558="","",'S.D.PASTE SHEET'!B1558)</f>
        <v/>
      </c>
      <c s="72" t="str">
        <f>IF('S.D.PASTE SHEET'!C1558="","",'S.D.PASTE SHEET'!C1558)</f>
        <v/>
      </c>
      <c s="73" t="str">
        <f>IF('S.D.PASTE SHEET'!D1558="","",'S.D.PASTE SHEET'!D1558)</f>
        <v/>
      </c>
      <c s="72" t="str">
        <f>IF('S.D.PASTE SHEET'!E1558="","",UPPER('S.D.PASTE SHEET'!E1558))</f>
        <v/>
      </c>
      <c s="72" t="str">
        <f>IF('S.D.PASTE SHEET'!F1558="","",'S.D.PASTE SHEET'!F1558)</f>
        <v/>
      </c>
      <c s="72" t="str">
        <f>IF('S.D.PASTE SHEET'!G1558="","",UPPER('S.D.PASTE SHEET'!G1558))</f>
        <v/>
      </c>
      <c s="72" t="str">
        <f>IF('S.D.PASTE SHEET'!H1558="","",UPPER('S.D.PASTE SHEET'!H1558))</f>
        <v/>
      </c>
      <c s="72" t="str">
        <f>IF('S.D.PASTE SHEET'!I1558="","",'S.D.PASTE SHEET'!I1558)</f>
        <v/>
      </c>
      <c s="73" t="str">
        <f>IF('S.D.PASTE SHEET'!J1558="","",'S.D.PASTE SHEET'!J1558)</f>
        <v/>
      </c>
      <c s="72" t="str">
        <f>IF('S.D.PASTE SHEET'!K1558="","",'S.D.PASTE SHEET'!K1558)</f>
        <v/>
      </c>
      <c s="72" t="str">
        <f>IF('S.D.PASTE SHEET'!L1558="","",'S.D.PASTE SHEET'!L1558)</f>
        <v/>
      </c>
      <c s="72" t="str">
        <f>IF('S.D.PASTE SHEET'!M1558="","",'S.D.PASTE SHEET'!M1558)</f>
        <v/>
      </c>
      <c s="72" t="str">
        <f>IF('S.D.PASTE SHEET'!N1558="","",'S.D.PASTE SHEET'!N1558)</f>
        <v/>
      </c>
      <c s="72" t="str">
        <f>IF('S.D.PASTE SHEET'!O1558="","",'S.D.PASTE SHEET'!O1558)</f>
        <v/>
      </c>
      <c s="72" t="str">
        <f>IF('S.D.PASTE SHEET'!P1558="","",'S.D.PASTE SHEET'!P1558)</f>
        <v/>
      </c>
      <c s="72" t="str">
        <f>IF('S.D.PASTE SHEET'!Q1558="","",'S.D.PASTE SHEET'!Q1558)</f>
        <v/>
      </c>
      <c s="72" t="str">
        <f>IF('S.D.PASTE SHEET'!R1558="","",'S.D.PASTE SHEET'!R1558)</f>
        <v/>
      </c>
      <c s="72" t="str">
        <f>IF('S.D.PASTE SHEET'!S1558="","",'S.D.PASTE SHEET'!S1558)</f>
        <v/>
      </c>
      <c s="72" t="str">
        <f>IF('S.D.PASTE SHEET'!T1558="","",'S.D.PASTE SHEET'!T1558)</f>
        <v/>
      </c>
      <c s="72" t="str">
        <f>IF('S.D.PASTE SHEET'!U1558="","",'S.D.PASTE SHEET'!U1558)</f>
        <v/>
      </c>
      <c s="72" t="str">
        <f>IF('S.D.PASTE SHEET'!V1558="","",'S.D.PASTE SHEET'!V1558)</f>
        <v/>
      </c>
      <c s="72" t="str">
        <f>IF('S.D.PASTE SHEET'!W1558="","",'S.D.PASTE SHEET'!W1558)</f>
        <v/>
      </c>
      <c s="72" t="str">
        <f>IF('S.D.PASTE SHEET'!X1558="","",'S.D.PASTE SHEET'!X1558)</f>
        <v/>
      </c>
      <c s="72" t="str">
        <f>IF('S.D.PASTE SHEET'!Y1558="","",'S.D.PASTE SHEET'!Y1558)</f>
        <v/>
      </c>
      <c s="72" t="str">
        <f>IF('S.D.PASTE SHEET'!Z1558="","",'S.D.PASTE SHEET'!Z1558)</f>
        <v/>
      </c>
      <c s="72" t="str">
        <f>IF('S.D.PASTE SHEET'!AA1558="","",'S.D.PASTE SHEET'!AA1558)</f>
        <v/>
      </c>
      <c s="72" t="str">
        <f>IF('S.D.PASTE SHEET'!AB1558="","",'S.D.PASTE SHEET'!AB1558)</f>
        <v/>
      </c>
      <c s="72" t="str">
        <f>IF('S.D.PASTE SHEET'!AC1558="","",'S.D.PASTE SHEET'!AC1558)</f>
        <v/>
      </c>
      <c s="72" t="str">
        <f>IF('S.D.PASTE SHEET'!AD1558="","",'S.D.PASTE SHEET'!AD1558)</f>
        <v/>
      </c>
      <c s="74"/>
      <c s="70" t="str">
        <f>IF(AK1558="","",IF(AK1558&gt;0,COUNT($AG$2:AG1558),""))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IF(BC1558="","",IF(BC1558&gt;0,COUNT($AY$2:AY1558),""))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59" spans="1:157" ht="15.75" customHeight="1">
      <c r="A1559" s="72" t="str">
        <f>IF('S.D.PASTE SHEET'!A1559="","",'S.D.PASTE SHEET'!A1559)</f>
        <v/>
      </c>
      <c s="72" t="str">
        <f>IF('S.D.PASTE SHEET'!B1559="","",'S.D.PASTE SHEET'!B1559)</f>
        <v/>
      </c>
      <c s="72" t="str">
        <f>IF('S.D.PASTE SHEET'!C1559="","",'S.D.PASTE SHEET'!C1559)</f>
        <v/>
      </c>
      <c s="73" t="str">
        <f>IF('S.D.PASTE SHEET'!D1559="","",'S.D.PASTE SHEET'!D1559)</f>
        <v/>
      </c>
      <c s="72" t="str">
        <f>IF('S.D.PASTE SHEET'!E1559="","",UPPER('S.D.PASTE SHEET'!E1559))</f>
        <v/>
      </c>
      <c s="72" t="str">
        <f>IF('S.D.PASTE SHEET'!F1559="","",'S.D.PASTE SHEET'!F1559)</f>
        <v/>
      </c>
      <c s="72" t="str">
        <f>IF('S.D.PASTE SHEET'!G1559="","",UPPER('S.D.PASTE SHEET'!G1559))</f>
        <v/>
      </c>
      <c s="72" t="str">
        <f>IF('S.D.PASTE SHEET'!H1559="","",UPPER('S.D.PASTE SHEET'!H1559))</f>
        <v/>
      </c>
      <c s="72" t="str">
        <f>IF('S.D.PASTE SHEET'!I1559="","",'S.D.PASTE SHEET'!I1559)</f>
        <v/>
      </c>
      <c s="73" t="str">
        <f>IF('S.D.PASTE SHEET'!J1559="","",'S.D.PASTE SHEET'!J1559)</f>
        <v/>
      </c>
      <c s="72" t="str">
        <f>IF('S.D.PASTE SHEET'!K1559="","",'S.D.PASTE SHEET'!K1559)</f>
        <v/>
      </c>
      <c s="72" t="str">
        <f>IF('S.D.PASTE SHEET'!L1559="","",'S.D.PASTE SHEET'!L1559)</f>
        <v/>
      </c>
      <c s="72" t="str">
        <f>IF('S.D.PASTE SHEET'!M1559="","",'S.D.PASTE SHEET'!M1559)</f>
        <v/>
      </c>
      <c s="72" t="str">
        <f>IF('S.D.PASTE SHEET'!N1559="","",'S.D.PASTE SHEET'!N1559)</f>
        <v/>
      </c>
      <c s="72" t="str">
        <f>IF('S.D.PASTE SHEET'!O1559="","",'S.D.PASTE SHEET'!O1559)</f>
        <v/>
      </c>
      <c s="72" t="str">
        <f>IF('S.D.PASTE SHEET'!P1559="","",'S.D.PASTE SHEET'!P1559)</f>
        <v/>
      </c>
      <c s="72" t="str">
        <f>IF('S.D.PASTE SHEET'!Q1559="","",'S.D.PASTE SHEET'!Q1559)</f>
        <v/>
      </c>
      <c s="72" t="str">
        <f>IF('S.D.PASTE SHEET'!R1559="","",'S.D.PASTE SHEET'!R1559)</f>
        <v/>
      </c>
      <c s="72" t="str">
        <f>IF('S.D.PASTE SHEET'!S1559="","",'S.D.PASTE SHEET'!S1559)</f>
        <v/>
      </c>
      <c s="72" t="str">
        <f>IF('S.D.PASTE SHEET'!T1559="","",'S.D.PASTE SHEET'!T1559)</f>
        <v/>
      </c>
      <c s="72" t="str">
        <f>IF('S.D.PASTE SHEET'!U1559="","",'S.D.PASTE SHEET'!U1559)</f>
        <v/>
      </c>
      <c s="72" t="str">
        <f>IF('S.D.PASTE SHEET'!V1559="","",'S.D.PASTE SHEET'!V1559)</f>
        <v/>
      </c>
      <c s="72" t="str">
        <f>IF('S.D.PASTE SHEET'!W1559="","",'S.D.PASTE SHEET'!W1559)</f>
        <v/>
      </c>
      <c s="72" t="str">
        <f>IF('S.D.PASTE SHEET'!X1559="","",'S.D.PASTE SHEET'!X1559)</f>
        <v/>
      </c>
      <c s="72" t="str">
        <f>IF('S.D.PASTE SHEET'!Y1559="","",'S.D.PASTE SHEET'!Y1559)</f>
        <v/>
      </c>
      <c s="72" t="str">
        <f>IF('S.D.PASTE SHEET'!Z1559="","",'S.D.PASTE SHEET'!Z1559)</f>
        <v/>
      </c>
      <c s="72" t="str">
        <f>IF('S.D.PASTE SHEET'!AA1559="","",'S.D.PASTE SHEET'!AA1559)</f>
        <v/>
      </c>
      <c s="72" t="str">
        <f>IF('S.D.PASTE SHEET'!AB1559="","",'S.D.PASTE SHEET'!AB1559)</f>
        <v/>
      </c>
      <c s="72" t="str">
        <f>IF('S.D.PASTE SHEET'!AC1559="","",'S.D.PASTE SHEET'!AC1559)</f>
        <v/>
      </c>
      <c s="72" t="str">
        <f>IF('S.D.PASTE SHEET'!AD1559="","",'S.D.PASTE SHEET'!AD1559)</f>
        <v/>
      </c>
      <c s="74"/>
      <c s="70" t="str">
        <f>IF(AK1559="","",IF(AK1559&gt;0,COUNT($AG$2:AG1559),""))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IF(BC1559="","",IF(BC1559&gt;0,COUNT($AY$2:AY1559),""))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0" spans="1:157" ht="15.75" customHeight="1">
      <c r="A1560" s="72" t="str">
        <f>IF('S.D.PASTE SHEET'!A1560="","",'S.D.PASTE SHEET'!A1560)</f>
        <v/>
      </c>
      <c s="72" t="str">
        <f>IF('S.D.PASTE SHEET'!B1560="","",'S.D.PASTE SHEET'!B1560)</f>
        <v/>
      </c>
      <c s="72" t="str">
        <f>IF('S.D.PASTE SHEET'!C1560="","",'S.D.PASTE SHEET'!C1560)</f>
        <v/>
      </c>
      <c s="73" t="str">
        <f>IF('S.D.PASTE SHEET'!D1560="","",'S.D.PASTE SHEET'!D1560)</f>
        <v/>
      </c>
      <c s="72" t="str">
        <f>IF('S.D.PASTE SHEET'!E1560="","",UPPER('S.D.PASTE SHEET'!E1560))</f>
        <v/>
      </c>
      <c s="72" t="str">
        <f>IF('S.D.PASTE SHEET'!F1560="","",'S.D.PASTE SHEET'!F1560)</f>
        <v/>
      </c>
      <c s="72" t="str">
        <f>IF('S.D.PASTE SHEET'!G1560="","",UPPER('S.D.PASTE SHEET'!G1560))</f>
        <v/>
      </c>
      <c s="72" t="str">
        <f>IF('S.D.PASTE SHEET'!H1560="","",UPPER('S.D.PASTE SHEET'!H1560))</f>
        <v/>
      </c>
      <c s="72" t="str">
        <f>IF('S.D.PASTE SHEET'!I1560="","",'S.D.PASTE SHEET'!I1560)</f>
        <v/>
      </c>
      <c s="73" t="str">
        <f>IF('S.D.PASTE SHEET'!J1560="","",'S.D.PASTE SHEET'!J1560)</f>
        <v/>
      </c>
      <c s="72" t="str">
        <f>IF('S.D.PASTE SHEET'!K1560="","",'S.D.PASTE SHEET'!K1560)</f>
        <v/>
      </c>
      <c s="72" t="str">
        <f>IF('S.D.PASTE SHEET'!L1560="","",'S.D.PASTE SHEET'!L1560)</f>
        <v/>
      </c>
      <c s="72" t="str">
        <f>IF('S.D.PASTE SHEET'!M1560="","",'S.D.PASTE SHEET'!M1560)</f>
        <v/>
      </c>
      <c s="72" t="str">
        <f>IF('S.D.PASTE SHEET'!N1560="","",'S.D.PASTE SHEET'!N1560)</f>
        <v/>
      </c>
      <c s="72" t="str">
        <f>IF('S.D.PASTE SHEET'!O1560="","",'S.D.PASTE SHEET'!O1560)</f>
        <v/>
      </c>
      <c s="72" t="str">
        <f>IF('S.D.PASTE SHEET'!P1560="","",'S.D.PASTE SHEET'!P1560)</f>
        <v/>
      </c>
      <c s="72" t="str">
        <f>IF('S.D.PASTE SHEET'!Q1560="","",'S.D.PASTE SHEET'!Q1560)</f>
        <v/>
      </c>
      <c s="72" t="str">
        <f>IF('S.D.PASTE SHEET'!R1560="","",'S.D.PASTE SHEET'!R1560)</f>
        <v/>
      </c>
      <c s="72" t="str">
        <f>IF('S.D.PASTE SHEET'!S1560="","",'S.D.PASTE SHEET'!S1560)</f>
        <v/>
      </c>
      <c s="72" t="str">
        <f>IF('S.D.PASTE SHEET'!T1560="","",'S.D.PASTE SHEET'!T1560)</f>
        <v/>
      </c>
      <c s="72" t="str">
        <f>IF('S.D.PASTE SHEET'!U1560="","",'S.D.PASTE SHEET'!U1560)</f>
        <v/>
      </c>
      <c s="72" t="str">
        <f>IF('S.D.PASTE SHEET'!V1560="","",'S.D.PASTE SHEET'!V1560)</f>
        <v/>
      </c>
      <c s="72" t="str">
        <f>IF('S.D.PASTE SHEET'!W1560="","",'S.D.PASTE SHEET'!W1560)</f>
        <v/>
      </c>
      <c s="72" t="str">
        <f>IF('S.D.PASTE SHEET'!X1560="","",'S.D.PASTE SHEET'!X1560)</f>
        <v/>
      </c>
      <c s="72" t="str">
        <f>IF('S.D.PASTE SHEET'!Y1560="","",'S.D.PASTE SHEET'!Y1560)</f>
        <v/>
      </c>
      <c s="72" t="str">
        <f>IF('S.D.PASTE SHEET'!Z1560="","",'S.D.PASTE SHEET'!Z1560)</f>
        <v/>
      </c>
      <c s="72" t="str">
        <f>IF('S.D.PASTE SHEET'!AA1560="","",'S.D.PASTE SHEET'!AA1560)</f>
        <v/>
      </c>
      <c s="72" t="str">
        <f>IF('S.D.PASTE SHEET'!AB1560="","",'S.D.PASTE SHEET'!AB1560)</f>
        <v/>
      </c>
      <c s="72" t="str">
        <f>IF('S.D.PASTE SHEET'!AC1560="","",'S.D.PASTE SHEET'!AC1560)</f>
        <v/>
      </c>
      <c s="72" t="str">
        <f>IF('S.D.PASTE SHEET'!AD1560="","",'S.D.PASTE SHEET'!AD1560)</f>
        <v/>
      </c>
      <c s="74"/>
      <c s="70" t="str">
        <f>IF(AK1560="","",IF(AK1560&gt;0,COUNT($AG$2:AG1560),""))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IF(BC1560="","",IF(BC1560&gt;0,COUNT($AY$2:AY1560),""))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1" spans="1:157" ht="15.75" customHeight="1">
      <c r="A1561" s="72" t="str">
        <f>IF('S.D.PASTE SHEET'!A1561="","",'S.D.PASTE SHEET'!A1561)</f>
        <v/>
      </c>
      <c s="72" t="str">
        <f>IF('S.D.PASTE SHEET'!B1561="","",'S.D.PASTE SHEET'!B1561)</f>
        <v/>
      </c>
      <c s="72" t="str">
        <f>IF('S.D.PASTE SHEET'!C1561="","",'S.D.PASTE SHEET'!C1561)</f>
        <v/>
      </c>
      <c s="73" t="str">
        <f>IF('S.D.PASTE SHEET'!D1561="","",'S.D.PASTE SHEET'!D1561)</f>
        <v/>
      </c>
      <c s="72" t="str">
        <f>IF('S.D.PASTE SHEET'!E1561="","",UPPER('S.D.PASTE SHEET'!E1561))</f>
        <v/>
      </c>
      <c s="72" t="str">
        <f>IF('S.D.PASTE SHEET'!F1561="","",'S.D.PASTE SHEET'!F1561)</f>
        <v/>
      </c>
      <c s="72" t="str">
        <f>IF('S.D.PASTE SHEET'!G1561="","",UPPER('S.D.PASTE SHEET'!G1561))</f>
        <v/>
      </c>
      <c s="72" t="str">
        <f>IF('S.D.PASTE SHEET'!H1561="","",UPPER('S.D.PASTE SHEET'!H1561))</f>
        <v/>
      </c>
      <c s="72" t="str">
        <f>IF('S.D.PASTE SHEET'!I1561="","",'S.D.PASTE SHEET'!I1561)</f>
        <v/>
      </c>
      <c s="73" t="str">
        <f>IF('S.D.PASTE SHEET'!J1561="","",'S.D.PASTE SHEET'!J1561)</f>
        <v/>
      </c>
      <c s="72" t="str">
        <f>IF('S.D.PASTE SHEET'!K1561="","",'S.D.PASTE SHEET'!K1561)</f>
        <v/>
      </c>
      <c s="72" t="str">
        <f>IF('S.D.PASTE SHEET'!L1561="","",'S.D.PASTE SHEET'!L1561)</f>
        <v/>
      </c>
      <c s="72" t="str">
        <f>IF('S.D.PASTE SHEET'!M1561="","",'S.D.PASTE SHEET'!M1561)</f>
        <v/>
      </c>
      <c s="72" t="str">
        <f>IF('S.D.PASTE SHEET'!N1561="","",'S.D.PASTE SHEET'!N1561)</f>
        <v/>
      </c>
      <c s="72" t="str">
        <f>IF('S.D.PASTE SHEET'!O1561="","",'S.D.PASTE SHEET'!O1561)</f>
        <v/>
      </c>
      <c s="72" t="str">
        <f>IF('S.D.PASTE SHEET'!P1561="","",'S.D.PASTE SHEET'!P1561)</f>
        <v/>
      </c>
      <c s="72" t="str">
        <f>IF('S.D.PASTE SHEET'!Q1561="","",'S.D.PASTE SHEET'!Q1561)</f>
        <v/>
      </c>
      <c s="72" t="str">
        <f>IF('S.D.PASTE SHEET'!R1561="","",'S.D.PASTE SHEET'!R1561)</f>
        <v/>
      </c>
      <c s="72" t="str">
        <f>IF('S.D.PASTE SHEET'!S1561="","",'S.D.PASTE SHEET'!S1561)</f>
        <v/>
      </c>
      <c s="72" t="str">
        <f>IF('S.D.PASTE SHEET'!T1561="","",'S.D.PASTE SHEET'!T1561)</f>
        <v/>
      </c>
      <c s="72" t="str">
        <f>IF('S.D.PASTE SHEET'!U1561="","",'S.D.PASTE SHEET'!U1561)</f>
        <v/>
      </c>
      <c s="72" t="str">
        <f>IF('S.D.PASTE SHEET'!V1561="","",'S.D.PASTE SHEET'!V1561)</f>
        <v/>
      </c>
      <c s="72" t="str">
        <f>IF('S.D.PASTE SHEET'!W1561="","",'S.D.PASTE SHEET'!W1561)</f>
        <v/>
      </c>
      <c s="72" t="str">
        <f>IF('S.D.PASTE SHEET'!X1561="","",'S.D.PASTE SHEET'!X1561)</f>
        <v/>
      </c>
      <c s="72" t="str">
        <f>IF('S.D.PASTE SHEET'!Y1561="","",'S.D.PASTE SHEET'!Y1561)</f>
        <v/>
      </c>
      <c s="72" t="str">
        <f>IF('S.D.PASTE SHEET'!Z1561="","",'S.D.PASTE SHEET'!Z1561)</f>
        <v/>
      </c>
      <c s="72" t="str">
        <f>IF('S.D.PASTE SHEET'!AA1561="","",'S.D.PASTE SHEET'!AA1561)</f>
        <v/>
      </c>
      <c s="72" t="str">
        <f>IF('S.D.PASTE SHEET'!AB1561="","",'S.D.PASTE SHEET'!AB1561)</f>
        <v/>
      </c>
      <c s="72" t="str">
        <f>IF('S.D.PASTE SHEET'!AC1561="","",'S.D.PASTE SHEET'!AC1561)</f>
        <v/>
      </c>
      <c s="72" t="str">
        <f>IF('S.D.PASTE SHEET'!AD1561="","",'S.D.PASTE SHEET'!AD1561)</f>
        <v/>
      </c>
      <c s="74"/>
      <c s="70" t="str">
        <f>IF(AK1561="","",IF(AK1561&gt;0,COUNT($AG$2:AG1561),""))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IF(BC1561="","",IF(BC1561&gt;0,COUNT($AY$2:AY1561),""))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2" spans="1:157" ht="15.75" customHeight="1">
      <c r="A1562" s="72" t="str">
        <f>IF('S.D.PASTE SHEET'!A1562="","",'S.D.PASTE SHEET'!A1562)</f>
        <v/>
      </c>
      <c s="72" t="str">
        <f>IF('S.D.PASTE SHEET'!B1562="","",'S.D.PASTE SHEET'!B1562)</f>
        <v/>
      </c>
      <c s="72" t="str">
        <f>IF('S.D.PASTE SHEET'!C1562="","",'S.D.PASTE SHEET'!C1562)</f>
        <v/>
      </c>
      <c s="73" t="str">
        <f>IF('S.D.PASTE SHEET'!D1562="","",'S.D.PASTE SHEET'!D1562)</f>
        <v/>
      </c>
      <c s="72" t="str">
        <f>IF('S.D.PASTE SHEET'!E1562="","",UPPER('S.D.PASTE SHEET'!E1562))</f>
        <v/>
      </c>
      <c s="72" t="str">
        <f>IF('S.D.PASTE SHEET'!F1562="","",'S.D.PASTE SHEET'!F1562)</f>
        <v/>
      </c>
      <c s="72" t="str">
        <f>IF('S.D.PASTE SHEET'!G1562="","",UPPER('S.D.PASTE SHEET'!G1562))</f>
        <v/>
      </c>
      <c s="72" t="str">
        <f>IF('S.D.PASTE SHEET'!H1562="","",UPPER('S.D.PASTE SHEET'!H1562))</f>
        <v/>
      </c>
      <c s="72" t="str">
        <f>IF('S.D.PASTE SHEET'!I1562="","",'S.D.PASTE SHEET'!I1562)</f>
        <v/>
      </c>
      <c s="73" t="str">
        <f>IF('S.D.PASTE SHEET'!J1562="","",'S.D.PASTE SHEET'!J1562)</f>
        <v/>
      </c>
      <c s="72" t="str">
        <f>IF('S.D.PASTE SHEET'!K1562="","",'S.D.PASTE SHEET'!K1562)</f>
        <v/>
      </c>
      <c s="72" t="str">
        <f>IF('S.D.PASTE SHEET'!L1562="","",'S.D.PASTE SHEET'!L1562)</f>
        <v/>
      </c>
      <c s="72" t="str">
        <f>IF('S.D.PASTE SHEET'!M1562="","",'S.D.PASTE SHEET'!M1562)</f>
        <v/>
      </c>
      <c s="72" t="str">
        <f>IF('S.D.PASTE SHEET'!N1562="","",'S.D.PASTE SHEET'!N1562)</f>
        <v/>
      </c>
      <c s="72" t="str">
        <f>IF('S.D.PASTE SHEET'!O1562="","",'S.D.PASTE SHEET'!O1562)</f>
        <v/>
      </c>
      <c s="72" t="str">
        <f>IF('S.D.PASTE SHEET'!P1562="","",'S.D.PASTE SHEET'!P1562)</f>
        <v/>
      </c>
      <c s="72" t="str">
        <f>IF('S.D.PASTE SHEET'!Q1562="","",'S.D.PASTE SHEET'!Q1562)</f>
        <v/>
      </c>
      <c s="72" t="str">
        <f>IF('S.D.PASTE SHEET'!R1562="","",'S.D.PASTE SHEET'!R1562)</f>
        <v/>
      </c>
      <c s="72" t="str">
        <f>IF('S.D.PASTE SHEET'!S1562="","",'S.D.PASTE SHEET'!S1562)</f>
        <v/>
      </c>
      <c s="72" t="str">
        <f>IF('S.D.PASTE SHEET'!T1562="","",'S.D.PASTE SHEET'!T1562)</f>
        <v/>
      </c>
      <c s="72" t="str">
        <f>IF('S.D.PASTE SHEET'!U1562="","",'S.D.PASTE SHEET'!U1562)</f>
        <v/>
      </c>
      <c s="72" t="str">
        <f>IF('S.D.PASTE SHEET'!V1562="","",'S.D.PASTE SHEET'!V1562)</f>
        <v/>
      </c>
      <c s="72" t="str">
        <f>IF('S.D.PASTE SHEET'!W1562="","",'S.D.PASTE SHEET'!W1562)</f>
        <v/>
      </c>
      <c s="72" t="str">
        <f>IF('S.D.PASTE SHEET'!X1562="","",'S.D.PASTE SHEET'!X1562)</f>
        <v/>
      </c>
      <c s="72" t="str">
        <f>IF('S.D.PASTE SHEET'!Y1562="","",'S.D.PASTE SHEET'!Y1562)</f>
        <v/>
      </c>
      <c s="72" t="str">
        <f>IF('S.D.PASTE SHEET'!Z1562="","",'S.D.PASTE SHEET'!Z1562)</f>
        <v/>
      </c>
      <c s="72" t="str">
        <f>IF('S.D.PASTE SHEET'!AA1562="","",'S.D.PASTE SHEET'!AA1562)</f>
        <v/>
      </c>
      <c s="72" t="str">
        <f>IF('S.D.PASTE SHEET'!AB1562="","",'S.D.PASTE SHEET'!AB1562)</f>
        <v/>
      </c>
      <c s="72" t="str">
        <f>IF('S.D.PASTE SHEET'!AC1562="","",'S.D.PASTE SHEET'!AC1562)</f>
        <v/>
      </c>
      <c s="72" t="str">
        <f>IF('S.D.PASTE SHEET'!AD1562="","",'S.D.PASTE SHEET'!AD1562)</f>
        <v/>
      </c>
      <c s="74"/>
      <c s="70" t="str">
        <f>IF(AK1562="","",IF(AK1562&gt;0,COUNT($AG$2:AG1562),""))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IF(BC1562="","",IF(BC1562&gt;0,COUNT($AY$2:AY1562),""))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3" spans="1:157" ht="15.75" customHeight="1">
      <c r="A1563" s="72" t="str">
        <f>IF('S.D.PASTE SHEET'!A1563="","",'S.D.PASTE SHEET'!A1563)</f>
        <v/>
      </c>
      <c s="72" t="str">
        <f>IF('S.D.PASTE SHEET'!B1563="","",'S.D.PASTE SHEET'!B1563)</f>
        <v/>
      </c>
      <c s="72" t="str">
        <f>IF('S.D.PASTE SHEET'!C1563="","",'S.D.PASTE SHEET'!C1563)</f>
        <v/>
      </c>
      <c s="73" t="str">
        <f>IF('S.D.PASTE SHEET'!D1563="","",'S.D.PASTE SHEET'!D1563)</f>
        <v/>
      </c>
      <c s="72" t="str">
        <f>IF('S.D.PASTE SHEET'!E1563="","",UPPER('S.D.PASTE SHEET'!E1563))</f>
        <v/>
      </c>
      <c s="72" t="str">
        <f>IF('S.D.PASTE SHEET'!F1563="","",'S.D.PASTE SHEET'!F1563)</f>
        <v/>
      </c>
      <c s="72" t="str">
        <f>IF('S.D.PASTE SHEET'!G1563="","",UPPER('S.D.PASTE SHEET'!G1563))</f>
        <v/>
      </c>
      <c s="72" t="str">
        <f>IF('S.D.PASTE SHEET'!H1563="","",UPPER('S.D.PASTE SHEET'!H1563))</f>
        <v/>
      </c>
      <c s="72" t="str">
        <f>IF('S.D.PASTE SHEET'!I1563="","",'S.D.PASTE SHEET'!I1563)</f>
        <v/>
      </c>
      <c s="73" t="str">
        <f>IF('S.D.PASTE SHEET'!J1563="","",'S.D.PASTE SHEET'!J1563)</f>
        <v/>
      </c>
      <c s="72" t="str">
        <f>IF('S.D.PASTE SHEET'!K1563="","",'S.D.PASTE SHEET'!K1563)</f>
        <v/>
      </c>
      <c s="72" t="str">
        <f>IF('S.D.PASTE SHEET'!L1563="","",'S.D.PASTE SHEET'!L1563)</f>
        <v/>
      </c>
      <c s="72" t="str">
        <f>IF('S.D.PASTE SHEET'!M1563="","",'S.D.PASTE SHEET'!M1563)</f>
        <v/>
      </c>
      <c s="72" t="str">
        <f>IF('S.D.PASTE SHEET'!N1563="","",'S.D.PASTE SHEET'!N1563)</f>
        <v/>
      </c>
      <c s="72" t="str">
        <f>IF('S.D.PASTE SHEET'!O1563="","",'S.D.PASTE SHEET'!O1563)</f>
        <v/>
      </c>
      <c s="72" t="str">
        <f>IF('S.D.PASTE SHEET'!P1563="","",'S.D.PASTE SHEET'!P1563)</f>
        <v/>
      </c>
      <c s="72" t="str">
        <f>IF('S.D.PASTE SHEET'!Q1563="","",'S.D.PASTE SHEET'!Q1563)</f>
        <v/>
      </c>
      <c s="72" t="str">
        <f>IF('S.D.PASTE SHEET'!R1563="","",'S.D.PASTE SHEET'!R1563)</f>
        <v/>
      </c>
      <c s="72" t="str">
        <f>IF('S.D.PASTE SHEET'!S1563="","",'S.D.PASTE SHEET'!S1563)</f>
        <v/>
      </c>
      <c s="72" t="str">
        <f>IF('S.D.PASTE SHEET'!T1563="","",'S.D.PASTE SHEET'!T1563)</f>
        <v/>
      </c>
      <c s="72" t="str">
        <f>IF('S.D.PASTE SHEET'!U1563="","",'S.D.PASTE SHEET'!U1563)</f>
        <v/>
      </c>
      <c s="72" t="str">
        <f>IF('S.D.PASTE SHEET'!V1563="","",'S.D.PASTE SHEET'!V1563)</f>
        <v/>
      </c>
      <c s="72" t="str">
        <f>IF('S.D.PASTE SHEET'!W1563="","",'S.D.PASTE SHEET'!W1563)</f>
        <v/>
      </c>
      <c s="72" t="str">
        <f>IF('S.D.PASTE SHEET'!X1563="","",'S.D.PASTE SHEET'!X1563)</f>
        <v/>
      </c>
      <c s="72" t="str">
        <f>IF('S.D.PASTE SHEET'!Y1563="","",'S.D.PASTE SHEET'!Y1563)</f>
        <v/>
      </c>
      <c s="72" t="str">
        <f>IF('S.D.PASTE SHEET'!Z1563="","",'S.D.PASTE SHEET'!Z1563)</f>
        <v/>
      </c>
      <c s="72" t="str">
        <f>IF('S.D.PASTE SHEET'!AA1563="","",'S.D.PASTE SHEET'!AA1563)</f>
        <v/>
      </c>
      <c s="72" t="str">
        <f>IF('S.D.PASTE SHEET'!AB1563="","",'S.D.PASTE SHEET'!AB1563)</f>
        <v/>
      </c>
      <c s="72" t="str">
        <f>IF('S.D.PASTE SHEET'!AC1563="","",'S.D.PASTE SHEET'!AC1563)</f>
        <v/>
      </c>
      <c s="72" t="str">
        <f>IF('S.D.PASTE SHEET'!AD1563="","",'S.D.PASTE SHEET'!AD1563)</f>
        <v/>
      </c>
      <c s="74"/>
      <c s="70" t="str">
        <f>IF(AK1563="","",IF(AK1563&gt;0,COUNT($AG$2:AG1563),""))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IF(BC1563="","",IF(BC1563&gt;0,COUNT($AY$2:AY1563),""))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4" spans="1:157" ht="15.75" customHeight="1">
      <c r="A1564" s="72" t="str">
        <f>IF('S.D.PASTE SHEET'!A1564="","",'S.D.PASTE SHEET'!A1564)</f>
        <v/>
      </c>
      <c s="72" t="str">
        <f>IF('S.D.PASTE SHEET'!B1564="","",'S.D.PASTE SHEET'!B1564)</f>
        <v/>
      </c>
      <c s="72" t="str">
        <f>IF('S.D.PASTE SHEET'!C1564="","",'S.D.PASTE SHEET'!C1564)</f>
        <v/>
      </c>
      <c s="73" t="str">
        <f>IF('S.D.PASTE SHEET'!D1564="","",'S.D.PASTE SHEET'!D1564)</f>
        <v/>
      </c>
      <c s="72" t="str">
        <f>IF('S.D.PASTE SHEET'!E1564="","",UPPER('S.D.PASTE SHEET'!E1564))</f>
        <v/>
      </c>
      <c s="72" t="str">
        <f>IF('S.D.PASTE SHEET'!F1564="","",'S.D.PASTE SHEET'!F1564)</f>
        <v/>
      </c>
      <c s="72" t="str">
        <f>IF('S.D.PASTE SHEET'!G1564="","",UPPER('S.D.PASTE SHEET'!G1564))</f>
        <v/>
      </c>
      <c s="72" t="str">
        <f>IF('S.D.PASTE SHEET'!H1564="","",UPPER('S.D.PASTE SHEET'!H1564))</f>
        <v/>
      </c>
      <c s="72" t="str">
        <f>IF('S.D.PASTE SHEET'!I1564="","",'S.D.PASTE SHEET'!I1564)</f>
        <v/>
      </c>
      <c s="73" t="str">
        <f>IF('S.D.PASTE SHEET'!J1564="","",'S.D.PASTE SHEET'!J1564)</f>
        <v/>
      </c>
      <c s="72" t="str">
        <f>IF('S.D.PASTE SHEET'!K1564="","",'S.D.PASTE SHEET'!K1564)</f>
        <v/>
      </c>
      <c s="72" t="str">
        <f>IF('S.D.PASTE SHEET'!L1564="","",'S.D.PASTE SHEET'!L1564)</f>
        <v/>
      </c>
      <c s="72" t="str">
        <f>IF('S.D.PASTE SHEET'!M1564="","",'S.D.PASTE SHEET'!M1564)</f>
        <v/>
      </c>
      <c s="72" t="str">
        <f>IF('S.D.PASTE SHEET'!N1564="","",'S.D.PASTE SHEET'!N1564)</f>
        <v/>
      </c>
      <c s="72" t="str">
        <f>IF('S.D.PASTE SHEET'!O1564="","",'S.D.PASTE SHEET'!O1564)</f>
        <v/>
      </c>
      <c s="72" t="str">
        <f>IF('S.D.PASTE SHEET'!P1564="","",'S.D.PASTE SHEET'!P1564)</f>
        <v/>
      </c>
      <c s="72" t="str">
        <f>IF('S.D.PASTE SHEET'!Q1564="","",'S.D.PASTE SHEET'!Q1564)</f>
        <v/>
      </c>
      <c s="72" t="str">
        <f>IF('S.D.PASTE SHEET'!R1564="","",'S.D.PASTE SHEET'!R1564)</f>
        <v/>
      </c>
      <c s="72" t="str">
        <f>IF('S.D.PASTE SHEET'!S1564="","",'S.D.PASTE SHEET'!S1564)</f>
        <v/>
      </c>
      <c s="72" t="str">
        <f>IF('S.D.PASTE SHEET'!T1564="","",'S.D.PASTE SHEET'!T1564)</f>
        <v/>
      </c>
      <c s="72" t="str">
        <f>IF('S.D.PASTE SHEET'!U1564="","",'S.D.PASTE SHEET'!U1564)</f>
        <v/>
      </c>
      <c s="72" t="str">
        <f>IF('S.D.PASTE SHEET'!V1564="","",'S.D.PASTE SHEET'!V1564)</f>
        <v/>
      </c>
      <c s="72" t="str">
        <f>IF('S.D.PASTE SHEET'!W1564="","",'S.D.PASTE SHEET'!W1564)</f>
        <v/>
      </c>
      <c s="72" t="str">
        <f>IF('S.D.PASTE SHEET'!X1564="","",'S.D.PASTE SHEET'!X1564)</f>
        <v/>
      </c>
      <c s="72" t="str">
        <f>IF('S.D.PASTE SHEET'!Y1564="","",'S.D.PASTE SHEET'!Y1564)</f>
        <v/>
      </c>
      <c s="72" t="str">
        <f>IF('S.D.PASTE SHEET'!Z1564="","",'S.D.PASTE SHEET'!Z1564)</f>
        <v/>
      </c>
      <c s="72" t="str">
        <f>IF('S.D.PASTE SHEET'!AA1564="","",'S.D.PASTE SHEET'!AA1564)</f>
        <v/>
      </c>
      <c s="72" t="str">
        <f>IF('S.D.PASTE SHEET'!AB1564="","",'S.D.PASTE SHEET'!AB1564)</f>
        <v/>
      </c>
      <c s="72" t="str">
        <f>IF('S.D.PASTE SHEET'!AC1564="","",'S.D.PASTE SHEET'!AC1564)</f>
        <v/>
      </c>
      <c s="72" t="str">
        <f>IF('S.D.PASTE SHEET'!AD1564="","",'S.D.PASTE SHEET'!AD1564)</f>
        <v/>
      </c>
      <c s="74"/>
      <c s="70" t="str">
        <f>IF(AK1564="","",IF(AK1564&gt;0,COUNT($AG$2:AG1564),""))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IF(BC1564="","",IF(BC1564&gt;0,COUNT($AY$2:AY1564),""))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5" spans="1:157" ht="15.75" customHeight="1">
      <c r="A1565" s="72" t="str">
        <f>IF('S.D.PASTE SHEET'!A1565="","",'S.D.PASTE SHEET'!A1565)</f>
        <v/>
      </c>
      <c s="72" t="str">
        <f>IF('S.D.PASTE SHEET'!B1565="","",'S.D.PASTE SHEET'!B1565)</f>
        <v/>
      </c>
      <c s="72" t="str">
        <f>IF('S.D.PASTE SHEET'!C1565="","",'S.D.PASTE SHEET'!C1565)</f>
        <v/>
      </c>
      <c s="73" t="str">
        <f>IF('S.D.PASTE SHEET'!D1565="","",'S.D.PASTE SHEET'!D1565)</f>
        <v/>
      </c>
      <c s="72" t="str">
        <f>IF('S.D.PASTE SHEET'!E1565="","",UPPER('S.D.PASTE SHEET'!E1565))</f>
        <v/>
      </c>
      <c s="72" t="str">
        <f>IF('S.D.PASTE SHEET'!F1565="","",'S.D.PASTE SHEET'!F1565)</f>
        <v/>
      </c>
      <c s="72" t="str">
        <f>IF('S.D.PASTE SHEET'!G1565="","",UPPER('S.D.PASTE SHEET'!G1565))</f>
        <v/>
      </c>
      <c s="72" t="str">
        <f>IF('S.D.PASTE SHEET'!H1565="","",UPPER('S.D.PASTE SHEET'!H1565))</f>
        <v/>
      </c>
      <c s="72" t="str">
        <f>IF('S.D.PASTE SHEET'!I1565="","",'S.D.PASTE SHEET'!I1565)</f>
        <v/>
      </c>
      <c s="73" t="str">
        <f>IF('S.D.PASTE SHEET'!J1565="","",'S.D.PASTE SHEET'!J1565)</f>
        <v/>
      </c>
      <c s="72" t="str">
        <f>IF('S.D.PASTE SHEET'!K1565="","",'S.D.PASTE SHEET'!K1565)</f>
        <v/>
      </c>
      <c s="72" t="str">
        <f>IF('S.D.PASTE SHEET'!L1565="","",'S.D.PASTE SHEET'!L1565)</f>
        <v/>
      </c>
      <c s="72" t="str">
        <f>IF('S.D.PASTE SHEET'!M1565="","",'S.D.PASTE SHEET'!M1565)</f>
        <v/>
      </c>
      <c s="72" t="str">
        <f>IF('S.D.PASTE SHEET'!N1565="","",'S.D.PASTE SHEET'!N1565)</f>
        <v/>
      </c>
      <c s="72" t="str">
        <f>IF('S.D.PASTE SHEET'!O1565="","",'S.D.PASTE SHEET'!O1565)</f>
        <v/>
      </c>
      <c s="72" t="str">
        <f>IF('S.D.PASTE SHEET'!P1565="","",'S.D.PASTE SHEET'!P1565)</f>
        <v/>
      </c>
      <c s="72" t="str">
        <f>IF('S.D.PASTE SHEET'!Q1565="","",'S.D.PASTE SHEET'!Q1565)</f>
        <v/>
      </c>
      <c s="72" t="str">
        <f>IF('S.D.PASTE SHEET'!R1565="","",'S.D.PASTE SHEET'!R1565)</f>
        <v/>
      </c>
      <c s="72" t="str">
        <f>IF('S.D.PASTE SHEET'!S1565="","",'S.D.PASTE SHEET'!S1565)</f>
        <v/>
      </c>
      <c s="72" t="str">
        <f>IF('S.D.PASTE SHEET'!T1565="","",'S.D.PASTE SHEET'!T1565)</f>
        <v/>
      </c>
      <c s="72" t="str">
        <f>IF('S.D.PASTE SHEET'!U1565="","",'S.D.PASTE SHEET'!U1565)</f>
        <v/>
      </c>
      <c s="72" t="str">
        <f>IF('S.D.PASTE SHEET'!V1565="","",'S.D.PASTE SHEET'!V1565)</f>
        <v/>
      </c>
      <c s="72" t="str">
        <f>IF('S.D.PASTE SHEET'!W1565="","",'S.D.PASTE SHEET'!W1565)</f>
        <v/>
      </c>
      <c s="72" t="str">
        <f>IF('S.D.PASTE SHEET'!X1565="","",'S.D.PASTE SHEET'!X1565)</f>
        <v/>
      </c>
      <c s="72" t="str">
        <f>IF('S.D.PASTE SHEET'!Y1565="","",'S.D.PASTE SHEET'!Y1565)</f>
        <v/>
      </c>
      <c s="72" t="str">
        <f>IF('S.D.PASTE SHEET'!Z1565="","",'S.D.PASTE SHEET'!Z1565)</f>
        <v/>
      </c>
      <c s="72" t="str">
        <f>IF('S.D.PASTE SHEET'!AA1565="","",'S.D.PASTE SHEET'!AA1565)</f>
        <v/>
      </c>
      <c s="72" t="str">
        <f>IF('S.D.PASTE SHEET'!AB1565="","",'S.D.PASTE SHEET'!AB1565)</f>
        <v/>
      </c>
      <c s="72" t="str">
        <f>IF('S.D.PASTE SHEET'!AC1565="","",'S.D.PASTE SHEET'!AC1565)</f>
        <v/>
      </c>
      <c s="72" t="str">
        <f>IF('S.D.PASTE SHEET'!AD1565="","",'S.D.PASTE SHEET'!AD1565)</f>
        <v/>
      </c>
      <c s="74"/>
      <c s="70" t="str">
        <f>IF(AK1565="","",IF(AK1565&gt;0,COUNT($AG$2:AG1565),""))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IF(BC1565="","",IF(BC1565&gt;0,COUNT($AY$2:AY1565),""))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6" spans="1:157" ht="15.75" customHeight="1">
      <c r="A1566" s="72" t="str">
        <f>IF('S.D.PASTE SHEET'!A1566="","",'S.D.PASTE SHEET'!A1566)</f>
        <v/>
      </c>
      <c s="72" t="str">
        <f>IF('S.D.PASTE SHEET'!B1566="","",'S.D.PASTE SHEET'!B1566)</f>
        <v/>
      </c>
      <c s="72" t="str">
        <f>IF('S.D.PASTE SHEET'!C1566="","",'S.D.PASTE SHEET'!C1566)</f>
        <v/>
      </c>
      <c s="73" t="str">
        <f>IF('S.D.PASTE SHEET'!D1566="","",'S.D.PASTE SHEET'!D1566)</f>
        <v/>
      </c>
      <c s="72" t="str">
        <f>IF('S.D.PASTE SHEET'!E1566="","",UPPER('S.D.PASTE SHEET'!E1566))</f>
        <v/>
      </c>
      <c s="72" t="str">
        <f>IF('S.D.PASTE SHEET'!F1566="","",'S.D.PASTE SHEET'!F1566)</f>
        <v/>
      </c>
      <c s="72" t="str">
        <f>IF('S.D.PASTE SHEET'!G1566="","",UPPER('S.D.PASTE SHEET'!G1566))</f>
        <v/>
      </c>
      <c s="72" t="str">
        <f>IF('S.D.PASTE SHEET'!H1566="","",UPPER('S.D.PASTE SHEET'!H1566))</f>
        <v/>
      </c>
      <c s="72" t="str">
        <f>IF('S.D.PASTE SHEET'!I1566="","",'S.D.PASTE SHEET'!I1566)</f>
        <v/>
      </c>
      <c s="73" t="str">
        <f>IF('S.D.PASTE SHEET'!J1566="","",'S.D.PASTE SHEET'!J1566)</f>
        <v/>
      </c>
      <c s="72" t="str">
        <f>IF('S.D.PASTE SHEET'!K1566="","",'S.D.PASTE SHEET'!K1566)</f>
        <v/>
      </c>
      <c s="72" t="str">
        <f>IF('S.D.PASTE SHEET'!L1566="","",'S.D.PASTE SHEET'!L1566)</f>
        <v/>
      </c>
      <c s="72" t="str">
        <f>IF('S.D.PASTE SHEET'!M1566="","",'S.D.PASTE SHEET'!M1566)</f>
        <v/>
      </c>
      <c s="72" t="str">
        <f>IF('S.D.PASTE SHEET'!N1566="","",'S.D.PASTE SHEET'!N1566)</f>
        <v/>
      </c>
      <c s="72" t="str">
        <f>IF('S.D.PASTE SHEET'!O1566="","",'S.D.PASTE SHEET'!O1566)</f>
        <v/>
      </c>
      <c s="72" t="str">
        <f>IF('S.D.PASTE SHEET'!P1566="","",'S.D.PASTE SHEET'!P1566)</f>
        <v/>
      </c>
      <c s="72" t="str">
        <f>IF('S.D.PASTE SHEET'!Q1566="","",'S.D.PASTE SHEET'!Q1566)</f>
        <v/>
      </c>
      <c s="72" t="str">
        <f>IF('S.D.PASTE SHEET'!R1566="","",'S.D.PASTE SHEET'!R1566)</f>
        <v/>
      </c>
      <c s="72" t="str">
        <f>IF('S.D.PASTE SHEET'!S1566="","",'S.D.PASTE SHEET'!S1566)</f>
        <v/>
      </c>
      <c s="72" t="str">
        <f>IF('S.D.PASTE SHEET'!T1566="","",'S.D.PASTE SHEET'!T1566)</f>
        <v/>
      </c>
      <c s="72" t="str">
        <f>IF('S.D.PASTE SHEET'!U1566="","",'S.D.PASTE SHEET'!U1566)</f>
        <v/>
      </c>
      <c s="72" t="str">
        <f>IF('S.D.PASTE SHEET'!V1566="","",'S.D.PASTE SHEET'!V1566)</f>
        <v/>
      </c>
      <c s="72" t="str">
        <f>IF('S.D.PASTE SHEET'!W1566="","",'S.D.PASTE SHEET'!W1566)</f>
        <v/>
      </c>
      <c s="72" t="str">
        <f>IF('S.D.PASTE SHEET'!X1566="","",'S.D.PASTE SHEET'!X1566)</f>
        <v/>
      </c>
      <c s="72" t="str">
        <f>IF('S.D.PASTE SHEET'!Y1566="","",'S.D.PASTE SHEET'!Y1566)</f>
        <v/>
      </c>
      <c s="72" t="str">
        <f>IF('S.D.PASTE SHEET'!Z1566="","",'S.D.PASTE SHEET'!Z1566)</f>
        <v/>
      </c>
      <c s="72" t="str">
        <f>IF('S.D.PASTE SHEET'!AA1566="","",'S.D.PASTE SHEET'!AA1566)</f>
        <v/>
      </c>
      <c s="72" t="str">
        <f>IF('S.D.PASTE SHEET'!AB1566="","",'S.D.PASTE SHEET'!AB1566)</f>
        <v/>
      </c>
      <c s="72" t="str">
        <f>IF('S.D.PASTE SHEET'!AC1566="","",'S.D.PASTE SHEET'!AC1566)</f>
        <v/>
      </c>
      <c s="72" t="str">
        <f>IF('S.D.PASTE SHEET'!AD1566="","",'S.D.PASTE SHEET'!AD1566)</f>
        <v/>
      </c>
      <c s="74"/>
      <c s="70" t="str">
        <f>IF(AK1566="","",IF(AK1566&gt;0,COUNT($AG$2:AG1566),""))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IF(BC1566="","",IF(BC1566&gt;0,COUNT($AY$2:AY1566),""))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7" spans="1:157" ht="15.75" customHeight="1">
      <c r="A1567" s="72" t="str">
        <f>IF('S.D.PASTE SHEET'!A1567="","",'S.D.PASTE SHEET'!A1567)</f>
        <v/>
      </c>
      <c s="72" t="str">
        <f>IF('S.D.PASTE SHEET'!B1567="","",'S.D.PASTE SHEET'!B1567)</f>
        <v/>
      </c>
      <c s="72" t="str">
        <f>IF('S.D.PASTE SHEET'!C1567="","",'S.D.PASTE SHEET'!C1567)</f>
        <v/>
      </c>
      <c s="73" t="str">
        <f>IF('S.D.PASTE SHEET'!D1567="","",'S.D.PASTE SHEET'!D1567)</f>
        <v/>
      </c>
      <c s="72" t="str">
        <f>IF('S.D.PASTE SHEET'!E1567="","",UPPER('S.D.PASTE SHEET'!E1567))</f>
        <v/>
      </c>
      <c s="72" t="str">
        <f>IF('S.D.PASTE SHEET'!F1567="","",'S.D.PASTE SHEET'!F1567)</f>
        <v/>
      </c>
      <c s="72" t="str">
        <f>IF('S.D.PASTE SHEET'!G1567="","",UPPER('S.D.PASTE SHEET'!G1567))</f>
        <v/>
      </c>
      <c s="72" t="str">
        <f>IF('S.D.PASTE SHEET'!H1567="","",UPPER('S.D.PASTE SHEET'!H1567))</f>
        <v/>
      </c>
      <c s="72" t="str">
        <f>IF('S.D.PASTE SHEET'!I1567="","",'S.D.PASTE SHEET'!I1567)</f>
        <v/>
      </c>
      <c s="73" t="str">
        <f>IF('S.D.PASTE SHEET'!J1567="","",'S.D.PASTE SHEET'!J1567)</f>
        <v/>
      </c>
      <c s="72" t="str">
        <f>IF('S.D.PASTE SHEET'!K1567="","",'S.D.PASTE SHEET'!K1567)</f>
        <v/>
      </c>
      <c s="72" t="str">
        <f>IF('S.D.PASTE SHEET'!L1567="","",'S.D.PASTE SHEET'!L1567)</f>
        <v/>
      </c>
      <c s="72" t="str">
        <f>IF('S.D.PASTE SHEET'!M1567="","",'S.D.PASTE SHEET'!M1567)</f>
        <v/>
      </c>
      <c s="72" t="str">
        <f>IF('S.D.PASTE SHEET'!N1567="","",'S.D.PASTE SHEET'!N1567)</f>
        <v/>
      </c>
      <c s="72" t="str">
        <f>IF('S.D.PASTE SHEET'!O1567="","",'S.D.PASTE SHEET'!O1567)</f>
        <v/>
      </c>
      <c s="72" t="str">
        <f>IF('S.D.PASTE SHEET'!P1567="","",'S.D.PASTE SHEET'!P1567)</f>
        <v/>
      </c>
      <c s="72" t="str">
        <f>IF('S.D.PASTE SHEET'!Q1567="","",'S.D.PASTE SHEET'!Q1567)</f>
        <v/>
      </c>
      <c s="72" t="str">
        <f>IF('S.D.PASTE SHEET'!R1567="","",'S.D.PASTE SHEET'!R1567)</f>
        <v/>
      </c>
      <c s="72" t="str">
        <f>IF('S.D.PASTE SHEET'!S1567="","",'S.D.PASTE SHEET'!S1567)</f>
        <v/>
      </c>
      <c s="72" t="str">
        <f>IF('S.D.PASTE SHEET'!T1567="","",'S.D.PASTE SHEET'!T1567)</f>
        <v/>
      </c>
      <c s="72" t="str">
        <f>IF('S.D.PASTE SHEET'!U1567="","",'S.D.PASTE SHEET'!U1567)</f>
        <v/>
      </c>
      <c s="72" t="str">
        <f>IF('S.D.PASTE SHEET'!V1567="","",'S.D.PASTE SHEET'!V1567)</f>
        <v/>
      </c>
      <c s="72" t="str">
        <f>IF('S.D.PASTE SHEET'!W1567="","",'S.D.PASTE SHEET'!W1567)</f>
        <v/>
      </c>
      <c s="72" t="str">
        <f>IF('S.D.PASTE SHEET'!X1567="","",'S.D.PASTE SHEET'!X1567)</f>
        <v/>
      </c>
      <c s="72" t="str">
        <f>IF('S.D.PASTE SHEET'!Y1567="","",'S.D.PASTE SHEET'!Y1567)</f>
        <v/>
      </c>
      <c s="72" t="str">
        <f>IF('S.D.PASTE SHEET'!Z1567="","",'S.D.PASTE SHEET'!Z1567)</f>
        <v/>
      </c>
      <c s="72" t="str">
        <f>IF('S.D.PASTE SHEET'!AA1567="","",'S.D.PASTE SHEET'!AA1567)</f>
        <v/>
      </c>
      <c s="72" t="str">
        <f>IF('S.D.PASTE SHEET'!AB1567="","",'S.D.PASTE SHEET'!AB1567)</f>
        <v/>
      </c>
      <c s="72" t="str">
        <f>IF('S.D.PASTE SHEET'!AC1567="","",'S.D.PASTE SHEET'!AC1567)</f>
        <v/>
      </c>
      <c s="72" t="str">
        <f>IF('S.D.PASTE SHEET'!AD1567="","",'S.D.PASTE SHEET'!AD1567)</f>
        <v/>
      </c>
      <c s="74"/>
      <c s="70" t="str">
        <f>IF(AK1567="","",IF(AK1567&gt;0,COUNT($AG$2:AG1567),""))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IF(BC1567="","",IF(BC1567&gt;0,COUNT($AY$2:AY1567),""))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8" spans="1:157" ht="15.75" customHeight="1">
      <c r="A1568" s="72" t="str">
        <f>IF('S.D.PASTE SHEET'!A1568="","",'S.D.PASTE SHEET'!A1568)</f>
        <v/>
      </c>
      <c s="72" t="str">
        <f>IF('S.D.PASTE SHEET'!B1568="","",'S.D.PASTE SHEET'!B1568)</f>
        <v/>
      </c>
      <c s="72" t="str">
        <f>IF('S.D.PASTE SHEET'!C1568="","",'S.D.PASTE SHEET'!C1568)</f>
        <v/>
      </c>
      <c s="73" t="str">
        <f>IF('S.D.PASTE SHEET'!D1568="","",'S.D.PASTE SHEET'!D1568)</f>
        <v/>
      </c>
      <c s="72" t="str">
        <f>IF('S.D.PASTE SHEET'!E1568="","",UPPER('S.D.PASTE SHEET'!E1568))</f>
        <v/>
      </c>
      <c s="72" t="str">
        <f>IF('S.D.PASTE SHEET'!F1568="","",'S.D.PASTE SHEET'!F1568)</f>
        <v/>
      </c>
      <c s="72" t="str">
        <f>IF('S.D.PASTE SHEET'!G1568="","",UPPER('S.D.PASTE SHEET'!G1568))</f>
        <v/>
      </c>
      <c s="72" t="str">
        <f>IF('S.D.PASTE SHEET'!H1568="","",UPPER('S.D.PASTE SHEET'!H1568))</f>
        <v/>
      </c>
      <c s="72" t="str">
        <f>IF('S.D.PASTE SHEET'!I1568="","",'S.D.PASTE SHEET'!I1568)</f>
        <v/>
      </c>
      <c s="73" t="str">
        <f>IF('S.D.PASTE SHEET'!J1568="","",'S.D.PASTE SHEET'!J1568)</f>
        <v/>
      </c>
      <c s="72" t="str">
        <f>IF('S.D.PASTE SHEET'!K1568="","",'S.D.PASTE SHEET'!K1568)</f>
        <v/>
      </c>
      <c s="72" t="str">
        <f>IF('S.D.PASTE SHEET'!L1568="","",'S.D.PASTE SHEET'!L1568)</f>
        <v/>
      </c>
      <c s="72" t="str">
        <f>IF('S.D.PASTE SHEET'!M1568="","",'S.D.PASTE SHEET'!M1568)</f>
        <v/>
      </c>
      <c s="72" t="str">
        <f>IF('S.D.PASTE SHEET'!N1568="","",'S.D.PASTE SHEET'!N1568)</f>
        <v/>
      </c>
      <c s="72" t="str">
        <f>IF('S.D.PASTE SHEET'!O1568="","",'S.D.PASTE SHEET'!O1568)</f>
        <v/>
      </c>
      <c s="72" t="str">
        <f>IF('S.D.PASTE SHEET'!P1568="","",'S.D.PASTE SHEET'!P1568)</f>
        <v/>
      </c>
      <c s="72" t="str">
        <f>IF('S.D.PASTE SHEET'!Q1568="","",'S.D.PASTE SHEET'!Q1568)</f>
        <v/>
      </c>
      <c s="72" t="str">
        <f>IF('S.D.PASTE SHEET'!R1568="","",'S.D.PASTE SHEET'!R1568)</f>
        <v/>
      </c>
      <c s="72" t="str">
        <f>IF('S.D.PASTE SHEET'!S1568="","",'S.D.PASTE SHEET'!S1568)</f>
        <v/>
      </c>
      <c s="72" t="str">
        <f>IF('S.D.PASTE SHEET'!T1568="","",'S.D.PASTE SHEET'!T1568)</f>
        <v/>
      </c>
      <c s="72" t="str">
        <f>IF('S.D.PASTE SHEET'!U1568="","",'S.D.PASTE SHEET'!U1568)</f>
        <v/>
      </c>
      <c s="72" t="str">
        <f>IF('S.D.PASTE SHEET'!V1568="","",'S.D.PASTE SHEET'!V1568)</f>
        <v/>
      </c>
      <c s="72" t="str">
        <f>IF('S.D.PASTE SHEET'!W1568="","",'S.D.PASTE SHEET'!W1568)</f>
        <v/>
      </c>
      <c s="72" t="str">
        <f>IF('S.D.PASTE SHEET'!X1568="","",'S.D.PASTE SHEET'!X1568)</f>
        <v/>
      </c>
      <c s="72" t="str">
        <f>IF('S.D.PASTE SHEET'!Y1568="","",'S.D.PASTE SHEET'!Y1568)</f>
        <v/>
      </c>
      <c s="72" t="str">
        <f>IF('S.D.PASTE SHEET'!Z1568="","",'S.D.PASTE SHEET'!Z1568)</f>
        <v/>
      </c>
      <c s="72" t="str">
        <f>IF('S.D.PASTE SHEET'!AA1568="","",'S.D.PASTE SHEET'!AA1568)</f>
        <v/>
      </c>
      <c s="72" t="str">
        <f>IF('S.D.PASTE SHEET'!AB1568="","",'S.D.PASTE SHEET'!AB1568)</f>
        <v/>
      </c>
      <c s="72" t="str">
        <f>IF('S.D.PASTE SHEET'!AC1568="","",'S.D.PASTE SHEET'!AC1568)</f>
        <v/>
      </c>
      <c s="72" t="str">
        <f>IF('S.D.PASTE SHEET'!AD1568="","",'S.D.PASTE SHEET'!AD1568)</f>
        <v/>
      </c>
      <c s="74"/>
      <c s="70" t="str">
        <f>IF(AK1568="","",IF(AK1568&gt;0,COUNT($AG$2:AG1568),""))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IF(BC1568="","",IF(BC1568&gt;0,COUNT($AY$2:AY1568),""))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69" spans="1:157" ht="15.75" customHeight="1">
      <c r="A1569" s="72" t="str">
        <f>IF('S.D.PASTE SHEET'!A1569="","",'S.D.PASTE SHEET'!A1569)</f>
        <v/>
      </c>
      <c s="72" t="str">
        <f>IF('S.D.PASTE SHEET'!B1569="","",'S.D.PASTE SHEET'!B1569)</f>
        <v/>
      </c>
      <c s="72" t="str">
        <f>IF('S.D.PASTE SHEET'!C1569="","",'S.D.PASTE SHEET'!C1569)</f>
        <v/>
      </c>
      <c s="73" t="str">
        <f>IF('S.D.PASTE SHEET'!D1569="","",'S.D.PASTE SHEET'!D1569)</f>
        <v/>
      </c>
      <c s="72" t="str">
        <f>IF('S.D.PASTE SHEET'!E1569="","",UPPER('S.D.PASTE SHEET'!E1569))</f>
        <v/>
      </c>
      <c s="72" t="str">
        <f>IF('S.D.PASTE SHEET'!F1569="","",'S.D.PASTE SHEET'!F1569)</f>
        <v/>
      </c>
      <c s="72" t="str">
        <f>IF('S.D.PASTE SHEET'!G1569="","",UPPER('S.D.PASTE SHEET'!G1569))</f>
        <v/>
      </c>
      <c s="72" t="str">
        <f>IF('S.D.PASTE SHEET'!H1569="","",UPPER('S.D.PASTE SHEET'!H1569))</f>
        <v/>
      </c>
      <c s="72" t="str">
        <f>IF('S.D.PASTE SHEET'!I1569="","",'S.D.PASTE SHEET'!I1569)</f>
        <v/>
      </c>
      <c s="73" t="str">
        <f>IF('S.D.PASTE SHEET'!J1569="","",'S.D.PASTE SHEET'!J1569)</f>
        <v/>
      </c>
      <c s="72" t="str">
        <f>IF('S.D.PASTE SHEET'!K1569="","",'S.D.PASTE SHEET'!K1569)</f>
        <v/>
      </c>
      <c s="72" t="str">
        <f>IF('S.D.PASTE SHEET'!L1569="","",'S.D.PASTE SHEET'!L1569)</f>
        <v/>
      </c>
      <c s="72" t="str">
        <f>IF('S.D.PASTE SHEET'!M1569="","",'S.D.PASTE SHEET'!M1569)</f>
        <v/>
      </c>
      <c s="72" t="str">
        <f>IF('S.D.PASTE SHEET'!N1569="","",'S.D.PASTE SHEET'!N1569)</f>
        <v/>
      </c>
      <c s="72" t="str">
        <f>IF('S.D.PASTE SHEET'!O1569="","",'S.D.PASTE SHEET'!O1569)</f>
        <v/>
      </c>
      <c s="72" t="str">
        <f>IF('S.D.PASTE SHEET'!P1569="","",'S.D.PASTE SHEET'!P1569)</f>
        <v/>
      </c>
      <c s="72" t="str">
        <f>IF('S.D.PASTE SHEET'!Q1569="","",'S.D.PASTE SHEET'!Q1569)</f>
        <v/>
      </c>
      <c s="72" t="str">
        <f>IF('S.D.PASTE SHEET'!R1569="","",'S.D.PASTE SHEET'!R1569)</f>
        <v/>
      </c>
      <c s="72" t="str">
        <f>IF('S.D.PASTE SHEET'!S1569="","",'S.D.PASTE SHEET'!S1569)</f>
        <v/>
      </c>
      <c s="72" t="str">
        <f>IF('S.D.PASTE SHEET'!T1569="","",'S.D.PASTE SHEET'!T1569)</f>
        <v/>
      </c>
      <c s="72" t="str">
        <f>IF('S.D.PASTE SHEET'!U1569="","",'S.D.PASTE SHEET'!U1569)</f>
        <v/>
      </c>
      <c s="72" t="str">
        <f>IF('S.D.PASTE SHEET'!V1569="","",'S.D.PASTE SHEET'!V1569)</f>
        <v/>
      </c>
      <c s="72" t="str">
        <f>IF('S.D.PASTE SHEET'!W1569="","",'S.D.PASTE SHEET'!W1569)</f>
        <v/>
      </c>
      <c s="72" t="str">
        <f>IF('S.D.PASTE SHEET'!X1569="","",'S.D.PASTE SHEET'!X1569)</f>
        <v/>
      </c>
      <c s="72" t="str">
        <f>IF('S.D.PASTE SHEET'!Y1569="","",'S.D.PASTE SHEET'!Y1569)</f>
        <v/>
      </c>
      <c s="72" t="str">
        <f>IF('S.D.PASTE SHEET'!Z1569="","",'S.D.PASTE SHEET'!Z1569)</f>
        <v/>
      </c>
      <c s="72" t="str">
        <f>IF('S.D.PASTE SHEET'!AA1569="","",'S.D.PASTE SHEET'!AA1569)</f>
        <v/>
      </c>
      <c s="72" t="str">
        <f>IF('S.D.PASTE SHEET'!AB1569="","",'S.D.PASTE SHEET'!AB1569)</f>
        <v/>
      </c>
      <c s="72" t="str">
        <f>IF('S.D.PASTE SHEET'!AC1569="","",'S.D.PASTE SHEET'!AC1569)</f>
        <v/>
      </c>
      <c s="72" t="str">
        <f>IF('S.D.PASTE SHEET'!AD1569="","",'S.D.PASTE SHEET'!AD1569)</f>
        <v/>
      </c>
      <c s="74"/>
      <c s="70" t="str">
        <f>IF(AK1569="","",IF(AK1569&gt;0,COUNT($AG$2:AG1569),""))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IF(BC1569="","",IF(BC1569&gt;0,COUNT($AY$2:AY1569),""))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0" spans="1:157" ht="15.75" customHeight="1">
      <c r="A1570" s="72" t="str">
        <f>IF('S.D.PASTE SHEET'!A1570="","",'S.D.PASTE SHEET'!A1570)</f>
        <v/>
      </c>
      <c s="72" t="str">
        <f>IF('S.D.PASTE SHEET'!B1570="","",'S.D.PASTE SHEET'!B1570)</f>
        <v/>
      </c>
      <c s="72" t="str">
        <f>IF('S.D.PASTE SHEET'!C1570="","",'S.D.PASTE SHEET'!C1570)</f>
        <v/>
      </c>
      <c s="73" t="str">
        <f>IF('S.D.PASTE SHEET'!D1570="","",'S.D.PASTE SHEET'!D1570)</f>
        <v/>
      </c>
      <c s="72" t="str">
        <f>IF('S.D.PASTE SHEET'!E1570="","",UPPER('S.D.PASTE SHEET'!E1570))</f>
        <v/>
      </c>
      <c s="72" t="str">
        <f>IF('S.D.PASTE SHEET'!F1570="","",'S.D.PASTE SHEET'!F1570)</f>
        <v/>
      </c>
      <c s="72" t="str">
        <f>IF('S.D.PASTE SHEET'!G1570="","",UPPER('S.D.PASTE SHEET'!G1570))</f>
        <v/>
      </c>
      <c s="72" t="str">
        <f>IF('S.D.PASTE SHEET'!H1570="","",UPPER('S.D.PASTE SHEET'!H1570))</f>
        <v/>
      </c>
      <c s="72" t="str">
        <f>IF('S.D.PASTE SHEET'!I1570="","",'S.D.PASTE SHEET'!I1570)</f>
        <v/>
      </c>
      <c s="73" t="str">
        <f>IF('S.D.PASTE SHEET'!J1570="","",'S.D.PASTE SHEET'!J1570)</f>
        <v/>
      </c>
      <c s="72" t="str">
        <f>IF('S.D.PASTE SHEET'!K1570="","",'S.D.PASTE SHEET'!K1570)</f>
        <v/>
      </c>
      <c s="72" t="str">
        <f>IF('S.D.PASTE SHEET'!L1570="","",'S.D.PASTE SHEET'!L1570)</f>
        <v/>
      </c>
      <c s="72" t="str">
        <f>IF('S.D.PASTE SHEET'!M1570="","",'S.D.PASTE SHEET'!M1570)</f>
        <v/>
      </c>
      <c s="72" t="str">
        <f>IF('S.D.PASTE SHEET'!N1570="","",'S.D.PASTE SHEET'!N1570)</f>
        <v/>
      </c>
      <c s="72" t="str">
        <f>IF('S.D.PASTE SHEET'!O1570="","",'S.D.PASTE SHEET'!O1570)</f>
        <v/>
      </c>
      <c s="72" t="str">
        <f>IF('S.D.PASTE SHEET'!P1570="","",'S.D.PASTE SHEET'!P1570)</f>
        <v/>
      </c>
      <c s="72" t="str">
        <f>IF('S.D.PASTE SHEET'!Q1570="","",'S.D.PASTE SHEET'!Q1570)</f>
        <v/>
      </c>
      <c s="72" t="str">
        <f>IF('S.D.PASTE SHEET'!R1570="","",'S.D.PASTE SHEET'!R1570)</f>
        <v/>
      </c>
      <c s="72" t="str">
        <f>IF('S.D.PASTE SHEET'!S1570="","",'S.D.PASTE SHEET'!S1570)</f>
        <v/>
      </c>
      <c s="72" t="str">
        <f>IF('S.D.PASTE SHEET'!T1570="","",'S.D.PASTE SHEET'!T1570)</f>
        <v/>
      </c>
      <c s="72" t="str">
        <f>IF('S.D.PASTE SHEET'!U1570="","",'S.D.PASTE SHEET'!U1570)</f>
        <v/>
      </c>
      <c s="72" t="str">
        <f>IF('S.D.PASTE SHEET'!V1570="","",'S.D.PASTE SHEET'!V1570)</f>
        <v/>
      </c>
      <c s="72" t="str">
        <f>IF('S.D.PASTE SHEET'!W1570="","",'S.D.PASTE SHEET'!W1570)</f>
        <v/>
      </c>
      <c s="72" t="str">
        <f>IF('S.D.PASTE SHEET'!X1570="","",'S.D.PASTE SHEET'!X1570)</f>
        <v/>
      </c>
      <c s="72" t="str">
        <f>IF('S.D.PASTE SHEET'!Y1570="","",'S.D.PASTE SHEET'!Y1570)</f>
        <v/>
      </c>
      <c s="72" t="str">
        <f>IF('S.D.PASTE SHEET'!Z1570="","",'S.D.PASTE SHEET'!Z1570)</f>
        <v/>
      </c>
      <c s="72" t="str">
        <f>IF('S.D.PASTE SHEET'!AA1570="","",'S.D.PASTE SHEET'!AA1570)</f>
        <v/>
      </c>
      <c s="72" t="str">
        <f>IF('S.D.PASTE SHEET'!AB1570="","",'S.D.PASTE SHEET'!AB1570)</f>
        <v/>
      </c>
      <c s="72" t="str">
        <f>IF('S.D.PASTE SHEET'!AC1570="","",'S.D.PASTE SHEET'!AC1570)</f>
        <v/>
      </c>
      <c s="72" t="str">
        <f>IF('S.D.PASTE SHEET'!AD1570="","",'S.D.PASTE SHEET'!AD1570)</f>
        <v/>
      </c>
      <c s="74"/>
      <c s="70" t="str">
        <f>IF(AK1570="","",IF(AK1570&gt;0,COUNT($AG$2:AG1570),""))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IF(BC1570="","",IF(BC1570&gt;0,COUNT($AY$2:AY1570),""))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1" spans="1:157" ht="15.75" customHeight="1">
      <c r="A1571" s="72" t="str">
        <f>IF('S.D.PASTE SHEET'!A1571="","",'S.D.PASTE SHEET'!A1571)</f>
        <v/>
      </c>
      <c s="72" t="str">
        <f>IF('S.D.PASTE SHEET'!B1571="","",'S.D.PASTE SHEET'!B1571)</f>
        <v/>
      </c>
      <c s="72" t="str">
        <f>IF('S.D.PASTE SHEET'!C1571="","",'S.D.PASTE SHEET'!C1571)</f>
        <v/>
      </c>
      <c s="73" t="str">
        <f>IF('S.D.PASTE SHEET'!D1571="","",'S.D.PASTE SHEET'!D1571)</f>
        <v/>
      </c>
      <c s="72" t="str">
        <f>IF('S.D.PASTE SHEET'!E1571="","",UPPER('S.D.PASTE SHEET'!E1571))</f>
        <v/>
      </c>
      <c s="72" t="str">
        <f>IF('S.D.PASTE SHEET'!F1571="","",'S.D.PASTE SHEET'!F1571)</f>
        <v/>
      </c>
      <c s="72" t="str">
        <f>IF('S.D.PASTE SHEET'!G1571="","",UPPER('S.D.PASTE SHEET'!G1571))</f>
        <v/>
      </c>
      <c s="72" t="str">
        <f>IF('S.D.PASTE SHEET'!H1571="","",UPPER('S.D.PASTE SHEET'!H1571))</f>
        <v/>
      </c>
      <c s="72" t="str">
        <f>IF('S.D.PASTE SHEET'!I1571="","",'S.D.PASTE SHEET'!I1571)</f>
        <v/>
      </c>
      <c s="73" t="str">
        <f>IF('S.D.PASTE SHEET'!J1571="","",'S.D.PASTE SHEET'!J1571)</f>
        <v/>
      </c>
      <c s="72" t="str">
        <f>IF('S.D.PASTE SHEET'!K1571="","",'S.D.PASTE SHEET'!K1571)</f>
        <v/>
      </c>
      <c s="72" t="str">
        <f>IF('S.D.PASTE SHEET'!L1571="","",'S.D.PASTE SHEET'!L1571)</f>
        <v/>
      </c>
      <c s="72" t="str">
        <f>IF('S.D.PASTE SHEET'!M1571="","",'S.D.PASTE SHEET'!M1571)</f>
        <v/>
      </c>
      <c s="72" t="str">
        <f>IF('S.D.PASTE SHEET'!N1571="","",'S.D.PASTE SHEET'!N1571)</f>
        <v/>
      </c>
      <c s="72" t="str">
        <f>IF('S.D.PASTE SHEET'!O1571="","",'S.D.PASTE SHEET'!O1571)</f>
        <v/>
      </c>
      <c s="72" t="str">
        <f>IF('S.D.PASTE SHEET'!P1571="","",'S.D.PASTE SHEET'!P1571)</f>
        <v/>
      </c>
      <c s="72" t="str">
        <f>IF('S.D.PASTE SHEET'!Q1571="","",'S.D.PASTE SHEET'!Q1571)</f>
        <v/>
      </c>
      <c s="72" t="str">
        <f>IF('S.D.PASTE SHEET'!R1571="","",'S.D.PASTE SHEET'!R1571)</f>
        <v/>
      </c>
      <c s="72" t="str">
        <f>IF('S.D.PASTE SHEET'!S1571="","",'S.D.PASTE SHEET'!S1571)</f>
        <v/>
      </c>
      <c s="72" t="str">
        <f>IF('S.D.PASTE SHEET'!T1571="","",'S.D.PASTE SHEET'!T1571)</f>
        <v/>
      </c>
      <c s="72" t="str">
        <f>IF('S.D.PASTE SHEET'!U1571="","",'S.D.PASTE SHEET'!U1571)</f>
        <v/>
      </c>
      <c s="72" t="str">
        <f>IF('S.D.PASTE SHEET'!V1571="","",'S.D.PASTE SHEET'!V1571)</f>
        <v/>
      </c>
      <c s="72" t="str">
        <f>IF('S.D.PASTE SHEET'!W1571="","",'S.D.PASTE SHEET'!W1571)</f>
        <v/>
      </c>
      <c s="72" t="str">
        <f>IF('S.D.PASTE SHEET'!X1571="","",'S.D.PASTE SHEET'!X1571)</f>
        <v/>
      </c>
      <c s="72" t="str">
        <f>IF('S.D.PASTE SHEET'!Y1571="","",'S.D.PASTE SHEET'!Y1571)</f>
        <v/>
      </c>
      <c s="72" t="str">
        <f>IF('S.D.PASTE SHEET'!Z1571="","",'S.D.PASTE SHEET'!Z1571)</f>
        <v/>
      </c>
      <c s="72" t="str">
        <f>IF('S.D.PASTE SHEET'!AA1571="","",'S.D.PASTE SHEET'!AA1571)</f>
        <v/>
      </c>
      <c s="72" t="str">
        <f>IF('S.D.PASTE SHEET'!AB1571="","",'S.D.PASTE SHEET'!AB1571)</f>
        <v/>
      </c>
      <c s="72" t="str">
        <f>IF('S.D.PASTE SHEET'!AC1571="","",'S.D.PASTE SHEET'!AC1571)</f>
        <v/>
      </c>
      <c s="72" t="str">
        <f>IF('S.D.PASTE SHEET'!AD1571="","",'S.D.PASTE SHEET'!AD1571)</f>
        <v/>
      </c>
      <c s="74"/>
      <c s="70" t="str">
        <f>IF(AK1571="","",IF(AK1571&gt;0,COUNT($AG$2:AG1571),""))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IF(BC1571="","",IF(BC1571&gt;0,COUNT($AY$2:AY1571),""))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2" spans="1:157" ht="15.75" customHeight="1">
      <c r="A1572" s="72" t="str">
        <f>IF('S.D.PASTE SHEET'!A1572="","",'S.D.PASTE SHEET'!A1572)</f>
        <v/>
      </c>
      <c s="72" t="str">
        <f>IF('S.D.PASTE SHEET'!B1572="","",'S.D.PASTE SHEET'!B1572)</f>
        <v/>
      </c>
      <c s="72" t="str">
        <f>IF('S.D.PASTE SHEET'!C1572="","",'S.D.PASTE SHEET'!C1572)</f>
        <v/>
      </c>
      <c s="73" t="str">
        <f>IF('S.D.PASTE SHEET'!D1572="","",'S.D.PASTE SHEET'!D1572)</f>
        <v/>
      </c>
      <c s="72" t="str">
        <f>IF('S.D.PASTE SHEET'!E1572="","",UPPER('S.D.PASTE SHEET'!E1572))</f>
        <v/>
      </c>
      <c s="72" t="str">
        <f>IF('S.D.PASTE SHEET'!F1572="","",'S.D.PASTE SHEET'!F1572)</f>
        <v/>
      </c>
      <c s="72" t="str">
        <f>IF('S.D.PASTE SHEET'!G1572="","",UPPER('S.D.PASTE SHEET'!G1572))</f>
        <v/>
      </c>
      <c s="72" t="str">
        <f>IF('S.D.PASTE SHEET'!H1572="","",UPPER('S.D.PASTE SHEET'!H1572))</f>
        <v/>
      </c>
      <c s="72" t="str">
        <f>IF('S.D.PASTE SHEET'!I1572="","",'S.D.PASTE SHEET'!I1572)</f>
        <v/>
      </c>
      <c s="73" t="str">
        <f>IF('S.D.PASTE SHEET'!J1572="","",'S.D.PASTE SHEET'!J1572)</f>
        <v/>
      </c>
      <c s="72" t="str">
        <f>IF('S.D.PASTE SHEET'!K1572="","",'S.D.PASTE SHEET'!K1572)</f>
        <v/>
      </c>
      <c s="72" t="str">
        <f>IF('S.D.PASTE SHEET'!L1572="","",'S.D.PASTE SHEET'!L1572)</f>
        <v/>
      </c>
      <c s="72" t="str">
        <f>IF('S.D.PASTE SHEET'!M1572="","",'S.D.PASTE SHEET'!M1572)</f>
        <v/>
      </c>
      <c s="72" t="str">
        <f>IF('S.D.PASTE SHEET'!N1572="","",'S.D.PASTE SHEET'!N1572)</f>
        <v/>
      </c>
      <c s="72" t="str">
        <f>IF('S.D.PASTE SHEET'!O1572="","",'S.D.PASTE SHEET'!O1572)</f>
        <v/>
      </c>
      <c s="72" t="str">
        <f>IF('S.D.PASTE SHEET'!P1572="","",'S.D.PASTE SHEET'!P1572)</f>
        <v/>
      </c>
      <c s="72" t="str">
        <f>IF('S.D.PASTE SHEET'!Q1572="","",'S.D.PASTE SHEET'!Q1572)</f>
        <v/>
      </c>
      <c s="72" t="str">
        <f>IF('S.D.PASTE SHEET'!R1572="","",'S.D.PASTE SHEET'!R1572)</f>
        <v/>
      </c>
      <c s="72" t="str">
        <f>IF('S.D.PASTE SHEET'!S1572="","",'S.D.PASTE SHEET'!S1572)</f>
        <v/>
      </c>
      <c s="72" t="str">
        <f>IF('S.D.PASTE SHEET'!T1572="","",'S.D.PASTE SHEET'!T1572)</f>
        <v/>
      </c>
      <c s="72" t="str">
        <f>IF('S.D.PASTE SHEET'!U1572="","",'S.D.PASTE SHEET'!U1572)</f>
        <v/>
      </c>
      <c s="72" t="str">
        <f>IF('S.D.PASTE SHEET'!V1572="","",'S.D.PASTE SHEET'!V1572)</f>
        <v/>
      </c>
      <c s="72" t="str">
        <f>IF('S.D.PASTE SHEET'!W1572="","",'S.D.PASTE SHEET'!W1572)</f>
        <v/>
      </c>
      <c s="72" t="str">
        <f>IF('S.D.PASTE SHEET'!X1572="","",'S.D.PASTE SHEET'!X1572)</f>
        <v/>
      </c>
      <c s="72" t="str">
        <f>IF('S.D.PASTE SHEET'!Y1572="","",'S.D.PASTE SHEET'!Y1572)</f>
        <v/>
      </c>
      <c s="72" t="str">
        <f>IF('S.D.PASTE SHEET'!Z1572="","",'S.D.PASTE SHEET'!Z1572)</f>
        <v/>
      </c>
      <c s="72" t="str">
        <f>IF('S.D.PASTE SHEET'!AA1572="","",'S.D.PASTE SHEET'!AA1572)</f>
        <v/>
      </c>
      <c s="72" t="str">
        <f>IF('S.D.PASTE SHEET'!AB1572="","",'S.D.PASTE SHEET'!AB1572)</f>
        <v/>
      </c>
      <c s="72" t="str">
        <f>IF('S.D.PASTE SHEET'!AC1572="","",'S.D.PASTE SHEET'!AC1572)</f>
        <v/>
      </c>
      <c s="72" t="str">
        <f>IF('S.D.PASTE SHEET'!AD1572="","",'S.D.PASTE SHEET'!AD1572)</f>
        <v/>
      </c>
      <c s="74"/>
      <c s="70" t="str">
        <f>IF(AK1572="","",IF(AK1572&gt;0,COUNT($AG$2:AG1572),""))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IF(BC1572="","",IF(BC1572&gt;0,COUNT($AY$2:AY1572),""))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3" spans="1:157" ht="15.75" customHeight="1">
      <c r="A1573" s="72" t="str">
        <f>IF('S.D.PASTE SHEET'!A1573="","",'S.D.PASTE SHEET'!A1573)</f>
        <v/>
      </c>
      <c s="72" t="str">
        <f>IF('S.D.PASTE SHEET'!B1573="","",'S.D.PASTE SHEET'!B1573)</f>
        <v/>
      </c>
      <c s="72" t="str">
        <f>IF('S.D.PASTE SHEET'!C1573="","",'S.D.PASTE SHEET'!C1573)</f>
        <v/>
      </c>
      <c s="73" t="str">
        <f>IF('S.D.PASTE SHEET'!D1573="","",'S.D.PASTE SHEET'!D1573)</f>
        <v/>
      </c>
      <c s="72" t="str">
        <f>IF('S.D.PASTE SHEET'!E1573="","",UPPER('S.D.PASTE SHEET'!E1573))</f>
        <v/>
      </c>
      <c s="72" t="str">
        <f>IF('S.D.PASTE SHEET'!F1573="","",'S.D.PASTE SHEET'!F1573)</f>
        <v/>
      </c>
      <c s="72" t="str">
        <f>IF('S.D.PASTE SHEET'!G1573="","",UPPER('S.D.PASTE SHEET'!G1573))</f>
        <v/>
      </c>
      <c s="72" t="str">
        <f>IF('S.D.PASTE SHEET'!H1573="","",UPPER('S.D.PASTE SHEET'!H1573))</f>
        <v/>
      </c>
      <c s="72" t="str">
        <f>IF('S.D.PASTE SHEET'!I1573="","",'S.D.PASTE SHEET'!I1573)</f>
        <v/>
      </c>
      <c s="73" t="str">
        <f>IF('S.D.PASTE SHEET'!J1573="","",'S.D.PASTE SHEET'!J1573)</f>
        <v/>
      </c>
      <c s="72" t="str">
        <f>IF('S.D.PASTE SHEET'!K1573="","",'S.D.PASTE SHEET'!K1573)</f>
        <v/>
      </c>
      <c s="72" t="str">
        <f>IF('S.D.PASTE SHEET'!L1573="","",'S.D.PASTE SHEET'!L1573)</f>
        <v/>
      </c>
      <c s="72" t="str">
        <f>IF('S.D.PASTE SHEET'!M1573="","",'S.D.PASTE SHEET'!M1573)</f>
        <v/>
      </c>
      <c s="72" t="str">
        <f>IF('S.D.PASTE SHEET'!N1573="","",'S.D.PASTE SHEET'!N1573)</f>
        <v/>
      </c>
      <c s="72" t="str">
        <f>IF('S.D.PASTE SHEET'!O1573="","",'S.D.PASTE SHEET'!O1573)</f>
        <v/>
      </c>
      <c s="72" t="str">
        <f>IF('S.D.PASTE SHEET'!P1573="","",'S.D.PASTE SHEET'!P1573)</f>
        <v/>
      </c>
      <c s="72" t="str">
        <f>IF('S.D.PASTE SHEET'!Q1573="","",'S.D.PASTE SHEET'!Q1573)</f>
        <v/>
      </c>
      <c s="72" t="str">
        <f>IF('S.D.PASTE SHEET'!R1573="","",'S.D.PASTE SHEET'!R1573)</f>
        <v/>
      </c>
      <c s="72" t="str">
        <f>IF('S.D.PASTE SHEET'!S1573="","",'S.D.PASTE SHEET'!S1573)</f>
        <v/>
      </c>
      <c s="72" t="str">
        <f>IF('S.D.PASTE SHEET'!T1573="","",'S.D.PASTE SHEET'!T1573)</f>
        <v/>
      </c>
      <c s="72" t="str">
        <f>IF('S.D.PASTE SHEET'!U1573="","",'S.D.PASTE SHEET'!U1573)</f>
        <v/>
      </c>
      <c s="72" t="str">
        <f>IF('S.D.PASTE SHEET'!V1573="","",'S.D.PASTE SHEET'!V1573)</f>
        <v/>
      </c>
      <c s="72" t="str">
        <f>IF('S.D.PASTE SHEET'!W1573="","",'S.D.PASTE SHEET'!W1573)</f>
        <v/>
      </c>
      <c s="72" t="str">
        <f>IF('S.D.PASTE SHEET'!X1573="","",'S.D.PASTE SHEET'!X1573)</f>
        <v/>
      </c>
      <c s="72" t="str">
        <f>IF('S.D.PASTE SHEET'!Y1573="","",'S.D.PASTE SHEET'!Y1573)</f>
        <v/>
      </c>
      <c s="72" t="str">
        <f>IF('S.D.PASTE SHEET'!Z1573="","",'S.D.PASTE SHEET'!Z1573)</f>
        <v/>
      </c>
      <c s="72" t="str">
        <f>IF('S.D.PASTE SHEET'!AA1573="","",'S.D.PASTE SHEET'!AA1573)</f>
        <v/>
      </c>
      <c s="72" t="str">
        <f>IF('S.D.PASTE SHEET'!AB1573="","",'S.D.PASTE SHEET'!AB1573)</f>
        <v/>
      </c>
      <c s="72" t="str">
        <f>IF('S.D.PASTE SHEET'!AC1573="","",'S.D.PASTE SHEET'!AC1573)</f>
        <v/>
      </c>
      <c s="72" t="str">
        <f>IF('S.D.PASTE SHEET'!AD1573="","",'S.D.PASTE SHEET'!AD1573)</f>
        <v/>
      </c>
      <c s="74"/>
      <c s="70" t="str">
        <f>IF(AK1573="","",IF(AK1573&gt;0,COUNT($AG$2:AG1573),""))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IF(BC1573="","",IF(BC1573&gt;0,COUNT($AY$2:AY1573),""))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4" spans="1:157" ht="15.75" customHeight="1">
      <c r="A1574" s="72" t="str">
        <f>IF('S.D.PASTE SHEET'!A1574="","",'S.D.PASTE SHEET'!A1574)</f>
        <v/>
      </c>
      <c s="72" t="str">
        <f>IF('S.D.PASTE SHEET'!B1574="","",'S.D.PASTE SHEET'!B1574)</f>
        <v/>
      </c>
      <c s="72" t="str">
        <f>IF('S.D.PASTE SHEET'!C1574="","",'S.D.PASTE SHEET'!C1574)</f>
        <v/>
      </c>
      <c s="73" t="str">
        <f>IF('S.D.PASTE SHEET'!D1574="","",'S.D.PASTE SHEET'!D1574)</f>
        <v/>
      </c>
      <c s="72" t="str">
        <f>IF('S.D.PASTE SHEET'!E1574="","",UPPER('S.D.PASTE SHEET'!E1574))</f>
        <v/>
      </c>
      <c s="72" t="str">
        <f>IF('S.D.PASTE SHEET'!F1574="","",'S.D.PASTE SHEET'!F1574)</f>
        <v/>
      </c>
      <c s="72" t="str">
        <f>IF('S.D.PASTE SHEET'!G1574="","",UPPER('S.D.PASTE SHEET'!G1574))</f>
        <v/>
      </c>
      <c s="72" t="str">
        <f>IF('S.D.PASTE SHEET'!H1574="","",UPPER('S.D.PASTE SHEET'!H1574))</f>
        <v/>
      </c>
      <c s="72" t="str">
        <f>IF('S.D.PASTE SHEET'!I1574="","",'S.D.PASTE SHEET'!I1574)</f>
        <v/>
      </c>
      <c s="73" t="str">
        <f>IF('S.D.PASTE SHEET'!J1574="","",'S.D.PASTE SHEET'!J1574)</f>
        <v/>
      </c>
      <c s="72" t="str">
        <f>IF('S.D.PASTE SHEET'!K1574="","",'S.D.PASTE SHEET'!K1574)</f>
        <v/>
      </c>
      <c s="72" t="str">
        <f>IF('S.D.PASTE SHEET'!L1574="","",'S.D.PASTE SHEET'!L1574)</f>
        <v/>
      </c>
      <c s="72" t="str">
        <f>IF('S.D.PASTE SHEET'!M1574="","",'S.D.PASTE SHEET'!M1574)</f>
        <v/>
      </c>
      <c s="72" t="str">
        <f>IF('S.D.PASTE SHEET'!N1574="","",'S.D.PASTE SHEET'!N1574)</f>
        <v/>
      </c>
      <c s="72" t="str">
        <f>IF('S.D.PASTE SHEET'!O1574="","",'S.D.PASTE SHEET'!O1574)</f>
        <v/>
      </c>
      <c s="72" t="str">
        <f>IF('S.D.PASTE SHEET'!P1574="","",'S.D.PASTE SHEET'!P1574)</f>
        <v/>
      </c>
      <c s="72" t="str">
        <f>IF('S.D.PASTE SHEET'!Q1574="","",'S.D.PASTE SHEET'!Q1574)</f>
        <v/>
      </c>
      <c s="72" t="str">
        <f>IF('S.D.PASTE SHEET'!R1574="","",'S.D.PASTE SHEET'!R1574)</f>
        <v/>
      </c>
      <c s="72" t="str">
        <f>IF('S.D.PASTE SHEET'!S1574="","",'S.D.PASTE SHEET'!S1574)</f>
        <v/>
      </c>
      <c s="72" t="str">
        <f>IF('S.D.PASTE SHEET'!T1574="","",'S.D.PASTE SHEET'!T1574)</f>
        <v/>
      </c>
      <c s="72" t="str">
        <f>IF('S.D.PASTE SHEET'!U1574="","",'S.D.PASTE SHEET'!U1574)</f>
        <v/>
      </c>
      <c s="72" t="str">
        <f>IF('S.D.PASTE SHEET'!V1574="","",'S.D.PASTE SHEET'!V1574)</f>
        <v/>
      </c>
      <c s="72" t="str">
        <f>IF('S.D.PASTE SHEET'!W1574="","",'S.D.PASTE SHEET'!W1574)</f>
        <v/>
      </c>
      <c s="72" t="str">
        <f>IF('S.D.PASTE SHEET'!X1574="","",'S.D.PASTE SHEET'!X1574)</f>
        <v/>
      </c>
      <c s="72" t="str">
        <f>IF('S.D.PASTE SHEET'!Y1574="","",'S.D.PASTE SHEET'!Y1574)</f>
        <v/>
      </c>
      <c s="72" t="str">
        <f>IF('S.D.PASTE SHEET'!Z1574="","",'S.D.PASTE SHEET'!Z1574)</f>
        <v/>
      </c>
      <c s="72" t="str">
        <f>IF('S.D.PASTE SHEET'!AA1574="","",'S.D.PASTE SHEET'!AA1574)</f>
        <v/>
      </c>
      <c s="72" t="str">
        <f>IF('S.D.PASTE SHEET'!AB1574="","",'S.D.PASTE SHEET'!AB1574)</f>
        <v/>
      </c>
      <c s="72" t="str">
        <f>IF('S.D.PASTE SHEET'!AC1574="","",'S.D.PASTE SHEET'!AC1574)</f>
        <v/>
      </c>
      <c s="72" t="str">
        <f>IF('S.D.PASTE SHEET'!AD1574="","",'S.D.PASTE SHEET'!AD1574)</f>
        <v/>
      </c>
      <c s="74"/>
      <c s="70" t="str">
        <f>IF(AK1574="","",IF(AK1574&gt;0,COUNT($AG$2:AG1574),""))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IF(BC1574="","",IF(BC1574&gt;0,COUNT($AY$2:AY1574),""))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5" spans="1:157" ht="15.75" customHeight="1">
      <c r="A1575" s="72" t="str">
        <f>IF('S.D.PASTE SHEET'!A1575="","",'S.D.PASTE SHEET'!A1575)</f>
        <v/>
      </c>
      <c s="72" t="str">
        <f>IF('S.D.PASTE SHEET'!B1575="","",'S.D.PASTE SHEET'!B1575)</f>
        <v/>
      </c>
      <c s="72" t="str">
        <f>IF('S.D.PASTE SHEET'!C1575="","",'S.D.PASTE SHEET'!C1575)</f>
        <v/>
      </c>
      <c s="73" t="str">
        <f>IF('S.D.PASTE SHEET'!D1575="","",'S.D.PASTE SHEET'!D1575)</f>
        <v/>
      </c>
      <c s="72" t="str">
        <f>IF('S.D.PASTE SHEET'!E1575="","",UPPER('S.D.PASTE SHEET'!E1575))</f>
        <v/>
      </c>
      <c s="72" t="str">
        <f>IF('S.D.PASTE SHEET'!F1575="","",'S.D.PASTE SHEET'!F1575)</f>
        <v/>
      </c>
      <c s="72" t="str">
        <f>IF('S.D.PASTE SHEET'!G1575="","",UPPER('S.D.PASTE SHEET'!G1575))</f>
        <v/>
      </c>
      <c s="72" t="str">
        <f>IF('S.D.PASTE SHEET'!H1575="","",UPPER('S.D.PASTE SHEET'!H1575))</f>
        <v/>
      </c>
      <c s="72" t="str">
        <f>IF('S.D.PASTE SHEET'!I1575="","",'S.D.PASTE SHEET'!I1575)</f>
        <v/>
      </c>
      <c s="73" t="str">
        <f>IF('S.D.PASTE SHEET'!J1575="","",'S.D.PASTE SHEET'!J1575)</f>
        <v/>
      </c>
      <c s="72" t="str">
        <f>IF('S.D.PASTE SHEET'!K1575="","",'S.D.PASTE SHEET'!K1575)</f>
        <v/>
      </c>
      <c s="72" t="str">
        <f>IF('S.D.PASTE SHEET'!L1575="","",'S.D.PASTE SHEET'!L1575)</f>
        <v/>
      </c>
      <c s="72" t="str">
        <f>IF('S.D.PASTE SHEET'!M1575="","",'S.D.PASTE SHEET'!M1575)</f>
        <v/>
      </c>
      <c s="72" t="str">
        <f>IF('S.D.PASTE SHEET'!N1575="","",'S.D.PASTE SHEET'!N1575)</f>
        <v/>
      </c>
      <c s="72" t="str">
        <f>IF('S.D.PASTE SHEET'!O1575="","",'S.D.PASTE SHEET'!O1575)</f>
        <v/>
      </c>
      <c s="72" t="str">
        <f>IF('S.D.PASTE SHEET'!P1575="","",'S.D.PASTE SHEET'!P1575)</f>
        <v/>
      </c>
      <c s="72" t="str">
        <f>IF('S.D.PASTE SHEET'!Q1575="","",'S.D.PASTE SHEET'!Q1575)</f>
        <v/>
      </c>
      <c s="72" t="str">
        <f>IF('S.D.PASTE SHEET'!R1575="","",'S.D.PASTE SHEET'!R1575)</f>
        <v/>
      </c>
      <c s="72" t="str">
        <f>IF('S.D.PASTE SHEET'!S1575="","",'S.D.PASTE SHEET'!S1575)</f>
        <v/>
      </c>
      <c s="72" t="str">
        <f>IF('S.D.PASTE SHEET'!T1575="","",'S.D.PASTE SHEET'!T1575)</f>
        <v/>
      </c>
      <c s="72" t="str">
        <f>IF('S.D.PASTE SHEET'!U1575="","",'S.D.PASTE SHEET'!U1575)</f>
        <v/>
      </c>
      <c s="72" t="str">
        <f>IF('S.D.PASTE SHEET'!V1575="","",'S.D.PASTE SHEET'!V1575)</f>
        <v/>
      </c>
      <c s="72" t="str">
        <f>IF('S.D.PASTE SHEET'!W1575="","",'S.D.PASTE SHEET'!W1575)</f>
        <v/>
      </c>
      <c s="72" t="str">
        <f>IF('S.D.PASTE SHEET'!X1575="","",'S.D.PASTE SHEET'!X1575)</f>
        <v/>
      </c>
      <c s="72" t="str">
        <f>IF('S.D.PASTE SHEET'!Y1575="","",'S.D.PASTE SHEET'!Y1575)</f>
        <v/>
      </c>
      <c s="72" t="str">
        <f>IF('S.D.PASTE SHEET'!Z1575="","",'S.D.PASTE SHEET'!Z1575)</f>
        <v/>
      </c>
      <c s="72" t="str">
        <f>IF('S.D.PASTE SHEET'!AA1575="","",'S.D.PASTE SHEET'!AA1575)</f>
        <v/>
      </c>
      <c s="72" t="str">
        <f>IF('S.D.PASTE SHEET'!AB1575="","",'S.D.PASTE SHEET'!AB1575)</f>
        <v/>
      </c>
      <c s="72" t="str">
        <f>IF('S.D.PASTE SHEET'!AC1575="","",'S.D.PASTE SHEET'!AC1575)</f>
        <v/>
      </c>
      <c s="72" t="str">
        <f>IF('S.D.PASTE SHEET'!AD1575="","",'S.D.PASTE SHEET'!AD1575)</f>
        <v/>
      </c>
      <c s="74"/>
      <c s="70" t="str">
        <f>IF(AK1575="","",IF(AK1575&gt;0,COUNT($AG$2:AG1575),""))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IF(BC1575="","",IF(BC1575&gt;0,COUNT($AY$2:AY1575),""))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6" spans="1:157" ht="15.75" customHeight="1">
      <c r="A1576" s="72" t="str">
        <f>IF('S.D.PASTE SHEET'!A1576="","",'S.D.PASTE SHEET'!A1576)</f>
        <v/>
      </c>
      <c s="72" t="str">
        <f>IF('S.D.PASTE SHEET'!B1576="","",'S.D.PASTE SHEET'!B1576)</f>
        <v/>
      </c>
      <c s="72" t="str">
        <f>IF('S.D.PASTE SHEET'!C1576="","",'S.D.PASTE SHEET'!C1576)</f>
        <v/>
      </c>
      <c s="73" t="str">
        <f>IF('S.D.PASTE SHEET'!D1576="","",'S.D.PASTE SHEET'!D1576)</f>
        <v/>
      </c>
      <c s="72" t="str">
        <f>IF('S.D.PASTE SHEET'!E1576="","",UPPER('S.D.PASTE SHEET'!E1576))</f>
        <v/>
      </c>
      <c s="72" t="str">
        <f>IF('S.D.PASTE SHEET'!F1576="","",'S.D.PASTE SHEET'!F1576)</f>
        <v/>
      </c>
      <c s="72" t="str">
        <f>IF('S.D.PASTE SHEET'!G1576="","",UPPER('S.D.PASTE SHEET'!G1576))</f>
        <v/>
      </c>
      <c s="72" t="str">
        <f>IF('S.D.PASTE SHEET'!H1576="","",UPPER('S.D.PASTE SHEET'!H1576))</f>
        <v/>
      </c>
      <c s="72" t="str">
        <f>IF('S.D.PASTE SHEET'!I1576="","",'S.D.PASTE SHEET'!I1576)</f>
        <v/>
      </c>
      <c s="73" t="str">
        <f>IF('S.D.PASTE SHEET'!J1576="","",'S.D.PASTE SHEET'!J1576)</f>
        <v/>
      </c>
      <c s="72" t="str">
        <f>IF('S.D.PASTE SHEET'!K1576="","",'S.D.PASTE SHEET'!K1576)</f>
        <v/>
      </c>
      <c s="72" t="str">
        <f>IF('S.D.PASTE SHEET'!L1576="","",'S.D.PASTE SHEET'!L1576)</f>
        <v/>
      </c>
      <c s="72" t="str">
        <f>IF('S.D.PASTE SHEET'!M1576="","",'S.D.PASTE SHEET'!M1576)</f>
        <v/>
      </c>
      <c s="72" t="str">
        <f>IF('S.D.PASTE SHEET'!N1576="","",'S.D.PASTE SHEET'!N1576)</f>
        <v/>
      </c>
      <c s="72" t="str">
        <f>IF('S.D.PASTE SHEET'!O1576="","",'S.D.PASTE SHEET'!O1576)</f>
        <v/>
      </c>
      <c s="72" t="str">
        <f>IF('S.D.PASTE SHEET'!P1576="","",'S.D.PASTE SHEET'!P1576)</f>
        <v/>
      </c>
      <c s="72" t="str">
        <f>IF('S.D.PASTE SHEET'!Q1576="","",'S.D.PASTE SHEET'!Q1576)</f>
        <v/>
      </c>
      <c s="72" t="str">
        <f>IF('S.D.PASTE SHEET'!R1576="","",'S.D.PASTE SHEET'!R1576)</f>
        <v/>
      </c>
      <c s="72" t="str">
        <f>IF('S.D.PASTE SHEET'!S1576="","",'S.D.PASTE SHEET'!S1576)</f>
        <v/>
      </c>
      <c s="72" t="str">
        <f>IF('S.D.PASTE SHEET'!T1576="","",'S.D.PASTE SHEET'!T1576)</f>
        <v/>
      </c>
      <c s="72" t="str">
        <f>IF('S.D.PASTE SHEET'!U1576="","",'S.D.PASTE SHEET'!U1576)</f>
        <v/>
      </c>
      <c s="72" t="str">
        <f>IF('S.D.PASTE SHEET'!V1576="","",'S.D.PASTE SHEET'!V1576)</f>
        <v/>
      </c>
      <c s="72" t="str">
        <f>IF('S.D.PASTE SHEET'!W1576="","",'S.D.PASTE SHEET'!W1576)</f>
        <v/>
      </c>
      <c s="72" t="str">
        <f>IF('S.D.PASTE SHEET'!X1576="","",'S.D.PASTE SHEET'!X1576)</f>
        <v/>
      </c>
      <c s="72" t="str">
        <f>IF('S.D.PASTE SHEET'!Y1576="","",'S.D.PASTE SHEET'!Y1576)</f>
        <v/>
      </c>
      <c s="72" t="str">
        <f>IF('S.D.PASTE SHEET'!Z1576="","",'S.D.PASTE SHEET'!Z1576)</f>
        <v/>
      </c>
      <c s="72" t="str">
        <f>IF('S.D.PASTE SHEET'!AA1576="","",'S.D.PASTE SHEET'!AA1576)</f>
        <v/>
      </c>
      <c s="72" t="str">
        <f>IF('S.D.PASTE SHEET'!AB1576="","",'S.D.PASTE SHEET'!AB1576)</f>
        <v/>
      </c>
      <c s="72" t="str">
        <f>IF('S.D.PASTE SHEET'!AC1576="","",'S.D.PASTE SHEET'!AC1576)</f>
        <v/>
      </c>
      <c s="72" t="str">
        <f>IF('S.D.PASTE SHEET'!AD1576="","",'S.D.PASTE SHEET'!AD1576)</f>
        <v/>
      </c>
      <c s="74"/>
      <c s="70" t="str">
        <f>IF(AK1576="","",IF(AK1576&gt;0,COUNT($AG$2:AG1576),""))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IF(BC1576="","",IF(BC1576&gt;0,COUNT($AY$2:AY1576),""))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7" spans="1:157" ht="15.75" customHeight="1">
      <c r="A1577" s="72" t="str">
        <f>IF('S.D.PASTE SHEET'!A1577="","",'S.D.PASTE SHEET'!A1577)</f>
        <v/>
      </c>
      <c s="72" t="str">
        <f>IF('S.D.PASTE SHEET'!B1577="","",'S.D.PASTE SHEET'!B1577)</f>
        <v/>
      </c>
      <c s="72" t="str">
        <f>IF('S.D.PASTE SHEET'!C1577="","",'S.D.PASTE SHEET'!C1577)</f>
        <v/>
      </c>
      <c s="73" t="str">
        <f>IF('S.D.PASTE SHEET'!D1577="","",'S.D.PASTE SHEET'!D1577)</f>
        <v/>
      </c>
      <c s="72" t="str">
        <f>IF('S.D.PASTE SHEET'!E1577="","",UPPER('S.D.PASTE SHEET'!E1577))</f>
        <v/>
      </c>
      <c s="72" t="str">
        <f>IF('S.D.PASTE SHEET'!F1577="","",'S.D.PASTE SHEET'!F1577)</f>
        <v/>
      </c>
      <c s="72" t="str">
        <f>IF('S.D.PASTE SHEET'!G1577="","",UPPER('S.D.PASTE SHEET'!G1577))</f>
        <v/>
      </c>
      <c s="72" t="str">
        <f>IF('S.D.PASTE SHEET'!H1577="","",UPPER('S.D.PASTE SHEET'!H1577))</f>
        <v/>
      </c>
      <c s="72" t="str">
        <f>IF('S.D.PASTE SHEET'!I1577="","",'S.D.PASTE SHEET'!I1577)</f>
        <v/>
      </c>
      <c s="73" t="str">
        <f>IF('S.D.PASTE SHEET'!J1577="","",'S.D.PASTE SHEET'!J1577)</f>
        <v/>
      </c>
      <c s="72" t="str">
        <f>IF('S.D.PASTE SHEET'!K1577="","",'S.D.PASTE SHEET'!K1577)</f>
        <v/>
      </c>
      <c s="72" t="str">
        <f>IF('S.D.PASTE SHEET'!L1577="","",'S.D.PASTE SHEET'!L1577)</f>
        <v/>
      </c>
      <c s="72" t="str">
        <f>IF('S.D.PASTE SHEET'!M1577="","",'S.D.PASTE SHEET'!M1577)</f>
        <v/>
      </c>
      <c s="72" t="str">
        <f>IF('S.D.PASTE SHEET'!N1577="","",'S.D.PASTE SHEET'!N1577)</f>
        <v/>
      </c>
      <c s="72" t="str">
        <f>IF('S.D.PASTE SHEET'!O1577="","",'S.D.PASTE SHEET'!O1577)</f>
        <v/>
      </c>
      <c s="72" t="str">
        <f>IF('S.D.PASTE SHEET'!P1577="","",'S.D.PASTE SHEET'!P1577)</f>
        <v/>
      </c>
      <c s="72" t="str">
        <f>IF('S.D.PASTE SHEET'!Q1577="","",'S.D.PASTE SHEET'!Q1577)</f>
        <v/>
      </c>
      <c s="72" t="str">
        <f>IF('S.D.PASTE SHEET'!R1577="","",'S.D.PASTE SHEET'!R1577)</f>
        <v/>
      </c>
      <c s="72" t="str">
        <f>IF('S.D.PASTE SHEET'!S1577="","",'S.D.PASTE SHEET'!S1577)</f>
        <v/>
      </c>
      <c s="72" t="str">
        <f>IF('S.D.PASTE SHEET'!T1577="","",'S.D.PASTE SHEET'!T1577)</f>
        <v/>
      </c>
      <c s="72" t="str">
        <f>IF('S.D.PASTE SHEET'!U1577="","",'S.D.PASTE SHEET'!U1577)</f>
        <v/>
      </c>
      <c s="72" t="str">
        <f>IF('S.D.PASTE SHEET'!V1577="","",'S.D.PASTE SHEET'!V1577)</f>
        <v/>
      </c>
      <c s="72" t="str">
        <f>IF('S.D.PASTE SHEET'!W1577="","",'S.D.PASTE SHEET'!W1577)</f>
        <v/>
      </c>
      <c s="72" t="str">
        <f>IF('S.D.PASTE SHEET'!X1577="","",'S.D.PASTE SHEET'!X1577)</f>
        <v/>
      </c>
      <c s="72" t="str">
        <f>IF('S.D.PASTE SHEET'!Y1577="","",'S.D.PASTE SHEET'!Y1577)</f>
        <v/>
      </c>
      <c s="72" t="str">
        <f>IF('S.D.PASTE SHEET'!Z1577="","",'S.D.PASTE SHEET'!Z1577)</f>
        <v/>
      </c>
      <c s="72" t="str">
        <f>IF('S.D.PASTE SHEET'!AA1577="","",'S.D.PASTE SHEET'!AA1577)</f>
        <v/>
      </c>
      <c s="72" t="str">
        <f>IF('S.D.PASTE SHEET'!AB1577="","",'S.D.PASTE SHEET'!AB1577)</f>
        <v/>
      </c>
      <c s="72" t="str">
        <f>IF('S.D.PASTE SHEET'!AC1577="","",'S.D.PASTE SHEET'!AC1577)</f>
        <v/>
      </c>
      <c s="72" t="str">
        <f>IF('S.D.PASTE SHEET'!AD1577="","",'S.D.PASTE SHEET'!AD1577)</f>
        <v/>
      </c>
      <c s="74"/>
      <c s="70" t="str">
        <f>IF(AK1577="","",IF(AK1577&gt;0,COUNT($AG$2:AG1577),""))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IF(BC1577="","",IF(BC1577&gt;0,COUNT($AY$2:AY1577),""))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8" spans="1:157" ht="15.75" customHeight="1">
      <c r="A1578" s="72" t="str">
        <f>IF('S.D.PASTE SHEET'!A1578="","",'S.D.PASTE SHEET'!A1578)</f>
        <v/>
      </c>
      <c s="72" t="str">
        <f>IF('S.D.PASTE SHEET'!B1578="","",'S.D.PASTE SHEET'!B1578)</f>
        <v/>
      </c>
      <c s="72" t="str">
        <f>IF('S.D.PASTE SHEET'!C1578="","",'S.D.PASTE SHEET'!C1578)</f>
        <v/>
      </c>
      <c s="73" t="str">
        <f>IF('S.D.PASTE SHEET'!D1578="","",'S.D.PASTE SHEET'!D1578)</f>
        <v/>
      </c>
      <c s="72" t="str">
        <f>IF('S.D.PASTE SHEET'!E1578="","",UPPER('S.D.PASTE SHEET'!E1578))</f>
        <v/>
      </c>
      <c s="72" t="str">
        <f>IF('S.D.PASTE SHEET'!F1578="","",'S.D.PASTE SHEET'!F1578)</f>
        <v/>
      </c>
      <c s="72" t="str">
        <f>IF('S.D.PASTE SHEET'!G1578="","",UPPER('S.D.PASTE SHEET'!G1578))</f>
        <v/>
      </c>
      <c s="72" t="str">
        <f>IF('S.D.PASTE SHEET'!H1578="","",UPPER('S.D.PASTE SHEET'!H1578))</f>
        <v/>
      </c>
      <c s="72" t="str">
        <f>IF('S.D.PASTE SHEET'!I1578="","",'S.D.PASTE SHEET'!I1578)</f>
        <v/>
      </c>
      <c s="73" t="str">
        <f>IF('S.D.PASTE SHEET'!J1578="","",'S.D.PASTE SHEET'!J1578)</f>
        <v/>
      </c>
      <c s="72" t="str">
        <f>IF('S.D.PASTE SHEET'!K1578="","",'S.D.PASTE SHEET'!K1578)</f>
        <v/>
      </c>
      <c s="72" t="str">
        <f>IF('S.D.PASTE SHEET'!L1578="","",'S.D.PASTE SHEET'!L1578)</f>
        <v/>
      </c>
      <c s="72" t="str">
        <f>IF('S.D.PASTE SHEET'!M1578="","",'S.D.PASTE SHEET'!M1578)</f>
        <v/>
      </c>
      <c s="72" t="str">
        <f>IF('S.D.PASTE SHEET'!N1578="","",'S.D.PASTE SHEET'!N1578)</f>
        <v/>
      </c>
      <c s="72" t="str">
        <f>IF('S.D.PASTE SHEET'!O1578="","",'S.D.PASTE SHEET'!O1578)</f>
        <v/>
      </c>
      <c s="72" t="str">
        <f>IF('S.D.PASTE SHEET'!P1578="","",'S.D.PASTE SHEET'!P1578)</f>
        <v/>
      </c>
      <c s="72" t="str">
        <f>IF('S.D.PASTE SHEET'!Q1578="","",'S.D.PASTE SHEET'!Q1578)</f>
        <v/>
      </c>
      <c s="72" t="str">
        <f>IF('S.D.PASTE SHEET'!R1578="","",'S.D.PASTE SHEET'!R1578)</f>
        <v/>
      </c>
      <c s="72" t="str">
        <f>IF('S.D.PASTE SHEET'!S1578="","",'S.D.PASTE SHEET'!S1578)</f>
        <v/>
      </c>
      <c s="72" t="str">
        <f>IF('S.D.PASTE SHEET'!T1578="","",'S.D.PASTE SHEET'!T1578)</f>
        <v/>
      </c>
      <c s="72" t="str">
        <f>IF('S.D.PASTE SHEET'!U1578="","",'S.D.PASTE SHEET'!U1578)</f>
        <v/>
      </c>
      <c s="72" t="str">
        <f>IF('S.D.PASTE SHEET'!V1578="","",'S.D.PASTE SHEET'!V1578)</f>
        <v/>
      </c>
      <c s="72" t="str">
        <f>IF('S.D.PASTE SHEET'!W1578="","",'S.D.PASTE SHEET'!W1578)</f>
        <v/>
      </c>
      <c s="72" t="str">
        <f>IF('S.D.PASTE SHEET'!X1578="","",'S.D.PASTE SHEET'!X1578)</f>
        <v/>
      </c>
      <c s="72" t="str">
        <f>IF('S.D.PASTE SHEET'!Y1578="","",'S.D.PASTE SHEET'!Y1578)</f>
        <v/>
      </c>
      <c s="72" t="str">
        <f>IF('S.D.PASTE SHEET'!Z1578="","",'S.D.PASTE SHEET'!Z1578)</f>
        <v/>
      </c>
      <c s="72" t="str">
        <f>IF('S.D.PASTE SHEET'!AA1578="","",'S.D.PASTE SHEET'!AA1578)</f>
        <v/>
      </c>
      <c s="72" t="str">
        <f>IF('S.D.PASTE SHEET'!AB1578="","",'S.D.PASTE SHEET'!AB1578)</f>
        <v/>
      </c>
      <c s="72" t="str">
        <f>IF('S.D.PASTE SHEET'!AC1578="","",'S.D.PASTE SHEET'!AC1578)</f>
        <v/>
      </c>
      <c s="72" t="str">
        <f>IF('S.D.PASTE SHEET'!AD1578="","",'S.D.PASTE SHEET'!AD1578)</f>
        <v/>
      </c>
      <c s="74"/>
      <c s="70" t="str">
        <f>IF(AK1578="","",IF(AK1578&gt;0,COUNT($AG$2:AG1578),""))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IF(BC1578="","",IF(BC1578&gt;0,COUNT($AY$2:AY1578),""))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79" spans="1:157" ht="15.75" customHeight="1">
      <c r="A1579" s="72" t="str">
        <f>IF('S.D.PASTE SHEET'!A1579="","",'S.D.PASTE SHEET'!A1579)</f>
        <v/>
      </c>
      <c s="72" t="str">
        <f>IF('S.D.PASTE SHEET'!B1579="","",'S.D.PASTE SHEET'!B1579)</f>
        <v/>
      </c>
      <c s="72" t="str">
        <f>IF('S.D.PASTE SHEET'!C1579="","",'S.D.PASTE SHEET'!C1579)</f>
        <v/>
      </c>
      <c s="73" t="str">
        <f>IF('S.D.PASTE SHEET'!D1579="","",'S.D.PASTE SHEET'!D1579)</f>
        <v/>
      </c>
      <c s="72" t="str">
        <f>IF('S.D.PASTE SHEET'!E1579="","",UPPER('S.D.PASTE SHEET'!E1579))</f>
        <v/>
      </c>
      <c s="72" t="str">
        <f>IF('S.D.PASTE SHEET'!F1579="","",'S.D.PASTE SHEET'!F1579)</f>
        <v/>
      </c>
      <c s="72" t="str">
        <f>IF('S.D.PASTE SHEET'!G1579="","",UPPER('S.D.PASTE SHEET'!G1579))</f>
        <v/>
      </c>
      <c s="72" t="str">
        <f>IF('S.D.PASTE SHEET'!H1579="","",UPPER('S.D.PASTE SHEET'!H1579))</f>
        <v/>
      </c>
      <c s="72" t="str">
        <f>IF('S.D.PASTE SHEET'!I1579="","",'S.D.PASTE SHEET'!I1579)</f>
        <v/>
      </c>
      <c s="73" t="str">
        <f>IF('S.D.PASTE SHEET'!J1579="","",'S.D.PASTE SHEET'!J1579)</f>
        <v/>
      </c>
      <c s="72" t="str">
        <f>IF('S.D.PASTE SHEET'!K1579="","",'S.D.PASTE SHEET'!K1579)</f>
        <v/>
      </c>
      <c s="72" t="str">
        <f>IF('S.D.PASTE SHEET'!L1579="","",'S.D.PASTE SHEET'!L1579)</f>
        <v/>
      </c>
      <c s="72" t="str">
        <f>IF('S.D.PASTE SHEET'!M1579="","",'S.D.PASTE SHEET'!M1579)</f>
        <v/>
      </c>
      <c s="72" t="str">
        <f>IF('S.D.PASTE SHEET'!N1579="","",'S.D.PASTE SHEET'!N1579)</f>
        <v/>
      </c>
      <c s="72" t="str">
        <f>IF('S.D.PASTE SHEET'!O1579="","",'S.D.PASTE SHEET'!O1579)</f>
        <v/>
      </c>
      <c s="72" t="str">
        <f>IF('S.D.PASTE SHEET'!P1579="","",'S.D.PASTE SHEET'!P1579)</f>
        <v/>
      </c>
      <c s="72" t="str">
        <f>IF('S.D.PASTE SHEET'!Q1579="","",'S.D.PASTE SHEET'!Q1579)</f>
        <v/>
      </c>
      <c s="72" t="str">
        <f>IF('S.D.PASTE SHEET'!R1579="","",'S.D.PASTE SHEET'!R1579)</f>
        <v/>
      </c>
      <c s="72" t="str">
        <f>IF('S.D.PASTE SHEET'!S1579="","",'S.D.PASTE SHEET'!S1579)</f>
        <v/>
      </c>
      <c s="72" t="str">
        <f>IF('S.D.PASTE SHEET'!T1579="","",'S.D.PASTE SHEET'!T1579)</f>
        <v/>
      </c>
      <c s="72" t="str">
        <f>IF('S.D.PASTE SHEET'!U1579="","",'S.D.PASTE SHEET'!U1579)</f>
        <v/>
      </c>
      <c s="72" t="str">
        <f>IF('S.D.PASTE SHEET'!V1579="","",'S.D.PASTE SHEET'!V1579)</f>
        <v/>
      </c>
      <c s="72" t="str">
        <f>IF('S.D.PASTE SHEET'!W1579="","",'S.D.PASTE SHEET'!W1579)</f>
        <v/>
      </c>
      <c s="72" t="str">
        <f>IF('S.D.PASTE SHEET'!X1579="","",'S.D.PASTE SHEET'!X1579)</f>
        <v/>
      </c>
      <c s="72" t="str">
        <f>IF('S.D.PASTE SHEET'!Y1579="","",'S.D.PASTE SHEET'!Y1579)</f>
        <v/>
      </c>
      <c s="72" t="str">
        <f>IF('S.D.PASTE SHEET'!Z1579="","",'S.D.PASTE SHEET'!Z1579)</f>
        <v/>
      </c>
      <c s="72" t="str">
        <f>IF('S.D.PASTE SHEET'!AA1579="","",'S.D.PASTE SHEET'!AA1579)</f>
        <v/>
      </c>
      <c s="72" t="str">
        <f>IF('S.D.PASTE SHEET'!AB1579="","",'S.D.PASTE SHEET'!AB1579)</f>
        <v/>
      </c>
      <c s="72" t="str">
        <f>IF('S.D.PASTE SHEET'!AC1579="","",'S.D.PASTE SHEET'!AC1579)</f>
        <v/>
      </c>
      <c s="72" t="str">
        <f>IF('S.D.PASTE SHEET'!AD1579="","",'S.D.PASTE SHEET'!AD1579)</f>
        <v/>
      </c>
      <c s="74"/>
      <c s="70" t="str">
        <f>IF(AK1579="","",IF(AK1579&gt;0,COUNT($AG$2:AG1579),""))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IF(BC1579="","",IF(BC1579&gt;0,COUNT($AY$2:AY1579),""))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0" spans="1:157" ht="15.75" customHeight="1">
      <c r="A1580" s="72" t="str">
        <f>IF('S.D.PASTE SHEET'!A1580="","",'S.D.PASTE SHEET'!A1580)</f>
        <v/>
      </c>
      <c s="72" t="str">
        <f>IF('S.D.PASTE SHEET'!B1580="","",'S.D.PASTE SHEET'!B1580)</f>
        <v/>
      </c>
      <c s="72" t="str">
        <f>IF('S.D.PASTE SHEET'!C1580="","",'S.D.PASTE SHEET'!C1580)</f>
        <v/>
      </c>
      <c s="73" t="str">
        <f>IF('S.D.PASTE SHEET'!D1580="","",'S.D.PASTE SHEET'!D1580)</f>
        <v/>
      </c>
      <c s="72" t="str">
        <f>IF('S.D.PASTE SHEET'!E1580="","",UPPER('S.D.PASTE SHEET'!E1580))</f>
        <v/>
      </c>
      <c s="72" t="str">
        <f>IF('S.D.PASTE SHEET'!F1580="","",'S.D.PASTE SHEET'!F1580)</f>
        <v/>
      </c>
      <c s="72" t="str">
        <f>IF('S.D.PASTE SHEET'!G1580="","",UPPER('S.D.PASTE SHEET'!G1580))</f>
        <v/>
      </c>
      <c s="72" t="str">
        <f>IF('S.D.PASTE SHEET'!H1580="","",UPPER('S.D.PASTE SHEET'!H1580))</f>
        <v/>
      </c>
      <c s="72" t="str">
        <f>IF('S.D.PASTE SHEET'!I1580="","",'S.D.PASTE SHEET'!I1580)</f>
        <v/>
      </c>
      <c s="73" t="str">
        <f>IF('S.D.PASTE SHEET'!J1580="","",'S.D.PASTE SHEET'!J1580)</f>
        <v/>
      </c>
      <c s="72" t="str">
        <f>IF('S.D.PASTE SHEET'!K1580="","",'S.D.PASTE SHEET'!K1580)</f>
        <v/>
      </c>
      <c s="72" t="str">
        <f>IF('S.D.PASTE SHEET'!L1580="","",'S.D.PASTE SHEET'!L1580)</f>
        <v/>
      </c>
      <c s="72" t="str">
        <f>IF('S.D.PASTE SHEET'!M1580="","",'S.D.PASTE SHEET'!M1580)</f>
        <v/>
      </c>
      <c s="72" t="str">
        <f>IF('S.D.PASTE SHEET'!N1580="","",'S.D.PASTE SHEET'!N1580)</f>
        <v/>
      </c>
      <c s="72" t="str">
        <f>IF('S.D.PASTE SHEET'!O1580="","",'S.D.PASTE SHEET'!O1580)</f>
        <v/>
      </c>
      <c s="72" t="str">
        <f>IF('S.D.PASTE SHEET'!P1580="","",'S.D.PASTE SHEET'!P1580)</f>
        <v/>
      </c>
      <c s="72" t="str">
        <f>IF('S.D.PASTE SHEET'!Q1580="","",'S.D.PASTE SHEET'!Q1580)</f>
        <v/>
      </c>
      <c s="72" t="str">
        <f>IF('S.D.PASTE SHEET'!R1580="","",'S.D.PASTE SHEET'!R1580)</f>
        <v/>
      </c>
      <c s="72" t="str">
        <f>IF('S.D.PASTE SHEET'!S1580="","",'S.D.PASTE SHEET'!S1580)</f>
        <v/>
      </c>
      <c s="72" t="str">
        <f>IF('S.D.PASTE SHEET'!T1580="","",'S.D.PASTE SHEET'!T1580)</f>
        <v/>
      </c>
      <c s="72" t="str">
        <f>IF('S.D.PASTE SHEET'!U1580="","",'S.D.PASTE SHEET'!U1580)</f>
        <v/>
      </c>
      <c s="72" t="str">
        <f>IF('S.D.PASTE SHEET'!V1580="","",'S.D.PASTE SHEET'!V1580)</f>
        <v/>
      </c>
      <c s="72" t="str">
        <f>IF('S.D.PASTE SHEET'!W1580="","",'S.D.PASTE SHEET'!W1580)</f>
        <v/>
      </c>
      <c s="72" t="str">
        <f>IF('S.D.PASTE SHEET'!X1580="","",'S.D.PASTE SHEET'!X1580)</f>
        <v/>
      </c>
      <c s="72" t="str">
        <f>IF('S.D.PASTE SHEET'!Y1580="","",'S.D.PASTE SHEET'!Y1580)</f>
        <v/>
      </c>
      <c s="72" t="str">
        <f>IF('S.D.PASTE SHEET'!Z1580="","",'S.D.PASTE SHEET'!Z1580)</f>
        <v/>
      </c>
      <c s="72" t="str">
        <f>IF('S.D.PASTE SHEET'!AA1580="","",'S.D.PASTE SHEET'!AA1580)</f>
        <v/>
      </c>
      <c s="72" t="str">
        <f>IF('S.D.PASTE SHEET'!AB1580="","",'S.D.PASTE SHEET'!AB1580)</f>
        <v/>
      </c>
      <c s="72" t="str">
        <f>IF('S.D.PASTE SHEET'!AC1580="","",'S.D.PASTE SHEET'!AC1580)</f>
        <v/>
      </c>
      <c s="72" t="str">
        <f>IF('S.D.PASTE SHEET'!AD1580="","",'S.D.PASTE SHEET'!AD1580)</f>
        <v/>
      </c>
      <c s="74"/>
      <c s="70" t="str">
        <f>IF(AK1580="","",IF(AK1580&gt;0,COUNT($AG$2:AG1580),""))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IF(BC1580="","",IF(BC1580&gt;0,COUNT($AY$2:AY1580),""))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1" spans="1:157" ht="15.75" customHeight="1">
      <c r="A1581" s="72" t="str">
        <f>IF('S.D.PASTE SHEET'!A1581="","",'S.D.PASTE SHEET'!A1581)</f>
        <v/>
      </c>
      <c s="72" t="str">
        <f>IF('S.D.PASTE SHEET'!B1581="","",'S.D.PASTE SHEET'!B1581)</f>
        <v/>
      </c>
      <c s="72" t="str">
        <f>IF('S.D.PASTE SHEET'!C1581="","",'S.D.PASTE SHEET'!C1581)</f>
        <v/>
      </c>
      <c s="73" t="str">
        <f>IF('S.D.PASTE SHEET'!D1581="","",'S.D.PASTE SHEET'!D1581)</f>
        <v/>
      </c>
      <c s="72" t="str">
        <f>IF('S.D.PASTE SHEET'!E1581="","",UPPER('S.D.PASTE SHEET'!E1581))</f>
        <v/>
      </c>
      <c s="72" t="str">
        <f>IF('S.D.PASTE SHEET'!F1581="","",'S.D.PASTE SHEET'!F1581)</f>
        <v/>
      </c>
      <c s="72" t="str">
        <f>IF('S.D.PASTE SHEET'!G1581="","",UPPER('S.D.PASTE SHEET'!G1581))</f>
        <v/>
      </c>
      <c s="72" t="str">
        <f>IF('S.D.PASTE SHEET'!H1581="","",UPPER('S.D.PASTE SHEET'!H1581))</f>
        <v/>
      </c>
      <c s="72" t="str">
        <f>IF('S.D.PASTE SHEET'!I1581="","",'S.D.PASTE SHEET'!I1581)</f>
        <v/>
      </c>
      <c s="73" t="str">
        <f>IF('S.D.PASTE SHEET'!J1581="","",'S.D.PASTE SHEET'!J1581)</f>
        <v/>
      </c>
      <c s="72" t="str">
        <f>IF('S.D.PASTE SHEET'!K1581="","",'S.D.PASTE SHEET'!K1581)</f>
        <v/>
      </c>
      <c s="72" t="str">
        <f>IF('S.D.PASTE SHEET'!L1581="","",'S.D.PASTE SHEET'!L1581)</f>
        <v/>
      </c>
      <c s="72" t="str">
        <f>IF('S.D.PASTE SHEET'!M1581="","",'S.D.PASTE SHEET'!M1581)</f>
        <v/>
      </c>
      <c s="72" t="str">
        <f>IF('S.D.PASTE SHEET'!N1581="","",'S.D.PASTE SHEET'!N1581)</f>
        <v/>
      </c>
      <c s="72" t="str">
        <f>IF('S.D.PASTE SHEET'!O1581="","",'S.D.PASTE SHEET'!O1581)</f>
        <v/>
      </c>
      <c s="72" t="str">
        <f>IF('S.D.PASTE SHEET'!P1581="","",'S.D.PASTE SHEET'!P1581)</f>
        <v/>
      </c>
      <c s="72" t="str">
        <f>IF('S.D.PASTE SHEET'!Q1581="","",'S.D.PASTE SHEET'!Q1581)</f>
        <v/>
      </c>
      <c s="72" t="str">
        <f>IF('S.D.PASTE SHEET'!R1581="","",'S.D.PASTE SHEET'!R1581)</f>
        <v/>
      </c>
      <c s="72" t="str">
        <f>IF('S.D.PASTE SHEET'!S1581="","",'S.D.PASTE SHEET'!S1581)</f>
        <v/>
      </c>
      <c s="72" t="str">
        <f>IF('S.D.PASTE SHEET'!T1581="","",'S.D.PASTE SHEET'!T1581)</f>
        <v/>
      </c>
      <c s="72" t="str">
        <f>IF('S.D.PASTE SHEET'!U1581="","",'S.D.PASTE SHEET'!U1581)</f>
        <v/>
      </c>
      <c s="72" t="str">
        <f>IF('S.D.PASTE SHEET'!V1581="","",'S.D.PASTE SHEET'!V1581)</f>
        <v/>
      </c>
      <c s="72" t="str">
        <f>IF('S.D.PASTE SHEET'!W1581="","",'S.D.PASTE SHEET'!W1581)</f>
        <v/>
      </c>
      <c s="72" t="str">
        <f>IF('S.D.PASTE SHEET'!X1581="","",'S.D.PASTE SHEET'!X1581)</f>
        <v/>
      </c>
      <c s="72" t="str">
        <f>IF('S.D.PASTE SHEET'!Y1581="","",'S.D.PASTE SHEET'!Y1581)</f>
        <v/>
      </c>
      <c s="72" t="str">
        <f>IF('S.D.PASTE SHEET'!Z1581="","",'S.D.PASTE SHEET'!Z1581)</f>
        <v/>
      </c>
      <c s="72" t="str">
        <f>IF('S.D.PASTE SHEET'!AA1581="","",'S.D.PASTE SHEET'!AA1581)</f>
        <v/>
      </c>
      <c s="72" t="str">
        <f>IF('S.D.PASTE SHEET'!AB1581="","",'S.D.PASTE SHEET'!AB1581)</f>
        <v/>
      </c>
      <c s="72" t="str">
        <f>IF('S.D.PASTE SHEET'!AC1581="","",'S.D.PASTE SHEET'!AC1581)</f>
        <v/>
      </c>
      <c s="72" t="str">
        <f>IF('S.D.PASTE SHEET'!AD1581="","",'S.D.PASTE SHEET'!AD1581)</f>
        <v/>
      </c>
      <c s="74"/>
      <c s="70" t="str">
        <f>IF(AK1581="","",IF(AK1581&gt;0,COUNT($AG$2:AG1581),""))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IF(BC1581="","",IF(BC1581&gt;0,COUNT($AY$2:AY1581),""))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2" spans="1:157" ht="15.75" customHeight="1">
      <c r="A1582" s="72" t="str">
        <f>IF('S.D.PASTE SHEET'!A1582="","",'S.D.PASTE SHEET'!A1582)</f>
        <v/>
      </c>
      <c s="72" t="str">
        <f>IF('S.D.PASTE SHEET'!B1582="","",'S.D.PASTE SHEET'!B1582)</f>
        <v/>
      </c>
      <c s="72" t="str">
        <f>IF('S.D.PASTE SHEET'!C1582="","",'S.D.PASTE SHEET'!C1582)</f>
        <v/>
      </c>
      <c s="73" t="str">
        <f>IF('S.D.PASTE SHEET'!D1582="","",'S.D.PASTE SHEET'!D1582)</f>
        <v/>
      </c>
      <c s="72" t="str">
        <f>IF('S.D.PASTE SHEET'!E1582="","",UPPER('S.D.PASTE SHEET'!E1582))</f>
        <v/>
      </c>
      <c s="72" t="str">
        <f>IF('S.D.PASTE SHEET'!F1582="","",'S.D.PASTE SHEET'!F1582)</f>
        <v/>
      </c>
      <c s="72" t="str">
        <f>IF('S.D.PASTE SHEET'!G1582="","",UPPER('S.D.PASTE SHEET'!G1582))</f>
        <v/>
      </c>
      <c s="72" t="str">
        <f>IF('S.D.PASTE SHEET'!H1582="","",UPPER('S.D.PASTE SHEET'!H1582))</f>
        <v/>
      </c>
      <c s="72" t="str">
        <f>IF('S.D.PASTE SHEET'!I1582="","",'S.D.PASTE SHEET'!I1582)</f>
        <v/>
      </c>
      <c s="73" t="str">
        <f>IF('S.D.PASTE SHEET'!J1582="","",'S.D.PASTE SHEET'!J1582)</f>
        <v/>
      </c>
      <c s="72" t="str">
        <f>IF('S.D.PASTE SHEET'!K1582="","",'S.D.PASTE SHEET'!K1582)</f>
        <v/>
      </c>
      <c s="72" t="str">
        <f>IF('S.D.PASTE SHEET'!L1582="","",'S.D.PASTE SHEET'!L1582)</f>
        <v/>
      </c>
      <c s="72" t="str">
        <f>IF('S.D.PASTE SHEET'!M1582="","",'S.D.PASTE SHEET'!M1582)</f>
        <v/>
      </c>
      <c s="72" t="str">
        <f>IF('S.D.PASTE SHEET'!N1582="","",'S.D.PASTE SHEET'!N1582)</f>
        <v/>
      </c>
      <c s="72" t="str">
        <f>IF('S.D.PASTE SHEET'!O1582="","",'S.D.PASTE SHEET'!O1582)</f>
        <v/>
      </c>
      <c s="72" t="str">
        <f>IF('S.D.PASTE SHEET'!P1582="","",'S.D.PASTE SHEET'!P1582)</f>
        <v/>
      </c>
      <c s="72" t="str">
        <f>IF('S.D.PASTE SHEET'!Q1582="","",'S.D.PASTE SHEET'!Q1582)</f>
        <v/>
      </c>
      <c s="72" t="str">
        <f>IF('S.D.PASTE SHEET'!R1582="","",'S.D.PASTE SHEET'!R1582)</f>
        <v/>
      </c>
      <c s="72" t="str">
        <f>IF('S.D.PASTE SHEET'!S1582="","",'S.D.PASTE SHEET'!S1582)</f>
        <v/>
      </c>
      <c s="72" t="str">
        <f>IF('S.D.PASTE SHEET'!T1582="","",'S.D.PASTE SHEET'!T1582)</f>
        <v/>
      </c>
      <c s="72" t="str">
        <f>IF('S.D.PASTE SHEET'!U1582="","",'S.D.PASTE SHEET'!U1582)</f>
        <v/>
      </c>
      <c s="72" t="str">
        <f>IF('S.D.PASTE SHEET'!V1582="","",'S.D.PASTE SHEET'!V1582)</f>
        <v/>
      </c>
      <c s="72" t="str">
        <f>IF('S.D.PASTE SHEET'!W1582="","",'S.D.PASTE SHEET'!W1582)</f>
        <v/>
      </c>
      <c s="72" t="str">
        <f>IF('S.D.PASTE SHEET'!X1582="","",'S.D.PASTE SHEET'!X1582)</f>
        <v/>
      </c>
      <c s="72" t="str">
        <f>IF('S.D.PASTE SHEET'!Y1582="","",'S.D.PASTE SHEET'!Y1582)</f>
        <v/>
      </c>
      <c s="72" t="str">
        <f>IF('S.D.PASTE SHEET'!Z1582="","",'S.D.PASTE SHEET'!Z1582)</f>
        <v/>
      </c>
      <c s="72" t="str">
        <f>IF('S.D.PASTE SHEET'!AA1582="","",'S.D.PASTE SHEET'!AA1582)</f>
        <v/>
      </c>
      <c s="72" t="str">
        <f>IF('S.D.PASTE SHEET'!AB1582="","",'S.D.PASTE SHEET'!AB1582)</f>
        <v/>
      </c>
      <c s="72" t="str">
        <f>IF('S.D.PASTE SHEET'!AC1582="","",'S.D.PASTE SHEET'!AC1582)</f>
        <v/>
      </c>
      <c s="72" t="str">
        <f>IF('S.D.PASTE SHEET'!AD1582="","",'S.D.PASTE SHEET'!AD1582)</f>
        <v/>
      </c>
      <c s="74"/>
      <c s="70" t="str">
        <f>IF(AK1582="","",IF(AK1582&gt;0,COUNT($AG$2:AG1582),""))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IF(BC1582="","",IF(BC1582&gt;0,COUNT($AY$2:AY1582),""))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3" spans="1:157" ht="15.75" customHeight="1">
      <c r="A1583" s="72" t="str">
        <f>IF('S.D.PASTE SHEET'!A1583="","",'S.D.PASTE SHEET'!A1583)</f>
        <v/>
      </c>
      <c s="72" t="str">
        <f>IF('S.D.PASTE SHEET'!B1583="","",'S.D.PASTE SHEET'!B1583)</f>
        <v/>
      </c>
      <c s="72" t="str">
        <f>IF('S.D.PASTE SHEET'!C1583="","",'S.D.PASTE SHEET'!C1583)</f>
        <v/>
      </c>
      <c s="73" t="str">
        <f>IF('S.D.PASTE SHEET'!D1583="","",'S.D.PASTE SHEET'!D1583)</f>
        <v/>
      </c>
      <c s="72" t="str">
        <f>IF('S.D.PASTE SHEET'!E1583="","",UPPER('S.D.PASTE SHEET'!E1583))</f>
        <v/>
      </c>
      <c s="72" t="str">
        <f>IF('S.D.PASTE SHEET'!F1583="","",'S.D.PASTE SHEET'!F1583)</f>
        <v/>
      </c>
      <c s="72" t="str">
        <f>IF('S.D.PASTE SHEET'!G1583="","",UPPER('S.D.PASTE SHEET'!G1583))</f>
        <v/>
      </c>
      <c s="72" t="str">
        <f>IF('S.D.PASTE SHEET'!H1583="","",UPPER('S.D.PASTE SHEET'!H1583))</f>
        <v/>
      </c>
      <c s="72" t="str">
        <f>IF('S.D.PASTE SHEET'!I1583="","",'S.D.PASTE SHEET'!I1583)</f>
        <v/>
      </c>
      <c s="73" t="str">
        <f>IF('S.D.PASTE SHEET'!J1583="","",'S.D.PASTE SHEET'!J1583)</f>
        <v/>
      </c>
      <c s="72" t="str">
        <f>IF('S.D.PASTE SHEET'!K1583="","",'S.D.PASTE SHEET'!K1583)</f>
        <v/>
      </c>
      <c s="72" t="str">
        <f>IF('S.D.PASTE SHEET'!L1583="","",'S.D.PASTE SHEET'!L1583)</f>
        <v/>
      </c>
      <c s="72" t="str">
        <f>IF('S.D.PASTE SHEET'!M1583="","",'S.D.PASTE SHEET'!M1583)</f>
        <v/>
      </c>
      <c s="72" t="str">
        <f>IF('S.D.PASTE SHEET'!N1583="","",'S.D.PASTE SHEET'!N1583)</f>
        <v/>
      </c>
      <c s="72" t="str">
        <f>IF('S.D.PASTE SHEET'!O1583="","",'S.D.PASTE SHEET'!O1583)</f>
        <v/>
      </c>
      <c s="72" t="str">
        <f>IF('S.D.PASTE SHEET'!P1583="","",'S.D.PASTE SHEET'!P1583)</f>
        <v/>
      </c>
      <c s="72" t="str">
        <f>IF('S.D.PASTE SHEET'!Q1583="","",'S.D.PASTE SHEET'!Q1583)</f>
        <v/>
      </c>
      <c s="72" t="str">
        <f>IF('S.D.PASTE SHEET'!R1583="","",'S.D.PASTE SHEET'!R1583)</f>
        <v/>
      </c>
      <c s="72" t="str">
        <f>IF('S.D.PASTE SHEET'!S1583="","",'S.D.PASTE SHEET'!S1583)</f>
        <v/>
      </c>
      <c s="72" t="str">
        <f>IF('S.D.PASTE SHEET'!T1583="","",'S.D.PASTE SHEET'!T1583)</f>
        <v/>
      </c>
      <c s="72" t="str">
        <f>IF('S.D.PASTE SHEET'!U1583="","",'S.D.PASTE SHEET'!U1583)</f>
        <v/>
      </c>
      <c s="72" t="str">
        <f>IF('S.D.PASTE SHEET'!V1583="","",'S.D.PASTE SHEET'!V1583)</f>
        <v/>
      </c>
      <c s="72" t="str">
        <f>IF('S.D.PASTE SHEET'!W1583="","",'S.D.PASTE SHEET'!W1583)</f>
        <v/>
      </c>
      <c s="72" t="str">
        <f>IF('S.D.PASTE SHEET'!X1583="","",'S.D.PASTE SHEET'!X1583)</f>
        <v/>
      </c>
      <c s="72" t="str">
        <f>IF('S.D.PASTE SHEET'!Y1583="","",'S.D.PASTE SHEET'!Y1583)</f>
        <v/>
      </c>
      <c s="72" t="str">
        <f>IF('S.D.PASTE SHEET'!Z1583="","",'S.D.PASTE SHEET'!Z1583)</f>
        <v/>
      </c>
      <c s="72" t="str">
        <f>IF('S.D.PASTE SHEET'!AA1583="","",'S.D.PASTE SHEET'!AA1583)</f>
        <v/>
      </c>
      <c s="72" t="str">
        <f>IF('S.D.PASTE SHEET'!AB1583="","",'S.D.PASTE SHEET'!AB1583)</f>
        <v/>
      </c>
      <c s="72" t="str">
        <f>IF('S.D.PASTE SHEET'!AC1583="","",'S.D.PASTE SHEET'!AC1583)</f>
        <v/>
      </c>
      <c s="72" t="str">
        <f>IF('S.D.PASTE SHEET'!AD1583="","",'S.D.PASTE SHEET'!AD1583)</f>
        <v/>
      </c>
      <c s="74"/>
      <c s="70" t="str">
        <f>IF(AK1583="","",IF(AK1583&gt;0,COUNT($AG$2:AG1583),""))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IF(BC1583="","",IF(BC1583&gt;0,COUNT($AY$2:AY1583),""))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4" spans="1:157" ht="15.75" customHeight="1">
      <c r="A1584" s="72" t="str">
        <f>IF('S.D.PASTE SHEET'!A1584="","",'S.D.PASTE SHEET'!A1584)</f>
        <v/>
      </c>
      <c s="72" t="str">
        <f>IF('S.D.PASTE SHEET'!B1584="","",'S.D.PASTE SHEET'!B1584)</f>
        <v/>
      </c>
      <c s="72" t="str">
        <f>IF('S.D.PASTE SHEET'!C1584="","",'S.D.PASTE SHEET'!C1584)</f>
        <v/>
      </c>
      <c s="73" t="str">
        <f>IF('S.D.PASTE SHEET'!D1584="","",'S.D.PASTE SHEET'!D1584)</f>
        <v/>
      </c>
      <c s="72" t="str">
        <f>IF('S.D.PASTE SHEET'!E1584="","",UPPER('S.D.PASTE SHEET'!E1584))</f>
        <v/>
      </c>
      <c s="72" t="str">
        <f>IF('S.D.PASTE SHEET'!F1584="","",'S.D.PASTE SHEET'!F1584)</f>
        <v/>
      </c>
      <c s="72" t="str">
        <f>IF('S.D.PASTE SHEET'!G1584="","",UPPER('S.D.PASTE SHEET'!G1584))</f>
        <v/>
      </c>
      <c s="72" t="str">
        <f>IF('S.D.PASTE SHEET'!H1584="","",UPPER('S.D.PASTE SHEET'!H1584))</f>
        <v/>
      </c>
      <c s="72" t="str">
        <f>IF('S.D.PASTE SHEET'!I1584="","",'S.D.PASTE SHEET'!I1584)</f>
        <v/>
      </c>
      <c s="73" t="str">
        <f>IF('S.D.PASTE SHEET'!J1584="","",'S.D.PASTE SHEET'!J1584)</f>
        <v/>
      </c>
      <c s="72" t="str">
        <f>IF('S.D.PASTE SHEET'!K1584="","",'S.D.PASTE SHEET'!K1584)</f>
        <v/>
      </c>
      <c s="72" t="str">
        <f>IF('S.D.PASTE SHEET'!L1584="","",'S.D.PASTE SHEET'!L1584)</f>
        <v/>
      </c>
      <c s="72" t="str">
        <f>IF('S.D.PASTE SHEET'!M1584="","",'S.D.PASTE SHEET'!M1584)</f>
        <v/>
      </c>
      <c s="72" t="str">
        <f>IF('S.D.PASTE SHEET'!N1584="","",'S.D.PASTE SHEET'!N1584)</f>
        <v/>
      </c>
      <c s="72" t="str">
        <f>IF('S.D.PASTE SHEET'!O1584="","",'S.D.PASTE SHEET'!O1584)</f>
        <v/>
      </c>
      <c s="72" t="str">
        <f>IF('S.D.PASTE SHEET'!P1584="","",'S.D.PASTE SHEET'!P1584)</f>
        <v/>
      </c>
      <c s="72" t="str">
        <f>IF('S.D.PASTE SHEET'!Q1584="","",'S.D.PASTE SHEET'!Q1584)</f>
        <v/>
      </c>
      <c s="72" t="str">
        <f>IF('S.D.PASTE SHEET'!R1584="","",'S.D.PASTE SHEET'!R1584)</f>
        <v/>
      </c>
      <c s="72" t="str">
        <f>IF('S.D.PASTE SHEET'!S1584="","",'S.D.PASTE SHEET'!S1584)</f>
        <v/>
      </c>
      <c s="72" t="str">
        <f>IF('S.D.PASTE SHEET'!T1584="","",'S.D.PASTE SHEET'!T1584)</f>
        <v/>
      </c>
      <c s="72" t="str">
        <f>IF('S.D.PASTE SHEET'!U1584="","",'S.D.PASTE SHEET'!U1584)</f>
        <v/>
      </c>
      <c s="72" t="str">
        <f>IF('S.D.PASTE SHEET'!V1584="","",'S.D.PASTE SHEET'!V1584)</f>
        <v/>
      </c>
      <c s="72" t="str">
        <f>IF('S.D.PASTE SHEET'!W1584="","",'S.D.PASTE SHEET'!W1584)</f>
        <v/>
      </c>
      <c s="72" t="str">
        <f>IF('S.D.PASTE SHEET'!X1584="","",'S.D.PASTE SHEET'!X1584)</f>
        <v/>
      </c>
      <c s="72" t="str">
        <f>IF('S.D.PASTE SHEET'!Y1584="","",'S.D.PASTE SHEET'!Y1584)</f>
        <v/>
      </c>
      <c s="72" t="str">
        <f>IF('S.D.PASTE SHEET'!Z1584="","",'S.D.PASTE SHEET'!Z1584)</f>
        <v/>
      </c>
      <c s="72" t="str">
        <f>IF('S.D.PASTE SHEET'!AA1584="","",'S.D.PASTE SHEET'!AA1584)</f>
        <v/>
      </c>
      <c s="72" t="str">
        <f>IF('S.D.PASTE SHEET'!AB1584="","",'S.D.PASTE SHEET'!AB1584)</f>
        <v/>
      </c>
      <c s="72" t="str">
        <f>IF('S.D.PASTE SHEET'!AC1584="","",'S.D.PASTE SHEET'!AC1584)</f>
        <v/>
      </c>
      <c s="72" t="str">
        <f>IF('S.D.PASTE SHEET'!AD1584="","",'S.D.PASTE SHEET'!AD1584)</f>
        <v/>
      </c>
      <c s="74"/>
      <c s="70" t="str">
        <f>IF(AK1584="","",IF(AK1584&gt;0,COUNT($AG$2:AG1584),""))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IF(BC1584="","",IF(BC1584&gt;0,COUNT($AY$2:AY1584),""))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5" spans="1:157" ht="15.75" customHeight="1">
      <c r="A1585" s="72" t="str">
        <f>IF('S.D.PASTE SHEET'!A1585="","",'S.D.PASTE SHEET'!A1585)</f>
        <v/>
      </c>
      <c s="72" t="str">
        <f>IF('S.D.PASTE SHEET'!B1585="","",'S.D.PASTE SHEET'!B1585)</f>
        <v/>
      </c>
      <c s="72" t="str">
        <f>IF('S.D.PASTE SHEET'!C1585="","",'S.D.PASTE SHEET'!C1585)</f>
        <v/>
      </c>
      <c s="73" t="str">
        <f>IF('S.D.PASTE SHEET'!D1585="","",'S.D.PASTE SHEET'!D1585)</f>
        <v/>
      </c>
      <c s="72" t="str">
        <f>IF('S.D.PASTE SHEET'!E1585="","",UPPER('S.D.PASTE SHEET'!E1585))</f>
        <v/>
      </c>
      <c s="72" t="str">
        <f>IF('S.D.PASTE SHEET'!F1585="","",'S.D.PASTE SHEET'!F1585)</f>
        <v/>
      </c>
      <c s="72" t="str">
        <f>IF('S.D.PASTE SHEET'!G1585="","",UPPER('S.D.PASTE SHEET'!G1585))</f>
        <v/>
      </c>
      <c s="72" t="str">
        <f>IF('S.D.PASTE SHEET'!H1585="","",UPPER('S.D.PASTE SHEET'!H1585))</f>
        <v/>
      </c>
      <c s="72" t="str">
        <f>IF('S.D.PASTE SHEET'!I1585="","",'S.D.PASTE SHEET'!I1585)</f>
        <v/>
      </c>
      <c s="73" t="str">
        <f>IF('S.D.PASTE SHEET'!J1585="","",'S.D.PASTE SHEET'!J1585)</f>
        <v/>
      </c>
      <c s="72" t="str">
        <f>IF('S.D.PASTE SHEET'!K1585="","",'S.D.PASTE SHEET'!K1585)</f>
        <v/>
      </c>
      <c s="72" t="str">
        <f>IF('S.D.PASTE SHEET'!L1585="","",'S.D.PASTE SHEET'!L1585)</f>
        <v/>
      </c>
      <c s="72" t="str">
        <f>IF('S.D.PASTE SHEET'!M1585="","",'S.D.PASTE SHEET'!M1585)</f>
        <v/>
      </c>
      <c s="72" t="str">
        <f>IF('S.D.PASTE SHEET'!N1585="","",'S.D.PASTE SHEET'!N1585)</f>
        <v/>
      </c>
      <c s="72" t="str">
        <f>IF('S.D.PASTE SHEET'!O1585="","",'S.D.PASTE SHEET'!O1585)</f>
        <v/>
      </c>
      <c s="72" t="str">
        <f>IF('S.D.PASTE SHEET'!P1585="","",'S.D.PASTE SHEET'!P1585)</f>
        <v/>
      </c>
      <c s="72" t="str">
        <f>IF('S.D.PASTE SHEET'!Q1585="","",'S.D.PASTE SHEET'!Q1585)</f>
        <v/>
      </c>
      <c s="72" t="str">
        <f>IF('S.D.PASTE SHEET'!R1585="","",'S.D.PASTE SHEET'!R1585)</f>
        <v/>
      </c>
      <c s="72" t="str">
        <f>IF('S.D.PASTE SHEET'!S1585="","",'S.D.PASTE SHEET'!S1585)</f>
        <v/>
      </c>
      <c s="72" t="str">
        <f>IF('S.D.PASTE SHEET'!T1585="","",'S.D.PASTE SHEET'!T1585)</f>
        <v/>
      </c>
      <c s="72" t="str">
        <f>IF('S.D.PASTE SHEET'!U1585="","",'S.D.PASTE SHEET'!U1585)</f>
        <v/>
      </c>
      <c s="72" t="str">
        <f>IF('S.D.PASTE SHEET'!V1585="","",'S.D.PASTE SHEET'!V1585)</f>
        <v/>
      </c>
      <c s="72" t="str">
        <f>IF('S.D.PASTE SHEET'!W1585="","",'S.D.PASTE SHEET'!W1585)</f>
        <v/>
      </c>
      <c s="72" t="str">
        <f>IF('S.D.PASTE SHEET'!X1585="","",'S.D.PASTE SHEET'!X1585)</f>
        <v/>
      </c>
      <c s="72" t="str">
        <f>IF('S.D.PASTE SHEET'!Y1585="","",'S.D.PASTE SHEET'!Y1585)</f>
        <v/>
      </c>
      <c s="72" t="str">
        <f>IF('S.D.PASTE SHEET'!Z1585="","",'S.D.PASTE SHEET'!Z1585)</f>
        <v/>
      </c>
      <c s="72" t="str">
        <f>IF('S.D.PASTE SHEET'!AA1585="","",'S.D.PASTE SHEET'!AA1585)</f>
        <v/>
      </c>
      <c s="72" t="str">
        <f>IF('S.D.PASTE SHEET'!AB1585="","",'S.D.PASTE SHEET'!AB1585)</f>
        <v/>
      </c>
      <c s="72" t="str">
        <f>IF('S.D.PASTE SHEET'!AC1585="","",'S.D.PASTE SHEET'!AC1585)</f>
        <v/>
      </c>
      <c s="72" t="str">
        <f>IF('S.D.PASTE SHEET'!AD1585="","",'S.D.PASTE SHEET'!AD1585)</f>
        <v/>
      </c>
      <c s="74"/>
      <c s="70" t="str">
        <f>IF(AK1585="","",IF(AK1585&gt;0,COUNT($AG$2:AG1585),""))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IF(BC1585="","",IF(BC1585&gt;0,COUNT($AY$2:AY1585),""))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6" spans="1:157" ht="15.75" customHeight="1">
      <c r="A1586" s="72" t="str">
        <f>IF('S.D.PASTE SHEET'!A1586="","",'S.D.PASTE SHEET'!A1586)</f>
        <v/>
      </c>
      <c s="72" t="str">
        <f>IF('S.D.PASTE SHEET'!B1586="","",'S.D.PASTE SHEET'!B1586)</f>
        <v/>
      </c>
      <c s="72" t="str">
        <f>IF('S.D.PASTE SHEET'!C1586="","",'S.D.PASTE SHEET'!C1586)</f>
        <v/>
      </c>
      <c s="73" t="str">
        <f>IF('S.D.PASTE SHEET'!D1586="","",'S.D.PASTE SHEET'!D1586)</f>
        <v/>
      </c>
      <c s="72" t="str">
        <f>IF('S.D.PASTE SHEET'!E1586="","",UPPER('S.D.PASTE SHEET'!E1586))</f>
        <v/>
      </c>
      <c s="72" t="str">
        <f>IF('S.D.PASTE SHEET'!F1586="","",'S.D.PASTE SHEET'!F1586)</f>
        <v/>
      </c>
      <c s="72" t="str">
        <f>IF('S.D.PASTE SHEET'!G1586="","",UPPER('S.D.PASTE SHEET'!G1586))</f>
        <v/>
      </c>
      <c s="72" t="str">
        <f>IF('S.D.PASTE SHEET'!H1586="","",UPPER('S.D.PASTE SHEET'!H1586))</f>
        <v/>
      </c>
      <c s="72" t="str">
        <f>IF('S.D.PASTE SHEET'!I1586="","",'S.D.PASTE SHEET'!I1586)</f>
        <v/>
      </c>
      <c s="73" t="str">
        <f>IF('S.D.PASTE SHEET'!J1586="","",'S.D.PASTE SHEET'!J1586)</f>
        <v/>
      </c>
      <c s="72" t="str">
        <f>IF('S.D.PASTE SHEET'!K1586="","",'S.D.PASTE SHEET'!K1586)</f>
        <v/>
      </c>
      <c s="72" t="str">
        <f>IF('S.D.PASTE SHEET'!L1586="","",'S.D.PASTE SHEET'!L1586)</f>
        <v/>
      </c>
      <c s="72" t="str">
        <f>IF('S.D.PASTE SHEET'!M1586="","",'S.D.PASTE SHEET'!M1586)</f>
        <v/>
      </c>
      <c s="72" t="str">
        <f>IF('S.D.PASTE SHEET'!N1586="","",'S.D.PASTE SHEET'!N1586)</f>
        <v/>
      </c>
      <c s="72" t="str">
        <f>IF('S.D.PASTE SHEET'!O1586="","",'S.D.PASTE SHEET'!O1586)</f>
        <v/>
      </c>
      <c s="72" t="str">
        <f>IF('S.D.PASTE SHEET'!P1586="","",'S.D.PASTE SHEET'!P1586)</f>
        <v/>
      </c>
      <c s="72" t="str">
        <f>IF('S.D.PASTE SHEET'!Q1586="","",'S.D.PASTE SHEET'!Q1586)</f>
        <v/>
      </c>
      <c s="72" t="str">
        <f>IF('S.D.PASTE SHEET'!R1586="","",'S.D.PASTE SHEET'!R1586)</f>
        <v/>
      </c>
      <c s="72" t="str">
        <f>IF('S.D.PASTE SHEET'!S1586="","",'S.D.PASTE SHEET'!S1586)</f>
        <v/>
      </c>
      <c s="72" t="str">
        <f>IF('S.D.PASTE SHEET'!T1586="","",'S.D.PASTE SHEET'!T1586)</f>
        <v/>
      </c>
      <c s="72" t="str">
        <f>IF('S.D.PASTE SHEET'!U1586="","",'S.D.PASTE SHEET'!U1586)</f>
        <v/>
      </c>
      <c s="72" t="str">
        <f>IF('S.D.PASTE SHEET'!V1586="","",'S.D.PASTE SHEET'!V1586)</f>
        <v/>
      </c>
      <c s="72" t="str">
        <f>IF('S.D.PASTE SHEET'!W1586="","",'S.D.PASTE SHEET'!W1586)</f>
        <v/>
      </c>
      <c s="72" t="str">
        <f>IF('S.D.PASTE SHEET'!X1586="","",'S.D.PASTE SHEET'!X1586)</f>
        <v/>
      </c>
      <c s="72" t="str">
        <f>IF('S.D.PASTE SHEET'!Y1586="","",'S.D.PASTE SHEET'!Y1586)</f>
        <v/>
      </c>
      <c s="72" t="str">
        <f>IF('S.D.PASTE SHEET'!Z1586="","",'S.D.PASTE SHEET'!Z1586)</f>
        <v/>
      </c>
      <c s="72" t="str">
        <f>IF('S.D.PASTE SHEET'!AA1586="","",'S.D.PASTE SHEET'!AA1586)</f>
        <v/>
      </c>
      <c s="72" t="str">
        <f>IF('S.D.PASTE SHEET'!AB1586="","",'S.D.PASTE SHEET'!AB1586)</f>
        <v/>
      </c>
      <c s="72" t="str">
        <f>IF('S.D.PASTE SHEET'!AC1586="","",'S.D.PASTE SHEET'!AC1586)</f>
        <v/>
      </c>
      <c s="72" t="str">
        <f>IF('S.D.PASTE SHEET'!AD1586="","",'S.D.PASTE SHEET'!AD1586)</f>
        <v/>
      </c>
      <c s="74"/>
      <c s="70" t="str">
        <f>IF(AK1586="","",IF(AK1586&gt;0,COUNT($AG$2:AG1586),""))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IF(BC1586="","",IF(BC1586&gt;0,COUNT($AY$2:AY1586),""))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7" spans="1:157" ht="15.75" customHeight="1">
      <c r="A1587" s="72" t="str">
        <f>IF('S.D.PASTE SHEET'!A1587="","",'S.D.PASTE SHEET'!A1587)</f>
        <v/>
      </c>
      <c s="72" t="str">
        <f>IF('S.D.PASTE SHEET'!B1587="","",'S.D.PASTE SHEET'!B1587)</f>
        <v/>
      </c>
      <c s="72" t="str">
        <f>IF('S.D.PASTE SHEET'!C1587="","",'S.D.PASTE SHEET'!C1587)</f>
        <v/>
      </c>
      <c s="73" t="str">
        <f>IF('S.D.PASTE SHEET'!D1587="","",'S.D.PASTE SHEET'!D1587)</f>
        <v/>
      </c>
      <c s="72" t="str">
        <f>IF('S.D.PASTE SHEET'!E1587="","",UPPER('S.D.PASTE SHEET'!E1587))</f>
        <v/>
      </c>
      <c s="72" t="str">
        <f>IF('S.D.PASTE SHEET'!F1587="","",'S.D.PASTE SHEET'!F1587)</f>
        <v/>
      </c>
      <c s="72" t="str">
        <f>IF('S.D.PASTE SHEET'!G1587="","",UPPER('S.D.PASTE SHEET'!G1587))</f>
        <v/>
      </c>
      <c s="72" t="str">
        <f>IF('S.D.PASTE SHEET'!H1587="","",UPPER('S.D.PASTE SHEET'!H1587))</f>
        <v/>
      </c>
      <c s="72" t="str">
        <f>IF('S.D.PASTE SHEET'!I1587="","",'S.D.PASTE SHEET'!I1587)</f>
        <v/>
      </c>
      <c s="73" t="str">
        <f>IF('S.D.PASTE SHEET'!J1587="","",'S.D.PASTE SHEET'!J1587)</f>
        <v/>
      </c>
      <c s="72" t="str">
        <f>IF('S.D.PASTE SHEET'!K1587="","",'S.D.PASTE SHEET'!K1587)</f>
        <v/>
      </c>
      <c s="72" t="str">
        <f>IF('S.D.PASTE SHEET'!L1587="","",'S.D.PASTE SHEET'!L1587)</f>
        <v/>
      </c>
      <c s="72" t="str">
        <f>IF('S.D.PASTE SHEET'!M1587="","",'S.D.PASTE SHEET'!M1587)</f>
        <v/>
      </c>
      <c s="72" t="str">
        <f>IF('S.D.PASTE SHEET'!N1587="","",'S.D.PASTE SHEET'!N1587)</f>
        <v/>
      </c>
      <c s="72" t="str">
        <f>IF('S.D.PASTE SHEET'!O1587="","",'S.D.PASTE SHEET'!O1587)</f>
        <v/>
      </c>
      <c s="72" t="str">
        <f>IF('S.D.PASTE SHEET'!P1587="","",'S.D.PASTE SHEET'!P1587)</f>
        <v/>
      </c>
      <c s="72" t="str">
        <f>IF('S.D.PASTE SHEET'!Q1587="","",'S.D.PASTE SHEET'!Q1587)</f>
        <v/>
      </c>
      <c s="72" t="str">
        <f>IF('S.D.PASTE SHEET'!R1587="","",'S.D.PASTE SHEET'!R1587)</f>
        <v/>
      </c>
      <c s="72" t="str">
        <f>IF('S.D.PASTE SHEET'!S1587="","",'S.D.PASTE SHEET'!S1587)</f>
        <v/>
      </c>
      <c s="72" t="str">
        <f>IF('S.D.PASTE SHEET'!T1587="","",'S.D.PASTE SHEET'!T1587)</f>
        <v/>
      </c>
      <c s="72" t="str">
        <f>IF('S.D.PASTE SHEET'!U1587="","",'S.D.PASTE SHEET'!U1587)</f>
        <v/>
      </c>
      <c s="72" t="str">
        <f>IF('S.D.PASTE SHEET'!V1587="","",'S.D.PASTE SHEET'!V1587)</f>
        <v/>
      </c>
      <c s="72" t="str">
        <f>IF('S.D.PASTE SHEET'!W1587="","",'S.D.PASTE SHEET'!W1587)</f>
        <v/>
      </c>
      <c s="72" t="str">
        <f>IF('S.D.PASTE SHEET'!X1587="","",'S.D.PASTE SHEET'!X1587)</f>
        <v/>
      </c>
      <c s="72" t="str">
        <f>IF('S.D.PASTE SHEET'!Y1587="","",'S.D.PASTE SHEET'!Y1587)</f>
        <v/>
      </c>
      <c s="72" t="str">
        <f>IF('S.D.PASTE SHEET'!Z1587="","",'S.D.PASTE SHEET'!Z1587)</f>
        <v/>
      </c>
      <c s="72" t="str">
        <f>IF('S.D.PASTE SHEET'!AA1587="","",'S.D.PASTE SHEET'!AA1587)</f>
        <v/>
      </c>
      <c s="72" t="str">
        <f>IF('S.D.PASTE SHEET'!AB1587="","",'S.D.PASTE SHEET'!AB1587)</f>
        <v/>
      </c>
      <c s="72" t="str">
        <f>IF('S.D.PASTE SHEET'!AC1587="","",'S.D.PASTE SHEET'!AC1587)</f>
        <v/>
      </c>
      <c s="72" t="str">
        <f>IF('S.D.PASTE SHEET'!AD1587="","",'S.D.PASTE SHEET'!AD1587)</f>
        <v/>
      </c>
      <c s="74"/>
      <c s="70" t="str">
        <f>IF(AK1587="","",IF(AK1587&gt;0,COUNT($AG$2:AG1587),""))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IF(BC1587="","",IF(BC1587&gt;0,COUNT($AY$2:AY1587),""))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8" spans="1:157" ht="15.75" customHeight="1">
      <c r="A1588" s="72" t="str">
        <f>IF('S.D.PASTE SHEET'!A1588="","",'S.D.PASTE SHEET'!A1588)</f>
        <v/>
      </c>
      <c s="72" t="str">
        <f>IF('S.D.PASTE SHEET'!B1588="","",'S.D.PASTE SHEET'!B1588)</f>
        <v/>
      </c>
      <c s="72" t="str">
        <f>IF('S.D.PASTE SHEET'!C1588="","",'S.D.PASTE SHEET'!C1588)</f>
        <v/>
      </c>
      <c s="73" t="str">
        <f>IF('S.D.PASTE SHEET'!D1588="","",'S.D.PASTE SHEET'!D1588)</f>
        <v/>
      </c>
      <c s="72" t="str">
        <f>IF('S.D.PASTE SHEET'!E1588="","",UPPER('S.D.PASTE SHEET'!E1588))</f>
        <v/>
      </c>
      <c s="72" t="str">
        <f>IF('S.D.PASTE SHEET'!F1588="","",'S.D.PASTE SHEET'!F1588)</f>
        <v/>
      </c>
      <c s="72" t="str">
        <f>IF('S.D.PASTE SHEET'!G1588="","",UPPER('S.D.PASTE SHEET'!G1588))</f>
        <v/>
      </c>
      <c s="72" t="str">
        <f>IF('S.D.PASTE SHEET'!H1588="","",UPPER('S.D.PASTE SHEET'!H1588))</f>
        <v/>
      </c>
      <c s="72" t="str">
        <f>IF('S.D.PASTE SHEET'!I1588="","",'S.D.PASTE SHEET'!I1588)</f>
        <v/>
      </c>
      <c s="73" t="str">
        <f>IF('S.D.PASTE SHEET'!J1588="","",'S.D.PASTE SHEET'!J1588)</f>
        <v/>
      </c>
      <c s="72" t="str">
        <f>IF('S.D.PASTE SHEET'!K1588="","",'S.D.PASTE SHEET'!K1588)</f>
        <v/>
      </c>
      <c s="72" t="str">
        <f>IF('S.D.PASTE SHEET'!L1588="","",'S.D.PASTE SHEET'!L1588)</f>
        <v/>
      </c>
      <c s="72" t="str">
        <f>IF('S.D.PASTE SHEET'!M1588="","",'S.D.PASTE SHEET'!M1588)</f>
        <v/>
      </c>
      <c s="72" t="str">
        <f>IF('S.D.PASTE SHEET'!N1588="","",'S.D.PASTE SHEET'!N1588)</f>
        <v/>
      </c>
      <c s="72" t="str">
        <f>IF('S.D.PASTE SHEET'!O1588="","",'S.D.PASTE SHEET'!O1588)</f>
        <v/>
      </c>
      <c s="72" t="str">
        <f>IF('S.D.PASTE SHEET'!P1588="","",'S.D.PASTE SHEET'!P1588)</f>
        <v/>
      </c>
      <c s="72" t="str">
        <f>IF('S.D.PASTE SHEET'!Q1588="","",'S.D.PASTE SHEET'!Q1588)</f>
        <v/>
      </c>
      <c s="72" t="str">
        <f>IF('S.D.PASTE SHEET'!R1588="","",'S.D.PASTE SHEET'!R1588)</f>
        <v/>
      </c>
      <c s="72" t="str">
        <f>IF('S.D.PASTE SHEET'!S1588="","",'S.D.PASTE SHEET'!S1588)</f>
        <v/>
      </c>
      <c s="72" t="str">
        <f>IF('S.D.PASTE SHEET'!T1588="","",'S.D.PASTE SHEET'!T1588)</f>
        <v/>
      </c>
      <c s="72" t="str">
        <f>IF('S.D.PASTE SHEET'!U1588="","",'S.D.PASTE SHEET'!U1588)</f>
        <v/>
      </c>
      <c s="72" t="str">
        <f>IF('S.D.PASTE SHEET'!V1588="","",'S.D.PASTE SHEET'!V1588)</f>
        <v/>
      </c>
      <c s="72" t="str">
        <f>IF('S.D.PASTE SHEET'!W1588="","",'S.D.PASTE SHEET'!W1588)</f>
        <v/>
      </c>
      <c s="72" t="str">
        <f>IF('S.D.PASTE SHEET'!X1588="","",'S.D.PASTE SHEET'!X1588)</f>
        <v/>
      </c>
      <c s="72" t="str">
        <f>IF('S.D.PASTE SHEET'!Y1588="","",'S.D.PASTE SHEET'!Y1588)</f>
        <v/>
      </c>
      <c s="72" t="str">
        <f>IF('S.D.PASTE SHEET'!Z1588="","",'S.D.PASTE SHEET'!Z1588)</f>
        <v/>
      </c>
      <c s="72" t="str">
        <f>IF('S.D.PASTE SHEET'!AA1588="","",'S.D.PASTE SHEET'!AA1588)</f>
        <v/>
      </c>
      <c s="72" t="str">
        <f>IF('S.D.PASTE SHEET'!AB1588="","",'S.D.PASTE SHEET'!AB1588)</f>
        <v/>
      </c>
      <c s="72" t="str">
        <f>IF('S.D.PASTE SHEET'!AC1588="","",'S.D.PASTE SHEET'!AC1588)</f>
        <v/>
      </c>
      <c s="72" t="str">
        <f>IF('S.D.PASTE SHEET'!AD1588="","",'S.D.PASTE SHEET'!AD1588)</f>
        <v/>
      </c>
      <c s="74"/>
      <c s="70" t="str">
        <f>IF(AK1588="","",IF(AK1588&gt;0,COUNT($AG$2:AG1588),""))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IF(BC1588="","",IF(BC1588&gt;0,COUNT($AY$2:AY1588),""))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89" spans="1:157" ht="15.75" customHeight="1">
      <c r="A1589" s="72" t="str">
        <f>IF('S.D.PASTE SHEET'!A1589="","",'S.D.PASTE SHEET'!A1589)</f>
        <v/>
      </c>
      <c s="72" t="str">
        <f>IF('S.D.PASTE SHEET'!B1589="","",'S.D.PASTE SHEET'!B1589)</f>
        <v/>
      </c>
      <c s="72" t="str">
        <f>IF('S.D.PASTE SHEET'!C1589="","",'S.D.PASTE SHEET'!C1589)</f>
        <v/>
      </c>
      <c s="73" t="str">
        <f>IF('S.D.PASTE SHEET'!D1589="","",'S.D.PASTE SHEET'!D1589)</f>
        <v/>
      </c>
      <c s="72" t="str">
        <f>IF('S.D.PASTE SHEET'!E1589="","",UPPER('S.D.PASTE SHEET'!E1589))</f>
        <v/>
      </c>
      <c s="72" t="str">
        <f>IF('S.D.PASTE SHEET'!F1589="","",'S.D.PASTE SHEET'!F1589)</f>
        <v/>
      </c>
      <c s="72" t="str">
        <f>IF('S.D.PASTE SHEET'!G1589="","",UPPER('S.D.PASTE SHEET'!G1589))</f>
        <v/>
      </c>
      <c s="72" t="str">
        <f>IF('S.D.PASTE SHEET'!H1589="","",UPPER('S.D.PASTE SHEET'!H1589))</f>
        <v/>
      </c>
      <c s="72" t="str">
        <f>IF('S.D.PASTE SHEET'!I1589="","",'S.D.PASTE SHEET'!I1589)</f>
        <v/>
      </c>
      <c s="73" t="str">
        <f>IF('S.D.PASTE SHEET'!J1589="","",'S.D.PASTE SHEET'!J1589)</f>
        <v/>
      </c>
      <c s="72" t="str">
        <f>IF('S.D.PASTE SHEET'!K1589="","",'S.D.PASTE SHEET'!K1589)</f>
        <v/>
      </c>
      <c s="72" t="str">
        <f>IF('S.D.PASTE SHEET'!L1589="","",'S.D.PASTE SHEET'!L1589)</f>
        <v/>
      </c>
      <c s="72" t="str">
        <f>IF('S.D.PASTE SHEET'!M1589="","",'S.D.PASTE SHEET'!M1589)</f>
        <v/>
      </c>
      <c s="72" t="str">
        <f>IF('S.D.PASTE SHEET'!N1589="","",'S.D.PASTE SHEET'!N1589)</f>
        <v/>
      </c>
      <c s="72" t="str">
        <f>IF('S.D.PASTE SHEET'!O1589="","",'S.D.PASTE SHEET'!O1589)</f>
        <v/>
      </c>
      <c s="72" t="str">
        <f>IF('S.D.PASTE SHEET'!P1589="","",'S.D.PASTE SHEET'!P1589)</f>
        <v/>
      </c>
      <c s="72" t="str">
        <f>IF('S.D.PASTE SHEET'!Q1589="","",'S.D.PASTE SHEET'!Q1589)</f>
        <v/>
      </c>
      <c s="72" t="str">
        <f>IF('S.D.PASTE SHEET'!R1589="","",'S.D.PASTE SHEET'!R1589)</f>
        <v/>
      </c>
      <c s="72" t="str">
        <f>IF('S.D.PASTE SHEET'!S1589="","",'S.D.PASTE SHEET'!S1589)</f>
        <v/>
      </c>
      <c s="72" t="str">
        <f>IF('S.D.PASTE SHEET'!T1589="","",'S.D.PASTE SHEET'!T1589)</f>
        <v/>
      </c>
      <c s="72" t="str">
        <f>IF('S.D.PASTE SHEET'!U1589="","",'S.D.PASTE SHEET'!U1589)</f>
        <v/>
      </c>
      <c s="72" t="str">
        <f>IF('S.D.PASTE SHEET'!V1589="","",'S.D.PASTE SHEET'!V1589)</f>
        <v/>
      </c>
      <c s="72" t="str">
        <f>IF('S.D.PASTE SHEET'!W1589="","",'S.D.PASTE SHEET'!W1589)</f>
        <v/>
      </c>
      <c s="72" t="str">
        <f>IF('S.D.PASTE SHEET'!X1589="","",'S.D.PASTE SHEET'!X1589)</f>
        <v/>
      </c>
      <c s="72" t="str">
        <f>IF('S.D.PASTE SHEET'!Y1589="","",'S.D.PASTE SHEET'!Y1589)</f>
        <v/>
      </c>
      <c s="72" t="str">
        <f>IF('S.D.PASTE SHEET'!Z1589="","",'S.D.PASTE SHEET'!Z1589)</f>
        <v/>
      </c>
      <c s="72" t="str">
        <f>IF('S.D.PASTE SHEET'!AA1589="","",'S.D.PASTE SHEET'!AA1589)</f>
        <v/>
      </c>
      <c s="72" t="str">
        <f>IF('S.D.PASTE SHEET'!AB1589="","",'S.D.PASTE SHEET'!AB1589)</f>
        <v/>
      </c>
      <c s="72" t="str">
        <f>IF('S.D.PASTE SHEET'!AC1589="","",'S.D.PASTE SHEET'!AC1589)</f>
        <v/>
      </c>
      <c s="72" t="str">
        <f>IF('S.D.PASTE SHEET'!AD1589="","",'S.D.PASTE SHEET'!AD1589)</f>
        <v/>
      </c>
      <c s="74"/>
      <c s="70" t="str">
        <f>IF(AK1589="","",IF(AK1589&gt;0,COUNT($AG$2:AG1589),""))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IF(BC1589="","",IF(BC1589&gt;0,COUNT($AY$2:AY1589),""))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0" spans="1:157" ht="15.75" customHeight="1">
      <c r="A1590" s="72" t="str">
        <f>IF('S.D.PASTE SHEET'!A1590="","",'S.D.PASTE SHEET'!A1590)</f>
        <v/>
      </c>
      <c s="72" t="str">
        <f>IF('S.D.PASTE SHEET'!B1590="","",'S.D.PASTE SHEET'!B1590)</f>
        <v/>
      </c>
      <c s="72" t="str">
        <f>IF('S.D.PASTE SHEET'!C1590="","",'S.D.PASTE SHEET'!C1590)</f>
        <v/>
      </c>
      <c s="73" t="str">
        <f>IF('S.D.PASTE SHEET'!D1590="","",'S.D.PASTE SHEET'!D1590)</f>
        <v/>
      </c>
      <c s="72" t="str">
        <f>IF('S.D.PASTE SHEET'!E1590="","",UPPER('S.D.PASTE SHEET'!E1590))</f>
        <v/>
      </c>
      <c s="72" t="str">
        <f>IF('S.D.PASTE SHEET'!F1590="","",'S.D.PASTE SHEET'!F1590)</f>
        <v/>
      </c>
      <c s="72" t="str">
        <f>IF('S.D.PASTE SHEET'!G1590="","",UPPER('S.D.PASTE SHEET'!G1590))</f>
        <v/>
      </c>
      <c s="72" t="str">
        <f>IF('S.D.PASTE SHEET'!H1590="","",UPPER('S.D.PASTE SHEET'!H1590))</f>
        <v/>
      </c>
      <c s="72" t="str">
        <f>IF('S.D.PASTE SHEET'!I1590="","",'S.D.PASTE SHEET'!I1590)</f>
        <v/>
      </c>
      <c s="73" t="str">
        <f>IF('S.D.PASTE SHEET'!J1590="","",'S.D.PASTE SHEET'!J1590)</f>
        <v/>
      </c>
      <c s="72" t="str">
        <f>IF('S.D.PASTE SHEET'!K1590="","",'S.D.PASTE SHEET'!K1590)</f>
        <v/>
      </c>
      <c s="72" t="str">
        <f>IF('S.D.PASTE SHEET'!L1590="","",'S.D.PASTE SHEET'!L1590)</f>
        <v/>
      </c>
      <c s="72" t="str">
        <f>IF('S.D.PASTE SHEET'!M1590="","",'S.D.PASTE SHEET'!M1590)</f>
        <v/>
      </c>
      <c s="72" t="str">
        <f>IF('S.D.PASTE SHEET'!N1590="","",'S.D.PASTE SHEET'!N1590)</f>
        <v/>
      </c>
      <c s="72" t="str">
        <f>IF('S.D.PASTE SHEET'!O1590="","",'S.D.PASTE SHEET'!O1590)</f>
        <v/>
      </c>
      <c s="72" t="str">
        <f>IF('S.D.PASTE SHEET'!P1590="","",'S.D.PASTE SHEET'!P1590)</f>
        <v/>
      </c>
      <c s="72" t="str">
        <f>IF('S.D.PASTE SHEET'!Q1590="","",'S.D.PASTE SHEET'!Q1590)</f>
        <v/>
      </c>
      <c s="72" t="str">
        <f>IF('S.D.PASTE SHEET'!R1590="","",'S.D.PASTE SHEET'!R1590)</f>
        <v/>
      </c>
      <c s="72" t="str">
        <f>IF('S.D.PASTE SHEET'!S1590="","",'S.D.PASTE SHEET'!S1590)</f>
        <v/>
      </c>
      <c s="72" t="str">
        <f>IF('S.D.PASTE SHEET'!T1590="","",'S.D.PASTE SHEET'!T1590)</f>
        <v/>
      </c>
      <c s="72" t="str">
        <f>IF('S.D.PASTE SHEET'!U1590="","",'S.D.PASTE SHEET'!U1590)</f>
        <v/>
      </c>
      <c s="72" t="str">
        <f>IF('S.D.PASTE SHEET'!V1590="","",'S.D.PASTE SHEET'!V1590)</f>
        <v/>
      </c>
      <c s="72" t="str">
        <f>IF('S.D.PASTE SHEET'!W1590="","",'S.D.PASTE SHEET'!W1590)</f>
        <v/>
      </c>
      <c s="72" t="str">
        <f>IF('S.D.PASTE SHEET'!X1590="","",'S.D.PASTE SHEET'!X1590)</f>
        <v/>
      </c>
      <c s="72" t="str">
        <f>IF('S.D.PASTE SHEET'!Y1590="","",'S.D.PASTE SHEET'!Y1590)</f>
        <v/>
      </c>
      <c s="72" t="str">
        <f>IF('S.D.PASTE SHEET'!Z1590="","",'S.D.PASTE SHEET'!Z1590)</f>
        <v/>
      </c>
      <c s="72" t="str">
        <f>IF('S.D.PASTE SHEET'!AA1590="","",'S.D.PASTE SHEET'!AA1590)</f>
        <v/>
      </c>
      <c s="72" t="str">
        <f>IF('S.D.PASTE SHEET'!AB1590="","",'S.D.PASTE SHEET'!AB1590)</f>
        <v/>
      </c>
      <c s="72" t="str">
        <f>IF('S.D.PASTE SHEET'!AC1590="","",'S.D.PASTE SHEET'!AC1590)</f>
        <v/>
      </c>
      <c s="72" t="str">
        <f>IF('S.D.PASTE SHEET'!AD1590="","",'S.D.PASTE SHEET'!AD1590)</f>
        <v/>
      </c>
      <c s="74"/>
      <c s="70" t="str">
        <f>IF(AK1590="","",IF(AK1590&gt;0,COUNT($AG$2:AG1590),""))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IF(BC1590="","",IF(BC1590&gt;0,COUNT($AY$2:AY1590),""))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1" spans="1:157" ht="15.75" customHeight="1">
      <c r="A1591" s="72" t="str">
        <f>IF('S.D.PASTE SHEET'!A1591="","",'S.D.PASTE SHEET'!A1591)</f>
        <v/>
      </c>
      <c s="72" t="str">
        <f>IF('S.D.PASTE SHEET'!B1591="","",'S.D.PASTE SHEET'!B1591)</f>
        <v/>
      </c>
      <c s="72" t="str">
        <f>IF('S.D.PASTE SHEET'!C1591="","",'S.D.PASTE SHEET'!C1591)</f>
        <v/>
      </c>
      <c s="73" t="str">
        <f>IF('S.D.PASTE SHEET'!D1591="","",'S.D.PASTE SHEET'!D1591)</f>
        <v/>
      </c>
      <c s="72" t="str">
        <f>IF('S.D.PASTE SHEET'!E1591="","",UPPER('S.D.PASTE SHEET'!E1591))</f>
        <v/>
      </c>
      <c s="72" t="str">
        <f>IF('S.D.PASTE SHEET'!F1591="","",'S.D.PASTE SHEET'!F1591)</f>
        <v/>
      </c>
      <c s="72" t="str">
        <f>IF('S.D.PASTE SHEET'!G1591="","",UPPER('S.D.PASTE SHEET'!G1591))</f>
        <v/>
      </c>
      <c s="72" t="str">
        <f>IF('S.D.PASTE SHEET'!H1591="","",UPPER('S.D.PASTE SHEET'!H1591))</f>
        <v/>
      </c>
      <c s="72" t="str">
        <f>IF('S.D.PASTE SHEET'!I1591="","",'S.D.PASTE SHEET'!I1591)</f>
        <v/>
      </c>
      <c s="73" t="str">
        <f>IF('S.D.PASTE SHEET'!J1591="","",'S.D.PASTE SHEET'!J1591)</f>
        <v/>
      </c>
      <c s="72" t="str">
        <f>IF('S.D.PASTE SHEET'!K1591="","",'S.D.PASTE SHEET'!K1591)</f>
        <v/>
      </c>
      <c s="72" t="str">
        <f>IF('S.D.PASTE SHEET'!L1591="","",'S.D.PASTE SHEET'!L1591)</f>
        <v/>
      </c>
      <c s="72" t="str">
        <f>IF('S.D.PASTE SHEET'!M1591="","",'S.D.PASTE SHEET'!M1591)</f>
        <v/>
      </c>
      <c s="72" t="str">
        <f>IF('S.D.PASTE SHEET'!N1591="","",'S.D.PASTE SHEET'!N1591)</f>
        <v/>
      </c>
      <c s="72" t="str">
        <f>IF('S.D.PASTE SHEET'!O1591="","",'S.D.PASTE SHEET'!O1591)</f>
        <v/>
      </c>
      <c s="72" t="str">
        <f>IF('S.D.PASTE SHEET'!P1591="","",'S.D.PASTE SHEET'!P1591)</f>
        <v/>
      </c>
      <c s="72" t="str">
        <f>IF('S.D.PASTE SHEET'!Q1591="","",'S.D.PASTE SHEET'!Q1591)</f>
        <v/>
      </c>
      <c s="72" t="str">
        <f>IF('S.D.PASTE SHEET'!R1591="","",'S.D.PASTE SHEET'!R1591)</f>
        <v/>
      </c>
      <c s="72" t="str">
        <f>IF('S.D.PASTE SHEET'!S1591="","",'S.D.PASTE SHEET'!S1591)</f>
        <v/>
      </c>
      <c s="72" t="str">
        <f>IF('S.D.PASTE SHEET'!T1591="","",'S.D.PASTE SHEET'!T1591)</f>
        <v/>
      </c>
      <c s="72" t="str">
        <f>IF('S.D.PASTE SHEET'!U1591="","",'S.D.PASTE SHEET'!U1591)</f>
        <v/>
      </c>
      <c s="72" t="str">
        <f>IF('S.D.PASTE SHEET'!V1591="","",'S.D.PASTE SHEET'!V1591)</f>
        <v/>
      </c>
      <c s="72" t="str">
        <f>IF('S.D.PASTE SHEET'!W1591="","",'S.D.PASTE SHEET'!W1591)</f>
        <v/>
      </c>
      <c s="72" t="str">
        <f>IF('S.D.PASTE SHEET'!X1591="","",'S.D.PASTE SHEET'!X1591)</f>
        <v/>
      </c>
      <c s="72" t="str">
        <f>IF('S.D.PASTE SHEET'!Y1591="","",'S.D.PASTE SHEET'!Y1591)</f>
        <v/>
      </c>
      <c s="72" t="str">
        <f>IF('S.D.PASTE SHEET'!Z1591="","",'S.D.PASTE SHEET'!Z1591)</f>
        <v/>
      </c>
      <c s="72" t="str">
        <f>IF('S.D.PASTE SHEET'!AA1591="","",'S.D.PASTE SHEET'!AA1591)</f>
        <v/>
      </c>
      <c s="72" t="str">
        <f>IF('S.D.PASTE SHEET'!AB1591="","",'S.D.PASTE SHEET'!AB1591)</f>
        <v/>
      </c>
      <c s="72" t="str">
        <f>IF('S.D.PASTE SHEET'!AC1591="","",'S.D.PASTE SHEET'!AC1591)</f>
        <v/>
      </c>
      <c s="72" t="str">
        <f>IF('S.D.PASTE SHEET'!AD1591="","",'S.D.PASTE SHEET'!AD1591)</f>
        <v/>
      </c>
      <c s="74"/>
      <c s="70" t="str">
        <f>IF(AK1591="","",IF(AK1591&gt;0,COUNT($AG$2:AG1591),""))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IF(BC1591="","",IF(BC1591&gt;0,COUNT($AY$2:AY1591),""))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2" spans="1:157" ht="15.75" customHeight="1">
      <c r="A1592" s="72" t="str">
        <f>IF('S.D.PASTE SHEET'!A1592="","",'S.D.PASTE SHEET'!A1592)</f>
        <v/>
      </c>
      <c s="72" t="str">
        <f>IF('S.D.PASTE SHEET'!B1592="","",'S.D.PASTE SHEET'!B1592)</f>
        <v/>
      </c>
      <c s="72" t="str">
        <f>IF('S.D.PASTE SHEET'!C1592="","",'S.D.PASTE SHEET'!C1592)</f>
        <v/>
      </c>
      <c s="73" t="str">
        <f>IF('S.D.PASTE SHEET'!D1592="","",'S.D.PASTE SHEET'!D1592)</f>
        <v/>
      </c>
      <c s="72" t="str">
        <f>IF('S.D.PASTE SHEET'!E1592="","",UPPER('S.D.PASTE SHEET'!E1592))</f>
        <v/>
      </c>
      <c s="72" t="str">
        <f>IF('S.D.PASTE SHEET'!F1592="","",'S.D.PASTE SHEET'!F1592)</f>
        <v/>
      </c>
      <c s="72" t="str">
        <f>IF('S.D.PASTE SHEET'!G1592="","",UPPER('S.D.PASTE SHEET'!G1592))</f>
        <v/>
      </c>
      <c s="72" t="str">
        <f>IF('S.D.PASTE SHEET'!H1592="","",UPPER('S.D.PASTE SHEET'!H1592))</f>
        <v/>
      </c>
      <c s="72" t="str">
        <f>IF('S.D.PASTE SHEET'!I1592="","",'S.D.PASTE SHEET'!I1592)</f>
        <v/>
      </c>
      <c s="73" t="str">
        <f>IF('S.D.PASTE SHEET'!J1592="","",'S.D.PASTE SHEET'!J1592)</f>
        <v/>
      </c>
      <c s="72" t="str">
        <f>IF('S.D.PASTE SHEET'!K1592="","",'S.D.PASTE SHEET'!K1592)</f>
        <v/>
      </c>
      <c s="72" t="str">
        <f>IF('S.D.PASTE SHEET'!L1592="","",'S.D.PASTE SHEET'!L1592)</f>
        <v/>
      </c>
      <c s="72" t="str">
        <f>IF('S.D.PASTE SHEET'!M1592="","",'S.D.PASTE SHEET'!M1592)</f>
        <v/>
      </c>
      <c s="72" t="str">
        <f>IF('S.D.PASTE SHEET'!N1592="","",'S.D.PASTE SHEET'!N1592)</f>
        <v/>
      </c>
      <c s="72" t="str">
        <f>IF('S.D.PASTE SHEET'!O1592="","",'S.D.PASTE SHEET'!O1592)</f>
        <v/>
      </c>
      <c s="72" t="str">
        <f>IF('S.D.PASTE SHEET'!P1592="","",'S.D.PASTE SHEET'!P1592)</f>
        <v/>
      </c>
      <c s="72" t="str">
        <f>IF('S.D.PASTE SHEET'!Q1592="","",'S.D.PASTE SHEET'!Q1592)</f>
        <v/>
      </c>
      <c s="72" t="str">
        <f>IF('S.D.PASTE SHEET'!R1592="","",'S.D.PASTE SHEET'!R1592)</f>
        <v/>
      </c>
      <c s="72" t="str">
        <f>IF('S.D.PASTE SHEET'!S1592="","",'S.D.PASTE SHEET'!S1592)</f>
        <v/>
      </c>
      <c s="72" t="str">
        <f>IF('S.D.PASTE SHEET'!T1592="","",'S.D.PASTE SHEET'!T1592)</f>
        <v/>
      </c>
      <c s="72" t="str">
        <f>IF('S.D.PASTE SHEET'!U1592="","",'S.D.PASTE SHEET'!U1592)</f>
        <v/>
      </c>
      <c s="72" t="str">
        <f>IF('S.D.PASTE SHEET'!V1592="","",'S.D.PASTE SHEET'!V1592)</f>
        <v/>
      </c>
      <c s="72" t="str">
        <f>IF('S.D.PASTE SHEET'!W1592="","",'S.D.PASTE SHEET'!W1592)</f>
        <v/>
      </c>
      <c s="72" t="str">
        <f>IF('S.D.PASTE SHEET'!X1592="","",'S.D.PASTE SHEET'!X1592)</f>
        <v/>
      </c>
      <c s="72" t="str">
        <f>IF('S.D.PASTE SHEET'!Y1592="","",'S.D.PASTE SHEET'!Y1592)</f>
        <v/>
      </c>
      <c s="72" t="str">
        <f>IF('S.D.PASTE SHEET'!Z1592="","",'S.D.PASTE SHEET'!Z1592)</f>
        <v/>
      </c>
      <c s="72" t="str">
        <f>IF('S.D.PASTE SHEET'!AA1592="","",'S.D.PASTE SHEET'!AA1592)</f>
        <v/>
      </c>
      <c s="72" t="str">
        <f>IF('S.D.PASTE SHEET'!AB1592="","",'S.D.PASTE SHEET'!AB1592)</f>
        <v/>
      </c>
      <c s="72" t="str">
        <f>IF('S.D.PASTE SHEET'!AC1592="","",'S.D.PASTE SHEET'!AC1592)</f>
        <v/>
      </c>
      <c s="72" t="str">
        <f>IF('S.D.PASTE SHEET'!AD1592="","",'S.D.PASTE SHEET'!AD1592)</f>
        <v/>
      </c>
      <c s="74"/>
      <c s="70" t="str">
        <f>IF(AK1592="","",IF(AK1592&gt;0,COUNT($AG$2:AG1592),""))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IF(BC1592="","",IF(BC1592&gt;0,COUNT($AY$2:AY1592),""))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3" spans="1:157" ht="15.75" customHeight="1">
      <c r="A1593" s="72" t="str">
        <f>IF('S.D.PASTE SHEET'!A1593="","",'S.D.PASTE SHEET'!A1593)</f>
        <v/>
      </c>
      <c s="72" t="str">
        <f>IF('S.D.PASTE SHEET'!B1593="","",'S.D.PASTE SHEET'!B1593)</f>
        <v/>
      </c>
      <c s="72" t="str">
        <f>IF('S.D.PASTE SHEET'!C1593="","",'S.D.PASTE SHEET'!C1593)</f>
        <v/>
      </c>
      <c s="73" t="str">
        <f>IF('S.D.PASTE SHEET'!D1593="","",'S.D.PASTE SHEET'!D1593)</f>
        <v/>
      </c>
      <c s="72" t="str">
        <f>IF('S.D.PASTE SHEET'!E1593="","",UPPER('S.D.PASTE SHEET'!E1593))</f>
        <v/>
      </c>
      <c s="72" t="str">
        <f>IF('S.D.PASTE SHEET'!F1593="","",'S.D.PASTE SHEET'!F1593)</f>
        <v/>
      </c>
      <c s="72" t="str">
        <f>IF('S.D.PASTE SHEET'!G1593="","",UPPER('S.D.PASTE SHEET'!G1593))</f>
        <v/>
      </c>
      <c s="72" t="str">
        <f>IF('S.D.PASTE SHEET'!H1593="","",UPPER('S.D.PASTE SHEET'!H1593))</f>
        <v/>
      </c>
      <c s="72" t="str">
        <f>IF('S.D.PASTE SHEET'!I1593="","",'S.D.PASTE SHEET'!I1593)</f>
        <v/>
      </c>
      <c s="73" t="str">
        <f>IF('S.D.PASTE SHEET'!J1593="","",'S.D.PASTE SHEET'!J1593)</f>
        <v/>
      </c>
      <c s="72" t="str">
        <f>IF('S.D.PASTE SHEET'!K1593="","",'S.D.PASTE SHEET'!K1593)</f>
        <v/>
      </c>
      <c s="72" t="str">
        <f>IF('S.D.PASTE SHEET'!L1593="","",'S.D.PASTE SHEET'!L1593)</f>
        <v/>
      </c>
      <c s="72" t="str">
        <f>IF('S.D.PASTE SHEET'!M1593="","",'S.D.PASTE SHEET'!M1593)</f>
        <v/>
      </c>
      <c s="72" t="str">
        <f>IF('S.D.PASTE SHEET'!N1593="","",'S.D.PASTE SHEET'!N1593)</f>
        <v/>
      </c>
      <c s="72" t="str">
        <f>IF('S.D.PASTE SHEET'!O1593="","",'S.D.PASTE SHEET'!O1593)</f>
        <v/>
      </c>
      <c s="72" t="str">
        <f>IF('S.D.PASTE SHEET'!P1593="","",'S.D.PASTE SHEET'!P1593)</f>
        <v/>
      </c>
      <c s="72" t="str">
        <f>IF('S.D.PASTE SHEET'!Q1593="","",'S.D.PASTE SHEET'!Q1593)</f>
        <v/>
      </c>
      <c s="72" t="str">
        <f>IF('S.D.PASTE SHEET'!R1593="","",'S.D.PASTE SHEET'!R1593)</f>
        <v/>
      </c>
      <c s="72" t="str">
        <f>IF('S.D.PASTE SHEET'!S1593="","",'S.D.PASTE SHEET'!S1593)</f>
        <v/>
      </c>
      <c s="72" t="str">
        <f>IF('S.D.PASTE SHEET'!T1593="","",'S.D.PASTE SHEET'!T1593)</f>
        <v/>
      </c>
      <c s="72" t="str">
        <f>IF('S.D.PASTE SHEET'!U1593="","",'S.D.PASTE SHEET'!U1593)</f>
        <v/>
      </c>
      <c s="72" t="str">
        <f>IF('S.D.PASTE SHEET'!V1593="","",'S.D.PASTE SHEET'!V1593)</f>
        <v/>
      </c>
      <c s="72" t="str">
        <f>IF('S.D.PASTE SHEET'!W1593="","",'S.D.PASTE SHEET'!W1593)</f>
        <v/>
      </c>
      <c s="72" t="str">
        <f>IF('S.D.PASTE SHEET'!X1593="","",'S.D.PASTE SHEET'!X1593)</f>
        <v/>
      </c>
      <c s="72" t="str">
        <f>IF('S.D.PASTE SHEET'!Y1593="","",'S.D.PASTE SHEET'!Y1593)</f>
        <v/>
      </c>
      <c s="72" t="str">
        <f>IF('S.D.PASTE SHEET'!Z1593="","",'S.D.PASTE SHEET'!Z1593)</f>
        <v/>
      </c>
      <c s="72" t="str">
        <f>IF('S.D.PASTE SHEET'!AA1593="","",'S.D.PASTE SHEET'!AA1593)</f>
        <v/>
      </c>
      <c s="72" t="str">
        <f>IF('S.D.PASTE SHEET'!AB1593="","",'S.D.PASTE SHEET'!AB1593)</f>
        <v/>
      </c>
      <c s="72" t="str">
        <f>IF('S.D.PASTE SHEET'!AC1593="","",'S.D.PASTE SHEET'!AC1593)</f>
        <v/>
      </c>
      <c s="72" t="str">
        <f>IF('S.D.PASTE SHEET'!AD1593="","",'S.D.PASTE SHEET'!AD1593)</f>
        <v/>
      </c>
      <c s="74"/>
      <c s="70" t="str">
        <f>IF(AK1593="","",IF(AK1593&gt;0,COUNT($AG$2:AG1593),""))</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IF(BC1593="","",IF(BC1593&gt;0,COUNT($AY$2:AY1593),""))</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4" spans="1:157" ht="15.75" customHeight="1">
      <c r="A1594" s="72" t="str">
        <f>IF('S.D.PASTE SHEET'!A1594="","",'S.D.PASTE SHEET'!A1594)</f>
        <v/>
      </c>
      <c s="72" t="str">
        <f>IF('S.D.PASTE SHEET'!B1594="","",'S.D.PASTE SHEET'!B1594)</f>
        <v/>
      </c>
      <c s="72" t="str">
        <f>IF('S.D.PASTE SHEET'!C1594="","",'S.D.PASTE SHEET'!C1594)</f>
        <v/>
      </c>
      <c s="73" t="str">
        <f>IF('S.D.PASTE SHEET'!D1594="","",'S.D.PASTE SHEET'!D1594)</f>
        <v/>
      </c>
      <c s="72" t="str">
        <f>IF('S.D.PASTE SHEET'!E1594="","",UPPER('S.D.PASTE SHEET'!E1594))</f>
        <v/>
      </c>
      <c s="72" t="str">
        <f>IF('S.D.PASTE SHEET'!F1594="","",'S.D.PASTE SHEET'!F1594)</f>
        <v/>
      </c>
      <c s="72" t="str">
        <f>IF('S.D.PASTE SHEET'!G1594="","",UPPER('S.D.PASTE SHEET'!G1594))</f>
        <v/>
      </c>
      <c s="72" t="str">
        <f>IF('S.D.PASTE SHEET'!H1594="","",UPPER('S.D.PASTE SHEET'!H1594))</f>
        <v/>
      </c>
      <c s="72" t="str">
        <f>IF('S.D.PASTE SHEET'!I1594="","",'S.D.PASTE SHEET'!I1594)</f>
        <v/>
      </c>
      <c s="73" t="str">
        <f>IF('S.D.PASTE SHEET'!J1594="","",'S.D.PASTE SHEET'!J1594)</f>
        <v/>
      </c>
      <c s="72" t="str">
        <f>IF('S.D.PASTE SHEET'!K1594="","",'S.D.PASTE SHEET'!K1594)</f>
        <v/>
      </c>
      <c s="72" t="str">
        <f>IF('S.D.PASTE SHEET'!L1594="","",'S.D.PASTE SHEET'!L1594)</f>
        <v/>
      </c>
      <c s="72" t="str">
        <f>IF('S.D.PASTE SHEET'!M1594="","",'S.D.PASTE SHEET'!M1594)</f>
        <v/>
      </c>
      <c s="72" t="str">
        <f>IF('S.D.PASTE SHEET'!N1594="","",'S.D.PASTE SHEET'!N1594)</f>
        <v/>
      </c>
      <c s="72" t="str">
        <f>IF('S.D.PASTE SHEET'!O1594="","",'S.D.PASTE SHEET'!O1594)</f>
        <v/>
      </c>
      <c s="72" t="str">
        <f>IF('S.D.PASTE SHEET'!P1594="","",'S.D.PASTE SHEET'!P1594)</f>
        <v/>
      </c>
      <c s="72" t="str">
        <f>IF('S.D.PASTE SHEET'!Q1594="","",'S.D.PASTE SHEET'!Q1594)</f>
        <v/>
      </c>
      <c s="72" t="str">
        <f>IF('S.D.PASTE SHEET'!R1594="","",'S.D.PASTE SHEET'!R1594)</f>
        <v/>
      </c>
      <c s="72" t="str">
        <f>IF('S.D.PASTE SHEET'!S1594="","",'S.D.PASTE SHEET'!S1594)</f>
        <v/>
      </c>
      <c s="72" t="str">
        <f>IF('S.D.PASTE SHEET'!T1594="","",'S.D.PASTE SHEET'!T1594)</f>
        <v/>
      </c>
      <c s="72" t="str">
        <f>IF('S.D.PASTE SHEET'!U1594="","",'S.D.PASTE SHEET'!U1594)</f>
        <v/>
      </c>
      <c s="72" t="str">
        <f>IF('S.D.PASTE SHEET'!V1594="","",'S.D.PASTE SHEET'!V1594)</f>
        <v/>
      </c>
      <c s="72" t="str">
        <f>IF('S.D.PASTE SHEET'!W1594="","",'S.D.PASTE SHEET'!W1594)</f>
        <v/>
      </c>
      <c s="72" t="str">
        <f>IF('S.D.PASTE SHEET'!X1594="","",'S.D.PASTE SHEET'!X1594)</f>
        <v/>
      </c>
      <c s="72" t="str">
        <f>IF('S.D.PASTE SHEET'!Y1594="","",'S.D.PASTE SHEET'!Y1594)</f>
        <v/>
      </c>
      <c s="72" t="str">
        <f>IF('S.D.PASTE SHEET'!Z1594="","",'S.D.PASTE SHEET'!Z1594)</f>
        <v/>
      </c>
      <c s="72" t="str">
        <f>IF('S.D.PASTE SHEET'!AA1594="","",'S.D.PASTE SHEET'!AA1594)</f>
        <v/>
      </c>
      <c s="72" t="str">
        <f>IF('S.D.PASTE SHEET'!AB1594="","",'S.D.PASTE SHEET'!AB1594)</f>
        <v/>
      </c>
      <c s="72" t="str">
        <f>IF('S.D.PASTE SHEET'!AC1594="","",'S.D.PASTE SHEET'!AC1594)</f>
        <v/>
      </c>
      <c s="72" t="str">
        <f>IF('S.D.PASTE SHEET'!AD1594="","",'S.D.PASTE SHEET'!AD1594)</f>
        <v/>
      </c>
      <c s="74"/>
      <c s="70" t="str">
        <f>IF(AK1594="","",IF(AK1594&gt;0,COUNT($AG$2:AG1594),""))</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IF(BC1594="","",IF(BC1594&gt;0,COUNT($AY$2:AY1594),""))</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5" spans="1:157" ht="15.75" customHeight="1">
      <c r="A1595" s="72" t="str">
        <f>IF('S.D.PASTE SHEET'!A1595="","",'S.D.PASTE SHEET'!A1595)</f>
        <v/>
      </c>
      <c s="72" t="str">
        <f>IF('S.D.PASTE SHEET'!B1595="","",'S.D.PASTE SHEET'!B1595)</f>
        <v/>
      </c>
      <c s="72" t="str">
        <f>IF('S.D.PASTE SHEET'!C1595="","",'S.D.PASTE SHEET'!C1595)</f>
        <v/>
      </c>
      <c s="73" t="str">
        <f>IF('S.D.PASTE SHEET'!D1595="","",'S.D.PASTE SHEET'!D1595)</f>
        <v/>
      </c>
      <c s="72" t="str">
        <f>IF('S.D.PASTE SHEET'!E1595="","",UPPER('S.D.PASTE SHEET'!E1595))</f>
        <v/>
      </c>
      <c s="72" t="str">
        <f>IF('S.D.PASTE SHEET'!F1595="","",'S.D.PASTE SHEET'!F1595)</f>
        <v/>
      </c>
      <c s="72" t="str">
        <f>IF('S.D.PASTE SHEET'!G1595="","",UPPER('S.D.PASTE SHEET'!G1595))</f>
        <v/>
      </c>
      <c s="72" t="str">
        <f>IF('S.D.PASTE SHEET'!H1595="","",UPPER('S.D.PASTE SHEET'!H1595))</f>
        <v/>
      </c>
      <c s="72" t="str">
        <f>IF('S.D.PASTE SHEET'!I1595="","",'S.D.PASTE SHEET'!I1595)</f>
        <v/>
      </c>
      <c s="73" t="str">
        <f>IF('S.D.PASTE SHEET'!J1595="","",'S.D.PASTE SHEET'!J1595)</f>
        <v/>
      </c>
      <c s="72" t="str">
        <f>IF('S.D.PASTE SHEET'!K1595="","",'S.D.PASTE SHEET'!K1595)</f>
        <v/>
      </c>
      <c s="72" t="str">
        <f>IF('S.D.PASTE SHEET'!L1595="","",'S.D.PASTE SHEET'!L1595)</f>
        <v/>
      </c>
      <c s="72" t="str">
        <f>IF('S.D.PASTE SHEET'!M1595="","",'S.D.PASTE SHEET'!M1595)</f>
        <v/>
      </c>
      <c s="72" t="str">
        <f>IF('S.D.PASTE SHEET'!N1595="","",'S.D.PASTE SHEET'!N1595)</f>
        <v/>
      </c>
      <c s="72" t="str">
        <f>IF('S.D.PASTE SHEET'!O1595="","",'S.D.PASTE SHEET'!O1595)</f>
        <v/>
      </c>
      <c s="72" t="str">
        <f>IF('S.D.PASTE SHEET'!P1595="","",'S.D.PASTE SHEET'!P1595)</f>
        <v/>
      </c>
      <c s="72" t="str">
        <f>IF('S.D.PASTE SHEET'!Q1595="","",'S.D.PASTE SHEET'!Q1595)</f>
        <v/>
      </c>
      <c s="72" t="str">
        <f>IF('S.D.PASTE SHEET'!R1595="","",'S.D.PASTE SHEET'!R1595)</f>
        <v/>
      </c>
      <c s="72" t="str">
        <f>IF('S.D.PASTE SHEET'!S1595="","",'S.D.PASTE SHEET'!S1595)</f>
        <v/>
      </c>
      <c s="72" t="str">
        <f>IF('S.D.PASTE SHEET'!T1595="","",'S.D.PASTE SHEET'!T1595)</f>
        <v/>
      </c>
      <c s="72" t="str">
        <f>IF('S.D.PASTE SHEET'!U1595="","",'S.D.PASTE SHEET'!U1595)</f>
        <v/>
      </c>
      <c s="72" t="str">
        <f>IF('S.D.PASTE SHEET'!V1595="","",'S.D.PASTE SHEET'!V1595)</f>
        <v/>
      </c>
      <c s="72" t="str">
        <f>IF('S.D.PASTE SHEET'!W1595="","",'S.D.PASTE SHEET'!W1595)</f>
        <v/>
      </c>
      <c s="72" t="str">
        <f>IF('S.D.PASTE SHEET'!X1595="","",'S.D.PASTE SHEET'!X1595)</f>
        <v/>
      </c>
      <c s="72" t="str">
        <f>IF('S.D.PASTE SHEET'!Y1595="","",'S.D.PASTE SHEET'!Y1595)</f>
        <v/>
      </c>
      <c s="72" t="str">
        <f>IF('S.D.PASTE SHEET'!Z1595="","",'S.D.PASTE SHEET'!Z1595)</f>
        <v/>
      </c>
      <c s="72" t="str">
        <f>IF('S.D.PASTE SHEET'!AA1595="","",'S.D.PASTE SHEET'!AA1595)</f>
        <v/>
      </c>
      <c s="72" t="str">
        <f>IF('S.D.PASTE SHEET'!AB1595="","",'S.D.PASTE SHEET'!AB1595)</f>
        <v/>
      </c>
      <c s="72" t="str">
        <f>IF('S.D.PASTE SHEET'!AC1595="","",'S.D.PASTE SHEET'!AC1595)</f>
        <v/>
      </c>
      <c s="72" t="str">
        <f>IF('S.D.PASTE SHEET'!AD1595="","",'S.D.PASTE SHEET'!AD1595)</f>
        <v/>
      </c>
      <c s="74"/>
      <c s="70" t="str">
        <f>IF(AK1595="","",IF(AK1595&gt;0,COUNT($AG$2:AG1595),""))</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IF(BC1595="","",IF(BC1595&gt;0,COUNT($AY$2:AY1595),""))</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6" spans="1:157" ht="15.75" customHeight="1">
      <c r="A1596" s="72" t="str">
        <f>IF('S.D.PASTE SHEET'!A1596="","",'S.D.PASTE SHEET'!A1596)</f>
        <v/>
      </c>
      <c s="72" t="str">
        <f>IF('S.D.PASTE SHEET'!B1596="","",'S.D.PASTE SHEET'!B1596)</f>
        <v/>
      </c>
      <c s="72" t="str">
        <f>IF('S.D.PASTE SHEET'!C1596="","",'S.D.PASTE SHEET'!C1596)</f>
        <v/>
      </c>
      <c s="73" t="str">
        <f>IF('S.D.PASTE SHEET'!D1596="","",'S.D.PASTE SHEET'!D1596)</f>
        <v/>
      </c>
      <c s="72" t="str">
        <f>IF('S.D.PASTE SHEET'!E1596="","",UPPER('S.D.PASTE SHEET'!E1596))</f>
        <v/>
      </c>
      <c s="72" t="str">
        <f>IF('S.D.PASTE SHEET'!F1596="","",'S.D.PASTE SHEET'!F1596)</f>
        <v/>
      </c>
      <c s="72" t="str">
        <f>IF('S.D.PASTE SHEET'!G1596="","",UPPER('S.D.PASTE SHEET'!G1596))</f>
        <v/>
      </c>
      <c s="72" t="str">
        <f>IF('S.D.PASTE SHEET'!H1596="","",UPPER('S.D.PASTE SHEET'!H1596))</f>
        <v/>
      </c>
      <c s="72" t="str">
        <f>IF('S.D.PASTE SHEET'!I1596="","",'S.D.PASTE SHEET'!I1596)</f>
        <v/>
      </c>
      <c s="73" t="str">
        <f>IF('S.D.PASTE SHEET'!J1596="","",'S.D.PASTE SHEET'!J1596)</f>
        <v/>
      </c>
      <c s="72" t="str">
        <f>IF('S.D.PASTE SHEET'!K1596="","",'S.D.PASTE SHEET'!K1596)</f>
        <v/>
      </c>
      <c s="72" t="str">
        <f>IF('S.D.PASTE SHEET'!L1596="","",'S.D.PASTE SHEET'!L1596)</f>
        <v/>
      </c>
      <c s="72" t="str">
        <f>IF('S.D.PASTE SHEET'!M1596="","",'S.D.PASTE SHEET'!M1596)</f>
        <v/>
      </c>
      <c s="72" t="str">
        <f>IF('S.D.PASTE SHEET'!N1596="","",'S.D.PASTE SHEET'!N1596)</f>
        <v/>
      </c>
      <c s="72" t="str">
        <f>IF('S.D.PASTE SHEET'!O1596="","",'S.D.PASTE SHEET'!O1596)</f>
        <v/>
      </c>
      <c s="72" t="str">
        <f>IF('S.D.PASTE SHEET'!P1596="","",'S.D.PASTE SHEET'!P1596)</f>
        <v/>
      </c>
      <c s="72" t="str">
        <f>IF('S.D.PASTE SHEET'!Q1596="","",'S.D.PASTE SHEET'!Q1596)</f>
        <v/>
      </c>
      <c s="72" t="str">
        <f>IF('S.D.PASTE SHEET'!R1596="","",'S.D.PASTE SHEET'!R1596)</f>
        <v/>
      </c>
      <c s="72" t="str">
        <f>IF('S.D.PASTE SHEET'!S1596="","",'S.D.PASTE SHEET'!S1596)</f>
        <v/>
      </c>
      <c s="72" t="str">
        <f>IF('S.D.PASTE SHEET'!T1596="","",'S.D.PASTE SHEET'!T1596)</f>
        <v/>
      </c>
      <c s="72" t="str">
        <f>IF('S.D.PASTE SHEET'!U1596="","",'S.D.PASTE SHEET'!U1596)</f>
        <v/>
      </c>
      <c s="72" t="str">
        <f>IF('S.D.PASTE SHEET'!V1596="","",'S.D.PASTE SHEET'!V1596)</f>
        <v/>
      </c>
      <c s="72" t="str">
        <f>IF('S.D.PASTE SHEET'!W1596="","",'S.D.PASTE SHEET'!W1596)</f>
        <v/>
      </c>
      <c s="72" t="str">
        <f>IF('S.D.PASTE SHEET'!X1596="","",'S.D.PASTE SHEET'!X1596)</f>
        <v/>
      </c>
      <c s="72" t="str">
        <f>IF('S.D.PASTE SHEET'!Y1596="","",'S.D.PASTE SHEET'!Y1596)</f>
        <v/>
      </c>
      <c s="72" t="str">
        <f>IF('S.D.PASTE SHEET'!Z1596="","",'S.D.PASTE SHEET'!Z1596)</f>
        <v/>
      </c>
      <c s="72" t="str">
        <f>IF('S.D.PASTE SHEET'!AA1596="","",'S.D.PASTE SHEET'!AA1596)</f>
        <v/>
      </c>
      <c s="72" t="str">
        <f>IF('S.D.PASTE SHEET'!AB1596="","",'S.D.PASTE SHEET'!AB1596)</f>
        <v/>
      </c>
      <c s="72" t="str">
        <f>IF('S.D.PASTE SHEET'!AC1596="","",'S.D.PASTE SHEET'!AC1596)</f>
        <v/>
      </c>
      <c s="72" t="str">
        <f>IF('S.D.PASTE SHEET'!AD1596="","",'S.D.PASTE SHEET'!AD1596)</f>
        <v/>
      </c>
      <c s="74"/>
      <c s="70" t="str">
        <f>IF(AK1596="","",IF(AK1596&gt;0,COUNT($AG$2:AG1596),""))</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IF(BC1596="","",IF(BC1596&gt;0,COUNT($AY$2:AY1596),""))</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7" spans="1:157" ht="15.75" customHeight="1">
      <c r="A1597" s="72" t="str">
        <f>IF('S.D.PASTE SHEET'!A1597="","",'S.D.PASTE SHEET'!A1597)</f>
        <v/>
      </c>
      <c s="72" t="str">
        <f>IF('S.D.PASTE SHEET'!B1597="","",'S.D.PASTE SHEET'!B1597)</f>
        <v/>
      </c>
      <c s="72" t="str">
        <f>IF('S.D.PASTE SHEET'!C1597="","",'S.D.PASTE SHEET'!C1597)</f>
        <v/>
      </c>
      <c s="73" t="str">
        <f>IF('S.D.PASTE SHEET'!D1597="","",'S.D.PASTE SHEET'!D1597)</f>
        <v/>
      </c>
      <c s="72" t="str">
        <f>IF('S.D.PASTE SHEET'!E1597="","",UPPER('S.D.PASTE SHEET'!E1597))</f>
        <v/>
      </c>
      <c s="72" t="str">
        <f>IF('S.D.PASTE SHEET'!F1597="","",'S.D.PASTE SHEET'!F1597)</f>
        <v/>
      </c>
      <c s="72" t="str">
        <f>IF('S.D.PASTE SHEET'!G1597="","",UPPER('S.D.PASTE SHEET'!G1597))</f>
        <v/>
      </c>
      <c s="72" t="str">
        <f>IF('S.D.PASTE SHEET'!H1597="","",UPPER('S.D.PASTE SHEET'!H1597))</f>
        <v/>
      </c>
      <c s="72" t="str">
        <f>IF('S.D.PASTE SHEET'!I1597="","",'S.D.PASTE SHEET'!I1597)</f>
        <v/>
      </c>
      <c s="73" t="str">
        <f>IF('S.D.PASTE SHEET'!J1597="","",'S.D.PASTE SHEET'!J1597)</f>
        <v/>
      </c>
      <c s="72" t="str">
        <f>IF('S.D.PASTE SHEET'!K1597="","",'S.D.PASTE SHEET'!K1597)</f>
        <v/>
      </c>
      <c s="72" t="str">
        <f>IF('S.D.PASTE SHEET'!L1597="","",'S.D.PASTE SHEET'!L1597)</f>
        <v/>
      </c>
      <c s="72" t="str">
        <f>IF('S.D.PASTE SHEET'!M1597="","",'S.D.PASTE SHEET'!M1597)</f>
        <v/>
      </c>
      <c s="72" t="str">
        <f>IF('S.D.PASTE SHEET'!N1597="","",'S.D.PASTE SHEET'!N1597)</f>
        <v/>
      </c>
      <c s="72" t="str">
        <f>IF('S.D.PASTE SHEET'!O1597="","",'S.D.PASTE SHEET'!O1597)</f>
        <v/>
      </c>
      <c s="72" t="str">
        <f>IF('S.D.PASTE SHEET'!P1597="","",'S.D.PASTE SHEET'!P1597)</f>
        <v/>
      </c>
      <c s="72" t="str">
        <f>IF('S.D.PASTE SHEET'!Q1597="","",'S.D.PASTE SHEET'!Q1597)</f>
        <v/>
      </c>
      <c s="72" t="str">
        <f>IF('S.D.PASTE SHEET'!R1597="","",'S.D.PASTE SHEET'!R1597)</f>
        <v/>
      </c>
      <c s="72" t="str">
        <f>IF('S.D.PASTE SHEET'!S1597="","",'S.D.PASTE SHEET'!S1597)</f>
        <v/>
      </c>
      <c s="72" t="str">
        <f>IF('S.D.PASTE SHEET'!T1597="","",'S.D.PASTE SHEET'!T1597)</f>
        <v/>
      </c>
      <c s="72" t="str">
        <f>IF('S.D.PASTE SHEET'!U1597="","",'S.D.PASTE SHEET'!U1597)</f>
        <v/>
      </c>
      <c s="72" t="str">
        <f>IF('S.D.PASTE SHEET'!V1597="","",'S.D.PASTE SHEET'!V1597)</f>
        <v/>
      </c>
      <c s="72" t="str">
        <f>IF('S.D.PASTE SHEET'!W1597="","",'S.D.PASTE SHEET'!W1597)</f>
        <v/>
      </c>
      <c s="72" t="str">
        <f>IF('S.D.PASTE SHEET'!X1597="","",'S.D.PASTE SHEET'!X1597)</f>
        <v/>
      </c>
      <c s="72" t="str">
        <f>IF('S.D.PASTE SHEET'!Y1597="","",'S.D.PASTE SHEET'!Y1597)</f>
        <v/>
      </c>
      <c s="72" t="str">
        <f>IF('S.D.PASTE SHEET'!Z1597="","",'S.D.PASTE SHEET'!Z1597)</f>
        <v/>
      </c>
      <c s="72" t="str">
        <f>IF('S.D.PASTE SHEET'!AA1597="","",'S.D.PASTE SHEET'!AA1597)</f>
        <v/>
      </c>
      <c s="72" t="str">
        <f>IF('S.D.PASTE SHEET'!AB1597="","",'S.D.PASTE SHEET'!AB1597)</f>
        <v/>
      </c>
      <c s="72" t="str">
        <f>IF('S.D.PASTE SHEET'!AC1597="","",'S.D.PASTE SHEET'!AC1597)</f>
        <v/>
      </c>
      <c s="72" t="str">
        <f>IF('S.D.PASTE SHEET'!AD1597="","",'S.D.PASTE SHEET'!AD1597)</f>
        <v/>
      </c>
      <c s="74"/>
      <c s="70" t="str">
        <f>IF(AK1597="","",IF(AK1597&gt;0,COUNT($AG$2:AG1597),""))</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IF(BC1597="","",IF(BC1597&gt;0,COUNT($AY$2:AY1597),""))</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8" spans="1:157" ht="15.75" customHeight="1">
      <c r="A1598" s="72" t="str">
        <f>IF('S.D.PASTE SHEET'!A1598="","",'S.D.PASTE SHEET'!A1598)</f>
        <v/>
      </c>
      <c s="72" t="str">
        <f>IF('S.D.PASTE SHEET'!B1598="","",'S.D.PASTE SHEET'!B1598)</f>
        <v/>
      </c>
      <c s="72" t="str">
        <f>IF('S.D.PASTE SHEET'!C1598="","",'S.D.PASTE SHEET'!C1598)</f>
        <v/>
      </c>
      <c s="73" t="str">
        <f>IF('S.D.PASTE SHEET'!D1598="","",'S.D.PASTE SHEET'!D1598)</f>
        <v/>
      </c>
      <c s="72" t="str">
        <f>IF('S.D.PASTE SHEET'!E1598="","",UPPER('S.D.PASTE SHEET'!E1598))</f>
        <v/>
      </c>
      <c s="72" t="str">
        <f>IF('S.D.PASTE SHEET'!F1598="","",'S.D.PASTE SHEET'!F1598)</f>
        <v/>
      </c>
      <c s="72" t="str">
        <f>IF('S.D.PASTE SHEET'!G1598="","",UPPER('S.D.PASTE SHEET'!G1598))</f>
        <v/>
      </c>
      <c s="72" t="str">
        <f>IF('S.D.PASTE SHEET'!H1598="","",UPPER('S.D.PASTE SHEET'!H1598))</f>
        <v/>
      </c>
      <c s="72" t="str">
        <f>IF('S.D.PASTE SHEET'!I1598="","",'S.D.PASTE SHEET'!I1598)</f>
        <v/>
      </c>
      <c s="73" t="str">
        <f>IF('S.D.PASTE SHEET'!J1598="","",'S.D.PASTE SHEET'!J1598)</f>
        <v/>
      </c>
      <c s="72" t="str">
        <f>IF('S.D.PASTE SHEET'!K1598="","",'S.D.PASTE SHEET'!K1598)</f>
        <v/>
      </c>
      <c s="72" t="str">
        <f>IF('S.D.PASTE SHEET'!L1598="","",'S.D.PASTE SHEET'!L1598)</f>
        <v/>
      </c>
      <c s="72" t="str">
        <f>IF('S.D.PASTE SHEET'!M1598="","",'S.D.PASTE SHEET'!M1598)</f>
        <v/>
      </c>
      <c s="72" t="str">
        <f>IF('S.D.PASTE SHEET'!N1598="","",'S.D.PASTE SHEET'!N1598)</f>
        <v/>
      </c>
      <c s="72" t="str">
        <f>IF('S.D.PASTE SHEET'!O1598="","",'S.D.PASTE SHEET'!O1598)</f>
        <v/>
      </c>
      <c s="72" t="str">
        <f>IF('S.D.PASTE SHEET'!P1598="","",'S.D.PASTE SHEET'!P1598)</f>
        <v/>
      </c>
      <c s="72" t="str">
        <f>IF('S.D.PASTE SHEET'!Q1598="","",'S.D.PASTE SHEET'!Q1598)</f>
        <v/>
      </c>
      <c s="72" t="str">
        <f>IF('S.D.PASTE SHEET'!R1598="","",'S.D.PASTE SHEET'!R1598)</f>
        <v/>
      </c>
      <c s="72" t="str">
        <f>IF('S.D.PASTE SHEET'!S1598="","",'S.D.PASTE SHEET'!S1598)</f>
        <v/>
      </c>
      <c s="72" t="str">
        <f>IF('S.D.PASTE SHEET'!T1598="","",'S.D.PASTE SHEET'!T1598)</f>
        <v/>
      </c>
      <c s="72" t="str">
        <f>IF('S.D.PASTE SHEET'!U1598="","",'S.D.PASTE SHEET'!U1598)</f>
        <v/>
      </c>
      <c s="72" t="str">
        <f>IF('S.D.PASTE SHEET'!V1598="","",'S.D.PASTE SHEET'!V1598)</f>
        <v/>
      </c>
      <c s="72" t="str">
        <f>IF('S.D.PASTE SHEET'!W1598="","",'S.D.PASTE SHEET'!W1598)</f>
        <v/>
      </c>
      <c s="72" t="str">
        <f>IF('S.D.PASTE SHEET'!X1598="","",'S.D.PASTE SHEET'!X1598)</f>
        <v/>
      </c>
      <c s="72" t="str">
        <f>IF('S.D.PASTE SHEET'!Y1598="","",'S.D.PASTE SHEET'!Y1598)</f>
        <v/>
      </c>
      <c s="72" t="str">
        <f>IF('S.D.PASTE SHEET'!Z1598="","",'S.D.PASTE SHEET'!Z1598)</f>
        <v/>
      </c>
      <c s="72" t="str">
        <f>IF('S.D.PASTE SHEET'!AA1598="","",'S.D.PASTE SHEET'!AA1598)</f>
        <v/>
      </c>
      <c s="72" t="str">
        <f>IF('S.D.PASTE SHEET'!AB1598="","",'S.D.PASTE SHEET'!AB1598)</f>
        <v/>
      </c>
      <c s="72" t="str">
        <f>IF('S.D.PASTE SHEET'!AC1598="","",'S.D.PASTE SHEET'!AC1598)</f>
        <v/>
      </c>
      <c s="72" t="str">
        <f>IF('S.D.PASTE SHEET'!AD1598="","",'S.D.PASTE SHEET'!AD1598)</f>
        <v/>
      </c>
      <c s="74"/>
      <c s="70" t="str">
        <f>IF(AK1598="","",IF(AK1598&gt;0,COUNT($AG$2:AG1598),""))</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IF(BC1598="","",IF(BC1598&gt;0,COUNT($AY$2:AY1598),""))</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599" spans="1:157" ht="15.75" customHeight="1">
      <c r="A1599" s="72" t="str">
        <f>IF('S.D.PASTE SHEET'!A1599="","",'S.D.PASTE SHEET'!A1599)</f>
        <v/>
      </c>
      <c s="72" t="str">
        <f>IF('S.D.PASTE SHEET'!B1599="","",'S.D.PASTE SHEET'!B1599)</f>
        <v/>
      </c>
      <c s="72" t="str">
        <f>IF('S.D.PASTE SHEET'!C1599="","",'S.D.PASTE SHEET'!C1599)</f>
        <v/>
      </c>
      <c s="73" t="str">
        <f>IF('S.D.PASTE SHEET'!D1599="","",'S.D.PASTE SHEET'!D1599)</f>
        <v/>
      </c>
      <c s="72" t="str">
        <f>IF('S.D.PASTE SHEET'!E1599="","",UPPER('S.D.PASTE SHEET'!E1599))</f>
        <v/>
      </c>
      <c s="72" t="str">
        <f>IF('S.D.PASTE SHEET'!F1599="","",'S.D.PASTE SHEET'!F1599)</f>
        <v/>
      </c>
      <c s="72" t="str">
        <f>IF('S.D.PASTE SHEET'!G1599="","",UPPER('S.D.PASTE SHEET'!G1599))</f>
        <v/>
      </c>
      <c s="72" t="str">
        <f>IF('S.D.PASTE SHEET'!H1599="","",UPPER('S.D.PASTE SHEET'!H1599))</f>
        <v/>
      </c>
      <c s="72" t="str">
        <f>IF('S.D.PASTE SHEET'!I1599="","",'S.D.PASTE SHEET'!I1599)</f>
        <v/>
      </c>
      <c s="73" t="str">
        <f>IF('S.D.PASTE SHEET'!J1599="","",'S.D.PASTE SHEET'!J1599)</f>
        <v/>
      </c>
      <c s="72" t="str">
        <f>IF('S.D.PASTE SHEET'!K1599="","",'S.D.PASTE SHEET'!K1599)</f>
        <v/>
      </c>
      <c s="72" t="str">
        <f>IF('S.D.PASTE SHEET'!L1599="","",'S.D.PASTE SHEET'!L1599)</f>
        <v/>
      </c>
      <c s="72" t="str">
        <f>IF('S.D.PASTE SHEET'!M1599="","",'S.D.PASTE SHEET'!M1599)</f>
        <v/>
      </c>
      <c s="72" t="str">
        <f>IF('S.D.PASTE SHEET'!N1599="","",'S.D.PASTE SHEET'!N1599)</f>
        <v/>
      </c>
      <c s="72" t="str">
        <f>IF('S.D.PASTE SHEET'!O1599="","",'S.D.PASTE SHEET'!O1599)</f>
        <v/>
      </c>
      <c s="72" t="str">
        <f>IF('S.D.PASTE SHEET'!P1599="","",'S.D.PASTE SHEET'!P1599)</f>
        <v/>
      </c>
      <c s="72" t="str">
        <f>IF('S.D.PASTE SHEET'!Q1599="","",'S.D.PASTE SHEET'!Q1599)</f>
        <v/>
      </c>
      <c s="72" t="str">
        <f>IF('S.D.PASTE SHEET'!R1599="","",'S.D.PASTE SHEET'!R1599)</f>
        <v/>
      </c>
      <c s="72" t="str">
        <f>IF('S.D.PASTE SHEET'!S1599="","",'S.D.PASTE SHEET'!S1599)</f>
        <v/>
      </c>
      <c s="72" t="str">
        <f>IF('S.D.PASTE SHEET'!T1599="","",'S.D.PASTE SHEET'!T1599)</f>
        <v/>
      </c>
      <c s="72" t="str">
        <f>IF('S.D.PASTE SHEET'!U1599="","",'S.D.PASTE SHEET'!U1599)</f>
        <v/>
      </c>
      <c s="72" t="str">
        <f>IF('S.D.PASTE SHEET'!V1599="","",'S.D.PASTE SHEET'!V1599)</f>
        <v/>
      </c>
      <c s="72" t="str">
        <f>IF('S.D.PASTE SHEET'!W1599="","",'S.D.PASTE SHEET'!W1599)</f>
        <v/>
      </c>
      <c s="72" t="str">
        <f>IF('S.D.PASTE SHEET'!X1599="","",'S.D.PASTE SHEET'!X1599)</f>
        <v/>
      </c>
      <c s="72" t="str">
        <f>IF('S.D.PASTE SHEET'!Y1599="","",'S.D.PASTE SHEET'!Y1599)</f>
        <v/>
      </c>
      <c s="72" t="str">
        <f>IF('S.D.PASTE SHEET'!Z1599="","",'S.D.PASTE SHEET'!Z1599)</f>
        <v/>
      </c>
      <c s="72" t="str">
        <f>IF('S.D.PASTE SHEET'!AA1599="","",'S.D.PASTE SHEET'!AA1599)</f>
        <v/>
      </c>
      <c s="72" t="str">
        <f>IF('S.D.PASTE SHEET'!AB1599="","",'S.D.PASTE SHEET'!AB1599)</f>
        <v/>
      </c>
      <c s="72" t="str">
        <f>IF('S.D.PASTE SHEET'!AC1599="","",'S.D.PASTE SHEET'!AC1599)</f>
        <v/>
      </c>
      <c s="72" t="str">
        <f>IF('S.D.PASTE SHEET'!AD1599="","",'S.D.PASTE SHEET'!AD1599)</f>
        <v/>
      </c>
      <c s="74"/>
      <c s="70" t="str">
        <f>IF(AK1599="","",IF(AK1599&gt;0,COUNT($AG$2:AG1599),""))</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IF(BC1599="","",IF(BC1599&gt;0,COUNT($AY$2:AY1599),""))</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0" spans="1:157" ht="15.75" customHeight="1">
      <c r="A1600" s="72" t="str">
        <f>IF('S.D.PASTE SHEET'!A1600="","",'S.D.PASTE SHEET'!A1600)</f>
        <v/>
      </c>
      <c s="72" t="str">
        <f>IF('S.D.PASTE SHEET'!B1600="","",'S.D.PASTE SHEET'!B1600)</f>
        <v/>
      </c>
      <c s="72" t="str">
        <f>IF('S.D.PASTE SHEET'!C1600="","",'S.D.PASTE SHEET'!C1600)</f>
        <v/>
      </c>
      <c s="73" t="str">
        <f>IF('S.D.PASTE SHEET'!D1600="","",'S.D.PASTE SHEET'!D1600)</f>
        <v/>
      </c>
      <c s="72" t="str">
        <f>IF('S.D.PASTE SHEET'!E1600="","",UPPER('S.D.PASTE SHEET'!E1600))</f>
        <v/>
      </c>
      <c s="72" t="str">
        <f>IF('S.D.PASTE SHEET'!F1600="","",'S.D.PASTE SHEET'!F1600)</f>
        <v/>
      </c>
      <c s="72" t="str">
        <f>IF('S.D.PASTE SHEET'!G1600="","",UPPER('S.D.PASTE SHEET'!G1600))</f>
        <v/>
      </c>
      <c s="72" t="str">
        <f>IF('S.D.PASTE SHEET'!H1600="","",UPPER('S.D.PASTE SHEET'!H1600))</f>
        <v/>
      </c>
      <c s="72" t="str">
        <f>IF('S.D.PASTE SHEET'!I1600="","",'S.D.PASTE SHEET'!I1600)</f>
        <v/>
      </c>
      <c s="73" t="str">
        <f>IF('S.D.PASTE SHEET'!J1600="","",'S.D.PASTE SHEET'!J1600)</f>
        <v/>
      </c>
      <c s="72" t="str">
        <f>IF('S.D.PASTE SHEET'!K1600="","",'S.D.PASTE SHEET'!K1600)</f>
        <v/>
      </c>
      <c s="72" t="str">
        <f>IF('S.D.PASTE SHEET'!L1600="","",'S.D.PASTE SHEET'!L1600)</f>
        <v/>
      </c>
      <c s="72" t="str">
        <f>IF('S.D.PASTE SHEET'!M1600="","",'S.D.PASTE SHEET'!M1600)</f>
        <v/>
      </c>
      <c s="72" t="str">
        <f>IF('S.D.PASTE SHEET'!N1600="","",'S.D.PASTE SHEET'!N1600)</f>
        <v/>
      </c>
      <c s="72" t="str">
        <f>IF('S.D.PASTE SHEET'!O1600="","",'S.D.PASTE SHEET'!O1600)</f>
        <v/>
      </c>
      <c s="72" t="str">
        <f>IF('S.D.PASTE SHEET'!P1600="","",'S.D.PASTE SHEET'!P1600)</f>
        <v/>
      </c>
      <c s="72" t="str">
        <f>IF('S.D.PASTE SHEET'!Q1600="","",'S.D.PASTE SHEET'!Q1600)</f>
        <v/>
      </c>
      <c s="72" t="str">
        <f>IF('S.D.PASTE SHEET'!R1600="","",'S.D.PASTE SHEET'!R1600)</f>
        <v/>
      </c>
      <c s="72" t="str">
        <f>IF('S.D.PASTE SHEET'!S1600="","",'S.D.PASTE SHEET'!S1600)</f>
        <v/>
      </c>
      <c s="72" t="str">
        <f>IF('S.D.PASTE SHEET'!T1600="","",'S.D.PASTE SHEET'!T1600)</f>
        <v/>
      </c>
      <c s="72" t="str">
        <f>IF('S.D.PASTE SHEET'!U1600="","",'S.D.PASTE SHEET'!U1600)</f>
        <v/>
      </c>
      <c s="72" t="str">
        <f>IF('S.D.PASTE SHEET'!V1600="","",'S.D.PASTE SHEET'!V1600)</f>
        <v/>
      </c>
      <c s="72" t="str">
        <f>IF('S.D.PASTE SHEET'!W1600="","",'S.D.PASTE SHEET'!W1600)</f>
        <v/>
      </c>
      <c s="72" t="str">
        <f>IF('S.D.PASTE SHEET'!X1600="","",'S.D.PASTE SHEET'!X1600)</f>
        <v/>
      </c>
      <c s="72" t="str">
        <f>IF('S.D.PASTE SHEET'!Y1600="","",'S.D.PASTE SHEET'!Y1600)</f>
        <v/>
      </c>
      <c s="72" t="str">
        <f>IF('S.D.PASTE SHEET'!Z1600="","",'S.D.PASTE SHEET'!Z1600)</f>
        <v/>
      </c>
      <c s="72" t="str">
        <f>IF('S.D.PASTE SHEET'!AA1600="","",'S.D.PASTE SHEET'!AA1600)</f>
        <v/>
      </c>
      <c s="72" t="str">
        <f>IF('S.D.PASTE SHEET'!AB1600="","",'S.D.PASTE SHEET'!AB1600)</f>
        <v/>
      </c>
      <c s="72" t="str">
        <f>IF('S.D.PASTE SHEET'!AC1600="","",'S.D.PASTE SHEET'!AC1600)</f>
        <v/>
      </c>
      <c s="72" t="str">
        <f>IF('S.D.PASTE SHEET'!AD1600="","",'S.D.PASTE SHEET'!AD1600)</f>
        <v/>
      </c>
      <c s="74"/>
      <c s="70" t="str">
        <f>IF(AK1600="","",IF(AK1600&gt;0,COUNT($AG$2:AG1600),""))</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IF(BC1600="","",IF(BC1600&gt;0,COUNT($AY$2:AY1600),""))</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1" spans="1:157" ht="15.75" customHeight="1">
      <c r="A1601" s="72" t="str">
        <f>IF('S.D.PASTE SHEET'!A1601="","",'S.D.PASTE SHEET'!A1601)</f>
        <v/>
      </c>
      <c s="72" t="str">
        <f>IF('S.D.PASTE SHEET'!B1601="","",'S.D.PASTE SHEET'!B1601)</f>
        <v/>
      </c>
      <c s="72" t="str">
        <f>IF('S.D.PASTE SHEET'!C1601="","",'S.D.PASTE SHEET'!C1601)</f>
        <v/>
      </c>
      <c s="73" t="str">
        <f>IF('S.D.PASTE SHEET'!D1601="","",'S.D.PASTE SHEET'!D1601)</f>
        <v/>
      </c>
      <c s="72" t="str">
        <f>IF('S.D.PASTE SHEET'!E1601="","",UPPER('S.D.PASTE SHEET'!E1601))</f>
        <v/>
      </c>
      <c s="72" t="str">
        <f>IF('S.D.PASTE SHEET'!F1601="","",'S.D.PASTE SHEET'!F1601)</f>
        <v/>
      </c>
      <c s="72" t="str">
        <f>IF('S.D.PASTE SHEET'!G1601="","",UPPER('S.D.PASTE SHEET'!G1601))</f>
        <v/>
      </c>
      <c s="72" t="str">
        <f>IF('S.D.PASTE SHEET'!H1601="","",UPPER('S.D.PASTE SHEET'!H1601))</f>
        <v/>
      </c>
      <c s="72" t="str">
        <f>IF('S.D.PASTE SHEET'!I1601="","",'S.D.PASTE SHEET'!I1601)</f>
        <v/>
      </c>
      <c s="73" t="str">
        <f>IF('S.D.PASTE SHEET'!J1601="","",'S.D.PASTE SHEET'!J1601)</f>
        <v/>
      </c>
      <c s="72" t="str">
        <f>IF('S.D.PASTE SHEET'!K1601="","",'S.D.PASTE SHEET'!K1601)</f>
        <v/>
      </c>
      <c s="72" t="str">
        <f>IF('S.D.PASTE SHEET'!L1601="","",'S.D.PASTE SHEET'!L1601)</f>
        <v/>
      </c>
      <c s="72" t="str">
        <f>IF('S.D.PASTE SHEET'!M1601="","",'S.D.PASTE SHEET'!M1601)</f>
        <v/>
      </c>
      <c s="72" t="str">
        <f>IF('S.D.PASTE SHEET'!N1601="","",'S.D.PASTE SHEET'!N1601)</f>
        <v/>
      </c>
      <c s="72" t="str">
        <f>IF('S.D.PASTE SHEET'!O1601="","",'S.D.PASTE SHEET'!O1601)</f>
        <v/>
      </c>
      <c s="72" t="str">
        <f>IF('S.D.PASTE SHEET'!P1601="","",'S.D.PASTE SHEET'!P1601)</f>
        <v/>
      </c>
      <c s="72" t="str">
        <f>IF('S.D.PASTE SHEET'!Q1601="","",'S.D.PASTE SHEET'!Q1601)</f>
        <v/>
      </c>
      <c s="72" t="str">
        <f>IF('S.D.PASTE SHEET'!R1601="","",'S.D.PASTE SHEET'!R1601)</f>
        <v/>
      </c>
      <c s="72" t="str">
        <f>IF('S.D.PASTE SHEET'!S1601="","",'S.D.PASTE SHEET'!S1601)</f>
        <v/>
      </c>
      <c s="72" t="str">
        <f>IF('S.D.PASTE SHEET'!T1601="","",'S.D.PASTE SHEET'!T1601)</f>
        <v/>
      </c>
      <c s="72" t="str">
        <f>IF('S.D.PASTE SHEET'!U1601="","",'S.D.PASTE SHEET'!U1601)</f>
        <v/>
      </c>
      <c s="72" t="str">
        <f>IF('S.D.PASTE SHEET'!V1601="","",'S.D.PASTE SHEET'!V1601)</f>
        <v/>
      </c>
      <c s="72" t="str">
        <f>IF('S.D.PASTE SHEET'!W1601="","",'S.D.PASTE SHEET'!W1601)</f>
        <v/>
      </c>
      <c s="72" t="str">
        <f>IF('S.D.PASTE SHEET'!X1601="","",'S.D.PASTE SHEET'!X1601)</f>
        <v/>
      </c>
      <c s="72" t="str">
        <f>IF('S.D.PASTE SHEET'!Y1601="","",'S.D.PASTE SHEET'!Y1601)</f>
        <v/>
      </c>
      <c s="72" t="str">
        <f>IF('S.D.PASTE SHEET'!Z1601="","",'S.D.PASTE SHEET'!Z1601)</f>
        <v/>
      </c>
      <c s="72" t="str">
        <f>IF('S.D.PASTE SHEET'!AA1601="","",'S.D.PASTE SHEET'!AA1601)</f>
        <v/>
      </c>
      <c s="72" t="str">
        <f>IF('S.D.PASTE SHEET'!AB1601="","",'S.D.PASTE SHEET'!AB1601)</f>
        <v/>
      </c>
      <c s="72" t="str">
        <f>IF('S.D.PASTE SHEET'!AC1601="","",'S.D.PASTE SHEET'!AC1601)</f>
        <v/>
      </c>
      <c s="72" t="str">
        <f>IF('S.D.PASTE SHEET'!AD1601="","",'S.D.PASTE SHEET'!AD1601)</f>
        <v/>
      </c>
      <c s="74"/>
      <c s="70" t="str">
        <f>IF(AK1601="","",IF(AK1601&gt;0,COUNT($AG$2:AG1601),""))</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IF(BC1601="","",IF(BC1601&gt;0,COUNT($AY$2:AY1601),""))</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2" spans="1:157" ht="15.75" customHeight="1">
      <c r="A1602" s="72" t="str">
        <f>IF('S.D.PASTE SHEET'!A1602="","",'S.D.PASTE SHEET'!A1602)</f>
        <v/>
      </c>
      <c s="72" t="str">
        <f>IF('S.D.PASTE SHEET'!B1602="","",'S.D.PASTE SHEET'!B1602)</f>
        <v/>
      </c>
      <c s="72" t="str">
        <f>IF('S.D.PASTE SHEET'!C1602="","",'S.D.PASTE SHEET'!C1602)</f>
        <v/>
      </c>
      <c s="73" t="str">
        <f>IF('S.D.PASTE SHEET'!D1602="","",'S.D.PASTE SHEET'!D1602)</f>
        <v/>
      </c>
      <c s="72" t="str">
        <f>IF('S.D.PASTE SHEET'!E1602="","",UPPER('S.D.PASTE SHEET'!E1602))</f>
        <v/>
      </c>
      <c s="72" t="str">
        <f>IF('S.D.PASTE SHEET'!F1602="","",'S.D.PASTE SHEET'!F1602)</f>
        <v/>
      </c>
      <c s="72" t="str">
        <f>IF('S.D.PASTE SHEET'!G1602="","",UPPER('S.D.PASTE SHEET'!G1602))</f>
        <v/>
      </c>
      <c s="72" t="str">
        <f>IF('S.D.PASTE SHEET'!H1602="","",UPPER('S.D.PASTE SHEET'!H1602))</f>
        <v/>
      </c>
      <c s="72" t="str">
        <f>IF('S.D.PASTE SHEET'!I1602="","",'S.D.PASTE SHEET'!I1602)</f>
        <v/>
      </c>
      <c s="73" t="str">
        <f>IF('S.D.PASTE SHEET'!J1602="","",'S.D.PASTE SHEET'!J1602)</f>
        <v/>
      </c>
      <c s="72" t="str">
        <f>IF('S.D.PASTE SHEET'!K1602="","",'S.D.PASTE SHEET'!K1602)</f>
        <v/>
      </c>
      <c s="72" t="str">
        <f>IF('S.D.PASTE SHEET'!L1602="","",'S.D.PASTE SHEET'!L1602)</f>
        <v/>
      </c>
      <c s="72" t="str">
        <f>IF('S.D.PASTE SHEET'!M1602="","",'S.D.PASTE SHEET'!M1602)</f>
        <v/>
      </c>
      <c s="72" t="str">
        <f>IF('S.D.PASTE SHEET'!N1602="","",'S.D.PASTE SHEET'!N1602)</f>
        <v/>
      </c>
      <c s="72" t="str">
        <f>IF('S.D.PASTE SHEET'!O1602="","",'S.D.PASTE SHEET'!O1602)</f>
        <v/>
      </c>
      <c s="72" t="str">
        <f>IF('S.D.PASTE SHEET'!P1602="","",'S.D.PASTE SHEET'!P1602)</f>
        <v/>
      </c>
      <c s="72" t="str">
        <f>IF('S.D.PASTE SHEET'!Q1602="","",'S.D.PASTE SHEET'!Q1602)</f>
        <v/>
      </c>
      <c s="72" t="str">
        <f>IF('S.D.PASTE SHEET'!R1602="","",'S.D.PASTE SHEET'!R1602)</f>
        <v/>
      </c>
      <c s="72" t="str">
        <f>IF('S.D.PASTE SHEET'!S1602="","",'S.D.PASTE SHEET'!S1602)</f>
        <v/>
      </c>
      <c s="72" t="str">
        <f>IF('S.D.PASTE SHEET'!T1602="","",'S.D.PASTE SHEET'!T1602)</f>
        <v/>
      </c>
      <c s="72" t="str">
        <f>IF('S.D.PASTE SHEET'!U1602="","",'S.D.PASTE SHEET'!U1602)</f>
        <v/>
      </c>
      <c s="72" t="str">
        <f>IF('S.D.PASTE SHEET'!V1602="","",'S.D.PASTE SHEET'!V1602)</f>
        <v/>
      </c>
      <c s="72" t="str">
        <f>IF('S.D.PASTE SHEET'!W1602="","",'S.D.PASTE SHEET'!W1602)</f>
        <v/>
      </c>
      <c s="72" t="str">
        <f>IF('S.D.PASTE SHEET'!X1602="","",'S.D.PASTE SHEET'!X1602)</f>
        <v/>
      </c>
      <c s="72" t="str">
        <f>IF('S.D.PASTE SHEET'!Y1602="","",'S.D.PASTE SHEET'!Y1602)</f>
        <v/>
      </c>
      <c s="72" t="str">
        <f>IF('S.D.PASTE SHEET'!Z1602="","",'S.D.PASTE SHEET'!Z1602)</f>
        <v/>
      </c>
      <c s="72" t="str">
        <f>IF('S.D.PASTE SHEET'!AA1602="","",'S.D.PASTE SHEET'!AA1602)</f>
        <v/>
      </c>
      <c s="72" t="str">
        <f>IF('S.D.PASTE SHEET'!AB1602="","",'S.D.PASTE SHEET'!AB1602)</f>
        <v/>
      </c>
      <c s="72" t="str">
        <f>IF('S.D.PASTE SHEET'!AC1602="","",'S.D.PASTE SHEET'!AC1602)</f>
        <v/>
      </c>
      <c s="72" t="str">
        <f>IF('S.D.PASTE SHEET'!AD1602="","",'S.D.PASTE SHEET'!AD1602)</f>
        <v/>
      </c>
      <c s="74"/>
      <c s="70" t="str">
        <f>IF(AK1602="","",IF(AK1602&gt;0,COUNT($AG$2:AG1602),""))</f>
        <v/>
      </c>
      <c s="75" t="str">
        <f t="shared" si="769"/>
        <v/>
      </c>
      <c s="75" t="str">
        <f t="shared" si="770"/>
        <v/>
      </c>
      <c s="75" t="str">
        <f t="shared" si="771"/>
        <v/>
      </c>
      <c s="73" t="str">
        <f t="shared" si="772"/>
        <v/>
      </c>
      <c s="75" t="str">
        <f t="shared" si="773"/>
        <v/>
      </c>
      <c s="75" t="str">
        <f t="shared" si="774"/>
        <v/>
      </c>
      <c s="75" t="str">
        <f t="shared" si="775"/>
        <v/>
      </c>
      <c s="75" t="str">
        <f t="shared" si="776"/>
        <v/>
      </c>
      <c s="75" t="str">
        <f t="shared" si="777"/>
        <v/>
      </c>
      <c s="73" t="str">
        <f t="shared" si="778"/>
        <v/>
      </c>
      <c s="75" t="str">
        <f t="shared" si="779"/>
        <v/>
      </c>
      <c s="75" t="str">
        <f t="shared" si="780"/>
        <v/>
      </c>
      <c s="75" t="str">
        <f t="shared" si="781"/>
        <v/>
      </c>
      <c s="75" t="str">
        <f t="shared" si="782"/>
        <v/>
      </c>
      <c s="75" t="str">
        <f t="shared" si="783"/>
        <v/>
      </c>
      <c s="75" t="str">
        <f t="shared" si="784"/>
        <v/>
      </c>
      <c s="70"/>
      <c s="70" t="str">
        <f>IF(BC1602="","",IF(BC1602&gt;0,COUNT($AY$2:AY1602),""))</f>
        <v/>
      </c>
      <c s="76" t="str">
        <f t="shared" si="785"/>
        <v/>
      </c>
      <c s="76" t="str">
        <f t="shared" si="786"/>
        <v/>
      </c>
      <c s="76" t="str">
        <f t="shared" si="787"/>
        <v/>
      </c>
      <c s="73" t="str">
        <f t="shared" si="788"/>
        <v/>
      </c>
      <c s="76" t="str">
        <f t="shared" si="789"/>
        <v/>
      </c>
      <c s="76" t="str">
        <f t="shared" si="790"/>
        <v/>
      </c>
      <c s="76" t="str">
        <f t="shared" si="791"/>
        <v/>
      </c>
      <c s="76" t="str">
        <f t="shared" si="792"/>
        <v/>
      </c>
      <c s="76" t="str">
        <f t="shared" si="793"/>
        <v/>
      </c>
      <c s="73" t="str">
        <f t="shared" si="794"/>
        <v/>
      </c>
      <c s="76" t="str">
        <f t="shared" si="795"/>
        <v/>
      </c>
      <c s="76" t="str">
        <f t="shared" si="796"/>
        <v/>
      </c>
      <c s="76" t="str">
        <f t="shared" si="797"/>
        <v/>
      </c>
      <c s="76" t="str">
        <f t="shared" si="798"/>
        <v/>
      </c>
      <c s="76" t="str">
        <f t="shared" si="799"/>
        <v/>
      </c>
      <c s="76" t="str">
        <f t="shared" si="80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3" spans="1:157" ht="15.75" customHeight="1">
      <c r="A1603" s="72" t="str">
        <f>IF('S.D.PASTE SHEET'!A1603="","",'S.D.PASTE SHEET'!A1603)</f>
        <v/>
      </c>
      <c s="72" t="str">
        <f>IF('S.D.PASTE SHEET'!B1603="","",'S.D.PASTE SHEET'!B1603)</f>
        <v/>
      </c>
      <c s="72" t="str">
        <f>IF('S.D.PASTE SHEET'!C1603="","",'S.D.PASTE SHEET'!C1603)</f>
        <v/>
      </c>
      <c s="73" t="str">
        <f>IF('S.D.PASTE SHEET'!D1603="","",'S.D.PASTE SHEET'!D1603)</f>
        <v/>
      </c>
      <c s="72" t="str">
        <f>IF('S.D.PASTE SHEET'!E1603="","",UPPER('S.D.PASTE SHEET'!E1603))</f>
        <v/>
      </c>
      <c s="72" t="str">
        <f>IF('S.D.PASTE SHEET'!F1603="","",'S.D.PASTE SHEET'!F1603)</f>
        <v/>
      </c>
      <c s="72" t="str">
        <f>IF('S.D.PASTE SHEET'!G1603="","",UPPER('S.D.PASTE SHEET'!G1603))</f>
        <v/>
      </c>
      <c s="72" t="str">
        <f>IF('S.D.PASTE SHEET'!H1603="","",UPPER('S.D.PASTE SHEET'!H1603))</f>
        <v/>
      </c>
      <c s="72" t="str">
        <f>IF('S.D.PASTE SHEET'!I1603="","",'S.D.PASTE SHEET'!I1603)</f>
        <v/>
      </c>
      <c s="73" t="str">
        <f>IF('S.D.PASTE SHEET'!J1603="","",'S.D.PASTE SHEET'!J1603)</f>
        <v/>
      </c>
      <c s="72" t="str">
        <f>IF('S.D.PASTE SHEET'!K1603="","",'S.D.PASTE SHEET'!K1603)</f>
        <v/>
      </c>
      <c s="72" t="str">
        <f>IF('S.D.PASTE SHEET'!L1603="","",'S.D.PASTE SHEET'!L1603)</f>
        <v/>
      </c>
      <c s="72" t="str">
        <f>IF('S.D.PASTE SHEET'!M1603="","",'S.D.PASTE SHEET'!M1603)</f>
        <v/>
      </c>
      <c s="72" t="str">
        <f>IF('S.D.PASTE SHEET'!N1603="","",'S.D.PASTE SHEET'!N1603)</f>
        <v/>
      </c>
      <c s="72" t="str">
        <f>IF('S.D.PASTE SHEET'!O1603="","",'S.D.PASTE SHEET'!O1603)</f>
        <v/>
      </c>
      <c s="72" t="str">
        <f>IF('S.D.PASTE SHEET'!P1603="","",'S.D.PASTE SHEET'!P1603)</f>
        <v/>
      </c>
      <c s="72" t="str">
        <f>IF('S.D.PASTE SHEET'!Q1603="","",'S.D.PASTE SHEET'!Q1603)</f>
        <v/>
      </c>
      <c s="72" t="str">
        <f>IF('S.D.PASTE SHEET'!R1603="","",'S.D.PASTE SHEET'!R1603)</f>
        <v/>
      </c>
      <c s="72" t="str">
        <f>IF('S.D.PASTE SHEET'!S1603="","",'S.D.PASTE SHEET'!S1603)</f>
        <v/>
      </c>
      <c s="72" t="str">
        <f>IF('S.D.PASTE SHEET'!T1603="","",'S.D.PASTE SHEET'!T1603)</f>
        <v/>
      </c>
      <c s="72" t="str">
        <f>IF('S.D.PASTE SHEET'!U1603="","",'S.D.PASTE SHEET'!U1603)</f>
        <v/>
      </c>
      <c s="72" t="str">
        <f>IF('S.D.PASTE SHEET'!V1603="","",'S.D.PASTE SHEET'!V1603)</f>
        <v/>
      </c>
      <c s="72" t="str">
        <f>IF('S.D.PASTE SHEET'!W1603="","",'S.D.PASTE SHEET'!W1603)</f>
        <v/>
      </c>
      <c s="72" t="str">
        <f>IF('S.D.PASTE SHEET'!X1603="","",'S.D.PASTE SHEET'!X1603)</f>
        <v/>
      </c>
      <c s="72" t="str">
        <f>IF('S.D.PASTE SHEET'!Y1603="","",'S.D.PASTE SHEET'!Y1603)</f>
        <v/>
      </c>
      <c s="72" t="str">
        <f>IF('S.D.PASTE SHEET'!Z1603="","",'S.D.PASTE SHEET'!Z1603)</f>
        <v/>
      </c>
      <c s="72" t="str">
        <f>IF('S.D.PASTE SHEET'!AA1603="","",'S.D.PASTE SHEET'!AA1603)</f>
        <v/>
      </c>
      <c s="72" t="str">
        <f>IF('S.D.PASTE SHEET'!AB1603="","",'S.D.PASTE SHEET'!AB1603)</f>
        <v/>
      </c>
      <c s="72" t="str">
        <f>IF('S.D.PASTE SHEET'!AC1603="","",'S.D.PASTE SHEET'!AC1603)</f>
        <v/>
      </c>
      <c s="72" t="str">
        <f>IF('S.D.PASTE SHEET'!AD1603="","",'S.D.PASTE SHEET'!AD1603)</f>
        <v/>
      </c>
      <c s="74"/>
      <c s="70" t="str">
        <f>IF(AK1603="","",IF(AK1603&gt;0,COUNT($AG$2:AG1603),""))</f>
        <v/>
      </c>
      <c s="75" t="str">
        <f t="shared" si="801" ref="AG1603:AG1666">IF(AND($AJ$1=12,$A1603=12),$A1603,"")</f>
        <v/>
      </c>
      <c s="75" t="str">
        <f t="shared" si="802" ref="AH1603:AH1666">IF(AND($AJ$1=12,$A1603=12),$B1603,"")</f>
        <v/>
      </c>
      <c s="75" t="str">
        <f t="shared" si="803" ref="AI1603:AI1666">IF(AND($AJ$1=12,$A1603=12),C1603,"")</f>
        <v/>
      </c>
      <c s="73" t="str">
        <f t="shared" si="804" ref="AJ1603:AJ1666">IF(AND($AJ$1=12,$A1603=12),$D1603,"")</f>
        <v/>
      </c>
      <c s="75" t="str">
        <f t="shared" si="805" ref="AK1603:AK1666">IF(AND($AJ$1=12,$A1603=12),$E1603,"")</f>
        <v/>
      </c>
      <c s="75" t="str">
        <f t="shared" si="806" ref="AL1603:AL1666">IF(AND($AJ$1=12,$A1603=12),$F1603,"")</f>
        <v/>
      </c>
      <c s="75" t="str">
        <f t="shared" si="807" ref="AM1603:AM1666">IF(AND($AJ$1=12,$A1603=12),$G1603,"")</f>
        <v/>
      </c>
      <c s="75" t="str">
        <f t="shared" si="808" ref="AN1603:AN1666">IF(AND($AJ$1=12,$A1603=12),$H1603,"")</f>
        <v/>
      </c>
      <c s="75" t="str">
        <f t="shared" si="809" ref="AO1603:AO1666">IF(AND($AJ$1=12,$A1603=12),$I1603,"")</f>
        <v/>
      </c>
      <c s="73" t="str">
        <f t="shared" si="810" ref="AP1603:AP1666">IF(AND($AJ$1=12,$A1603=12),$J1603,"")</f>
        <v/>
      </c>
      <c s="75" t="str">
        <f t="shared" si="811" ref="AQ1603:AQ1666">IF(AND($AJ$1=12,$A1603=12),$K1603,"")</f>
        <v/>
      </c>
      <c s="75" t="str">
        <f t="shared" si="812" ref="AR1603:AR1666">IF(AND($AJ$1=12,$A1603=12),$L1603,"")</f>
        <v/>
      </c>
      <c s="75" t="str">
        <f t="shared" si="813" ref="AS1603:AS1666">IF(AND($AJ$1=12,$A1603=12),$M1603,"")</f>
        <v/>
      </c>
      <c s="75" t="str">
        <f t="shared" si="814" ref="AT1603:AT1666">IF(AND($AJ$1=12,$A1603=12),$N1603,"")</f>
        <v/>
      </c>
      <c s="75" t="str">
        <f t="shared" si="815" ref="AU1603:AU1666">IF(AND($AJ$1=12,$A1603=12),$O1603,"")</f>
        <v/>
      </c>
      <c s="75" t="str">
        <f t="shared" si="816" ref="AV1603:AV1666">IF(AND($AJ$1=12,$A1603=12),$P1603,"")</f>
        <v/>
      </c>
      <c s="70"/>
      <c s="70" t="str">
        <f>IF(BC1603="","",IF(BC1603&gt;0,COUNT($AY$2:AY1603),""))</f>
        <v/>
      </c>
      <c s="76" t="str">
        <f t="shared" si="817" ref="AY1603:AY1666">IF(AND($BB$1=12,$A1603=12,$BC$1=$B1603),$A1603,"")</f>
        <v/>
      </c>
      <c s="76" t="str">
        <f t="shared" si="818" ref="AZ1603:AZ1666">IF(AND($BB$1=12,$A1603=12,$BC$1=$B1603),$B1603,"")</f>
        <v/>
      </c>
      <c s="76" t="str">
        <f t="shared" si="819" ref="BA1603:BA1666">IF(AND($BB$1=12,$A1603=12,$BC$1=$B1603),$C1603,"")</f>
        <v/>
      </c>
      <c s="73" t="str">
        <f t="shared" si="820" ref="BB1603:BB1666">IF(AND($BB$1=12,$A1603=12,$BC$1=$B1603),$D1603,"")</f>
        <v/>
      </c>
      <c s="76" t="str">
        <f t="shared" si="821" ref="BC1603:BC1666">IF(AND($BB$1=12,$A1603=12,$BC$1=$B1603),$E1603,"")</f>
        <v/>
      </c>
      <c s="76" t="str">
        <f t="shared" si="822" ref="BD1603:BD1666">IF(AND($BB$1=12,$A1603=12,$BC$1=$B1603),$F1603,"")</f>
        <v/>
      </c>
      <c s="76" t="str">
        <f t="shared" si="823" ref="BE1603:BE1666">IF(AND($BB$1=12,$A1603=12,$BC$1=$B1603),$G1603,"")</f>
        <v/>
      </c>
      <c s="76" t="str">
        <f t="shared" si="824" ref="BF1603:BF1666">IF(AND($BB$1=12,$A1603=12,$BC$1=$B1603),$H1603,"")</f>
        <v/>
      </c>
      <c s="76" t="str">
        <f t="shared" si="825" ref="BG1603:BG1666">IF(AND($BB$1=12,$A1603=12,$BC$1=$B1603),$I1603,"")</f>
        <v/>
      </c>
      <c s="73" t="str">
        <f t="shared" si="826" ref="BH1603:BH1666">IF(AND($BB$1=12,$A1603=12,$BC$1=$B1603),$J1603,"")</f>
        <v/>
      </c>
      <c s="76" t="str">
        <f t="shared" si="827" ref="BI1603:BI1666">IF(AND($BB$1=12,$A1603=12,$BC$1=$B1603),$K1603,"")</f>
        <v/>
      </c>
      <c s="76" t="str">
        <f t="shared" si="828" ref="BJ1603:BJ1666">IF(AND($BB$1=12,$A1603=12,$BC$1=$B1603),$L1603,"")</f>
        <v/>
      </c>
      <c s="76" t="str">
        <f t="shared" si="829" ref="BK1603:BK1666">IF(AND($BB$1=12,$A1603=12,$BC$1=$B1603),$M1603,"")</f>
        <v/>
      </c>
      <c s="76" t="str">
        <f t="shared" si="830" ref="BL1603:BL1666">IF(AND($BB$1=12,$A1603=12,$BC$1=$B1603),$N1603,"")</f>
        <v/>
      </c>
      <c s="76" t="str">
        <f t="shared" si="831" ref="BM1603:BM1666">IF(AND($BB$1=12,$A1603=12,$BC$1=$B1603),$O1603,"")</f>
        <v/>
      </c>
      <c s="76" t="str">
        <f t="shared" si="832" ref="BN1603:BN1666">IF(AND($BB$1=12,$A1603=12,$BC$1=$B1603),$P1603,"")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4" spans="1:157" ht="15.75" customHeight="1">
      <c r="A1604" s="72" t="str">
        <f>IF('S.D.PASTE SHEET'!A1604="","",'S.D.PASTE SHEET'!A1604)</f>
        <v/>
      </c>
      <c s="72" t="str">
        <f>IF('S.D.PASTE SHEET'!B1604="","",'S.D.PASTE SHEET'!B1604)</f>
        <v/>
      </c>
      <c s="72" t="str">
        <f>IF('S.D.PASTE SHEET'!C1604="","",'S.D.PASTE SHEET'!C1604)</f>
        <v/>
      </c>
      <c s="73" t="str">
        <f>IF('S.D.PASTE SHEET'!D1604="","",'S.D.PASTE SHEET'!D1604)</f>
        <v/>
      </c>
      <c s="72" t="str">
        <f>IF('S.D.PASTE SHEET'!E1604="","",UPPER('S.D.PASTE SHEET'!E1604))</f>
        <v/>
      </c>
      <c s="72" t="str">
        <f>IF('S.D.PASTE SHEET'!F1604="","",'S.D.PASTE SHEET'!F1604)</f>
        <v/>
      </c>
      <c s="72" t="str">
        <f>IF('S.D.PASTE SHEET'!G1604="","",UPPER('S.D.PASTE SHEET'!G1604))</f>
        <v/>
      </c>
      <c s="72" t="str">
        <f>IF('S.D.PASTE SHEET'!H1604="","",UPPER('S.D.PASTE SHEET'!H1604))</f>
        <v/>
      </c>
      <c s="72" t="str">
        <f>IF('S.D.PASTE SHEET'!I1604="","",'S.D.PASTE SHEET'!I1604)</f>
        <v/>
      </c>
      <c s="73" t="str">
        <f>IF('S.D.PASTE SHEET'!J1604="","",'S.D.PASTE SHEET'!J1604)</f>
        <v/>
      </c>
      <c s="72" t="str">
        <f>IF('S.D.PASTE SHEET'!K1604="","",'S.D.PASTE SHEET'!K1604)</f>
        <v/>
      </c>
      <c s="72" t="str">
        <f>IF('S.D.PASTE SHEET'!L1604="","",'S.D.PASTE SHEET'!L1604)</f>
        <v/>
      </c>
      <c s="72" t="str">
        <f>IF('S.D.PASTE SHEET'!M1604="","",'S.D.PASTE SHEET'!M1604)</f>
        <v/>
      </c>
      <c s="72" t="str">
        <f>IF('S.D.PASTE SHEET'!N1604="","",'S.D.PASTE SHEET'!N1604)</f>
        <v/>
      </c>
      <c s="72" t="str">
        <f>IF('S.D.PASTE SHEET'!O1604="","",'S.D.PASTE SHEET'!O1604)</f>
        <v/>
      </c>
      <c s="72" t="str">
        <f>IF('S.D.PASTE SHEET'!P1604="","",'S.D.PASTE SHEET'!P1604)</f>
        <v/>
      </c>
      <c s="72" t="str">
        <f>IF('S.D.PASTE SHEET'!Q1604="","",'S.D.PASTE SHEET'!Q1604)</f>
        <v/>
      </c>
      <c s="72" t="str">
        <f>IF('S.D.PASTE SHEET'!R1604="","",'S.D.PASTE SHEET'!R1604)</f>
        <v/>
      </c>
      <c s="72" t="str">
        <f>IF('S.D.PASTE SHEET'!S1604="","",'S.D.PASTE SHEET'!S1604)</f>
        <v/>
      </c>
      <c s="72" t="str">
        <f>IF('S.D.PASTE SHEET'!T1604="","",'S.D.PASTE SHEET'!T1604)</f>
        <v/>
      </c>
      <c s="72" t="str">
        <f>IF('S.D.PASTE SHEET'!U1604="","",'S.D.PASTE SHEET'!U1604)</f>
        <v/>
      </c>
      <c s="72" t="str">
        <f>IF('S.D.PASTE SHEET'!V1604="","",'S.D.PASTE SHEET'!V1604)</f>
        <v/>
      </c>
      <c s="72" t="str">
        <f>IF('S.D.PASTE SHEET'!W1604="","",'S.D.PASTE SHEET'!W1604)</f>
        <v/>
      </c>
      <c s="72" t="str">
        <f>IF('S.D.PASTE SHEET'!X1604="","",'S.D.PASTE SHEET'!X1604)</f>
        <v/>
      </c>
      <c s="72" t="str">
        <f>IF('S.D.PASTE SHEET'!Y1604="","",'S.D.PASTE SHEET'!Y1604)</f>
        <v/>
      </c>
      <c s="72" t="str">
        <f>IF('S.D.PASTE SHEET'!Z1604="","",'S.D.PASTE SHEET'!Z1604)</f>
        <v/>
      </c>
      <c s="72" t="str">
        <f>IF('S.D.PASTE SHEET'!AA1604="","",'S.D.PASTE SHEET'!AA1604)</f>
        <v/>
      </c>
      <c s="72" t="str">
        <f>IF('S.D.PASTE SHEET'!AB1604="","",'S.D.PASTE SHEET'!AB1604)</f>
        <v/>
      </c>
      <c s="72" t="str">
        <f>IF('S.D.PASTE SHEET'!AC1604="","",'S.D.PASTE SHEET'!AC1604)</f>
        <v/>
      </c>
      <c s="72" t="str">
        <f>IF('S.D.PASTE SHEET'!AD1604="","",'S.D.PASTE SHEET'!AD1604)</f>
        <v/>
      </c>
      <c s="74"/>
      <c s="70" t="str">
        <f>IF(AK1604="","",IF(AK1604&gt;0,COUNT($AG$2:AG1604),""))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IF(BC1604="","",IF(BC1604&gt;0,COUNT($AY$2:AY1604),""))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5" spans="1:157" ht="15.75" customHeight="1">
      <c r="A1605" s="72" t="str">
        <f>IF('S.D.PASTE SHEET'!A1605="","",'S.D.PASTE SHEET'!A1605)</f>
        <v/>
      </c>
      <c s="72" t="str">
        <f>IF('S.D.PASTE SHEET'!B1605="","",'S.D.PASTE SHEET'!B1605)</f>
        <v/>
      </c>
      <c s="72" t="str">
        <f>IF('S.D.PASTE SHEET'!C1605="","",'S.D.PASTE SHEET'!C1605)</f>
        <v/>
      </c>
      <c s="73" t="str">
        <f>IF('S.D.PASTE SHEET'!D1605="","",'S.D.PASTE SHEET'!D1605)</f>
        <v/>
      </c>
      <c s="72" t="str">
        <f>IF('S.D.PASTE SHEET'!E1605="","",UPPER('S.D.PASTE SHEET'!E1605))</f>
        <v/>
      </c>
      <c s="72" t="str">
        <f>IF('S.D.PASTE SHEET'!F1605="","",'S.D.PASTE SHEET'!F1605)</f>
        <v/>
      </c>
      <c s="72" t="str">
        <f>IF('S.D.PASTE SHEET'!G1605="","",UPPER('S.D.PASTE SHEET'!G1605))</f>
        <v/>
      </c>
      <c s="72" t="str">
        <f>IF('S.D.PASTE SHEET'!H1605="","",UPPER('S.D.PASTE SHEET'!H1605))</f>
        <v/>
      </c>
      <c s="72" t="str">
        <f>IF('S.D.PASTE SHEET'!I1605="","",'S.D.PASTE SHEET'!I1605)</f>
        <v/>
      </c>
      <c s="73" t="str">
        <f>IF('S.D.PASTE SHEET'!J1605="","",'S.D.PASTE SHEET'!J1605)</f>
        <v/>
      </c>
      <c s="72" t="str">
        <f>IF('S.D.PASTE SHEET'!K1605="","",'S.D.PASTE SHEET'!K1605)</f>
        <v/>
      </c>
      <c s="72" t="str">
        <f>IF('S.D.PASTE SHEET'!L1605="","",'S.D.PASTE SHEET'!L1605)</f>
        <v/>
      </c>
      <c s="72" t="str">
        <f>IF('S.D.PASTE SHEET'!M1605="","",'S.D.PASTE SHEET'!M1605)</f>
        <v/>
      </c>
      <c s="72" t="str">
        <f>IF('S.D.PASTE SHEET'!N1605="","",'S.D.PASTE SHEET'!N1605)</f>
        <v/>
      </c>
      <c s="72" t="str">
        <f>IF('S.D.PASTE SHEET'!O1605="","",'S.D.PASTE SHEET'!O1605)</f>
        <v/>
      </c>
      <c s="72" t="str">
        <f>IF('S.D.PASTE SHEET'!P1605="","",'S.D.PASTE SHEET'!P1605)</f>
        <v/>
      </c>
      <c s="72" t="str">
        <f>IF('S.D.PASTE SHEET'!Q1605="","",'S.D.PASTE SHEET'!Q1605)</f>
        <v/>
      </c>
      <c s="72" t="str">
        <f>IF('S.D.PASTE SHEET'!R1605="","",'S.D.PASTE SHEET'!R1605)</f>
        <v/>
      </c>
      <c s="72" t="str">
        <f>IF('S.D.PASTE SHEET'!S1605="","",'S.D.PASTE SHEET'!S1605)</f>
        <v/>
      </c>
      <c s="72" t="str">
        <f>IF('S.D.PASTE SHEET'!T1605="","",'S.D.PASTE SHEET'!T1605)</f>
        <v/>
      </c>
      <c s="72" t="str">
        <f>IF('S.D.PASTE SHEET'!U1605="","",'S.D.PASTE SHEET'!U1605)</f>
        <v/>
      </c>
      <c s="72" t="str">
        <f>IF('S.D.PASTE SHEET'!V1605="","",'S.D.PASTE SHEET'!V1605)</f>
        <v/>
      </c>
      <c s="72" t="str">
        <f>IF('S.D.PASTE SHEET'!W1605="","",'S.D.PASTE SHEET'!W1605)</f>
        <v/>
      </c>
      <c s="72" t="str">
        <f>IF('S.D.PASTE SHEET'!X1605="","",'S.D.PASTE SHEET'!X1605)</f>
        <v/>
      </c>
      <c s="72" t="str">
        <f>IF('S.D.PASTE SHEET'!Y1605="","",'S.D.PASTE SHEET'!Y1605)</f>
        <v/>
      </c>
      <c s="72" t="str">
        <f>IF('S.D.PASTE SHEET'!Z1605="","",'S.D.PASTE SHEET'!Z1605)</f>
        <v/>
      </c>
      <c s="72" t="str">
        <f>IF('S.D.PASTE SHEET'!AA1605="","",'S.D.PASTE SHEET'!AA1605)</f>
        <v/>
      </c>
      <c s="72" t="str">
        <f>IF('S.D.PASTE SHEET'!AB1605="","",'S.D.PASTE SHEET'!AB1605)</f>
        <v/>
      </c>
      <c s="72" t="str">
        <f>IF('S.D.PASTE SHEET'!AC1605="","",'S.D.PASTE SHEET'!AC1605)</f>
        <v/>
      </c>
      <c s="72" t="str">
        <f>IF('S.D.PASTE SHEET'!AD1605="","",'S.D.PASTE SHEET'!AD1605)</f>
        <v/>
      </c>
      <c s="74"/>
      <c s="70" t="str">
        <f>IF(AK1605="","",IF(AK1605&gt;0,COUNT($AG$2:AG1605),""))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IF(BC1605="","",IF(BC1605&gt;0,COUNT($AY$2:AY1605),""))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6" spans="1:157" ht="15.75" customHeight="1">
      <c r="A1606" s="72" t="str">
        <f>IF('S.D.PASTE SHEET'!A1606="","",'S.D.PASTE SHEET'!A1606)</f>
        <v/>
      </c>
      <c s="72" t="str">
        <f>IF('S.D.PASTE SHEET'!B1606="","",'S.D.PASTE SHEET'!B1606)</f>
        <v/>
      </c>
      <c s="72" t="str">
        <f>IF('S.D.PASTE SHEET'!C1606="","",'S.D.PASTE SHEET'!C1606)</f>
        <v/>
      </c>
      <c s="73" t="str">
        <f>IF('S.D.PASTE SHEET'!D1606="","",'S.D.PASTE SHEET'!D1606)</f>
        <v/>
      </c>
      <c s="72" t="str">
        <f>IF('S.D.PASTE SHEET'!E1606="","",UPPER('S.D.PASTE SHEET'!E1606))</f>
        <v/>
      </c>
      <c s="72" t="str">
        <f>IF('S.D.PASTE SHEET'!F1606="","",'S.D.PASTE SHEET'!F1606)</f>
        <v/>
      </c>
      <c s="72" t="str">
        <f>IF('S.D.PASTE SHEET'!G1606="","",UPPER('S.D.PASTE SHEET'!G1606))</f>
        <v/>
      </c>
      <c s="72" t="str">
        <f>IF('S.D.PASTE SHEET'!H1606="","",UPPER('S.D.PASTE SHEET'!H1606))</f>
        <v/>
      </c>
      <c s="72" t="str">
        <f>IF('S.D.PASTE SHEET'!I1606="","",'S.D.PASTE SHEET'!I1606)</f>
        <v/>
      </c>
      <c s="73" t="str">
        <f>IF('S.D.PASTE SHEET'!J1606="","",'S.D.PASTE SHEET'!J1606)</f>
        <v/>
      </c>
      <c s="72" t="str">
        <f>IF('S.D.PASTE SHEET'!K1606="","",'S.D.PASTE SHEET'!K1606)</f>
        <v/>
      </c>
      <c s="72" t="str">
        <f>IF('S.D.PASTE SHEET'!L1606="","",'S.D.PASTE SHEET'!L1606)</f>
        <v/>
      </c>
      <c s="72" t="str">
        <f>IF('S.D.PASTE SHEET'!M1606="","",'S.D.PASTE SHEET'!M1606)</f>
        <v/>
      </c>
      <c s="72" t="str">
        <f>IF('S.D.PASTE SHEET'!N1606="","",'S.D.PASTE SHEET'!N1606)</f>
        <v/>
      </c>
      <c s="72" t="str">
        <f>IF('S.D.PASTE SHEET'!O1606="","",'S.D.PASTE SHEET'!O1606)</f>
        <v/>
      </c>
      <c s="72" t="str">
        <f>IF('S.D.PASTE SHEET'!P1606="","",'S.D.PASTE SHEET'!P1606)</f>
        <v/>
      </c>
      <c s="72" t="str">
        <f>IF('S.D.PASTE SHEET'!Q1606="","",'S.D.PASTE SHEET'!Q1606)</f>
        <v/>
      </c>
      <c s="72" t="str">
        <f>IF('S.D.PASTE SHEET'!R1606="","",'S.D.PASTE SHEET'!R1606)</f>
        <v/>
      </c>
      <c s="72" t="str">
        <f>IF('S.D.PASTE SHEET'!S1606="","",'S.D.PASTE SHEET'!S1606)</f>
        <v/>
      </c>
      <c s="72" t="str">
        <f>IF('S.D.PASTE SHEET'!T1606="","",'S.D.PASTE SHEET'!T1606)</f>
        <v/>
      </c>
      <c s="72" t="str">
        <f>IF('S.D.PASTE SHEET'!U1606="","",'S.D.PASTE SHEET'!U1606)</f>
        <v/>
      </c>
      <c s="72" t="str">
        <f>IF('S.D.PASTE SHEET'!V1606="","",'S.D.PASTE SHEET'!V1606)</f>
        <v/>
      </c>
      <c s="72" t="str">
        <f>IF('S.D.PASTE SHEET'!W1606="","",'S.D.PASTE SHEET'!W1606)</f>
        <v/>
      </c>
      <c s="72" t="str">
        <f>IF('S.D.PASTE SHEET'!X1606="","",'S.D.PASTE SHEET'!X1606)</f>
        <v/>
      </c>
      <c s="72" t="str">
        <f>IF('S.D.PASTE SHEET'!Y1606="","",'S.D.PASTE SHEET'!Y1606)</f>
        <v/>
      </c>
      <c s="72" t="str">
        <f>IF('S.D.PASTE SHEET'!Z1606="","",'S.D.PASTE SHEET'!Z1606)</f>
        <v/>
      </c>
      <c s="72" t="str">
        <f>IF('S.D.PASTE SHEET'!AA1606="","",'S.D.PASTE SHEET'!AA1606)</f>
        <v/>
      </c>
      <c s="72" t="str">
        <f>IF('S.D.PASTE SHEET'!AB1606="","",'S.D.PASTE SHEET'!AB1606)</f>
        <v/>
      </c>
      <c s="72" t="str">
        <f>IF('S.D.PASTE SHEET'!AC1606="","",'S.D.PASTE SHEET'!AC1606)</f>
        <v/>
      </c>
      <c s="72" t="str">
        <f>IF('S.D.PASTE SHEET'!AD1606="","",'S.D.PASTE SHEET'!AD1606)</f>
        <v/>
      </c>
      <c s="74"/>
      <c s="70" t="str">
        <f>IF(AK1606="","",IF(AK1606&gt;0,COUNT($AG$2:AG1606),""))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IF(BC1606="","",IF(BC1606&gt;0,COUNT($AY$2:AY1606),""))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7" spans="1:157" ht="15.75" customHeight="1">
      <c r="A1607" s="72" t="str">
        <f>IF('S.D.PASTE SHEET'!A1607="","",'S.D.PASTE SHEET'!A1607)</f>
        <v/>
      </c>
      <c s="72" t="str">
        <f>IF('S.D.PASTE SHEET'!B1607="","",'S.D.PASTE SHEET'!B1607)</f>
        <v/>
      </c>
      <c s="72" t="str">
        <f>IF('S.D.PASTE SHEET'!C1607="","",'S.D.PASTE SHEET'!C1607)</f>
        <v/>
      </c>
      <c s="73" t="str">
        <f>IF('S.D.PASTE SHEET'!D1607="","",'S.D.PASTE SHEET'!D1607)</f>
        <v/>
      </c>
      <c s="72" t="str">
        <f>IF('S.D.PASTE SHEET'!E1607="","",UPPER('S.D.PASTE SHEET'!E1607))</f>
        <v/>
      </c>
      <c s="72" t="str">
        <f>IF('S.D.PASTE SHEET'!F1607="","",'S.D.PASTE SHEET'!F1607)</f>
        <v/>
      </c>
      <c s="72" t="str">
        <f>IF('S.D.PASTE SHEET'!G1607="","",UPPER('S.D.PASTE SHEET'!G1607))</f>
        <v/>
      </c>
      <c s="72" t="str">
        <f>IF('S.D.PASTE SHEET'!H1607="","",UPPER('S.D.PASTE SHEET'!H1607))</f>
        <v/>
      </c>
      <c s="72" t="str">
        <f>IF('S.D.PASTE SHEET'!I1607="","",'S.D.PASTE SHEET'!I1607)</f>
        <v/>
      </c>
      <c s="73" t="str">
        <f>IF('S.D.PASTE SHEET'!J1607="","",'S.D.PASTE SHEET'!J1607)</f>
        <v/>
      </c>
      <c s="72" t="str">
        <f>IF('S.D.PASTE SHEET'!K1607="","",'S.D.PASTE SHEET'!K1607)</f>
        <v/>
      </c>
      <c s="72" t="str">
        <f>IF('S.D.PASTE SHEET'!L1607="","",'S.D.PASTE SHEET'!L1607)</f>
        <v/>
      </c>
      <c s="72" t="str">
        <f>IF('S.D.PASTE SHEET'!M1607="","",'S.D.PASTE SHEET'!M1607)</f>
        <v/>
      </c>
      <c s="72" t="str">
        <f>IF('S.D.PASTE SHEET'!N1607="","",'S.D.PASTE SHEET'!N1607)</f>
        <v/>
      </c>
      <c s="72" t="str">
        <f>IF('S.D.PASTE SHEET'!O1607="","",'S.D.PASTE SHEET'!O1607)</f>
        <v/>
      </c>
      <c s="72" t="str">
        <f>IF('S.D.PASTE SHEET'!P1607="","",'S.D.PASTE SHEET'!P1607)</f>
        <v/>
      </c>
      <c s="72" t="str">
        <f>IF('S.D.PASTE SHEET'!Q1607="","",'S.D.PASTE SHEET'!Q1607)</f>
        <v/>
      </c>
      <c s="72" t="str">
        <f>IF('S.D.PASTE SHEET'!R1607="","",'S.D.PASTE SHEET'!R1607)</f>
        <v/>
      </c>
      <c s="72" t="str">
        <f>IF('S.D.PASTE SHEET'!S1607="","",'S.D.PASTE SHEET'!S1607)</f>
        <v/>
      </c>
      <c s="72" t="str">
        <f>IF('S.D.PASTE SHEET'!T1607="","",'S.D.PASTE SHEET'!T1607)</f>
        <v/>
      </c>
      <c s="72" t="str">
        <f>IF('S.D.PASTE SHEET'!U1607="","",'S.D.PASTE SHEET'!U1607)</f>
        <v/>
      </c>
      <c s="72" t="str">
        <f>IF('S.D.PASTE SHEET'!V1607="","",'S.D.PASTE SHEET'!V1607)</f>
        <v/>
      </c>
      <c s="72" t="str">
        <f>IF('S.D.PASTE SHEET'!W1607="","",'S.D.PASTE SHEET'!W1607)</f>
        <v/>
      </c>
      <c s="72" t="str">
        <f>IF('S.D.PASTE SHEET'!X1607="","",'S.D.PASTE SHEET'!X1607)</f>
        <v/>
      </c>
      <c s="72" t="str">
        <f>IF('S.D.PASTE SHEET'!Y1607="","",'S.D.PASTE SHEET'!Y1607)</f>
        <v/>
      </c>
      <c s="72" t="str">
        <f>IF('S.D.PASTE SHEET'!Z1607="","",'S.D.PASTE SHEET'!Z1607)</f>
        <v/>
      </c>
      <c s="72" t="str">
        <f>IF('S.D.PASTE SHEET'!AA1607="","",'S.D.PASTE SHEET'!AA1607)</f>
        <v/>
      </c>
      <c s="72" t="str">
        <f>IF('S.D.PASTE SHEET'!AB1607="","",'S.D.PASTE SHEET'!AB1607)</f>
        <v/>
      </c>
      <c s="72" t="str">
        <f>IF('S.D.PASTE SHEET'!AC1607="","",'S.D.PASTE SHEET'!AC1607)</f>
        <v/>
      </c>
      <c s="72" t="str">
        <f>IF('S.D.PASTE SHEET'!AD1607="","",'S.D.PASTE SHEET'!AD1607)</f>
        <v/>
      </c>
      <c s="74"/>
      <c s="70" t="str">
        <f>IF(AK1607="","",IF(AK1607&gt;0,COUNT($AG$2:AG1607),""))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IF(BC1607="","",IF(BC1607&gt;0,COUNT($AY$2:AY1607),""))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8" spans="1:157" ht="15.75" customHeight="1">
      <c r="A1608" s="72" t="str">
        <f>IF('S.D.PASTE SHEET'!A1608="","",'S.D.PASTE SHEET'!A1608)</f>
        <v/>
      </c>
      <c s="72" t="str">
        <f>IF('S.D.PASTE SHEET'!B1608="","",'S.D.PASTE SHEET'!B1608)</f>
        <v/>
      </c>
      <c s="72" t="str">
        <f>IF('S.D.PASTE SHEET'!C1608="","",'S.D.PASTE SHEET'!C1608)</f>
        <v/>
      </c>
      <c s="73" t="str">
        <f>IF('S.D.PASTE SHEET'!D1608="","",'S.D.PASTE SHEET'!D1608)</f>
        <v/>
      </c>
      <c s="72" t="str">
        <f>IF('S.D.PASTE SHEET'!E1608="","",UPPER('S.D.PASTE SHEET'!E1608))</f>
        <v/>
      </c>
      <c s="72" t="str">
        <f>IF('S.D.PASTE SHEET'!F1608="","",'S.D.PASTE SHEET'!F1608)</f>
        <v/>
      </c>
      <c s="72" t="str">
        <f>IF('S.D.PASTE SHEET'!G1608="","",UPPER('S.D.PASTE SHEET'!G1608))</f>
        <v/>
      </c>
      <c s="72" t="str">
        <f>IF('S.D.PASTE SHEET'!H1608="","",UPPER('S.D.PASTE SHEET'!H1608))</f>
        <v/>
      </c>
      <c s="72" t="str">
        <f>IF('S.D.PASTE SHEET'!I1608="","",'S.D.PASTE SHEET'!I1608)</f>
        <v/>
      </c>
      <c s="73" t="str">
        <f>IF('S.D.PASTE SHEET'!J1608="","",'S.D.PASTE SHEET'!J1608)</f>
        <v/>
      </c>
      <c s="72" t="str">
        <f>IF('S.D.PASTE SHEET'!K1608="","",'S.D.PASTE SHEET'!K1608)</f>
        <v/>
      </c>
      <c s="72" t="str">
        <f>IF('S.D.PASTE SHEET'!L1608="","",'S.D.PASTE SHEET'!L1608)</f>
        <v/>
      </c>
      <c s="72" t="str">
        <f>IF('S.D.PASTE SHEET'!M1608="","",'S.D.PASTE SHEET'!M1608)</f>
        <v/>
      </c>
      <c s="72" t="str">
        <f>IF('S.D.PASTE SHEET'!N1608="","",'S.D.PASTE SHEET'!N1608)</f>
        <v/>
      </c>
      <c s="72" t="str">
        <f>IF('S.D.PASTE SHEET'!O1608="","",'S.D.PASTE SHEET'!O1608)</f>
        <v/>
      </c>
      <c s="72" t="str">
        <f>IF('S.D.PASTE SHEET'!P1608="","",'S.D.PASTE SHEET'!P1608)</f>
        <v/>
      </c>
      <c s="72" t="str">
        <f>IF('S.D.PASTE SHEET'!Q1608="","",'S.D.PASTE SHEET'!Q1608)</f>
        <v/>
      </c>
      <c s="72" t="str">
        <f>IF('S.D.PASTE SHEET'!R1608="","",'S.D.PASTE SHEET'!R1608)</f>
        <v/>
      </c>
      <c s="72" t="str">
        <f>IF('S.D.PASTE SHEET'!S1608="","",'S.D.PASTE SHEET'!S1608)</f>
        <v/>
      </c>
      <c s="72" t="str">
        <f>IF('S.D.PASTE SHEET'!T1608="","",'S.D.PASTE SHEET'!T1608)</f>
        <v/>
      </c>
      <c s="72" t="str">
        <f>IF('S.D.PASTE SHEET'!U1608="","",'S.D.PASTE SHEET'!U1608)</f>
        <v/>
      </c>
      <c s="72" t="str">
        <f>IF('S.D.PASTE SHEET'!V1608="","",'S.D.PASTE SHEET'!V1608)</f>
        <v/>
      </c>
      <c s="72" t="str">
        <f>IF('S.D.PASTE SHEET'!W1608="","",'S.D.PASTE SHEET'!W1608)</f>
        <v/>
      </c>
      <c s="72" t="str">
        <f>IF('S.D.PASTE SHEET'!X1608="","",'S.D.PASTE SHEET'!X1608)</f>
        <v/>
      </c>
      <c s="72" t="str">
        <f>IF('S.D.PASTE SHEET'!Y1608="","",'S.D.PASTE SHEET'!Y1608)</f>
        <v/>
      </c>
      <c s="72" t="str">
        <f>IF('S.D.PASTE SHEET'!Z1608="","",'S.D.PASTE SHEET'!Z1608)</f>
        <v/>
      </c>
      <c s="72" t="str">
        <f>IF('S.D.PASTE SHEET'!AA1608="","",'S.D.PASTE SHEET'!AA1608)</f>
        <v/>
      </c>
      <c s="72" t="str">
        <f>IF('S.D.PASTE SHEET'!AB1608="","",'S.D.PASTE SHEET'!AB1608)</f>
        <v/>
      </c>
      <c s="72" t="str">
        <f>IF('S.D.PASTE SHEET'!AC1608="","",'S.D.PASTE SHEET'!AC1608)</f>
        <v/>
      </c>
      <c s="72" t="str">
        <f>IF('S.D.PASTE SHEET'!AD1608="","",'S.D.PASTE SHEET'!AD1608)</f>
        <v/>
      </c>
      <c s="74"/>
      <c s="70" t="str">
        <f>IF(AK1608="","",IF(AK1608&gt;0,COUNT($AG$2:AG1608),""))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IF(BC1608="","",IF(BC1608&gt;0,COUNT($AY$2:AY1608),""))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09" spans="1:157" ht="15.75" customHeight="1">
      <c r="A1609" s="72" t="str">
        <f>IF('S.D.PASTE SHEET'!A1609="","",'S.D.PASTE SHEET'!A1609)</f>
        <v/>
      </c>
      <c s="72" t="str">
        <f>IF('S.D.PASTE SHEET'!B1609="","",'S.D.PASTE SHEET'!B1609)</f>
        <v/>
      </c>
      <c s="72" t="str">
        <f>IF('S.D.PASTE SHEET'!C1609="","",'S.D.PASTE SHEET'!C1609)</f>
        <v/>
      </c>
      <c s="73" t="str">
        <f>IF('S.D.PASTE SHEET'!D1609="","",'S.D.PASTE SHEET'!D1609)</f>
        <v/>
      </c>
      <c s="72" t="str">
        <f>IF('S.D.PASTE SHEET'!E1609="","",UPPER('S.D.PASTE SHEET'!E1609))</f>
        <v/>
      </c>
      <c s="72" t="str">
        <f>IF('S.D.PASTE SHEET'!F1609="","",'S.D.PASTE SHEET'!F1609)</f>
        <v/>
      </c>
      <c s="72" t="str">
        <f>IF('S.D.PASTE SHEET'!G1609="","",UPPER('S.D.PASTE SHEET'!G1609))</f>
        <v/>
      </c>
      <c s="72" t="str">
        <f>IF('S.D.PASTE SHEET'!H1609="","",UPPER('S.D.PASTE SHEET'!H1609))</f>
        <v/>
      </c>
      <c s="72" t="str">
        <f>IF('S.D.PASTE SHEET'!I1609="","",'S.D.PASTE SHEET'!I1609)</f>
        <v/>
      </c>
      <c s="73" t="str">
        <f>IF('S.D.PASTE SHEET'!J1609="","",'S.D.PASTE SHEET'!J1609)</f>
        <v/>
      </c>
      <c s="72" t="str">
        <f>IF('S.D.PASTE SHEET'!K1609="","",'S.D.PASTE SHEET'!K1609)</f>
        <v/>
      </c>
      <c s="72" t="str">
        <f>IF('S.D.PASTE SHEET'!L1609="","",'S.D.PASTE SHEET'!L1609)</f>
        <v/>
      </c>
      <c s="72" t="str">
        <f>IF('S.D.PASTE SHEET'!M1609="","",'S.D.PASTE SHEET'!M1609)</f>
        <v/>
      </c>
      <c s="72" t="str">
        <f>IF('S.D.PASTE SHEET'!N1609="","",'S.D.PASTE SHEET'!N1609)</f>
        <v/>
      </c>
      <c s="72" t="str">
        <f>IF('S.D.PASTE SHEET'!O1609="","",'S.D.PASTE SHEET'!O1609)</f>
        <v/>
      </c>
      <c s="72" t="str">
        <f>IF('S.D.PASTE SHEET'!P1609="","",'S.D.PASTE SHEET'!P1609)</f>
        <v/>
      </c>
      <c s="72" t="str">
        <f>IF('S.D.PASTE SHEET'!Q1609="","",'S.D.PASTE SHEET'!Q1609)</f>
        <v/>
      </c>
      <c s="72" t="str">
        <f>IF('S.D.PASTE SHEET'!R1609="","",'S.D.PASTE SHEET'!R1609)</f>
        <v/>
      </c>
      <c s="72" t="str">
        <f>IF('S.D.PASTE SHEET'!S1609="","",'S.D.PASTE SHEET'!S1609)</f>
        <v/>
      </c>
      <c s="72" t="str">
        <f>IF('S.D.PASTE SHEET'!T1609="","",'S.D.PASTE SHEET'!T1609)</f>
        <v/>
      </c>
      <c s="72" t="str">
        <f>IF('S.D.PASTE SHEET'!U1609="","",'S.D.PASTE SHEET'!U1609)</f>
        <v/>
      </c>
      <c s="72" t="str">
        <f>IF('S.D.PASTE SHEET'!V1609="","",'S.D.PASTE SHEET'!V1609)</f>
        <v/>
      </c>
      <c s="72" t="str">
        <f>IF('S.D.PASTE SHEET'!W1609="","",'S.D.PASTE SHEET'!W1609)</f>
        <v/>
      </c>
      <c s="72" t="str">
        <f>IF('S.D.PASTE SHEET'!X1609="","",'S.D.PASTE SHEET'!X1609)</f>
        <v/>
      </c>
      <c s="72" t="str">
        <f>IF('S.D.PASTE SHEET'!Y1609="","",'S.D.PASTE SHEET'!Y1609)</f>
        <v/>
      </c>
      <c s="72" t="str">
        <f>IF('S.D.PASTE SHEET'!Z1609="","",'S.D.PASTE SHEET'!Z1609)</f>
        <v/>
      </c>
      <c s="72" t="str">
        <f>IF('S.D.PASTE SHEET'!AA1609="","",'S.D.PASTE SHEET'!AA1609)</f>
        <v/>
      </c>
      <c s="72" t="str">
        <f>IF('S.D.PASTE SHEET'!AB1609="","",'S.D.PASTE SHEET'!AB1609)</f>
        <v/>
      </c>
      <c s="72" t="str">
        <f>IF('S.D.PASTE SHEET'!AC1609="","",'S.D.PASTE SHEET'!AC1609)</f>
        <v/>
      </c>
      <c s="72" t="str">
        <f>IF('S.D.PASTE SHEET'!AD1609="","",'S.D.PASTE SHEET'!AD1609)</f>
        <v/>
      </c>
      <c s="74"/>
      <c s="70" t="str">
        <f>IF(AK1609="","",IF(AK1609&gt;0,COUNT($AG$2:AG1609),""))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IF(BC1609="","",IF(BC1609&gt;0,COUNT($AY$2:AY1609),""))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0" spans="1:157" ht="15.75" customHeight="1">
      <c r="A1610" s="72" t="str">
        <f>IF('S.D.PASTE SHEET'!A1610="","",'S.D.PASTE SHEET'!A1610)</f>
        <v/>
      </c>
      <c s="72" t="str">
        <f>IF('S.D.PASTE SHEET'!B1610="","",'S.D.PASTE SHEET'!B1610)</f>
        <v/>
      </c>
      <c s="72" t="str">
        <f>IF('S.D.PASTE SHEET'!C1610="","",'S.D.PASTE SHEET'!C1610)</f>
        <v/>
      </c>
      <c s="73" t="str">
        <f>IF('S.D.PASTE SHEET'!D1610="","",'S.D.PASTE SHEET'!D1610)</f>
        <v/>
      </c>
      <c s="72" t="str">
        <f>IF('S.D.PASTE SHEET'!E1610="","",UPPER('S.D.PASTE SHEET'!E1610))</f>
        <v/>
      </c>
      <c s="72" t="str">
        <f>IF('S.D.PASTE SHEET'!F1610="","",'S.D.PASTE SHEET'!F1610)</f>
        <v/>
      </c>
      <c s="72" t="str">
        <f>IF('S.D.PASTE SHEET'!G1610="","",UPPER('S.D.PASTE SHEET'!G1610))</f>
        <v/>
      </c>
      <c s="72" t="str">
        <f>IF('S.D.PASTE SHEET'!H1610="","",UPPER('S.D.PASTE SHEET'!H1610))</f>
        <v/>
      </c>
      <c s="72" t="str">
        <f>IF('S.D.PASTE SHEET'!I1610="","",'S.D.PASTE SHEET'!I1610)</f>
        <v/>
      </c>
      <c s="73" t="str">
        <f>IF('S.D.PASTE SHEET'!J1610="","",'S.D.PASTE SHEET'!J1610)</f>
        <v/>
      </c>
      <c s="72" t="str">
        <f>IF('S.D.PASTE SHEET'!K1610="","",'S.D.PASTE SHEET'!K1610)</f>
        <v/>
      </c>
      <c s="72" t="str">
        <f>IF('S.D.PASTE SHEET'!L1610="","",'S.D.PASTE SHEET'!L1610)</f>
        <v/>
      </c>
      <c s="72" t="str">
        <f>IF('S.D.PASTE SHEET'!M1610="","",'S.D.PASTE SHEET'!M1610)</f>
        <v/>
      </c>
      <c s="72" t="str">
        <f>IF('S.D.PASTE SHEET'!N1610="","",'S.D.PASTE SHEET'!N1610)</f>
        <v/>
      </c>
      <c s="72" t="str">
        <f>IF('S.D.PASTE SHEET'!O1610="","",'S.D.PASTE SHEET'!O1610)</f>
        <v/>
      </c>
      <c s="72" t="str">
        <f>IF('S.D.PASTE SHEET'!P1610="","",'S.D.PASTE SHEET'!P1610)</f>
        <v/>
      </c>
      <c s="72" t="str">
        <f>IF('S.D.PASTE SHEET'!Q1610="","",'S.D.PASTE SHEET'!Q1610)</f>
        <v/>
      </c>
      <c s="72" t="str">
        <f>IF('S.D.PASTE SHEET'!R1610="","",'S.D.PASTE SHEET'!R1610)</f>
        <v/>
      </c>
      <c s="72" t="str">
        <f>IF('S.D.PASTE SHEET'!S1610="","",'S.D.PASTE SHEET'!S1610)</f>
        <v/>
      </c>
      <c s="72" t="str">
        <f>IF('S.D.PASTE SHEET'!T1610="","",'S.D.PASTE SHEET'!T1610)</f>
        <v/>
      </c>
      <c s="72" t="str">
        <f>IF('S.D.PASTE SHEET'!U1610="","",'S.D.PASTE SHEET'!U1610)</f>
        <v/>
      </c>
      <c s="72" t="str">
        <f>IF('S.D.PASTE SHEET'!V1610="","",'S.D.PASTE SHEET'!V1610)</f>
        <v/>
      </c>
      <c s="72" t="str">
        <f>IF('S.D.PASTE SHEET'!W1610="","",'S.D.PASTE SHEET'!W1610)</f>
        <v/>
      </c>
      <c s="72" t="str">
        <f>IF('S.D.PASTE SHEET'!X1610="","",'S.D.PASTE SHEET'!X1610)</f>
        <v/>
      </c>
      <c s="72" t="str">
        <f>IF('S.D.PASTE SHEET'!Y1610="","",'S.D.PASTE SHEET'!Y1610)</f>
        <v/>
      </c>
      <c s="72" t="str">
        <f>IF('S.D.PASTE SHEET'!Z1610="","",'S.D.PASTE SHEET'!Z1610)</f>
        <v/>
      </c>
      <c s="72" t="str">
        <f>IF('S.D.PASTE SHEET'!AA1610="","",'S.D.PASTE SHEET'!AA1610)</f>
        <v/>
      </c>
      <c s="72" t="str">
        <f>IF('S.D.PASTE SHEET'!AB1610="","",'S.D.PASTE SHEET'!AB1610)</f>
        <v/>
      </c>
      <c s="72" t="str">
        <f>IF('S.D.PASTE SHEET'!AC1610="","",'S.D.PASTE SHEET'!AC1610)</f>
        <v/>
      </c>
      <c s="72" t="str">
        <f>IF('S.D.PASTE SHEET'!AD1610="","",'S.D.PASTE SHEET'!AD1610)</f>
        <v/>
      </c>
      <c s="74"/>
      <c s="70" t="str">
        <f>IF(AK1610="","",IF(AK1610&gt;0,COUNT($AG$2:AG1610),""))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IF(BC1610="","",IF(BC1610&gt;0,COUNT($AY$2:AY1610),""))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1" spans="1:157" ht="15.75" customHeight="1">
      <c r="A1611" s="72" t="str">
        <f>IF('S.D.PASTE SHEET'!A1611="","",'S.D.PASTE SHEET'!A1611)</f>
        <v/>
      </c>
      <c s="72" t="str">
        <f>IF('S.D.PASTE SHEET'!B1611="","",'S.D.PASTE SHEET'!B1611)</f>
        <v/>
      </c>
      <c s="72" t="str">
        <f>IF('S.D.PASTE SHEET'!C1611="","",'S.D.PASTE SHEET'!C1611)</f>
        <v/>
      </c>
      <c s="73" t="str">
        <f>IF('S.D.PASTE SHEET'!D1611="","",'S.D.PASTE SHEET'!D1611)</f>
        <v/>
      </c>
      <c s="72" t="str">
        <f>IF('S.D.PASTE SHEET'!E1611="","",UPPER('S.D.PASTE SHEET'!E1611))</f>
        <v/>
      </c>
      <c s="72" t="str">
        <f>IF('S.D.PASTE SHEET'!F1611="","",'S.D.PASTE SHEET'!F1611)</f>
        <v/>
      </c>
      <c s="72" t="str">
        <f>IF('S.D.PASTE SHEET'!G1611="","",UPPER('S.D.PASTE SHEET'!G1611))</f>
        <v/>
      </c>
      <c s="72" t="str">
        <f>IF('S.D.PASTE SHEET'!H1611="","",UPPER('S.D.PASTE SHEET'!H1611))</f>
        <v/>
      </c>
      <c s="72" t="str">
        <f>IF('S.D.PASTE SHEET'!I1611="","",'S.D.PASTE SHEET'!I1611)</f>
        <v/>
      </c>
      <c s="73" t="str">
        <f>IF('S.D.PASTE SHEET'!J1611="","",'S.D.PASTE SHEET'!J1611)</f>
        <v/>
      </c>
      <c s="72" t="str">
        <f>IF('S.D.PASTE SHEET'!K1611="","",'S.D.PASTE SHEET'!K1611)</f>
        <v/>
      </c>
      <c s="72" t="str">
        <f>IF('S.D.PASTE SHEET'!L1611="","",'S.D.PASTE SHEET'!L1611)</f>
        <v/>
      </c>
      <c s="72" t="str">
        <f>IF('S.D.PASTE SHEET'!M1611="","",'S.D.PASTE SHEET'!M1611)</f>
        <v/>
      </c>
      <c s="72" t="str">
        <f>IF('S.D.PASTE SHEET'!N1611="","",'S.D.PASTE SHEET'!N1611)</f>
        <v/>
      </c>
      <c s="72" t="str">
        <f>IF('S.D.PASTE SHEET'!O1611="","",'S.D.PASTE SHEET'!O1611)</f>
        <v/>
      </c>
      <c s="72" t="str">
        <f>IF('S.D.PASTE SHEET'!P1611="","",'S.D.PASTE SHEET'!P1611)</f>
        <v/>
      </c>
      <c s="72" t="str">
        <f>IF('S.D.PASTE SHEET'!Q1611="","",'S.D.PASTE SHEET'!Q1611)</f>
        <v/>
      </c>
      <c s="72" t="str">
        <f>IF('S.D.PASTE SHEET'!R1611="","",'S.D.PASTE SHEET'!R1611)</f>
        <v/>
      </c>
      <c s="72" t="str">
        <f>IF('S.D.PASTE SHEET'!S1611="","",'S.D.PASTE SHEET'!S1611)</f>
        <v/>
      </c>
      <c s="72" t="str">
        <f>IF('S.D.PASTE SHEET'!T1611="","",'S.D.PASTE SHEET'!T1611)</f>
        <v/>
      </c>
      <c s="72" t="str">
        <f>IF('S.D.PASTE SHEET'!U1611="","",'S.D.PASTE SHEET'!U1611)</f>
        <v/>
      </c>
      <c s="72" t="str">
        <f>IF('S.D.PASTE SHEET'!V1611="","",'S.D.PASTE SHEET'!V1611)</f>
        <v/>
      </c>
      <c s="72" t="str">
        <f>IF('S.D.PASTE SHEET'!W1611="","",'S.D.PASTE SHEET'!W1611)</f>
        <v/>
      </c>
      <c s="72" t="str">
        <f>IF('S.D.PASTE SHEET'!X1611="","",'S.D.PASTE SHEET'!X1611)</f>
        <v/>
      </c>
      <c s="72" t="str">
        <f>IF('S.D.PASTE SHEET'!Y1611="","",'S.D.PASTE SHEET'!Y1611)</f>
        <v/>
      </c>
      <c s="72" t="str">
        <f>IF('S.D.PASTE SHEET'!Z1611="","",'S.D.PASTE SHEET'!Z1611)</f>
        <v/>
      </c>
      <c s="72" t="str">
        <f>IF('S.D.PASTE SHEET'!AA1611="","",'S.D.PASTE SHEET'!AA1611)</f>
        <v/>
      </c>
      <c s="72" t="str">
        <f>IF('S.D.PASTE SHEET'!AB1611="","",'S.D.PASTE SHEET'!AB1611)</f>
        <v/>
      </c>
      <c s="72" t="str">
        <f>IF('S.D.PASTE SHEET'!AC1611="","",'S.D.PASTE SHEET'!AC1611)</f>
        <v/>
      </c>
      <c s="72" t="str">
        <f>IF('S.D.PASTE SHEET'!AD1611="","",'S.D.PASTE SHEET'!AD1611)</f>
        <v/>
      </c>
      <c s="74"/>
      <c s="70" t="str">
        <f>IF(AK1611="","",IF(AK1611&gt;0,COUNT($AG$2:AG1611),""))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IF(BC1611="","",IF(BC1611&gt;0,COUNT($AY$2:AY1611),""))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2" spans="1:157" ht="15.75" customHeight="1">
      <c r="A1612" s="72" t="str">
        <f>IF('S.D.PASTE SHEET'!A1612="","",'S.D.PASTE SHEET'!A1612)</f>
        <v/>
      </c>
      <c s="72" t="str">
        <f>IF('S.D.PASTE SHEET'!B1612="","",'S.D.PASTE SHEET'!B1612)</f>
        <v/>
      </c>
      <c s="72" t="str">
        <f>IF('S.D.PASTE SHEET'!C1612="","",'S.D.PASTE SHEET'!C1612)</f>
        <v/>
      </c>
      <c s="73" t="str">
        <f>IF('S.D.PASTE SHEET'!D1612="","",'S.D.PASTE SHEET'!D1612)</f>
        <v/>
      </c>
      <c s="72" t="str">
        <f>IF('S.D.PASTE SHEET'!E1612="","",UPPER('S.D.PASTE SHEET'!E1612))</f>
        <v/>
      </c>
      <c s="72" t="str">
        <f>IF('S.D.PASTE SHEET'!F1612="","",'S.D.PASTE SHEET'!F1612)</f>
        <v/>
      </c>
      <c s="72" t="str">
        <f>IF('S.D.PASTE SHEET'!G1612="","",UPPER('S.D.PASTE SHEET'!G1612))</f>
        <v/>
      </c>
      <c s="72" t="str">
        <f>IF('S.D.PASTE SHEET'!H1612="","",UPPER('S.D.PASTE SHEET'!H1612))</f>
        <v/>
      </c>
      <c s="72" t="str">
        <f>IF('S.D.PASTE SHEET'!I1612="","",'S.D.PASTE SHEET'!I1612)</f>
        <v/>
      </c>
      <c s="73" t="str">
        <f>IF('S.D.PASTE SHEET'!J1612="","",'S.D.PASTE SHEET'!J1612)</f>
        <v/>
      </c>
      <c s="72" t="str">
        <f>IF('S.D.PASTE SHEET'!K1612="","",'S.D.PASTE SHEET'!K1612)</f>
        <v/>
      </c>
      <c s="72" t="str">
        <f>IF('S.D.PASTE SHEET'!L1612="","",'S.D.PASTE SHEET'!L1612)</f>
        <v/>
      </c>
      <c s="72" t="str">
        <f>IF('S.D.PASTE SHEET'!M1612="","",'S.D.PASTE SHEET'!M1612)</f>
        <v/>
      </c>
      <c s="72" t="str">
        <f>IF('S.D.PASTE SHEET'!N1612="","",'S.D.PASTE SHEET'!N1612)</f>
        <v/>
      </c>
      <c s="72" t="str">
        <f>IF('S.D.PASTE SHEET'!O1612="","",'S.D.PASTE SHEET'!O1612)</f>
        <v/>
      </c>
      <c s="72" t="str">
        <f>IF('S.D.PASTE SHEET'!P1612="","",'S.D.PASTE SHEET'!P1612)</f>
        <v/>
      </c>
      <c s="72" t="str">
        <f>IF('S.D.PASTE SHEET'!Q1612="","",'S.D.PASTE SHEET'!Q1612)</f>
        <v/>
      </c>
      <c s="72" t="str">
        <f>IF('S.D.PASTE SHEET'!R1612="","",'S.D.PASTE SHEET'!R1612)</f>
        <v/>
      </c>
      <c s="72" t="str">
        <f>IF('S.D.PASTE SHEET'!S1612="","",'S.D.PASTE SHEET'!S1612)</f>
        <v/>
      </c>
      <c s="72" t="str">
        <f>IF('S.D.PASTE SHEET'!T1612="","",'S.D.PASTE SHEET'!T1612)</f>
        <v/>
      </c>
      <c s="72" t="str">
        <f>IF('S.D.PASTE SHEET'!U1612="","",'S.D.PASTE SHEET'!U1612)</f>
        <v/>
      </c>
      <c s="72" t="str">
        <f>IF('S.D.PASTE SHEET'!V1612="","",'S.D.PASTE SHEET'!V1612)</f>
        <v/>
      </c>
      <c s="72" t="str">
        <f>IF('S.D.PASTE SHEET'!W1612="","",'S.D.PASTE SHEET'!W1612)</f>
        <v/>
      </c>
      <c s="72" t="str">
        <f>IF('S.D.PASTE SHEET'!X1612="","",'S.D.PASTE SHEET'!X1612)</f>
        <v/>
      </c>
      <c s="72" t="str">
        <f>IF('S.D.PASTE SHEET'!Y1612="","",'S.D.PASTE SHEET'!Y1612)</f>
        <v/>
      </c>
      <c s="72" t="str">
        <f>IF('S.D.PASTE SHEET'!Z1612="","",'S.D.PASTE SHEET'!Z1612)</f>
        <v/>
      </c>
      <c s="72" t="str">
        <f>IF('S.D.PASTE SHEET'!AA1612="","",'S.D.PASTE SHEET'!AA1612)</f>
        <v/>
      </c>
      <c s="72" t="str">
        <f>IF('S.D.PASTE SHEET'!AB1612="","",'S.D.PASTE SHEET'!AB1612)</f>
        <v/>
      </c>
      <c s="72" t="str">
        <f>IF('S.D.PASTE SHEET'!AC1612="","",'S.D.PASTE SHEET'!AC1612)</f>
        <v/>
      </c>
      <c s="72" t="str">
        <f>IF('S.D.PASTE SHEET'!AD1612="","",'S.D.PASTE SHEET'!AD1612)</f>
        <v/>
      </c>
      <c s="74"/>
      <c s="70" t="str">
        <f>IF(AK1612="","",IF(AK1612&gt;0,COUNT($AG$2:AG1612),""))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IF(BC1612="","",IF(BC1612&gt;0,COUNT($AY$2:AY1612),""))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3" spans="1:157" ht="15.75" customHeight="1">
      <c r="A1613" s="72" t="str">
        <f>IF('S.D.PASTE SHEET'!A1613="","",'S.D.PASTE SHEET'!A1613)</f>
        <v/>
      </c>
      <c s="72" t="str">
        <f>IF('S.D.PASTE SHEET'!B1613="","",'S.D.PASTE SHEET'!B1613)</f>
        <v/>
      </c>
      <c s="72" t="str">
        <f>IF('S.D.PASTE SHEET'!C1613="","",'S.D.PASTE SHEET'!C1613)</f>
        <v/>
      </c>
      <c s="73" t="str">
        <f>IF('S.D.PASTE SHEET'!D1613="","",'S.D.PASTE SHEET'!D1613)</f>
        <v/>
      </c>
      <c s="72" t="str">
        <f>IF('S.D.PASTE SHEET'!E1613="","",UPPER('S.D.PASTE SHEET'!E1613))</f>
        <v/>
      </c>
      <c s="72" t="str">
        <f>IF('S.D.PASTE SHEET'!F1613="","",'S.D.PASTE SHEET'!F1613)</f>
        <v/>
      </c>
      <c s="72" t="str">
        <f>IF('S.D.PASTE SHEET'!G1613="","",UPPER('S.D.PASTE SHEET'!G1613))</f>
        <v/>
      </c>
      <c s="72" t="str">
        <f>IF('S.D.PASTE SHEET'!H1613="","",UPPER('S.D.PASTE SHEET'!H1613))</f>
        <v/>
      </c>
      <c s="72" t="str">
        <f>IF('S.D.PASTE SHEET'!I1613="","",'S.D.PASTE SHEET'!I1613)</f>
        <v/>
      </c>
      <c s="73" t="str">
        <f>IF('S.D.PASTE SHEET'!J1613="","",'S.D.PASTE SHEET'!J1613)</f>
        <v/>
      </c>
      <c s="72" t="str">
        <f>IF('S.D.PASTE SHEET'!K1613="","",'S.D.PASTE SHEET'!K1613)</f>
        <v/>
      </c>
      <c s="72" t="str">
        <f>IF('S.D.PASTE SHEET'!L1613="","",'S.D.PASTE SHEET'!L1613)</f>
        <v/>
      </c>
      <c s="72" t="str">
        <f>IF('S.D.PASTE SHEET'!M1613="","",'S.D.PASTE SHEET'!M1613)</f>
        <v/>
      </c>
      <c s="72" t="str">
        <f>IF('S.D.PASTE SHEET'!N1613="","",'S.D.PASTE SHEET'!N1613)</f>
        <v/>
      </c>
      <c s="72" t="str">
        <f>IF('S.D.PASTE SHEET'!O1613="","",'S.D.PASTE SHEET'!O1613)</f>
        <v/>
      </c>
      <c s="72" t="str">
        <f>IF('S.D.PASTE SHEET'!P1613="","",'S.D.PASTE SHEET'!P1613)</f>
        <v/>
      </c>
      <c s="72" t="str">
        <f>IF('S.D.PASTE SHEET'!Q1613="","",'S.D.PASTE SHEET'!Q1613)</f>
        <v/>
      </c>
      <c s="72" t="str">
        <f>IF('S.D.PASTE SHEET'!R1613="","",'S.D.PASTE SHEET'!R1613)</f>
        <v/>
      </c>
      <c s="72" t="str">
        <f>IF('S.D.PASTE SHEET'!S1613="","",'S.D.PASTE SHEET'!S1613)</f>
        <v/>
      </c>
      <c s="72" t="str">
        <f>IF('S.D.PASTE SHEET'!T1613="","",'S.D.PASTE SHEET'!T1613)</f>
        <v/>
      </c>
      <c s="72" t="str">
        <f>IF('S.D.PASTE SHEET'!U1613="","",'S.D.PASTE SHEET'!U1613)</f>
        <v/>
      </c>
      <c s="72" t="str">
        <f>IF('S.D.PASTE SHEET'!V1613="","",'S.D.PASTE SHEET'!V1613)</f>
        <v/>
      </c>
      <c s="72" t="str">
        <f>IF('S.D.PASTE SHEET'!W1613="","",'S.D.PASTE SHEET'!W1613)</f>
        <v/>
      </c>
      <c s="72" t="str">
        <f>IF('S.D.PASTE SHEET'!X1613="","",'S.D.PASTE SHEET'!X1613)</f>
        <v/>
      </c>
      <c s="72" t="str">
        <f>IF('S.D.PASTE SHEET'!Y1613="","",'S.D.PASTE SHEET'!Y1613)</f>
        <v/>
      </c>
      <c s="72" t="str">
        <f>IF('S.D.PASTE SHEET'!Z1613="","",'S.D.PASTE SHEET'!Z1613)</f>
        <v/>
      </c>
      <c s="72" t="str">
        <f>IF('S.D.PASTE SHEET'!AA1613="","",'S.D.PASTE SHEET'!AA1613)</f>
        <v/>
      </c>
      <c s="72" t="str">
        <f>IF('S.D.PASTE SHEET'!AB1613="","",'S.D.PASTE SHEET'!AB1613)</f>
        <v/>
      </c>
      <c s="72" t="str">
        <f>IF('S.D.PASTE SHEET'!AC1613="","",'S.D.PASTE SHEET'!AC1613)</f>
        <v/>
      </c>
      <c s="72" t="str">
        <f>IF('S.D.PASTE SHEET'!AD1613="","",'S.D.PASTE SHEET'!AD1613)</f>
        <v/>
      </c>
      <c s="74"/>
      <c s="70" t="str">
        <f>IF(AK1613="","",IF(AK1613&gt;0,COUNT($AG$2:AG1613),""))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IF(BC1613="","",IF(BC1613&gt;0,COUNT($AY$2:AY1613),""))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4" spans="1:157" ht="15.75" customHeight="1">
      <c r="A1614" s="72" t="str">
        <f>IF('S.D.PASTE SHEET'!A1614="","",'S.D.PASTE SHEET'!A1614)</f>
        <v/>
      </c>
      <c s="72" t="str">
        <f>IF('S.D.PASTE SHEET'!B1614="","",'S.D.PASTE SHEET'!B1614)</f>
        <v/>
      </c>
      <c s="72" t="str">
        <f>IF('S.D.PASTE SHEET'!C1614="","",'S.D.PASTE SHEET'!C1614)</f>
        <v/>
      </c>
      <c s="73" t="str">
        <f>IF('S.D.PASTE SHEET'!D1614="","",'S.D.PASTE SHEET'!D1614)</f>
        <v/>
      </c>
      <c s="72" t="str">
        <f>IF('S.D.PASTE SHEET'!E1614="","",UPPER('S.D.PASTE SHEET'!E1614))</f>
        <v/>
      </c>
      <c s="72" t="str">
        <f>IF('S.D.PASTE SHEET'!F1614="","",'S.D.PASTE SHEET'!F1614)</f>
        <v/>
      </c>
      <c s="72" t="str">
        <f>IF('S.D.PASTE SHEET'!G1614="","",UPPER('S.D.PASTE SHEET'!G1614))</f>
        <v/>
      </c>
      <c s="72" t="str">
        <f>IF('S.D.PASTE SHEET'!H1614="","",UPPER('S.D.PASTE SHEET'!H1614))</f>
        <v/>
      </c>
      <c s="72" t="str">
        <f>IF('S.D.PASTE SHEET'!I1614="","",'S.D.PASTE SHEET'!I1614)</f>
        <v/>
      </c>
      <c s="73" t="str">
        <f>IF('S.D.PASTE SHEET'!J1614="","",'S.D.PASTE SHEET'!J1614)</f>
        <v/>
      </c>
      <c s="72" t="str">
        <f>IF('S.D.PASTE SHEET'!K1614="","",'S.D.PASTE SHEET'!K1614)</f>
        <v/>
      </c>
      <c s="72" t="str">
        <f>IF('S.D.PASTE SHEET'!L1614="","",'S.D.PASTE SHEET'!L1614)</f>
        <v/>
      </c>
      <c s="72" t="str">
        <f>IF('S.D.PASTE SHEET'!M1614="","",'S.D.PASTE SHEET'!M1614)</f>
        <v/>
      </c>
      <c s="72" t="str">
        <f>IF('S.D.PASTE SHEET'!N1614="","",'S.D.PASTE SHEET'!N1614)</f>
        <v/>
      </c>
      <c s="72" t="str">
        <f>IF('S.D.PASTE SHEET'!O1614="","",'S.D.PASTE SHEET'!O1614)</f>
        <v/>
      </c>
      <c s="72" t="str">
        <f>IF('S.D.PASTE SHEET'!P1614="","",'S.D.PASTE SHEET'!P1614)</f>
        <v/>
      </c>
      <c s="72" t="str">
        <f>IF('S.D.PASTE SHEET'!Q1614="","",'S.D.PASTE SHEET'!Q1614)</f>
        <v/>
      </c>
      <c s="72" t="str">
        <f>IF('S.D.PASTE SHEET'!R1614="","",'S.D.PASTE SHEET'!R1614)</f>
        <v/>
      </c>
      <c s="72" t="str">
        <f>IF('S.D.PASTE SHEET'!S1614="","",'S.D.PASTE SHEET'!S1614)</f>
        <v/>
      </c>
      <c s="72" t="str">
        <f>IF('S.D.PASTE SHEET'!T1614="","",'S.D.PASTE SHEET'!T1614)</f>
        <v/>
      </c>
      <c s="72" t="str">
        <f>IF('S.D.PASTE SHEET'!U1614="","",'S.D.PASTE SHEET'!U1614)</f>
        <v/>
      </c>
      <c s="72" t="str">
        <f>IF('S.D.PASTE SHEET'!V1614="","",'S.D.PASTE SHEET'!V1614)</f>
        <v/>
      </c>
      <c s="72" t="str">
        <f>IF('S.D.PASTE SHEET'!W1614="","",'S.D.PASTE SHEET'!W1614)</f>
        <v/>
      </c>
      <c s="72" t="str">
        <f>IF('S.D.PASTE SHEET'!X1614="","",'S.D.PASTE SHEET'!X1614)</f>
        <v/>
      </c>
      <c s="72" t="str">
        <f>IF('S.D.PASTE SHEET'!Y1614="","",'S.D.PASTE SHEET'!Y1614)</f>
        <v/>
      </c>
      <c s="72" t="str">
        <f>IF('S.D.PASTE SHEET'!Z1614="","",'S.D.PASTE SHEET'!Z1614)</f>
        <v/>
      </c>
      <c s="72" t="str">
        <f>IF('S.D.PASTE SHEET'!AA1614="","",'S.D.PASTE SHEET'!AA1614)</f>
        <v/>
      </c>
      <c s="72" t="str">
        <f>IF('S.D.PASTE SHEET'!AB1614="","",'S.D.PASTE SHEET'!AB1614)</f>
        <v/>
      </c>
      <c s="72" t="str">
        <f>IF('S.D.PASTE SHEET'!AC1614="","",'S.D.PASTE SHEET'!AC1614)</f>
        <v/>
      </c>
      <c s="72" t="str">
        <f>IF('S.D.PASTE SHEET'!AD1614="","",'S.D.PASTE SHEET'!AD1614)</f>
        <v/>
      </c>
      <c s="74"/>
      <c s="70" t="str">
        <f>IF(AK1614="","",IF(AK1614&gt;0,COUNT($AG$2:AG1614),""))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IF(BC1614="","",IF(BC1614&gt;0,COUNT($AY$2:AY1614),""))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5" spans="1:157" ht="15.75" customHeight="1">
      <c r="A1615" s="72" t="str">
        <f>IF('S.D.PASTE SHEET'!A1615="","",'S.D.PASTE SHEET'!A1615)</f>
        <v/>
      </c>
      <c s="72" t="str">
        <f>IF('S.D.PASTE SHEET'!B1615="","",'S.D.PASTE SHEET'!B1615)</f>
        <v/>
      </c>
      <c s="72" t="str">
        <f>IF('S.D.PASTE SHEET'!C1615="","",'S.D.PASTE SHEET'!C1615)</f>
        <v/>
      </c>
      <c s="73" t="str">
        <f>IF('S.D.PASTE SHEET'!D1615="","",'S.D.PASTE SHEET'!D1615)</f>
        <v/>
      </c>
      <c s="72" t="str">
        <f>IF('S.D.PASTE SHEET'!E1615="","",UPPER('S.D.PASTE SHEET'!E1615))</f>
        <v/>
      </c>
      <c s="72" t="str">
        <f>IF('S.D.PASTE SHEET'!F1615="","",'S.D.PASTE SHEET'!F1615)</f>
        <v/>
      </c>
      <c s="72" t="str">
        <f>IF('S.D.PASTE SHEET'!G1615="","",UPPER('S.D.PASTE SHEET'!G1615))</f>
        <v/>
      </c>
      <c s="72" t="str">
        <f>IF('S.D.PASTE SHEET'!H1615="","",UPPER('S.D.PASTE SHEET'!H1615))</f>
        <v/>
      </c>
      <c s="72" t="str">
        <f>IF('S.D.PASTE SHEET'!I1615="","",'S.D.PASTE SHEET'!I1615)</f>
        <v/>
      </c>
      <c s="73" t="str">
        <f>IF('S.D.PASTE SHEET'!J1615="","",'S.D.PASTE SHEET'!J1615)</f>
        <v/>
      </c>
      <c s="72" t="str">
        <f>IF('S.D.PASTE SHEET'!K1615="","",'S.D.PASTE SHEET'!K1615)</f>
        <v/>
      </c>
      <c s="72" t="str">
        <f>IF('S.D.PASTE SHEET'!L1615="","",'S.D.PASTE SHEET'!L1615)</f>
        <v/>
      </c>
      <c s="72" t="str">
        <f>IF('S.D.PASTE SHEET'!M1615="","",'S.D.PASTE SHEET'!M1615)</f>
        <v/>
      </c>
      <c s="72" t="str">
        <f>IF('S.D.PASTE SHEET'!N1615="","",'S.D.PASTE SHEET'!N1615)</f>
        <v/>
      </c>
      <c s="72" t="str">
        <f>IF('S.D.PASTE SHEET'!O1615="","",'S.D.PASTE SHEET'!O1615)</f>
        <v/>
      </c>
      <c s="72" t="str">
        <f>IF('S.D.PASTE SHEET'!P1615="","",'S.D.PASTE SHEET'!P1615)</f>
        <v/>
      </c>
      <c s="72" t="str">
        <f>IF('S.D.PASTE SHEET'!Q1615="","",'S.D.PASTE SHEET'!Q1615)</f>
        <v/>
      </c>
      <c s="72" t="str">
        <f>IF('S.D.PASTE SHEET'!R1615="","",'S.D.PASTE SHEET'!R1615)</f>
        <v/>
      </c>
      <c s="72" t="str">
        <f>IF('S.D.PASTE SHEET'!S1615="","",'S.D.PASTE SHEET'!S1615)</f>
        <v/>
      </c>
      <c s="72" t="str">
        <f>IF('S.D.PASTE SHEET'!T1615="","",'S.D.PASTE SHEET'!T1615)</f>
        <v/>
      </c>
      <c s="72" t="str">
        <f>IF('S.D.PASTE SHEET'!U1615="","",'S.D.PASTE SHEET'!U1615)</f>
        <v/>
      </c>
      <c s="72" t="str">
        <f>IF('S.D.PASTE SHEET'!V1615="","",'S.D.PASTE SHEET'!V1615)</f>
        <v/>
      </c>
      <c s="72" t="str">
        <f>IF('S.D.PASTE SHEET'!W1615="","",'S.D.PASTE SHEET'!W1615)</f>
        <v/>
      </c>
      <c s="72" t="str">
        <f>IF('S.D.PASTE SHEET'!X1615="","",'S.D.PASTE SHEET'!X1615)</f>
        <v/>
      </c>
      <c s="72" t="str">
        <f>IF('S.D.PASTE SHEET'!Y1615="","",'S.D.PASTE SHEET'!Y1615)</f>
        <v/>
      </c>
      <c s="72" t="str">
        <f>IF('S.D.PASTE SHEET'!Z1615="","",'S.D.PASTE SHEET'!Z1615)</f>
        <v/>
      </c>
      <c s="72" t="str">
        <f>IF('S.D.PASTE SHEET'!AA1615="","",'S.D.PASTE SHEET'!AA1615)</f>
        <v/>
      </c>
      <c s="72" t="str">
        <f>IF('S.D.PASTE SHEET'!AB1615="","",'S.D.PASTE SHEET'!AB1615)</f>
        <v/>
      </c>
      <c s="72" t="str">
        <f>IF('S.D.PASTE SHEET'!AC1615="","",'S.D.PASTE SHEET'!AC1615)</f>
        <v/>
      </c>
      <c s="72" t="str">
        <f>IF('S.D.PASTE SHEET'!AD1615="","",'S.D.PASTE SHEET'!AD1615)</f>
        <v/>
      </c>
      <c s="74"/>
      <c s="70" t="str">
        <f>IF(AK1615="","",IF(AK1615&gt;0,COUNT($AG$2:AG1615),""))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IF(BC1615="","",IF(BC1615&gt;0,COUNT($AY$2:AY1615),""))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6" spans="1:157" ht="15.75" customHeight="1">
      <c r="A1616" s="72" t="str">
        <f>IF('S.D.PASTE SHEET'!A1616="","",'S.D.PASTE SHEET'!A1616)</f>
        <v/>
      </c>
      <c s="72" t="str">
        <f>IF('S.D.PASTE SHEET'!B1616="","",'S.D.PASTE SHEET'!B1616)</f>
        <v/>
      </c>
      <c s="72" t="str">
        <f>IF('S.D.PASTE SHEET'!C1616="","",'S.D.PASTE SHEET'!C1616)</f>
        <v/>
      </c>
      <c s="73" t="str">
        <f>IF('S.D.PASTE SHEET'!D1616="","",'S.D.PASTE SHEET'!D1616)</f>
        <v/>
      </c>
      <c s="72" t="str">
        <f>IF('S.D.PASTE SHEET'!E1616="","",UPPER('S.D.PASTE SHEET'!E1616))</f>
        <v/>
      </c>
      <c s="72" t="str">
        <f>IF('S.D.PASTE SHEET'!F1616="","",'S.D.PASTE SHEET'!F1616)</f>
        <v/>
      </c>
      <c s="72" t="str">
        <f>IF('S.D.PASTE SHEET'!G1616="","",UPPER('S.D.PASTE SHEET'!G1616))</f>
        <v/>
      </c>
      <c s="72" t="str">
        <f>IF('S.D.PASTE SHEET'!H1616="","",UPPER('S.D.PASTE SHEET'!H1616))</f>
        <v/>
      </c>
      <c s="72" t="str">
        <f>IF('S.D.PASTE SHEET'!I1616="","",'S.D.PASTE SHEET'!I1616)</f>
        <v/>
      </c>
      <c s="73" t="str">
        <f>IF('S.D.PASTE SHEET'!J1616="","",'S.D.PASTE SHEET'!J1616)</f>
        <v/>
      </c>
      <c s="72" t="str">
        <f>IF('S.D.PASTE SHEET'!K1616="","",'S.D.PASTE SHEET'!K1616)</f>
        <v/>
      </c>
      <c s="72" t="str">
        <f>IF('S.D.PASTE SHEET'!L1616="","",'S.D.PASTE SHEET'!L1616)</f>
        <v/>
      </c>
      <c s="72" t="str">
        <f>IF('S.D.PASTE SHEET'!M1616="","",'S.D.PASTE SHEET'!M1616)</f>
        <v/>
      </c>
      <c s="72" t="str">
        <f>IF('S.D.PASTE SHEET'!N1616="","",'S.D.PASTE SHEET'!N1616)</f>
        <v/>
      </c>
      <c s="72" t="str">
        <f>IF('S.D.PASTE SHEET'!O1616="","",'S.D.PASTE SHEET'!O1616)</f>
        <v/>
      </c>
      <c s="72" t="str">
        <f>IF('S.D.PASTE SHEET'!P1616="","",'S.D.PASTE SHEET'!P1616)</f>
        <v/>
      </c>
      <c s="72" t="str">
        <f>IF('S.D.PASTE SHEET'!Q1616="","",'S.D.PASTE SHEET'!Q1616)</f>
        <v/>
      </c>
      <c s="72" t="str">
        <f>IF('S.D.PASTE SHEET'!R1616="","",'S.D.PASTE SHEET'!R1616)</f>
        <v/>
      </c>
      <c s="72" t="str">
        <f>IF('S.D.PASTE SHEET'!S1616="","",'S.D.PASTE SHEET'!S1616)</f>
        <v/>
      </c>
      <c s="72" t="str">
        <f>IF('S.D.PASTE SHEET'!T1616="","",'S.D.PASTE SHEET'!T1616)</f>
        <v/>
      </c>
      <c s="72" t="str">
        <f>IF('S.D.PASTE SHEET'!U1616="","",'S.D.PASTE SHEET'!U1616)</f>
        <v/>
      </c>
      <c s="72" t="str">
        <f>IF('S.D.PASTE SHEET'!V1616="","",'S.D.PASTE SHEET'!V1616)</f>
        <v/>
      </c>
      <c s="72" t="str">
        <f>IF('S.D.PASTE SHEET'!W1616="","",'S.D.PASTE SHEET'!W1616)</f>
        <v/>
      </c>
      <c s="72" t="str">
        <f>IF('S.D.PASTE SHEET'!X1616="","",'S.D.PASTE SHEET'!X1616)</f>
        <v/>
      </c>
      <c s="72" t="str">
        <f>IF('S.D.PASTE SHEET'!Y1616="","",'S.D.PASTE SHEET'!Y1616)</f>
        <v/>
      </c>
      <c s="72" t="str">
        <f>IF('S.D.PASTE SHEET'!Z1616="","",'S.D.PASTE SHEET'!Z1616)</f>
        <v/>
      </c>
      <c s="72" t="str">
        <f>IF('S.D.PASTE SHEET'!AA1616="","",'S.D.PASTE SHEET'!AA1616)</f>
        <v/>
      </c>
      <c s="72" t="str">
        <f>IF('S.D.PASTE SHEET'!AB1616="","",'S.D.PASTE SHEET'!AB1616)</f>
        <v/>
      </c>
      <c s="72" t="str">
        <f>IF('S.D.PASTE SHEET'!AC1616="","",'S.D.PASTE SHEET'!AC1616)</f>
        <v/>
      </c>
      <c s="72" t="str">
        <f>IF('S.D.PASTE SHEET'!AD1616="","",'S.D.PASTE SHEET'!AD1616)</f>
        <v/>
      </c>
      <c s="74"/>
      <c s="70" t="str">
        <f>IF(AK1616="","",IF(AK1616&gt;0,COUNT($AG$2:AG1616),""))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IF(BC1616="","",IF(BC1616&gt;0,COUNT($AY$2:AY1616),""))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7" spans="1:157" ht="15.75" customHeight="1">
      <c r="A1617" s="72" t="str">
        <f>IF('S.D.PASTE SHEET'!A1617="","",'S.D.PASTE SHEET'!A1617)</f>
        <v/>
      </c>
      <c s="72" t="str">
        <f>IF('S.D.PASTE SHEET'!B1617="","",'S.D.PASTE SHEET'!B1617)</f>
        <v/>
      </c>
      <c s="72" t="str">
        <f>IF('S.D.PASTE SHEET'!C1617="","",'S.D.PASTE SHEET'!C1617)</f>
        <v/>
      </c>
      <c s="73" t="str">
        <f>IF('S.D.PASTE SHEET'!D1617="","",'S.D.PASTE SHEET'!D1617)</f>
        <v/>
      </c>
      <c s="72" t="str">
        <f>IF('S.D.PASTE SHEET'!E1617="","",UPPER('S.D.PASTE SHEET'!E1617))</f>
        <v/>
      </c>
      <c s="72" t="str">
        <f>IF('S.D.PASTE SHEET'!F1617="","",'S.D.PASTE SHEET'!F1617)</f>
        <v/>
      </c>
      <c s="72" t="str">
        <f>IF('S.D.PASTE SHEET'!G1617="","",UPPER('S.D.PASTE SHEET'!G1617))</f>
        <v/>
      </c>
      <c s="72" t="str">
        <f>IF('S.D.PASTE SHEET'!H1617="","",UPPER('S.D.PASTE SHEET'!H1617))</f>
        <v/>
      </c>
      <c s="72" t="str">
        <f>IF('S.D.PASTE SHEET'!I1617="","",'S.D.PASTE SHEET'!I1617)</f>
        <v/>
      </c>
      <c s="73" t="str">
        <f>IF('S.D.PASTE SHEET'!J1617="","",'S.D.PASTE SHEET'!J1617)</f>
        <v/>
      </c>
      <c s="72" t="str">
        <f>IF('S.D.PASTE SHEET'!K1617="","",'S.D.PASTE SHEET'!K1617)</f>
        <v/>
      </c>
      <c s="72" t="str">
        <f>IF('S.D.PASTE SHEET'!L1617="","",'S.D.PASTE SHEET'!L1617)</f>
        <v/>
      </c>
      <c s="72" t="str">
        <f>IF('S.D.PASTE SHEET'!M1617="","",'S.D.PASTE SHEET'!M1617)</f>
        <v/>
      </c>
      <c s="72" t="str">
        <f>IF('S.D.PASTE SHEET'!N1617="","",'S.D.PASTE SHEET'!N1617)</f>
        <v/>
      </c>
      <c s="72" t="str">
        <f>IF('S.D.PASTE SHEET'!O1617="","",'S.D.PASTE SHEET'!O1617)</f>
        <v/>
      </c>
      <c s="72" t="str">
        <f>IF('S.D.PASTE SHEET'!P1617="","",'S.D.PASTE SHEET'!P1617)</f>
        <v/>
      </c>
      <c s="72" t="str">
        <f>IF('S.D.PASTE SHEET'!Q1617="","",'S.D.PASTE SHEET'!Q1617)</f>
        <v/>
      </c>
      <c s="72" t="str">
        <f>IF('S.D.PASTE SHEET'!R1617="","",'S.D.PASTE SHEET'!R1617)</f>
        <v/>
      </c>
      <c s="72" t="str">
        <f>IF('S.D.PASTE SHEET'!S1617="","",'S.D.PASTE SHEET'!S1617)</f>
        <v/>
      </c>
      <c s="72" t="str">
        <f>IF('S.D.PASTE SHEET'!T1617="","",'S.D.PASTE SHEET'!T1617)</f>
        <v/>
      </c>
      <c s="72" t="str">
        <f>IF('S.D.PASTE SHEET'!U1617="","",'S.D.PASTE SHEET'!U1617)</f>
        <v/>
      </c>
      <c s="72" t="str">
        <f>IF('S.D.PASTE SHEET'!V1617="","",'S.D.PASTE SHEET'!V1617)</f>
        <v/>
      </c>
      <c s="72" t="str">
        <f>IF('S.D.PASTE SHEET'!W1617="","",'S.D.PASTE SHEET'!W1617)</f>
        <v/>
      </c>
      <c s="72" t="str">
        <f>IF('S.D.PASTE SHEET'!X1617="","",'S.D.PASTE SHEET'!X1617)</f>
        <v/>
      </c>
      <c s="72" t="str">
        <f>IF('S.D.PASTE SHEET'!Y1617="","",'S.D.PASTE SHEET'!Y1617)</f>
        <v/>
      </c>
      <c s="72" t="str">
        <f>IF('S.D.PASTE SHEET'!Z1617="","",'S.D.PASTE SHEET'!Z1617)</f>
        <v/>
      </c>
      <c s="72" t="str">
        <f>IF('S.D.PASTE SHEET'!AA1617="","",'S.D.PASTE SHEET'!AA1617)</f>
        <v/>
      </c>
      <c s="72" t="str">
        <f>IF('S.D.PASTE SHEET'!AB1617="","",'S.D.PASTE SHEET'!AB1617)</f>
        <v/>
      </c>
      <c s="72" t="str">
        <f>IF('S.D.PASTE SHEET'!AC1617="","",'S.D.PASTE SHEET'!AC1617)</f>
        <v/>
      </c>
      <c s="72" t="str">
        <f>IF('S.D.PASTE SHEET'!AD1617="","",'S.D.PASTE SHEET'!AD1617)</f>
        <v/>
      </c>
      <c s="74"/>
      <c s="70" t="str">
        <f>IF(AK1617="","",IF(AK1617&gt;0,COUNT($AG$2:AG1617),""))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IF(BC1617="","",IF(BC1617&gt;0,COUNT($AY$2:AY1617),""))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8" spans="1:157" ht="15.75" customHeight="1">
      <c r="A1618" s="72" t="str">
        <f>IF('S.D.PASTE SHEET'!A1618="","",'S.D.PASTE SHEET'!A1618)</f>
        <v/>
      </c>
      <c s="72" t="str">
        <f>IF('S.D.PASTE SHEET'!B1618="","",'S.D.PASTE SHEET'!B1618)</f>
        <v/>
      </c>
      <c s="72" t="str">
        <f>IF('S.D.PASTE SHEET'!C1618="","",'S.D.PASTE SHEET'!C1618)</f>
        <v/>
      </c>
      <c s="73" t="str">
        <f>IF('S.D.PASTE SHEET'!D1618="","",'S.D.PASTE SHEET'!D1618)</f>
        <v/>
      </c>
      <c s="72" t="str">
        <f>IF('S.D.PASTE SHEET'!E1618="","",UPPER('S.D.PASTE SHEET'!E1618))</f>
        <v/>
      </c>
      <c s="72" t="str">
        <f>IF('S.D.PASTE SHEET'!F1618="","",'S.D.PASTE SHEET'!F1618)</f>
        <v/>
      </c>
      <c s="72" t="str">
        <f>IF('S.D.PASTE SHEET'!G1618="","",UPPER('S.D.PASTE SHEET'!G1618))</f>
        <v/>
      </c>
      <c s="72" t="str">
        <f>IF('S.D.PASTE SHEET'!H1618="","",UPPER('S.D.PASTE SHEET'!H1618))</f>
        <v/>
      </c>
      <c s="72" t="str">
        <f>IF('S.D.PASTE SHEET'!I1618="","",'S.D.PASTE SHEET'!I1618)</f>
        <v/>
      </c>
      <c s="73" t="str">
        <f>IF('S.D.PASTE SHEET'!J1618="","",'S.D.PASTE SHEET'!J1618)</f>
        <v/>
      </c>
      <c s="72" t="str">
        <f>IF('S.D.PASTE SHEET'!K1618="","",'S.D.PASTE SHEET'!K1618)</f>
        <v/>
      </c>
      <c s="72" t="str">
        <f>IF('S.D.PASTE SHEET'!L1618="","",'S.D.PASTE SHEET'!L1618)</f>
        <v/>
      </c>
      <c s="72" t="str">
        <f>IF('S.D.PASTE SHEET'!M1618="","",'S.D.PASTE SHEET'!M1618)</f>
        <v/>
      </c>
      <c s="72" t="str">
        <f>IF('S.D.PASTE SHEET'!N1618="","",'S.D.PASTE SHEET'!N1618)</f>
        <v/>
      </c>
      <c s="72" t="str">
        <f>IF('S.D.PASTE SHEET'!O1618="","",'S.D.PASTE SHEET'!O1618)</f>
        <v/>
      </c>
      <c s="72" t="str">
        <f>IF('S.D.PASTE SHEET'!P1618="","",'S.D.PASTE SHEET'!P1618)</f>
        <v/>
      </c>
      <c s="72" t="str">
        <f>IF('S.D.PASTE SHEET'!Q1618="","",'S.D.PASTE SHEET'!Q1618)</f>
        <v/>
      </c>
      <c s="72" t="str">
        <f>IF('S.D.PASTE SHEET'!R1618="","",'S.D.PASTE SHEET'!R1618)</f>
        <v/>
      </c>
      <c s="72" t="str">
        <f>IF('S.D.PASTE SHEET'!S1618="","",'S.D.PASTE SHEET'!S1618)</f>
        <v/>
      </c>
      <c s="72" t="str">
        <f>IF('S.D.PASTE SHEET'!T1618="","",'S.D.PASTE SHEET'!T1618)</f>
        <v/>
      </c>
      <c s="72" t="str">
        <f>IF('S.D.PASTE SHEET'!U1618="","",'S.D.PASTE SHEET'!U1618)</f>
        <v/>
      </c>
      <c s="72" t="str">
        <f>IF('S.D.PASTE SHEET'!V1618="","",'S.D.PASTE SHEET'!V1618)</f>
        <v/>
      </c>
      <c s="72" t="str">
        <f>IF('S.D.PASTE SHEET'!W1618="","",'S.D.PASTE SHEET'!W1618)</f>
        <v/>
      </c>
      <c s="72" t="str">
        <f>IF('S.D.PASTE SHEET'!X1618="","",'S.D.PASTE SHEET'!X1618)</f>
        <v/>
      </c>
      <c s="72" t="str">
        <f>IF('S.D.PASTE SHEET'!Y1618="","",'S.D.PASTE SHEET'!Y1618)</f>
        <v/>
      </c>
      <c s="72" t="str">
        <f>IF('S.D.PASTE SHEET'!Z1618="","",'S.D.PASTE SHEET'!Z1618)</f>
        <v/>
      </c>
      <c s="72" t="str">
        <f>IF('S.D.PASTE SHEET'!AA1618="","",'S.D.PASTE SHEET'!AA1618)</f>
        <v/>
      </c>
      <c s="72" t="str">
        <f>IF('S.D.PASTE SHEET'!AB1618="","",'S.D.PASTE SHEET'!AB1618)</f>
        <v/>
      </c>
      <c s="72" t="str">
        <f>IF('S.D.PASTE SHEET'!AC1618="","",'S.D.PASTE SHEET'!AC1618)</f>
        <v/>
      </c>
      <c s="72" t="str">
        <f>IF('S.D.PASTE SHEET'!AD1618="","",'S.D.PASTE SHEET'!AD1618)</f>
        <v/>
      </c>
      <c s="74"/>
      <c s="70" t="str">
        <f>IF(AK1618="","",IF(AK1618&gt;0,COUNT($AG$2:AG1618),""))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IF(BC1618="","",IF(BC1618&gt;0,COUNT($AY$2:AY1618),""))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19" spans="1:157" ht="15.75" customHeight="1">
      <c r="A1619" s="72" t="str">
        <f>IF('S.D.PASTE SHEET'!A1619="","",'S.D.PASTE SHEET'!A1619)</f>
        <v/>
      </c>
      <c s="72" t="str">
        <f>IF('S.D.PASTE SHEET'!B1619="","",'S.D.PASTE SHEET'!B1619)</f>
        <v/>
      </c>
      <c s="72" t="str">
        <f>IF('S.D.PASTE SHEET'!C1619="","",'S.D.PASTE SHEET'!C1619)</f>
        <v/>
      </c>
      <c s="73" t="str">
        <f>IF('S.D.PASTE SHEET'!D1619="","",'S.D.PASTE SHEET'!D1619)</f>
        <v/>
      </c>
      <c s="72" t="str">
        <f>IF('S.D.PASTE SHEET'!E1619="","",UPPER('S.D.PASTE SHEET'!E1619))</f>
        <v/>
      </c>
      <c s="72" t="str">
        <f>IF('S.D.PASTE SHEET'!F1619="","",'S.D.PASTE SHEET'!F1619)</f>
        <v/>
      </c>
      <c s="72" t="str">
        <f>IF('S.D.PASTE SHEET'!G1619="","",UPPER('S.D.PASTE SHEET'!G1619))</f>
        <v/>
      </c>
      <c s="72" t="str">
        <f>IF('S.D.PASTE SHEET'!H1619="","",UPPER('S.D.PASTE SHEET'!H1619))</f>
        <v/>
      </c>
      <c s="72" t="str">
        <f>IF('S.D.PASTE SHEET'!I1619="","",'S.D.PASTE SHEET'!I1619)</f>
        <v/>
      </c>
      <c s="73" t="str">
        <f>IF('S.D.PASTE SHEET'!J1619="","",'S.D.PASTE SHEET'!J1619)</f>
        <v/>
      </c>
      <c s="72" t="str">
        <f>IF('S.D.PASTE SHEET'!K1619="","",'S.D.PASTE SHEET'!K1619)</f>
        <v/>
      </c>
      <c s="72" t="str">
        <f>IF('S.D.PASTE SHEET'!L1619="","",'S.D.PASTE SHEET'!L1619)</f>
        <v/>
      </c>
      <c s="72" t="str">
        <f>IF('S.D.PASTE SHEET'!M1619="","",'S.D.PASTE SHEET'!M1619)</f>
        <v/>
      </c>
      <c s="72" t="str">
        <f>IF('S.D.PASTE SHEET'!N1619="","",'S.D.PASTE SHEET'!N1619)</f>
        <v/>
      </c>
      <c s="72" t="str">
        <f>IF('S.D.PASTE SHEET'!O1619="","",'S.D.PASTE SHEET'!O1619)</f>
        <v/>
      </c>
      <c s="72" t="str">
        <f>IF('S.D.PASTE SHEET'!P1619="","",'S.D.PASTE SHEET'!P1619)</f>
        <v/>
      </c>
      <c s="72" t="str">
        <f>IF('S.D.PASTE SHEET'!Q1619="","",'S.D.PASTE SHEET'!Q1619)</f>
        <v/>
      </c>
      <c s="72" t="str">
        <f>IF('S.D.PASTE SHEET'!R1619="","",'S.D.PASTE SHEET'!R1619)</f>
        <v/>
      </c>
      <c s="72" t="str">
        <f>IF('S.D.PASTE SHEET'!S1619="","",'S.D.PASTE SHEET'!S1619)</f>
        <v/>
      </c>
      <c s="72" t="str">
        <f>IF('S.D.PASTE SHEET'!T1619="","",'S.D.PASTE SHEET'!T1619)</f>
        <v/>
      </c>
      <c s="72" t="str">
        <f>IF('S.D.PASTE SHEET'!U1619="","",'S.D.PASTE SHEET'!U1619)</f>
        <v/>
      </c>
      <c s="72" t="str">
        <f>IF('S.D.PASTE SHEET'!V1619="","",'S.D.PASTE SHEET'!V1619)</f>
        <v/>
      </c>
      <c s="72" t="str">
        <f>IF('S.D.PASTE SHEET'!W1619="","",'S.D.PASTE SHEET'!W1619)</f>
        <v/>
      </c>
      <c s="72" t="str">
        <f>IF('S.D.PASTE SHEET'!X1619="","",'S.D.PASTE SHEET'!X1619)</f>
        <v/>
      </c>
      <c s="72" t="str">
        <f>IF('S.D.PASTE SHEET'!Y1619="","",'S.D.PASTE SHEET'!Y1619)</f>
        <v/>
      </c>
      <c s="72" t="str">
        <f>IF('S.D.PASTE SHEET'!Z1619="","",'S.D.PASTE SHEET'!Z1619)</f>
        <v/>
      </c>
      <c s="72" t="str">
        <f>IF('S.D.PASTE SHEET'!AA1619="","",'S.D.PASTE SHEET'!AA1619)</f>
        <v/>
      </c>
      <c s="72" t="str">
        <f>IF('S.D.PASTE SHEET'!AB1619="","",'S.D.PASTE SHEET'!AB1619)</f>
        <v/>
      </c>
      <c s="72" t="str">
        <f>IF('S.D.PASTE SHEET'!AC1619="","",'S.D.PASTE SHEET'!AC1619)</f>
        <v/>
      </c>
      <c s="72" t="str">
        <f>IF('S.D.PASTE SHEET'!AD1619="","",'S.D.PASTE SHEET'!AD1619)</f>
        <v/>
      </c>
      <c s="74"/>
      <c s="70" t="str">
        <f>IF(AK1619="","",IF(AK1619&gt;0,COUNT($AG$2:AG1619),""))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IF(BC1619="","",IF(BC1619&gt;0,COUNT($AY$2:AY1619),""))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0" spans="1:157" ht="15.75" customHeight="1">
      <c r="A1620" s="72" t="str">
        <f>IF('S.D.PASTE SHEET'!A1620="","",'S.D.PASTE SHEET'!A1620)</f>
        <v/>
      </c>
      <c s="72" t="str">
        <f>IF('S.D.PASTE SHEET'!B1620="","",'S.D.PASTE SHEET'!B1620)</f>
        <v/>
      </c>
      <c s="72" t="str">
        <f>IF('S.D.PASTE SHEET'!C1620="","",'S.D.PASTE SHEET'!C1620)</f>
        <v/>
      </c>
      <c s="73" t="str">
        <f>IF('S.D.PASTE SHEET'!D1620="","",'S.D.PASTE SHEET'!D1620)</f>
        <v/>
      </c>
      <c s="72" t="str">
        <f>IF('S.D.PASTE SHEET'!E1620="","",UPPER('S.D.PASTE SHEET'!E1620))</f>
        <v/>
      </c>
      <c s="72" t="str">
        <f>IF('S.D.PASTE SHEET'!F1620="","",'S.D.PASTE SHEET'!F1620)</f>
        <v/>
      </c>
      <c s="72" t="str">
        <f>IF('S.D.PASTE SHEET'!G1620="","",UPPER('S.D.PASTE SHEET'!G1620))</f>
        <v/>
      </c>
      <c s="72" t="str">
        <f>IF('S.D.PASTE SHEET'!H1620="","",UPPER('S.D.PASTE SHEET'!H1620))</f>
        <v/>
      </c>
      <c s="72" t="str">
        <f>IF('S.D.PASTE SHEET'!I1620="","",'S.D.PASTE SHEET'!I1620)</f>
        <v/>
      </c>
      <c s="73" t="str">
        <f>IF('S.D.PASTE SHEET'!J1620="","",'S.D.PASTE SHEET'!J1620)</f>
        <v/>
      </c>
      <c s="72" t="str">
        <f>IF('S.D.PASTE SHEET'!K1620="","",'S.D.PASTE SHEET'!K1620)</f>
        <v/>
      </c>
      <c s="72" t="str">
        <f>IF('S.D.PASTE SHEET'!L1620="","",'S.D.PASTE SHEET'!L1620)</f>
        <v/>
      </c>
      <c s="72" t="str">
        <f>IF('S.D.PASTE SHEET'!M1620="","",'S.D.PASTE SHEET'!M1620)</f>
        <v/>
      </c>
      <c s="72" t="str">
        <f>IF('S.D.PASTE SHEET'!N1620="","",'S.D.PASTE SHEET'!N1620)</f>
        <v/>
      </c>
      <c s="72" t="str">
        <f>IF('S.D.PASTE SHEET'!O1620="","",'S.D.PASTE SHEET'!O1620)</f>
        <v/>
      </c>
      <c s="72" t="str">
        <f>IF('S.D.PASTE SHEET'!P1620="","",'S.D.PASTE SHEET'!P1620)</f>
        <v/>
      </c>
      <c s="72" t="str">
        <f>IF('S.D.PASTE SHEET'!Q1620="","",'S.D.PASTE SHEET'!Q1620)</f>
        <v/>
      </c>
      <c s="72" t="str">
        <f>IF('S.D.PASTE SHEET'!R1620="","",'S.D.PASTE SHEET'!R1620)</f>
        <v/>
      </c>
      <c s="72" t="str">
        <f>IF('S.D.PASTE SHEET'!S1620="","",'S.D.PASTE SHEET'!S1620)</f>
        <v/>
      </c>
      <c s="72" t="str">
        <f>IF('S.D.PASTE SHEET'!T1620="","",'S.D.PASTE SHEET'!T1620)</f>
        <v/>
      </c>
      <c s="72" t="str">
        <f>IF('S.D.PASTE SHEET'!U1620="","",'S.D.PASTE SHEET'!U1620)</f>
        <v/>
      </c>
      <c s="72" t="str">
        <f>IF('S.D.PASTE SHEET'!V1620="","",'S.D.PASTE SHEET'!V1620)</f>
        <v/>
      </c>
      <c s="72" t="str">
        <f>IF('S.D.PASTE SHEET'!W1620="","",'S.D.PASTE SHEET'!W1620)</f>
        <v/>
      </c>
      <c s="72" t="str">
        <f>IF('S.D.PASTE SHEET'!X1620="","",'S.D.PASTE SHEET'!X1620)</f>
        <v/>
      </c>
      <c s="72" t="str">
        <f>IF('S.D.PASTE SHEET'!Y1620="","",'S.D.PASTE SHEET'!Y1620)</f>
        <v/>
      </c>
      <c s="72" t="str">
        <f>IF('S.D.PASTE SHEET'!Z1620="","",'S.D.PASTE SHEET'!Z1620)</f>
        <v/>
      </c>
      <c s="72" t="str">
        <f>IF('S.D.PASTE SHEET'!AA1620="","",'S.D.PASTE SHEET'!AA1620)</f>
        <v/>
      </c>
      <c s="72" t="str">
        <f>IF('S.D.PASTE SHEET'!AB1620="","",'S.D.PASTE SHEET'!AB1620)</f>
        <v/>
      </c>
      <c s="72" t="str">
        <f>IF('S.D.PASTE SHEET'!AC1620="","",'S.D.PASTE SHEET'!AC1620)</f>
        <v/>
      </c>
      <c s="72" t="str">
        <f>IF('S.D.PASTE SHEET'!AD1620="","",'S.D.PASTE SHEET'!AD1620)</f>
        <v/>
      </c>
      <c s="74"/>
      <c s="70" t="str">
        <f>IF(AK1620="","",IF(AK1620&gt;0,COUNT($AG$2:AG1620),""))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IF(BC1620="","",IF(BC1620&gt;0,COUNT($AY$2:AY1620),""))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1" spans="1:157" ht="15.75" customHeight="1">
      <c r="A1621" s="72" t="str">
        <f>IF('S.D.PASTE SHEET'!A1621="","",'S.D.PASTE SHEET'!A1621)</f>
        <v/>
      </c>
      <c s="72" t="str">
        <f>IF('S.D.PASTE SHEET'!B1621="","",'S.D.PASTE SHEET'!B1621)</f>
        <v/>
      </c>
      <c s="72" t="str">
        <f>IF('S.D.PASTE SHEET'!C1621="","",'S.D.PASTE SHEET'!C1621)</f>
        <v/>
      </c>
      <c s="73" t="str">
        <f>IF('S.D.PASTE SHEET'!D1621="","",'S.D.PASTE SHEET'!D1621)</f>
        <v/>
      </c>
      <c s="72" t="str">
        <f>IF('S.D.PASTE SHEET'!E1621="","",UPPER('S.D.PASTE SHEET'!E1621))</f>
        <v/>
      </c>
      <c s="72" t="str">
        <f>IF('S.D.PASTE SHEET'!F1621="","",'S.D.PASTE SHEET'!F1621)</f>
        <v/>
      </c>
      <c s="72" t="str">
        <f>IF('S.D.PASTE SHEET'!G1621="","",UPPER('S.D.PASTE SHEET'!G1621))</f>
        <v/>
      </c>
      <c s="72" t="str">
        <f>IF('S.D.PASTE SHEET'!H1621="","",UPPER('S.D.PASTE SHEET'!H1621))</f>
        <v/>
      </c>
      <c s="72" t="str">
        <f>IF('S.D.PASTE SHEET'!I1621="","",'S.D.PASTE SHEET'!I1621)</f>
        <v/>
      </c>
      <c s="73" t="str">
        <f>IF('S.D.PASTE SHEET'!J1621="","",'S.D.PASTE SHEET'!J1621)</f>
        <v/>
      </c>
      <c s="72" t="str">
        <f>IF('S.D.PASTE SHEET'!K1621="","",'S.D.PASTE SHEET'!K1621)</f>
        <v/>
      </c>
      <c s="72" t="str">
        <f>IF('S.D.PASTE SHEET'!L1621="","",'S.D.PASTE SHEET'!L1621)</f>
        <v/>
      </c>
      <c s="72" t="str">
        <f>IF('S.D.PASTE SHEET'!M1621="","",'S.D.PASTE SHEET'!M1621)</f>
        <v/>
      </c>
      <c s="72" t="str">
        <f>IF('S.D.PASTE SHEET'!N1621="","",'S.D.PASTE SHEET'!N1621)</f>
        <v/>
      </c>
      <c s="72" t="str">
        <f>IF('S.D.PASTE SHEET'!O1621="","",'S.D.PASTE SHEET'!O1621)</f>
        <v/>
      </c>
      <c s="72" t="str">
        <f>IF('S.D.PASTE SHEET'!P1621="","",'S.D.PASTE SHEET'!P1621)</f>
        <v/>
      </c>
      <c s="72" t="str">
        <f>IF('S.D.PASTE SHEET'!Q1621="","",'S.D.PASTE SHEET'!Q1621)</f>
        <v/>
      </c>
      <c s="72" t="str">
        <f>IF('S.D.PASTE SHEET'!R1621="","",'S.D.PASTE SHEET'!R1621)</f>
        <v/>
      </c>
      <c s="72" t="str">
        <f>IF('S.D.PASTE SHEET'!S1621="","",'S.D.PASTE SHEET'!S1621)</f>
        <v/>
      </c>
      <c s="72" t="str">
        <f>IF('S.D.PASTE SHEET'!T1621="","",'S.D.PASTE SHEET'!T1621)</f>
        <v/>
      </c>
      <c s="72" t="str">
        <f>IF('S.D.PASTE SHEET'!U1621="","",'S.D.PASTE SHEET'!U1621)</f>
        <v/>
      </c>
      <c s="72" t="str">
        <f>IF('S.D.PASTE SHEET'!V1621="","",'S.D.PASTE SHEET'!V1621)</f>
        <v/>
      </c>
      <c s="72" t="str">
        <f>IF('S.D.PASTE SHEET'!W1621="","",'S.D.PASTE SHEET'!W1621)</f>
        <v/>
      </c>
      <c s="72" t="str">
        <f>IF('S.D.PASTE SHEET'!X1621="","",'S.D.PASTE SHEET'!X1621)</f>
        <v/>
      </c>
      <c s="72" t="str">
        <f>IF('S.D.PASTE SHEET'!Y1621="","",'S.D.PASTE SHEET'!Y1621)</f>
        <v/>
      </c>
      <c s="72" t="str">
        <f>IF('S.D.PASTE SHEET'!Z1621="","",'S.D.PASTE SHEET'!Z1621)</f>
        <v/>
      </c>
      <c s="72" t="str">
        <f>IF('S.D.PASTE SHEET'!AA1621="","",'S.D.PASTE SHEET'!AA1621)</f>
        <v/>
      </c>
      <c s="72" t="str">
        <f>IF('S.D.PASTE SHEET'!AB1621="","",'S.D.PASTE SHEET'!AB1621)</f>
        <v/>
      </c>
      <c s="72" t="str">
        <f>IF('S.D.PASTE SHEET'!AC1621="","",'S.D.PASTE SHEET'!AC1621)</f>
        <v/>
      </c>
      <c s="72" t="str">
        <f>IF('S.D.PASTE SHEET'!AD1621="","",'S.D.PASTE SHEET'!AD1621)</f>
        <v/>
      </c>
      <c s="74"/>
      <c s="70" t="str">
        <f>IF(AK1621="","",IF(AK1621&gt;0,COUNT($AG$2:AG1621),""))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IF(BC1621="","",IF(BC1621&gt;0,COUNT($AY$2:AY1621),""))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2" spans="1:157" ht="15.75" customHeight="1">
      <c r="A1622" s="72" t="str">
        <f>IF('S.D.PASTE SHEET'!A1622="","",'S.D.PASTE SHEET'!A1622)</f>
        <v/>
      </c>
      <c s="72" t="str">
        <f>IF('S.D.PASTE SHEET'!B1622="","",'S.D.PASTE SHEET'!B1622)</f>
        <v/>
      </c>
      <c s="72" t="str">
        <f>IF('S.D.PASTE SHEET'!C1622="","",'S.D.PASTE SHEET'!C1622)</f>
        <v/>
      </c>
      <c s="73" t="str">
        <f>IF('S.D.PASTE SHEET'!D1622="","",'S.D.PASTE SHEET'!D1622)</f>
        <v/>
      </c>
      <c s="72" t="str">
        <f>IF('S.D.PASTE SHEET'!E1622="","",UPPER('S.D.PASTE SHEET'!E1622))</f>
        <v/>
      </c>
      <c s="72" t="str">
        <f>IF('S.D.PASTE SHEET'!F1622="","",'S.D.PASTE SHEET'!F1622)</f>
        <v/>
      </c>
      <c s="72" t="str">
        <f>IF('S.D.PASTE SHEET'!G1622="","",UPPER('S.D.PASTE SHEET'!G1622))</f>
        <v/>
      </c>
      <c s="72" t="str">
        <f>IF('S.D.PASTE SHEET'!H1622="","",UPPER('S.D.PASTE SHEET'!H1622))</f>
        <v/>
      </c>
      <c s="72" t="str">
        <f>IF('S.D.PASTE SHEET'!I1622="","",'S.D.PASTE SHEET'!I1622)</f>
        <v/>
      </c>
      <c s="73" t="str">
        <f>IF('S.D.PASTE SHEET'!J1622="","",'S.D.PASTE SHEET'!J1622)</f>
        <v/>
      </c>
      <c s="72" t="str">
        <f>IF('S.D.PASTE SHEET'!K1622="","",'S.D.PASTE SHEET'!K1622)</f>
        <v/>
      </c>
      <c s="72" t="str">
        <f>IF('S.D.PASTE SHEET'!L1622="","",'S.D.PASTE SHEET'!L1622)</f>
        <v/>
      </c>
      <c s="72" t="str">
        <f>IF('S.D.PASTE SHEET'!M1622="","",'S.D.PASTE SHEET'!M1622)</f>
        <v/>
      </c>
      <c s="72" t="str">
        <f>IF('S.D.PASTE SHEET'!N1622="","",'S.D.PASTE SHEET'!N1622)</f>
        <v/>
      </c>
      <c s="72" t="str">
        <f>IF('S.D.PASTE SHEET'!O1622="","",'S.D.PASTE SHEET'!O1622)</f>
        <v/>
      </c>
      <c s="72" t="str">
        <f>IF('S.D.PASTE SHEET'!P1622="","",'S.D.PASTE SHEET'!P1622)</f>
        <v/>
      </c>
      <c s="72" t="str">
        <f>IF('S.D.PASTE SHEET'!Q1622="","",'S.D.PASTE SHEET'!Q1622)</f>
        <v/>
      </c>
      <c s="72" t="str">
        <f>IF('S.D.PASTE SHEET'!R1622="","",'S.D.PASTE SHEET'!R1622)</f>
        <v/>
      </c>
      <c s="72" t="str">
        <f>IF('S.D.PASTE SHEET'!S1622="","",'S.D.PASTE SHEET'!S1622)</f>
        <v/>
      </c>
      <c s="72" t="str">
        <f>IF('S.D.PASTE SHEET'!T1622="","",'S.D.PASTE SHEET'!T1622)</f>
        <v/>
      </c>
      <c s="72" t="str">
        <f>IF('S.D.PASTE SHEET'!U1622="","",'S.D.PASTE SHEET'!U1622)</f>
        <v/>
      </c>
      <c s="72" t="str">
        <f>IF('S.D.PASTE SHEET'!V1622="","",'S.D.PASTE SHEET'!V1622)</f>
        <v/>
      </c>
      <c s="72" t="str">
        <f>IF('S.D.PASTE SHEET'!W1622="","",'S.D.PASTE SHEET'!W1622)</f>
        <v/>
      </c>
      <c s="72" t="str">
        <f>IF('S.D.PASTE SHEET'!X1622="","",'S.D.PASTE SHEET'!X1622)</f>
        <v/>
      </c>
      <c s="72" t="str">
        <f>IF('S.D.PASTE SHEET'!Y1622="","",'S.D.PASTE SHEET'!Y1622)</f>
        <v/>
      </c>
      <c s="72" t="str">
        <f>IF('S.D.PASTE SHEET'!Z1622="","",'S.D.PASTE SHEET'!Z1622)</f>
        <v/>
      </c>
      <c s="72" t="str">
        <f>IF('S.D.PASTE SHEET'!AA1622="","",'S.D.PASTE SHEET'!AA1622)</f>
        <v/>
      </c>
      <c s="72" t="str">
        <f>IF('S.D.PASTE SHEET'!AB1622="","",'S.D.PASTE SHEET'!AB1622)</f>
        <v/>
      </c>
      <c s="72" t="str">
        <f>IF('S.D.PASTE SHEET'!AC1622="","",'S.D.PASTE SHEET'!AC1622)</f>
        <v/>
      </c>
      <c s="72" t="str">
        <f>IF('S.D.PASTE SHEET'!AD1622="","",'S.D.PASTE SHEET'!AD1622)</f>
        <v/>
      </c>
      <c s="74"/>
      <c s="70" t="str">
        <f>IF(AK1622="","",IF(AK1622&gt;0,COUNT($AG$2:AG1622),""))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IF(BC1622="","",IF(BC1622&gt;0,COUNT($AY$2:AY1622),""))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3" spans="1:157" ht="15.75" customHeight="1">
      <c r="A1623" s="72" t="str">
        <f>IF('S.D.PASTE SHEET'!A1623="","",'S.D.PASTE SHEET'!A1623)</f>
        <v/>
      </c>
      <c s="72" t="str">
        <f>IF('S.D.PASTE SHEET'!B1623="","",'S.D.PASTE SHEET'!B1623)</f>
        <v/>
      </c>
      <c s="72" t="str">
        <f>IF('S.D.PASTE SHEET'!C1623="","",'S.D.PASTE SHEET'!C1623)</f>
        <v/>
      </c>
      <c s="73" t="str">
        <f>IF('S.D.PASTE SHEET'!D1623="","",'S.D.PASTE SHEET'!D1623)</f>
        <v/>
      </c>
      <c s="72" t="str">
        <f>IF('S.D.PASTE SHEET'!E1623="","",UPPER('S.D.PASTE SHEET'!E1623))</f>
        <v/>
      </c>
      <c s="72" t="str">
        <f>IF('S.D.PASTE SHEET'!F1623="","",'S.D.PASTE SHEET'!F1623)</f>
        <v/>
      </c>
      <c s="72" t="str">
        <f>IF('S.D.PASTE SHEET'!G1623="","",UPPER('S.D.PASTE SHEET'!G1623))</f>
        <v/>
      </c>
      <c s="72" t="str">
        <f>IF('S.D.PASTE SHEET'!H1623="","",UPPER('S.D.PASTE SHEET'!H1623))</f>
        <v/>
      </c>
      <c s="72" t="str">
        <f>IF('S.D.PASTE SHEET'!I1623="","",'S.D.PASTE SHEET'!I1623)</f>
        <v/>
      </c>
      <c s="73" t="str">
        <f>IF('S.D.PASTE SHEET'!J1623="","",'S.D.PASTE SHEET'!J1623)</f>
        <v/>
      </c>
      <c s="72" t="str">
        <f>IF('S.D.PASTE SHEET'!K1623="","",'S.D.PASTE SHEET'!K1623)</f>
        <v/>
      </c>
      <c s="72" t="str">
        <f>IF('S.D.PASTE SHEET'!L1623="","",'S.D.PASTE SHEET'!L1623)</f>
        <v/>
      </c>
      <c s="72" t="str">
        <f>IF('S.D.PASTE SHEET'!M1623="","",'S.D.PASTE SHEET'!M1623)</f>
        <v/>
      </c>
      <c s="72" t="str">
        <f>IF('S.D.PASTE SHEET'!N1623="","",'S.D.PASTE SHEET'!N1623)</f>
        <v/>
      </c>
      <c s="72" t="str">
        <f>IF('S.D.PASTE SHEET'!O1623="","",'S.D.PASTE SHEET'!O1623)</f>
        <v/>
      </c>
      <c s="72" t="str">
        <f>IF('S.D.PASTE SHEET'!P1623="","",'S.D.PASTE SHEET'!P1623)</f>
        <v/>
      </c>
      <c s="72" t="str">
        <f>IF('S.D.PASTE SHEET'!Q1623="","",'S.D.PASTE SHEET'!Q1623)</f>
        <v/>
      </c>
      <c s="72" t="str">
        <f>IF('S.D.PASTE SHEET'!R1623="","",'S.D.PASTE SHEET'!R1623)</f>
        <v/>
      </c>
      <c s="72" t="str">
        <f>IF('S.D.PASTE SHEET'!S1623="","",'S.D.PASTE SHEET'!S1623)</f>
        <v/>
      </c>
      <c s="72" t="str">
        <f>IF('S.D.PASTE SHEET'!T1623="","",'S.D.PASTE SHEET'!T1623)</f>
        <v/>
      </c>
      <c s="72" t="str">
        <f>IF('S.D.PASTE SHEET'!U1623="","",'S.D.PASTE SHEET'!U1623)</f>
        <v/>
      </c>
      <c s="72" t="str">
        <f>IF('S.D.PASTE SHEET'!V1623="","",'S.D.PASTE SHEET'!V1623)</f>
        <v/>
      </c>
      <c s="72" t="str">
        <f>IF('S.D.PASTE SHEET'!W1623="","",'S.D.PASTE SHEET'!W1623)</f>
        <v/>
      </c>
      <c s="72" t="str">
        <f>IF('S.D.PASTE SHEET'!X1623="","",'S.D.PASTE SHEET'!X1623)</f>
        <v/>
      </c>
      <c s="72" t="str">
        <f>IF('S.D.PASTE SHEET'!Y1623="","",'S.D.PASTE SHEET'!Y1623)</f>
        <v/>
      </c>
      <c s="72" t="str">
        <f>IF('S.D.PASTE SHEET'!Z1623="","",'S.D.PASTE SHEET'!Z1623)</f>
        <v/>
      </c>
      <c s="72" t="str">
        <f>IF('S.D.PASTE SHEET'!AA1623="","",'S.D.PASTE SHEET'!AA1623)</f>
        <v/>
      </c>
      <c s="72" t="str">
        <f>IF('S.D.PASTE SHEET'!AB1623="","",'S.D.PASTE SHEET'!AB1623)</f>
        <v/>
      </c>
      <c s="72" t="str">
        <f>IF('S.D.PASTE SHEET'!AC1623="","",'S.D.PASTE SHEET'!AC1623)</f>
        <v/>
      </c>
      <c s="72" t="str">
        <f>IF('S.D.PASTE SHEET'!AD1623="","",'S.D.PASTE SHEET'!AD1623)</f>
        <v/>
      </c>
      <c s="74"/>
      <c s="70" t="str">
        <f>IF(AK1623="","",IF(AK1623&gt;0,COUNT($AG$2:AG1623),""))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IF(BC1623="","",IF(BC1623&gt;0,COUNT($AY$2:AY1623),""))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4" spans="1:157" ht="15.75" customHeight="1">
      <c r="A1624" s="72" t="str">
        <f>IF('S.D.PASTE SHEET'!A1624="","",'S.D.PASTE SHEET'!A1624)</f>
        <v/>
      </c>
      <c s="72" t="str">
        <f>IF('S.D.PASTE SHEET'!B1624="","",'S.D.PASTE SHEET'!B1624)</f>
        <v/>
      </c>
      <c s="72" t="str">
        <f>IF('S.D.PASTE SHEET'!C1624="","",'S.D.PASTE SHEET'!C1624)</f>
        <v/>
      </c>
      <c s="73" t="str">
        <f>IF('S.D.PASTE SHEET'!D1624="","",'S.D.PASTE SHEET'!D1624)</f>
        <v/>
      </c>
      <c s="72" t="str">
        <f>IF('S.D.PASTE SHEET'!E1624="","",UPPER('S.D.PASTE SHEET'!E1624))</f>
        <v/>
      </c>
      <c s="72" t="str">
        <f>IF('S.D.PASTE SHEET'!F1624="","",'S.D.PASTE SHEET'!F1624)</f>
        <v/>
      </c>
      <c s="72" t="str">
        <f>IF('S.D.PASTE SHEET'!G1624="","",UPPER('S.D.PASTE SHEET'!G1624))</f>
        <v/>
      </c>
      <c s="72" t="str">
        <f>IF('S.D.PASTE SHEET'!H1624="","",UPPER('S.D.PASTE SHEET'!H1624))</f>
        <v/>
      </c>
      <c s="72" t="str">
        <f>IF('S.D.PASTE SHEET'!I1624="","",'S.D.PASTE SHEET'!I1624)</f>
        <v/>
      </c>
      <c s="73" t="str">
        <f>IF('S.D.PASTE SHEET'!J1624="","",'S.D.PASTE SHEET'!J1624)</f>
        <v/>
      </c>
      <c s="72" t="str">
        <f>IF('S.D.PASTE SHEET'!K1624="","",'S.D.PASTE SHEET'!K1624)</f>
        <v/>
      </c>
      <c s="72" t="str">
        <f>IF('S.D.PASTE SHEET'!L1624="","",'S.D.PASTE SHEET'!L1624)</f>
        <v/>
      </c>
      <c s="72" t="str">
        <f>IF('S.D.PASTE SHEET'!M1624="","",'S.D.PASTE SHEET'!M1624)</f>
        <v/>
      </c>
      <c s="72" t="str">
        <f>IF('S.D.PASTE SHEET'!N1624="","",'S.D.PASTE SHEET'!N1624)</f>
        <v/>
      </c>
      <c s="72" t="str">
        <f>IF('S.D.PASTE SHEET'!O1624="","",'S.D.PASTE SHEET'!O1624)</f>
        <v/>
      </c>
      <c s="72" t="str">
        <f>IF('S.D.PASTE SHEET'!P1624="","",'S.D.PASTE SHEET'!P1624)</f>
        <v/>
      </c>
      <c s="72" t="str">
        <f>IF('S.D.PASTE SHEET'!Q1624="","",'S.D.PASTE SHEET'!Q1624)</f>
        <v/>
      </c>
      <c s="72" t="str">
        <f>IF('S.D.PASTE SHEET'!R1624="","",'S.D.PASTE SHEET'!R1624)</f>
        <v/>
      </c>
      <c s="72" t="str">
        <f>IF('S.D.PASTE SHEET'!S1624="","",'S.D.PASTE SHEET'!S1624)</f>
        <v/>
      </c>
      <c s="72" t="str">
        <f>IF('S.D.PASTE SHEET'!T1624="","",'S.D.PASTE SHEET'!T1624)</f>
        <v/>
      </c>
      <c s="72" t="str">
        <f>IF('S.D.PASTE SHEET'!U1624="","",'S.D.PASTE SHEET'!U1624)</f>
        <v/>
      </c>
      <c s="72" t="str">
        <f>IF('S.D.PASTE SHEET'!V1624="","",'S.D.PASTE SHEET'!V1624)</f>
        <v/>
      </c>
      <c s="72" t="str">
        <f>IF('S.D.PASTE SHEET'!W1624="","",'S.D.PASTE SHEET'!W1624)</f>
        <v/>
      </c>
      <c s="72" t="str">
        <f>IF('S.D.PASTE SHEET'!X1624="","",'S.D.PASTE SHEET'!X1624)</f>
        <v/>
      </c>
      <c s="72" t="str">
        <f>IF('S.D.PASTE SHEET'!Y1624="","",'S.D.PASTE SHEET'!Y1624)</f>
        <v/>
      </c>
      <c s="72" t="str">
        <f>IF('S.D.PASTE SHEET'!Z1624="","",'S.D.PASTE SHEET'!Z1624)</f>
        <v/>
      </c>
      <c s="72" t="str">
        <f>IF('S.D.PASTE SHEET'!AA1624="","",'S.D.PASTE SHEET'!AA1624)</f>
        <v/>
      </c>
      <c s="72" t="str">
        <f>IF('S.D.PASTE SHEET'!AB1624="","",'S.D.PASTE SHEET'!AB1624)</f>
        <v/>
      </c>
      <c s="72" t="str">
        <f>IF('S.D.PASTE SHEET'!AC1624="","",'S.D.PASTE SHEET'!AC1624)</f>
        <v/>
      </c>
      <c s="72" t="str">
        <f>IF('S.D.PASTE SHEET'!AD1624="","",'S.D.PASTE SHEET'!AD1624)</f>
        <v/>
      </c>
      <c s="74"/>
      <c s="70" t="str">
        <f>IF(AK1624="","",IF(AK1624&gt;0,COUNT($AG$2:AG1624),""))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IF(BC1624="","",IF(BC1624&gt;0,COUNT($AY$2:AY1624),""))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5" spans="1:157" ht="15.75" customHeight="1">
      <c r="A1625" s="72" t="str">
        <f>IF('S.D.PASTE SHEET'!A1625="","",'S.D.PASTE SHEET'!A1625)</f>
        <v/>
      </c>
      <c s="72" t="str">
        <f>IF('S.D.PASTE SHEET'!B1625="","",'S.D.PASTE SHEET'!B1625)</f>
        <v/>
      </c>
      <c s="72" t="str">
        <f>IF('S.D.PASTE SHEET'!C1625="","",'S.D.PASTE SHEET'!C1625)</f>
        <v/>
      </c>
      <c s="73" t="str">
        <f>IF('S.D.PASTE SHEET'!D1625="","",'S.D.PASTE SHEET'!D1625)</f>
        <v/>
      </c>
      <c s="72" t="str">
        <f>IF('S.D.PASTE SHEET'!E1625="","",UPPER('S.D.PASTE SHEET'!E1625))</f>
        <v/>
      </c>
      <c s="72" t="str">
        <f>IF('S.D.PASTE SHEET'!F1625="","",'S.D.PASTE SHEET'!F1625)</f>
        <v/>
      </c>
      <c s="72" t="str">
        <f>IF('S.D.PASTE SHEET'!G1625="","",UPPER('S.D.PASTE SHEET'!G1625))</f>
        <v/>
      </c>
      <c s="72" t="str">
        <f>IF('S.D.PASTE SHEET'!H1625="","",UPPER('S.D.PASTE SHEET'!H1625))</f>
        <v/>
      </c>
      <c s="72" t="str">
        <f>IF('S.D.PASTE SHEET'!I1625="","",'S.D.PASTE SHEET'!I1625)</f>
        <v/>
      </c>
      <c s="73" t="str">
        <f>IF('S.D.PASTE SHEET'!J1625="","",'S.D.PASTE SHEET'!J1625)</f>
        <v/>
      </c>
      <c s="72" t="str">
        <f>IF('S.D.PASTE SHEET'!K1625="","",'S.D.PASTE SHEET'!K1625)</f>
        <v/>
      </c>
      <c s="72" t="str">
        <f>IF('S.D.PASTE SHEET'!L1625="","",'S.D.PASTE SHEET'!L1625)</f>
        <v/>
      </c>
      <c s="72" t="str">
        <f>IF('S.D.PASTE SHEET'!M1625="","",'S.D.PASTE SHEET'!M1625)</f>
        <v/>
      </c>
      <c s="72" t="str">
        <f>IF('S.D.PASTE SHEET'!N1625="","",'S.D.PASTE SHEET'!N1625)</f>
        <v/>
      </c>
      <c s="72" t="str">
        <f>IF('S.D.PASTE SHEET'!O1625="","",'S.D.PASTE SHEET'!O1625)</f>
        <v/>
      </c>
      <c s="72" t="str">
        <f>IF('S.D.PASTE SHEET'!P1625="","",'S.D.PASTE SHEET'!P1625)</f>
        <v/>
      </c>
      <c s="72" t="str">
        <f>IF('S.D.PASTE SHEET'!Q1625="","",'S.D.PASTE SHEET'!Q1625)</f>
        <v/>
      </c>
      <c s="72" t="str">
        <f>IF('S.D.PASTE SHEET'!R1625="","",'S.D.PASTE SHEET'!R1625)</f>
        <v/>
      </c>
      <c s="72" t="str">
        <f>IF('S.D.PASTE SHEET'!S1625="","",'S.D.PASTE SHEET'!S1625)</f>
        <v/>
      </c>
      <c s="72" t="str">
        <f>IF('S.D.PASTE SHEET'!T1625="","",'S.D.PASTE SHEET'!T1625)</f>
        <v/>
      </c>
      <c s="72" t="str">
        <f>IF('S.D.PASTE SHEET'!U1625="","",'S.D.PASTE SHEET'!U1625)</f>
        <v/>
      </c>
      <c s="72" t="str">
        <f>IF('S.D.PASTE SHEET'!V1625="","",'S.D.PASTE SHEET'!V1625)</f>
        <v/>
      </c>
      <c s="72" t="str">
        <f>IF('S.D.PASTE SHEET'!W1625="","",'S.D.PASTE SHEET'!W1625)</f>
        <v/>
      </c>
      <c s="72" t="str">
        <f>IF('S.D.PASTE SHEET'!X1625="","",'S.D.PASTE SHEET'!X1625)</f>
        <v/>
      </c>
      <c s="72" t="str">
        <f>IF('S.D.PASTE SHEET'!Y1625="","",'S.D.PASTE SHEET'!Y1625)</f>
        <v/>
      </c>
      <c s="72" t="str">
        <f>IF('S.D.PASTE SHEET'!Z1625="","",'S.D.PASTE SHEET'!Z1625)</f>
        <v/>
      </c>
      <c s="72" t="str">
        <f>IF('S.D.PASTE SHEET'!AA1625="","",'S.D.PASTE SHEET'!AA1625)</f>
        <v/>
      </c>
      <c s="72" t="str">
        <f>IF('S.D.PASTE SHEET'!AB1625="","",'S.D.PASTE SHEET'!AB1625)</f>
        <v/>
      </c>
      <c s="72" t="str">
        <f>IF('S.D.PASTE SHEET'!AC1625="","",'S.D.PASTE SHEET'!AC1625)</f>
        <v/>
      </c>
      <c s="72" t="str">
        <f>IF('S.D.PASTE SHEET'!AD1625="","",'S.D.PASTE SHEET'!AD1625)</f>
        <v/>
      </c>
      <c s="74"/>
      <c s="70" t="str">
        <f>IF(AK1625="","",IF(AK1625&gt;0,COUNT($AG$2:AG1625),""))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IF(BC1625="","",IF(BC1625&gt;0,COUNT($AY$2:AY1625),""))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6" spans="1:157" ht="15.75" customHeight="1">
      <c r="A1626" s="72" t="str">
        <f>IF('S.D.PASTE SHEET'!A1626="","",'S.D.PASTE SHEET'!A1626)</f>
        <v/>
      </c>
      <c s="72" t="str">
        <f>IF('S.D.PASTE SHEET'!B1626="","",'S.D.PASTE SHEET'!B1626)</f>
        <v/>
      </c>
      <c s="72" t="str">
        <f>IF('S.D.PASTE SHEET'!C1626="","",'S.D.PASTE SHEET'!C1626)</f>
        <v/>
      </c>
      <c s="73" t="str">
        <f>IF('S.D.PASTE SHEET'!D1626="","",'S.D.PASTE SHEET'!D1626)</f>
        <v/>
      </c>
      <c s="72" t="str">
        <f>IF('S.D.PASTE SHEET'!E1626="","",UPPER('S.D.PASTE SHEET'!E1626))</f>
        <v/>
      </c>
      <c s="72" t="str">
        <f>IF('S.D.PASTE SHEET'!F1626="","",'S.D.PASTE SHEET'!F1626)</f>
        <v/>
      </c>
      <c s="72" t="str">
        <f>IF('S.D.PASTE SHEET'!G1626="","",UPPER('S.D.PASTE SHEET'!G1626))</f>
        <v/>
      </c>
      <c s="72" t="str">
        <f>IF('S.D.PASTE SHEET'!H1626="","",UPPER('S.D.PASTE SHEET'!H1626))</f>
        <v/>
      </c>
      <c s="72" t="str">
        <f>IF('S.D.PASTE SHEET'!I1626="","",'S.D.PASTE SHEET'!I1626)</f>
        <v/>
      </c>
      <c s="73" t="str">
        <f>IF('S.D.PASTE SHEET'!J1626="","",'S.D.PASTE SHEET'!J1626)</f>
        <v/>
      </c>
      <c s="72" t="str">
        <f>IF('S.D.PASTE SHEET'!K1626="","",'S.D.PASTE SHEET'!K1626)</f>
        <v/>
      </c>
      <c s="72" t="str">
        <f>IF('S.D.PASTE SHEET'!L1626="","",'S.D.PASTE SHEET'!L1626)</f>
        <v/>
      </c>
      <c s="72" t="str">
        <f>IF('S.D.PASTE SHEET'!M1626="","",'S.D.PASTE SHEET'!M1626)</f>
        <v/>
      </c>
      <c s="72" t="str">
        <f>IF('S.D.PASTE SHEET'!N1626="","",'S.D.PASTE SHEET'!N1626)</f>
        <v/>
      </c>
      <c s="72" t="str">
        <f>IF('S.D.PASTE SHEET'!O1626="","",'S.D.PASTE SHEET'!O1626)</f>
        <v/>
      </c>
      <c s="72" t="str">
        <f>IF('S.D.PASTE SHEET'!P1626="","",'S.D.PASTE SHEET'!P1626)</f>
        <v/>
      </c>
      <c s="72" t="str">
        <f>IF('S.D.PASTE SHEET'!Q1626="","",'S.D.PASTE SHEET'!Q1626)</f>
        <v/>
      </c>
      <c s="72" t="str">
        <f>IF('S.D.PASTE SHEET'!R1626="","",'S.D.PASTE SHEET'!R1626)</f>
        <v/>
      </c>
      <c s="72" t="str">
        <f>IF('S.D.PASTE SHEET'!S1626="","",'S.D.PASTE SHEET'!S1626)</f>
        <v/>
      </c>
      <c s="72" t="str">
        <f>IF('S.D.PASTE SHEET'!T1626="","",'S.D.PASTE SHEET'!T1626)</f>
        <v/>
      </c>
      <c s="72" t="str">
        <f>IF('S.D.PASTE SHEET'!U1626="","",'S.D.PASTE SHEET'!U1626)</f>
        <v/>
      </c>
      <c s="72" t="str">
        <f>IF('S.D.PASTE SHEET'!V1626="","",'S.D.PASTE SHEET'!V1626)</f>
        <v/>
      </c>
      <c s="72" t="str">
        <f>IF('S.D.PASTE SHEET'!W1626="","",'S.D.PASTE SHEET'!W1626)</f>
        <v/>
      </c>
      <c s="72" t="str">
        <f>IF('S.D.PASTE SHEET'!X1626="","",'S.D.PASTE SHEET'!X1626)</f>
        <v/>
      </c>
      <c s="72" t="str">
        <f>IF('S.D.PASTE SHEET'!Y1626="","",'S.D.PASTE SHEET'!Y1626)</f>
        <v/>
      </c>
      <c s="72" t="str">
        <f>IF('S.D.PASTE SHEET'!Z1626="","",'S.D.PASTE SHEET'!Z1626)</f>
        <v/>
      </c>
      <c s="72" t="str">
        <f>IF('S.D.PASTE SHEET'!AA1626="","",'S.D.PASTE SHEET'!AA1626)</f>
        <v/>
      </c>
      <c s="72" t="str">
        <f>IF('S.D.PASTE SHEET'!AB1626="","",'S.D.PASTE SHEET'!AB1626)</f>
        <v/>
      </c>
      <c s="72" t="str">
        <f>IF('S.D.PASTE SHEET'!AC1626="","",'S.D.PASTE SHEET'!AC1626)</f>
        <v/>
      </c>
      <c s="72" t="str">
        <f>IF('S.D.PASTE SHEET'!AD1626="","",'S.D.PASTE SHEET'!AD1626)</f>
        <v/>
      </c>
      <c s="74"/>
      <c s="70" t="str">
        <f>IF(AK1626="","",IF(AK1626&gt;0,COUNT($AG$2:AG1626),""))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IF(BC1626="","",IF(BC1626&gt;0,COUNT($AY$2:AY1626),""))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7" spans="1:157" ht="15.75" customHeight="1">
      <c r="A1627" s="72" t="str">
        <f>IF('S.D.PASTE SHEET'!A1627="","",'S.D.PASTE SHEET'!A1627)</f>
        <v/>
      </c>
      <c s="72" t="str">
        <f>IF('S.D.PASTE SHEET'!B1627="","",'S.D.PASTE SHEET'!B1627)</f>
        <v/>
      </c>
      <c s="72" t="str">
        <f>IF('S.D.PASTE SHEET'!C1627="","",'S.D.PASTE SHEET'!C1627)</f>
        <v/>
      </c>
      <c s="73" t="str">
        <f>IF('S.D.PASTE SHEET'!D1627="","",'S.D.PASTE SHEET'!D1627)</f>
        <v/>
      </c>
      <c s="72" t="str">
        <f>IF('S.D.PASTE SHEET'!E1627="","",UPPER('S.D.PASTE SHEET'!E1627))</f>
        <v/>
      </c>
      <c s="72" t="str">
        <f>IF('S.D.PASTE SHEET'!F1627="","",'S.D.PASTE SHEET'!F1627)</f>
        <v/>
      </c>
      <c s="72" t="str">
        <f>IF('S.D.PASTE SHEET'!G1627="","",UPPER('S.D.PASTE SHEET'!G1627))</f>
        <v/>
      </c>
      <c s="72" t="str">
        <f>IF('S.D.PASTE SHEET'!H1627="","",UPPER('S.D.PASTE SHEET'!H1627))</f>
        <v/>
      </c>
      <c s="72" t="str">
        <f>IF('S.D.PASTE SHEET'!I1627="","",'S.D.PASTE SHEET'!I1627)</f>
        <v/>
      </c>
      <c s="73" t="str">
        <f>IF('S.D.PASTE SHEET'!J1627="","",'S.D.PASTE SHEET'!J1627)</f>
        <v/>
      </c>
      <c s="72" t="str">
        <f>IF('S.D.PASTE SHEET'!K1627="","",'S.D.PASTE SHEET'!K1627)</f>
        <v/>
      </c>
      <c s="72" t="str">
        <f>IF('S.D.PASTE SHEET'!L1627="","",'S.D.PASTE SHEET'!L1627)</f>
        <v/>
      </c>
      <c s="72" t="str">
        <f>IF('S.D.PASTE SHEET'!M1627="","",'S.D.PASTE SHEET'!M1627)</f>
        <v/>
      </c>
      <c s="72" t="str">
        <f>IF('S.D.PASTE SHEET'!N1627="","",'S.D.PASTE SHEET'!N1627)</f>
        <v/>
      </c>
      <c s="72" t="str">
        <f>IF('S.D.PASTE SHEET'!O1627="","",'S.D.PASTE SHEET'!O1627)</f>
        <v/>
      </c>
      <c s="72" t="str">
        <f>IF('S.D.PASTE SHEET'!P1627="","",'S.D.PASTE SHEET'!P1627)</f>
        <v/>
      </c>
      <c s="72" t="str">
        <f>IF('S.D.PASTE SHEET'!Q1627="","",'S.D.PASTE SHEET'!Q1627)</f>
        <v/>
      </c>
      <c s="72" t="str">
        <f>IF('S.D.PASTE SHEET'!R1627="","",'S.D.PASTE SHEET'!R1627)</f>
        <v/>
      </c>
      <c s="72" t="str">
        <f>IF('S.D.PASTE SHEET'!S1627="","",'S.D.PASTE SHEET'!S1627)</f>
        <v/>
      </c>
      <c s="72" t="str">
        <f>IF('S.D.PASTE SHEET'!T1627="","",'S.D.PASTE SHEET'!T1627)</f>
        <v/>
      </c>
      <c s="72" t="str">
        <f>IF('S.D.PASTE SHEET'!U1627="","",'S.D.PASTE SHEET'!U1627)</f>
        <v/>
      </c>
      <c s="72" t="str">
        <f>IF('S.D.PASTE SHEET'!V1627="","",'S.D.PASTE SHEET'!V1627)</f>
        <v/>
      </c>
      <c s="72" t="str">
        <f>IF('S.D.PASTE SHEET'!W1627="","",'S.D.PASTE SHEET'!W1627)</f>
        <v/>
      </c>
      <c s="72" t="str">
        <f>IF('S.D.PASTE SHEET'!X1627="","",'S.D.PASTE SHEET'!X1627)</f>
        <v/>
      </c>
      <c s="72" t="str">
        <f>IF('S.D.PASTE SHEET'!Y1627="","",'S.D.PASTE SHEET'!Y1627)</f>
        <v/>
      </c>
      <c s="72" t="str">
        <f>IF('S.D.PASTE SHEET'!Z1627="","",'S.D.PASTE SHEET'!Z1627)</f>
        <v/>
      </c>
      <c s="72" t="str">
        <f>IF('S.D.PASTE SHEET'!AA1627="","",'S.D.PASTE SHEET'!AA1627)</f>
        <v/>
      </c>
      <c s="72" t="str">
        <f>IF('S.D.PASTE SHEET'!AB1627="","",'S.D.PASTE SHEET'!AB1627)</f>
        <v/>
      </c>
      <c s="72" t="str">
        <f>IF('S.D.PASTE SHEET'!AC1627="","",'S.D.PASTE SHEET'!AC1627)</f>
        <v/>
      </c>
      <c s="72" t="str">
        <f>IF('S.D.PASTE SHEET'!AD1627="","",'S.D.PASTE SHEET'!AD1627)</f>
        <v/>
      </c>
      <c s="74"/>
      <c s="70" t="str">
        <f>IF(AK1627="","",IF(AK1627&gt;0,COUNT($AG$2:AG1627),""))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IF(BC1627="","",IF(BC1627&gt;0,COUNT($AY$2:AY1627),""))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8" spans="1:157" ht="15.75" customHeight="1">
      <c r="A1628" s="72" t="str">
        <f>IF('S.D.PASTE SHEET'!A1628="","",'S.D.PASTE SHEET'!A1628)</f>
        <v/>
      </c>
      <c s="72" t="str">
        <f>IF('S.D.PASTE SHEET'!B1628="","",'S.D.PASTE SHEET'!B1628)</f>
        <v/>
      </c>
      <c s="72" t="str">
        <f>IF('S.D.PASTE SHEET'!C1628="","",'S.D.PASTE SHEET'!C1628)</f>
        <v/>
      </c>
      <c s="73" t="str">
        <f>IF('S.D.PASTE SHEET'!D1628="","",'S.D.PASTE SHEET'!D1628)</f>
        <v/>
      </c>
      <c s="72" t="str">
        <f>IF('S.D.PASTE SHEET'!E1628="","",UPPER('S.D.PASTE SHEET'!E1628))</f>
        <v/>
      </c>
      <c s="72" t="str">
        <f>IF('S.D.PASTE SHEET'!F1628="","",'S.D.PASTE SHEET'!F1628)</f>
        <v/>
      </c>
      <c s="72" t="str">
        <f>IF('S.D.PASTE SHEET'!G1628="","",UPPER('S.D.PASTE SHEET'!G1628))</f>
        <v/>
      </c>
      <c s="72" t="str">
        <f>IF('S.D.PASTE SHEET'!H1628="","",UPPER('S.D.PASTE SHEET'!H1628))</f>
        <v/>
      </c>
      <c s="72" t="str">
        <f>IF('S.D.PASTE SHEET'!I1628="","",'S.D.PASTE SHEET'!I1628)</f>
        <v/>
      </c>
      <c s="73" t="str">
        <f>IF('S.D.PASTE SHEET'!J1628="","",'S.D.PASTE SHEET'!J1628)</f>
        <v/>
      </c>
      <c s="72" t="str">
        <f>IF('S.D.PASTE SHEET'!K1628="","",'S.D.PASTE SHEET'!K1628)</f>
        <v/>
      </c>
      <c s="72" t="str">
        <f>IF('S.D.PASTE SHEET'!L1628="","",'S.D.PASTE SHEET'!L1628)</f>
        <v/>
      </c>
      <c s="72" t="str">
        <f>IF('S.D.PASTE SHEET'!M1628="","",'S.D.PASTE SHEET'!M1628)</f>
        <v/>
      </c>
      <c s="72" t="str">
        <f>IF('S.D.PASTE SHEET'!N1628="","",'S.D.PASTE SHEET'!N1628)</f>
        <v/>
      </c>
      <c s="72" t="str">
        <f>IF('S.D.PASTE SHEET'!O1628="","",'S.D.PASTE SHEET'!O1628)</f>
        <v/>
      </c>
      <c s="72" t="str">
        <f>IF('S.D.PASTE SHEET'!P1628="","",'S.D.PASTE SHEET'!P1628)</f>
        <v/>
      </c>
      <c s="72" t="str">
        <f>IF('S.D.PASTE SHEET'!Q1628="","",'S.D.PASTE SHEET'!Q1628)</f>
        <v/>
      </c>
      <c s="72" t="str">
        <f>IF('S.D.PASTE SHEET'!R1628="","",'S.D.PASTE SHEET'!R1628)</f>
        <v/>
      </c>
      <c s="72" t="str">
        <f>IF('S.D.PASTE SHEET'!S1628="","",'S.D.PASTE SHEET'!S1628)</f>
        <v/>
      </c>
      <c s="72" t="str">
        <f>IF('S.D.PASTE SHEET'!T1628="","",'S.D.PASTE SHEET'!T1628)</f>
        <v/>
      </c>
      <c s="72" t="str">
        <f>IF('S.D.PASTE SHEET'!U1628="","",'S.D.PASTE SHEET'!U1628)</f>
        <v/>
      </c>
      <c s="72" t="str">
        <f>IF('S.D.PASTE SHEET'!V1628="","",'S.D.PASTE SHEET'!V1628)</f>
        <v/>
      </c>
      <c s="72" t="str">
        <f>IF('S.D.PASTE SHEET'!W1628="","",'S.D.PASTE SHEET'!W1628)</f>
        <v/>
      </c>
      <c s="72" t="str">
        <f>IF('S.D.PASTE SHEET'!X1628="","",'S.D.PASTE SHEET'!X1628)</f>
        <v/>
      </c>
      <c s="72" t="str">
        <f>IF('S.D.PASTE SHEET'!Y1628="","",'S.D.PASTE SHEET'!Y1628)</f>
        <v/>
      </c>
      <c s="72" t="str">
        <f>IF('S.D.PASTE SHEET'!Z1628="","",'S.D.PASTE SHEET'!Z1628)</f>
        <v/>
      </c>
      <c s="72" t="str">
        <f>IF('S.D.PASTE SHEET'!AA1628="","",'S.D.PASTE SHEET'!AA1628)</f>
        <v/>
      </c>
      <c s="72" t="str">
        <f>IF('S.D.PASTE SHEET'!AB1628="","",'S.D.PASTE SHEET'!AB1628)</f>
        <v/>
      </c>
      <c s="72" t="str">
        <f>IF('S.D.PASTE SHEET'!AC1628="","",'S.D.PASTE SHEET'!AC1628)</f>
        <v/>
      </c>
      <c s="72" t="str">
        <f>IF('S.D.PASTE SHEET'!AD1628="","",'S.D.PASTE SHEET'!AD1628)</f>
        <v/>
      </c>
      <c s="74"/>
      <c s="70" t="str">
        <f>IF(AK1628="","",IF(AK1628&gt;0,COUNT($AG$2:AG1628),""))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IF(BC1628="","",IF(BC1628&gt;0,COUNT($AY$2:AY1628),""))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29" spans="1:157" ht="15.75" customHeight="1">
      <c r="A1629" s="72" t="str">
        <f>IF('S.D.PASTE SHEET'!A1629="","",'S.D.PASTE SHEET'!A1629)</f>
        <v/>
      </c>
      <c s="72" t="str">
        <f>IF('S.D.PASTE SHEET'!B1629="","",'S.D.PASTE SHEET'!B1629)</f>
        <v/>
      </c>
      <c s="72" t="str">
        <f>IF('S.D.PASTE SHEET'!C1629="","",'S.D.PASTE SHEET'!C1629)</f>
        <v/>
      </c>
      <c s="73" t="str">
        <f>IF('S.D.PASTE SHEET'!D1629="","",'S.D.PASTE SHEET'!D1629)</f>
        <v/>
      </c>
      <c s="72" t="str">
        <f>IF('S.D.PASTE SHEET'!E1629="","",UPPER('S.D.PASTE SHEET'!E1629))</f>
        <v/>
      </c>
      <c s="72" t="str">
        <f>IF('S.D.PASTE SHEET'!F1629="","",'S.D.PASTE SHEET'!F1629)</f>
        <v/>
      </c>
      <c s="72" t="str">
        <f>IF('S.D.PASTE SHEET'!G1629="","",UPPER('S.D.PASTE SHEET'!G1629))</f>
        <v/>
      </c>
      <c s="72" t="str">
        <f>IF('S.D.PASTE SHEET'!H1629="","",UPPER('S.D.PASTE SHEET'!H1629))</f>
        <v/>
      </c>
      <c s="72" t="str">
        <f>IF('S.D.PASTE SHEET'!I1629="","",'S.D.PASTE SHEET'!I1629)</f>
        <v/>
      </c>
      <c s="73" t="str">
        <f>IF('S.D.PASTE SHEET'!J1629="","",'S.D.PASTE SHEET'!J1629)</f>
        <v/>
      </c>
      <c s="72" t="str">
        <f>IF('S.D.PASTE SHEET'!K1629="","",'S.D.PASTE SHEET'!K1629)</f>
        <v/>
      </c>
      <c s="72" t="str">
        <f>IF('S.D.PASTE SHEET'!L1629="","",'S.D.PASTE SHEET'!L1629)</f>
        <v/>
      </c>
      <c s="72" t="str">
        <f>IF('S.D.PASTE SHEET'!M1629="","",'S.D.PASTE SHEET'!M1629)</f>
        <v/>
      </c>
      <c s="72" t="str">
        <f>IF('S.D.PASTE SHEET'!N1629="","",'S.D.PASTE SHEET'!N1629)</f>
        <v/>
      </c>
      <c s="72" t="str">
        <f>IF('S.D.PASTE SHEET'!O1629="","",'S.D.PASTE SHEET'!O1629)</f>
        <v/>
      </c>
      <c s="72" t="str">
        <f>IF('S.D.PASTE SHEET'!P1629="","",'S.D.PASTE SHEET'!P1629)</f>
        <v/>
      </c>
      <c s="72" t="str">
        <f>IF('S.D.PASTE SHEET'!Q1629="","",'S.D.PASTE SHEET'!Q1629)</f>
        <v/>
      </c>
      <c s="72" t="str">
        <f>IF('S.D.PASTE SHEET'!R1629="","",'S.D.PASTE SHEET'!R1629)</f>
        <v/>
      </c>
      <c s="72" t="str">
        <f>IF('S.D.PASTE SHEET'!S1629="","",'S.D.PASTE SHEET'!S1629)</f>
        <v/>
      </c>
      <c s="72" t="str">
        <f>IF('S.D.PASTE SHEET'!T1629="","",'S.D.PASTE SHEET'!T1629)</f>
        <v/>
      </c>
      <c s="72" t="str">
        <f>IF('S.D.PASTE SHEET'!U1629="","",'S.D.PASTE SHEET'!U1629)</f>
        <v/>
      </c>
      <c s="72" t="str">
        <f>IF('S.D.PASTE SHEET'!V1629="","",'S.D.PASTE SHEET'!V1629)</f>
        <v/>
      </c>
      <c s="72" t="str">
        <f>IF('S.D.PASTE SHEET'!W1629="","",'S.D.PASTE SHEET'!W1629)</f>
        <v/>
      </c>
      <c s="72" t="str">
        <f>IF('S.D.PASTE SHEET'!X1629="","",'S.D.PASTE SHEET'!X1629)</f>
        <v/>
      </c>
      <c s="72" t="str">
        <f>IF('S.D.PASTE SHEET'!Y1629="","",'S.D.PASTE SHEET'!Y1629)</f>
        <v/>
      </c>
      <c s="72" t="str">
        <f>IF('S.D.PASTE SHEET'!Z1629="","",'S.D.PASTE SHEET'!Z1629)</f>
        <v/>
      </c>
      <c s="72" t="str">
        <f>IF('S.D.PASTE SHEET'!AA1629="","",'S.D.PASTE SHEET'!AA1629)</f>
        <v/>
      </c>
      <c s="72" t="str">
        <f>IF('S.D.PASTE SHEET'!AB1629="","",'S.D.PASTE SHEET'!AB1629)</f>
        <v/>
      </c>
      <c s="72" t="str">
        <f>IF('S.D.PASTE SHEET'!AC1629="","",'S.D.PASTE SHEET'!AC1629)</f>
        <v/>
      </c>
      <c s="72" t="str">
        <f>IF('S.D.PASTE SHEET'!AD1629="","",'S.D.PASTE SHEET'!AD1629)</f>
        <v/>
      </c>
      <c s="74"/>
      <c s="70" t="str">
        <f>IF(AK1629="","",IF(AK1629&gt;0,COUNT($AG$2:AG1629),""))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IF(BC1629="","",IF(BC1629&gt;0,COUNT($AY$2:AY1629),""))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0" spans="1:157" ht="15.75" customHeight="1">
      <c r="A1630" s="72" t="str">
        <f>IF('S.D.PASTE SHEET'!A1630="","",'S.D.PASTE SHEET'!A1630)</f>
        <v/>
      </c>
      <c s="72" t="str">
        <f>IF('S.D.PASTE SHEET'!B1630="","",'S.D.PASTE SHEET'!B1630)</f>
        <v/>
      </c>
      <c s="72" t="str">
        <f>IF('S.D.PASTE SHEET'!C1630="","",'S.D.PASTE SHEET'!C1630)</f>
        <v/>
      </c>
      <c s="73" t="str">
        <f>IF('S.D.PASTE SHEET'!D1630="","",'S.D.PASTE SHEET'!D1630)</f>
        <v/>
      </c>
      <c s="72" t="str">
        <f>IF('S.D.PASTE SHEET'!E1630="","",UPPER('S.D.PASTE SHEET'!E1630))</f>
        <v/>
      </c>
      <c s="72" t="str">
        <f>IF('S.D.PASTE SHEET'!F1630="","",'S.D.PASTE SHEET'!F1630)</f>
        <v/>
      </c>
      <c s="72" t="str">
        <f>IF('S.D.PASTE SHEET'!G1630="","",UPPER('S.D.PASTE SHEET'!G1630))</f>
        <v/>
      </c>
      <c s="72" t="str">
        <f>IF('S.D.PASTE SHEET'!H1630="","",UPPER('S.D.PASTE SHEET'!H1630))</f>
        <v/>
      </c>
      <c s="72" t="str">
        <f>IF('S.D.PASTE SHEET'!I1630="","",'S.D.PASTE SHEET'!I1630)</f>
        <v/>
      </c>
      <c s="73" t="str">
        <f>IF('S.D.PASTE SHEET'!J1630="","",'S.D.PASTE SHEET'!J1630)</f>
        <v/>
      </c>
      <c s="72" t="str">
        <f>IF('S.D.PASTE SHEET'!K1630="","",'S.D.PASTE SHEET'!K1630)</f>
        <v/>
      </c>
      <c s="72" t="str">
        <f>IF('S.D.PASTE SHEET'!L1630="","",'S.D.PASTE SHEET'!L1630)</f>
        <v/>
      </c>
      <c s="72" t="str">
        <f>IF('S.D.PASTE SHEET'!M1630="","",'S.D.PASTE SHEET'!M1630)</f>
        <v/>
      </c>
      <c s="72" t="str">
        <f>IF('S.D.PASTE SHEET'!N1630="","",'S.D.PASTE SHEET'!N1630)</f>
        <v/>
      </c>
      <c s="72" t="str">
        <f>IF('S.D.PASTE SHEET'!O1630="","",'S.D.PASTE SHEET'!O1630)</f>
        <v/>
      </c>
      <c s="72" t="str">
        <f>IF('S.D.PASTE SHEET'!P1630="","",'S.D.PASTE SHEET'!P1630)</f>
        <v/>
      </c>
      <c s="72" t="str">
        <f>IF('S.D.PASTE SHEET'!Q1630="","",'S.D.PASTE SHEET'!Q1630)</f>
        <v/>
      </c>
      <c s="72" t="str">
        <f>IF('S.D.PASTE SHEET'!R1630="","",'S.D.PASTE SHEET'!R1630)</f>
        <v/>
      </c>
      <c s="72" t="str">
        <f>IF('S.D.PASTE SHEET'!S1630="","",'S.D.PASTE SHEET'!S1630)</f>
        <v/>
      </c>
      <c s="72" t="str">
        <f>IF('S.D.PASTE SHEET'!T1630="","",'S.D.PASTE SHEET'!T1630)</f>
        <v/>
      </c>
      <c s="72" t="str">
        <f>IF('S.D.PASTE SHEET'!U1630="","",'S.D.PASTE SHEET'!U1630)</f>
        <v/>
      </c>
      <c s="72" t="str">
        <f>IF('S.D.PASTE SHEET'!V1630="","",'S.D.PASTE SHEET'!V1630)</f>
        <v/>
      </c>
      <c s="72" t="str">
        <f>IF('S.D.PASTE SHEET'!W1630="","",'S.D.PASTE SHEET'!W1630)</f>
        <v/>
      </c>
      <c s="72" t="str">
        <f>IF('S.D.PASTE SHEET'!X1630="","",'S.D.PASTE SHEET'!X1630)</f>
        <v/>
      </c>
      <c s="72" t="str">
        <f>IF('S.D.PASTE SHEET'!Y1630="","",'S.D.PASTE SHEET'!Y1630)</f>
        <v/>
      </c>
      <c s="72" t="str">
        <f>IF('S.D.PASTE SHEET'!Z1630="","",'S.D.PASTE SHEET'!Z1630)</f>
        <v/>
      </c>
      <c s="72" t="str">
        <f>IF('S.D.PASTE SHEET'!AA1630="","",'S.D.PASTE SHEET'!AA1630)</f>
        <v/>
      </c>
      <c s="72" t="str">
        <f>IF('S.D.PASTE SHEET'!AB1630="","",'S.D.PASTE SHEET'!AB1630)</f>
        <v/>
      </c>
      <c s="72" t="str">
        <f>IF('S.D.PASTE SHEET'!AC1630="","",'S.D.PASTE SHEET'!AC1630)</f>
        <v/>
      </c>
      <c s="72" t="str">
        <f>IF('S.D.PASTE SHEET'!AD1630="","",'S.D.PASTE SHEET'!AD1630)</f>
        <v/>
      </c>
      <c s="74"/>
      <c s="70" t="str">
        <f>IF(AK1630="","",IF(AK1630&gt;0,COUNT($AG$2:AG1630),""))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IF(BC1630="","",IF(BC1630&gt;0,COUNT($AY$2:AY1630),""))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1" spans="1:157" ht="15.75" customHeight="1">
      <c r="A1631" s="72" t="str">
        <f>IF('S.D.PASTE SHEET'!A1631="","",'S.D.PASTE SHEET'!A1631)</f>
        <v/>
      </c>
      <c s="72" t="str">
        <f>IF('S.D.PASTE SHEET'!B1631="","",'S.D.PASTE SHEET'!B1631)</f>
        <v/>
      </c>
      <c s="72" t="str">
        <f>IF('S.D.PASTE SHEET'!C1631="","",'S.D.PASTE SHEET'!C1631)</f>
        <v/>
      </c>
      <c s="73" t="str">
        <f>IF('S.D.PASTE SHEET'!D1631="","",'S.D.PASTE SHEET'!D1631)</f>
        <v/>
      </c>
      <c s="72" t="str">
        <f>IF('S.D.PASTE SHEET'!E1631="","",UPPER('S.D.PASTE SHEET'!E1631))</f>
        <v/>
      </c>
      <c s="72" t="str">
        <f>IF('S.D.PASTE SHEET'!F1631="","",'S.D.PASTE SHEET'!F1631)</f>
        <v/>
      </c>
      <c s="72" t="str">
        <f>IF('S.D.PASTE SHEET'!G1631="","",UPPER('S.D.PASTE SHEET'!G1631))</f>
        <v/>
      </c>
      <c s="72" t="str">
        <f>IF('S.D.PASTE SHEET'!H1631="","",UPPER('S.D.PASTE SHEET'!H1631))</f>
        <v/>
      </c>
      <c s="72" t="str">
        <f>IF('S.D.PASTE SHEET'!I1631="","",'S.D.PASTE SHEET'!I1631)</f>
        <v/>
      </c>
      <c s="73" t="str">
        <f>IF('S.D.PASTE SHEET'!J1631="","",'S.D.PASTE SHEET'!J1631)</f>
        <v/>
      </c>
      <c s="72" t="str">
        <f>IF('S.D.PASTE SHEET'!K1631="","",'S.D.PASTE SHEET'!K1631)</f>
        <v/>
      </c>
      <c s="72" t="str">
        <f>IF('S.D.PASTE SHEET'!L1631="","",'S.D.PASTE SHEET'!L1631)</f>
        <v/>
      </c>
      <c s="72" t="str">
        <f>IF('S.D.PASTE SHEET'!M1631="","",'S.D.PASTE SHEET'!M1631)</f>
        <v/>
      </c>
      <c s="72" t="str">
        <f>IF('S.D.PASTE SHEET'!N1631="","",'S.D.PASTE SHEET'!N1631)</f>
        <v/>
      </c>
      <c s="72" t="str">
        <f>IF('S.D.PASTE SHEET'!O1631="","",'S.D.PASTE SHEET'!O1631)</f>
        <v/>
      </c>
      <c s="72" t="str">
        <f>IF('S.D.PASTE SHEET'!P1631="","",'S.D.PASTE SHEET'!P1631)</f>
        <v/>
      </c>
      <c s="72" t="str">
        <f>IF('S.D.PASTE SHEET'!Q1631="","",'S.D.PASTE SHEET'!Q1631)</f>
        <v/>
      </c>
      <c s="72" t="str">
        <f>IF('S.D.PASTE SHEET'!R1631="","",'S.D.PASTE SHEET'!R1631)</f>
        <v/>
      </c>
      <c s="72" t="str">
        <f>IF('S.D.PASTE SHEET'!S1631="","",'S.D.PASTE SHEET'!S1631)</f>
        <v/>
      </c>
      <c s="72" t="str">
        <f>IF('S.D.PASTE SHEET'!T1631="","",'S.D.PASTE SHEET'!T1631)</f>
        <v/>
      </c>
      <c s="72" t="str">
        <f>IF('S.D.PASTE SHEET'!U1631="","",'S.D.PASTE SHEET'!U1631)</f>
        <v/>
      </c>
      <c s="72" t="str">
        <f>IF('S.D.PASTE SHEET'!V1631="","",'S.D.PASTE SHEET'!V1631)</f>
        <v/>
      </c>
      <c s="72" t="str">
        <f>IF('S.D.PASTE SHEET'!W1631="","",'S.D.PASTE SHEET'!W1631)</f>
        <v/>
      </c>
      <c s="72" t="str">
        <f>IF('S.D.PASTE SHEET'!X1631="","",'S.D.PASTE SHEET'!X1631)</f>
        <v/>
      </c>
      <c s="72" t="str">
        <f>IF('S.D.PASTE SHEET'!Y1631="","",'S.D.PASTE SHEET'!Y1631)</f>
        <v/>
      </c>
      <c s="72" t="str">
        <f>IF('S.D.PASTE SHEET'!Z1631="","",'S.D.PASTE SHEET'!Z1631)</f>
        <v/>
      </c>
      <c s="72" t="str">
        <f>IF('S.D.PASTE SHEET'!AA1631="","",'S.D.PASTE SHEET'!AA1631)</f>
        <v/>
      </c>
      <c s="72" t="str">
        <f>IF('S.D.PASTE SHEET'!AB1631="","",'S.D.PASTE SHEET'!AB1631)</f>
        <v/>
      </c>
      <c s="72" t="str">
        <f>IF('S.D.PASTE SHEET'!AC1631="","",'S.D.PASTE SHEET'!AC1631)</f>
        <v/>
      </c>
      <c s="72" t="str">
        <f>IF('S.D.PASTE SHEET'!AD1631="","",'S.D.PASTE SHEET'!AD1631)</f>
        <v/>
      </c>
      <c s="74"/>
      <c s="70" t="str">
        <f>IF(AK1631="","",IF(AK1631&gt;0,COUNT($AG$2:AG1631),""))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IF(BC1631="","",IF(BC1631&gt;0,COUNT($AY$2:AY1631),""))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2" spans="1:157" ht="15.75" customHeight="1">
      <c r="A1632" s="72" t="str">
        <f>IF('S.D.PASTE SHEET'!A1632="","",'S.D.PASTE SHEET'!A1632)</f>
        <v/>
      </c>
      <c s="72" t="str">
        <f>IF('S.D.PASTE SHEET'!B1632="","",'S.D.PASTE SHEET'!B1632)</f>
        <v/>
      </c>
      <c s="72" t="str">
        <f>IF('S.D.PASTE SHEET'!C1632="","",'S.D.PASTE SHEET'!C1632)</f>
        <v/>
      </c>
      <c s="73" t="str">
        <f>IF('S.D.PASTE SHEET'!D1632="","",'S.D.PASTE SHEET'!D1632)</f>
        <v/>
      </c>
      <c s="72" t="str">
        <f>IF('S.D.PASTE SHEET'!E1632="","",UPPER('S.D.PASTE SHEET'!E1632))</f>
        <v/>
      </c>
      <c s="72" t="str">
        <f>IF('S.D.PASTE SHEET'!F1632="","",'S.D.PASTE SHEET'!F1632)</f>
        <v/>
      </c>
      <c s="72" t="str">
        <f>IF('S.D.PASTE SHEET'!G1632="","",UPPER('S.D.PASTE SHEET'!G1632))</f>
        <v/>
      </c>
      <c s="72" t="str">
        <f>IF('S.D.PASTE SHEET'!H1632="","",UPPER('S.D.PASTE SHEET'!H1632))</f>
        <v/>
      </c>
      <c s="72" t="str">
        <f>IF('S.D.PASTE SHEET'!I1632="","",'S.D.PASTE SHEET'!I1632)</f>
        <v/>
      </c>
      <c s="73" t="str">
        <f>IF('S.D.PASTE SHEET'!J1632="","",'S.D.PASTE SHEET'!J1632)</f>
        <v/>
      </c>
      <c s="72" t="str">
        <f>IF('S.D.PASTE SHEET'!K1632="","",'S.D.PASTE SHEET'!K1632)</f>
        <v/>
      </c>
      <c s="72" t="str">
        <f>IF('S.D.PASTE SHEET'!L1632="","",'S.D.PASTE SHEET'!L1632)</f>
        <v/>
      </c>
      <c s="72" t="str">
        <f>IF('S.D.PASTE SHEET'!M1632="","",'S.D.PASTE SHEET'!M1632)</f>
        <v/>
      </c>
      <c s="72" t="str">
        <f>IF('S.D.PASTE SHEET'!N1632="","",'S.D.PASTE SHEET'!N1632)</f>
        <v/>
      </c>
      <c s="72" t="str">
        <f>IF('S.D.PASTE SHEET'!O1632="","",'S.D.PASTE SHEET'!O1632)</f>
        <v/>
      </c>
      <c s="72" t="str">
        <f>IF('S.D.PASTE SHEET'!P1632="","",'S.D.PASTE SHEET'!P1632)</f>
        <v/>
      </c>
      <c s="72" t="str">
        <f>IF('S.D.PASTE SHEET'!Q1632="","",'S.D.PASTE SHEET'!Q1632)</f>
        <v/>
      </c>
      <c s="72" t="str">
        <f>IF('S.D.PASTE SHEET'!R1632="","",'S.D.PASTE SHEET'!R1632)</f>
        <v/>
      </c>
      <c s="72" t="str">
        <f>IF('S.D.PASTE SHEET'!S1632="","",'S.D.PASTE SHEET'!S1632)</f>
        <v/>
      </c>
      <c s="72" t="str">
        <f>IF('S.D.PASTE SHEET'!T1632="","",'S.D.PASTE SHEET'!T1632)</f>
        <v/>
      </c>
      <c s="72" t="str">
        <f>IF('S.D.PASTE SHEET'!U1632="","",'S.D.PASTE SHEET'!U1632)</f>
        <v/>
      </c>
      <c s="72" t="str">
        <f>IF('S.D.PASTE SHEET'!V1632="","",'S.D.PASTE SHEET'!V1632)</f>
        <v/>
      </c>
      <c s="72" t="str">
        <f>IF('S.D.PASTE SHEET'!W1632="","",'S.D.PASTE SHEET'!W1632)</f>
        <v/>
      </c>
      <c s="72" t="str">
        <f>IF('S.D.PASTE SHEET'!X1632="","",'S.D.PASTE SHEET'!X1632)</f>
        <v/>
      </c>
      <c s="72" t="str">
        <f>IF('S.D.PASTE SHEET'!Y1632="","",'S.D.PASTE SHEET'!Y1632)</f>
        <v/>
      </c>
      <c s="72" t="str">
        <f>IF('S.D.PASTE SHEET'!Z1632="","",'S.D.PASTE SHEET'!Z1632)</f>
        <v/>
      </c>
      <c s="72" t="str">
        <f>IF('S.D.PASTE SHEET'!AA1632="","",'S.D.PASTE SHEET'!AA1632)</f>
        <v/>
      </c>
      <c s="72" t="str">
        <f>IF('S.D.PASTE SHEET'!AB1632="","",'S.D.PASTE SHEET'!AB1632)</f>
        <v/>
      </c>
      <c s="72" t="str">
        <f>IF('S.D.PASTE SHEET'!AC1632="","",'S.D.PASTE SHEET'!AC1632)</f>
        <v/>
      </c>
      <c s="72" t="str">
        <f>IF('S.D.PASTE SHEET'!AD1632="","",'S.D.PASTE SHEET'!AD1632)</f>
        <v/>
      </c>
      <c s="74"/>
      <c s="70" t="str">
        <f>IF(AK1632="","",IF(AK1632&gt;0,COUNT($AG$2:AG1632),""))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IF(BC1632="","",IF(BC1632&gt;0,COUNT($AY$2:AY1632),""))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3" spans="1:157" ht="15.75" customHeight="1">
      <c r="A1633" s="72" t="str">
        <f>IF('S.D.PASTE SHEET'!A1633="","",'S.D.PASTE SHEET'!A1633)</f>
        <v/>
      </c>
      <c s="72" t="str">
        <f>IF('S.D.PASTE SHEET'!B1633="","",'S.D.PASTE SHEET'!B1633)</f>
        <v/>
      </c>
      <c s="72" t="str">
        <f>IF('S.D.PASTE SHEET'!C1633="","",'S.D.PASTE SHEET'!C1633)</f>
        <v/>
      </c>
      <c s="73" t="str">
        <f>IF('S.D.PASTE SHEET'!D1633="","",'S.D.PASTE SHEET'!D1633)</f>
        <v/>
      </c>
      <c s="72" t="str">
        <f>IF('S.D.PASTE SHEET'!E1633="","",UPPER('S.D.PASTE SHEET'!E1633))</f>
        <v/>
      </c>
      <c s="72" t="str">
        <f>IF('S.D.PASTE SHEET'!F1633="","",'S.D.PASTE SHEET'!F1633)</f>
        <v/>
      </c>
      <c s="72" t="str">
        <f>IF('S.D.PASTE SHEET'!G1633="","",UPPER('S.D.PASTE SHEET'!G1633))</f>
        <v/>
      </c>
      <c s="72" t="str">
        <f>IF('S.D.PASTE SHEET'!H1633="","",UPPER('S.D.PASTE SHEET'!H1633))</f>
        <v/>
      </c>
      <c s="72" t="str">
        <f>IF('S.D.PASTE SHEET'!I1633="","",'S.D.PASTE SHEET'!I1633)</f>
        <v/>
      </c>
      <c s="73" t="str">
        <f>IF('S.D.PASTE SHEET'!J1633="","",'S.D.PASTE SHEET'!J1633)</f>
        <v/>
      </c>
      <c s="72" t="str">
        <f>IF('S.D.PASTE SHEET'!K1633="","",'S.D.PASTE SHEET'!K1633)</f>
        <v/>
      </c>
      <c s="72" t="str">
        <f>IF('S.D.PASTE SHEET'!L1633="","",'S.D.PASTE SHEET'!L1633)</f>
        <v/>
      </c>
      <c s="72" t="str">
        <f>IF('S.D.PASTE SHEET'!M1633="","",'S.D.PASTE SHEET'!M1633)</f>
        <v/>
      </c>
      <c s="72" t="str">
        <f>IF('S.D.PASTE SHEET'!N1633="","",'S.D.PASTE SHEET'!N1633)</f>
        <v/>
      </c>
      <c s="72" t="str">
        <f>IF('S.D.PASTE SHEET'!O1633="","",'S.D.PASTE SHEET'!O1633)</f>
        <v/>
      </c>
      <c s="72" t="str">
        <f>IF('S.D.PASTE SHEET'!P1633="","",'S.D.PASTE SHEET'!P1633)</f>
        <v/>
      </c>
      <c s="72" t="str">
        <f>IF('S.D.PASTE SHEET'!Q1633="","",'S.D.PASTE SHEET'!Q1633)</f>
        <v/>
      </c>
      <c s="72" t="str">
        <f>IF('S.D.PASTE SHEET'!R1633="","",'S.D.PASTE SHEET'!R1633)</f>
        <v/>
      </c>
      <c s="72" t="str">
        <f>IF('S.D.PASTE SHEET'!S1633="","",'S.D.PASTE SHEET'!S1633)</f>
        <v/>
      </c>
      <c s="72" t="str">
        <f>IF('S.D.PASTE SHEET'!T1633="","",'S.D.PASTE SHEET'!T1633)</f>
        <v/>
      </c>
      <c s="72" t="str">
        <f>IF('S.D.PASTE SHEET'!U1633="","",'S.D.PASTE SHEET'!U1633)</f>
        <v/>
      </c>
      <c s="72" t="str">
        <f>IF('S.D.PASTE SHEET'!V1633="","",'S.D.PASTE SHEET'!V1633)</f>
        <v/>
      </c>
      <c s="72" t="str">
        <f>IF('S.D.PASTE SHEET'!W1633="","",'S.D.PASTE SHEET'!W1633)</f>
        <v/>
      </c>
      <c s="72" t="str">
        <f>IF('S.D.PASTE SHEET'!X1633="","",'S.D.PASTE SHEET'!X1633)</f>
        <v/>
      </c>
      <c s="72" t="str">
        <f>IF('S.D.PASTE SHEET'!Y1633="","",'S.D.PASTE SHEET'!Y1633)</f>
        <v/>
      </c>
      <c s="72" t="str">
        <f>IF('S.D.PASTE SHEET'!Z1633="","",'S.D.PASTE SHEET'!Z1633)</f>
        <v/>
      </c>
      <c s="72" t="str">
        <f>IF('S.D.PASTE SHEET'!AA1633="","",'S.D.PASTE SHEET'!AA1633)</f>
        <v/>
      </c>
      <c s="72" t="str">
        <f>IF('S.D.PASTE SHEET'!AB1633="","",'S.D.PASTE SHEET'!AB1633)</f>
        <v/>
      </c>
      <c s="72" t="str">
        <f>IF('S.D.PASTE SHEET'!AC1633="","",'S.D.PASTE SHEET'!AC1633)</f>
        <v/>
      </c>
      <c s="72" t="str">
        <f>IF('S.D.PASTE SHEET'!AD1633="","",'S.D.PASTE SHEET'!AD1633)</f>
        <v/>
      </c>
      <c s="74"/>
      <c s="70" t="str">
        <f>IF(AK1633="","",IF(AK1633&gt;0,COUNT($AG$2:AG1633),""))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IF(BC1633="","",IF(BC1633&gt;0,COUNT($AY$2:AY1633),""))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4" spans="1:157" ht="15.75" customHeight="1">
      <c r="A1634" s="72" t="str">
        <f>IF('S.D.PASTE SHEET'!A1634="","",'S.D.PASTE SHEET'!A1634)</f>
        <v/>
      </c>
      <c s="72" t="str">
        <f>IF('S.D.PASTE SHEET'!B1634="","",'S.D.PASTE SHEET'!B1634)</f>
        <v/>
      </c>
      <c s="72" t="str">
        <f>IF('S.D.PASTE SHEET'!C1634="","",'S.D.PASTE SHEET'!C1634)</f>
        <v/>
      </c>
      <c s="73" t="str">
        <f>IF('S.D.PASTE SHEET'!D1634="","",'S.D.PASTE SHEET'!D1634)</f>
        <v/>
      </c>
      <c s="72" t="str">
        <f>IF('S.D.PASTE SHEET'!E1634="","",UPPER('S.D.PASTE SHEET'!E1634))</f>
        <v/>
      </c>
      <c s="72" t="str">
        <f>IF('S.D.PASTE SHEET'!F1634="","",'S.D.PASTE SHEET'!F1634)</f>
        <v/>
      </c>
      <c s="72" t="str">
        <f>IF('S.D.PASTE SHEET'!G1634="","",UPPER('S.D.PASTE SHEET'!G1634))</f>
        <v/>
      </c>
      <c s="72" t="str">
        <f>IF('S.D.PASTE SHEET'!H1634="","",UPPER('S.D.PASTE SHEET'!H1634))</f>
        <v/>
      </c>
      <c s="72" t="str">
        <f>IF('S.D.PASTE SHEET'!I1634="","",'S.D.PASTE SHEET'!I1634)</f>
        <v/>
      </c>
      <c s="73" t="str">
        <f>IF('S.D.PASTE SHEET'!J1634="","",'S.D.PASTE SHEET'!J1634)</f>
        <v/>
      </c>
      <c s="72" t="str">
        <f>IF('S.D.PASTE SHEET'!K1634="","",'S.D.PASTE SHEET'!K1634)</f>
        <v/>
      </c>
      <c s="72" t="str">
        <f>IF('S.D.PASTE SHEET'!L1634="","",'S.D.PASTE SHEET'!L1634)</f>
        <v/>
      </c>
      <c s="72" t="str">
        <f>IF('S.D.PASTE SHEET'!M1634="","",'S.D.PASTE SHEET'!M1634)</f>
        <v/>
      </c>
      <c s="72" t="str">
        <f>IF('S.D.PASTE SHEET'!N1634="","",'S.D.PASTE SHEET'!N1634)</f>
        <v/>
      </c>
      <c s="72" t="str">
        <f>IF('S.D.PASTE SHEET'!O1634="","",'S.D.PASTE SHEET'!O1634)</f>
        <v/>
      </c>
      <c s="72" t="str">
        <f>IF('S.D.PASTE SHEET'!P1634="","",'S.D.PASTE SHEET'!P1634)</f>
        <v/>
      </c>
      <c s="72" t="str">
        <f>IF('S.D.PASTE SHEET'!Q1634="","",'S.D.PASTE SHEET'!Q1634)</f>
        <v/>
      </c>
      <c s="72" t="str">
        <f>IF('S.D.PASTE SHEET'!R1634="","",'S.D.PASTE SHEET'!R1634)</f>
        <v/>
      </c>
      <c s="72" t="str">
        <f>IF('S.D.PASTE SHEET'!S1634="","",'S.D.PASTE SHEET'!S1634)</f>
        <v/>
      </c>
      <c s="72" t="str">
        <f>IF('S.D.PASTE SHEET'!T1634="","",'S.D.PASTE SHEET'!T1634)</f>
        <v/>
      </c>
      <c s="72" t="str">
        <f>IF('S.D.PASTE SHEET'!U1634="","",'S.D.PASTE SHEET'!U1634)</f>
        <v/>
      </c>
      <c s="72" t="str">
        <f>IF('S.D.PASTE SHEET'!V1634="","",'S.D.PASTE SHEET'!V1634)</f>
        <v/>
      </c>
      <c s="72" t="str">
        <f>IF('S.D.PASTE SHEET'!W1634="","",'S.D.PASTE SHEET'!W1634)</f>
        <v/>
      </c>
      <c s="72" t="str">
        <f>IF('S.D.PASTE SHEET'!X1634="","",'S.D.PASTE SHEET'!X1634)</f>
        <v/>
      </c>
      <c s="72" t="str">
        <f>IF('S.D.PASTE SHEET'!Y1634="","",'S.D.PASTE SHEET'!Y1634)</f>
        <v/>
      </c>
      <c s="72" t="str">
        <f>IF('S.D.PASTE SHEET'!Z1634="","",'S.D.PASTE SHEET'!Z1634)</f>
        <v/>
      </c>
      <c s="72" t="str">
        <f>IF('S.D.PASTE SHEET'!AA1634="","",'S.D.PASTE SHEET'!AA1634)</f>
        <v/>
      </c>
      <c s="72" t="str">
        <f>IF('S.D.PASTE SHEET'!AB1634="","",'S.D.PASTE SHEET'!AB1634)</f>
        <v/>
      </c>
      <c s="72" t="str">
        <f>IF('S.D.PASTE SHEET'!AC1634="","",'S.D.PASTE SHEET'!AC1634)</f>
        <v/>
      </c>
      <c s="72" t="str">
        <f>IF('S.D.PASTE SHEET'!AD1634="","",'S.D.PASTE SHEET'!AD1634)</f>
        <v/>
      </c>
      <c s="74"/>
      <c s="70" t="str">
        <f>IF(AK1634="","",IF(AK1634&gt;0,COUNT($AG$2:AG1634),""))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IF(BC1634="","",IF(BC1634&gt;0,COUNT($AY$2:AY1634),""))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5" spans="1:157" ht="15.75" customHeight="1">
      <c r="A1635" s="72" t="str">
        <f>IF('S.D.PASTE SHEET'!A1635="","",'S.D.PASTE SHEET'!A1635)</f>
        <v/>
      </c>
      <c s="72" t="str">
        <f>IF('S.D.PASTE SHEET'!B1635="","",'S.D.PASTE SHEET'!B1635)</f>
        <v/>
      </c>
      <c s="72" t="str">
        <f>IF('S.D.PASTE SHEET'!C1635="","",'S.D.PASTE SHEET'!C1635)</f>
        <v/>
      </c>
      <c s="73" t="str">
        <f>IF('S.D.PASTE SHEET'!D1635="","",'S.D.PASTE SHEET'!D1635)</f>
        <v/>
      </c>
      <c s="72" t="str">
        <f>IF('S.D.PASTE SHEET'!E1635="","",UPPER('S.D.PASTE SHEET'!E1635))</f>
        <v/>
      </c>
      <c s="72" t="str">
        <f>IF('S.D.PASTE SHEET'!F1635="","",'S.D.PASTE SHEET'!F1635)</f>
        <v/>
      </c>
      <c s="72" t="str">
        <f>IF('S.D.PASTE SHEET'!G1635="","",UPPER('S.D.PASTE SHEET'!G1635))</f>
        <v/>
      </c>
      <c s="72" t="str">
        <f>IF('S.D.PASTE SHEET'!H1635="","",UPPER('S.D.PASTE SHEET'!H1635))</f>
        <v/>
      </c>
      <c s="72" t="str">
        <f>IF('S.D.PASTE SHEET'!I1635="","",'S.D.PASTE SHEET'!I1635)</f>
        <v/>
      </c>
      <c s="73" t="str">
        <f>IF('S.D.PASTE SHEET'!J1635="","",'S.D.PASTE SHEET'!J1635)</f>
        <v/>
      </c>
      <c s="72" t="str">
        <f>IF('S.D.PASTE SHEET'!K1635="","",'S.D.PASTE SHEET'!K1635)</f>
        <v/>
      </c>
      <c s="72" t="str">
        <f>IF('S.D.PASTE SHEET'!L1635="","",'S.D.PASTE SHEET'!L1635)</f>
        <v/>
      </c>
      <c s="72" t="str">
        <f>IF('S.D.PASTE SHEET'!M1635="","",'S.D.PASTE SHEET'!M1635)</f>
        <v/>
      </c>
      <c s="72" t="str">
        <f>IF('S.D.PASTE SHEET'!N1635="","",'S.D.PASTE SHEET'!N1635)</f>
        <v/>
      </c>
      <c s="72" t="str">
        <f>IF('S.D.PASTE SHEET'!O1635="","",'S.D.PASTE SHEET'!O1635)</f>
        <v/>
      </c>
      <c s="72" t="str">
        <f>IF('S.D.PASTE SHEET'!P1635="","",'S.D.PASTE SHEET'!P1635)</f>
        <v/>
      </c>
      <c s="72" t="str">
        <f>IF('S.D.PASTE SHEET'!Q1635="","",'S.D.PASTE SHEET'!Q1635)</f>
        <v/>
      </c>
      <c s="72" t="str">
        <f>IF('S.D.PASTE SHEET'!R1635="","",'S.D.PASTE SHEET'!R1635)</f>
        <v/>
      </c>
      <c s="72" t="str">
        <f>IF('S.D.PASTE SHEET'!S1635="","",'S.D.PASTE SHEET'!S1635)</f>
        <v/>
      </c>
      <c s="72" t="str">
        <f>IF('S.D.PASTE SHEET'!T1635="","",'S.D.PASTE SHEET'!T1635)</f>
        <v/>
      </c>
      <c s="72" t="str">
        <f>IF('S.D.PASTE SHEET'!U1635="","",'S.D.PASTE SHEET'!U1635)</f>
        <v/>
      </c>
      <c s="72" t="str">
        <f>IF('S.D.PASTE SHEET'!V1635="","",'S.D.PASTE SHEET'!V1635)</f>
        <v/>
      </c>
      <c s="72" t="str">
        <f>IF('S.D.PASTE SHEET'!W1635="","",'S.D.PASTE SHEET'!W1635)</f>
        <v/>
      </c>
      <c s="72" t="str">
        <f>IF('S.D.PASTE SHEET'!X1635="","",'S.D.PASTE SHEET'!X1635)</f>
        <v/>
      </c>
      <c s="72" t="str">
        <f>IF('S.D.PASTE SHEET'!Y1635="","",'S.D.PASTE SHEET'!Y1635)</f>
        <v/>
      </c>
      <c s="72" t="str">
        <f>IF('S.D.PASTE SHEET'!Z1635="","",'S.D.PASTE SHEET'!Z1635)</f>
        <v/>
      </c>
      <c s="72" t="str">
        <f>IF('S.D.PASTE SHEET'!AA1635="","",'S.D.PASTE SHEET'!AA1635)</f>
        <v/>
      </c>
      <c s="72" t="str">
        <f>IF('S.D.PASTE SHEET'!AB1635="","",'S.D.PASTE SHEET'!AB1635)</f>
        <v/>
      </c>
      <c s="72" t="str">
        <f>IF('S.D.PASTE SHEET'!AC1635="","",'S.D.PASTE SHEET'!AC1635)</f>
        <v/>
      </c>
      <c s="72" t="str">
        <f>IF('S.D.PASTE SHEET'!AD1635="","",'S.D.PASTE SHEET'!AD1635)</f>
        <v/>
      </c>
      <c s="74"/>
      <c s="70" t="str">
        <f>IF(AK1635="","",IF(AK1635&gt;0,COUNT($AG$2:AG1635),""))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IF(BC1635="","",IF(BC1635&gt;0,COUNT($AY$2:AY1635),""))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6" spans="1:157" ht="15.75" customHeight="1">
      <c r="A1636" s="72" t="str">
        <f>IF('S.D.PASTE SHEET'!A1636="","",'S.D.PASTE SHEET'!A1636)</f>
        <v/>
      </c>
      <c s="72" t="str">
        <f>IF('S.D.PASTE SHEET'!B1636="","",'S.D.PASTE SHEET'!B1636)</f>
        <v/>
      </c>
      <c s="72" t="str">
        <f>IF('S.D.PASTE SHEET'!C1636="","",'S.D.PASTE SHEET'!C1636)</f>
        <v/>
      </c>
      <c s="73" t="str">
        <f>IF('S.D.PASTE SHEET'!D1636="","",'S.D.PASTE SHEET'!D1636)</f>
        <v/>
      </c>
      <c s="72" t="str">
        <f>IF('S.D.PASTE SHEET'!E1636="","",UPPER('S.D.PASTE SHEET'!E1636))</f>
        <v/>
      </c>
      <c s="72" t="str">
        <f>IF('S.D.PASTE SHEET'!F1636="","",'S.D.PASTE SHEET'!F1636)</f>
        <v/>
      </c>
      <c s="72" t="str">
        <f>IF('S.D.PASTE SHEET'!G1636="","",UPPER('S.D.PASTE SHEET'!G1636))</f>
        <v/>
      </c>
      <c s="72" t="str">
        <f>IF('S.D.PASTE SHEET'!H1636="","",UPPER('S.D.PASTE SHEET'!H1636))</f>
        <v/>
      </c>
      <c s="72" t="str">
        <f>IF('S.D.PASTE SHEET'!I1636="","",'S.D.PASTE SHEET'!I1636)</f>
        <v/>
      </c>
      <c s="73" t="str">
        <f>IF('S.D.PASTE SHEET'!J1636="","",'S.D.PASTE SHEET'!J1636)</f>
        <v/>
      </c>
      <c s="72" t="str">
        <f>IF('S.D.PASTE SHEET'!K1636="","",'S.D.PASTE SHEET'!K1636)</f>
        <v/>
      </c>
      <c s="72" t="str">
        <f>IF('S.D.PASTE SHEET'!L1636="","",'S.D.PASTE SHEET'!L1636)</f>
        <v/>
      </c>
      <c s="72" t="str">
        <f>IF('S.D.PASTE SHEET'!M1636="","",'S.D.PASTE SHEET'!M1636)</f>
        <v/>
      </c>
      <c s="72" t="str">
        <f>IF('S.D.PASTE SHEET'!N1636="","",'S.D.PASTE SHEET'!N1636)</f>
        <v/>
      </c>
      <c s="72" t="str">
        <f>IF('S.D.PASTE SHEET'!O1636="","",'S.D.PASTE SHEET'!O1636)</f>
        <v/>
      </c>
      <c s="72" t="str">
        <f>IF('S.D.PASTE SHEET'!P1636="","",'S.D.PASTE SHEET'!P1636)</f>
        <v/>
      </c>
      <c s="72" t="str">
        <f>IF('S.D.PASTE SHEET'!Q1636="","",'S.D.PASTE SHEET'!Q1636)</f>
        <v/>
      </c>
      <c s="72" t="str">
        <f>IF('S.D.PASTE SHEET'!R1636="","",'S.D.PASTE SHEET'!R1636)</f>
        <v/>
      </c>
      <c s="72" t="str">
        <f>IF('S.D.PASTE SHEET'!S1636="","",'S.D.PASTE SHEET'!S1636)</f>
        <v/>
      </c>
      <c s="72" t="str">
        <f>IF('S.D.PASTE SHEET'!T1636="","",'S.D.PASTE SHEET'!T1636)</f>
        <v/>
      </c>
      <c s="72" t="str">
        <f>IF('S.D.PASTE SHEET'!U1636="","",'S.D.PASTE SHEET'!U1636)</f>
        <v/>
      </c>
      <c s="72" t="str">
        <f>IF('S.D.PASTE SHEET'!V1636="","",'S.D.PASTE SHEET'!V1636)</f>
        <v/>
      </c>
      <c s="72" t="str">
        <f>IF('S.D.PASTE SHEET'!W1636="","",'S.D.PASTE SHEET'!W1636)</f>
        <v/>
      </c>
      <c s="72" t="str">
        <f>IF('S.D.PASTE SHEET'!X1636="","",'S.D.PASTE SHEET'!X1636)</f>
        <v/>
      </c>
      <c s="72" t="str">
        <f>IF('S.D.PASTE SHEET'!Y1636="","",'S.D.PASTE SHEET'!Y1636)</f>
        <v/>
      </c>
      <c s="72" t="str">
        <f>IF('S.D.PASTE SHEET'!Z1636="","",'S.D.PASTE SHEET'!Z1636)</f>
        <v/>
      </c>
      <c s="72" t="str">
        <f>IF('S.D.PASTE SHEET'!AA1636="","",'S.D.PASTE SHEET'!AA1636)</f>
        <v/>
      </c>
      <c s="72" t="str">
        <f>IF('S.D.PASTE SHEET'!AB1636="","",'S.D.PASTE SHEET'!AB1636)</f>
        <v/>
      </c>
      <c s="72" t="str">
        <f>IF('S.D.PASTE SHEET'!AC1636="","",'S.D.PASTE SHEET'!AC1636)</f>
        <v/>
      </c>
      <c s="72" t="str">
        <f>IF('S.D.PASTE SHEET'!AD1636="","",'S.D.PASTE SHEET'!AD1636)</f>
        <v/>
      </c>
      <c s="74"/>
      <c s="70" t="str">
        <f>IF(AK1636="","",IF(AK1636&gt;0,COUNT($AG$2:AG1636),""))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IF(BC1636="","",IF(BC1636&gt;0,COUNT($AY$2:AY1636),""))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7" spans="1:157" ht="15.75" customHeight="1">
      <c r="A1637" s="72" t="str">
        <f>IF('S.D.PASTE SHEET'!A1637="","",'S.D.PASTE SHEET'!A1637)</f>
        <v/>
      </c>
      <c s="72" t="str">
        <f>IF('S.D.PASTE SHEET'!B1637="","",'S.D.PASTE SHEET'!B1637)</f>
        <v/>
      </c>
      <c s="72" t="str">
        <f>IF('S.D.PASTE SHEET'!C1637="","",'S.D.PASTE SHEET'!C1637)</f>
        <v/>
      </c>
      <c s="73" t="str">
        <f>IF('S.D.PASTE SHEET'!D1637="","",'S.D.PASTE SHEET'!D1637)</f>
        <v/>
      </c>
      <c s="72" t="str">
        <f>IF('S.D.PASTE SHEET'!E1637="","",UPPER('S.D.PASTE SHEET'!E1637))</f>
        <v/>
      </c>
      <c s="72" t="str">
        <f>IF('S.D.PASTE SHEET'!F1637="","",'S.D.PASTE SHEET'!F1637)</f>
        <v/>
      </c>
      <c s="72" t="str">
        <f>IF('S.D.PASTE SHEET'!G1637="","",UPPER('S.D.PASTE SHEET'!G1637))</f>
        <v/>
      </c>
      <c s="72" t="str">
        <f>IF('S.D.PASTE SHEET'!H1637="","",UPPER('S.D.PASTE SHEET'!H1637))</f>
        <v/>
      </c>
      <c s="72" t="str">
        <f>IF('S.D.PASTE SHEET'!I1637="","",'S.D.PASTE SHEET'!I1637)</f>
        <v/>
      </c>
      <c s="73" t="str">
        <f>IF('S.D.PASTE SHEET'!J1637="","",'S.D.PASTE SHEET'!J1637)</f>
        <v/>
      </c>
      <c s="72" t="str">
        <f>IF('S.D.PASTE SHEET'!K1637="","",'S.D.PASTE SHEET'!K1637)</f>
        <v/>
      </c>
      <c s="72" t="str">
        <f>IF('S.D.PASTE SHEET'!L1637="","",'S.D.PASTE SHEET'!L1637)</f>
        <v/>
      </c>
      <c s="72" t="str">
        <f>IF('S.D.PASTE SHEET'!M1637="","",'S.D.PASTE SHEET'!M1637)</f>
        <v/>
      </c>
      <c s="72" t="str">
        <f>IF('S.D.PASTE SHEET'!N1637="","",'S.D.PASTE SHEET'!N1637)</f>
        <v/>
      </c>
      <c s="72" t="str">
        <f>IF('S.D.PASTE SHEET'!O1637="","",'S.D.PASTE SHEET'!O1637)</f>
        <v/>
      </c>
      <c s="72" t="str">
        <f>IF('S.D.PASTE SHEET'!P1637="","",'S.D.PASTE SHEET'!P1637)</f>
        <v/>
      </c>
      <c s="72" t="str">
        <f>IF('S.D.PASTE SHEET'!Q1637="","",'S.D.PASTE SHEET'!Q1637)</f>
        <v/>
      </c>
      <c s="72" t="str">
        <f>IF('S.D.PASTE SHEET'!R1637="","",'S.D.PASTE SHEET'!R1637)</f>
        <v/>
      </c>
      <c s="72" t="str">
        <f>IF('S.D.PASTE SHEET'!S1637="","",'S.D.PASTE SHEET'!S1637)</f>
        <v/>
      </c>
      <c s="72" t="str">
        <f>IF('S.D.PASTE SHEET'!T1637="","",'S.D.PASTE SHEET'!T1637)</f>
        <v/>
      </c>
      <c s="72" t="str">
        <f>IF('S.D.PASTE SHEET'!U1637="","",'S.D.PASTE SHEET'!U1637)</f>
        <v/>
      </c>
      <c s="72" t="str">
        <f>IF('S.D.PASTE SHEET'!V1637="","",'S.D.PASTE SHEET'!V1637)</f>
        <v/>
      </c>
      <c s="72" t="str">
        <f>IF('S.D.PASTE SHEET'!W1637="","",'S.D.PASTE SHEET'!W1637)</f>
        <v/>
      </c>
      <c s="72" t="str">
        <f>IF('S.D.PASTE SHEET'!X1637="","",'S.D.PASTE SHEET'!X1637)</f>
        <v/>
      </c>
      <c s="72" t="str">
        <f>IF('S.D.PASTE SHEET'!Y1637="","",'S.D.PASTE SHEET'!Y1637)</f>
        <v/>
      </c>
      <c s="72" t="str">
        <f>IF('S.D.PASTE SHEET'!Z1637="","",'S.D.PASTE SHEET'!Z1637)</f>
        <v/>
      </c>
      <c s="72" t="str">
        <f>IF('S.D.PASTE SHEET'!AA1637="","",'S.D.PASTE SHEET'!AA1637)</f>
        <v/>
      </c>
      <c s="72" t="str">
        <f>IF('S.D.PASTE SHEET'!AB1637="","",'S.D.PASTE SHEET'!AB1637)</f>
        <v/>
      </c>
      <c s="72" t="str">
        <f>IF('S.D.PASTE SHEET'!AC1637="","",'S.D.PASTE SHEET'!AC1637)</f>
        <v/>
      </c>
      <c s="72" t="str">
        <f>IF('S.D.PASTE SHEET'!AD1637="","",'S.D.PASTE SHEET'!AD1637)</f>
        <v/>
      </c>
      <c s="74"/>
      <c s="70" t="str">
        <f>IF(AK1637="","",IF(AK1637&gt;0,COUNT($AG$2:AG1637),""))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IF(BC1637="","",IF(BC1637&gt;0,COUNT($AY$2:AY1637),""))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8" spans="1:157" ht="15.75" customHeight="1">
      <c r="A1638" s="72" t="str">
        <f>IF('S.D.PASTE SHEET'!A1638="","",'S.D.PASTE SHEET'!A1638)</f>
        <v/>
      </c>
      <c s="72" t="str">
        <f>IF('S.D.PASTE SHEET'!B1638="","",'S.D.PASTE SHEET'!B1638)</f>
        <v/>
      </c>
      <c s="72" t="str">
        <f>IF('S.D.PASTE SHEET'!C1638="","",'S.D.PASTE SHEET'!C1638)</f>
        <v/>
      </c>
      <c s="73" t="str">
        <f>IF('S.D.PASTE SHEET'!D1638="","",'S.D.PASTE SHEET'!D1638)</f>
        <v/>
      </c>
      <c s="72" t="str">
        <f>IF('S.D.PASTE SHEET'!E1638="","",UPPER('S.D.PASTE SHEET'!E1638))</f>
        <v/>
      </c>
      <c s="72" t="str">
        <f>IF('S.D.PASTE SHEET'!F1638="","",'S.D.PASTE SHEET'!F1638)</f>
        <v/>
      </c>
      <c s="72" t="str">
        <f>IF('S.D.PASTE SHEET'!G1638="","",UPPER('S.D.PASTE SHEET'!G1638))</f>
        <v/>
      </c>
      <c s="72" t="str">
        <f>IF('S.D.PASTE SHEET'!H1638="","",UPPER('S.D.PASTE SHEET'!H1638))</f>
        <v/>
      </c>
      <c s="72" t="str">
        <f>IF('S.D.PASTE SHEET'!I1638="","",'S.D.PASTE SHEET'!I1638)</f>
        <v/>
      </c>
      <c s="73" t="str">
        <f>IF('S.D.PASTE SHEET'!J1638="","",'S.D.PASTE SHEET'!J1638)</f>
        <v/>
      </c>
      <c s="72" t="str">
        <f>IF('S.D.PASTE SHEET'!K1638="","",'S.D.PASTE SHEET'!K1638)</f>
        <v/>
      </c>
      <c s="72" t="str">
        <f>IF('S.D.PASTE SHEET'!L1638="","",'S.D.PASTE SHEET'!L1638)</f>
        <v/>
      </c>
      <c s="72" t="str">
        <f>IF('S.D.PASTE SHEET'!M1638="","",'S.D.PASTE SHEET'!M1638)</f>
        <v/>
      </c>
      <c s="72" t="str">
        <f>IF('S.D.PASTE SHEET'!N1638="","",'S.D.PASTE SHEET'!N1638)</f>
        <v/>
      </c>
      <c s="72" t="str">
        <f>IF('S.D.PASTE SHEET'!O1638="","",'S.D.PASTE SHEET'!O1638)</f>
        <v/>
      </c>
      <c s="72" t="str">
        <f>IF('S.D.PASTE SHEET'!P1638="","",'S.D.PASTE SHEET'!P1638)</f>
        <v/>
      </c>
      <c s="72" t="str">
        <f>IF('S.D.PASTE SHEET'!Q1638="","",'S.D.PASTE SHEET'!Q1638)</f>
        <v/>
      </c>
      <c s="72" t="str">
        <f>IF('S.D.PASTE SHEET'!R1638="","",'S.D.PASTE SHEET'!R1638)</f>
        <v/>
      </c>
      <c s="72" t="str">
        <f>IF('S.D.PASTE SHEET'!S1638="","",'S.D.PASTE SHEET'!S1638)</f>
        <v/>
      </c>
      <c s="72" t="str">
        <f>IF('S.D.PASTE SHEET'!T1638="","",'S.D.PASTE SHEET'!T1638)</f>
        <v/>
      </c>
      <c s="72" t="str">
        <f>IF('S.D.PASTE SHEET'!U1638="","",'S.D.PASTE SHEET'!U1638)</f>
        <v/>
      </c>
      <c s="72" t="str">
        <f>IF('S.D.PASTE SHEET'!V1638="","",'S.D.PASTE SHEET'!V1638)</f>
        <v/>
      </c>
      <c s="72" t="str">
        <f>IF('S.D.PASTE SHEET'!W1638="","",'S.D.PASTE SHEET'!W1638)</f>
        <v/>
      </c>
      <c s="72" t="str">
        <f>IF('S.D.PASTE SHEET'!X1638="","",'S.D.PASTE SHEET'!X1638)</f>
        <v/>
      </c>
      <c s="72" t="str">
        <f>IF('S.D.PASTE SHEET'!Y1638="","",'S.D.PASTE SHEET'!Y1638)</f>
        <v/>
      </c>
      <c s="72" t="str">
        <f>IF('S.D.PASTE SHEET'!Z1638="","",'S.D.PASTE SHEET'!Z1638)</f>
        <v/>
      </c>
      <c s="72" t="str">
        <f>IF('S.D.PASTE SHEET'!AA1638="","",'S.D.PASTE SHEET'!AA1638)</f>
        <v/>
      </c>
      <c s="72" t="str">
        <f>IF('S.D.PASTE SHEET'!AB1638="","",'S.D.PASTE SHEET'!AB1638)</f>
        <v/>
      </c>
      <c s="72" t="str">
        <f>IF('S.D.PASTE SHEET'!AC1638="","",'S.D.PASTE SHEET'!AC1638)</f>
        <v/>
      </c>
      <c s="72" t="str">
        <f>IF('S.D.PASTE SHEET'!AD1638="","",'S.D.PASTE SHEET'!AD1638)</f>
        <v/>
      </c>
      <c s="74"/>
      <c s="70" t="str">
        <f>IF(AK1638="","",IF(AK1638&gt;0,COUNT($AG$2:AG1638),""))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IF(BC1638="","",IF(BC1638&gt;0,COUNT($AY$2:AY1638),""))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39" spans="1:157" ht="15.75" customHeight="1">
      <c r="A1639" s="72" t="str">
        <f>IF('S.D.PASTE SHEET'!A1639="","",'S.D.PASTE SHEET'!A1639)</f>
        <v/>
      </c>
      <c s="72" t="str">
        <f>IF('S.D.PASTE SHEET'!B1639="","",'S.D.PASTE SHEET'!B1639)</f>
        <v/>
      </c>
      <c s="72" t="str">
        <f>IF('S.D.PASTE SHEET'!C1639="","",'S.D.PASTE SHEET'!C1639)</f>
        <v/>
      </c>
      <c s="73" t="str">
        <f>IF('S.D.PASTE SHEET'!D1639="","",'S.D.PASTE SHEET'!D1639)</f>
        <v/>
      </c>
      <c s="72" t="str">
        <f>IF('S.D.PASTE SHEET'!E1639="","",UPPER('S.D.PASTE SHEET'!E1639))</f>
        <v/>
      </c>
      <c s="72" t="str">
        <f>IF('S.D.PASTE SHEET'!F1639="","",'S.D.PASTE SHEET'!F1639)</f>
        <v/>
      </c>
      <c s="72" t="str">
        <f>IF('S.D.PASTE SHEET'!G1639="","",UPPER('S.D.PASTE SHEET'!G1639))</f>
        <v/>
      </c>
      <c s="72" t="str">
        <f>IF('S.D.PASTE SHEET'!H1639="","",UPPER('S.D.PASTE SHEET'!H1639))</f>
        <v/>
      </c>
      <c s="72" t="str">
        <f>IF('S.D.PASTE SHEET'!I1639="","",'S.D.PASTE SHEET'!I1639)</f>
        <v/>
      </c>
      <c s="73" t="str">
        <f>IF('S.D.PASTE SHEET'!J1639="","",'S.D.PASTE SHEET'!J1639)</f>
        <v/>
      </c>
      <c s="72" t="str">
        <f>IF('S.D.PASTE SHEET'!K1639="","",'S.D.PASTE SHEET'!K1639)</f>
        <v/>
      </c>
      <c s="72" t="str">
        <f>IF('S.D.PASTE SHEET'!L1639="","",'S.D.PASTE SHEET'!L1639)</f>
        <v/>
      </c>
      <c s="72" t="str">
        <f>IF('S.D.PASTE SHEET'!M1639="","",'S.D.PASTE SHEET'!M1639)</f>
        <v/>
      </c>
      <c s="72" t="str">
        <f>IF('S.D.PASTE SHEET'!N1639="","",'S.D.PASTE SHEET'!N1639)</f>
        <v/>
      </c>
      <c s="72" t="str">
        <f>IF('S.D.PASTE SHEET'!O1639="","",'S.D.PASTE SHEET'!O1639)</f>
        <v/>
      </c>
      <c s="72" t="str">
        <f>IF('S.D.PASTE SHEET'!P1639="","",'S.D.PASTE SHEET'!P1639)</f>
        <v/>
      </c>
      <c s="72" t="str">
        <f>IF('S.D.PASTE SHEET'!Q1639="","",'S.D.PASTE SHEET'!Q1639)</f>
        <v/>
      </c>
      <c s="72" t="str">
        <f>IF('S.D.PASTE SHEET'!R1639="","",'S.D.PASTE SHEET'!R1639)</f>
        <v/>
      </c>
      <c s="72" t="str">
        <f>IF('S.D.PASTE SHEET'!S1639="","",'S.D.PASTE SHEET'!S1639)</f>
        <v/>
      </c>
      <c s="72" t="str">
        <f>IF('S.D.PASTE SHEET'!T1639="","",'S.D.PASTE SHEET'!T1639)</f>
        <v/>
      </c>
      <c s="72" t="str">
        <f>IF('S.D.PASTE SHEET'!U1639="","",'S.D.PASTE SHEET'!U1639)</f>
        <v/>
      </c>
      <c s="72" t="str">
        <f>IF('S.D.PASTE SHEET'!V1639="","",'S.D.PASTE SHEET'!V1639)</f>
        <v/>
      </c>
      <c s="72" t="str">
        <f>IF('S.D.PASTE SHEET'!W1639="","",'S.D.PASTE SHEET'!W1639)</f>
        <v/>
      </c>
      <c s="72" t="str">
        <f>IF('S.D.PASTE SHEET'!X1639="","",'S.D.PASTE SHEET'!X1639)</f>
        <v/>
      </c>
      <c s="72" t="str">
        <f>IF('S.D.PASTE SHEET'!Y1639="","",'S.D.PASTE SHEET'!Y1639)</f>
        <v/>
      </c>
      <c s="72" t="str">
        <f>IF('S.D.PASTE SHEET'!Z1639="","",'S.D.PASTE SHEET'!Z1639)</f>
        <v/>
      </c>
      <c s="72" t="str">
        <f>IF('S.D.PASTE SHEET'!AA1639="","",'S.D.PASTE SHEET'!AA1639)</f>
        <v/>
      </c>
      <c s="72" t="str">
        <f>IF('S.D.PASTE SHEET'!AB1639="","",'S.D.PASTE SHEET'!AB1639)</f>
        <v/>
      </c>
      <c s="72" t="str">
        <f>IF('S.D.PASTE SHEET'!AC1639="","",'S.D.PASTE SHEET'!AC1639)</f>
        <v/>
      </c>
      <c s="72" t="str">
        <f>IF('S.D.PASTE SHEET'!AD1639="","",'S.D.PASTE SHEET'!AD1639)</f>
        <v/>
      </c>
      <c s="74"/>
      <c s="70" t="str">
        <f>IF(AK1639="","",IF(AK1639&gt;0,COUNT($AG$2:AG1639),""))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IF(BC1639="","",IF(BC1639&gt;0,COUNT($AY$2:AY1639),""))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0" spans="1:157" ht="15.75" customHeight="1">
      <c r="A1640" s="72" t="str">
        <f>IF('S.D.PASTE SHEET'!A1640="","",'S.D.PASTE SHEET'!A1640)</f>
        <v/>
      </c>
      <c s="72" t="str">
        <f>IF('S.D.PASTE SHEET'!B1640="","",'S.D.PASTE SHEET'!B1640)</f>
        <v/>
      </c>
      <c s="72" t="str">
        <f>IF('S.D.PASTE SHEET'!C1640="","",'S.D.PASTE SHEET'!C1640)</f>
        <v/>
      </c>
      <c s="73" t="str">
        <f>IF('S.D.PASTE SHEET'!D1640="","",'S.D.PASTE SHEET'!D1640)</f>
        <v/>
      </c>
      <c s="72" t="str">
        <f>IF('S.D.PASTE SHEET'!E1640="","",UPPER('S.D.PASTE SHEET'!E1640))</f>
        <v/>
      </c>
      <c s="72" t="str">
        <f>IF('S.D.PASTE SHEET'!F1640="","",'S.D.PASTE SHEET'!F1640)</f>
        <v/>
      </c>
      <c s="72" t="str">
        <f>IF('S.D.PASTE SHEET'!G1640="","",UPPER('S.D.PASTE SHEET'!G1640))</f>
        <v/>
      </c>
      <c s="72" t="str">
        <f>IF('S.D.PASTE SHEET'!H1640="","",UPPER('S.D.PASTE SHEET'!H1640))</f>
        <v/>
      </c>
      <c s="72" t="str">
        <f>IF('S.D.PASTE SHEET'!I1640="","",'S.D.PASTE SHEET'!I1640)</f>
        <v/>
      </c>
      <c s="73" t="str">
        <f>IF('S.D.PASTE SHEET'!J1640="","",'S.D.PASTE SHEET'!J1640)</f>
        <v/>
      </c>
      <c s="72" t="str">
        <f>IF('S.D.PASTE SHEET'!K1640="","",'S.D.PASTE SHEET'!K1640)</f>
        <v/>
      </c>
      <c s="72" t="str">
        <f>IF('S.D.PASTE SHEET'!L1640="","",'S.D.PASTE SHEET'!L1640)</f>
        <v/>
      </c>
      <c s="72" t="str">
        <f>IF('S.D.PASTE SHEET'!M1640="","",'S.D.PASTE SHEET'!M1640)</f>
        <v/>
      </c>
      <c s="72" t="str">
        <f>IF('S.D.PASTE SHEET'!N1640="","",'S.D.PASTE SHEET'!N1640)</f>
        <v/>
      </c>
      <c s="72" t="str">
        <f>IF('S.D.PASTE SHEET'!O1640="","",'S.D.PASTE SHEET'!O1640)</f>
        <v/>
      </c>
      <c s="72" t="str">
        <f>IF('S.D.PASTE SHEET'!P1640="","",'S.D.PASTE SHEET'!P1640)</f>
        <v/>
      </c>
      <c s="72" t="str">
        <f>IF('S.D.PASTE SHEET'!Q1640="","",'S.D.PASTE SHEET'!Q1640)</f>
        <v/>
      </c>
      <c s="72" t="str">
        <f>IF('S.D.PASTE SHEET'!R1640="","",'S.D.PASTE SHEET'!R1640)</f>
        <v/>
      </c>
      <c s="72" t="str">
        <f>IF('S.D.PASTE SHEET'!S1640="","",'S.D.PASTE SHEET'!S1640)</f>
        <v/>
      </c>
      <c s="72" t="str">
        <f>IF('S.D.PASTE SHEET'!T1640="","",'S.D.PASTE SHEET'!T1640)</f>
        <v/>
      </c>
      <c s="72" t="str">
        <f>IF('S.D.PASTE SHEET'!U1640="","",'S.D.PASTE SHEET'!U1640)</f>
        <v/>
      </c>
      <c s="72" t="str">
        <f>IF('S.D.PASTE SHEET'!V1640="","",'S.D.PASTE SHEET'!V1640)</f>
        <v/>
      </c>
      <c s="72" t="str">
        <f>IF('S.D.PASTE SHEET'!W1640="","",'S.D.PASTE SHEET'!W1640)</f>
        <v/>
      </c>
      <c s="72" t="str">
        <f>IF('S.D.PASTE SHEET'!X1640="","",'S.D.PASTE SHEET'!X1640)</f>
        <v/>
      </c>
      <c s="72" t="str">
        <f>IF('S.D.PASTE SHEET'!Y1640="","",'S.D.PASTE SHEET'!Y1640)</f>
        <v/>
      </c>
      <c s="72" t="str">
        <f>IF('S.D.PASTE SHEET'!Z1640="","",'S.D.PASTE SHEET'!Z1640)</f>
        <v/>
      </c>
      <c s="72" t="str">
        <f>IF('S.D.PASTE SHEET'!AA1640="","",'S.D.PASTE SHEET'!AA1640)</f>
        <v/>
      </c>
      <c s="72" t="str">
        <f>IF('S.D.PASTE SHEET'!AB1640="","",'S.D.PASTE SHEET'!AB1640)</f>
        <v/>
      </c>
      <c s="72" t="str">
        <f>IF('S.D.PASTE SHEET'!AC1640="","",'S.D.PASTE SHEET'!AC1640)</f>
        <v/>
      </c>
      <c s="72" t="str">
        <f>IF('S.D.PASTE SHEET'!AD1640="","",'S.D.PASTE SHEET'!AD1640)</f>
        <v/>
      </c>
      <c s="74"/>
      <c s="70" t="str">
        <f>IF(AK1640="","",IF(AK1640&gt;0,COUNT($AG$2:AG1640),""))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IF(BC1640="","",IF(BC1640&gt;0,COUNT($AY$2:AY1640),""))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1" spans="1:157" ht="15.75" customHeight="1">
      <c r="A1641" s="72" t="str">
        <f>IF('S.D.PASTE SHEET'!A1641="","",'S.D.PASTE SHEET'!A1641)</f>
        <v/>
      </c>
      <c s="72" t="str">
        <f>IF('S.D.PASTE SHEET'!B1641="","",'S.D.PASTE SHEET'!B1641)</f>
        <v/>
      </c>
      <c s="72" t="str">
        <f>IF('S.D.PASTE SHEET'!C1641="","",'S.D.PASTE SHEET'!C1641)</f>
        <v/>
      </c>
      <c s="73" t="str">
        <f>IF('S.D.PASTE SHEET'!D1641="","",'S.D.PASTE SHEET'!D1641)</f>
        <v/>
      </c>
      <c s="72" t="str">
        <f>IF('S.D.PASTE SHEET'!E1641="","",UPPER('S.D.PASTE SHEET'!E1641))</f>
        <v/>
      </c>
      <c s="72" t="str">
        <f>IF('S.D.PASTE SHEET'!F1641="","",'S.D.PASTE SHEET'!F1641)</f>
        <v/>
      </c>
      <c s="72" t="str">
        <f>IF('S.D.PASTE SHEET'!G1641="","",UPPER('S.D.PASTE SHEET'!G1641))</f>
        <v/>
      </c>
      <c s="72" t="str">
        <f>IF('S.D.PASTE SHEET'!H1641="","",UPPER('S.D.PASTE SHEET'!H1641))</f>
        <v/>
      </c>
      <c s="72" t="str">
        <f>IF('S.D.PASTE SHEET'!I1641="","",'S.D.PASTE SHEET'!I1641)</f>
        <v/>
      </c>
      <c s="73" t="str">
        <f>IF('S.D.PASTE SHEET'!J1641="","",'S.D.PASTE SHEET'!J1641)</f>
        <v/>
      </c>
      <c s="72" t="str">
        <f>IF('S.D.PASTE SHEET'!K1641="","",'S.D.PASTE SHEET'!K1641)</f>
        <v/>
      </c>
      <c s="72" t="str">
        <f>IF('S.D.PASTE SHEET'!L1641="","",'S.D.PASTE SHEET'!L1641)</f>
        <v/>
      </c>
      <c s="72" t="str">
        <f>IF('S.D.PASTE SHEET'!M1641="","",'S.D.PASTE SHEET'!M1641)</f>
        <v/>
      </c>
      <c s="72" t="str">
        <f>IF('S.D.PASTE SHEET'!N1641="","",'S.D.PASTE SHEET'!N1641)</f>
        <v/>
      </c>
      <c s="72" t="str">
        <f>IF('S.D.PASTE SHEET'!O1641="","",'S.D.PASTE SHEET'!O1641)</f>
        <v/>
      </c>
      <c s="72" t="str">
        <f>IF('S.D.PASTE SHEET'!P1641="","",'S.D.PASTE SHEET'!P1641)</f>
        <v/>
      </c>
      <c s="72" t="str">
        <f>IF('S.D.PASTE SHEET'!Q1641="","",'S.D.PASTE SHEET'!Q1641)</f>
        <v/>
      </c>
      <c s="72" t="str">
        <f>IF('S.D.PASTE SHEET'!R1641="","",'S.D.PASTE SHEET'!R1641)</f>
        <v/>
      </c>
      <c s="72" t="str">
        <f>IF('S.D.PASTE SHEET'!S1641="","",'S.D.PASTE SHEET'!S1641)</f>
        <v/>
      </c>
      <c s="72" t="str">
        <f>IF('S.D.PASTE SHEET'!T1641="","",'S.D.PASTE SHEET'!T1641)</f>
        <v/>
      </c>
      <c s="72" t="str">
        <f>IF('S.D.PASTE SHEET'!U1641="","",'S.D.PASTE SHEET'!U1641)</f>
        <v/>
      </c>
      <c s="72" t="str">
        <f>IF('S.D.PASTE SHEET'!V1641="","",'S.D.PASTE SHEET'!V1641)</f>
        <v/>
      </c>
      <c s="72" t="str">
        <f>IF('S.D.PASTE SHEET'!W1641="","",'S.D.PASTE SHEET'!W1641)</f>
        <v/>
      </c>
      <c s="72" t="str">
        <f>IF('S.D.PASTE SHEET'!X1641="","",'S.D.PASTE SHEET'!X1641)</f>
        <v/>
      </c>
      <c s="72" t="str">
        <f>IF('S.D.PASTE SHEET'!Y1641="","",'S.D.PASTE SHEET'!Y1641)</f>
        <v/>
      </c>
      <c s="72" t="str">
        <f>IF('S.D.PASTE SHEET'!Z1641="","",'S.D.PASTE SHEET'!Z1641)</f>
        <v/>
      </c>
      <c s="72" t="str">
        <f>IF('S.D.PASTE SHEET'!AA1641="","",'S.D.PASTE SHEET'!AA1641)</f>
        <v/>
      </c>
      <c s="72" t="str">
        <f>IF('S.D.PASTE SHEET'!AB1641="","",'S.D.PASTE SHEET'!AB1641)</f>
        <v/>
      </c>
      <c s="72" t="str">
        <f>IF('S.D.PASTE SHEET'!AC1641="","",'S.D.PASTE SHEET'!AC1641)</f>
        <v/>
      </c>
      <c s="72" t="str">
        <f>IF('S.D.PASTE SHEET'!AD1641="","",'S.D.PASTE SHEET'!AD1641)</f>
        <v/>
      </c>
      <c s="74"/>
      <c s="70" t="str">
        <f>IF(AK1641="","",IF(AK1641&gt;0,COUNT($AG$2:AG1641),""))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IF(BC1641="","",IF(BC1641&gt;0,COUNT($AY$2:AY1641),""))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2" spans="1:157" ht="15.75" customHeight="1">
      <c r="A1642" s="72" t="str">
        <f>IF('S.D.PASTE SHEET'!A1642="","",'S.D.PASTE SHEET'!A1642)</f>
        <v/>
      </c>
      <c s="72" t="str">
        <f>IF('S.D.PASTE SHEET'!B1642="","",'S.D.PASTE SHEET'!B1642)</f>
        <v/>
      </c>
      <c s="72" t="str">
        <f>IF('S.D.PASTE SHEET'!C1642="","",'S.D.PASTE SHEET'!C1642)</f>
        <v/>
      </c>
      <c s="73" t="str">
        <f>IF('S.D.PASTE SHEET'!D1642="","",'S.D.PASTE SHEET'!D1642)</f>
        <v/>
      </c>
      <c s="72" t="str">
        <f>IF('S.D.PASTE SHEET'!E1642="","",UPPER('S.D.PASTE SHEET'!E1642))</f>
        <v/>
      </c>
      <c s="72" t="str">
        <f>IF('S.D.PASTE SHEET'!F1642="","",'S.D.PASTE SHEET'!F1642)</f>
        <v/>
      </c>
      <c s="72" t="str">
        <f>IF('S.D.PASTE SHEET'!G1642="","",UPPER('S.D.PASTE SHEET'!G1642))</f>
        <v/>
      </c>
      <c s="72" t="str">
        <f>IF('S.D.PASTE SHEET'!H1642="","",UPPER('S.D.PASTE SHEET'!H1642))</f>
        <v/>
      </c>
      <c s="72" t="str">
        <f>IF('S.D.PASTE SHEET'!I1642="","",'S.D.PASTE SHEET'!I1642)</f>
        <v/>
      </c>
      <c s="73" t="str">
        <f>IF('S.D.PASTE SHEET'!J1642="","",'S.D.PASTE SHEET'!J1642)</f>
        <v/>
      </c>
      <c s="72" t="str">
        <f>IF('S.D.PASTE SHEET'!K1642="","",'S.D.PASTE SHEET'!K1642)</f>
        <v/>
      </c>
      <c s="72" t="str">
        <f>IF('S.D.PASTE SHEET'!L1642="","",'S.D.PASTE SHEET'!L1642)</f>
        <v/>
      </c>
      <c s="72" t="str">
        <f>IF('S.D.PASTE SHEET'!M1642="","",'S.D.PASTE SHEET'!M1642)</f>
        <v/>
      </c>
      <c s="72" t="str">
        <f>IF('S.D.PASTE SHEET'!N1642="","",'S.D.PASTE SHEET'!N1642)</f>
        <v/>
      </c>
      <c s="72" t="str">
        <f>IF('S.D.PASTE SHEET'!O1642="","",'S.D.PASTE SHEET'!O1642)</f>
        <v/>
      </c>
      <c s="72" t="str">
        <f>IF('S.D.PASTE SHEET'!P1642="","",'S.D.PASTE SHEET'!P1642)</f>
        <v/>
      </c>
      <c s="72" t="str">
        <f>IF('S.D.PASTE SHEET'!Q1642="","",'S.D.PASTE SHEET'!Q1642)</f>
        <v/>
      </c>
      <c s="72" t="str">
        <f>IF('S.D.PASTE SHEET'!R1642="","",'S.D.PASTE SHEET'!R1642)</f>
        <v/>
      </c>
      <c s="72" t="str">
        <f>IF('S.D.PASTE SHEET'!S1642="","",'S.D.PASTE SHEET'!S1642)</f>
        <v/>
      </c>
      <c s="72" t="str">
        <f>IF('S.D.PASTE SHEET'!T1642="","",'S.D.PASTE SHEET'!T1642)</f>
        <v/>
      </c>
      <c s="72" t="str">
        <f>IF('S.D.PASTE SHEET'!U1642="","",'S.D.PASTE SHEET'!U1642)</f>
        <v/>
      </c>
      <c s="72" t="str">
        <f>IF('S.D.PASTE SHEET'!V1642="","",'S.D.PASTE SHEET'!V1642)</f>
        <v/>
      </c>
      <c s="72" t="str">
        <f>IF('S.D.PASTE SHEET'!W1642="","",'S.D.PASTE SHEET'!W1642)</f>
        <v/>
      </c>
      <c s="72" t="str">
        <f>IF('S.D.PASTE SHEET'!X1642="","",'S.D.PASTE SHEET'!X1642)</f>
        <v/>
      </c>
      <c s="72" t="str">
        <f>IF('S.D.PASTE SHEET'!Y1642="","",'S.D.PASTE SHEET'!Y1642)</f>
        <v/>
      </c>
      <c s="72" t="str">
        <f>IF('S.D.PASTE SHEET'!Z1642="","",'S.D.PASTE SHEET'!Z1642)</f>
        <v/>
      </c>
      <c s="72" t="str">
        <f>IF('S.D.PASTE SHEET'!AA1642="","",'S.D.PASTE SHEET'!AA1642)</f>
        <v/>
      </c>
      <c s="72" t="str">
        <f>IF('S.D.PASTE SHEET'!AB1642="","",'S.D.PASTE SHEET'!AB1642)</f>
        <v/>
      </c>
      <c s="72" t="str">
        <f>IF('S.D.PASTE SHEET'!AC1642="","",'S.D.PASTE SHEET'!AC1642)</f>
        <v/>
      </c>
      <c s="72" t="str">
        <f>IF('S.D.PASTE SHEET'!AD1642="","",'S.D.PASTE SHEET'!AD1642)</f>
        <v/>
      </c>
      <c s="74"/>
      <c s="70" t="str">
        <f>IF(AK1642="","",IF(AK1642&gt;0,COUNT($AG$2:AG1642),""))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IF(BC1642="","",IF(BC1642&gt;0,COUNT($AY$2:AY1642),""))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3" spans="1:157" ht="15.75" customHeight="1">
      <c r="A1643" s="72" t="str">
        <f>IF('S.D.PASTE SHEET'!A1643="","",'S.D.PASTE SHEET'!A1643)</f>
        <v/>
      </c>
      <c s="72" t="str">
        <f>IF('S.D.PASTE SHEET'!B1643="","",'S.D.PASTE SHEET'!B1643)</f>
        <v/>
      </c>
      <c s="72" t="str">
        <f>IF('S.D.PASTE SHEET'!C1643="","",'S.D.PASTE SHEET'!C1643)</f>
        <v/>
      </c>
      <c s="73" t="str">
        <f>IF('S.D.PASTE SHEET'!D1643="","",'S.D.PASTE SHEET'!D1643)</f>
        <v/>
      </c>
      <c s="72" t="str">
        <f>IF('S.D.PASTE SHEET'!E1643="","",UPPER('S.D.PASTE SHEET'!E1643))</f>
        <v/>
      </c>
      <c s="72" t="str">
        <f>IF('S.D.PASTE SHEET'!F1643="","",'S.D.PASTE SHEET'!F1643)</f>
        <v/>
      </c>
      <c s="72" t="str">
        <f>IF('S.D.PASTE SHEET'!G1643="","",UPPER('S.D.PASTE SHEET'!G1643))</f>
        <v/>
      </c>
      <c s="72" t="str">
        <f>IF('S.D.PASTE SHEET'!H1643="","",UPPER('S.D.PASTE SHEET'!H1643))</f>
        <v/>
      </c>
      <c s="72" t="str">
        <f>IF('S.D.PASTE SHEET'!I1643="","",'S.D.PASTE SHEET'!I1643)</f>
        <v/>
      </c>
      <c s="73" t="str">
        <f>IF('S.D.PASTE SHEET'!J1643="","",'S.D.PASTE SHEET'!J1643)</f>
        <v/>
      </c>
      <c s="72" t="str">
        <f>IF('S.D.PASTE SHEET'!K1643="","",'S.D.PASTE SHEET'!K1643)</f>
        <v/>
      </c>
      <c s="72" t="str">
        <f>IF('S.D.PASTE SHEET'!L1643="","",'S.D.PASTE SHEET'!L1643)</f>
        <v/>
      </c>
      <c s="72" t="str">
        <f>IF('S.D.PASTE SHEET'!M1643="","",'S.D.PASTE SHEET'!M1643)</f>
        <v/>
      </c>
      <c s="72" t="str">
        <f>IF('S.D.PASTE SHEET'!N1643="","",'S.D.PASTE SHEET'!N1643)</f>
        <v/>
      </c>
      <c s="72" t="str">
        <f>IF('S.D.PASTE SHEET'!O1643="","",'S.D.PASTE SHEET'!O1643)</f>
        <v/>
      </c>
      <c s="72" t="str">
        <f>IF('S.D.PASTE SHEET'!P1643="","",'S.D.PASTE SHEET'!P1643)</f>
        <v/>
      </c>
      <c s="72" t="str">
        <f>IF('S.D.PASTE SHEET'!Q1643="","",'S.D.PASTE SHEET'!Q1643)</f>
        <v/>
      </c>
      <c s="72" t="str">
        <f>IF('S.D.PASTE SHEET'!R1643="","",'S.D.PASTE SHEET'!R1643)</f>
        <v/>
      </c>
      <c s="72" t="str">
        <f>IF('S.D.PASTE SHEET'!S1643="","",'S.D.PASTE SHEET'!S1643)</f>
        <v/>
      </c>
      <c s="72" t="str">
        <f>IF('S.D.PASTE SHEET'!T1643="","",'S.D.PASTE SHEET'!T1643)</f>
        <v/>
      </c>
      <c s="72" t="str">
        <f>IF('S.D.PASTE SHEET'!U1643="","",'S.D.PASTE SHEET'!U1643)</f>
        <v/>
      </c>
      <c s="72" t="str">
        <f>IF('S.D.PASTE SHEET'!V1643="","",'S.D.PASTE SHEET'!V1643)</f>
        <v/>
      </c>
      <c s="72" t="str">
        <f>IF('S.D.PASTE SHEET'!W1643="","",'S.D.PASTE SHEET'!W1643)</f>
        <v/>
      </c>
      <c s="72" t="str">
        <f>IF('S.D.PASTE SHEET'!X1643="","",'S.D.PASTE SHEET'!X1643)</f>
        <v/>
      </c>
      <c s="72" t="str">
        <f>IF('S.D.PASTE SHEET'!Y1643="","",'S.D.PASTE SHEET'!Y1643)</f>
        <v/>
      </c>
      <c s="72" t="str">
        <f>IF('S.D.PASTE SHEET'!Z1643="","",'S.D.PASTE SHEET'!Z1643)</f>
        <v/>
      </c>
      <c s="72" t="str">
        <f>IF('S.D.PASTE SHEET'!AA1643="","",'S.D.PASTE SHEET'!AA1643)</f>
        <v/>
      </c>
      <c s="72" t="str">
        <f>IF('S.D.PASTE SHEET'!AB1643="","",'S.D.PASTE SHEET'!AB1643)</f>
        <v/>
      </c>
      <c s="72" t="str">
        <f>IF('S.D.PASTE SHEET'!AC1643="","",'S.D.PASTE SHEET'!AC1643)</f>
        <v/>
      </c>
      <c s="72" t="str">
        <f>IF('S.D.PASTE SHEET'!AD1643="","",'S.D.PASTE SHEET'!AD1643)</f>
        <v/>
      </c>
      <c s="74"/>
      <c s="70" t="str">
        <f>IF(AK1643="","",IF(AK1643&gt;0,COUNT($AG$2:AG1643),""))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IF(BC1643="","",IF(BC1643&gt;0,COUNT($AY$2:AY1643),""))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4" spans="1:157" ht="15.75" customHeight="1">
      <c r="A1644" s="72" t="str">
        <f>IF('S.D.PASTE SHEET'!A1644="","",'S.D.PASTE SHEET'!A1644)</f>
        <v/>
      </c>
      <c s="72" t="str">
        <f>IF('S.D.PASTE SHEET'!B1644="","",'S.D.PASTE SHEET'!B1644)</f>
        <v/>
      </c>
      <c s="72" t="str">
        <f>IF('S.D.PASTE SHEET'!C1644="","",'S.D.PASTE SHEET'!C1644)</f>
        <v/>
      </c>
      <c s="73" t="str">
        <f>IF('S.D.PASTE SHEET'!D1644="","",'S.D.PASTE SHEET'!D1644)</f>
        <v/>
      </c>
      <c s="72" t="str">
        <f>IF('S.D.PASTE SHEET'!E1644="","",UPPER('S.D.PASTE SHEET'!E1644))</f>
        <v/>
      </c>
      <c s="72" t="str">
        <f>IF('S.D.PASTE SHEET'!F1644="","",'S.D.PASTE SHEET'!F1644)</f>
        <v/>
      </c>
      <c s="72" t="str">
        <f>IF('S.D.PASTE SHEET'!G1644="","",UPPER('S.D.PASTE SHEET'!G1644))</f>
        <v/>
      </c>
      <c s="72" t="str">
        <f>IF('S.D.PASTE SHEET'!H1644="","",UPPER('S.D.PASTE SHEET'!H1644))</f>
        <v/>
      </c>
      <c s="72" t="str">
        <f>IF('S.D.PASTE SHEET'!I1644="","",'S.D.PASTE SHEET'!I1644)</f>
        <v/>
      </c>
      <c s="73" t="str">
        <f>IF('S.D.PASTE SHEET'!J1644="","",'S.D.PASTE SHEET'!J1644)</f>
        <v/>
      </c>
      <c s="72" t="str">
        <f>IF('S.D.PASTE SHEET'!K1644="","",'S.D.PASTE SHEET'!K1644)</f>
        <v/>
      </c>
      <c s="72" t="str">
        <f>IF('S.D.PASTE SHEET'!L1644="","",'S.D.PASTE SHEET'!L1644)</f>
        <v/>
      </c>
      <c s="72" t="str">
        <f>IF('S.D.PASTE SHEET'!M1644="","",'S.D.PASTE SHEET'!M1644)</f>
        <v/>
      </c>
      <c s="72" t="str">
        <f>IF('S.D.PASTE SHEET'!N1644="","",'S.D.PASTE SHEET'!N1644)</f>
        <v/>
      </c>
      <c s="72" t="str">
        <f>IF('S.D.PASTE SHEET'!O1644="","",'S.D.PASTE SHEET'!O1644)</f>
        <v/>
      </c>
      <c s="72" t="str">
        <f>IF('S.D.PASTE SHEET'!P1644="","",'S.D.PASTE SHEET'!P1644)</f>
        <v/>
      </c>
      <c s="72" t="str">
        <f>IF('S.D.PASTE SHEET'!Q1644="","",'S.D.PASTE SHEET'!Q1644)</f>
        <v/>
      </c>
      <c s="72" t="str">
        <f>IF('S.D.PASTE SHEET'!R1644="","",'S.D.PASTE SHEET'!R1644)</f>
        <v/>
      </c>
      <c s="72" t="str">
        <f>IF('S.D.PASTE SHEET'!S1644="","",'S.D.PASTE SHEET'!S1644)</f>
        <v/>
      </c>
      <c s="72" t="str">
        <f>IF('S.D.PASTE SHEET'!T1644="","",'S.D.PASTE SHEET'!T1644)</f>
        <v/>
      </c>
      <c s="72" t="str">
        <f>IF('S.D.PASTE SHEET'!U1644="","",'S.D.PASTE SHEET'!U1644)</f>
        <v/>
      </c>
      <c s="72" t="str">
        <f>IF('S.D.PASTE SHEET'!V1644="","",'S.D.PASTE SHEET'!V1644)</f>
        <v/>
      </c>
      <c s="72" t="str">
        <f>IF('S.D.PASTE SHEET'!W1644="","",'S.D.PASTE SHEET'!W1644)</f>
        <v/>
      </c>
      <c s="72" t="str">
        <f>IF('S.D.PASTE SHEET'!X1644="","",'S.D.PASTE SHEET'!X1644)</f>
        <v/>
      </c>
      <c s="72" t="str">
        <f>IF('S.D.PASTE SHEET'!Y1644="","",'S.D.PASTE SHEET'!Y1644)</f>
        <v/>
      </c>
      <c s="72" t="str">
        <f>IF('S.D.PASTE SHEET'!Z1644="","",'S.D.PASTE SHEET'!Z1644)</f>
        <v/>
      </c>
      <c s="72" t="str">
        <f>IF('S.D.PASTE SHEET'!AA1644="","",'S.D.PASTE SHEET'!AA1644)</f>
        <v/>
      </c>
      <c s="72" t="str">
        <f>IF('S.D.PASTE SHEET'!AB1644="","",'S.D.PASTE SHEET'!AB1644)</f>
        <v/>
      </c>
      <c s="72" t="str">
        <f>IF('S.D.PASTE SHEET'!AC1644="","",'S.D.PASTE SHEET'!AC1644)</f>
        <v/>
      </c>
      <c s="72" t="str">
        <f>IF('S.D.PASTE SHEET'!AD1644="","",'S.D.PASTE SHEET'!AD1644)</f>
        <v/>
      </c>
      <c s="74"/>
      <c s="70" t="str">
        <f>IF(AK1644="","",IF(AK1644&gt;0,COUNT($AG$2:AG1644),""))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IF(BC1644="","",IF(BC1644&gt;0,COUNT($AY$2:AY1644),""))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5" spans="1:157" ht="15.75" customHeight="1">
      <c r="A1645" s="72" t="str">
        <f>IF('S.D.PASTE SHEET'!A1645="","",'S.D.PASTE SHEET'!A1645)</f>
        <v/>
      </c>
      <c s="72" t="str">
        <f>IF('S.D.PASTE SHEET'!B1645="","",'S.D.PASTE SHEET'!B1645)</f>
        <v/>
      </c>
      <c s="72" t="str">
        <f>IF('S.D.PASTE SHEET'!C1645="","",'S.D.PASTE SHEET'!C1645)</f>
        <v/>
      </c>
      <c s="73" t="str">
        <f>IF('S.D.PASTE SHEET'!D1645="","",'S.D.PASTE SHEET'!D1645)</f>
        <v/>
      </c>
      <c s="72" t="str">
        <f>IF('S.D.PASTE SHEET'!E1645="","",UPPER('S.D.PASTE SHEET'!E1645))</f>
        <v/>
      </c>
      <c s="72" t="str">
        <f>IF('S.D.PASTE SHEET'!F1645="","",'S.D.PASTE SHEET'!F1645)</f>
        <v/>
      </c>
      <c s="72" t="str">
        <f>IF('S.D.PASTE SHEET'!G1645="","",UPPER('S.D.PASTE SHEET'!G1645))</f>
        <v/>
      </c>
      <c s="72" t="str">
        <f>IF('S.D.PASTE SHEET'!H1645="","",UPPER('S.D.PASTE SHEET'!H1645))</f>
        <v/>
      </c>
      <c s="72" t="str">
        <f>IF('S.D.PASTE SHEET'!I1645="","",'S.D.PASTE SHEET'!I1645)</f>
        <v/>
      </c>
      <c s="73" t="str">
        <f>IF('S.D.PASTE SHEET'!J1645="","",'S.D.PASTE SHEET'!J1645)</f>
        <v/>
      </c>
      <c s="72" t="str">
        <f>IF('S.D.PASTE SHEET'!K1645="","",'S.D.PASTE SHEET'!K1645)</f>
        <v/>
      </c>
      <c s="72" t="str">
        <f>IF('S.D.PASTE SHEET'!L1645="","",'S.D.PASTE SHEET'!L1645)</f>
        <v/>
      </c>
      <c s="72" t="str">
        <f>IF('S.D.PASTE SHEET'!M1645="","",'S.D.PASTE SHEET'!M1645)</f>
        <v/>
      </c>
      <c s="72" t="str">
        <f>IF('S.D.PASTE SHEET'!N1645="","",'S.D.PASTE SHEET'!N1645)</f>
        <v/>
      </c>
      <c s="72" t="str">
        <f>IF('S.D.PASTE SHEET'!O1645="","",'S.D.PASTE SHEET'!O1645)</f>
        <v/>
      </c>
      <c s="72" t="str">
        <f>IF('S.D.PASTE SHEET'!P1645="","",'S.D.PASTE SHEET'!P1645)</f>
        <v/>
      </c>
      <c s="72" t="str">
        <f>IF('S.D.PASTE SHEET'!Q1645="","",'S.D.PASTE SHEET'!Q1645)</f>
        <v/>
      </c>
      <c s="72" t="str">
        <f>IF('S.D.PASTE SHEET'!R1645="","",'S.D.PASTE SHEET'!R1645)</f>
        <v/>
      </c>
      <c s="72" t="str">
        <f>IF('S.D.PASTE SHEET'!S1645="","",'S.D.PASTE SHEET'!S1645)</f>
        <v/>
      </c>
      <c s="72" t="str">
        <f>IF('S.D.PASTE SHEET'!T1645="","",'S.D.PASTE SHEET'!T1645)</f>
        <v/>
      </c>
      <c s="72" t="str">
        <f>IF('S.D.PASTE SHEET'!U1645="","",'S.D.PASTE SHEET'!U1645)</f>
        <v/>
      </c>
      <c s="72" t="str">
        <f>IF('S.D.PASTE SHEET'!V1645="","",'S.D.PASTE SHEET'!V1645)</f>
        <v/>
      </c>
      <c s="72" t="str">
        <f>IF('S.D.PASTE SHEET'!W1645="","",'S.D.PASTE SHEET'!W1645)</f>
        <v/>
      </c>
      <c s="72" t="str">
        <f>IF('S.D.PASTE SHEET'!X1645="","",'S.D.PASTE SHEET'!X1645)</f>
        <v/>
      </c>
      <c s="72" t="str">
        <f>IF('S.D.PASTE SHEET'!Y1645="","",'S.D.PASTE SHEET'!Y1645)</f>
        <v/>
      </c>
      <c s="72" t="str">
        <f>IF('S.D.PASTE SHEET'!Z1645="","",'S.D.PASTE SHEET'!Z1645)</f>
        <v/>
      </c>
      <c s="72" t="str">
        <f>IF('S.D.PASTE SHEET'!AA1645="","",'S.D.PASTE SHEET'!AA1645)</f>
        <v/>
      </c>
      <c s="72" t="str">
        <f>IF('S.D.PASTE SHEET'!AB1645="","",'S.D.PASTE SHEET'!AB1645)</f>
        <v/>
      </c>
      <c s="72" t="str">
        <f>IF('S.D.PASTE SHEET'!AC1645="","",'S.D.PASTE SHEET'!AC1645)</f>
        <v/>
      </c>
      <c s="72" t="str">
        <f>IF('S.D.PASTE SHEET'!AD1645="","",'S.D.PASTE SHEET'!AD1645)</f>
        <v/>
      </c>
      <c s="74"/>
      <c s="70" t="str">
        <f>IF(AK1645="","",IF(AK1645&gt;0,COUNT($AG$2:AG1645),""))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IF(BC1645="","",IF(BC1645&gt;0,COUNT($AY$2:AY1645),""))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6" spans="1:157" ht="15.75" customHeight="1">
      <c r="A1646" s="72" t="str">
        <f>IF('S.D.PASTE SHEET'!A1646="","",'S.D.PASTE SHEET'!A1646)</f>
        <v/>
      </c>
      <c s="72" t="str">
        <f>IF('S.D.PASTE SHEET'!B1646="","",'S.D.PASTE SHEET'!B1646)</f>
        <v/>
      </c>
      <c s="72" t="str">
        <f>IF('S.D.PASTE SHEET'!C1646="","",'S.D.PASTE SHEET'!C1646)</f>
        <v/>
      </c>
      <c s="73" t="str">
        <f>IF('S.D.PASTE SHEET'!D1646="","",'S.D.PASTE SHEET'!D1646)</f>
        <v/>
      </c>
      <c s="72" t="str">
        <f>IF('S.D.PASTE SHEET'!E1646="","",UPPER('S.D.PASTE SHEET'!E1646))</f>
        <v/>
      </c>
      <c s="72" t="str">
        <f>IF('S.D.PASTE SHEET'!F1646="","",'S.D.PASTE SHEET'!F1646)</f>
        <v/>
      </c>
      <c s="72" t="str">
        <f>IF('S.D.PASTE SHEET'!G1646="","",UPPER('S.D.PASTE SHEET'!G1646))</f>
        <v/>
      </c>
      <c s="72" t="str">
        <f>IF('S.D.PASTE SHEET'!H1646="","",UPPER('S.D.PASTE SHEET'!H1646))</f>
        <v/>
      </c>
      <c s="72" t="str">
        <f>IF('S.D.PASTE SHEET'!I1646="","",'S.D.PASTE SHEET'!I1646)</f>
        <v/>
      </c>
      <c s="73" t="str">
        <f>IF('S.D.PASTE SHEET'!J1646="","",'S.D.PASTE SHEET'!J1646)</f>
        <v/>
      </c>
      <c s="72" t="str">
        <f>IF('S.D.PASTE SHEET'!K1646="","",'S.D.PASTE SHEET'!K1646)</f>
        <v/>
      </c>
      <c s="72" t="str">
        <f>IF('S.D.PASTE SHEET'!L1646="","",'S.D.PASTE SHEET'!L1646)</f>
        <v/>
      </c>
      <c s="72" t="str">
        <f>IF('S.D.PASTE SHEET'!M1646="","",'S.D.PASTE SHEET'!M1646)</f>
        <v/>
      </c>
      <c s="72" t="str">
        <f>IF('S.D.PASTE SHEET'!N1646="","",'S.D.PASTE SHEET'!N1646)</f>
        <v/>
      </c>
      <c s="72" t="str">
        <f>IF('S.D.PASTE SHEET'!O1646="","",'S.D.PASTE SHEET'!O1646)</f>
        <v/>
      </c>
      <c s="72" t="str">
        <f>IF('S.D.PASTE SHEET'!P1646="","",'S.D.PASTE SHEET'!P1646)</f>
        <v/>
      </c>
      <c s="72" t="str">
        <f>IF('S.D.PASTE SHEET'!Q1646="","",'S.D.PASTE SHEET'!Q1646)</f>
        <v/>
      </c>
      <c s="72" t="str">
        <f>IF('S.D.PASTE SHEET'!R1646="","",'S.D.PASTE SHEET'!R1646)</f>
        <v/>
      </c>
      <c s="72" t="str">
        <f>IF('S.D.PASTE SHEET'!S1646="","",'S.D.PASTE SHEET'!S1646)</f>
        <v/>
      </c>
      <c s="72" t="str">
        <f>IF('S.D.PASTE SHEET'!T1646="","",'S.D.PASTE SHEET'!T1646)</f>
        <v/>
      </c>
      <c s="72" t="str">
        <f>IF('S.D.PASTE SHEET'!U1646="","",'S.D.PASTE SHEET'!U1646)</f>
        <v/>
      </c>
      <c s="72" t="str">
        <f>IF('S.D.PASTE SHEET'!V1646="","",'S.D.PASTE SHEET'!V1646)</f>
        <v/>
      </c>
      <c s="72" t="str">
        <f>IF('S.D.PASTE SHEET'!W1646="","",'S.D.PASTE SHEET'!W1646)</f>
        <v/>
      </c>
      <c s="72" t="str">
        <f>IF('S.D.PASTE SHEET'!X1646="","",'S.D.PASTE SHEET'!X1646)</f>
        <v/>
      </c>
      <c s="72" t="str">
        <f>IF('S.D.PASTE SHEET'!Y1646="","",'S.D.PASTE SHEET'!Y1646)</f>
        <v/>
      </c>
      <c s="72" t="str">
        <f>IF('S.D.PASTE SHEET'!Z1646="","",'S.D.PASTE SHEET'!Z1646)</f>
        <v/>
      </c>
      <c s="72" t="str">
        <f>IF('S.D.PASTE SHEET'!AA1646="","",'S.D.PASTE SHEET'!AA1646)</f>
        <v/>
      </c>
      <c s="72" t="str">
        <f>IF('S.D.PASTE SHEET'!AB1646="","",'S.D.PASTE SHEET'!AB1646)</f>
        <v/>
      </c>
      <c s="72" t="str">
        <f>IF('S.D.PASTE SHEET'!AC1646="","",'S.D.PASTE SHEET'!AC1646)</f>
        <v/>
      </c>
      <c s="72" t="str">
        <f>IF('S.D.PASTE SHEET'!AD1646="","",'S.D.PASTE SHEET'!AD1646)</f>
        <v/>
      </c>
      <c s="74"/>
      <c s="70" t="str">
        <f>IF(AK1646="","",IF(AK1646&gt;0,COUNT($AG$2:AG1646),""))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IF(BC1646="","",IF(BC1646&gt;0,COUNT($AY$2:AY1646),""))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7" spans="1:157" ht="15.75" customHeight="1">
      <c r="A1647" s="72" t="str">
        <f>IF('S.D.PASTE SHEET'!A1647="","",'S.D.PASTE SHEET'!A1647)</f>
        <v/>
      </c>
      <c s="72" t="str">
        <f>IF('S.D.PASTE SHEET'!B1647="","",'S.D.PASTE SHEET'!B1647)</f>
        <v/>
      </c>
      <c s="72" t="str">
        <f>IF('S.D.PASTE SHEET'!C1647="","",'S.D.PASTE SHEET'!C1647)</f>
        <v/>
      </c>
      <c s="73" t="str">
        <f>IF('S.D.PASTE SHEET'!D1647="","",'S.D.PASTE SHEET'!D1647)</f>
        <v/>
      </c>
      <c s="72" t="str">
        <f>IF('S.D.PASTE SHEET'!E1647="","",UPPER('S.D.PASTE SHEET'!E1647))</f>
        <v/>
      </c>
      <c s="72" t="str">
        <f>IF('S.D.PASTE SHEET'!F1647="","",'S.D.PASTE SHEET'!F1647)</f>
        <v/>
      </c>
      <c s="72" t="str">
        <f>IF('S.D.PASTE SHEET'!G1647="","",UPPER('S.D.PASTE SHEET'!G1647))</f>
        <v/>
      </c>
      <c s="72" t="str">
        <f>IF('S.D.PASTE SHEET'!H1647="","",UPPER('S.D.PASTE SHEET'!H1647))</f>
        <v/>
      </c>
      <c s="72" t="str">
        <f>IF('S.D.PASTE SHEET'!I1647="","",'S.D.PASTE SHEET'!I1647)</f>
        <v/>
      </c>
      <c s="73" t="str">
        <f>IF('S.D.PASTE SHEET'!J1647="","",'S.D.PASTE SHEET'!J1647)</f>
        <v/>
      </c>
      <c s="72" t="str">
        <f>IF('S.D.PASTE SHEET'!K1647="","",'S.D.PASTE SHEET'!K1647)</f>
        <v/>
      </c>
      <c s="72" t="str">
        <f>IF('S.D.PASTE SHEET'!L1647="","",'S.D.PASTE SHEET'!L1647)</f>
        <v/>
      </c>
      <c s="72" t="str">
        <f>IF('S.D.PASTE SHEET'!M1647="","",'S.D.PASTE SHEET'!M1647)</f>
        <v/>
      </c>
      <c s="72" t="str">
        <f>IF('S.D.PASTE SHEET'!N1647="","",'S.D.PASTE SHEET'!N1647)</f>
        <v/>
      </c>
      <c s="72" t="str">
        <f>IF('S.D.PASTE SHEET'!O1647="","",'S.D.PASTE SHEET'!O1647)</f>
        <v/>
      </c>
      <c s="72" t="str">
        <f>IF('S.D.PASTE SHEET'!P1647="","",'S.D.PASTE SHEET'!P1647)</f>
        <v/>
      </c>
      <c s="72" t="str">
        <f>IF('S.D.PASTE SHEET'!Q1647="","",'S.D.PASTE SHEET'!Q1647)</f>
        <v/>
      </c>
      <c s="72" t="str">
        <f>IF('S.D.PASTE SHEET'!R1647="","",'S.D.PASTE SHEET'!R1647)</f>
        <v/>
      </c>
      <c s="72" t="str">
        <f>IF('S.D.PASTE SHEET'!S1647="","",'S.D.PASTE SHEET'!S1647)</f>
        <v/>
      </c>
      <c s="72" t="str">
        <f>IF('S.D.PASTE SHEET'!T1647="","",'S.D.PASTE SHEET'!T1647)</f>
        <v/>
      </c>
      <c s="72" t="str">
        <f>IF('S.D.PASTE SHEET'!U1647="","",'S.D.PASTE SHEET'!U1647)</f>
        <v/>
      </c>
      <c s="72" t="str">
        <f>IF('S.D.PASTE SHEET'!V1647="","",'S.D.PASTE SHEET'!V1647)</f>
        <v/>
      </c>
      <c s="72" t="str">
        <f>IF('S.D.PASTE SHEET'!W1647="","",'S.D.PASTE SHEET'!W1647)</f>
        <v/>
      </c>
      <c s="72" t="str">
        <f>IF('S.D.PASTE SHEET'!X1647="","",'S.D.PASTE SHEET'!X1647)</f>
        <v/>
      </c>
      <c s="72" t="str">
        <f>IF('S.D.PASTE SHEET'!Y1647="","",'S.D.PASTE SHEET'!Y1647)</f>
        <v/>
      </c>
      <c s="72" t="str">
        <f>IF('S.D.PASTE SHEET'!Z1647="","",'S.D.PASTE SHEET'!Z1647)</f>
        <v/>
      </c>
      <c s="72" t="str">
        <f>IF('S.D.PASTE SHEET'!AA1647="","",'S.D.PASTE SHEET'!AA1647)</f>
        <v/>
      </c>
      <c s="72" t="str">
        <f>IF('S.D.PASTE SHEET'!AB1647="","",'S.D.PASTE SHEET'!AB1647)</f>
        <v/>
      </c>
      <c s="72" t="str">
        <f>IF('S.D.PASTE SHEET'!AC1647="","",'S.D.PASTE SHEET'!AC1647)</f>
        <v/>
      </c>
      <c s="72" t="str">
        <f>IF('S.D.PASTE SHEET'!AD1647="","",'S.D.PASTE SHEET'!AD1647)</f>
        <v/>
      </c>
      <c s="74"/>
      <c s="70" t="str">
        <f>IF(AK1647="","",IF(AK1647&gt;0,COUNT($AG$2:AG1647),""))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IF(BC1647="","",IF(BC1647&gt;0,COUNT($AY$2:AY1647),""))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8" spans="1:157" ht="15.75" customHeight="1">
      <c r="A1648" s="72" t="str">
        <f>IF('S.D.PASTE SHEET'!A1648="","",'S.D.PASTE SHEET'!A1648)</f>
        <v/>
      </c>
      <c s="72" t="str">
        <f>IF('S.D.PASTE SHEET'!B1648="","",'S.D.PASTE SHEET'!B1648)</f>
        <v/>
      </c>
      <c s="72" t="str">
        <f>IF('S.D.PASTE SHEET'!C1648="","",'S.D.PASTE SHEET'!C1648)</f>
        <v/>
      </c>
      <c s="73" t="str">
        <f>IF('S.D.PASTE SHEET'!D1648="","",'S.D.PASTE SHEET'!D1648)</f>
        <v/>
      </c>
      <c s="72" t="str">
        <f>IF('S.D.PASTE SHEET'!E1648="","",UPPER('S.D.PASTE SHEET'!E1648))</f>
        <v/>
      </c>
      <c s="72" t="str">
        <f>IF('S.D.PASTE SHEET'!F1648="","",'S.D.PASTE SHEET'!F1648)</f>
        <v/>
      </c>
      <c s="72" t="str">
        <f>IF('S.D.PASTE SHEET'!G1648="","",UPPER('S.D.PASTE SHEET'!G1648))</f>
        <v/>
      </c>
      <c s="72" t="str">
        <f>IF('S.D.PASTE SHEET'!H1648="","",UPPER('S.D.PASTE SHEET'!H1648))</f>
        <v/>
      </c>
      <c s="72" t="str">
        <f>IF('S.D.PASTE SHEET'!I1648="","",'S.D.PASTE SHEET'!I1648)</f>
        <v/>
      </c>
      <c s="73" t="str">
        <f>IF('S.D.PASTE SHEET'!J1648="","",'S.D.PASTE SHEET'!J1648)</f>
        <v/>
      </c>
      <c s="72" t="str">
        <f>IF('S.D.PASTE SHEET'!K1648="","",'S.D.PASTE SHEET'!K1648)</f>
        <v/>
      </c>
      <c s="72" t="str">
        <f>IF('S.D.PASTE SHEET'!L1648="","",'S.D.PASTE SHEET'!L1648)</f>
        <v/>
      </c>
      <c s="72" t="str">
        <f>IF('S.D.PASTE SHEET'!M1648="","",'S.D.PASTE SHEET'!M1648)</f>
        <v/>
      </c>
      <c s="72" t="str">
        <f>IF('S.D.PASTE SHEET'!N1648="","",'S.D.PASTE SHEET'!N1648)</f>
        <v/>
      </c>
      <c s="72" t="str">
        <f>IF('S.D.PASTE SHEET'!O1648="","",'S.D.PASTE SHEET'!O1648)</f>
        <v/>
      </c>
      <c s="72" t="str">
        <f>IF('S.D.PASTE SHEET'!P1648="","",'S.D.PASTE SHEET'!P1648)</f>
        <v/>
      </c>
      <c s="72" t="str">
        <f>IF('S.D.PASTE SHEET'!Q1648="","",'S.D.PASTE SHEET'!Q1648)</f>
        <v/>
      </c>
      <c s="72" t="str">
        <f>IF('S.D.PASTE SHEET'!R1648="","",'S.D.PASTE SHEET'!R1648)</f>
        <v/>
      </c>
      <c s="72" t="str">
        <f>IF('S.D.PASTE SHEET'!S1648="","",'S.D.PASTE SHEET'!S1648)</f>
        <v/>
      </c>
      <c s="72" t="str">
        <f>IF('S.D.PASTE SHEET'!T1648="","",'S.D.PASTE SHEET'!T1648)</f>
        <v/>
      </c>
      <c s="72" t="str">
        <f>IF('S.D.PASTE SHEET'!U1648="","",'S.D.PASTE SHEET'!U1648)</f>
        <v/>
      </c>
      <c s="72" t="str">
        <f>IF('S.D.PASTE SHEET'!V1648="","",'S.D.PASTE SHEET'!V1648)</f>
        <v/>
      </c>
      <c s="72" t="str">
        <f>IF('S.D.PASTE SHEET'!W1648="","",'S.D.PASTE SHEET'!W1648)</f>
        <v/>
      </c>
      <c s="72" t="str">
        <f>IF('S.D.PASTE SHEET'!X1648="","",'S.D.PASTE SHEET'!X1648)</f>
        <v/>
      </c>
      <c s="72" t="str">
        <f>IF('S.D.PASTE SHEET'!Y1648="","",'S.D.PASTE SHEET'!Y1648)</f>
        <v/>
      </c>
      <c s="72" t="str">
        <f>IF('S.D.PASTE SHEET'!Z1648="","",'S.D.PASTE SHEET'!Z1648)</f>
        <v/>
      </c>
      <c s="72" t="str">
        <f>IF('S.D.PASTE SHEET'!AA1648="","",'S.D.PASTE SHEET'!AA1648)</f>
        <v/>
      </c>
      <c s="72" t="str">
        <f>IF('S.D.PASTE SHEET'!AB1648="","",'S.D.PASTE SHEET'!AB1648)</f>
        <v/>
      </c>
      <c s="72" t="str">
        <f>IF('S.D.PASTE SHEET'!AC1648="","",'S.D.PASTE SHEET'!AC1648)</f>
        <v/>
      </c>
      <c s="72" t="str">
        <f>IF('S.D.PASTE SHEET'!AD1648="","",'S.D.PASTE SHEET'!AD1648)</f>
        <v/>
      </c>
      <c s="74"/>
      <c s="70" t="str">
        <f>IF(AK1648="","",IF(AK1648&gt;0,COUNT($AG$2:AG1648),""))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IF(BC1648="","",IF(BC1648&gt;0,COUNT($AY$2:AY1648),""))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49" spans="1:157" ht="15.75" customHeight="1">
      <c r="A1649" s="72" t="str">
        <f>IF('S.D.PASTE SHEET'!A1649="","",'S.D.PASTE SHEET'!A1649)</f>
        <v/>
      </c>
      <c s="72" t="str">
        <f>IF('S.D.PASTE SHEET'!B1649="","",'S.D.PASTE SHEET'!B1649)</f>
        <v/>
      </c>
      <c s="72" t="str">
        <f>IF('S.D.PASTE SHEET'!C1649="","",'S.D.PASTE SHEET'!C1649)</f>
        <v/>
      </c>
      <c s="73" t="str">
        <f>IF('S.D.PASTE SHEET'!D1649="","",'S.D.PASTE SHEET'!D1649)</f>
        <v/>
      </c>
      <c s="72" t="str">
        <f>IF('S.D.PASTE SHEET'!E1649="","",UPPER('S.D.PASTE SHEET'!E1649))</f>
        <v/>
      </c>
      <c s="72" t="str">
        <f>IF('S.D.PASTE SHEET'!F1649="","",'S.D.PASTE SHEET'!F1649)</f>
        <v/>
      </c>
      <c s="72" t="str">
        <f>IF('S.D.PASTE SHEET'!G1649="","",UPPER('S.D.PASTE SHEET'!G1649))</f>
        <v/>
      </c>
      <c s="72" t="str">
        <f>IF('S.D.PASTE SHEET'!H1649="","",UPPER('S.D.PASTE SHEET'!H1649))</f>
        <v/>
      </c>
      <c s="72" t="str">
        <f>IF('S.D.PASTE SHEET'!I1649="","",'S.D.PASTE SHEET'!I1649)</f>
        <v/>
      </c>
      <c s="73" t="str">
        <f>IF('S.D.PASTE SHEET'!J1649="","",'S.D.PASTE SHEET'!J1649)</f>
        <v/>
      </c>
      <c s="72" t="str">
        <f>IF('S.D.PASTE SHEET'!K1649="","",'S.D.PASTE SHEET'!K1649)</f>
        <v/>
      </c>
      <c s="72" t="str">
        <f>IF('S.D.PASTE SHEET'!L1649="","",'S.D.PASTE SHEET'!L1649)</f>
        <v/>
      </c>
      <c s="72" t="str">
        <f>IF('S.D.PASTE SHEET'!M1649="","",'S.D.PASTE SHEET'!M1649)</f>
        <v/>
      </c>
      <c s="72" t="str">
        <f>IF('S.D.PASTE SHEET'!N1649="","",'S.D.PASTE SHEET'!N1649)</f>
        <v/>
      </c>
      <c s="72" t="str">
        <f>IF('S.D.PASTE SHEET'!O1649="","",'S.D.PASTE SHEET'!O1649)</f>
        <v/>
      </c>
      <c s="72" t="str">
        <f>IF('S.D.PASTE SHEET'!P1649="","",'S.D.PASTE SHEET'!P1649)</f>
        <v/>
      </c>
      <c s="72" t="str">
        <f>IF('S.D.PASTE SHEET'!Q1649="","",'S.D.PASTE SHEET'!Q1649)</f>
        <v/>
      </c>
      <c s="72" t="str">
        <f>IF('S.D.PASTE SHEET'!R1649="","",'S.D.PASTE SHEET'!R1649)</f>
        <v/>
      </c>
      <c s="72" t="str">
        <f>IF('S.D.PASTE SHEET'!S1649="","",'S.D.PASTE SHEET'!S1649)</f>
        <v/>
      </c>
      <c s="72" t="str">
        <f>IF('S.D.PASTE SHEET'!T1649="","",'S.D.PASTE SHEET'!T1649)</f>
        <v/>
      </c>
      <c s="72" t="str">
        <f>IF('S.D.PASTE SHEET'!U1649="","",'S.D.PASTE SHEET'!U1649)</f>
        <v/>
      </c>
      <c s="72" t="str">
        <f>IF('S.D.PASTE SHEET'!V1649="","",'S.D.PASTE SHEET'!V1649)</f>
        <v/>
      </c>
      <c s="72" t="str">
        <f>IF('S.D.PASTE SHEET'!W1649="","",'S.D.PASTE SHEET'!W1649)</f>
        <v/>
      </c>
      <c s="72" t="str">
        <f>IF('S.D.PASTE SHEET'!X1649="","",'S.D.PASTE SHEET'!X1649)</f>
        <v/>
      </c>
      <c s="72" t="str">
        <f>IF('S.D.PASTE SHEET'!Y1649="","",'S.D.PASTE SHEET'!Y1649)</f>
        <v/>
      </c>
      <c s="72" t="str">
        <f>IF('S.D.PASTE SHEET'!Z1649="","",'S.D.PASTE SHEET'!Z1649)</f>
        <v/>
      </c>
      <c s="72" t="str">
        <f>IF('S.D.PASTE SHEET'!AA1649="","",'S.D.PASTE SHEET'!AA1649)</f>
        <v/>
      </c>
      <c s="72" t="str">
        <f>IF('S.D.PASTE SHEET'!AB1649="","",'S.D.PASTE SHEET'!AB1649)</f>
        <v/>
      </c>
      <c s="72" t="str">
        <f>IF('S.D.PASTE SHEET'!AC1649="","",'S.D.PASTE SHEET'!AC1649)</f>
        <v/>
      </c>
      <c s="72" t="str">
        <f>IF('S.D.PASTE SHEET'!AD1649="","",'S.D.PASTE SHEET'!AD1649)</f>
        <v/>
      </c>
      <c s="74"/>
      <c s="70" t="str">
        <f>IF(AK1649="","",IF(AK1649&gt;0,COUNT($AG$2:AG1649),""))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IF(BC1649="","",IF(BC1649&gt;0,COUNT($AY$2:AY1649),""))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0" spans="1:157" ht="15.75" customHeight="1">
      <c r="A1650" s="72" t="str">
        <f>IF('S.D.PASTE SHEET'!A1650="","",'S.D.PASTE SHEET'!A1650)</f>
        <v/>
      </c>
      <c s="72" t="str">
        <f>IF('S.D.PASTE SHEET'!B1650="","",'S.D.PASTE SHEET'!B1650)</f>
        <v/>
      </c>
      <c s="72" t="str">
        <f>IF('S.D.PASTE SHEET'!C1650="","",'S.D.PASTE SHEET'!C1650)</f>
        <v/>
      </c>
      <c s="73" t="str">
        <f>IF('S.D.PASTE SHEET'!D1650="","",'S.D.PASTE SHEET'!D1650)</f>
        <v/>
      </c>
      <c s="72" t="str">
        <f>IF('S.D.PASTE SHEET'!E1650="","",UPPER('S.D.PASTE SHEET'!E1650))</f>
        <v/>
      </c>
      <c s="72" t="str">
        <f>IF('S.D.PASTE SHEET'!F1650="","",'S.D.PASTE SHEET'!F1650)</f>
        <v/>
      </c>
      <c s="72" t="str">
        <f>IF('S.D.PASTE SHEET'!G1650="","",UPPER('S.D.PASTE SHEET'!G1650))</f>
        <v/>
      </c>
      <c s="72" t="str">
        <f>IF('S.D.PASTE SHEET'!H1650="","",UPPER('S.D.PASTE SHEET'!H1650))</f>
        <v/>
      </c>
      <c s="72" t="str">
        <f>IF('S.D.PASTE SHEET'!I1650="","",'S.D.PASTE SHEET'!I1650)</f>
        <v/>
      </c>
      <c s="73" t="str">
        <f>IF('S.D.PASTE SHEET'!J1650="","",'S.D.PASTE SHEET'!J1650)</f>
        <v/>
      </c>
      <c s="72" t="str">
        <f>IF('S.D.PASTE SHEET'!K1650="","",'S.D.PASTE SHEET'!K1650)</f>
        <v/>
      </c>
      <c s="72" t="str">
        <f>IF('S.D.PASTE SHEET'!L1650="","",'S.D.PASTE SHEET'!L1650)</f>
        <v/>
      </c>
      <c s="72" t="str">
        <f>IF('S.D.PASTE SHEET'!M1650="","",'S.D.PASTE SHEET'!M1650)</f>
        <v/>
      </c>
      <c s="72" t="str">
        <f>IF('S.D.PASTE SHEET'!N1650="","",'S.D.PASTE SHEET'!N1650)</f>
        <v/>
      </c>
      <c s="72" t="str">
        <f>IF('S.D.PASTE SHEET'!O1650="","",'S.D.PASTE SHEET'!O1650)</f>
        <v/>
      </c>
      <c s="72" t="str">
        <f>IF('S.D.PASTE SHEET'!P1650="","",'S.D.PASTE SHEET'!P1650)</f>
        <v/>
      </c>
      <c s="72" t="str">
        <f>IF('S.D.PASTE SHEET'!Q1650="","",'S.D.PASTE SHEET'!Q1650)</f>
        <v/>
      </c>
      <c s="72" t="str">
        <f>IF('S.D.PASTE SHEET'!R1650="","",'S.D.PASTE SHEET'!R1650)</f>
        <v/>
      </c>
      <c s="72" t="str">
        <f>IF('S.D.PASTE SHEET'!S1650="","",'S.D.PASTE SHEET'!S1650)</f>
        <v/>
      </c>
      <c s="72" t="str">
        <f>IF('S.D.PASTE SHEET'!T1650="","",'S.D.PASTE SHEET'!T1650)</f>
        <v/>
      </c>
      <c s="72" t="str">
        <f>IF('S.D.PASTE SHEET'!U1650="","",'S.D.PASTE SHEET'!U1650)</f>
        <v/>
      </c>
      <c s="72" t="str">
        <f>IF('S.D.PASTE SHEET'!V1650="","",'S.D.PASTE SHEET'!V1650)</f>
        <v/>
      </c>
      <c s="72" t="str">
        <f>IF('S.D.PASTE SHEET'!W1650="","",'S.D.PASTE SHEET'!W1650)</f>
        <v/>
      </c>
      <c s="72" t="str">
        <f>IF('S.D.PASTE SHEET'!X1650="","",'S.D.PASTE SHEET'!X1650)</f>
        <v/>
      </c>
      <c s="72" t="str">
        <f>IF('S.D.PASTE SHEET'!Y1650="","",'S.D.PASTE SHEET'!Y1650)</f>
        <v/>
      </c>
      <c s="72" t="str">
        <f>IF('S.D.PASTE SHEET'!Z1650="","",'S.D.PASTE SHEET'!Z1650)</f>
        <v/>
      </c>
      <c s="72" t="str">
        <f>IF('S.D.PASTE SHEET'!AA1650="","",'S.D.PASTE SHEET'!AA1650)</f>
        <v/>
      </c>
      <c s="72" t="str">
        <f>IF('S.D.PASTE SHEET'!AB1650="","",'S.D.PASTE SHEET'!AB1650)</f>
        <v/>
      </c>
      <c s="72" t="str">
        <f>IF('S.D.PASTE SHEET'!AC1650="","",'S.D.PASTE SHEET'!AC1650)</f>
        <v/>
      </c>
      <c s="72" t="str">
        <f>IF('S.D.PASTE SHEET'!AD1650="","",'S.D.PASTE SHEET'!AD1650)</f>
        <v/>
      </c>
      <c s="74"/>
      <c s="70" t="str">
        <f>IF(AK1650="","",IF(AK1650&gt;0,COUNT($AG$2:AG1650),""))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IF(BC1650="","",IF(BC1650&gt;0,COUNT($AY$2:AY1650),""))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1" spans="1:157" ht="15.75" customHeight="1">
      <c r="A1651" s="72" t="str">
        <f>IF('S.D.PASTE SHEET'!A1651="","",'S.D.PASTE SHEET'!A1651)</f>
        <v/>
      </c>
      <c s="72" t="str">
        <f>IF('S.D.PASTE SHEET'!B1651="","",'S.D.PASTE SHEET'!B1651)</f>
        <v/>
      </c>
      <c s="72" t="str">
        <f>IF('S.D.PASTE SHEET'!C1651="","",'S.D.PASTE SHEET'!C1651)</f>
        <v/>
      </c>
      <c s="73" t="str">
        <f>IF('S.D.PASTE SHEET'!D1651="","",'S.D.PASTE SHEET'!D1651)</f>
        <v/>
      </c>
      <c s="72" t="str">
        <f>IF('S.D.PASTE SHEET'!E1651="","",UPPER('S.D.PASTE SHEET'!E1651))</f>
        <v/>
      </c>
      <c s="72" t="str">
        <f>IF('S.D.PASTE SHEET'!F1651="","",'S.D.PASTE SHEET'!F1651)</f>
        <v/>
      </c>
      <c s="72" t="str">
        <f>IF('S.D.PASTE SHEET'!G1651="","",UPPER('S.D.PASTE SHEET'!G1651))</f>
        <v/>
      </c>
      <c s="72" t="str">
        <f>IF('S.D.PASTE SHEET'!H1651="","",UPPER('S.D.PASTE SHEET'!H1651))</f>
        <v/>
      </c>
      <c s="72" t="str">
        <f>IF('S.D.PASTE SHEET'!I1651="","",'S.D.PASTE SHEET'!I1651)</f>
        <v/>
      </c>
      <c s="73" t="str">
        <f>IF('S.D.PASTE SHEET'!J1651="","",'S.D.PASTE SHEET'!J1651)</f>
        <v/>
      </c>
      <c s="72" t="str">
        <f>IF('S.D.PASTE SHEET'!K1651="","",'S.D.PASTE SHEET'!K1651)</f>
        <v/>
      </c>
      <c s="72" t="str">
        <f>IF('S.D.PASTE SHEET'!L1651="","",'S.D.PASTE SHEET'!L1651)</f>
        <v/>
      </c>
      <c s="72" t="str">
        <f>IF('S.D.PASTE SHEET'!M1651="","",'S.D.PASTE SHEET'!M1651)</f>
        <v/>
      </c>
      <c s="72" t="str">
        <f>IF('S.D.PASTE SHEET'!N1651="","",'S.D.PASTE SHEET'!N1651)</f>
        <v/>
      </c>
      <c s="72" t="str">
        <f>IF('S.D.PASTE SHEET'!O1651="","",'S.D.PASTE SHEET'!O1651)</f>
        <v/>
      </c>
      <c s="72" t="str">
        <f>IF('S.D.PASTE SHEET'!P1651="","",'S.D.PASTE SHEET'!P1651)</f>
        <v/>
      </c>
      <c s="72" t="str">
        <f>IF('S.D.PASTE SHEET'!Q1651="","",'S.D.PASTE SHEET'!Q1651)</f>
        <v/>
      </c>
      <c s="72" t="str">
        <f>IF('S.D.PASTE SHEET'!R1651="","",'S.D.PASTE SHEET'!R1651)</f>
        <v/>
      </c>
      <c s="72" t="str">
        <f>IF('S.D.PASTE SHEET'!S1651="","",'S.D.PASTE SHEET'!S1651)</f>
        <v/>
      </c>
      <c s="72" t="str">
        <f>IF('S.D.PASTE SHEET'!T1651="","",'S.D.PASTE SHEET'!T1651)</f>
        <v/>
      </c>
      <c s="72" t="str">
        <f>IF('S.D.PASTE SHEET'!U1651="","",'S.D.PASTE SHEET'!U1651)</f>
        <v/>
      </c>
      <c s="72" t="str">
        <f>IF('S.D.PASTE SHEET'!V1651="","",'S.D.PASTE SHEET'!V1651)</f>
        <v/>
      </c>
      <c s="72" t="str">
        <f>IF('S.D.PASTE SHEET'!W1651="","",'S.D.PASTE SHEET'!W1651)</f>
        <v/>
      </c>
      <c s="72" t="str">
        <f>IF('S.D.PASTE SHEET'!X1651="","",'S.D.PASTE SHEET'!X1651)</f>
        <v/>
      </c>
      <c s="72" t="str">
        <f>IF('S.D.PASTE SHEET'!Y1651="","",'S.D.PASTE SHEET'!Y1651)</f>
        <v/>
      </c>
      <c s="72" t="str">
        <f>IF('S.D.PASTE SHEET'!Z1651="","",'S.D.PASTE SHEET'!Z1651)</f>
        <v/>
      </c>
      <c s="72" t="str">
        <f>IF('S.D.PASTE SHEET'!AA1651="","",'S.D.PASTE SHEET'!AA1651)</f>
        <v/>
      </c>
      <c s="72" t="str">
        <f>IF('S.D.PASTE SHEET'!AB1651="","",'S.D.PASTE SHEET'!AB1651)</f>
        <v/>
      </c>
      <c s="72" t="str">
        <f>IF('S.D.PASTE SHEET'!AC1651="","",'S.D.PASTE SHEET'!AC1651)</f>
        <v/>
      </c>
      <c s="72" t="str">
        <f>IF('S.D.PASTE SHEET'!AD1651="","",'S.D.PASTE SHEET'!AD1651)</f>
        <v/>
      </c>
      <c s="74"/>
      <c s="70" t="str">
        <f>IF(AK1651="","",IF(AK1651&gt;0,COUNT($AG$2:AG1651),""))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IF(BC1651="","",IF(BC1651&gt;0,COUNT($AY$2:AY1651),""))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2" spans="1:157" ht="15.75" customHeight="1">
      <c r="A1652" s="72" t="str">
        <f>IF('S.D.PASTE SHEET'!A1652="","",'S.D.PASTE SHEET'!A1652)</f>
        <v/>
      </c>
      <c s="72" t="str">
        <f>IF('S.D.PASTE SHEET'!B1652="","",'S.D.PASTE SHEET'!B1652)</f>
        <v/>
      </c>
      <c s="72" t="str">
        <f>IF('S.D.PASTE SHEET'!C1652="","",'S.D.PASTE SHEET'!C1652)</f>
        <v/>
      </c>
      <c s="73" t="str">
        <f>IF('S.D.PASTE SHEET'!D1652="","",'S.D.PASTE SHEET'!D1652)</f>
        <v/>
      </c>
      <c s="72" t="str">
        <f>IF('S.D.PASTE SHEET'!E1652="","",UPPER('S.D.PASTE SHEET'!E1652))</f>
        <v/>
      </c>
      <c s="72" t="str">
        <f>IF('S.D.PASTE SHEET'!F1652="","",'S.D.PASTE SHEET'!F1652)</f>
        <v/>
      </c>
      <c s="72" t="str">
        <f>IF('S.D.PASTE SHEET'!G1652="","",UPPER('S.D.PASTE SHEET'!G1652))</f>
        <v/>
      </c>
      <c s="72" t="str">
        <f>IF('S.D.PASTE SHEET'!H1652="","",UPPER('S.D.PASTE SHEET'!H1652))</f>
        <v/>
      </c>
      <c s="72" t="str">
        <f>IF('S.D.PASTE SHEET'!I1652="","",'S.D.PASTE SHEET'!I1652)</f>
        <v/>
      </c>
      <c s="73" t="str">
        <f>IF('S.D.PASTE SHEET'!J1652="","",'S.D.PASTE SHEET'!J1652)</f>
        <v/>
      </c>
      <c s="72" t="str">
        <f>IF('S.D.PASTE SHEET'!K1652="","",'S.D.PASTE SHEET'!K1652)</f>
        <v/>
      </c>
      <c s="72" t="str">
        <f>IF('S.D.PASTE SHEET'!L1652="","",'S.D.PASTE SHEET'!L1652)</f>
        <v/>
      </c>
      <c s="72" t="str">
        <f>IF('S.D.PASTE SHEET'!M1652="","",'S.D.PASTE SHEET'!M1652)</f>
        <v/>
      </c>
      <c s="72" t="str">
        <f>IF('S.D.PASTE SHEET'!N1652="","",'S.D.PASTE SHEET'!N1652)</f>
        <v/>
      </c>
      <c s="72" t="str">
        <f>IF('S.D.PASTE SHEET'!O1652="","",'S.D.PASTE SHEET'!O1652)</f>
        <v/>
      </c>
      <c s="72" t="str">
        <f>IF('S.D.PASTE SHEET'!P1652="","",'S.D.PASTE SHEET'!P1652)</f>
        <v/>
      </c>
      <c s="72" t="str">
        <f>IF('S.D.PASTE SHEET'!Q1652="","",'S.D.PASTE SHEET'!Q1652)</f>
        <v/>
      </c>
      <c s="72" t="str">
        <f>IF('S.D.PASTE SHEET'!R1652="","",'S.D.PASTE SHEET'!R1652)</f>
        <v/>
      </c>
      <c s="72" t="str">
        <f>IF('S.D.PASTE SHEET'!S1652="","",'S.D.PASTE SHEET'!S1652)</f>
        <v/>
      </c>
      <c s="72" t="str">
        <f>IF('S.D.PASTE SHEET'!T1652="","",'S.D.PASTE SHEET'!T1652)</f>
        <v/>
      </c>
      <c s="72" t="str">
        <f>IF('S.D.PASTE SHEET'!U1652="","",'S.D.PASTE SHEET'!U1652)</f>
        <v/>
      </c>
      <c s="72" t="str">
        <f>IF('S.D.PASTE SHEET'!V1652="","",'S.D.PASTE SHEET'!V1652)</f>
        <v/>
      </c>
      <c s="72" t="str">
        <f>IF('S.D.PASTE SHEET'!W1652="","",'S.D.PASTE SHEET'!W1652)</f>
        <v/>
      </c>
      <c s="72" t="str">
        <f>IF('S.D.PASTE SHEET'!X1652="","",'S.D.PASTE SHEET'!X1652)</f>
        <v/>
      </c>
      <c s="72" t="str">
        <f>IF('S.D.PASTE SHEET'!Y1652="","",'S.D.PASTE SHEET'!Y1652)</f>
        <v/>
      </c>
      <c s="72" t="str">
        <f>IF('S.D.PASTE SHEET'!Z1652="","",'S.D.PASTE SHEET'!Z1652)</f>
        <v/>
      </c>
      <c s="72" t="str">
        <f>IF('S.D.PASTE SHEET'!AA1652="","",'S.D.PASTE SHEET'!AA1652)</f>
        <v/>
      </c>
      <c s="72" t="str">
        <f>IF('S.D.PASTE SHEET'!AB1652="","",'S.D.PASTE SHEET'!AB1652)</f>
        <v/>
      </c>
      <c s="72" t="str">
        <f>IF('S.D.PASTE SHEET'!AC1652="","",'S.D.PASTE SHEET'!AC1652)</f>
        <v/>
      </c>
      <c s="72" t="str">
        <f>IF('S.D.PASTE SHEET'!AD1652="","",'S.D.PASTE SHEET'!AD1652)</f>
        <v/>
      </c>
      <c s="74"/>
      <c s="70" t="str">
        <f>IF(AK1652="","",IF(AK1652&gt;0,COUNT($AG$2:AG1652),""))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IF(BC1652="","",IF(BC1652&gt;0,COUNT($AY$2:AY1652),""))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3" spans="1:157" ht="15.75" customHeight="1">
      <c r="A1653" s="72" t="str">
        <f>IF('S.D.PASTE SHEET'!A1653="","",'S.D.PASTE SHEET'!A1653)</f>
        <v/>
      </c>
      <c s="72" t="str">
        <f>IF('S.D.PASTE SHEET'!B1653="","",'S.D.PASTE SHEET'!B1653)</f>
        <v/>
      </c>
      <c s="72" t="str">
        <f>IF('S.D.PASTE SHEET'!C1653="","",'S.D.PASTE SHEET'!C1653)</f>
        <v/>
      </c>
      <c s="73" t="str">
        <f>IF('S.D.PASTE SHEET'!D1653="","",'S.D.PASTE SHEET'!D1653)</f>
        <v/>
      </c>
      <c s="72" t="str">
        <f>IF('S.D.PASTE SHEET'!E1653="","",UPPER('S.D.PASTE SHEET'!E1653))</f>
        <v/>
      </c>
      <c s="72" t="str">
        <f>IF('S.D.PASTE SHEET'!F1653="","",'S.D.PASTE SHEET'!F1653)</f>
        <v/>
      </c>
      <c s="72" t="str">
        <f>IF('S.D.PASTE SHEET'!G1653="","",UPPER('S.D.PASTE SHEET'!G1653))</f>
        <v/>
      </c>
      <c s="72" t="str">
        <f>IF('S.D.PASTE SHEET'!H1653="","",UPPER('S.D.PASTE SHEET'!H1653))</f>
        <v/>
      </c>
      <c s="72" t="str">
        <f>IF('S.D.PASTE SHEET'!I1653="","",'S.D.PASTE SHEET'!I1653)</f>
        <v/>
      </c>
      <c s="73" t="str">
        <f>IF('S.D.PASTE SHEET'!J1653="","",'S.D.PASTE SHEET'!J1653)</f>
        <v/>
      </c>
      <c s="72" t="str">
        <f>IF('S.D.PASTE SHEET'!K1653="","",'S.D.PASTE SHEET'!K1653)</f>
        <v/>
      </c>
      <c s="72" t="str">
        <f>IF('S.D.PASTE SHEET'!L1653="","",'S.D.PASTE SHEET'!L1653)</f>
        <v/>
      </c>
      <c s="72" t="str">
        <f>IF('S.D.PASTE SHEET'!M1653="","",'S.D.PASTE SHEET'!M1653)</f>
        <v/>
      </c>
      <c s="72" t="str">
        <f>IF('S.D.PASTE SHEET'!N1653="","",'S.D.PASTE SHEET'!N1653)</f>
        <v/>
      </c>
      <c s="72" t="str">
        <f>IF('S.D.PASTE SHEET'!O1653="","",'S.D.PASTE SHEET'!O1653)</f>
        <v/>
      </c>
      <c s="72" t="str">
        <f>IF('S.D.PASTE SHEET'!P1653="","",'S.D.PASTE SHEET'!P1653)</f>
        <v/>
      </c>
      <c s="72" t="str">
        <f>IF('S.D.PASTE SHEET'!Q1653="","",'S.D.PASTE SHEET'!Q1653)</f>
        <v/>
      </c>
      <c s="72" t="str">
        <f>IF('S.D.PASTE SHEET'!R1653="","",'S.D.PASTE SHEET'!R1653)</f>
        <v/>
      </c>
      <c s="72" t="str">
        <f>IF('S.D.PASTE SHEET'!S1653="","",'S.D.PASTE SHEET'!S1653)</f>
        <v/>
      </c>
      <c s="72" t="str">
        <f>IF('S.D.PASTE SHEET'!T1653="","",'S.D.PASTE SHEET'!T1653)</f>
        <v/>
      </c>
      <c s="72" t="str">
        <f>IF('S.D.PASTE SHEET'!U1653="","",'S.D.PASTE SHEET'!U1653)</f>
        <v/>
      </c>
      <c s="72" t="str">
        <f>IF('S.D.PASTE SHEET'!V1653="","",'S.D.PASTE SHEET'!V1653)</f>
        <v/>
      </c>
      <c s="72" t="str">
        <f>IF('S.D.PASTE SHEET'!W1653="","",'S.D.PASTE SHEET'!W1653)</f>
        <v/>
      </c>
      <c s="72" t="str">
        <f>IF('S.D.PASTE SHEET'!X1653="","",'S.D.PASTE SHEET'!X1653)</f>
        <v/>
      </c>
      <c s="72" t="str">
        <f>IF('S.D.PASTE SHEET'!Y1653="","",'S.D.PASTE SHEET'!Y1653)</f>
        <v/>
      </c>
      <c s="72" t="str">
        <f>IF('S.D.PASTE SHEET'!Z1653="","",'S.D.PASTE SHEET'!Z1653)</f>
        <v/>
      </c>
      <c s="72" t="str">
        <f>IF('S.D.PASTE SHEET'!AA1653="","",'S.D.PASTE SHEET'!AA1653)</f>
        <v/>
      </c>
      <c s="72" t="str">
        <f>IF('S.D.PASTE SHEET'!AB1653="","",'S.D.PASTE SHEET'!AB1653)</f>
        <v/>
      </c>
      <c s="72" t="str">
        <f>IF('S.D.PASTE SHEET'!AC1653="","",'S.D.PASTE SHEET'!AC1653)</f>
        <v/>
      </c>
      <c s="72" t="str">
        <f>IF('S.D.PASTE SHEET'!AD1653="","",'S.D.PASTE SHEET'!AD1653)</f>
        <v/>
      </c>
      <c s="74"/>
      <c s="70" t="str">
        <f>IF(AK1653="","",IF(AK1653&gt;0,COUNT($AG$2:AG1653),""))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IF(BC1653="","",IF(BC1653&gt;0,COUNT($AY$2:AY1653),""))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4" spans="1:157" ht="15.75" customHeight="1">
      <c r="A1654" s="72" t="str">
        <f>IF('S.D.PASTE SHEET'!A1654="","",'S.D.PASTE SHEET'!A1654)</f>
        <v/>
      </c>
      <c s="72" t="str">
        <f>IF('S.D.PASTE SHEET'!B1654="","",'S.D.PASTE SHEET'!B1654)</f>
        <v/>
      </c>
      <c s="72" t="str">
        <f>IF('S.D.PASTE SHEET'!C1654="","",'S.D.PASTE SHEET'!C1654)</f>
        <v/>
      </c>
      <c s="73" t="str">
        <f>IF('S.D.PASTE SHEET'!D1654="","",'S.D.PASTE SHEET'!D1654)</f>
        <v/>
      </c>
      <c s="72" t="str">
        <f>IF('S.D.PASTE SHEET'!E1654="","",UPPER('S.D.PASTE SHEET'!E1654))</f>
        <v/>
      </c>
      <c s="72" t="str">
        <f>IF('S.D.PASTE SHEET'!F1654="","",'S.D.PASTE SHEET'!F1654)</f>
        <v/>
      </c>
      <c s="72" t="str">
        <f>IF('S.D.PASTE SHEET'!G1654="","",UPPER('S.D.PASTE SHEET'!G1654))</f>
        <v/>
      </c>
      <c s="72" t="str">
        <f>IF('S.D.PASTE SHEET'!H1654="","",UPPER('S.D.PASTE SHEET'!H1654))</f>
        <v/>
      </c>
      <c s="72" t="str">
        <f>IF('S.D.PASTE SHEET'!I1654="","",'S.D.PASTE SHEET'!I1654)</f>
        <v/>
      </c>
      <c s="73" t="str">
        <f>IF('S.D.PASTE SHEET'!J1654="","",'S.D.PASTE SHEET'!J1654)</f>
        <v/>
      </c>
      <c s="72" t="str">
        <f>IF('S.D.PASTE SHEET'!K1654="","",'S.D.PASTE SHEET'!K1654)</f>
        <v/>
      </c>
      <c s="72" t="str">
        <f>IF('S.D.PASTE SHEET'!L1654="","",'S.D.PASTE SHEET'!L1654)</f>
        <v/>
      </c>
      <c s="72" t="str">
        <f>IF('S.D.PASTE SHEET'!M1654="","",'S.D.PASTE SHEET'!M1654)</f>
        <v/>
      </c>
      <c s="72" t="str">
        <f>IF('S.D.PASTE SHEET'!N1654="","",'S.D.PASTE SHEET'!N1654)</f>
        <v/>
      </c>
      <c s="72" t="str">
        <f>IF('S.D.PASTE SHEET'!O1654="","",'S.D.PASTE SHEET'!O1654)</f>
        <v/>
      </c>
      <c s="72" t="str">
        <f>IF('S.D.PASTE SHEET'!P1654="","",'S.D.PASTE SHEET'!P1654)</f>
        <v/>
      </c>
      <c s="72" t="str">
        <f>IF('S.D.PASTE SHEET'!Q1654="","",'S.D.PASTE SHEET'!Q1654)</f>
        <v/>
      </c>
      <c s="72" t="str">
        <f>IF('S.D.PASTE SHEET'!R1654="","",'S.D.PASTE SHEET'!R1654)</f>
        <v/>
      </c>
      <c s="72" t="str">
        <f>IF('S.D.PASTE SHEET'!S1654="","",'S.D.PASTE SHEET'!S1654)</f>
        <v/>
      </c>
      <c s="72" t="str">
        <f>IF('S.D.PASTE SHEET'!T1654="","",'S.D.PASTE SHEET'!T1654)</f>
        <v/>
      </c>
      <c s="72" t="str">
        <f>IF('S.D.PASTE SHEET'!U1654="","",'S.D.PASTE SHEET'!U1654)</f>
        <v/>
      </c>
      <c s="72" t="str">
        <f>IF('S.D.PASTE SHEET'!V1654="","",'S.D.PASTE SHEET'!V1654)</f>
        <v/>
      </c>
      <c s="72" t="str">
        <f>IF('S.D.PASTE SHEET'!W1654="","",'S.D.PASTE SHEET'!W1654)</f>
        <v/>
      </c>
      <c s="72" t="str">
        <f>IF('S.D.PASTE SHEET'!X1654="","",'S.D.PASTE SHEET'!X1654)</f>
        <v/>
      </c>
      <c s="72" t="str">
        <f>IF('S.D.PASTE SHEET'!Y1654="","",'S.D.PASTE SHEET'!Y1654)</f>
        <v/>
      </c>
      <c s="72" t="str">
        <f>IF('S.D.PASTE SHEET'!Z1654="","",'S.D.PASTE SHEET'!Z1654)</f>
        <v/>
      </c>
      <c s="72" t="str">
        <f>IF('S.D.PASTE SHEET'!AA1654="","",'S.D.PASTE SHEET'!AA1654)</f>
        <v/>
      </c>
      <c s="72" t="str">
        <f>IF('S.D.PASTE SHEET'!AB1654="","",'S.D.PASTE SHEET'!AB1654)</f>
        <v/>
      </c>
      <c s="72" t="str">
        <f>IF('S.D.PASTE SHEET'!AC1654="","",'S.D.PASTE SHEET'!AC1654)</f>
        <v/>
      </c>
      <c s="72" t="str">
        <f>IF('S.D.PASTE SHEET'!AD1654="","",'S.D.PASTE SHEET'!AD1654)</f>
        <v/>
      </c>
      <c s="74"/>
      <c s="70" t="str">
        <f>IF(AK1654="","",IF(AK1654&gt;0,COUNT($AG$2:AG1654),""))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IF(BC1654="","",IF(BC1654&gt;0,COUNT($AY$2:AY1654),""))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5" spans="1:157" ht="15.75" customHeight="1">
      <c r="A1655" s="72" t="str">
        <f>IF('S.D.PASTE SHEET'!A1655="","",'S.D.PASTE SHEET'!A1655)</f>
        <v/>
      </c>
      <c s="72" t="str">
        <f>IF('S.D.PASTE SHEET'!B1655="","",'S.D.PASTE SHEET'!B1655)</f>
        <v/>
      </c>
      <c s="72" t="str">
        <f>IF('S.D.PASTE SHEET'!C1655="","",'S.D.PASTE SHEET'!C1655)</f>
        <v/>
      </c>
      <c s="73" t="str">
        <f>IF('S.D.PASTE SHEET'!D1655="","",'S.D.PASTE SHEET'!D1655)</f>
        <v/>
      </c>
      <c s="72" t="str">
        <f>IF('S.D.PASTE SHEET'!E1655="","",UPPER('S.D.PASTE SHEET'!E1655))</f>
        <v/>
      </c>
      <c s="72" t="str">
        <f>IF('S.D.PASTE SHEET'!F1655="","",'S.D.PASTE SHEET'!F1655)</f>
        <v/>
      </c>
      <c s="72" t="str">
        <f>IF('S.D.PASTE SHEET'!G1655="","",UPPER('S.D.PASTE SHEET'!G1655))</f>
        <v/>
      </c>
      <c s="72" t="str">
        <f>IF('S.D.PASTE SHEET'!H1655="","",UPPER('S.D.PASTE SHEET'!H1655))</f>
        <v/>
      </c>
      <c s="72" t="str">
        <f>IF('S.D.PASTE SHEET'!I1655="","",'S.D.PASTE SHEET'!I1655)</f>
        <v/>
      </c>
      <c s="73" t="str">
        <f>IF('S.D.PASTE SHEET'!J1655="","",'S.D.PASTE SHEET'!J1655)</f>
        <v/>
      </c>
      <c s="72" t="str">
        <f>IF('S.D.PASTE SHEET'!K1655="","",'S.D.PASTE SHEET'!K1655)</f>
        <v/>
      </c>
      <c s="72" t="str">
        <f>IF('S.D.PASTE SHEET'!L1655="","",'S.D.PASTE SHEET'!L1655)</f>
        <v/>
      </c>
      <c s="72" t="str">
        <f>IF('S.D.PASTE SHEET'!M1655="","",'S.D.PASTE SHEET'!M1655)</f>
        <v/>
      </c>
      <c s="72" t="str">
        <f>IF('S.D.PASTE SHEET'!N1655="","",'S.D.PASTE SHEET'!N1655)</f>
        <v/>
      </c>
      <c s="72" t="str">
        <f>IF('S.D.PASTE SHEET'!O1655="","",'S.D.PASTE SHEET'!O1655)</f>
        <v/>
      </c>
      <c s="72" t="str">
        <f>IF('S.D.PASTE SHEET'!P1655="","",'S.D.PASTE SHEET'!P1655)</f>
        <v/>
      </c>
      <c s="72" t="str">
        <f>IF('S.D.PASTE SHEET'!Q1655="","",'S.D.PASTE SHEET'!Q1655)</f>
        <v/>
      </c>
      <c s="72" t="str">
        <f>IF('S.D.PASTE SHEET'!R1655="","",'S.D.PASTE SHEET'!R1655)</f>
        <v/>
      </c>
      <c s="72" t="str">
        <f>IF('S.D.PASTE SHEET'!S1655="","",'S.D.PASTE SHEET'!S1655)</f>
        <v/>
      </c>
      <c s="72" t="str">
        <f>IF('S.D.PASTE SHEET'!T1655="","",'S.D.PASTE SHEET'!T1655)</f>
        <v/>
      </c>
      <c s="72" t="str">
        <f>IF('S.D.PASTE SHEET'!U1655="","",'S.D.PASTE SHEET'!U1655)</f>
        <v/>
      </c>
      <c s="72" t="str">
        <f>IF('S.D.PASTE SHEET'!V1655="","",'S.D.PASTE SHEET'!V1655)</f>
        <v/>
      </c>
      <c s="72" t="str">
        <f>IF('S.D.PASTE SHEET'!W1655="","",'S.D.PASTE SHEET'!W1655)</f>
        <v/>
      </c>
      <c s="72" t="str">
        <f>IF('S.D.PASTE SHEET'!X1655="","",'S.D.PASTE SHEET'!X1655)</f>
        <v/>
      </c>
      <c s="72" t="str">
        <f>IF('S.D.PASTE SHEET'!Y1655="","",'S.D.PASTE SHEET'!Y1655)</f>
        <v/>
      </c>
      <c s="72" t="str">
        <f>IF('S.D.PASTE SHEET'!Z1655="","",'S.D.PASTE SHEET'!Z1655)</f>
        <v/>
      </c>
      <c s="72" t="str">
        <f>IF('S.D.PASTE SHEET'!AA1655="","",'S.D.PASTE SHEET'!AA1655)</f>
        <v/>
      </c>
      <c s="72" t="str">
        <f>IF('S.D.PASTE SHEET'!AB1655="","",'S.D.PASTE SHEET'!AB1655)</f>
        <v/>
      </c>
      <c s="72" t="str">
        <f>IF('S.D.PASTE SHEET'!AC1655="","",'S.D.PASTE SHEET'!AC1655)</f>
        <v/>
      </c>
      <c s="72" t="str">
        <f>IF('S.D.PASTE SHEET'!AD1655="","",'S.D.PASTE SHEET'!AD1655)</f>
        <v/>
      </c>
      <c s="74"/>
      <c s="70" t="str">
        <f>IF(AK1655="","",IF(AK1655&gt;0,COUNT($AG$2:AG1655),""))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IF(BC1655="","",IF(BC1655&gt;0,COUNT($AY$2:AY1655),""))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6" spans="1:157" ht="15.75" customHeight="1">
      <c r="A1656" s="72" t="str">
        <f>IF('S.D.PASTE SHEET'!A1656="","",'S.D.PASTE SHEET'!A1656)</f>
        <v/>
      </c>
      <c s="72" t="str">
        <f>IF('S.D.PASTE SHEET'!B1656="","",'S.D.PASTE SHEET'!B1656)</f>
        <v/>
      </c>
      <c s="72" t="str">
        <f>IF('S.D.PASTE SHEET'!C1656="","",'S.D.PASTE SHEET'!C1656)</f>
        <v/>
      </c>
      <c s="73" t="str">
        <f>IF('S.D.PASTE SHEET'!D1656="","",'S.D.PASTE SHEET'!D1656)</f>
        <v/>
      </c>
      <c s="72" t="str">
        <f>IF('S.D.PASTE SHEET'!E1656="","",UPPER('S.D.PASTE SHEET'!E1656))</f>
        <v/>
      </c>
      <c s="72" t="str">
        <f>IF('S.D.PASTE SHEET'!F1656="","",'S.D.PASTE SHEET'!F1656)</f>
        <v/>
      </c>
      <c s="72" t="str">
        <f>IF('S.D.PASTE SHEET'!G1656="","",UPPER('S.D.PASTE SHEET'!G1656))</f>
        <v/>
      </c>
      <c s="72" t="str">
        <f>IF('S.D.PASTE SHEET'!H1656="","",UPPER('S.D.PASTE SHEET'!H1656))</f>
        <v/>
      </c>
      <c s="72" t="str">
        <f>IF('S.D.PASTE SHEET'!I1656="","",'S.D.PASTE SHEET'!I1656)</f>
        <v/>
      </c>
      <c s="73" t="str">
        <f>IF('S.D.PASTE SHEET'!J1656="","",'S.D.PASTE SHEET'!J1656)</f>
        <v/>
      </c>
      <c s="72" t="str">
        <f>IF('S.D.PASTE SHEET'!K1656="","",'S.D.PASTE SHEET'!K1656)</f>
        <v/>
      </c>
      <c s="72" t="str">
        <f>IF('S.D.PASTE SHEET'!L1656="","",'S.D.PASTE SHEET'!L1656)</f>
        <v/>
      </c>
      <c s="72" t="str">
        <f>IF('S.D.PASTE SHEET'!M1656="","",'S.D.PASTE SHEET'!M1656)</f>
        <v/>
      </c>
      <c s="72" t="str">
        <f>IF('S.D.PASTE SHEET'!N1656="","",'S.D.PASTE SHEET'!N1656)</f>
        <v/>
      </c>
      <c s="72" t="str">
        <f>IF('S.D.PASTE SHEET'!O1656="","",'S.D.PASTE SHEET'!O1656)</f>
        <v/>
      </c>
      <c s="72" t="str">
        <f>IF('S.D.PASTE SHEET'!P1656="","",'S.D.PASTE SHEET'!P1656)</f>
        <v/>
      </c>
      <c s="72" t="str">
        <f>IF('S.D.PASTE SHEET'!Q1656="","",'S.D.PASTE SHEET'!Q1656)</f>
        <v/>
      </c>
      <c s="72" t="str">
        <f>IF('S.D.PASTE SHEET'!R1656="","",'S.D.PASTE SHEET'!R1656)</f>
        <v/>
      </c>
      <c s="72" t="str">
        <f>IF('S.D.PASTE SHEET'!S1656="","",'S.D.PASTE SHEET'!S1656)</f>
        <v/>
      </c>
      <c s="72" t="str">
        <f>IF('S.D.PASTE SHEET'!T1656="","",'S.D.PASTE SHEET'!T1656)</f>
        <v/>
      </c>
      <c s="72" t="str">
        <f>IF('S.D.PASTE SHEET'!U1656="","",'S.D.PASTE SHEET'!U1656)</f>
        <v/>
      </c>
      <c s="72" t="str">
        <f>IF('S.D.PASTE SHEET'!V1656="","",'S.D.PASTE SHEET'!V1656)</f>
        <v/>
      </c>
      <c s="72" t="str">
        <f>IF('S.D.PASTE SHEET'!W1656="","",'S.D.PASTE SHEET'!W1656)</f>
        <v/>
      </c>
      <c s="72" t="str">
        <f>IF('S.D.PASTE SHEET'!X1656="","",'S.D.PASTE SHEET'!X1656)</f>
        <v/>
      </c>
      <c s="72" t="str">
        <f>IF('S.D.PASTE SHEET'!Y1656="","",'S.D.PASTE SHEET'!Y1656)</f>
        <v/>
      </c>
      <c s="72" t="str">
        <f>IF('S.D.PASTE SHEET'!Z1656="","",'S.D.PASTE SHEET'!Z1656)</f>
        <v/>
      </c>
      <c s="72" t="str">
        <f>IF('S.D.PASTE SHEET'!AA1656="","",'S.D.PASTE SHEET'!AA1656)</f>
        <v/>
      </c>
      <c s="72" t="str">
        <f>IF('S.D.PASTE SHEET'!AB1656="","",'S.D.PASTE SHEET'!AB1656)</f>
        <v/>
      </c>
      <c s="72" t="str">
        <f>IF('S.D.PASTE SHEET'!AC1656="","",'S.D.PASTE SHEET'!AC1656)</f>
        <v/>
      </c>
      <c s="72" t="str">
        <f>IF('S.D.PASTE SHEET'!AD1656="","",'S.D.PASTE SHEET'!AD1656)</f>
        <v/>
      </c>
      <c s="74"/>
      <c s="70" t="str">
        <f>IF(AK1656="","",IF(AK1656&gt;0,COUNT($AG$2:AG1656),""))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IF(BC1656="","",IF(BC1656&gt;0,COUNT($AY$2:AY1656),""))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7" spans="1:157" ht="15.75" customHeight="1">
      <c r="A1657" s="72" t="str">
        <f>IF('S.D.PASTE SHEET'!A1657="","",'S.D.PASTE SHEET'!A1657)</f>
        <v/>
      </c>
      <c s="72" t="str">
        <f>IF('S.D.PASTE SHEET'!B1657="","",'S.D.PASTE SHEET'!B1657)</f>
        <v/>
      </c>
      <c s="72" t="str">
        <f>IF('S.D.PASTE SHEET'!C1657="","",'S.D.PASTE SHEET'!C1657)</f>
        <v/>
      </c>
      <c s="73" t="str">
        <f>IF('S.D.PASTE SHEET'!D1657="","",'S.D.PASTE SHEET'!D1657)</f>
        <v/>
      </c>
      <c s="72" t="str">
        <f>IF('S.D.PASTE SHEET'!E1657="","",UPPER('S.D.PASTE SHEET'!E1657))</f>
        <v/>
      </c>
      <c s="72" t="str">
        <f>IF('S.D.PASTE SHEET'!F1657="","",'S.D.PASTE SHEET'!F1657)</f>
        <v/>
      </c>
      <c s="72" t="str">
        <f>IF('S.D.PASTE SHEET'!G1657="","",UPPER('S.D.PASTE SHEET'!G1657))</f>
        <v/>
      </c>
      <c s="72" t="str">
        <f>IF('S.D.PASTE SHEET'!H1657="","",UPPER('S.D.PASTE SHEET'!H1657))</f>
        <v/>
      </c>
      <c s="72" t="str">
        <f>IF('S.D.PASTE SHEET'!I1657="","",'S.D.PASTE SHEET'!I1657)</f>
        <v/>
      </c>
      <c s="73" t="str">
        <f>IF('S.D.PASTE SHEET'!J1657="","",'S.D.PASTE SHEET'!J1657)</f>
        <v/>
      </c>
      <c s="72" t="str">
        <f>IF('S.D.PASTE SHEET'!K1657="","",'S.D.PASTE SHEET'!K1657)</f>
        <v/>
      </c>
      <c s="72" t="str">
        <f>IF('S.D.PASTE SHEET'!L1657="","",'S.D.PASTE SHEET'!L1657)</f>
        <v/>
      </c>
      <c s="72" t="str">
        <f>IF('S.D.PASTE SHEET'!M1657="","",'S.D.PASTE SHEET'!M1657)</f>
        <v/>
      </c>
      <c s="72" t="str">
        <f>IF('S.D.PASTE SHEET'!N1657="","",'S.D.PASTE SHEET'!N1657)</f>
        <v/>
      </c>
      <c s="72" t="str">
        <f>IF('S.D.PASTE SHEET'!O1657="","",'S.D.PASTE SHEET'!O1657)</f>
        <v/>
      </c>
      <c s="72" t="str">
        <f>IF('S.D.PASTE SHEET'!P1657="","",'S.D.PASTE SHEET'!P1657)</f>
        <v/>
      </c>
      <c s="72" t="str">
        <f>IF('S.D.PASTE SHEET'!Q1657="","",'S.D.PASTE SHEET'!Q1657)</f>
        <v/>
      </c>
      <c s="72" t="str">
        <f>IF('S.D.PASTE SHEET'!R1657="","",'S.D.PASTE SHEET'!R1657)</f>
        <v/>
      </c>
      <c s="72" t="str">
        <f>IF('S.D.PASTE SHEET'!S1657="","",'S.D.PASTE SHEET'!S1657)</f>
        <v/>
      </c>
      <c s="72" t="str">
        <f>IF('S.D.PASTE SHEET'!T1657="","",'S.D.PASTE SHEET'!T1657)</f>
        <v/>
      </c>
      <c s="72" t="str">
        <f>IF('S.D.PASTE SHEET'!U1657="","",'S.D.PASTE SHEET'!U1657)</f>
        <v/>
      </c>
      <c s="72" t="str">
        <f>IF('S.D.PASTE SHEET'!V1657="","",'S.D.PASTE SHEET'!V1657)</f>
        <v/>
      </c>
      <c s="72" t="str">
        <f>IF('S.D.PASTE SHEET'!W1657="","",'S.D.PASTE SHEET'!W1657)</f>
        <v/>
      </c>
      <c s="72" t="str">
        <f>IF('S.D.PASTE SHEET'!X1657="","",'S.D.PASTE SHEET'!X1657)</f>
        <v/>
      </c>
      <c s="72" t="str">
        <f>IF('S.D.PASTE SHEET'!Y1657="","",'S.D.PASTE SHEET'!Y1657)</f>
        <v/>
      </c>
      <c s="72" t="str">
        <f>IF('S.D.PASTE SHEET'!Z1657="","",'S.D.PASTE SHEET'!Z1657)</f>
        <v/>
      </c>
      <c s="72" t="str">
        <f>IF('S.D.PASTE SHEET'!AA1657="","",'S.D.PASTE SHEET'!AA1657)</f>
        <v/>
      </c>
      <c s="72" t="str">
        <f>IF('S.D.PASTE SHEET'!AB1657="","",'S.D.PASTE SHEET'!AB1657)</f>
        <v/>
      </c>
      <c s="72" t="str">
        <f>IF('S.D.PASTE SHEET'!AC1657="","",'S.D.PASTE SHEET'!AC1657)</f>
        <v/>
      </c>
      <c s="72" t="str">
        <f>IF('S.D.PASTE SHEET'!AD1657="","",'S.D.PASTE SHEET'!AD1657)</f>
        <v/>
      </c>
      <c s="74"/>
      <c s="70" t="str">
        <f>IF(AK1657="","",IF(AK1657&gt;0,COUNT($AG$2:AG1657),""))</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IF(BC1657="","",IF(BC1657&gt;0,COUNT($AY$2:AY1657),""))</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8" spans="1:157" ht="15.75" customHeight="1">
      <c r="A1658" s="72" t="str">
        <f>IF('S.D.PASTE SHEET'!A1658="","",'S.D.PASTE SHEET'!A1658)</f>
        <v/>
      </c>
      <c s="72" t="str">
        <f>IF('S.D.PASTE SHEET'!B1658="","",'S.D.PASTE SHEET'!B1658)</f>
        <v/>
      </c>
      <c s="72" t="str">
        <f>IF('S.D.PASTE SHEET'!C1658="","",'S.D.PASTE SHEET'!C1658)</f>
        <v/>
      </c>
      <c s="73" t="str">
        <f>IF('S.D.PASTE SHEET'!D1658="","",'S.D.PASTE SHEET'!D1658)</f>
        <v/>
      </c>
      <c s="72" t="str">
        <f>IF('S.D.PASTE SHEET'!E1658="","",UPPER('S.D.PASTE SHEET'!E1658))</f>
        <v/>
      </c>
      <c s="72" t="str">
        <f>IF('S.D.PASTE SHEET'!F1658="","",'S.D.PASTE SHEET'!F1658)</f>
        <v/>
      </c>
      <c s="72" t="str">
        <f>IF('S.D.PASTE SHEET'!G1658="","",UPPER('S.D.PASTE SHEET'!G1658))</f>
        <v/>
      </c>
      <c s="72" t="str">
        <f>IF('S.D.PASTE SHEET'!H1658="","",UPPER('S.D.PASTE SHEET'!H1658))</f>
        <v/>
      </c>
      <c s="72" t="str">
        <f>IF('S.D.PASTE SHEET'!I1658="","",'S.D.PASTE SHEET'!I1658)</f>
        <v/>
      </c>
      <c s="73" t="str">
        <f>IF('S.D.PASTE SHEET'!J1658="","",'S.D.PASTE SHEET'!J1658)</f>
        <v/>
      </c>
      <c s="72" t="str">
        <f>IF('S.D.PASTE SHEET'!K1658="","",'S.D.PASTE SHEET'!K1658)</f>
        <v/>
      </c>
      <c s="72" t="str">
        <f>IF('S.D.PASTE SHEET'!L1658="","",'S.D.PASTE SHEET'!L1658)</f>
        <v/>
      </c>
      <c s="72" t="str">
        <f>IF('S.D.PASTE SHEET'!M1658="","",'S.D.PASTE SHEET'!M1658)</f>
        <v/>
      </c>
      <c s="72" t="str">
        <f>IF('S.D.PASTE SHEET'!N1658="","",'S.D.PASTE SHEET'!N1658)</f>
        <v/>
      </c>
      <c s="72" t="str">
        <f>IF('S.D.PASTE SHEET'!O1658="","",'S.D.PASTE SHEET'!O1658)</f>
        <v/>
      </c>
      <c s="72" t="str">
        <f>IF('S.D.PASTE SHEET'!P1658="","",'S.D.PASTE SHEET'!P1658)</f>
        <v/>
      </c>
      <c s="72" t="str">
        <f>IF('S.D.PASTE SHEET'!Q1658="","",'S.D.PASTE SHEET'!Q1658)</f>
        <v/>
      </c>
      <c s="72" t="str">
        <f>IF('S.D.PASTE SHEET'!R1658="","",'S.D.PASTE SHEET'!R1658)</f>
        <v/>
      </c>
      <c s="72" t="str">
        <f>IF('S.D.PASTE SHEET'!S1658="","",'S.D.PASTE SHEET'!S1658)</f>
        <v/>
      </c>
      <c s="72" t="str">
        <f>IF('S.D.PASTE SHEET'!T1658="","",'S.D.PASTE SHEET'!T1658)</f>
        <v/>
      </c>
      <c s="72" t="str">
        <f>IF('S.D.PASTE SHEET'!U1658="","",'S.D.PASTE SHEET'!U1658)</f>
        <v/>
      </c>
      <c s="72" t="str">
        <f>IF('S.D.PASTE SHEET'!V1658="","",'S.D.PASTE SHEET'!V1658)</f>
        <v/>
      </c>
      <c s="72" t="str">
        <f>IF('S.D.PASTE SHEET'!W1658="","",'S.D.PASTE SHEET'!W1658)</f>
        <v/>
      </c>
      <c s="72" t="str">
        <f>IF('S.D.PASTE SHEET'!X1658="","",'S.D.PASTE SHEET'!X1658)</f>
        <v/>
      </c>
      <c s="72" t="str">
        <f>IF('S.D.PASTE SHEET'!Y1658="","",'S.D.PASTE SHEET'!Y1658)</f>
        <v/>
      </c>
      <c s="72" t="str">
        <f>IF('S.D.PASTE SHEET'!Z1658="","",'S.D.PASTE SHEET'!Z1658)</f>
        <v/>
      </c>
      <c s="72" t="str">
        <f>IF('S.D.PASTE SHEET'!AA1658="","",'S.D.PASTE SHEET'!AA1658)</f>
        <v/>
      </c>
      <c s="72" t="str">
        <f>IF('S.D.PASTE SHEET'!AB1658="","",'S.D.PASTE SHEET'!AB1658)</f>
        <v/>
      </c>
      <c s="72" t="str">
        <f>IF('S.D.PASTE SHEET'!AC1658="","",'S.D.PASTE SHEET'!AC1658)</f>
        <v/>
      </c>
      <c s="72" t="str">
        <f>IF('S.D.PASTE SHEET'!AD1658="","",'S.D.PASTE SHEET'!AD1658)</f>
        <v/>
      </c>
      <c s="74"/>
      <c s="70" t="str">
        <f>IF(AK1658="","",IF(AK1658&gt;0,COUNT($AG$2:AG1658),""))</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IF(BC1658="","",IF(BC1658&gt;0,COUNT($AY$2:AY1658),""))</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59" spans="1:157" ht="15.75" customHeight="1">
      <c r="A1659" s="72" t="str">
        <f>IF('S.D.PASTE SHEET'!A1659="","",'S.D.PASTE SHEET'!A1659)</f>
        <v/>
      </c>
      <c s="72" t="str">
        <f>IF('S.D.PASTE SHEET'!B1659="","",'S.D.PASTE SHEET'!B1659)</f>
        <v/>
      </c>
      <c s="72" t="str">
        <f>IF('S.D.PASTE SHEET'!C1659="","",'S.D.PASTE SHEET'!C1659)</f>
        <v/>
      </c>
      <c s="73" t="str">
        <f>IF('S.D.PASTE SHEET'!D1659="","",'S.D.PASTE SHEET'!D1659)</f>
        <v/>
      </c>
      <c s="72" t="str">
        <f>IF('S.D.PASTE SHEET'!E1659="","",UPPER('S.D.PASTE SHEET'!E1659))</f>
        <v/>
      </c>
      <c s="72" t="str">
        <f>IF('S.D.PASTE SHEET'!F1659="","",'S.D.PASTE SHEET'!F1659)</f>
        <v/>
      </c>
      <c s="72" t="str">
        <f>IF('S.D.PASTE SHEET'!G1659="","",UPPER('S.D.PASTE SHEET'!G1659))</f>
        <v/>
      </c>
      <c s="72" t="str">
        <f>IF('S.D.PASTE SHEET'!H1659="","",UPPER('S.D.PASTE SHEET'!H1659))</f>
        <v/>
      </c>
      <c s="72" t="str">
        <f>IF('S.D.PASTE SHEET'!I1659="","",'S.D.PASTE SHEET'!I1659)</f>
        <v/>
      </c>
      <c s="73" t="str">
        <f>IF('S.D.PASTE SHEET'!J1659="","",'S.D.PASTE SHEET'!J1659)</f>
        <v/>
      </c>
      <c s="72" t="str">
        <f>IF('S.D.PASTE SHEET'!K1659="","",'S.D.PASTE SHEET'!K1659)</f>
        <v/>
      </c>
      <c s="72" t="str">
        <f>IF('S.D.PASTE SHEET'!L1659="","",'S.D.PASTE SHEET'!L1659)</f>
        <v/>
      </c>
      <c s="72" t="str">
        <f>IF('S.D.PASTE SHEET'!M1659="","",'S.D.PASTE SHEET'!M1659)</f>
        <v/>
      </c>
      <c s="72" t="str">
        <f>IF('S.D.PASTE SHEET'!N1659="","",'S.D.PASTE SHEET'!N1659)</f>
        <v/>
      </c>
      <c s="72" t="str">
        <f>IF('S.D.PASTE SHEET'!O1659="","",'S.D.PASTE SHEET'!O1659)</f>
        <v/>
      </c>
      <c s="72" t="str">
        <f>IF('S.D.PASTE SHEET'!P1659="","",'S.D.PASTE SHEET'!P1659)</f>
        <v/>
      </c>
      <c s="72" t="str">
        <f>IF('S.D.PASTE SHEET'!Q1659="","",'S.D.PASTE SHEET'!Q1659)</f>
        <v/>
      </c>
      <c s="72" t="str">
        <f>IF('S.D.PASTE SHEET'!R1659="","",'S.D.PASTE SHEET'!R1659)</f>
        <v/>
      </c>
      <c s="72" t="str">
        <f>IF('S.D.PASTE SHEET'!S1659="","",'S.D.PASTE SHEET'!S1659)</f>
        <v/>
      </c>
      <c s="72" t="str">
        <f>IF('S.D.PASTE SHEET'!T1659="","",'S.D.PASTE SHEET'!T1659)</f>
        <v/>
      </c>
      <c s="72" t="str">
        <f>IF('S.D.PASTE SHEET'!U1659="","",'S.D.PASTE SHEET'!U1659)</f>
        <v/>
      </c>
      <c s="72" t="str">
        <f>IF('S.D.PASTE SHEET'!V1659="","",'S.D.PASTE SHEET'!V1659)</f>
        <v/>
      </c>
      <c s="72" t="str">
        <f>IF('S.D.PASTE SHEET'!W1659="","",'S.D.PASTE SHEET'!W1659)</f>
        <v/>
      </c>
      <c s="72" t="str">
        <f>IF('S.D.PASTE SHEET'!X1659="","",'S.D.PASTE SHEET'!X1659)</f>
        <v/>
      </c>
      <c s="72" t="str">
        <f>IF('S.D.PASTE SHEET'!Y1659="","",'S.D.PASTE SHEET'!Y1659)</f>
        <v/>
      </c>
      <c s="72" t="str">
        <f>IF('S.D.PASTE SHEET'!Z1659="","",'S.D.PASTE SHEET'!Z1659)</f>
        <v/>
      </c>
      <c s="72" t="str">
        <f>IF('S.D.PASTE SHEET'!AA1659="","",'S.D.PASTE SHEET'!AA1659)</f>
        <v/>
      </c>
      <c s="72" t="str">
        <f>IF('S.D.PASTE SHEET'!AB1659="","",'S.D.PASTE SHEET'!AB1659)</f>
        <v/>
      </c>
      <c s="72" t="str">
        <f>IF('S.D.PASTE SHEET'!AC1659="","",'S.D.PASTE SHEET'!AC1659)</f>
        <v/>
      </c>
      <c s="72" t="str">
        <f>IF('S.D.PASTE SHEET'!AD1659="","",'S.D.PASTE SHEET'!AD1659)</f>
        <v/>
      </c>
      <c s="74"/>
      <c s="70" t="str">
        <f>IF(AK1659="","",IF(AK1659&gt;0,COUNT($AG$2:AG1659),""))</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IF(BC1659="","",IF(BC1659&gt;0,COUNT($AY$2:AY1659),""))</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0" spans="1:157" ht="15.75" customHeight="1">
      <c r="A1660" s="72" t="str">
        <f>IF('S.D.PASTE SHEET'!A1660="","",'S.D.PASTE SHEET'!A1660)</f>
        <v/>
      </c>
      <c s="72" t="str">
        <f>IF('S.D.PASTE SHEET'!B1660="","",'S.D.PASTE SHEET'!B1660)</f>
        <v/>
      </c>
      <c s="72" t="str">
        <f>IF('S.D.PASTE SHEET'!C1660="","",'S.D.PASTE SHEET'!C1660)</f>
        <v/>
      </c>
      <c s="73" t="str">
        <f>IF('S.D.PASTE SHEET'!D1660="","",'S.D.PASTE SHEET'!D1660)</f>
        <v/>
      </c>
      <c s="72" t="str">
        <f>IF('S.D.PASTE SHEET'!E1660="","",UPPER('S.D.PASTE SHEET'!E1660))</f>
        <v/>
      </c>
      <c s="72" t="str">
        <f>IF('S.D.PASTE SHEET'!F1660="","",'S.D.PASTE SHEET'!F1660)</f>
        <v/>
      </c>
      <c s="72" t="str">
        <f>IF('S.D.PASTE SHEET'!G1660="","",UPPER('S.D.PASTE SHEET'!G1660))</f>
        <v/>
      </c>
      <c s="72" t="str">
        <f>IF('S.D.PASTE SHEET'!H1660="","",UPPER('S.D.PASTE SHEET'!H1660))</f>
        <v/>
      </c>
      <c s="72" t="str">
        <f>IF('S.D.PASTE SHEET'!I1660="","",'S.D.PASTE SHEET'!I1660)</f>
        <v/>
      </c>
      <c s="73" t="str">
        <f>IF('S.D.PASTE SHEET'!J1660="","",'S.D.PASTE SHEET'!J1660)</f>
        <v/>
      </c>
      <c s="72" t="str">
        <f>IF('S.D.PASTE SHEET'!K1660="","",'S.D.PASTE SHEET'!K1660)</f>
        <v/>
      </c>
      <c s="72" t="str">
        <f>IF('S.D.PASTE SHEET'!L1660="","",'S.D.PASTE SHEET'!L1660)</f>
        <v/>
      </c>
      <c s="72" t="str">
        <f>IF('S.D.PASTE SHEET'!M1660="","",'S.D.PASTE SHEET'!M1660)</f>
        <v/>
      </c>
      <c s="72" t="str">
        <f>IF('S.D.PASTE SHEET'!N1660="","",'S.D.PASTE SHEET'!N1660)</f>
        <v/>
      </c>
      <c s="72" t="str">
        <f>IF('S.D.PASTE SHEET'!O1660="","",'S.D.PASTE SHEET'!O1660)</f>
        <v/>
      </c>
      <c s="72" t="str">
        <f>IF('S.D.PASTE SHEET'!P1660="","",'S.D.PASTE SHEET'!P1660)</f>
        <v/>
      </c>
      <c s="72" t="str">
        <f>IF('S.D.PASTE SHEET'!Q1660="","",'S.D.PASTE SHEET'!Q1660)</f>
        <v/>
      </c>
      <c s="72" t="str">
        <f>IF('S.D.PASTE SHEET'!R1660="","",'S.D.PASTE SHEET'!R1660)</f>
        <v/>
      </c>
      <c s="72" t="str">
        <f>IF('S.D.PASTE SHEET'!S1660="","",'S.D.PASTE SHEET'!S1660)</f>
        <v/>
      </c>
      <c s="72" t="str">
        <f>IF('S.D.PASTE SHEET'!T1660="","",'S.D.PASTE SHEET'!T1660)</f>
        <v/>
      </c>
      <c s="72" t="str">
        <f>IF('S.D.PASTE SHEET'!U1660="","",'S.D.PASTE SHEET'!U1660)</f>
        <v/>
      </c>
      <c s="72" t="str">
        <f>IF('S.D.PASTE SHEET'!V1660="","",'S.D.PASTE SHEET'!V1660)</f>
        <v/>
      </c>
      <c s="72" t="str">
        <f>IF('S.D.PASTE SHEET'!W1660="","",'S.D.PASTE SHEET'!W1660)</f>
        <v/>
      </c>
      <c s="72" t="str">
        <f>IF('S.D.PASTE SHEET'!X1660="","",'S.D.PASTE SHEET'!X1660)</f>
        <v/>
      </c>
      <c s="72" t="str">
        <f>IF('S.D.PASTE SHEET'!Y1660="","",'S.D.PASTE SHEET'!Y1660)</f>
        <v/>
      </c>
      <c s="72" t="str">
        <f>IF('S.D.PASTE SHEET'!Z1660="","",'S.D.PASTE SHEET'!Z1660)</f>
        <v/>
      </c>
      <c s="72" t="str">
        <f>IF('S.D.PASTE SHEET'!AA1660="","",'S.D.PASTE SHEET'!AA1660)</f>
        <v/>
      </c>
      <c s="72" t="str">
        <f>IF('S.D.PASTE SHEET'!AB1660="","",'S.D.PASTE SHEET'!AB1660)</f>
        <v/>
      </c>
      <c s="72" t="str">
        <f>IF('S.D.PASTE SHEET'!AC1660="","",'S.D.PASTE SHEET'!AC1660)</f>
        <v/>
      </c>
      <c s="72" t="str">
        <f>IF('S.D.PASTE SHEET'!AD1660="","",'S.D.PASTE SHEET'!AD1660)</f>
        <v/>
      </c>
      <c s="74"/>
      <c s="70" t="str">
        <f>IF(AK1660="","",IF(AK1660&gt;0,COUNT($AG$2:AG1660),""))</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IF(BC1660="","",IF(BC1660&gt;0,COUNT($AY$2:AY1660),""))</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1" spans="1:157" ht="15.75" customHeight="1">
      <c r="A1661" s="72" t="str">
        <f>IF('S.D.PASTE SHEET'!A1661="","",'S.D.PASTE SHEET'!A1661)</f>
        <v/>
      </c>
      <c s="72" t="str">
        <f>IF('S.D.PASTE SHEET'!B1661="","",'S.D.PASTE SHEET'!B1661)</f>
        <v/>
      </c>
      <c s="72" t="str">
        <f>IF('S.D.PASTE SHEET'!C1661="","",'S.D.PASTE SHEET'!C1661)</f>
        <v/>
      </c>
      <c s="73" t="str">
        <f>IF('S.D.PASTE SHEET'!D1661="","",'S.D.PASTE SHEET'!D1661)</f>
        <v/>
      </c>
      <c s="72" t="str">
        <f>IF('S.D.PASTE SHEET'!E1661="","",UPPER('S.D.PASTE SHEET'!E1661))</f>
        <v/>
      </c>
      <c s="72" t="str">
        <f>IF('S.D.PASTE SHEET'!F1661="","",'S.D.PASTE SHEET'!F1661)</f>
        <v/>
      </c>
      <c s="72" t="str">
        <f>IF('S.D.PASTE SHEET'!G1661="","",UPPER('S.D.PASTE SHEET'!G1661))</f>
        <v/>
      </c>
      <c s="72" t="str">
        <f>IF('S.D.PASTE SHEET'!H1661="","",UPPER('S.D.PASTE SHEET'!H1661))</f>
        <v/>
      </c>
      <c s="72" t="str">
        <f>IF('S.D.PASTE SHEET'!I1661="","",'S.D.PASTE SHEET'!I1661)</f>
        <v/>
      </c>
      <c s="73" t="str">
        <f>IF('S.D.PASTE SHEET'!J1661="","",'S.D.PASTE SHEET'!J1661)</f>
        <v/>
      </c>
      <c s="72" t="str">
        <f>IF('S.D.PASTE SHEET'!K1661="","",'S.D.PASTE SHEET'!K1661)</f>
        <v/>
      </c>
      <c s="72" t="str">
        <f>IF('S.D.PASTE SHEET'!L1661="","",'S.D.PASTE SHEET'!L1661)</f>
        <v/>
      </c>
      <c s="72" t="str">
        <f>IF('S.D.PASTE SHEET'!M1661="","",'S.D.PASTE SHEET'!M1661)</f>
        <v/>
      </c>
      <c s="72" t="str">
        <f>IF('S.D.PASTE SHEET'!N1661="","",'S.D.PASTE SHEET'!N1661)</f>
        <v/>
      </c>
      <c s="72" t="str">
        <f>IF('S.D.PASTE SHEET'!O1661="","",'S.D.PASTE SHEET'!O1661)</f>
        <v/>
      </c>
      <c s="72" t="str">
        <f>IF('S.D.PASTE SHEET'!P1661="","",'S.D.PASTE SHEET'!P1661)</f>
        <v/>
      </c>
      <c s="72" t="str">
        <f>IF('S.D.PASTE SHEET'!Q1661="","",'S.D.PASTE SHEET'!Q1661)</f>
        <v/>
      </c>
      <c s="72" t="str">
        <f>IF('S.D.PASTE SHEET'!R1661="","",'S.D.PASTE SHEET'!R1661)</f>
        <v/>
      </c>
      <c s="72" t="str">
        <f>IF('S.D.PASTE SHEET'!S1661="","",'S.D.PASTE SHEET'!S1661)</f>
        <v/>
      </c>
      <c s="72" t="str">
        <f>IF('S.D.PASTE SHEET'!T1661="","",'S.D.PASTE SHEET'!T1661)</f>
        <v/>
      </c>
      <c s="72" t="str">
        <f>IF('S.D.PASTE SHEET'!U1661="","",'S.D.PASTE SHEET'!U1661)</f>
        <v/>
      </c>
      <c s="72" t="str">
        <f>IF('S.D.PASTE SHEET'!V1661="","",'S.D.PASTE SHEET'!V1661)</f>
        <v/>
      </c>
      <c s="72" t="str">
        <f>IF('S.D.PASTE SHEET'!W1661="","",'S.D.PASTE SHEET'!W1661)</f>
        <v/>
      </c>
      <c s="72" t="str">
        <f>IF('S.D.PASTE SHEET'!X1661="","",'S.D.PASTE SHEET'!X1661)</f>
        <v/>
      </c>
      <c s="72" t="str">
        <f>IF('S.D.PASTE SHEET'!Y1661="","",'S.D.PASTE SHEET'!Y1661)</f>
        <v/>
      </c>
      <c s="72" t="str">
        <f>IF('S.D.PASTE SHEET'!Z1661="","",'S.D.PASTE SHEET'!Z1661)</f>
        <v/>
      </c>
      <c s="72" t="str">
        <f>IF('S.D.PASTE SHEET'!AA1661="","",'S.D.PASTE SHEET'!AA1661)</f>
        <v/>
      </c>
      <c s="72" t="str">
        <f>IF('S.D.PASTE SHEET'!AB1661="","",'S.D.PASTE SHEET'!AB1661)</f>
        <v/>
      </c>
      <c s="72" t="str">
        <f>IF('S.D.PASTE SHEET'!AC1661="","",'S.D.PASTE SHEET'!AC1661)</f>
        <v/>
      </c>
      <c s="72" t="str">
        <f>IF('S.D.PASTE SHEET'!AD1661="","",'S.D.PASTE SHEET'!AD1661)</f>
        <v/>
      </c>
      <c s="74"/>
      <c s="70" t="str">
        <f>IF(AK1661="","",IF(AK1661&gt;0,COUNT($AG$2:AG1661),""))</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IF(BC1661="","",IF(BC1661&gt;0,COUNT($AY$2:AY1661),""))</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2" spans="1:157" ht="15.75" customHeight="1">
      <c r="A1662" s="72" t="str">
        <f>IF('S.D.PASTE SHEET'!A1662="","",'S.D.PASTE SHEET'!A1662)</f>
        <v/>
      </c>
      <c s="72" t="str">
        <f>IF('S.D.PASTE SHEET'!B1662="","",'S.D.PASTE SHEET'!B1662)</f>
        <v/>
      </c>
      <c s="72" t="str">
        <f>IF('S.D.PASTE SHEET'!C1662="","",'S.D.PASTE SHEET'!C1662)</f>
        <v/>
      </c>
      <c s="73" t="str">
        <f>IF('S.D.PASTE SHEET'!D1662="","",'S.D.PASTE SHEET'!D1662)</f>
        <v/>
      </c>
      <c s="72" t="str">
        <f>IF('S.D.PASTE SHEET'!E1662="","",UPPER('S.D.PASTE SHEET'!E1662))</f>
        <v/>
      </c>
      <c s="72" t="str">
        <f>IF('S.D.PASTE SHEET'!F1662="","",'S.D.PASTE SHEET'!F1662)</f>
        <v/>
      </c>
      <c s="72" t="str">
        <f>IF('S.D.PASTE SHEET'!G1662="","",UPPER('S.D.PASTE SHEET'!G1662))</f>
        <v/>
      </c>
      <c s="72" t="str">
        <f>IF('S.D.PASTE SHEET'!H1662="","",UPPER('S.D.PASTE SHEET'!H1662))</f>
        <v/>
      </c>
      <c s="72" t="str">
        <f>IF('S.D.PASTE SHEET'!I1662="","",'S.D.PASTE SHEET'!I1662)</f>
        <v/>
      </c>
      <c s="73" t="str">
        <f>IF('S.D.PASTE SHEET'!J1662="","",'S.D.PASTE SHEET'!J1662)</f>
        <v/>
      </c>
      <c s="72" t="str">
        <f>IF('S.D.PASTE SHEET'!K1662="","",'S.D.PASTE SHEET'!K1662)</f>
        <v/>
      </c>
      <c s="72" t="str">
        <f>IF('S.D.PASTE SHEET'!L1662="","",'S.D.PASTE SHEET'!L1662)</f>
        <v/>
      </c>
      <c s="72" t="str">
        <f>IF('S.D.PASTE SHEET'!M1662="","",'S.D.PASTE SHEET'!M1662)</f>
        <v/>
      </c>
      <c s="72" t="str">
        <f>IF('S.D.PASTE SHEET'!N1662="","",'S.D.PASTE SHEET'!N1662)</f>
        <v/>
      </c>
      <c s="72" t="str">
        <f>IF('S.D.PASTE SHEET'!O1662="","",'S.D.PASTE SHEET'!O1662)</f>
        <v/>
      </c>
      <c s="72" t="str">
        <f>IF('S.D.PASTE SHEET'!P1662="","",'S.D.PASTE SHEET'!P1662)</f>
        <v/>
      </c>
      <c s="72" t="str">
        <f>IF('S.D.PASTE SHEET'!Q1662="","",'S.D.PASTE SHEET'!Q1662)</f>
        <v/>
      </c>
      <c s="72" t="str">
        <f>IF('S.D.PASTE SHEET'!R1662="","",'S.D.PASTE SHEET'!R1662)</f>
        <v/>
      </c>
      <c s="72" t="str">
        <f>IF('S.D.PASTE SHEET'!S1662="","",'S.D.PASTE SHEET'!S1662)</f>
        <v/>
      </c>
      <c s="72" t="str">
        <f>IF('S.D.PASTE SHEET'!T1662="","",'S.D.PASTE SHEET'!T1662)</f>
        <v/>
      </c>
      <c s="72" t="str">
        <f>IF('S.D.PASTE SHEET'!U1662="","",'S.D.PASTE SHEET'!U1662)</f>
        <v/>
      </c>
      <c s="72" t="str">
        <f>IF('S.D.PASTE SHEET'!V1662="","",'S.D.PASTE SHEET'!V1662)</f>
        <v/>
      </c>
      <c s="72" t="str">
        <f>IF('S.D.PASTE SHEET'!W1662="","",'S.D.PASTE SHEET'!W1662)</f>
        <v/>
      </c>
      <c s="72" t="str">
        <f>IF('S.D.PASTE SHEET'!X1662="","",'S.D.PASTE SHEET'!X1662)</f>
        <v/>
      </c>
      <c s="72" t="str">
        <f>IF('S.D.PASTE SHEET'!Y1662="","",'S.D.PASTE SHEET'!Y1662)</f>
        <v/>
      </c>
      <c s="72" t="str">
        <f>IF('S.D.PASTE SHEET'!Z1662="","",'S.D.PASTE SHEET'!Z1662)</f>
        <v/>
      </c>
      <c s="72" t="str">
        <f>IF('S.D.PASTE SHEET'!AA1662="","",'S.D.PASTE SHEET'!AA1662)</f>
        <v/>
      </c>
      <c s="72" t="str">
        <f>IF('S.D.PASTE SHEET'!AB1662="","",'S.D.PASTE SHEET'!AB1662)</f>
        <v/>
      </c>
      <c s="72" t="str">
        <f>IF('S.D.PASTE SHEET'!AC1662="","",'S.D.PASTE SHEET'!AC1662)</f>
        <v/>
      </c>
      <c s="72" t="str">
        <f>IF('S.D.PASTE SHEET'!AD1662="","",'S.D.PASTE SHEET'!AD1662)</f>
        <v/>
      </c>
      <c s="74"/>
      <c s="70" t="str">
        <f>IF(AK1662="","",IF(AK1662&gt;0,COUNT($AG$2:AG1662),""))</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IF(BC1662="","",IF(BC1662&gt;0,COUNT($AY$2:AY1662),""))</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3" spans="1:157" ht="15.75" customHeight="1">
      <c r="A1663" s="72" t="str">
        <f>IF('S.D.PASTE SHEET'!A1663="","",'S.D.PASTE SHEET'!A1663)</f>
        <v/>
      </c>
      <c s="72" t="str">
        <f>IF('S.D.PASTE SHEET'!B1663="","",'S.D.PASTE SHEET'!B1663)</f>
        <v/>
      </c>
      <c s="72" t="str">
        <f>IF('S.D.PASTE SHEET'!C1663="","",'S.D.PASTE SHEET'!C1663)</f>
        <v/>
      </c>
      <c s="73" t="str">
        <f>IF('S.D.PASTE SHEET'!D1663="","",'S.D.PASTE SHEET'!D1663)</f>
        <v/>
      </c>
      <c s="72" t="str">
        <f>IF('S.D.PASTE SHEET'!E1663="","",UPPER('S.D.PASTE SHEET'!E1663))</f>
        <v/>
      </c>
      <c s="72" t="str">
        <f>IF('S.D.PASTE SHEET'!F1663="","",'S.D.PASTE SHEET'!F1663)</f>
        <v/>
      </c>
      <c s="72" t="str">
        <f>IF('S.D.PASTE SHEET'!G1663="","",UPPER('S.D.PASTE SHEET'!G1663))</f>
        <v/>
      </c>
      <c s="72" t="str">
        <f>IF('S.D.PASTE SHEET'!H1663="","",UPPER('S.D.PASTE SHEET'!H1663))</f>
        <v/>
      </c>
      <c s="72" t="str">
        <f>IF('S.D.PASTE SHEET'!I1663="","",'S.D.PASTE SHEET'!I1663)</f>
        <v/>
      </c>
      <c s="73" t="str">
        <f>IF('S.D.PASTE SHEET'!J1663="","",'S.D.PASTE SHEET'!J1663)</f>
        <v/>
      </c>
      <c s="72" t="str">
        <f>IF('S.D.PASTE SHEET'!K1663="","",'S.D.PASTE SHEET'!K1663)</f>
        <v/>
      </c>
      <c s="72" t="str">
        <f>IF('S.D.PASTE SHEET'!L1663="","",'S.D.PASTE SHEET'!L1663)</f>
        <v/>
      </c>
      <c s="72" t="str">
        <f>IF('S.D.PASTE SHEET'!M1663="","",'S.D.PASTE SHEET'!M1663)</f>
        <v/>
      </c>
      <c s="72" t="str">
        <f>IF('S.D.PASTE SHEET'!N1663="","",'S.D.PASTE SHEET'!N1663)</f>
        <v/>
      </c>
      <c s="72" t="str">
        <f>IF('S.D.PASTE SHEET'!O1663="","",'S.D.PASTE SHEET'!O1663)</f>
        <v/>
      </c>
      <c s="72" t="str">
        <f>IF('S.D.PASTE SHEET'!P1663="","",'S.D.PASTE SHEET'!P1663)</f>
        <v/>
      </c>
      <c s="72" t="str">
        <f>IF('S.D.PASTE SHEET'!Q1663="","",'S.D.PASTE SHEET'!Q1663)</f>
        <v/>
      </c>
      <c s="72" t="str">
        <f>IF('S.D.PASTE SHEET'!R1663="","",'S.D.PASTE SHEET'!R1663)</f>
        <v/>
      </c>
      <c s="72" t="str">
        <f>IF('S.D.PASTE SHEET'!S1663="","",'S.D.PASTE SHEET'!S1663)</f>
        <v/>
      </c>
      <c s="72" t="str">
        <f>IF('S.D.PASTE SHEET'!T1663="","",'S.D.PASTE SHEET'!T1663)</f>
        <v/>
      </c>
      <c s="72" t="str">
        <f>IF('S.D.PASTE SHEET'!U1663="","",'S.D.PASTE SHEET'!U1663)</f>
        <v/>
      </c>
      <c s="72" t="str">
        <f>IF('S.D.PASTE SHEET'!V1663="","",'S.D.PASTE SHEET'!V1663)</f>
        <v/>
      </c>
      <c s="72" t="str">
        <f>IF('S.D.PASTE SHEET'!W1663="","",'S.D.PASTE SHEET'!W1663)</f>
        <v/>
      </c>
      <c s="72" t="str">
        <f>IF('S.D.PASTE SHEET'!X1663="","",'S.D.PASTE SHEET'!X1663)</f>
        <v/>
      </c>
      <c s="72" t="str">
        <f>IF('S.D.PASTE SHEET'!Y1663="","",'S.D.PASTE SHEET'!Y1663)</f>
        <v/>
      </c>
      <c s="72" t="str">
        <f>IF('S.D.PASTE SHEET'!Z1663="","",'S.D.PASTE SHEET'!Z1663)</f>
        <v/>
      </c>
      <c s="72" t="str">
        <f>IF('S.D.PASTE SHEET'!AA1663="","",'S.D.PASTE SHEET'!AA1663)</f>
        <v/>
      </c>
      <c s="72" t="str">
        <f>IF('S.D.PASTE SHEET'!AB1663="","",'S.D.PASTE SHEET'!AB1663)</f>
        <v/>
      </c>
      <c s="72" t="str">
        <f>IF('S.D.PASTE SHEET'!AC1663="","",'S.D.PASTE SHEET'!AC1663)</f>
        <v/>
      </c>
      <c s="72" t="str">
        <f>IF('S.D.PASTE SHEET'!AD1663="","",'S.D.PASTE SHEET'!AD1663)</f>
        <v/>
      </c>
      <c s="74"/>
      <c s="70" t="str">
        <f>IF(AK1663="","",IF(AK1663&gt;0,COUNT($AG$2:AG1663),""))</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IF(BC1663="","",IF(BC1663&gt;0,COUNT($AY$2:AY1663),""))</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4" spans="1:157" ht="15.75" customHeight="1">
      <c r="A1664" s="72" t="str">
        <f>IF('S.D.PASTE SHEET'!A1664="","",'S.D.PASTE SHEET'!A1664)</f>
        <v/>
      </c>
      <c s="72" t="str">
        <f>IF('S.D.PASTE SHEET'!B1664="","",'S.D.PASTE SHEET'!B1664)</f>
        <v/>
      </c>
      <c s="72" t="str">
        <f>IF('S.D.PASTE SHEET'!C1664="","",'S.D.PASTE SHEET'!C1664)</f>
        <v/>
      </c>
      <c s="73" t="str">
        <f>IF('S.D.PASTE SHEET'!D1664="","",'S.D.PASTE SHEET'!D1664)</f>
        <v/>
      </c>
      <c s="72" t="str">
        <f>IF('S.D.PASTE SHEET'!E1664="","",UPPER('S.D.PASTE SHEET'!E1664))</f>
        <v/>
      </c>
      <c s="72" t="str">
        <f>IF('S.D.PASTE SHEET'!F1664="","",'S.D.PASTE SHEET'!F1664)</f>
        <v/>
      </c>
      <c s="72" t="str">
        <f>IF('S.D.PASTE SHEET'!G1664="","",UPPER('S.D.PASTE SHEET'!G1664))</f>
        <v/>
      </c>
      <c s="72" t="str">
        <f>IF('S.D.PASTE SHEET'!H1664="","",UPPER('S.D.PASTE SHEET'!H1664))</f>
        <v/>
      </c>
      <c s="72" t="str">
        <f>IF('S.D.PASTE SHEET'!I1664="","",'S.D.PASTE SHEET'!I1664)</f>
        <v/>
      </c>
      <c s="73" t="str">
        <f>IF('S.D.PASTE SHEET'!J1664="","",'S.D.PASTE SHEET'!J1664)</f>
        <v/>
      </c>
      <c s="72" t="str">
        <f>IF('S.D.PASTE SHEET'!K1664="","",'S.D.PASTE SHEET'!K1664)</f>
        <v/>
      </c>
      <c s="72" t="str">
        <f>IF('S.D.PASTE SHEET'!L1664="","",'S.D.PASTE SHEET'!L1664)</f>
        <v/>
      </c>
      <c s="72" t="str">
        <f>IF('S.D.PASTE SHEET'!M1664="","",'S.D.PASTE SHEET'!M1664)</f>
        <v/>
      </c>
      <c s="72" t="str">
        <f>IF('S.D.PASTE SHEET'!N1664="","",'S.D.PASTE SHEET'!N1664)</f>
        <v/>
      </c>
      <c s="72" t="str">
        <f>IF('S.D.PASTE SHEET'!O1664="","",'S.D.PASTE SHEET'!O1664)</f>
        <v/>
      </c>
      <c s="72" t="str">
        <f>IF('S.D.PASTE SHEET'!P1664="","",'S.D.PASTE SHEET'!P1664)</f>
        <v/>
      </c>
      <c s="72" t="str">
        <f>IF('S.D.PASTE SHEET'!Q1664="","",'S.D.PASTE SHEET'!Q1664)</f>
        <v/>
      </c>
      <c s="72" t="str">
        <f>IF('S.D.PASTE SHEET'!R1664="","",'S.D.PASTE SHEET'!R1664)</f>
        <v/>
      </c>
      <c s="72" t="str">
        <f>IF('S.D.PASTE SHEET'!S1664="","",'S.D.PASTE SHEET'!S1664)</f>
        <v/>
      </c>
      <c s="72" t="str">
        <f>IF('S.D.PASTE SHEET'!T1664="","",'S.D.PASTE SHEET'!T1664)</f>
        <v/>
      </c>
      <c s="72" t="str">
        <f>IF('S.D.PASTE SHEET'!U1664="","",'S.D.PASTE SHEET'!U1664)</f>
        <v/>
      </c>
      <c s="72" t="str">
        <f>IF('S.D.PASTE SHEET'!V1664="","",'S.D.PASTE SHEET'!V1664)</f>
        <v/>
      </c>
      <c s="72" t="str">
        <f>IF('S.D.PASTE SHEET'!W1664="","",'S.D.PASTE SHEET'!W1664)</f>
        <v/>
      </c>
      <c s="72" t="str">
        <f>IF('S.D.PASTE SHEET'!X1664="","",'S.D.PASTE SHEET'!X1664)</f>
        <v/>
      </c>
      <c s="72" t="str">
        <f>IF('S.D.PASTE SHEET'!Y1664="","",'S.D.PASTE SHEET'!Y1664)</f>
        <v/>
      </c>
      <c s="72" t="str">
        <f>IF('S.D.PASTE SHEET'!Z1664="","",'S.D.PASTE SHEET'!Z1664)</f>
        <v/>
      </c>
      <c s="72" t="str">
        <f>IF('S.D.PASTE SHEET'!AA1664="","",'S.D.PASTE SHEET'!AA1664)</f>
        <v/>
      </c>
      <c s="72" t="str">
        <f>IF('S.D.PASTE SHEET'!AB1664="","",'S.D.PASTE SHEET'!AB1664)</f>
        <v/>
      </c>
      <c s="72" t="str">
        <f>IF('S.D.PASTE SHEET'!AC1664="","",'S.D.PASTE SHEET'!AC1664)</f>
        <v/>
      </c>
      <c s="72" t="str">
        <f>IF('S.D.PASTE SHEET'!AD1664="","",'S.D.PASTE SHEET'!AD1664)</f>
        <v/>
      </c>
      <c s="74"/>
      <c s="70" t="str">
        <f>IF(AK1664="","",IF(AK1664&gt;0,COUNT($AG$2:AG1664),""))</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IF(BC1664="","",IF(BC1664&gt;0,COUNT($AY$2:AY1664),""))</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5" spans="1:157" ht="15.75" customHeight="1">
      <c r="A1665" s="72" t="str">
        <f>IF('S.D.PASTE SHEET'!A1665="","",'S.D.PASTE SHEET'!A1665)</f>
        <v/>
      </c>
      <c s="72" t="str">
        <f>IF('S.D.PASTE SHEET'!B1665="","",'S.D.PASTE SHEET'!B1665)</f>
        <v/>
      </c>
      <c s="72" t="str">
        <f>IF('S.D.PASTE SHEET'!C1665="","",'S.D.PASTE SHEET'!C1665)</f>
        <v/>
      </c>
      <c s="73" t="str">
        <f>IF('S.D.PASTE SHEET'!D1665="","",'S.D.PASTE SHEET'!D1665)</f>
        <v/>
      </c>
      <c s="72" t="str">
        <f>IF('S.D.PASTE SHEET'!E1665="","",UPPER('S.D.PASTE SHEET'!E1665))</f>
        <v/>
      </c>
      <c s="72" t="str">
        <f>IF('S.D.PASTE SHEET'!F1665="","",'S.D.PASTE SHEET'!F1665)</f>
        <v/>
      </c>
      <c s="72" t="str">
        <f>IF('S.D.PASTE SHEET'!G1665="","",UPPER('S.D.PASTE SHEET'!G1665))</f>
        <v/>
      </c>
      <c s="72" t="str">
        <f>IF('S.D.PASTE SHEET'!H1665="","",UPPER('S.D.PASTE SHEET'!H1665))</f>
        <v/>
      </c>
      <c s="72" t="str">
        <f>IF('S.D.PASTE SHEET'!I1665="","",'S.D.PASTE SHEET'!I1665)</f>
        <v/>
      </c>
      <c s="73" t="str">
        <f>IF('S.D.PASTE SHEET'!J1665="","",'S.D.PASTE SHEET'!J1665)</f>
        <v/>
      </c>
      <c s="72" t="str">
        <f>IF('S.D.PASTE SHEET'!K1665="","",'S.D.PASTE SHEET'!K1665)</f>
        <v/>
      </c>
      <c s="72" t="str">
        <f>IF('S.D.PASTE SHEET'!L1665="","",'S.D.PASTE SHEET'!L1665)</f>
        <v/>
      </c>
      <c s="72" t="str">
        <f>IF('S.D.PASTE SHEET'!M1665="","",'S.D.PASTE SHEET'!M1665)</f>
        <v/>
      </c>
      <c s="72" t="str">
        <f>IF('S.D.PASTE SHEET'!N1665="","",'S.D.PASTE SHEET'!N1665)</f>
        <v/>
      </c>
      <c s="72" t="str">
        <f>IF('S.D.PASTE SHEET'!O1665="","",'S.D.PASTE SHEET'!O1665)</f>
        <v/>
      </c>
      <c s="72" t="str">
        <f>IF('S.D.PASTE SHEET'!P1665="","",'S.D.PASTE SHEET'!P1665)</f>
        <v/>
      </c>
      <c s="72" t="str">
        <f>IF('S.D.PASTE SHEET'!Q1665="","",'S.D.PASTE SHEET'!Q1665)</f>
        <v/>
      </c>
      <c s="72" t="str">
        <f>IF('S.D.PASTE SHEET'!R1665="","",'S.D.PASTE SHEET'!R1665)</f>
        <v/>
      </c>
      <c s="72" t="str">
        <f>IF('S.D.PASTE SHEET'!S1665="","",'S.D.PASTE SHEET'!S1665)</f>
        <v/>
      </c>
      <c s="72" t="str">
        <f>IF('S.D.PASTE SHEET'!T1665="","",'S.D.PASTE SHEET'!T1665)</f>
        <v/>
      </c>
      <c s="72" t="str">
        <f>IF('S.D.PASTE SHEET'!U1665="","",'S.D.PASTE SHEET'!U1665)</f>
        <v/>
      </c>
      <c s="72" t="str">
        <f>IF('S.D.PASTE SHEET'!V1665="","",'S.D.PASTE SHEET'!V1665)</f>
        <v/>
      </c>
      <c s="72" t="str">
        <f>IF('S.D.PASTE SHEET'!W1665="","",'S.D.PASTE SHEET'!W1665)</f>
        <v/>
      </c>
      <c s="72" t="str">
        <f>IF('S.D.PASTE SHEET'!X1665="","",'S.D.PASTE SHEET'!X1665)</f>
        <v/>
      </c>
      <c s="72" t="str">
        <f>IF('S.D.PASTE SHEET'!Y1665="","",'S.D.PASTE SHEET'!Y1665)</f>
        <v/>
      </c>
      <c s="72" t="str">
        <f>IF('S.D.PASTE SHEET'!Z1665="","",'S.D.PASTE SHEET'!Z1665)</f>
        <v/>
      </c>
      <c s="72" t="str">
        <f>IF('S.D.PASTE SHEET'!AA1665="","",'S.D.PASTE SHEET'!AA1665)</f>
        <v/>
      </c>
      <c s="72" t="str">
        <f>IF('S.D.PASTE SHEET'!AB1665="","",'S.D.PASTE SHEET'!AB1665)</f>
        <v/>
      </c>
      <c s="72" t="str">
        <f>IF('S.D.PASTE SHEET'!AC1665="","",'S.D.PASTE SHEET'!AC1665)</f>
        <v/>
      </c>
      <c s="72" t="str">
        <f>IF('S.D.PASTE SHEET'!AD1665="","",'S.D.PASTE SHEET'!AD1665)</f>
        <v/>
      </c>
      <c s="74"/>
      <c s="70" t="str">
        <f>IF(AK1665="","",IF(AK1665&gt;0,COUNT($AG$2:AG1665),""))</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IF(BC1665="","",IF(BC1665&gt;0,COUNT($AY$2:AY1665),""))</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6" spans="1:157" ht="15.75" customHeight="1">
      <c r="A1666" s="72" t="str">
        <f>IF('S.D.PASTE SHEET'!A1666="","",'S.D.PASTE SHEET'!A1666)</f>
        <v/>
      </c>
      <c s="72" t="str">
        <f>IF('S.D.PASTE SHEET'!B1666="","",'S.D.PASTE SHEET'!B1666)</f>
        <v/>
      </c>
      <c s="72" t="str">
        <f>IF('S.D.PASTE SHEET'!C1666="","",'S.D.PASTE SHEET'!C1666)</f>
        <v/>
      </c>
      <c s="73" t="str">
        <f>IF('S.D.PASTE SHEET'!D1666="","",'S.D.PASTE SHEET'!D1666)</f>
        <v/>
      </c>
      <c s="72" t="str">
        <f>IF('S.D.PASTE SHEET'!E1666="","",UPPER('S.D.PASTE SHEET'!E1666))</f>
        <v/>
      </c>
      <c s="72" t="str">
        <f>IF('S.D.PASTE SHEET'!F1666="","",'S.D.PASTE SHEET'!F1666)</f>
        <v/>
      </c>
      <c s="72" t="str">
        <f>IF('S.D.PASTE SHEET'!G1666="","",UPPER('S.D.PASTE SHEET'!G1666))</f>
        <v/>
      </c>
      <c s="72" t="str">
        <f>IF('S.D.PASTE SHEET'!H1666="","",UPPER('S.D.PASTE SHEET'!H1666))</f>
        <v/>
      </c>
      <c s="72" t="str">
        <f>IF('S.D.PASTE SHEET'!I1666="","",'S.D.PASTE SHEET'!I1666)</f>
        <v/>
      </c>
      <c s="73" t="str">
        <f>IF('S.D.PASTE SHEET'!J1666="","",'S.D.PASTE SHEET'!J1666)</f>
        <v/>
      </c>
      <c s="72" t="str">
        <f>IF('S.D.PASTE SHEET'!K1666="","",'S.D.PASTE SHEET'!K1666)</f>
        <v/>
      </c>
      <c s="72" t="str">
        <f>IF('S.D.PASTE SHEET'!L1666="","",'S.D.PASTE SHEET'!L1666)</f>
        <v/>
      </c>
      <c s="72" t="str">
        <f>IF('S.D.PASTE SHEET'!M1666="","",'S.D.PASTE SHEET'!M1666)</f>
        <v/>
      </c>
      <c s="72" t="str">
        <f>IF('S.D.PASTE SHEET'!N1666="","",'S.D.PASTE SHEET'!N1666)</f>
        <v/>
      </c>
      <c s="72" t="str">
        <f>IF('S.D.PASTE SHEET'!O1666="","",'S.D.PASTE SHEET'!O1666)</f>
        <v/>
      </c>
      <c s="72" t="str">
        <f>IF('S.D.PASTE SHEET'!P1666="","",'S.D.PASTE SHEET'!P1666)</f>
        <v/>
      </c>
      <c s="72" t="str">
        <f>IF('S.D.PASTE SHEET'!Q1666="","",'S.D.PASTE SHEET'!Q1666)</f>
        <v/>
      </c>
      <c s="72" t="str">
        <f>IF('S.D.PASTE SHEET'!R1666="","",'S.D.PASTE SHEET'!R1666)</f>
        <v/>
      </c>
      <c s="72" t="str">
        <f>IF('S.D.PASTE SHEET'!S1666="","",'S.D.PASTE SHEET'!S1666)</f>
        <v/>
      </c>
      <c s="72" t="str">
        <f>IF('S.D.PASTE SHEET'!T1666="","",'S.D.PASTE SHEET'!T1666)</f>
        <v/>
      </c>
      <c s="72" t="str">
        <f>IF('S.D.PASTE SHEET'!U1666="","",'S.D.PASTE SHEET'!U1666)</f>
        <v/>
      </c>
      <c s="72" t="str">
        <f>IF('S.D.PASTE SHEET'!V1666="","",'S.D.PASTE SHEET'!V1666)</f>
        <v/>
      </c>
      <c s="72" t="str">
        <f>IF('S.D.PASTE SHEET'!W1666="","",'S.D.PASTE SHEET'!W1666)</f>
        <v/>
      </c>
      <c s="72" t="str">
        <f>IF('S.D.PASTE SHEET'!X1666="","",'S.D.PASTE SHEET'!X1666)</f>
        <v/>
      </c>
      <c s="72" t="str">
        <f>IF('S.D.PASTE SHEET'!Y1666="","",'S.D.PASTE SHEET'!Y1666)</f>
        <v/>
      </c>
      <c s="72" t="str">
        <f>IF('S.D.PASTE SHEET'!Z1666="","",'S.D.PASTE SHEET'!Z1666)</f>
        <v/>
      </c>
      <c s="72" t="str">
        <f>IF('S.D.PASTE SHEET'!AA1666="","",'S.D.PASTE SHEET'!AA1666)</f>
        <v/>
      </c>
      <c s="72" t="str">
        <f>IF('S.D.PASTE SHEET'!AB1666="","",'S.D.PASTE SHEET'!AB1666)</f>
        <v/>
      </c>
      <c s="72" t="str">
        <f>IF('S.D.PASTE SHEET'!AC1666="","",'S.D.PASTE SHEET'!AC1666)</f>
        <v/>
      </c>
      <c s="72" t="str">
        <f>IF('S.D.PASTE SHEET'!AD1666="","",'S.D.PASTE SHEET'!AD1666)</f>
        <v/>
      </c>
      <c s="74"/>
      <c s="70" t="str">
        <f>IF(AK1666="","",IF(AK1666&gt;0,COUNT($AG$2:AG1666),""))</f>
        <v/>
      </c>
      <c s="75" t="str">
        <f t="shared" si="801"/>
        <v/>
      </c>
      <c s="75" t="str">
        <f t="shared" si="802"/>
        <v/>
      </c>
      <c s="75" t="str">
        <f t="shared" si="803"/>
        <v/>
      </c>
      <c s="73" t="str">
        <f t="shared" si="804"/>
        <v/>
      </c>
      <c s="75" t="str">
        <f t="shared" si="805"/>
        <v/>
      </c>
      <c s="75" t="str">
        <f t="shared" si="806"/>
        <v/>
      </c>
      <c s="75" t="str">
        <f t="shared" si="807"/>
        <v/>
      </c>
      <c s="75" t="str">
        <f t="shared" si="808"/>
        <v/>
      </c>
      <c s="75" t="str">
        <f t="shared" si="809"/>
        <v/>
      </c>
      <c s="73" t="str">
        <f t="shared" si="810"/>
        <v/>
      </c>
      <c s="75" t="str">
        <f t="shared" si="811"/>
        <v/>
      </c>
      <c s="75" t="str">
        <f t="shared" si="812"/>
        <v/>
      </c>
      <c s="75" t="str">
        <f t="shared" si="813"/>
        <v/>
      </c>
      <c s="75" t="str">
        <f t="shared" si="814"/>
        <v/>
      </c>
      <c s="75" t="str">
        <f t="shared" si="815"/>
        <v/>
      </c>
      <c s="75" t="str">
        <f t="shared" si="816"/>
        <v/>
      </c>
      <c s="70"/>
      <c s="70" t="str">
        <f>IF(BC1666="","",IF(BC1666&gt;0,COUNT($AY$2:AY1666),""))</f>
        <v/>
      </c>
      <c s="76" t="str">
        <f t="shared" si="817"/>
        <v/>
      </c>
      <c s="76" t="str">
        <f t="shared" si="818"/>
        <v/>
      </c>
      <c s="76" t="str">
        <f t="shared" si="819"/>
        <v/>
      </c>
      <c s="73" t="str">
        <f t="shared" si="820"/>
        <v/>
      </c>
      <c s="76" t="str">
        <f t="shared" si="821"/>
        <v/>
      </c>
      <c s="76" t="str">
        <f t="shared" si="822"/>
        <v/>
      </c>
      <c s="76" t="str">
        <f t="shared" si="823"/>
        <v/>
      </c>
      <c s="76" t="str">
        <f t="shared" si="824"/>
        <v/>
      </c>
      <c s="76" t="str">
        <f t="shared" si="825"/>
        <v/>
      </c>
      <c s="73" t="str">
        <f t="shared" si="826"/>
        <v/>
      </c>
      <c s="76" t="str">
        <f t="shared" si="827"/>
        <v/>
      </c>
      <c s="76" t="str">
        <f t="shared" si="828"/>
        <v/>
      </c>
      <c s="76" t="str">
        <f t="shared" si="829"/>
        <v/>
      </c>
      <c s="76" t="str">
        <f t="shared" si="830"/>
        <v/>
      </c>
      <c s="76" t="str">
        <f t="shared" si="831"/>
        <v/>
      </c>
      <c s="76" t="str">
        <f t="shared" si="83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7" spans="1:157" ht="15.75" customHeight="1">
      <c r="A1667" s="72" t="str">
        <f>IF('S.D.PASTE SHEET'!A1667="","",'S.D.PASTE SHEET'!A1667)</f>
        <v/>
      </c>
      <c s="72" t="str">
        <f>IF('S.D.PASTE SHEET'!B1667="","",'S.D.PASTE SHEET'!B1667)</f>
        <v/>
      </c>
      <c s="72" t="str">
        <f>IF('S.D.PASTE SHEET'!C1667="","",'S.D.PASTE SHEET'!C1667)</f>
        <v/>
      </c>
      <c s="73" t="str">
        <f>IF('S.D.PASTE SHEET'!D1667="","",'S.D.PASTE SHEET'!D1667)</f>
        <v/>
      </c>
      <c s="72" t="str">
        <f>IF('S.D.PASTE SHEET'!E1667="","",UPPER('S.D.PASTE SHEET'!E1667))</f>
        <v/>
      </c>
      <c s="72" t="str">
        <f>IF('S.D.PASTE SHEET'!F1667="","",'S.D.PASTE SHEET'!F1667)</f>
        <v/>
      </c>
      <c s="72" t="str">
        <f>IF('S.D.PASTE SHEET'!G1667="","",UPPER('S.D.PASTE SHEET'!G1667))</f>
        <v/>
      </c>
      <c s="72" t="str">
        <f>IF('S.D.PASTE SHEET'!H1667="","",UPPER('S.D.PASTE SHEET'!H1667))</f>
        <v/>
      </c>
      <c s="72" t="str">
        <f>IF('S.D.PASTE SHEET'!I1667="","",'S.D.PASTE SHEET'!I1667)</f>
        <v/>
      </c>
      <c s="73" t="str">
        <f>IF('S.D.PASTE SHEET'!J1667="","",'S.D.PASTE SHEET'!J1667)</f>
        <v/>
      </c>
      <c s="72" t="str">
        <f>IF('S.D.PASTE SHEET'!K1667="","",'S.D.PASTE SHEET'!K1667)</f>
        <v/>
      </c>
      <c s="72" t="str">
        <f>IF('S.D.PASTE SHEET'!L1667="","",'S.D.PASTE SHEET'!L1667)</f>
        <v/>
      </c>
      <c s="72" t="str">
        <f>IF('S.D.PASTE SHEET'!M1667="","",'S.D.PASTE SHEET'!M1667)</f>
        <v/>
      </c>
      <c s="72" t="str">
        <f>IF('S.D.PASTE SHEET'!N1667="","",'S.D.PASTE SHEET'!N1667)</f>
        <v/>
      </c>
      <c s="72" t="str">
        <f>IF('S.D.PASTE SHEET'!O1667="","",'S.D.PASTE SHEET'!O1667)</f>
        <v/>
      </c>
      <c s="72" t="str">
        <f>IF('S.D.PASTE SHEET'!P1667="","",'S.D.PASTE SHEET'!P1667)</f>
        <v/>
      </c>
      <c s="72" t="str">
        <f>IF('S.D.PASTE SHEET'!Q1667="","",'S.D.PASTE SHEET'!Q1667)</f>
        <v/>
      </c>
      <c s="72" t="str">
        <f>IF('S.D.PASTE SHEET'!R1667="","",'S.D.PASTE SHEET'!R1667)</f>
        <v/>
      </c>
      <c s="72" t="str">
        <f>IF('S.D.PASTE SHEET'!S1667="","",'S.D.PASTE SHEET'!S1667)</f>
        <v/>
      </c>
      <c s="72" t="str">
        <f>IF('S.D.PASTE SHEET'!T1667="","",'S.D.PASTE SHEET'!T1667)</f>
        <v/>
      </c>
      <c s="72" t="str">
        <f>IF('S.D.PASTE SHEET'!U1667="","",'S.D.PASTE SHEET'!U1667)</f>
        <v/>
      </c>
      <c s="72" t="str">
        <f>IF('S.D.PASTE SHEET'!V1667="","",'S.D.PASTE SHEET'!V1667)</f>
        <v/>
      </c>
      <c s="72" t="str">
        <f>IF('S.D.PASTE SHEET'!W1667="","",'S.D.PASTE SHEET'!W1667)</f>
        <v/>
      </c>
      <c s="72" t="str">
        <f>IF('S.D.PASTE SHEET'!X1667="","",'S.D.PASTE SHEET'!X1667)</f>
        <v/>
      </c>
      <c s="72" t="str">
        <f>IF('S.D.PASTE SHEET'!Y1667="","",'S.D.PASTE SHEET'!Y1667)</f>
        <v/>
      </c>
      <c s="72" t="str">
        <f>IF('S.D.PASTE SHEET'!Z1667="","",'S.D.PASTE SHEET'!Z1667)</f>
        <v/>
      </c>
      <c s="72" t="str">
        <f>IF('S.D.PASTE SHEET'!AA1667="","",'S.D.PASTE SHEET'!AA1667)</f>
        <v/>
      </c>
      <c s="72" t="str">
        <f>IF('S.D.PASTE SHEET'!AB1667="","",'S.D.PASTE SHEET'!AB1667)</f>
        <v/>
      </c>
      <c s="72" t="str">
        <f>IF('S.D.PASTE SHEET'!AC1667="","",'S.D.PASTE SHEET'!AC1667)</f>
        <v/>
      </c>
      <c s="72" t="str">
        <f>IF('S.D.PASTE SHEET'!AD1667="","",'S.D.PASTE SHEET'!AD1667)</f>
        <v/>
      </c>
      <c s="74"/>
      <c s="70" t="str">
        <f>IF(AK1667="","",IF(AK1667&gt;0,COUNT($AG$2:AG1667),""))</f>
        <v/>
      </c>
      <c s="75" t="str">
        <f t="shared" si="833" ref="AG1667:AG1730">IF(AND($AJ$1=12,$A1667=12),$A1667,"")</f>
        <v/>
      </c>
      <c s="75" t="str">
        <f t="shared" si="834" ref="AH1667:AH1730">IF(AND($AJ$1=12,$A1667=12),$B1667,"")</f>
        <v/>
      </c>
      <c s="75" t="str">
        <f t="shared" si="835" ref="AI1667:AI1730">IF(AND($AJ$1=12,$A1667=12),C1667,"")</f>
        <v/>
      </c>
      <c s="73" t="str">
        <f t="shared" si="836" ref="AJ1667:AJ1730">IF(AND($AJ$1=12,$A1667=12),$D1667,"")</f>
        <v/>
      </c>
      <c s="75" t="str">
        <f t="shared" si="837" ref="AK1667:AK1730">IF(AND($AJ$1=12,$A1667=12),$E1667,"")</f>
        <v/>
      </c>
      <c s="75" t="str">
        <f t="shared" si="838" ref="AL1667:AL1730">IF(AND($AJ$1=12,$A1667=12),$F1667,"")</f>
        <v/>
      </c>
      <c s="75" t="str">
        <f t="shared" si="839" ref="AM1667:AM1730">IF(AND($AJ$1=12,$A1667=12),$G1667,"")</f>
        <v/>
      </c>
      <c s="75" t="str">
        <f t="shared" si="840" ref="AN1667:AN1730">IF(AND($AJ$1=12,$A1667=12),$H1667,"")</f>
        <v/>
      </c>
      <c s="75" t="str">
        <f t="shared" si="841" ref="AO1667:AO1730">IF(AND($AJ$1=12,$A1667=12),$I1667,"")</f>
        <v/>
      </c>
      <c s="73" t="str">
        <f t="shared" si="842" ref="AP1667:AP1730">IF(AND($AJ$1=12,$A1667=12),$J1667,"")</f>
        <v/>
      </c>
      <c s="75" t="str">
        <f t="shared" si="843" ref="AQ1667:AQ1730">IF(AND($AJ$1=12,$A1667=12),$K1667,"")</f>
        <v/>
      </c>
      <c s="75" t="str">
        <f t="shared" si="844" ref="AR1667:AR1730">IF(AND($AJ$1=12,$A1667=12),$L1667,"")</f>
        <v/>
      </c>
      <c s="75" t="str">
        <f t="shared" si="845" ref="AS1667:AS1730">IF(AND($AJ$1=12,$A1667=12),$M1667,"")</f>
        <v/>
      </c>
      <c s="75" t="str">
        <f t="shared" si="846" ref="AT1667:AT1730">IF(AND($AJ$1=12,$A1667=12),$N1667,"")</f>
        <v/>
      </c>
      <c s="75" t="str">
        <f t="shared" si="847" ref="AU1667:AU1730">IF(AND($AJ$1=12,$A1667=12),$O1667,"")</f>
        <v/>
      </c>
      <c s="75" t="str">
        <f t="shared" si="848" ref="AV1667:AV1730">IF(AND($AJ$1=12,$A1667=12),$P1667,"")</f>
        <v/>
      </c>
      <c s="70"/>
      <c s="70" t="str">
        <f>IF(BC1667="","",IF(BC1667&gt;0,COUNT($AY$2:AY1667),""))</f>
        <v/>
      </c>
      <c s="76" t="str">
        <f t="shared" si="849" ref="AY1667:AY1730">IF(AND($BB$1=12,$A1667=12,$BC$1=$B1667),$A1667,"")</f>
        <v/>
      </c>
      <c s="76" t="str">
        <f t="shared" si="850" ref="AZ1667:AZ1730">IF(AND($BB$1=12,$A1667=12,$BC$1=$B1667),$B1667,"")</f>
        <v/>
      </c>
      <c s="76" t="str">
        <f t="shared" si="851" ref="BA1667:BA1730">IF(AND($BB$1=12,$A1667=12,$BC$1=$B1667),$C1667,"")</f>
        <v/>
      </c>
      <c s="73" t="str">
        <f t="shared" si="852" ref="BB1667:BB1730">IF(AND($BB$1=12,$A1667=12,$BC$1=$B1667),$D1667,"")</f>
        <v/>
      </c>
      <c s="76" t="str">
        <f t="shared" si="853" ref="BC1667:BC1730">IF(AND($BB$1=12,$A1667=12,$BC$1=$B1667),$E1667,"")</f>
        <v/>
      </c>
      <c s="76" t="str">
        <f t="shared" si="854" ref="BD1667:BD1730">IF(AND($BB$1=12,$A1667=12,$BC$1=$B1667),$F1667,"")</f>
        <v/>
      </c>
      <c s="76" t="str">
        <f t="shared" si="855" ref="BE1667:BE1730">IF(AND($BB$1=12,$A1667=12,$BC$1=$B1667),$G1667,"")</f>
        <v/>
      </c>
      <c s="76" t="str">
        <f t="shared" si="856" ref="BF1667:BF1730">IF(AND($BB$1=12,$A1667=12,$BC$1=$B1667),$H1667,"")</f>
        <v/>
      </c>
      <c s="76" t="str">
        <f t="shared" si="857" ref="BG1667:BG1730">IF(AND($BB$1=12,$A1667=12,$BC$1=$B1667),$I1667,"")</f>
        <v/>
      </c>
      <c s="73" t="str">
        <f t="shared" si="858" ref="BH1667:BH1730">IF(AND($BB$1=12,$A1667=12,$BC$1=$B1667),$J1667,"")</f>
        <v/>
      </c>
      <c s="76" t="str">
        <f t="shared" si="859" ref="BI1667:BI1730">IF(AND($BB$1=12,$A1667=12,$BC$1=$B1667),$K1667,"")</f>
        <v/>
      </c>
      <c s="76" t="str">
        <f t="shared" si="860" ref="BJ1667:BJ1730">IF(AND($BB$1=12,$A1667=12,$BC$1=$B1667),$L1667,"")</f>
        <v/>
      </c>
      <c s="76" t="str">
        <f t="shared" si="861" ref="BK1667:BK1730">IF(AND($BB$1=12,$A1667=12,$BC$1=$B1667),$M1667,"")</f>
        <v/>
      </c>
      <c s="76" t="str">
        <f t="shared" si="862" ref="BL1667:BL1730">IF(AND($BB$1=12,$A1667=12,$BC$1=$B1667),$N1667,"")</f>
        <v/>
      </c>
      <c s="76" t="str">
        <f t="shared" si="863" ref="BM1667:BM1730">IF(AND($BB$1=12,$A1667=12,$BC$1=$B1667),$O1667,"")</f>
        <v/>
      </c>
      <c s="76" t="str">
        <f t="shared" si="864" ref="BN1667:BN1730">IF(AND($BB$1=12,$A1667=12,$BC$1=$B1667),$P1667,"")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8" spans="1:157" ht="15.75" customHeight="1">
      <c r="A1668" s="72" t="str">
        <f>IF('S.D.PASTE SHEET'!A1668="","",'S.D.PASTE SHEET'!A1668)</f>
        <v/>
      </c>
      <c s="72" t="str">
        <f>IF('S.D.PASTE SHEET'!B1668="","",'S.D.PASTE SHEET'!B1668)</f>
        <v/>
      </c>
      <c s="72" t="str">
        <f>IF('S.D.PASTE SHEET'!C1668="","",'S.D.PASTE SHEET'!C1668)</f>
        <v/>
      </c>
      <c s="73" t="str">
        <f>IF('S.D.PASTE SHEET'!D1668="","",'S.D.PASTE SHEET'!D1668)</f>
        <v/>
      </c>
      <c s="72" t="str">
        <f>IF('S.D.PASTE SHEET'!E1668="","",UPPER('S.D.PASTE SHEET'!E1668))</f>
        <v/>
      </c>
      <c s="72" t="str">
        <f>IF('S.D.PASTE SHEET'!F1668="","",'S.D.PASTE SHEET'!F1668)</f>
        <v/>
      </c>
      <c s="72" t="str">
        <f>IF('S.D.PASTE SHEET'!G1668="","",UPPER('S.D.PASTE SHEET'!G1668))</f>
        <v/>
      </c>
      <c s="72" t="str">
        <f>IF('S.D.PASTE SHEET'!H1668="","",UPPER('S.D.PASTE SHEET'!H1668))</f>
        <v/>
      </c>
      <c s="72" t="str">
        <f>IF('S.D.PASTE SHEET'!I1668="","",'S.D.PASTE SHEET'!I1668)</f>
        <v/>
      </c>
      <c s="73" t="str">
        <f>IF('S.D.PASTE SHEET'!J1668="","",'S.D.PASTE SHEET'!J1668)</f>
        <v/>
      </c>
      <c s="72" t="str">
        <f>IF('S.D.PASTE SHEET'!K1668="","",'S.D.PASTE SHEET'!K1668)</f>
        <v/>
      </c>
      <c s="72" t="str">
        <f>IF('S.D.PASTE SHEET'!L1668="","",'S.D.PASTE SHEET'!L1668)</f>
        <v/>
      </c>
      <c s="72" t="str">
        <f>IF('S.D.PASTE SHEET'!M1668="","",'S.D.PASTE SHEET'!M1668)</f>
        <v/>
      </c>
      <c s="72" t="str">
        <f>IF('S.D.PASTE SHEET'!N1668="","",'S.D.PASTE SHEET'!N1668)</f>
        <v/>
      </c>
      <c s="72" t="str">
        <f>IF('S.D.PASTE SHEET'!O1668="","",'S.D.PASTE SHEET'!O1668)</f>
        <v/>
      </c>
      <c s="72" t="str">
        <f>IF('S.D.PASTE SHEET'!P1668="","",'S.D.PASTE SHEET'!P1668)</f>
        <v/>
      </c>
      <c s="72" t="str">
        <f>IF('S.D.PASTE SHEET'!Q1668="","",'S.D.PASTE SHEET'!Q1668)</f>
        <v/>
      </c>
      <c s="72" t="str">
        <f>IF('S.D.PASTE SHEET'!R1668="","",'S.D.PASTE SHEET'!R1668)</f>
        <v/>
      </c>
      <c s="72" t="str">
        <f>IF('S.D.PASTE SHEET'!S1668="","",'S.D.PASTE SHEET'!S1668)</f>
        <v/>
      </c>
      <c s="72" t="str">
        <f>IF('S.D.PASTE SHEET'!T1668="","",'S.D.PASTE SHEET'!T1668)</f>
        <v/>
      </c>
      <c s="72" t="str">
        <f>IF('S.D.PASTE SHEET'!U1668="","",'S.D.PASTE SHEET'!U1668)</f>
        <v/>
      </c>
      <c s="72" t="str">
        <f>IF('S.D.PASTE SHEET'!V1668="","",'S.D.PASTE SHEET'!V1668)</f>
        <v/>
      </c>
      <c s="72" t="str">
        <f>IF('S.D.PASTE SHEET'!W1668="","",'S.D.PASTE SHEET'!W1668)</f>
        <v/>
      </c>
      <c s="72" t="str">
        <f>IF('S.D.PASTE SHEET'!X1668="","",'S.D.PASTE SHEET'!X1668)</f>
        <v/>
      </c>
      <c s="72" t="str">
        <f>IF('S.D.PASTE SHEET'!Y1668="","",'S.D.PASTE SHEET'!Y1668)</f>
        <v/>
      </c>
      <c s="72" t="str">
        <f>IF('S.D.PASTE SHEET'!Z1668="","",'S.D.PASTE SHEET'!Z1668)</f>
        <v/>
      </c>
      <c s="72" t="str">
        <f>IF('S.D.PASTE SHEET'!AA1668="","",'S.D.PASTE SHEET'!AA1668)</f>
        <v/>
      </c>
      <c s="72" t="str">
        <f>IF('S.D.PASTE SHEET'!AB1668="","",'S.D.PASTE SHEET'!AB1668)</f>
        <v/>
      </c>
      <c s="72" t="str">
        <f>IF('S.D.PASTE SHEET'!AC1668="","",'S.D.PASTE SHEET'!AC1668)</f>
        <v/>
      </c>
      <c s="72" t="str">
        <f>IF('S.D.PASTE SHEET'!AD1668="","",'S.D.PASTE SHEET'!AD1668)</f>
        <v/>
      </c>
      <c s="74"/>
      <c s="70" t="str">
        <f>IF(AK1668="","",IF(AK1668&gt;0,COUNT($AG$2:AG1668),""))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IF(BC1668="","",IF(BC1668&gt;0,COUNT($AY$2:AY1668),""))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69" spans="1:157" ht="15.75" customHeight="1">
      <c r="A1669" s="72" t="str">
        <f>IF('S.D.PASTE SHEET'!A1669="","",'S.D.PASTE SHEET'!A1669)</f>
        <v/>
      </c>
      <c s="72" t="str">
        <f>IF('S.D.PASTE SHEET'!B1669="","",'S.D.PASTE SHEET'!B1669)</f>
        <v/>
      </c>
      <c s="72" t="str">
        <f>IF('S.D.PASTE SHEET'!C1669="","",'S.D.PASTE SHEET'!C1669)</f>
        <v/>
      </c>
      <c s="73" t="str">
        <f>IF('S.D.PASTE SHEET'!D1669="","",'S.D.PASTE SHEET'!D1669)</f>
        <v/>
      </c>
      <c s="72" t="str">
        <f>IF('S.D.PASTE SHEET'!E1669="","",UPPER('S.D.PASTE SHEET'!E1669))</f>
        <v/>
      </c>
      <c s="72" t="str">
        <f>IF('S.D.PASTE SHEET'!F1669="","",'S.D.PASTE SHEET'!F1669)</f>
        <v/>
      </c>
      <c s="72" t="str">
        <f>IF('S.D.PASTE SHEET'!G1669="","",UPPER('S.D.PASTE SHEET'!G1669))</f>
        <v/>
      </c>
      <c s="72" t="str">
        <f>IF('S.D.PASTE SHEET'!H1669="","",UPPER('S.D.PASTE SHEET'!H1669))</f>
        <v/>
      </c>
      <c s="72" t="str">
        <f>IF('S.D.PASTE SHEET'!I1669="","",'S.D.PASTE SHEET'!I1669)</f>
        <v/>
      </c>
      <c s="73" t="str">
        <f>IF('S.D.PASTE SHEET'!J1669="","",'S.D.PASTE SHEET'!J1669)</f>
        <v/>
      </c>
      <c s="72" t="str">
        <f>IF('S.D.PASTE SHEET'!K1669="","",'S.D.PASTE SHEET'!K1669)</f>
        <v/>
      </c>
      <c s="72" t="str">
        <f>IF('S.D.PASTE SHEET'!L1669="","",'S.D.PASTE SHEET'!L1669)</f>
        <v/>
      </c>
      <c s="72" t="str">
        <f>IF('S.D.PASTE SHEET'!M1669="","",'S.D.PASTE SHEET'!M1669)</f>
        <v/>
      </c>
      <c s="72" t="str">
        <f>IF('S.D.PASTE SHEET'!N1669="","",'S.D.PASTE SHEET'!N1669)</f>
        <v/>
      </c>
      <c s="72" t="str">
        <f>IF('S.D.PASTE SHEET'!O1669="","",'S.D.PASTE SHEET'!O1669)</f>
        <v/>
      </c>
      <c s="72" t="str">
        <f>IF('S.D.PASTE SHEET'!P1669="","",'S.D.PASTE SHEET'!P1669)</f>
        <v/>
      </c>
      <c s="72" t="str">
        <f>IF('S.D.PASTE SHEET'!Q1669="","",'S.D.PASTE SHEET'!Q1669)</f>
        <v/>
      </c>
      <c s="72" t="str">
        <f>IF('S.D.PASTE SHEET'!R1669="","",'S.D.PASTE SHEET'!R1669)</f>
        <v/>
      </c>
      <c s="72" t="str">
        <f>IF('S.D.PASTE SHEET'!S1669="","",'S.D.PASTE SHEET'!S1669)</f>
        <v/>
      </c>
      <c s="72" t="str">
        <f>IF('S.D.PASTE SHEET'!T1669="","",'S.D.PASTE SHEET'!T1669)</f>
        <v/>
      </c>
      <c s="72" t="str">
        <f>IF('S.D.PASTE SHEET'!U1669="","",'S.D.PASTE SHEET'!U1669)</f>
        <v/>
      </c>
      <c s="72" t="str">
        <f>IF('S.D.PASTE SHEET'!V1669="","",'S.D.PASTE SHEET'!V1669)</f>
        <v/>
      </c>
      <c s="72" t="str">
        <f>IF('S.D.PASTE SHEET'!W1669="","",'S.D.PASTE SHEET'!W1669)</f>
        <v/>
      </c>
      <c s="72" t="str">
        <f>IF('S.D.PASTE SHEET'!X1669="","",'S.D.PASTE SHEET'!X1669)</f>
        <v/>
      </c>
      <c s="72" t="str">
        <f>IF('S.D.PASTE SHEET'!Y1669="","",'S.D.PASTE SHEET'!Y1669)</f>
        <v/>
      </c>
      <c s="72" t="str">
        <f>IF('S.D.PASTE SHEET'!Z1669="","",'S.D.PASTE SHEET'!Z1669)</f>
        <v/>
      </c>
      <c s="72" t="str">
        <f>IF('S.D.PASTE SHEET'!AA1669="","",'S.D.PASTE SHEET'!AA1669)</f>
        <v/>
      </c>
      <c s="72" t="str">
        <f>IF('S.D.PASTE SHEET'!AB1669="","",'S.D.PASTE SHEET'!AB1669)</f>
        <v/>
      </c>
      <c s="72" t="str">
        <f>IF('S.D.PASTE SHEET'!AC1669="","",'S.D.PASTE SHEET'!AC1669)</f>
        <v/>
      </c>
      <c s="72" t="str">
        <f>IF('S.D.PASTE SHEET'!AD1669="","",'S.D.PASTE SHEET'!AD1669)</f>
        <v/>
      </c>
      <c s="74"/>
      <c s="70" t="str">
        <f>IF(AK1669="","",IF(AK1669&gt;0,COUNT($AG$2:AG1669),""))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IF(BC1669="","",IF(BC1669&gt;0,COUNT($AY$2:AY1669),""))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0" spans="1:157" ht="15.75" customHeight="1">
      <c r="A1670" s="72" t="str">
        <f>IF('S.D.PASTE SHEET'!A1670="","",'S.D.PASTE SHEET'!A1670)</f>
        <v/>
      </c>
      <c s="72" t="str">
        <f>IF('S.D.PASTE SHEET'!B1670="","",'S.D.PASTE SHEET'!B1670)</f>
        <v/>
      </c>
      <c s="72" t="str">
        <f>IF('S.D.PASTE SHEET'!C1670="","",'S.D.PASTE SHEET'!C1670)</f>
        <v/>
      </c>
      <c s="73" t="str">
        <f>IF('S.D.PASTE SHEET'!D1670="","",'S.D.PASTE SHEET'!D1670)</f>
        <v/>
      </c>
      <c s="72" t="str">
        <f>IF('S.D.PASTE SHEET'!E1670="","",UPPER('S.D.PASTE SHEET'!E1670))</f>
        <v/>
      </c>
      <c s="72" t="str">
        <f>IF('S.D.PASTE SHEET'!F1670="","",'S.D.PASTE SHEET'!F1670)</f>
        <v/>
      </c>
      <c s="72" t="str">
        <f>IF('S.D.PASTE SHEET'!G1670="","",UPPER('S.D.PASTE SHEET'!G1670))</f>
        <v/>
      </c>
      <c s="72" t="str">
        <f>IF('S.D.PASTE SHEET'!H1670="","",UPPER('S.D.PASTE SHEET'!H1670))</f>
        <v/>
      </c>
      <c s="72" t="str">
        <f>IF('S.D.PASTE SHEET'!I1670="","",'S.D.PASTE SHEET'!I1670)</f>
        <v/>
      </c>
      <c s="73" t="str">
        <f>IF('S.D.PASTE SHEET'!J1670="","",'S.D.PASTE SHEET'!J1670)</f>
        <v/>
      </c>
      <c s="72" t="str">
        <f>IF('S.D.PASTE SHEET'!K1670="","",'S.D.PASTE SHEET'!K1670)</f>
        <v/>
      </c>
      <c s="72" t="str">
        <f>IF('S.D.PASTE SHEET'!L1670="","",'S.D.PASTE SHEET'!L1670)</f>
        <v/>
      </c>
      <c s="72" t="str">
        <f>IF('S.D.PASTE SHEET'!M1670="","",'S.D.PASTE SHEET'!M1670)</f>
        <v/>
      </c>
      <c s="72" t="str">
        <f>IF('S.D.PASTE SHEET'!N1670="","",'S.D.PASTE SHEET'!N1670)</f>
        <v/>
      </c>
      <c s="72" t="str">
        <f>IF('S.D.PASTE SHEET'!O1670="","",'S.D.PASTE SHEET'!O1670)</f>
        <v/>
      </c>
      <c s="72" t="str">
        <f>IF('S.D.PASTE SHEET'!P1670="","",'S.D.PASTE SHEET'!P1670)</f>
        <v/>
      </c>
      <c s="72" t="str">
        <f>IF('S.D.PASTE SHEET'!Q1670="","",'S.D.PASTE SHEET'!Q1670)</f>
        <v/>
      </c>
      <c s="72" t="str">
        <f>IF('S.D.PASTE SHEET'!R1670="","",'S.D.PASTE SHEET'!R1670)</f>
        <v/>
      </c>
      <c s="72" t="str">
        <f>IF('S.D.PASTE SHEET'!S1670="","",'S.D.PASTE SHEET'!S1670)</f>
        <v/>
      </c>
      <c s="72" t="str">
        <f>IF('S.D.PASTE SHEET'!T1670="","",'S.D.PASTE SHEET'!T1670)</f>
        <v/>
      </c>
      <c s="72" t="str">
        <f>IF('S.D.PASTE SHEET'!U1670="","",'S.D.PASTE SHEET'!U1670)</f>
        <v/>
      </c>
      <c s="72" t="str">
        <f>IF('S.D.PASTE SHEET'!V1670="","",'S.D.PASTE SHEET'!V1670)</f>
        <v/>
      </c>
      <c s="72" t="str">
        <f>IF('S.D.PASTE SHEET'!W1670="","",'S.D.PASTE SHEET'!W1670)</f>
        <v/>
      </c>
      <c s="72" t="str">
        <f>IF('S.D.PASTE SHEET'!X1670="","",'S.D.PASTE SHEET'!X1670)</f>
        <v/>
      </c>
      <c s="72" t="str">
        <f>IF('S.D.PASTE SHEET'!Y1670="","",'S.D.PASTE SHEET'!Y1670)</f>
        <v/>
      </c>
      <c s="72" t="str">
        <f>IF('S.D.PASTE SHEET'!Z1670="","",'S.D.PASTE SHEET'!Z1670)</f>
        <v/>
      </c>
      <c s="72" t="str">
        <f>IF('S.D.PASTE SHEET'!AA1670="","",'S.D.PASTE SHEET'!AA1670)</f>
        <v/>
      </c>
      <c s="72" t="str">
        <f>IF('S.D.PASTE SHEET'!AB1670="","",'S.D.PASTE SHEET'!AB1670)</f>
        <v/>
      </c>
      <c s="72" t="str">
        <f>IF('S.D.PASTE SHEET'!AC1670="","",'S.D.PASTE SHEET'!AC1670)</f>
        <v/>
      </c>
      <c s="72" t="str">
        <f>IF('S.D.PASTE SHEET'!AD1670="","",'S.D.PASTE SHEET'!AD1670)</f>
        <v/>
      </c>
      <c s="74"/>
      <c s="70" t="str">
        <f>IF(AK1670="","",IF(AK1670&gt;0,COUNT($AG$2:AG1670),""))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IF(BC1670="","",IF(BC1670&gt;0,COUNT($AY$2:AY1670),""))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1" spans="1:157" ht="15.75" customHeight="1">
      <c r="A1671" s="72" t="str">
        <f>IF('S.D.PASTE SHEET'!A1671="","",'S.D.PASTE SHEET'!A1671)</f>
        <v/>
      </c>
      <c s="72" t="str">
        <f>IF('S.D.PASTE SHEET'!B1671="","",'S.D.PASTE SHEET'!B1671)</f>
        <v/>
      </c>
      <c s="72" t="str">
        <f>IF('S.D.PASTE SHEET'!C1671="","",'S.D.PASTE SHEET'!C1671)</f>
        <v/>
      </c>
      <c s="73" t="str">
        <f>IF('S.D.PASTE SHEET'!D1671="","",'S.D.PASTE SHEET'!D1671)</f>
        <v/>
      </c>
      <c s="72" t="str">
        <f>IF('S.D.PASTE SHEET'!E1671="","",UPPER('S.D.PASTE SHEET'!E1671))</f>
        <v/>
      </c>
      <c s="72" t="str">
        <f>IF('S.D.PASTE SHEET'!F1671="","",'S.D.PASTE SHEET'!F1671)</f>
        <v/>
      </c>
      <c s="72" t="str">
        <f>IF('S.D.PASTE SHEET'!G1671="","",UPPER('S.D.PASTE SHEET'!G1671))</f>
        <v/>
      </c>
      <c s="72" t="str">
        <f>IF('S.D.PASTE SHEET'!H1671="","",UPPER('S.D.PASTE SHEET'!H1671))</f>
        <v/>
      </c>
      <c s="72" t="str">
        <f>IF('S.D.PASTE SHEET'!I1671="","",'S.D.PASTE SHEET'!I1671)</f>
        <v/>
      </c>
      <c s="73" t="str">
        <f>IF('S.D.PASTE SHEET'!J1671="","",'S.D.PASTE SHEET'!J1671)</f>
        <v/>
      </c>
      <c s="72" t="str">
        <f>IF('S.D.PASTE SHEET'!K1671="","",'S.D.PASTE SHEET'!K1671)</f>
        <v/>
      </c>
      <c s="72" t="str">
        <f>IF('S.D.PASTE SHEET'!L1671="","",'S.D.PASTE SHEET'!L1671)</f>
        <v/>
      </c>
      <c s="72" t="str">
        <f>IF('S.D.PASTE SHEET'!M1671="","",'S.D.PASTE SHEET'!M1671)</f>
        <v/>
      </c>
      <c s="72" t="str">
        <f>IF('S.D.PASTE SHEET'!N1671="","",'S.D.PASTE SHEET'!N1671)</f>
        <v/>
      </c>
      <c s="72" t="str">
        <f>IF('S.D.PASTE SHEET'!O1671="","",'S.D.PASTE SHEET'!O1671)</f>
        <v/>
      </c>
      <c s="72" t="str">
        <f>IF('S.D.PASTE SHEET'!P1671="","",'S.D.PASTE SHEET'!P1671)</f>
        <v/>
      </c>
      <c s="72" t="str">
        <f>IF('S.D.PASTE SHEET'!Q1671="","",'S.D.PASTE SHEET'!Q1671)</f>
        <v/>
      </c>
      <c s="72" t="str">
        <f>IF('S.D.PASTE SHEET'!R1671="","",'S.D.PASTE SHEET'!R1671)</f>
        <v/>
      </c>
      <c s="72" t="str">
        <f>IF('S.D.PASTE SHEET'!S1671="","",'S.D.PASTE SHEET'!S1671)</f>
        <v/>
      </c>
      <c s="72" t="str">
        <f>IF('S.D.PASTE SHEET'!T1671="","",'S.D.PASTE SHEET'!T1671)</f>
        <v/>
      </c>
      <c s="72" t="str">
        <f>IF('S.D.PASTE SHEET'!U1671="","",'S.D.PASTE SHEET'!U1671)</f>
        <v/>
      </c>
      <c s="72" t="str">
        <f>IF('S.D.PASTE SHEET'!V1671="","",'S.D.PASTE SHEET'!V1671)</f>
        <v/>
      </c>
      <c s="72" t="str">
        <f>IF('S.D.PASTE SHEET'!W1671="","",'S.D.PASTE SHEET'!W1671)</f>
        <v/>
      </c>
      <c s="72" t="str">
        <f>IF('S.D.PASTE SHEET'!X1671="","",'S.D.PASTE SHEET'!X1671)</f>
        <v/>
      </c>
      <c s="72" t="str">
        <f>IF('S.D.PASTE SHEET'!Y1671="","",'S.D.PASTE SHEET'!Y1671)</f>
        <v/>
      </c>
      <c s="72" t="str">
        <f>IF('S.D.PASTE SHEET'!Z1671="","",'S.D.PASTE SHEET'!Z1671)</f>
        <v/>
      </c>
      <c s="72" t="str">
        <f>IF('S.D.PASTE SHEET'!AA1671="","",'S.D.PASTE SHEET'!AA1671)</f>
        <v/>
      </c>
      <c s="72" t="str">
        <f>IF('S.D.PASTE SHEET'!AB1671="","",'S.D.PASTE SHEET'!AB1671)</f>
        <v/>
      </c>
      <c s="72" t="str">
        <f>IF('S.D.PASTE SHEET'!AC1671="","",'S.D.PASTE SHEET'!AC1671)</f>
        <v/>
      </c>
      <c s="72" t="str">
        <f>IF('S.D.PASTE SHEET'!AD1671="","",'S.D.PASTE SHEET'!AD1671)</f>
        <v/>
      </c>
      <c s="74"/>
      <c s="70" t="str">
        <f>IF(AK1671="","",IF(AK1671&gt;0,COUNT($AG$2:AG1671),""))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IF(BC1671="","",IF(BC1671&gt;0,COUNT($AY$2:AY1671),""))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2" spans="1:157" ht="15.75" customHeight="1">
      <c r="A1672" s="72" t="str">
        <f>IF('S.D.PASTE SHEET'!A1672="","",'S.D.PASTE SHEET'!A1672)</f>
        <v/>
      </c>
      <c s="72" t="str">
        <f>IF('S.D.PASTE SHEET'!B1672="","",'S.D.PASTE SHEET'!B1672)</f>
        <v/>
      </c>
      <c s="72" t="str">
        <f>IF('S.D.PASTE SHEET'!C1672="","",'S.D.PASTE SHEET'!C1672)</f>
        <v/>
      </c>
      <c s="73" t="str">
        <f>IF('S.D.PASTE SHEET'!D1672="","",'S.D.PASTE SHEET'!D1672)</f>
        <v/>
      </c>
      <c s="72" t="str">
        <f>IF('S.D.PASTE SHEET'!E1672="","",UPPER('S.D.PASTE SHEET'!E1672))</f>
        <v/>
      </c>
      <c s="72" t="str">
        <f>IF('S.D.PASTE SHEET'!F1672="","",'S.D.PASTE SHEET'!F1672)</f>
        <v/>
      </c>
      <c s="72" t="str">
        <f>IF('S.D.PASTE SHEET'!G1672="","",UPPER('S.D.PASTE SHEET'!G1672))</f>
        <v/>
      </c>
      <c s="72" t="str">
        <f>IF('S.D.PASTE SHEET'!H1672="","",UPPER('S.D.PASTE SHEET'!H1672))</f>
        <v/>
      </c>
      <c s="72" t="str">
        <f>IF('S.D.PASTE SHEET'!I1672="","",'S.D.PASTE SHEET'!I1672)</f>
        <v/>
      </c>
      <c s="73" t="str">
        <f>IF('S.D.PASTE SHEET'!J1672="","",'S.D.PASTE SHEET'!J1672)</f>
        <v/>
      </c>
      <c s="72" t="str">
        <f>IF('S.D.PASTE SHEET'!K1672="","",'S.D.PASTE SHEET'!K1672)</f>
        <v/>
      </c>
      <c s="72" t="str">
        <f>IF('S.D.PASTE SHEET'!L1672="","",'S.D.PASTE SHEET'!L1672)</f>
        <v/>
      </c>
      <c s="72" t="str">
        <f>IF('S.D.PASTE SHEET'!M1672="","",'S.D.PASTE SHEET'!M1672)</f>
        <v/>
      </c>
      <c s="72" t="str">
        <f>IF('S.D.PASTE SHEET'!N1672="","",'S.D.PASTE SHEET'!N1672)</f>
        <v/>
      </c>
      <c s="72" t="str">
        <f>IF('S.D.PASTE SHEET'!O1672="","",'S.D.PASTE SHEET'!O1672)</f>
        <v/>
      </c>
      <c s="72" t="str">
        <f>IF('S.D.PASTE SHEET'!P1672="","",'S.D.PASTE SHEET'!P1672)</f>
        <v/>
      </c>
      <c s="72" t="str">
        <f>IF('S.D.PASTE SHEET'!Q1672="","",'S.D.PASTE SHEET'!Q1672)</f>
        <v/>
      </c>
      <c s="72" t="str">
        <f>IF('S.D.PASTE SHEET'!R1672="","",'S.D.PASTE SHEET'!R1672)</f>
        <v/>
      </c>
      <c s="72" t="str">
        <f>IF('S.D.PASTE SHEET'!S1672="","",'S.D.PASTE SHEET'!S1672)</f>
        <v/>
      </c>
      <c s="72" t="str">
        <f>IF('S.D.PASTE SHEET'!T1672="","",'S.D.PASTE SHEET'!T1672)</f>
        <v/>
      </c>
      <c s="72" t="str">
        <f>IF('S.D.PASTE SHEET'!U1672="","",'S.D.PASTE SHEET'!U1672)</f>
        <v/>
      </c>
      <c s="72" t="str">
        <f>IF('S.D.PASTE SHEET'!V1672="","",'S.D.PASTE SHEET'!V1672)</f>
        <v/>
      </c>
      <c s="72" t="str">
        <f>IF('S.D.PASTE SHEET'!W1672="","",'S.D.PASTE SHEET'!W1672)</f>
        <v/>
      </c>
      <c s="72" t="str">
        <f>IF('S.D.PASTE SHEET'!X1672="","",'S.D.PASTE SHEET'!X1672)</f>
        <v/>
      </c>
      <c s="72" t="str">
        <f>IF('S.D.PASTE SHEET'!Y1672="","",'S.D.PASTE SHEET'!Y1672)</f>
        <v/>
      </c>
      <c s="72" t="str">
        <f>IF('S.D.PASTE SHEET'!Z1672="","",'S.D.PASTE SHEET'!Z1672)</f>
        <v/>
      </c>
      <c s="72" t="str">
        <f>IF('S.D.PASTE SHEET'!AA1672="","",'S.D.PASTE SHEET'!AA1672)</f>
        <v/>
      </c>
      <c s="72" t="str">
        <f>IF('S.D.PASTE SHEET'!AB1672="","",'S.D.PASTE SHEET'!AB1672)</f>
        <v/>
      </c>
      <c s="72" t="str">
        <f>IF('S.D.PASTE SHEET'!AC1672="","",'S.D.PASTE SHEET'!AC1672)</f>
        <v/>
      </c>
      <c s="72" t="str">
        <f>IF('S.D.PASTE SHEET'!AD1672="","",'S.D.PASTE SHEET'!AD1672)</f>
        <v/>
      </c>
      <c s="74"/>
      <c s="70" t="str">
        <f>IF(AK1672="","",IF(AK1672&gt;0,COUNT($AG$2:AG1672),""))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IF(BC1672="","",IF(BC1672&gt;0,COUNT($AY$2:AY1672),""))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3" spans="1:157" ht="15.75" customHeight="1">
      <c r="A1673" s="72" t="str">
        <f>IF('S.D.PASTE SHEET'!A1673="","",'S.D.PASTE SHEET'!A1673)</f>
        <v/>
      </c>
      <c s="72" t="str">
        <f>IF('S.D.PASTE SHEET'!B1673="","",'S.D.PASTE SHEET'!B1673)</f>
        <v/>
      </c>
      <c s="72" t="str">
        <f>IF('S.D.PASTE SHEET'!C1673="","",'S.D.PASTE SHEET'!C1673)</f>
        <v/>
      </c>
      <c s="73" t="str">
        <f>IF('S.D.PASTE SHEET'!D1673="","",'S.D.PASTE SHEET'!D1673)</f>
        <v/>
      </c>
      <c s="72" t="str">
        <f>IF('S.D.PASTE SHEET'!E1673="","",UPPER('S.D.PASTE SHEET'!E1673))</f>
        <v/>
      </c>
      <c s="72" t="str">
        <f>IF('S.D.PASTE SHEET'!F1673="","",'S.D.PASTE SHEET'!F1673)</f>
        <v/>
      </c>
      <c s="72" t="str">
        <f>IF('S.D.PASTE SHEET'!G1673="","",UPPER('S.D.PASTE SHEET'!G1673))</f>
        <v/>
      </c>
      <c s="72" t="str">
        <f>IF('S.D.PASTE SHEET'!H1673="","",UPPER('S.D.PASTE SHEET'!H1673))</f>
        <v/>
      </c>
      <c s="72" t="str">
        <f>IF('S.D.PASTE SHEET'!I1673="","",'S.D.PASTE SHEET'!I1673)</f>
        <v/>
      </c>
      <c s="73" t="str">
        <f>IF('S.D.PASTE SHEET'!J1673="","",'S.D.PASTE SHEET'!J1673)</f>
        <v/>
      </c>
      <c s="72" t="str">
        <f>IF('S.D.PASTE SHEET'!K1673="","",'S.D.PASTE SHEET'!K1673)</f>
        <v/>
      </c>
      <c s="72" t="str">
        <f>IF('S.D.PASTE SHEET'!L1673="","",'S.D.PASTE SHEET'!L1673)</f>
        <v/>
      </c>
      <c s="72" t="str">
        <f>IF('S.D.PASTE SHEET'!M1673="","",'S.D.PASTE SHEET'!M1673)</f>
        <v/>
      </c>
      <c s="72" t="str">
        <f>IF('S.D.PASTE SHEET'!N1673="","",'S.D.PASTE SHEET'!N1673)</f>
        <v/>
      </c>
      <c s="72" t="str">
        <f>IF('S.D.PASTE SHEET'!O1673="","",'S.D.PASTE SHEET'!O1673)</f>
        <v/>
      </c>
      <c s="72" t="str">
        <f>IF('S.D.PASTE SHEET'!P1673="","",'S.D.PASTE SHEET'!P1673)</f>
        <v/>
      </c>
      <c s="72" t="str">
        <f>IF('S.D.PASTE SHEET'!Q1673="","",'S.D.PASTE SHEET'!Q1673)</f>
        <v/>
      </c>
      <c s="72" t="str">
        <f>IF('S.D.PASTE SHEET'!R1673="","",'S.D.PASTE SHEET'!R1673)</f>
        <v/>
      </c>
      <c s="72" t="str">
        <f>IF('S.D.PASTE SHEET'!S1673="","",'S.D.PASTE SHEET'!S1673)</f>
        <v/>
      </c>
      <c s="72" t="str">
        <f>IF('S.D.PASTE SHEET'!T1673="","",'S.D.PASTE SHEET'!T1673)</f>
        <v/>
      </c>
      <c s="72" t="str">
        <f>IF('S.D.PASTE SHEET'!U1673="","",'S.D.PASTE SHEET'!U1673)</f>
        <v/>
      </c>
      <c s="72" t="str">
        <f>IF('S.D.PASTE SHEET'!V1673="","",'S.D.PASTE SHEET'!V1673)</f>
        <v/>
      </c>
      <c s="72" t="str">
        <f>IF('S.D.PASTE SHEET'!W1673="","",'S.D.PASTE SHEET'!W1673)</f>
        <v/>
      </c>
      <c s="72" t="str">
        <f>IF('S.D.PASTE SHEET'!X1673="","",'S.D.PASTE SHEET'!X1673)</f>
        <v/>
      </c>
      <c s="72" t="str">
        <f>IF('S.D.PASTE SHEET'!Y1673="","",'S.D.PASTE SHEET'!Y1673)</f>
        <v/>
      </c>
      <c s="72" t="str">
        <f>IF('S.D.PASTE SHEET'!Z1673="","",'S.D.PASTE SHEET'!Z1673)</f>
        <v/>
      </c>
      <c s="72" t="str">
        <f>IF('S.D.PASTE SHEET'!AA1673="","",'S.D.PASTE SHEET'!AA1673)</f>
        <v/>
      </c>
      <c s="72" t="str">
        <f>IF('S.D.PASTE SHEET'!AB1673="","",'S.D.PASTE SHEET'!AB1673)</f>
        <v/>
      </c>
      <c s="72" t="str">
        <f>IF('S.D.PASTE SHEET'!AC1673="","",'S.D.PASTE SHEET'!AC1673)</f>
        <v/>
      </c>
      <c s="72" t="str">
        <f>IF('S.D.PASTE SHEET'!AD1673="","",'S.D.PASTE SHEET'!AD1673)</f>
        <v/>
      </c>
      <c s="74"/>
      <c s="70" t="str">
        <f>IF(AK1673="","",IF(AK1673&gt;0,COUNT($AG$2:AG1673),""))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IF(BC1673="","",IF(BC1673&gt;0,COUNT($AY$2:AY1673),""))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4" spans="1:157" ht="15.75" customHeight="1">
      <c r="A1674" s="72" t="str">
        <f>IF('S.D.PASTE SHEET'!A1674="","",'S.D.PASTE SHEET'!A1674)</f>
        <v/>
      </c>
      <c s="72" t="str">
        <f>IF('S.D.PASTE SHEET'!B1674="","",'S.D.PASTE SHEET'!B1674)</f>
        <v/>
      </c>
      <c s="72" t="str">
        <f>IF('S.D.PASTE SHEET'!C1674="","",'S.D.PASTE SHEET'!C1674)</f>
        <v/>
      </c>
      <c s="73" t="str">
        <f>IF('S.D.PASTE SHEET'!D1674="","",'S.D.PASTE SHEET'!D1674)</f>
        <v/>
      </c>
      <c s="72" t="str">
        <f>IF('S.D.PASTE SHEET'!E1674="","",UPPER('S.D.PASTE SHEET'!E1674))</f>
        <v/>
      </c>
      <c s="72" t="str">
        <f>IF('S.D.PASTE SHEET'!F1674="","",'S.D.PASTE SHEET'!F1674)</f>
        <v/>
      </c>
      <c s="72" t="str">
        <f>IF('S.D.PASTE SHEET'!G1674="","",UPPER('S.D.PASTE SHEET'!G1674))</f>
        <v/>
      </c>
      <c s="72" t="str">
        <f>IF('S.D.PASTE SHEET'!H1674="","",UPPER('S.D.PASTE SHEET'!H1674))</f>
        <v/>
      </c>
      <c s="72" t="str">
        <f>IF('S.D.PASTE SHEET'!I1674="","",'S.D.PASTE SHEET'!I1674)</f>
        <v/>
      </c>
      <c s="73" t="str">
        <f>IF('S.D.PASTE SHEET'!J1674="","",'S.D.PASTE SHEET'!J1674)</f>
        <v/>
      </c>
      <c s="72" t="str">
        <f>IF('S.D.PASTE SHEET'!K1674="","",'S.D.PASTE SHEET'!K1674)</f>
        <v/>
      </c>
      <c s="72" t="str">
        <f>IF('S.D.PASTE SHEET'!L1674="","",'S.D.PASTE SHEET'!L1674)</f>
        <v/>
      </c>
      <c s="72" t="str">
        <f>IF('S.D.PASTE SHEET'!M1674="","",'S.D.PASTE SHEET'!M1674)</f>
        <v/>
      </c>
      <c s="72" t="str">
        <f>IF('S.D.PASTE SHEET'!N1674="","",'S.D.PASTE SHEET'!N1674)</f>
        <v/>
      </c>
      <c s="72" t="str">
        <f>IF('S.D.PASTE SHEET'!O1674="","",'S.D.PASTE SHEET'!O1674)</f>
        <v/>
      </c>
      <c s="72" t="str">
        <f>IF('S.D.PASTE SHEET'!P1674="","",'S.D.PASTE SHEET'!P1674)</f>
        <v/>
      </c>
      <c s="72" t="str">
        <f>IF('S.D.PASTE SHEET'!Q1674="","",'S.D.PASTE SHEET'!Q1674)</f>
        <v/>
      </c>
      <c s="72" t="str">
        <f>IF('S.D.PASTE SHEET'!R1674="","",'S.D.PASTE SHEET'!R1674)</f>
        <v/>
      </c>
      <c s="72" t="str">
        <f>IF('S.D.PASTE SHEET'!S1674="","",'S.D.PASTE SHEET'!S1674)</f>
        <v/>
      </c>
      <c s="72" t="str">
        <f>IF('S.D.PASTE SHEET'!T1674="","",'S.D.PASTE SHEET'!T1674)</f>
        <v/>
      </c>
      <c s="72" t="str">
        <f>IF('S.D.PASTE SHEET'!U1674="","",'S.D.PASTE SHEET'!U1674)</f>
        <v/>
      </c>
      <c s="72" t="str">
        <f>IF('S.D.PASTE SHEET'!V1674="","",'S.D.PASTE SHEET'!V1674)</f>
        <v/>
      </c>
      <c s="72" t="str">
        <f>IF('S.D.PASTE SHEET'!W1674="","",'S.D.PASTE SHEET'!W1674)</f>
        <v/>
      </c>
      <c s="72" t="str">
        <f>IF('S.D.PASTE SHEET'!X1674="","",'S.D.PASTE SHEET'!X1674)</f>
        <v/>
      </c>
      <c s="72" t="str">
        <f>IF('S.D.PASTE SHEET'!Y1674="","",'S.D.PASTE SHEET'!Y1674)</f>
        <v/>
      </c>
      <c s="72" t="str">
        <f>IF('S.D.PASTE SHEET'!Z1674="","",'S.D.PASTE SHEET'!Z1674)</f>
        <v/>
      </c>
      <c s="72" t="str">
        <f>IF('S.D.PASTE SHEET'!AA1674="","",'S.D.PASTE SHEET'!AA1674)</f>
        <v/>
      </c>
      <c s="72" t="str">
        <f>IF('S.D.PASTE SHEET'!AB1674="","",'S.D.PASTE SHEET'!AB1674)</f>
        <v/>
      </c>
      <c s="72" t="str">
        <f>IF('S.D.PASTE SHEET'!AC1674="","",'S.D.PASTE SHEET'!AC1674)</f>
        <v/>
      </c>
      <c s="72" t="str">
        <f>IF('S.D.PASTE SHEET'!AD1674="","",'S.D.PASTE SHEET'!AD1674)</f>
        <v/>
      </c>
      <c s="74"/>
      <c s="70" t="str">
        <f>IF(AK1674="","",IF(AK1674&gt;0,COUNT($AG$2:AG1674),""))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IF(BC1674="","",IF(BC1674&gt;0,COUNT($AY$2:AY1674),""))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5" spans="1:157" ht="15.75" customHeight="1">
      <c r="A1675" s="72" t="str">
        <f>IF('S.D.PASTE SHEET'!A1675="","",'S.D.PASTE SHEET'!A1675)</f>
        <v/>
      </c>
      <c s="72" t="str">
        <f>IF('S.D.PASTE SHEET'!B1675="","",'S.D.PASTE SHEET'!B1675)</f>
        <v/>
      </c>
      <c s="72" t="str">
        <f>IF('S.D.PASTE SHEET'!C1675="","",'S.D.PASTE SHEET'!C1675)</f>
        <v/>
      </c>
      <c s="73" t="str">
        <f>IF('S.D.PASTE SHEET'!D1675="","",'S.D.PASTE SHEET'!D1675)</f>
        <v/>
      </c>
      <c s="72" t="str">
        <f>IF('S.D.PASTE SHEET'!E1675="","",UPPER('S.D.PASTE SHEET'!E1675))</f>
        <v/>
      </c>
      <c s="72" t="str">
        <f>IF('S.D.PASTE SHEET'!F1675="","",'S.D.PASTE SHEET'!F1675)</f>
        <v/>
      </c>
      <c s="72" t="str">
        <f>IF('S.D.PASTE SHEET'!G1675="","",UPPER('S.D.PASTE SHEET'!G1675))</f>
        <v/>
      </c>
      <c s="72" t="str">
        <f>IF('S.D.PASTE SHEET'!H1675="","",UPPER('S.D.PASTE SHEET'!H1675))</f>
        <v/>
      </c>
      <c s="72" t="str">
        <f>IF('S.D.PASTE SHEET'!I1675="","",'S.D.PASTE SHEET'!I1675)</f>
        <v/>
      </c>
      <c s="73" t="str">
        <f>IF('S.D.PASTE SHEET'!J1675="","",'S.D.PASTE SHEET'!J1675)</f>
        <v/>
      </c>
      <c s="72" t="str">
        <f>IF('S.D.PASTE SHEET'!K1675="","",'S.D.PASTE SHEET'!K1675)</f>
        <v/>
      </c>
      <c s="72" t="str">
        <f>IF('S.D.PASTE SHEET'!L1675="","",'S.D.PASTE SHEET'!L1675)</f>
        <v/>
      </c>
      <c s="72" t="str">
        <f>IF('S.D.PASTE SHEET'!M1675="","",'S.D.PASTE SHEET'!M1675)</f>
        <v/>
      </c>
      <c s="72" t="str">
        <f>IF('S.D.PASTE SHEET'!N1675="","",'S.D.PASTE SHEET'!N1675)</f>
        <v/>
      </c>
      <c s="72" t="str">
        <f>IF('S.D.PASTE SHEET'!O1675="","",'S.D.PASTE SHEET'!O1675)</f>
        <v/>
      </c>
      <c s="72" t="str">
        <f>IF('S.D.PASTE SHEET'!P1675="","",'S.D.PASTE SHEET'!P1675)</f>
        <v/>
      </c>
      <c s="72" t="str">
        <f>IF('S.D.PASTE SHEET'!Q1675="","",'S.D.PASTE SHEET'!Q1675)</f>
        <v/>
      </c>
      <c s="72" t="str">
        <f>IF('S.D.PASTE SHEET'!R1675="","",'S.D.PASTE SHEET'!R1675)</f>
        <v/>
      </c>
      <c s="72" t="str">
        <f>IF('S.D.PASTE SHEET'!S1675="","",'S.D.PASTE SHEET'!S1675)</f>
        <v/>
      </c>
      <c s="72" t="str">
        <f>IF('S.D.PASTE SHEET'!T1675="","",'S.D.PASTE SHEET'!T1675)</f>
        <v/>
      </c>
      <c s="72" t="str">
        <f>IF('S.D.PASTE SHEET'!U1675="","",'S.D.PASTE SHEET'!U1675)</f>
        <v/>
      </c>
      <c s="72" t="str">
        <f>IF('S.D.PASTE SHEET'!V1675="","",'S.D.PASTE SHEET'!V1675)</f>
        <v/>
      </c>
      <c s="72" t="str">
        <f>IF('S.D.PASTE SHEET'!W1675="","",'S.D.PASTE SHEET'!W1675)</f>
        <v/>
      </c>
      <c s="72" t="str">
        <f>IF('S.D.PASTE SHEET'!X1675="","",'S.D.PASTE SHEET'!X1675)</f>
        <v/>
      </c>
      <c s="72" t="str">
        <f>IF('S.D.PASTE SHEET'!Y1675="","",'S.D.PASTE SHEET'!Y1675)</f>
        <v/>
      </c>
      <c s="72" t="str">
        <f>IF('S.D.PASTE SHEET'!Z1675="","",'S.D.PASTE SHEET'!Z1675)</f>
        <v/>
      </c>
      <c s="72" t="str">
        <f>IF('S.D.PASTE SHEET'!AA1675="","",'S.D.PASTE SHEET'!AA1675)</f>
        <v/>
      </c>
      <c s="72" t="str">
        <f>IF('S.D.PASTE SHEET'!AB1675="","",'S.D.PASTE SHEET'!AB1675)</f>
        <v/>
      </c>
      <c s="72" t="str">
        <f>IF('S.D.PASTE SHEET'!AC1675="","",'S.D.PASTE SHEET'!AC1675)</f>
        <v/>
      </c>
      <c s="72" t="str">
        <f>IF('S.D.PASTE SHEET'!AD1675="","",'S.D.PASTE SHEET'!AD1675)</f>
        <v/>
      </c>
      <c s="74"/>
      <c s="70" t="str">
        <f>IF(AK1675="","",IF(AK1675&gt;0,COUNT($AG$2:AG1675),""))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IF(BC1675="","",IF(BC1675&gt;0,COUNT($AY$2:AY1675),""))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6" spans="1:157" ht="15.75" customHeight="1">
      <c r="A1676" s="72" t="str">
        <f>IF('S.D.PASTE SHEET'!A1676="","",'S.D.PASTE SHEET'!A1676)</f>
        <v/>
      </c>
      <c s="72" t="str">
        <f>IF('S.D.PASTE SHEET'!B1676="","",'S.D.PASTE SHEET'!B1676)</f>
        <v/>
      </c>
      <c s="72" t="str">
        <f>IF('S.D.PASTE SHEET'!C1676="","",'S.D.PASTE SHEET'!C1676)</f>
        <v/>
      </c>
      <c s="73" t="str">
        <f>IF('S.D.PASTE SHEET'!D1676="","",'S.D.PASTE SHEET'!D1676)</f>
        <v/>
      </c>
      <c s="72" t="str">
        <f>IF('S.D.PASTE SHEET'!E1676="","",UPPER('S.D.PASTE SHEET'!E1676))</f>
        <v/>
      </c>
      <c s="72" t="str">
        <f>IF('S.D.PASTE SHEET'!F1676="","",'S.D.PASTE SHEET'!F1676)</f>
        <v/>
      </c>
      <c s="72" t="str">
        <f>IF('S.D.PASTE SHEET'!G1676="","",UPPER('S.D.PASTE SHEET'!G1676))</f>
        <v/>
      </c>
      <c s="72" t="str">
        <f>IF('S.D.PASTE SHEET'!H1676="","",UPPER('S.D.PASTE SHEET'!H1676))</f>
        <v/>
      </c>
      <c s="72" t="str">
        <f>IF('S.D.PASTE SHEET'!I1676="","",'S.D.PASTE SHEET'!I1676)</f>
        <v/>
      </c>
      <c s="73" t="str">
        <f>IF('S.D.PASTE SHEET'!J1676="","",'S.D.PASTE SHEET'!J1676)</f>
        <v/>
      </c>
      <c s="72" t="str">
        <f>IF('S.D.PASTE SHEET'!K1676="","",'S.D.PASTE SHEET'!K1676)</f>
        <v/>
      </c>
      <c s="72" t="str">
        <f>IF('S.D.PASTE SHEET'!L1676="","",'S.D.PASTE SHEET'!L1676)</f>
        <v/>
      </c>
      <c s="72" t="str">
        <f>IF('S.D.PASTE SHEET'!M1676="","",'S.D.PASTE SHEET'!M1676)</f>
        <v/>
      </c>
      <c s="72" t="str">
        <f>IF('S.D.PASTE SHEET'!N1676="","",'S.D.PASTE SHEET'!N1676)</f>
        <v/>
      </c>
      <c s="72" t="str">
        <f>IF('S.D.PASTE SHEET'!O1676="","",'S.D.PASTE SHEET'!O1676)</f>
        <v/>
      </c>
      <c s="72" t="str">
        <f>IF('S.D.PASTE SHEET'!P1676="","",'S.D.PASTE SHEET'!P1676)</f>
        <v/>
      </c>
      <c s="72" t="str">
        <f>IF('S.D.PASTE SHEET'!Q1676="","",'S.D.PASTE SHEET'!Q1676)</f>
        <v/>
      </c>
      <c s="72" t="str">
        <f>IF('S.D.PASTE SHEET'!R1676="","",'S.D.PASTE SHEET'!R1676)</f>
        <v/>
      </c>
      <c s="72" t="str">
        <f>IF('S.D.PASTE SHEET'!S1676="","",'S.D.PASTE SHEET'!S1676)</f>
        <v/>
      </c>
      <c s="72" t="str">
        <f>IF('S.D.PASTE SHEET'!T1676="","",'S.D.PASTE SHEET'!T1676)</f>
        <v/>
      </c>
      <c s="72" t="str">
        <f>IF('S.D.PASTE SHEET'!U1676="","",'S.D.PASTE SHEET'!U1676)</f>
        <v/>
      </c>
      <c s="72" t="str">
        <f>IF('S.D.PASTE SHEET'!V1676="","",'S.D.PASTE SHEET'!V1676)</f>
        <v/>
      </c>
      <c s="72" t="str">
        <f>IF('S.D.PASTE SHEET'!W1676="","",'S.D.PASTE SHEET'!W1676)</f>
        <v/>
      </c>
      <c s="72" t="str">
        <f>IF('S.D.PASTE SHEET'!X1676="","",'S.D.PASTE SHEET'!X1676)</f>
        <v/>
      </c>
      <c s="72" t="str">
        <f>IF('S.D.PASTE SHEET'!Y1676="","",'S.D.PASTE SHEET'!Y1676)</f>
        <v/>
      </c>
      <c s="72" t="str">
        <f>IF('S.D.PASTE SHEET'!Z1676="","",'S.D.PASTE SHEET'!Z1676)</f>
        <v/>
      </c>
      <c s="72" t="str">
        <f>IF('S.D.PASTE SHEET'!AA1676="","",'S.D.PASTE SHEET'!AA1676)</f>
        <v/>
      </c>
      <c s="72" t="str">
        <f>IF('S.D.PASTE SHEET'!AB1676="","",'S.D.PASTE SHEET'!AB1676)</f>
        <v/>
      </c>
      <c s="72" t="str">
        <f>IF('S.D.PASTE SHEET'!AC1676="","",'S.D.PASTE SHEET'!AC1676)</f>
        <v/>
      </c>
      <c s="72" t="str">
        <f>IF('S.D.PASTE SHEET'!AD1676="","",'S.D.PASTE SHEET'!AD1676)</f>
        <v/>
      </c>
      <c s="74"/>
      <c s="70" t="str">
        <f>IF(AK1676="","",IF(AK1676&gt;0,COUNT($AG$2:AG1676),""))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IF(BC1676="","",IF(BC1676&gt;0,COUNT($AY$2:AY1676),""))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7" spans="1:157" ht="15.75" customHeight="1">
      <c r="A1677" s="72" t="str">
        <f>IF('S.D.PASTE SHEET'!A1677="","",'S.D.PASTE SHEET'!A1677)</f>
        <v/>
      </c>
      <c s="72" t="str">
        <f>IF('S.D.PASTE SHEET'!B1677="","",'S.D.PASTE SHEET'!B1677)</f>
        <v/>
      </c>
      <c s="72" t="str">
        <f>IF('S.D.PASTE SHEET'!C1677="","",'S.D.PASTE SHEET'!C1677)</f>
        <v/>
      </c>
      <c s="73" t="str">
        <f>IF('S.D.PASTE SHEET'!D1677="","",'S.D.PASTE SHEET'!D1677)</f>
        <v/>
      </c>
      <c s="72" t="str">
        <f>IF('S.D.PASTE SHEET'!E1677="","",UPPER('S.D.PASTE SHEET'!E1677))</f>
        <v/>
      </c>
      <c s="72" t="str">
        <f>IF('S.D.PASTE SHEET'!F1677="","",'S.D.PASTE SHEET'!F1677)</f>
        <v/>
      </c>
      <c s="72" t="str">
        <f>IF('S.D.PASTE SHEET'!G1677="","",UPPER('S.D.PASTE SHEET'!G1677))</f>
        <v/>
      </c>
      <c s="72" t="str">
        <f>IF('S.D.PASTE SHEET'!H1677="","",UPPER('S.D.PASTE SHEET'!H1677))</f>
        <v/>
      </c>
      <c s="72" t="str">
        <f>IF('S.D.PASTE SHEET'!I1677="","",'S.D.PASTE SHEET'!I1677)</f>
        <v/>
      </c>
      <c s="73" t="str">
        <f>IF('S.D.PASTE SHEET'!J1677="","",'S.D.PASTE SHEET'!J1677)</f>
        <v/>
      </c>
      <c s="72" t="str">
        <f>IF('S.D.PASTE SHEET'!K1677="","",'S.D.PASTE SHEET'!K1677)</f>
        <v/>
      </c>
      <c s="72" t="str">
        <f>IF('S.D.PASTE SHEET'!L1677="","",'S.D.PASTE SHEET'!L1677)</f>
        <v/>
      </c>
      <c s="72" t="str">
        <f>IF('S.D.PASTE SHEET'!M1677="","",'S.D.PASTE SHEET'!M1677)</f>
        <v/>
      </c>
      <c s="72" t="str">
        <f>IF('S.D.PASTE SHEET'!N1677="","",'S.D.PASTE SHEET'!N1677)</f>
        <v/>
      </c>
      <c s="72" t="str">
        <f>IF('S.D.PASTE SHEET'!O1677="","",'S.D.PASTE SHEET'!O1677)</f>
        <v/>
      </c>
      <c s="72" t="str">
        <f>IF('S.D.PASTE SHEET'!P1677="","",'S.D.PASTE SHEET'!P1677)</f>
        <v/>
      </c>
      <c s="72" t="str">
        <f>IF('S.D.PASTE SHEET'!Q1677="","",'S.D.PASTE SHEET'!Q1677)</f>
        <v/>
      </c>
      <c s="72" t="str">
        <f>IF('S.D.PASTE SHEET'!R1677="","",'S.D.PASTE SHEET'!R1677)</f>
        <v/>
      </c>
      <c s="72" t="str">
        <f>IF('S.D.PASTE SHEET'!S1677="","",'S.D.PASTE SHEET'!S1677)</f>
        <v/>
      </c>
      <c s="72" t="str">
        <f>IF('S.D.PASTE SHEET'!T1677="","",'S.D.PASTE SHEET'!T1677)</f>
        <v/>
      </c>
      <c s="72" t="str">
        <f>IF('S.D.PASTE SHEET'!U1677="","",'S.D.PASTE SHEET'!U1677)</f>
        <v/>
      </c>
      <c s="72" t="str">
        <f>IF('S.D.PASTE SHEET'!V1677="","",'S.D.PASTE SHEET'!V1677)</f>
        <v/>
      </c>
      <c s="72" t="str">
        <f>IF('S.D.PASTE SHEET'!W1677="","",'S.D.PASTE SHEET'!W1677)</f>
        <v/>
      </c>
      <c s="72" t="str">
        <f>IF('S.D.PASTE SHEET'!X1677="","",'S.D.PASTE SHEET'!X1677)</f>
        <v/>
      </c>
      <c s="72" t="str">
        <f>IF('S.D.PASTE SHEET'!Y1677="","",'S.D.PASTE SHEET'!Y1677)</f>
        <v/>
      </c>
      <c s="72" t="str">
        <f>IF('S.D.PASTE SHEET'!Z1677="","",'S.D.PASTE SHEET'!Z1677)</f>
        <v/>
      </c>
      <c s="72" t="str">
        <f>IF('S.D.PASTE SHEET'!AA1677="","",'S.D.PASTE SHEET'!AA1677)</f>
        <v/>
      </c>
      <c s="72" t="str">
        <f>IF('S.D.PASTE SHEET'!AB1677="","",'S.D.PASTE SHEET'!AB1677)</f>
        <v/>
      </c>
      <c s="72" t="str">
        <f>IF('S.D.PASTE SHEET'!AC1677="","",'S.D.PASTE SHEET'!AC1677)</f>
        <v/>
      </c>
      <c s="72" t="str">
        <f>IF('S.D.PASTE SHEET'!AD1677="","",'S.D.PASTE SHEET'!AD1677)</f>
        <v/>
      </c>
      <c s="74"/>
      <c s="70" t="str">
        <f>IF(AK1677="","",IF(AK1677&gt;0,COUNT($AG$2:AG1677),""))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IF(BC1677="","",IF(BC1677&gt;0,COUNT($AY$2:AY1677),""))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8" spans="1:157" ht="15.75" customHeight="1">
      <c r="A1678" s="72" t="str">
        <f>IF('S.D.PASTE SHEET'!A1678="","",'S.D.PASTE SHEET'!A1678)</f>
        <v/>
      </c>
      <c s="72" t="str">
        <f>IF('S.D.PASTE SHEET'!B1678="","",'S.D.PASTE SHEET'!B1678)</f>
        <v/>
      </c>
      <c s="72" t="str">
        <f>IF('S.D.PASTE SHEET'!C1678="","",'S.D.PASTE SHEET'!C1678)</f>
        <v/>
      </c>
      <c s="73" t="str">
        <f>IF('S.D.PASTE SHEET'!D1678="","",'S.D.PASTE SHEET'!D1678)</f>
        <v/>
      </c>
      <c s="72" t="str">
        <f>IF('S.D.PASTE SHEET'!E1678="","",UPPER('S.D.PASTE SHEET'!E1678))</f>
        <v/>
      </c>
      <c s="72" t="str">
        <f>IF('S.D.PASTE SHEET'!F1678="","",'S.D.PASTE SHEET'!F1678)</f>
        <v/>
      </c>
      <c s="72" t="str">
        <f>IF('S.D.PASTE SHEET'!G1678="","",UPPER('S.D.PASTE SHEET'!G1678))</f>
        <v/>
      </c>
      <c s="72" t="str">
        <f>IF('S.D.PASTE SHEET'!H1678="","",UPPER('S.D.PASTE SHEET'!H1678))</f>
        <v/>
      </c>
      <c s="72" t="str">
        <f>IF('S.D.PASTE SHEET'!I1678="","",'S.D.PASTE SHEET'!I1678)</f>
        <v/>
      </c>
      <c s="73" t="str">
        <f>IF('S.D.PASTE SHEET'!J1678="","",'S.D.PASTE SHEET'!J1678)</f>
        <v/>
      </c>
      <c s="72" t="str">
        <f>IF('S.D.PASTE SHEET'!K1678="","",'S.D.PASTE SHEET'!K1678)</f>
        <v/>
      </c>
      <c s="72" t="str">
        <f>IF('S.D.PASTE SHEET'!L1678="","",'S.D.PASTE SHEET'!L1678)</f>
        <v/>
      </c>
      <c s="72" t="str">
        <f>IF('S.D.PASTE SHEET'!M1678="","",'S.D.PASTE SHEET'!M1678)</f>
        <v/>
      </c>
      <c s="72" t="str">
        <f>IF('S.D.PASTE SHEET'!N1678="","",'S.D.PASTE SHEET'!N1678)</f>
        <v/>
      </c>
      <c s="72" t="str">
        <f>IF('S.D.PASTE SHEET'!O1678="","",'S.D.PASTE SHEET'!O1678)</f>
        <v/>
      </c>
      <c s="72" t="str">
        <f>IF('S.D.PASTE SHEET'!P1678="","",'S.D.PASTE SHEET'!P1678)</f>
        <v/>
      </c>
      <c s="72" t="str">
        <f>IF('S.D.PASTE SHEET'!Q1678="","",'S.D.PASTE SHEET'!Q1678)</f>
        <v/>
      </c>
      <c s="72" t="str">
        <f>IF('S.D.PASTE SHEET'!R1678="","",'S.D.PASTE SHEET'!R1678)</f>
        <v/>
      </c>
      <c s="72" t="str">
        <f>IF('S.D.PASTE SHEET'!S1678="","",'S.D.PASTE SHEET'!S1678)</f>
        <v/>
      </c>
      <c s="72" t="str">
        <f>IF('S.D.PASTE SHEET'!T1678="","",'S.D.PASTE SHEET'!T1678)</f>
        <v/>
      </c>
      <c s="72" t="str">
        <f>IF('S.D.PASTE SHEET'!U1678="","",'S.D.PASTE SHEET'!U1678)</f>
        <v/>
      </c>
      <c s="72" t="str">
        <f>IF('S.D.PASTE SHEET'!V1678="","",'S.D.PASTE SHEET'!V1678)</f>
        <v/>
      </c>
      <c s="72" t="str">
        <f>IF('S.D.PASTE SHEET'!W1678="","",'S.D.PASTE SHEET'!W1678)</f>
        <v/>
      </c>
      <c s="72" t="str">
        <f>IF('S.D.PASTE SHEET'!X1678="","",'S.D.PASTE SHEET'!X1678)</f>
        <v/>
      </c>
      <c s="72" t="str">
        <f>IF('S.D.PASTE SHEET'!Y1678="","",'S.D.PASTE SHEET'!Y1678)</f>
        <v/>
      </c>
      <c s="72" t="str">
        <f>IF('S.D.PASTE SHEET'!Z1678="","",'S.D.PASTE SHEET'!Z1678)</f>
        <v/>
      </c>
      <c s="72" t="str">
        <f>IF('S.D.PASTE SHEET'!AA1678="","",'S.D.PASTE SHEET'!AA1678)</f>
        <v/>
      </c>
      <c s="72" t="str">
        <f>IF('S.D.PASTE SHEET'!AB1678="","",'S.D.PASTE SHEET'!AB1678)</f>
        <v/>
      </c>
      <c s="72" t="str">
        <f>IF('S.D.PASTE SHEET'!AC1678="","",'S.D.PASTE SHEET'!AC1678)</f>
        <v/>
      </c>
      <c s="72" t="str">
        <f>IF('S.D.PASTE SHEET'!AD1678="","",'S.D.PASTE SHEET'!AD1678)</f>
        <v/>
      </c>
      <c s="74"/>
      <c s="70" t="str">
        <f>IF(AK1678="","",IF(AK1678&gt;0,COUNT($AG$2:AG1678),""))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IF(BC1678="","",IF(BC1678&gt;0,COUNT($AY$2:AY1678),""))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79" spans="1:157" ht="15.75" customHeight="1">
      <c r="A1679" s="72" t="str">
        <f>IF('S.D.PASTE SHEET'!A1679="","",'S.D.PASTE SHEET'!A1679)</f>
        <v/>
      </c>
      <c s="72" t="str">
        <f>IF('S.D.PASTE SHEET'!B1679="","",'S.D.PASTE SHEET'!B1679)</f>
        <v/>
      </c>
      <c s="72" t="str">
        <f>IF('S.D.PASTE SHEET'!C1679="","",'S.D.PASTE SHEET'!C1679)</f>
        <v/>
      </c>
      <c s="73" t="str">
        <f>IF('S.D.PASTE SHEET'!D1679="","",'S.D.PASTE SHEET'!D1679)</f>
        <v/>
      </c>
      <c s="72" t="str">
        <f>IF('S.D.PASTE SHEET'!E1679="","",UPPER('S.D.PASTE SHEET'!E1679))</f>
        <v/>
      </c>
      <c s="72" t="str">
        <f>IF('S.D.PASTE SHEET'!F1679="","",'S.D.PASTE SHEET'!F1679)</f>
        <v/>
      </c>
      <c s="72" t="str">
        <f>IF('S.D.PASTE SHEET'!G1679="","",UPPER('S.D.PASTE SHEET'!G1679))</f>
        <v/>
      </c>
      <c s="72" t="str">
        <f>IF('S.D.PASTE SHEET'!H1679="","",UPPER('S.D.PASTE SHEET'!H1679))</f>
        <v/>
      </c>
      <c s="72" t="str">
        <f>IF('S.D.PASTE SHEET'!I1679="","",'S.D.PASTE SHEET'!I1679)</f>
        <v/>
      </c>
      <c s="73" t="str">
        <f>IF('S.D.PASTE SHEET'!J1679="","",'S.D.PASTE SHEET'!J1679)</f>
        <v/>
      </c>
      <c s="72" t="str">
        <f>IF('S.D.PASTE SHEET'!K1679="","",'S.D.PASTE SHEET'!K1679)</f>
        <v/>
      </c>
      <c s="72" t="str">
        <f>IF('S.D.PASTE SHEET'!L1679="","",'S.D.PASTE SHEET'!L1679)</f>
        <v/>
      </c>
      <c s="72" t="str">
        <f>IF('S.D.PASTE SHEET'!M1679="","",'S.D.PASTE SHEET'!M1679)</f>
        <v/>
      </c>
      <c s="72" t="str">
        <f>IF('S.D.PASTE SHEET'!N1679="","",'S.D.PASTE SHEET'!N1679)</f>
        <v/>
      </c>
      <c s="72" t="str">
        <f>IF('S.D.PASTE SHEET'!O1679="","",'S.D.PASTE SHEET'!O1679)</f>
        <v/>
      </c>
      <c s="72" t="str">
        <f>IF('S.D.PASTE SHEET'!P1679="","",'S.D.PASTE SHEET'!P1679)</f>
        <v/>
      </c>
      <c s="72" t="str">
        <f>IF('S.D.PASTE SHEET'!Q1679="","",'S.D.PASTE SHEET'!Q1679)</f>
        <v/>
      </c>
      <c s="72" t="str">
        <f>IF('S.D.PASTE SHEET'!R1679="","",'S.D.PASTE SHEET'!R1679)</f>
        <v/>
      </c>
      <c s="72" t="str">
        <f>IF('S.D.PASTE SHEET'!S1679="","",'S.D.PASTE SHEET'!S1679)</f>
        <v/>
      </c>
      <c s="72" t="str">
        <f>IF('S.D.PASTE SHEET'!T1679="","",'S.D.PASTE SHEET'!T1679)</f>
        <v/>
      </c>
      <c s="72" t="str">
        <f>IF('S.D.PASTE SHEET'!U1679="","",'S.D.PASTE SHEET'!U1679)</f>
        <v/>
      </c>
      <c s="72" t="str">
        <f>IF('S.D.PASTE SHEET'!V1679="","",'S.D.PASTE SHEET'!V1679)</f>
        <v/>
      </c>
      <c s="72" t="str">
        <f>IF('S.D.PASTE SHEET'!W1679="","",'S.D.PASTE SHEET'!W1679)</f>
        <v/>
      </c>
      <c s="72" t="str">
        <f>IF('S.D.PASTE SHEET'!X1679="","",'S.D.PASTE SHEET'!X1679)</f>
        <v/>
      </c>
      <c s="72" t="str">
        <f>IF('S.D.PASTE SHEET'!Y1679="","",'S.D.PASTE SHEET'!Y1679)</f>
        <v/>
      </c>
      <c s="72" t="str">
        <f>IF('S.D.PASTE SHEET'!Z1679="","",'S.D.PASTE SHEET'!Z1679)</f>
        <v/>
      </c>
      <c s="72" t="str">
        <f>IF('S.D.PASTE SHEET'!AA1679="","",'S.D.PASTE SHEET'!AA1679)</f>
        <v/>
      </c>
      <c s="72" t="str">
        <f>IF('S.D.PASTE SHEET'!AB1679="","",'S.D.PASTE SHEET'!AB1679)</f>
        <v/>
      </c>
      <c s="72" t="str">
        <f>IF('S.D.PASTE SHEET'!AC1679="","",'S.D.PASTE SHEET'!AC1679)</f>
        <v/>
      </c>
      <c s="72" t="str">
        <f>IF('S.D.PASTE SHEET'!AD1679="","",'S.D.PASTE SHEET'!AD1679)</f>
        <v/>
      </c>
      <c s="74"/>
      <c s="70" t="str">
        <f>IF(AK1679="","",IF(AK1679&gt;0,COUNT($AG$2:AG1679),""))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IF(BC1679="","",IF(BC1679&gt;0,COUNT($AY$2:AY1679),""))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0" spans="1:157" ht="15.75" customHeight="1">
      <c r="A1680" s="72" t="str">
        <f>IF('S.D.PASTE SHEET'!A1680="","",'S.D.PASTE SHEET'!A1680)</f>
        <v/>
      </c>
      <c s="72" t="str">
        <f>IF('S.D.PASTE SHEET'!B1680="","",'S.D.PASTE SHEET'!B1680)</f>
        <v/>
      </c>
      <c s="72" t="str">
        <f>IF('S.D.PASTE SHEET'!C1680="","",'S.D.PASTE SHEET'!C1680)</f>
        <v/>
      </c>
      <c s="73" t="str">
        <f>IF('S.D.PASTE SHEET'!D1680="","",'S.D.PASTE SHEET'!D1680)</f>
        <v/>
      </c>
      <c s="72" t="str">
        <f>IF('S.D.PASTE SHEET'!E1680="","",UPPER('S.D.PASTE SHEET'!E1680))</f>
        <v/>
      </c>
      <c s="72" t="str">
        <f>IF('S.D.PASTE SHEET'!F1680="","",'S.D.PASTE SHEET'!F1680)</f>
        <v/>
      </c>
      <c s="72" t="str">
        <f>IF('S.D.PASTE SHEET'!G1680="","",UPPER('S.D.PASTE SHEET'!G1680))</f>
        <v/>
      </c>
      <c s="72" t="str">
        <f>IF('S.D.PASTE SHEET'!H1680="","",UPPER('S.D.PASTE SHEET'!H1680))</f>
        <v/>
      </c>
      <c s="72" t="str">
        <f>IF('S.D.PASTE SHEET'!I1680="","",'S.D.PASTE SHEET'!I1680)</f>
        <v/>
      </c>
      <c s="73" t="str">
        <f>IF('S.D.PASTE SHEET'!J1680="","",'S.D.PASTE SHEET'!J1680)</f>
        <v/>
      </c>
      <c s="72" t="str">
        <f>IF('S.D.PASTE SHEET'!K1680="","",'S.D.PASTE SHEET'!K1680)</f>
        <v/>
      </c>
      <c s="72" t="str">
        <f>IF('S.D.PASTE SHEET'!L1680="","",'S.D.PASTE SHEET'!L1680)</f>
        <v/>
      </c>
      <c s="72" t="str">
        <f>IF('S.D.PASTE SHEET'!M1680="","",'S.D.PASTE SHEET'!M1680)</f>
        <v/>
      </c>
      <c s="72" t="str">
        <f>IF('S.D.PASTE SHEET'!N1680="","",'S.D.PASTE SHEET'!N1680)</f>
        <v/>
      </c>
      <c s="72" t="str">
        <f>IF('S.D.PASTE SHEET'!O1680="","",'S.D.PASTE SHEET'!O1680)</f>
        <v/>
      </c>
      <c s="72" t="str">
        <f>IF('S.D.PASTE SHEET'!P1680="","",'S.D.PASTE SHEET'!P1680)</f>
        <v/>
      </c>
      <c s="72" t="str">
        <f>IF('S.D.PASTE SHEET'!Q1680="","",'S.D.PASTE SHEET'!Q1680)</f>
        <v/>
      </c>
      <c s="72" t="str">
        <f>IF('S.D.PASTE SHEET'!R1680="","",'S.D.PASTE SHEET'!R1680)</f>
        <v/>
      </c>
      <c s="72" t="str">
        <f>IF('S.D.PASTE SHEET'!S1680="","",'S.D.PASTE SHEET'!S1680)</f>
        <v/>
      </c>
      <c s="72" t="str">
        <f>IF('S.D.PASTE SHEET'!T1680="","",'S.D.PASTE SHEET'!T1680)</f>
        <v/>
      </c>
      <c s="72" t="str">
        <f>IF('S.D.PASTE SHEET'!U1680="","",'S.D.PASTE SHEET'!U1680)</f>
        <v/>
      </c>
      <c s="72" t="str">
        <f>IF('S.D.PASTE SHEET'!V1680="","",'S.D.PASTE SHEET'!V1680)</f>
        <v/>
      </c>
      <c s="72" t="str">
        <f>IF('S.D.PASTE SHEET'!W1680="","",'S.D.PASTE SHEET'!W1680)</f>
        <v/>
      </c>
      <c s="72" t="str">
        <f>IF('S.D.PASTE SHEET'!X1680="","",'S.D.PASTE SHEET'!X1680)</f>
        <v/>
      </c>
      <c s="72" t="str">
        <f>IF('S.D.PASTE SHEET'!Y1680="","",'S.D.PASTE SHEET'!Y1680)</f>
        <v/>
      </c>
      <c s="72" t="str">
        <f>IF('S.D.PASTE SHEET'!Z1680="","",'S.D.PASTE SHEET'!Z1680)</f>
        <v/>
      </c>
      <c s="72" t="str">
        <f>IF('S.D.PASTE SHEET'!AA1680="","",'S.D.PASTE SHEET'!AA1680)</f>
        <v/>
      </c>
      <c s="72" t="str">
        <f>IF('S.D.PASTE SHEET'!AB1680="","",'S.D.PASTE SHEET'!AB1680)</f>
        <v/>
      </c>
      <c s="72" t="str">
        <f>IF('S.D.PASTE SHEET'!AC1680="","",'S.D.PASTE SHEET'!AC1680)</f>
        <v/>
      </c>
      <c s="72" t="str">
        <f>IF('S.D.PASTE SHEET'!AD1680="","",'S.D.PASTE SHEET'!AD1680)</f>
        <v/>
      </c>
      <c s="74"/>
      <c s="70" t="str">
        <f>IF(AK1680="","",IF(AK1680&gt;0,COUNT($AG$2:AG1680),""))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IF(BC1680="","",IF(BC1680&gt;0,COUNT($AY$2:AY1680),""))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1" spans="1:157" ht="15.75" customHeight="1">
      <c r="A1681" s="72" t="str">
        <f>IF('S.D.PASTE SHEET'!A1681="","",'S.D.PASTE SHEET'!A1681)</f>
        <v/>
      </c>
      <c s="72" t="str">
        <f>IF('S.D.PASTE SHEET'!B1681="","",'S.D.PASTE SHEET'!B1681)</f>
        <v/>
      </c>
      <c s="72" t="str">
        <f>IF('S.D.PASTE SHEET'!C1681="","",'S.D.PASTE SHEET'!C1681)</f>
        <v/>
      </c>
      <c s="73" t="str">
        <f>IF('S.D.PASTE SHEET'!D1681="","",'S.D.PASTE SHEET'!D1681)</f>
        <v/>
      </c>
      <c s="72" t="str">
        <f>IF('S.D.PASTE SHEET'!E1681="","",UPPER('S.D.PASTE SHEET'!E1681))</f>
        <v/>
      </c>
      <c s="72" t="str">
        <f>IF('S.D.PASTE SHEET'!F1681="","",'S.D.PASTE SHEET'!F1681)</f>
        <v/>
      </c>
      <c s="72" t="str">
        <f>IF('S.D.PASTE SHEET'!G1681="","",UPPER('S.D.PASTE SHEET'!G1681))</f>
        <v/>
      </c>
      <c s="72" t="str">
        <f>IF('S.D.PASTE SHEET'!H1681="","",UPPER('S.D.PASTE SHEET'!H1681))</f>
        <v/>
      </c>
      <c s="72" t="str">
        <f>IF('S.D.PASTE SHEET'!I1681="","",'S.D.PASTE SHEET'!I1681)</f>
        <v/>
      </c>
      <c s="73" t="str">
        <f>IF('S.D.PASTE SHEET'!J1681="","",'S.D.PASTE SHEET'!J1681)</f>
        <v/>
      </c>
      <c s="72" t="str">
        <f>IF('S.D.PASTE SHEET'!K1681="","",'S.D.PASTE SHEET'!K1681)</f>
        <v/>
      </c>
      <c s="72" t="str">
        <f>IF('S.D.PASTE SHEET'!L1681="","",'S.D.PASTE SHEET'!L1681)</f>
        <v/>
      </c>
      <c s="72" t="str">
        <f>IF('S.D.PASTE SHEET'!M1681="","",'S.D.PASTE SHEET'!M1681)</f>
        <v/>
      </c>
      <c s="72" t="str">
        <f>IF('S.D.PASTE SHEET'!N1681="","",'S.D.PASTE SHEET'!N1681)</f>
        <v/>
      </c>
      <c s="72" t="str">
        <f>IF('S.D.PASTE SHEET'!O1681="","",'S.D.PASTE SHEET'!O1681)</f>
        <v/>
      </c>
      <c s="72" t="str">
        <f>IF('S.D.PASTE SHEET'!P1681="","",'S.D.PASTE SHEET'!P1681)</f>
        <v/>
      </c>
      <c s="72" t="str">
        <f>IF('S.D.PASTE SHEET'!Q1681="","",'S.D.PASTE SHEET'!Q1681)</f>
        <v/>
      </c>
      <c s="72" t="str">
        <f>IF('S.D.PASTE SHEET'!R1681="","",'S.D.PASTE SHEET'!R1681)</f>
        <v/>
      </c>
      <c s="72" t="str">
        <f>IF('S.D.PASTE SHEET'!S1681="","",'S.D.PASTE SHEET'!S1681)</f>
        <v/>
      </c>
      <c s="72" t="str">
        <f>IF('S.D.PASTE SHEET'!T1681="","",'S.D.PASTE SHEET'!T1681)</f>
        <v/>
      </c>
      <c s="72" t="str">
        <f>IF('S.D.PASTE SHEET'!U1681="","",'S.D.PASTE SHEET'!U1681)</f>
        <v/>
      </c>
      <c s="72" t="str">
        <f>IF('S.D.PASTE SHEET'!V1681="","",'S.D.PASTE SHEET'!V1681)</f>
        <v/>
      </c>
      <c s="72" t="str">
        <f>IF('S.D.PASTE SHEET'!W1681="","",'S.D.PASTE SHEET'!W1681)</f>
        <v/>
      </c>
      <c s="72" t="str">
        <f>IF('S.D.PASTE SHEET'!X1681="","",'S.D.PASTE SHEET'!X1681)</f>
        <v/>
      </c>
      <c s="72" t="str">
        <f>IF('S.D.PASTE SHEET'!Y1681="","",'S.D.PASTE SHEET'!Y1681)</f>
        <v/>
      </c>
      <c s="72" t="str">
        <f>IF('S.D.PASTE SHEET'!Z1681="","",'S.D.PASTE SHEET'!Z1681)</f>
        <v/>
      </c>
      <c s="72" t="str">
        <f>IF('S.D.PASTE SHEET'!AA1681="","",'S.D.PASTE SHEET'!AA1681)</f>
        <v/>
      </c>
      <c s="72" t="str">
        <f>IF('S.D.PASTE SHEET'!AB1681="","",'S.D.PASTE SHEET'!AB1681)</f>
        <v/>
      </c>
      <c s="72" t="str">
        <f>IF('S.D.PASTE SHEET'!AC1681="","",'S.D.PASTE SHEET'!AC1681)</f>
        <v/>
      </c>
      <c s="72" t="str">
        <f>IF('S.D.PASTE SHEET'!AD1681="","",'S.D.PASTE SHEET'!AD1681)</f>
        <v/>
      </c>
      <c s="74"/>
      <c s="70" t="str">
        <f>IF(AK1681="","",IF(AK1681&gt;0,COUNT($AG$2:AG1681),""))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IF(BC1681="","",IF(BC1681&gt;0,COUNT($AY$2:AY1681),""))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2" spans="1:157" ht="15.75" customHeight="1">
      <c r="A1682" s="72" t="str">
        <f>IF('S.D.PASTE SHEET'!A1682="","",'S.D.PASTE SHEET'!A1682)</f>
        <v/>
      </c>
      <c s="72" t="str">
        <f>IF('S.D.PASTE SHEET'!B1682="","",'S.D.PASTE SHEET'!B1682)</f>
        <v/>
      </c>
      <c s="72" t="str">
        <f>IF('S.D.PASTE SHEET'!C1682="","",'S.D.PASTE SHEET'!C1682)</f>
        <v/>
      </c>
      <c s="73" t="str">
        <f>IF('S.D.PASTE SHEET'!D1682="","",'S.D.PASTE SHEET'!D1682)</f>
        <v/>
      </c>
      <c s="72" t="str">
        <f>IF('S.D.PASTE SHEET'!E1682="","",UPPER('S.D.PASTE SHEET'!E1682))</f>
        <v/>
      </c>
      <c s="72" t="str">
        <f>IF('S.D.PASTE SHEET'!F1682="","",'S.D.PASTE SHEET'!F1682)</f>
        <v/>
      </c>
      <c s="72" t="str">
        <f>IF('S.D.PASTE SHEET'!G1682="","",UPPER('S.D.PASTE SHEET'!G1682))</f>
        <v/>
      </c>
      <c s="72" t="str">
        <f>IF('S.D.PASTE SHEET'!H1682="","",UPPER('S.D.PASTE SHEET'!H1682))</f>
        <v/>
      </c>
      <c s="72" t="str">
        <f>IF('S.D.PASTE SHEET'!I1682="","",'S.D.PASTE SHEET'!I1682)</f>
        <v/>
      </c>
      <c s="73" t="str">
        <f>IF('S.D.PASTE SHEET'!J1682="","",'S.D.PASTE SHEET'!J1682)</f>
        <v/>
      </c>
      <c s="72" t="str">
        <f>IF('S.D.PASTE SHEET'!K1682="","",'S.D.PASTE SHEET'!K1682)</f>
        <v/>
      </c>
      <c s="72" t="str">
        <f>IF('S.D.PASTE SHEET'!L1682="","",'S.D.PASTE SHEET'!L1682)</f>
        <v/>
      </c>
      <c s="72" t="str">
        <f>IF('S.D.PASTE SHEET'!M1682="","",'S.D.PASTE SHEET'!M1682)</f>
        <v/>
      </c>
      <c s="72" t="str">
        <f>IF('S.D.PASTE SHEET'!N1682="","",'S.D.PASTE SHEET'!N1682)</f>
        <v/>
      </c>
      <c s="72" t="str">
        <f>IF('S.D.PASTE SHEET'!O1682="","",'S.D.PASTE SHEET'!O1682)</f>
        <v/>
      </c>
      <c s="72" t="str">
        <f>IF('S.D.PASTE SHEET'!P1682="","",'S.D.PASTE SHEET'!P1682)</f>
        <v/>
      </c>
      <c s="72" t="str">
        <f>IF('S.D.PASTE SHEET'!Q1682="","",'S.D.PASTE SHEET'!Q1682)</f>
        <v/>
      </c>
      <c s="72" t="str">
        <f>IF('S.D.PASTE SHEET'!R1682="","",'S.D.PASTE SHEET'!R1682)</f>
        <v/>
      </c>
      <c s="72" t="str">
        <f>IF('S.D.PASTE SHEET'!S1682="","",'S.D.PASTE SHEET'!S1682)</f>
        <v/>
      </c>
      <c s="72" t="str">
        <f>IF('S.D.PASTE SHEET'!T1682="","",'S.D.PASTE SHEET'!T1682)</f>
        <v/>
      </c>
      <c s="72" t="str">
        <f>IF('S.D.PASTE SHEET'!U1682="","",'S.D.PASTE SHEET'!U1682)</f>
        <v/>
      </c>
      <c s="72" t="str">
        <f>IF('S.D.PASTE SHEET'!V1682="","",'S.D.PASTE SHEET'!V1682)</f>
        <v/>
      </c>
      <c s="72" t="str">
        <f>IF('S.D.PASTE SHEET'!W1682="","",'S.D.PASTE SHEET'!W1682)</f>
        <v/>
      </c>
      <c s="72" t="str">
        <f>IF('S.D.PASTE SHEET'!X1682="","",'S.D.PASTE SHEET'!X1682)</f>
        <v/>
      </c>
      <c s="72" t="str">
        <f>IF('S.D.PASTE SHEET'!Y1682="","",'S.D.PASTE SHEET'!Y1682)</f>
        <v/>
      </c>
      <c s="72" t="str">
        <f>IF('S.D.PASTE SHEET'!Z1682="","",'S.D.PASTE SHEET'!Z1682)</f>
        <v/>
      </c>
      <c s="72" t="str">
        <f>IF('S.D.PASTE SHEET'!AA1682="","",'S.D.PASTE SHEET'!AA1682)</f>
        <v/>
      </c>
      <c s="72" t="str">
        <f>IF('S.D.PASTE SHEET'!AB1682="","",'S.D.PASTE SHEET'!AB1682)</f>
        <v/>
      </c>
      <c s="72" t="str">
        <f>IF('S.D.PASTE SHEET'!AC1682="","",'S.D.PASTE SHEET'!AC1682)</f>
        <v/>
      </c>
      <c s="72" t="str">
        <f>IF('S.D.PASTE SHEET'!AD1682="","",'S.D.PASTE SHEET'!AD1682)</f>
        <v/>
      </c>
      <c s="74"/>
      <c s="70" t="str">
        <f>IF(AK1682="","",IF(AK1682&gt;0,COUNT($AG$2:AG1682),""))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IF(BC1682="","",IF(BC1682&gt;0,COUNT($AY$2:AY1682),""))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3" spans="1:157" ht="15.75" customHeight="1">
      <c r="A1683" s="72" t="str">
        <f>IF('S.D.PASTE SHEET'!A1683="","",'S.D.PASTE SHEET'!A1683)</f>
        <v/>
      </c>
      <c s="72" t="str">
        <f>IF('S.D.PASTE SHEET'!B1683="","",'S.D.PASTE SHEET'!B1683)</f>
        <v/>
      </c>
      <c s="72" t="str">
        <f>IF('S.D.PASTE SHEET'!C1683="","",'S.D.PASTE SHEET'!C1683)</f>
        <v/>
      </c>
      <c s="73" t="str">
        <f>IF('S.D.PASTE SHEET'!D1683="","",'S.D.PASTE SHEET'!D1683)</f>
        <v/>
      </c>
      <c s="72" t="str">
        <f>IF('S.D.PASTE SHEET'!E1683="","",UPPER('S.D.PASTE SHEET'!E1683))</f>
        <v/>
      </c>
      <c s="72" t="str">
        <f>IF('S.D.PASTE SHEET'!F1683="","",'S.D.PASTE SHEET'!F1683)</f>
        <v/>
      </c>
      <c s="72" t="str">
        <f>IF('S.D.PASTE SHEET'!G1683="","",UPPER('S.D.PASTE SHEET'!G1683))</f>
        <v/>
      </c>
      <c s="72" t="str">
        <f>IF('S.D.PASTE SHEET'!H1683="","",UPPER('S.D.PASTE SHEET'!H1683))</f>
        <v/>
      </c>
      <c s="72" t="str">
        <f>IF('S.D.PASTE SHEET'!I1683="","",'S.D.PASTE SHEET'!I1683)</f>
        <v/>
      </c>
      <c s="73" t="str">
        <f>IF('S.D.PASTE SHEET'!J1683="","",'S.D.PASTE SHEET'!J1683)</f>
        <v/>
      </c>
      <c s="72" t="str">
        <f>IF('S.D.PASTE SHEET'!K1683="","",'S.D.PASTE SHEET'!K1683)</f>
        <v/>
      </c>
      <c s="72" t="str">
        <f>IF('S.D.PASTE SHEET'!L1683="","",'S.D.PASTE SHEET'!L1683)</f>
        <v/>
      </c>
      <c s="72" t="str">
        <f>IF('S.D.PASTE SHEET'!M1683="","",'S.D.PASTE SHEET'!M1683)</f>
        <v/>
      </c>
      <c s="72" t="str">
        <f>IF('S.D.PASTE SHEET'!N1683="","",'S.D.PASTE SHEET'!N1683)</f>
        <v/>
      </c>
      <c s="72" t="str">
        <f>IF('S.D.PASTE SHEET'!O1683="","",'S.D.PASTE SHEET'!O1683)</f>
        <v/>
      </c>
      <c s="72" t="str">
        <f>IF('S.D.PASTE SHEET'!P1683="","",'S.D.PASTE SHEET'!P1683)</f>
        <v/>
      </c>
      <c s="72" t="str">
        <f>IF('S.D.PASTE SHEET'!Q1683="","",'S.D.PASTE SHEET'!Q1683)</f>
        <v/>
      </c>
      <c s="72" t="str">
        <f>IF('S.D.PASTE SHEET'!R1683="","",'S.D.PASTE SHEET'!R1683)</f>
        <v/>
      </c>
      <c s="72" t="str">
        <f>IF('S.D.PASTE SHEET'!S1683="","",'S.D.PASTE SHEET'!S1683)</f>
        <v/>
      </c>
      <c s="72" t="str">
        <f>IF('S.D.PASTE SHEET'!T1683="","",'S.D.PASTE SHEET'!T1683)</f>
        <v/>
      </c>
      <c s="72" t="str">
        <f>IF('S.D.PASTE SHEET'!U1683="","",'S.D.PASTE SHEET'!U1683)</f>
        <v/>
      </c>
      <c s="72" t="str">
        <f>IF('S.D.PASTE SHEET'!V1683="","",'S.D.PASTE SHEET'!V1683)</f>
        <v/>
      </c>
      <c s="72" t="str">
        <f>IF('S.D.PASTE SHEET'!W1683="","",'S.D.PASTE SHEET'!W1683)</f>
        <v/>
      </c>
      <c s="72" t="str">
        <f>IF('S.D.PASTE SHEET'!X1683="","",'S.D.PASTE SHEET'!X1683)</f>
        <v/>
      </c>
      <c s="72" t="str">
        <f>IF('S.D.PASTE SHEET'!Y1683="","",'S.D.PASTE SHEET'!Y1683)</f>
        <v/>
      </c>
      <c s="72" t="str">
        <f>IF('S.D.PASTE SHEET'!Z1683="","",'S.D.PASTE SHEET'!Z1683)</f>
        <v/>
      </c>
      <c s="72" t="str">
        <f>IF('S.D.PASTE SHEET'!AA1683="","",'S.D.PASTE SHEET'!AA1683)</f>
        <v/>
      </c>
      <c s="72" t="str">
        <f>IF('S.D.PASTE SHEET'!AB1683="","",'S.D.PASTE SHEET'!AB1683)</f>
        <v/>
      </c>
      <c s="72" t="str">
        <f>IF('S.D.PASTE SHEET'!AC1683="","",'S.D.PASTE SHEET'!AC1683)</f>
        <v/>
      </c>
      <c s="72" t="str">
        <f>IF('S.D.PASTE SHEET'!AD1683="","",'S.D.PASTE SHEET'!AD1683)</f>
        <v/>
      </c>
      <c s="74"/>
      <c s="70" t="str">
        <f>IF(AK1683="","",IF(AK1683&gt;0,COUNT($AG$2:AG1683),""))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IF(BC1683="","",IF(BC1683&gt;0,COUNT($AY$2:AY1683),""))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4" spans="1:157" ht="15.75" customHeight="1">
      <c r="A1684" s="72" t="str">
        <f>IF('S.D.PASTE SHEET'!A1684="","",'S.D.PASTE SHEET'!A1684)</f>
        <v/>
      </c>
      <c s="72" t="str">
        <f>IF('S.D.PASTE SHEET'!B1684="","",'S.D.PASTE SHEET'!B1684)</f>
        <v/>
      </c>
      <c s="72" t="str">
        <f>IF('S.D.PASTE SHEET'!C1684="","",'S.D.PASTE SHEET'!C1684)</f>
        <v/>
      </c>
      <c s="73" t="str">
        <f>IF('S.D.PASTE SHEET'!D1684="","",'S.D.PASTE SHEET'!D1684)</f>
        <v/>
      </c>
      <c s="72" t="str">
        <f>IF('S.D.PASTE SHEET'!E1684="","",UPPER('S.D.PASTE SHEET'!E1684))</f>
        <v/>
      </c>
      <c s="72" t="str">
        <f>IF('S.D.PASTE SHEET'!F1684="","",'S.D.PASTE SHEET'!F1684)</f>
        <v/>
      </c>
      <c s="72" t="str">
        <f>IF('S.D.PASTE SHEET'!G1684="","",UPPER('S.D.PASTE SHEET'!G1684))</f>
        <v/>
      </c>
      <c s="72" t="str">
        <f>IF('S.D.PASTE SHEET'!H1684="","",UPPER('S.D.PASTE SHEET'!H1684))</f>
        <v/>
      </c>
      <c s="72" t="str">
        <f>IF('S.D.PASTE SHEET'!I1684="","",'S.D.PASTE SHEET'!I1684)</f>
        <v/>
      </c>
      <c s="73" t="str">
        <f>IF('S.D.PASTE SHEET'!J1684="","",'S.D.PASTE SHEET'!J1684)</f>
        <v/>
      </c>
      <c s="72" t="str">
        <f>IF('S.D.PASTE SHEET'!K1684="","",'S.D.PASTE SHEET'!K1684)</f>
        <v/>
      </c>
      <c s="72" t="str">
        <f>IF('S.D.PASTE SHEET'!L1684="","",'S.D.PASTE SHEET'!L1684)</f>
        <v/>
      </c>
      <c s="72" t="str">
        <f>IF('S.D.PASTE SHEET'!M1684="","",'S.D.PASTE SHEET'!M1684)</f>
        <v/>
      </c>
      <c s="72" t="str">
        <f>IF('S.D.PASTE SHEET'!N1684="","",'S.D.PASTE SHEET'!N1684)</f>
        <v/>
      </c>
      <c s="72" t="str">
        <f>IF('S.D.PASTE SHEET'!O1684="","",'S.D.PASTE SHEET'!O1684)</f>
        <v/>
      </c>
      <c s="72" t="str">
        <f>IF('S.D.PASTE SHEET'!P1684="","",'S.D.PASTE SHEET'!P1684)</f>
        <v/>
      </c>
      <c s="72" t="str">
        <f>IF('S.D.PASTE SHEET'!Q1684="","",'S.D.PASTE SHEET'!Q1684)</f>
        <v/>
      </c>
      <c s="72" t="str">
        <f>IF('S.D.PASTE SHEET'!R1684="","",'S.D.PASTE SHEET'!R1684)</f>
        <v/>
      </c>
      <c s="72" t="str">
        <f>IF('S.D.PASTE SHEET'!S1684="","",'S.D.PASTE SHEET'!S1684)</f>
        <v/>
      </c>
      <c s="72" t="str">
        <f>IF('S.D.PASTE SHEET'!T1684="","",'S.D.PASTE SHEET'!T1684)</f>
        <v/>
      </c>
      <c s="72" t="str">
        <f>IF('S.D.PASTE SHEET'!U1684="","",'S.D.PASTE SHEET'!U1684)</f>
        <v/>
      </c>
      <c s="72" t="str">
        <f>IF('S.D.PASTE SHEET'!V1684="","",'S.D.PASTE SHEET'!V1684)</f>
        <v/>
      </c>
      <c s="72" t="str">
        <f>IF('S.D.PASTE SHEET'!W1684="","",'S.D.PASTE SHEET'!W1684)</f>
        <v/>
      </c>
      <c s="72" t="str">
        <f>IF('S.D.PASTE SHEET'!X1684="","",'S.D.PASTE SHEET'!X1684)</f>
        <v/>
      </c>
      <c s="72" t="str">
        <f>IF('S.D.PASTE SHEET'!Y1684="","",'S.D.PASTE SHEET'!Y1684)</f>
        <v/>
      </c>
      <c s="72" t="str">
        <f>IF('S.D.PASTE SHEET'!Z1684="","",'S.D.PASTE SHEET'!Z1684)</f>
        <v/>
      </c>
      <c s="72" t="str">
        <f>IF('S.D.PASTE SHEET'!AA1684="","",'S.D.PASTE SHEET'!AA1684)</f>
        <v/>
      </c>
      <c s="72" t="str">
        <f>IF('S.D.PASTE SHEET'!AB1684="","",'S.D.PASTE SHEET'!AB1684)</f>
        <v/>
      </c>
      <c s="72" t="str">
        <f>IF('S.D.PASTE SHEET'!AC1684="","",'S.D.PASTE SHEET'!AC1684)</f>
        <v/>
      </c>
      <c s="72" t="str">
        <f>IF('S.D.PASTE SHEET'!AD1684="","",'S.D.PASTE SHEET'!AD1684)</f>
        <v/>
      </c>
      <c s="74"/>
      <c s="70" t="str">
        <f>IF(AK1684="","",IF(AK1684&gt;0,COUNT($AG$2:AG1684),""))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IF(BC1684="","",IF(BC1684&gt;0,COUNT($AY$2:AY1684),""))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5" spans="1:157" ht="15.75" customHeight="1">
      <c r="A1685" s="72" t="str">
        <f>IF('S.D.PASTE SHEET'!A1685="","",'S.D.PASTE SHEET'!A1685)</f>
        <v/>
      </c>
      <c s="72" t="str">
        <f>IF('S.D.PASTE SHEET'!B1685="","",'S.D.PASTE SHEET'!B1685)</f>
        <v/>
      </c>
      <c s="72" t="str">
        <f>IF('S.D.PASTE SHEET'!C1685="","",'S.D.PASTE SHEET'!C1685)</f>
        <v/>
      </c>
      <c s="73" t="str">
        <f>IF('S.D.PASTE SHEET'!D1685="","",'S.D.PASTE SHEET'!D1685)</f>
        <v/>
      </c>
      <c s="72" t="str">
        <f>IF('S.D.PASTE SHEET'!E1685="","",UPPER('S.D.PASTE SHEET'!E1685))</f>
        <v/>
      </c>
      <c s="72" t="str">
        <f>IF('S.D.PASTE SHEET'!F1685="","",'S.D.PASTE SHEET'!F1685)</f>
        <v/>
      </c>
      <c s="72" t="str">
        <f>IF('S.D.PASTE SHEET'!G1685="","",UPPER('S.D.PASTE SHEET'!G1685))</f>
        <v/>
      </c>
      <c s="72" t="str">
        <f>IF('S.D.PASTE SHEET'!H1685="","",UPPER('S.D.PASTE SHEET'!H1685))</f>
        <v/>
      </c>
      <c s="72" t="str">
        <f>IF('S.D.PASTE SHEET'!I1685="","",'S.D.PASTE SHEET'!I1685)</f>
        <v/>
      </c>
      <c s="73" t="str">
        <f>IF('S.D.PASTE SHEET'!J1685="","",'S.D.PASTE SHEET'!J1685)</f>
        <v/>
      </c>
      <c s="72" t="str">
        <f>IF('S.D.PASTE SHEET'!K1685="","",'S.D.PASTE SHEET'!K1685)</f>
        <v/>
      </c>
      <c s="72" t="str">
        <f>IF('S.D.PASTE SHEET'!L1685="","",'S.D.PASTE SHEET'!L1685)</f>
        <v/>
      </c>
      <c s="72" t="str">
        <f>IF('S.D.PASTE SHEET'!M1685="","",'S.D.PASTE SHEET'!M1685)</f>
        <v/>
      </c>
      <c s="72" t="str">
        <f>IF('S.D.PASTE SHEET'!N1685="","",'S.D.PASTE SHEET'!N1685)</f>
        <v/>
      </c>
      <c s="72" t="str">
        <f>IF('S.D.PASTE SHEET'!O1685="","",'S.D.PASTE SHEET'!O1685)</f>
        <v/>
      </c>
      <c s="72" t="str">
        <f>IF('S.D.PASTE SHEET'!P1685="","",'S.D.PASTE SHEET'!P1685)</f>
        <v/>
      </c>
      <c s="72" t="str">
        <f>IF('S.D.PASTE SHEET'!Q1685="","",'S.D.PASTE SHEET'!Q1685)</f>
        <v/>
      </c>
      <c s="72" t="str">
        <f>IF('S.D.PASTE SHEET'!R1685="","",'S.D.PASTE SHEET'!R1685)</f>
        <v/>
      </c>
      <c s="72" t="str">
        <f>IF('S.D.PASTE SHEET'!S1685="","",'S.D.PASTE SHEET'!S1685)</f>
        <v/>
      </c>
      <c s="72" t="str">
        <f>IF('S.D.PASTE SHEET'!T1685="","",'S.D.PASTE SHEET'!T1685)</f>
        <v/>
      </c>
      <c s="72" t="str">
        <f>IF('S.D.PASTE SHEET'!U1685="","",'S.D.PASTE SHEET'!U1685)</f>
        <v/>
      </c>
      <c s="72" t="str">
        <f>IF('S.D.PASTE SHEET'!V1685="","",'S.D.PASTE SHEET'!V1685)</f>
        <v/>
      </c>
      <c s="72" t="str">
        <f>IF('S.D.PASTE SHEET'!W1685="","",'S.D.PASTE SHEET'!W1685)</f>
        <v/>
      </c>
      <c s="72" t="str">
        <f>IF('S.D.PASTE SHEET'!X1685="","",'S.D.PASTE SHEET'!X1685)</f>
        <v/>
      </c>
      <c s="72" t="str">
        <f>IF('S.D.PASTE SHEET'!Y1685="","",'S.D.PASTE SHEET'!Y1685)</f>
        <v/>
      </c>
      <c s="72" t="str">
        <f>IF('S.D.PASTE SHEET'!Z1685="","",'S.D.PASTE SHEET'!Z1685)</f>
        <v/>
      </c>
      <c s="72" t="str">
        <f>IF('S.D.PASTE SHEET'!AA1685="","",'S.D.PASTE SHEET'!AA1685)</f>
        <v/>
      </c>
      <c s="72" t="str">
        <f>IF('S.D.PASTE SHEET'!AB1685="","",'S.D.PASTE SHEET'!AB1685)</f>
        <v/>
      </c>
      <c s="72" t="str">
        <f>IF('S.D.PASTE SHEET'!AC1685="","",'S.D.PASTE SHEET'!AC1685)</f>
        <v/>
      </c>
      <c s="72" t="str">
        <f>IF('S.D.PASTE SHEET'!AD1685="","",'S.D.PASTE SHEET'!AD1685)</f>
        <v/>
      </c>
      <c s="74"/>
      <c s="70" t="str">
        <f>IF(AK1685="","",IF(AK1685&gt;0,COUNT($AG$2:AG1685),""))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IF(BC1685="","",IF(BC1685&gt;0,COUNT($AY$2:AY1685),""))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6" spans="1:157" ht="15.75" customHeight="1">
      <c r="A1686" s="72" t="str">
        <f>IF('S.D.PASTE SHEET'!A1686="","",'S.D.PASTE SHEET'!A1686)</f>
        <v/>
      </c>
      <c s="72" t="str">
        <f>IF('S.D.PASTE SHEET'!B1686="","",'S.D.PASTE SHEET'!B1686)</f>
        <v/>
      </c>
      <c s="72" t="str">
        <f>IF('S.D.PASTE SHEET'!C1686="","",'S.D.PASTE SHEET'!C1686)</f>
        <v/>
      </c>
      <c s="73" t="str">
        <f>IF('S.D.PASTE SHEET'!D1686="","",'S.D.PASTE SHEET'!D1686)</f>
        <v/>
      </c>
      <c s="72" t="str">
        <f>IF('S.D.PASTE SHEET'!E1686="","",UPPER('S.D.PASTE SHEET'!E1686))</f>
        <v/>
      </c>
      <c s="72" t="str">
        <f>IF('S.D.PASTE SHEET'!F1686="","",'S.D.PASTE SHEET'!F1686)</f>
        <v/>
      </c>
      <c s="72" t="str">
        <f>IF('S.D.PASTE SHEET'!G1686="","",UPPER('S.D.PASTE SHEET'!G1686))</f>
        <v/>
      </c>
      <c s="72" t="str">
        <f>IF('S.D.PASTE SHEET'!H1686="","",UPPER('S.D.PASTE SHEET'!H1686))</f>
        <v/>
      </c>
      <c s="72" t="str">
        <f>IF('S.D.PASTE SHEET'!I1686="","",'S.D.PASTE SHEET'!I1686)</f>
        <v/>
      </c>
      <c s="73" t="str">
        <f>IF('S.D.PASTE SHEET'!J1686="","",'S.D.PASTE SHEET'!J1686)</f>
        <v/>
      </c>
      <c s="72" t="str">
        <f>IF('S.D.PASTE SHEET'!K1686="","",'S.D.PASTE SHEET'!K1686)</f>
        <v/>
      </c>
      <c s="72" t="str">
        <f>IF('S.D.PASTE SHEET'!L1686="","",'S.D.PASTE SHEET'!L1686)</f>
        <v/>
      </c>
      <c s="72" t="str">
        <f>IF('S.D.PASTE SHEET'!M1686="","",'S.D.PASTE SHEET'!M1686)</f>
        <v/>
      </c>
      <c s="72" t="str">
        <f>IF('S.D.PASTE SHEET'!N1686="","",'S.D.PASTE SHEET'!N1686)</f>
        <v/>
      </c>
      <c s="72" t="str">
        <f>IF('S.D.PASTE SHEET'!O1686="","",'S.D.PASTE SHEET'!O1686)</f>
        <v/>
      </c>
      <c s="72" t="str">
        <f>IF('S.D.PASTE SHEET'!P1686="","",'S.D.PASTE SHEET'!P1686)</f>
        <v/>
      </c>
      <c s="72" t="str">
        <f>IF('S.D.PASTE SHEET'!Q1686="","",'S.D.PASTE SHEET'!Q1686)</f>
        <v/>
      </c>
      <c s="72" t="str">
        <f>IF('S.D.PASTE SHEET'!R1686="","",'S.D.PASTE SHEET'!R1686)</f>
        <v/>
      </c>
      <c s="72" t="str">
        <f>IF('S.D.PASTE SHEET'!S1686="","",'S.D.PASTE SHEET'!S1686)</f>
        <v/>
      </c>
      <c s="72" t="str">
        <f>IF('S.D.PASTE SHEET'!T1686="","",'S.D.PASTE SHEET'!T1686)</f>
        <v/>
      </c>
      <c s="72" t="str">
        <f>IF('S.D.PASTE SHEET'!U1686="","",'S.D.PASTE SHEET'!U1686)</f>
        <v/>
      </c>
      <c s="72" t="str">
        <f>IF('S.D.PASTE SHEET'!V1686="","",'S.D.PASTE SHEET'!V1686)</f>
        <v/>
      </c>
      <c s="72" t="str">
        <f>IF('S.D.PASTE SHEET'!W1686="","",'S.D.PASTE SHEET'!W1686)</f>
        <v/>
      </c>
      <c s="72" t="str">
        <f>IF('S.D.PASTE SHEET'!X1686="","",'S.D.PASTE SHEET'!X1686)</f>
        <v/>
      </c>
      <c s="72" t="str">
        <f>IF('S.D.PASTE SHEET'!Y1686="","",'S.D.PASTE SHEET'!Y1686)</f>
        <v/>
      </c>
      <c s="72" t="str">
        <f>IF('S.D.PASTE SHEET'!Z1686="","",'S.D.PASTE SHEET'!Z1686)</f>
        <v/>
      </c>
      <c s="72" t="str">
        <f>IF('S.D.PASTE SHEET'!AA1686="","",'S.D.PASTE SHEET'!AA1686)</f>
        <v/>
      </c>
      <c s="72" t="str">
        <f>IF('S.D.PASTE SHEET'!AB1686="","",'S.D.PASTE SHEET'!AB1686)</f>
        <v/>
      </c>
      <c s="72" t="str">
        <f>IF('S.D.PASTE SHEET'!AC1686="","",'S.D.PASTE SHEET'!AC1686)</f>
        <v/>
      </c>
      <c s="72" t="str">
        <f>IF('S.D.PASTE SHEET'!AD1686="","",'S.D.PASTE SHEET'!AD1686)</f>
        <v/>
      </c>
      <c s="74"/>
      <c s="70" t="str">
        <f>IF(AK1686="","",IF(AK1686&gt;0,COUNT($AG$2:AG1686),""))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IF(BC1686="","",IF(BC1686&gt;0,COUNT($AY$2:AY1686),""))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7" spans="1:157" ht="15.75" customHeight="1">
      <c r="A1687" s="72" t="str">
        <f>IF('S.D.PASTE SHEET'!A1687="","",'S.D.PASTE SHEET'!A1687)</f>
        <v/>
      </c>
      <c s="72" t="str">
        <f>IF('S.D.PASTE SHEET'!B1687="","",'S.D.PASTE SHEET'!B1687)</f>
        <v/>
      </c>
      <c s="72" t="str">
        <f>IF('S.D.PASTE SHEET'!C1687="","",'S.D.PASTE SHEET'!C1687)</f>
        <v/>
      </c>
      <c s="73" t="str">
        <f>IF('S.D.PASTE SHEET'!D1687="","",'S.D.PASTE SHEET'!D1687)</f>
        <v/>
      </c>
      <c s="72" t="str">
        <f>IF('S.D.PASTE SHEET'!E1687="","",UPPER('S.D.PASTE SHEET'!E1687))</f>
        <v/>
      </c>
      <c s="72" t="str">
        <f>IF('S.D.PASTE SHEET'!F1687="","",'S.D.PASTE SHEET'!F1687)</f>
        <v/>
      </c>
      <c s="72" t="str">
        <f>IF('S.D.PASTE SHEET'!G1687="","",UPPER('S.D.PASTE SHEET'!G1687))</f>
        <v/>
      </c>
      <c s="72" t="str">
        <f>IF('S.D.PASTE SHEET'!H1687="","",UPPER('S.D.PASTE SHEET'!H1687))</f>
        <v/>
      </c>
      <c s="72" t="str">
        <f>IF('S.D.PASTE SHEET'!I1687="","",'S.D.PASTE SHEET'!I1687)</f>
        <v/>
      </c>
      <c s="73" t="str">
        <f>IF('S.D.PASTE SHEET'!J1687="","",'S.D.PASTE SHEET'!J1687)</f>
        <v/>
      </c>
      <c s="72" t="str">
        <f>IF('S.D.PASTE SHEET'!K1687="","",'S.D.PASTE SHEET'!K1687)</f>
        <v/>
      </c>
      <c s="72" t="str">
        <f>IF('S.D.PASTE SHEET'!L1687="","",'S.D.PASTE SHEET'!L1687)</f>
        <v/>
      </c>
      <c s="72" t="str">
        <f>IF('S.D.PASTE SHEET'!M1687="","",'S.D.PASTE SHEET'!M1687)</f>
        <v/>
      </c>
      <c s="72" t="str">
        <f>IF('S.D.PASTE SHEET'!N1687="","",'S.D.PASTE SHEET'!N1687)</f>
        <v/>
      </c>
      <c s="72" t="str">
        <f>IF('S.D.PASTE SHEET'!O1687="","",'S.D.PASTE SHEET'!O1687)</f>
        <v/>
      </c>
      <c s="72" t="str">
        <f>IF('S.D.PASTE SHEET'!P1687="","",'S.D.PASTE SHEET'!P1687)</f>
        <v/>
      </c>
      <c s="72" t="str">
        <f>IF('S.D.PASTE SHEET'!Q1687="","",'S.D.PASTE SHEET'!Q1687)</f>
        <v/>
      </c>
      <c s="72" t="str">
        <f>IF('S.D.PASTE SHEET'!R1687="","",'S.D.PASTE SHEET'!R1687)</f>
        <v/>
      </c>
      <c s="72" t="str">
        <f>IF('S.D.PASTE SHEET'!S1687="","",'S.D.PASTE SHEET'!S1687)</f>
        <v/>
      </c>
      <c s="72" t="str">
        <f>IF('S.D.PASTE SHEET'!T1687="","",'S.D.PASTE SHEET'!T1687)</f>
        <v/>
      </c>
      <c s="72" t="str">
        <f>IF('S.D.PASTE SHEET'!U1687="","",'S.D.PASTE SHEET'!U1687)</f>
        <v/>
      </c>
      <c s="72" t="str">
        <f>IF('S.D.PASTE SHEET'!V1687="","",'S.D.PASTE SHEET'!V1687)</f>
        <v/>
      </c>
      <c s="72" t="str">
        <f>IF('S.D.PASTE SHEET'!W1687="","",'S.D.PASTE SHEET'!W1687)</f>
        <v/>
      </c>
      <c s="72" t="str">
        <f>IF('S.D.PASTE SHEET'!X1687="","",'S.D.PASTE SHEET'!X1687)</f>
        <v/>
      </c>
      <c s="72" t="str">
        <f>IF('S.D.PASTE SHEET'!Y1687="","",'S.D.PASTE SHEET'!Y1687)</f>
        <v/>
      </c>
      <c s="72" t="str">
        <f>IF('S.D.PASTE SHEET'!Z1687="","",'S.D.PASTE SHEET'!Z1687)</f>
        <v/>
      </c>
      <c s="72" t="str">
        <f>IF('S.D.PASTE SHEET'!AA1687="","",'S.D.PASTE SHEET'!AA1687)</f>
        <v/>
      </c>
      <c s="72" t="str">
        <f>IF('S.D.PASTE SHEET'!AB1687="","",'S.D.PASTE SHEET'!AB1687)</f>
        <v/>
      </c>
      <c s="72" t="str">
        <f>IF('S.D.PASTE SHEET'!AC1687="","",'S.D.PASTE SHEET'!AC1687)</f>
        <v/>
      </c>
      <c s="72" t="str">
        <f>IF('S.D.PASTE SHEET'!AD1687="","",'S.D.PASTE SHEET'!AD1687)</f>
        <v/>
      </c>
      <c s="74"/>
      <c s="70" t="str">
        <f>IF(AK1687="","",IF(AK1687&gt;0,COUNT($AG$2:AG1687),""))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IF(BC1687="","",IF(BC1687&gt;0,COUNT($AY$2:AY1687),""))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8" spans="1:157" ht="15.75" customHeight="1">
      <c r="A1688" s="72" t="str">
        <f>IF('S.D.PASTE SHEET'!A1688="","",'S.D.PASTE SHEET'!A1688)</f>
        <v/>
      </c>
      <c s="72" t="str">
        <f>IF('S.D.PASTE SHEET'!B1688="","",'S.D.PASTE SHEET'!B1688)</f>
        <v/>
      </c>
      <c s="72" t="str">
        <f>IF('S.D.PASTE SHEET'!C1688="","",'S.D.PASTE SHEET'!C1688)</f>
        <v/>
      </c>
      <c s="73" t="str">
        <f>IF('S.D.PASTE SHEET'!D1688="","",'S.D.PASTE SHEET'!D1688)</f>
        <v/>
      </c>
      <c s="72" t="str">
        <f>IF('S.D.PASTE SHEET'!E1688="","",UPPER('S.D.PASTE SHEET'!E1688))</f>
        <v/>
      </c>
      <c s="72" t="str">
        <f>IF('S.D.PASTE SHEET'!F1688="","",'S.D.PASTE SHEET'!F1688)</f>
        <v/>
      </c>
      <c s="72" t="str">
        <f>IF('S.D.PASTE SHEET'!G1688="","",UPPER('S.D.PASTE SHEET'!G1688))</f>
        <v/>
      </c>
      <c s="72" t="str">
        <f>IF('S.D.PASTE SHEET'!H1688="","",UPPER('S.D.PASTE SHEET'!H1688))</f>
        <v/>
      </c>
      <c s="72" t="str">
        <f>IF('S.D.PASTE SHEET'!I1688="","",'S.D.PASTE SHEET'!I1688)</f>
        <v/>
      </c>
      <c s="73" t="str">
        <f>IF('S.D.PASTE SHEET'!J1688="","",'S.D.PASTE SHEET'!J1688)</f>
        <v/>
      </c>
      <c s="72" t="str">
        <f>IF('S.D.PASTE SHEET'!K1688="","",'S.D.PASTE SHEET'!K1688)</f>
        <v/>
      </c>
      <c s="72" t="str">
        <f>IF('S.D.PASTE SHEET'!L1688="","",'S.D.PASTE SHEET'!L1688)</f>
        <v/>
      </c>
      <c s="72" t="str">
        <f>IF('S.D.PASTE SHEET'!M1688="","",'S.D.PASTE SHEET'!M1688)</f>
        <v/>
      </c>
      <c s="72" t="str">
        <f>IF('S.D.PASTE SHEET'!N1688="","",'S.D.PASTE SHEET'!N1688)</f>
        <v/>
      </c>
      <c s="72" t="str">
        <f>IF('S.D.PASTE SHEET'!O1688="","",'S.D.PASTE SHEET'!O1688)</f>
        <v/>
      </c>
      <c s="72" t="str">
        <f>IF('S.D.PASTE SHEET'!P1688="","",'S.D.PASTE SHEET'!P1688)</f>
        <v/>
      </c>
      <c s="72" t="str">
        <f>IF('S.D.PASTE SHEET'!Q1688="","",'S.D.PASTE SHEET'!Q1688)</f>
        <v/>
      </c>
      <c s="72" t="str">
        <f>IF('S.D.PASTE SHEET'!R1688="","",'S.D.PASTE SHEET'!R1688)</f>
        <v/>
      </c>
      <c s="72" t="str">
        <f>IF('S.D.PASTE SHEET'!S1688="","",'S.D.PASTE SHEET'!S1688)</f>
        <v/>
      </c>
      <c s="72" t="str">
        <f>IF('S.D.PASTE SHEET'!T1688="","",'S.D.PASTE SHEET'!T1688)</f>
        <v/>
      </c>
      <c s="72" t="str">
        <f>IF('S.D.PASTE SHEET'!U1688="","",'S.D.PASTE SHEET'!U1688)</f>
        <v/>
      </c>
      <c s="72" t="str">
        <f>IF('S.D.PASTE SHEET'!V1688="","",'S.D.PASTE SHEET'!V1688)</f>
        <v/>
      </c>
      <c s="72" t="str">
        <f>IF('S.D.PASTE SHEET'!W1688="","",'S.D.PASTE SHEET'!W1688)</f>
        <v/>
      </c>
      <c s="72" t="str">
        <f>IF('S.D.PASTE SHEET'!X1688="","",'S.D.PASTE SHEET'!X1688)</f>
        <v/>
      </c>
      <c s="72" t="str">
        <f>IF('S.D.PASTE SHEET'!Y1688="","",'S.D.PASTE SHEET'!Y1688)</f>
        <v/>
      </c>
      <c s="72" t="str">
        <f>IF('S.D.PASTE SHEET'!Z1688="","",'S.D.PASTE SHEET'!Z1688)</f>
        <v/>
      </c>
      <c s="72" t="str">
        <f>IF('S.D.PASTE SHEET'!AA1688="","",'S.D.PASTE SHEET'!AA1688)</f>
        <v/>
      </c>
      <c s="72" t="str">
        <f>IF('S.D.PASTE SHEET'!AB1688="","",'S.D.PASTE SHEET'!AB1688)</f>
        <v/>
      </c>
      <c s="72" t="str">
        <f>IF('S.D.PASTE SHEET'!AC1688="","",'S.D.PASTE SHEET'!AC1688)</f>
        <v/>
      </c>
      <c s="72" t="str">
        <f>IF('S.D.PASTE SHEET'!AD1688="","",'S.D.PASTE SHEET'!AD1688)</f>
        <v/>
      </c>
      <c s="74"/>
      <c s="70" t="str">
        <f>IF(AK1688="","",IF(AK1688&gt;0,COUNT($AG$2:AG1688),""))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IF(BC1688="","",IF(BC1688&gt;0,COUNT($AY$2:AY1688),""))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89" spans="1:157" ht="15.75" customHeight="1">
      <c r="A1689" s="72" t="str">
        <f>IF('S.D.PASTE SHEET'!A1689="","",'S.D.PASTE SHEET'!A1689)</f>
        <v/>
      </c>
      <c s="72" t="str">
        <f>IF('S.D.PASTE SHEET'!B1689="","",'S.D.PASTE SHEET'!B1689)</f>
        <v/>
      </c>
      <c s="72" t="str">
        <f>IF('S.D.PASTE SHEET'!C1689="","",'S.D.PASTE SHEET'!C1689)</f>
        <v/>
      </c>
      <c s="73" t="str">
        <f>IF('S.D.PASTE SHEET'!D1689="","",'S.D.PASTE SHEET'!D1689)</f>
        <v/>
      </c>
      <c s="72" t="str">
        <f>IF('S.D.PASTE SHEET'!E1689="","",UPPER('S.D.PASTE SHEET'!E1689))</f>
        <v/>
      </c>
      <c s="72" t="str">
        <f>IF('S.D.PASTE SHEET'!F1689="","",'S.D.PASTE SHEET'!F1689)</f>
        <v/>
      </c>
      <c s="72" t="str">
        <f>IF('S.D.PASTE SHEET'!G1689="","",UPPER('S.D.PASTE SHEET'!G1689))</f>
        <v/>
      </c>
      <c s="72" t="str">
        <f>IF('S.D.PASTE SHEET'!H1689="","",UPPER('S.D.PASTE SHEET'!H1689))</f>
        <v/>
      </c>
      <c s="72" t="str">
        <f>IF('S.D.PASTE SHEET'!I1689="","",'S.D.PASTE SHEET'!I1689)</f>
        <v/>
      </c>
      <c s="73" t="str">
        <f>IF('S.D.PASTE SHEET'!J1689="","",'S.D.PASTE SHEET'!J1689)</f>
        <v/>
      </c>
      <c s="72" t="str">
        <f>IF('S.D.PASTE SHEET'!K1689="","",'S.D.PASTE SHEET'!K1689)</f>
        <v/>
      </c>
      <c s="72" t="str">
        <f>IF('S.D.PASTE SHEET'!L1689="","",'S.D.PASTE SHEET'!L1689)</f>
        <v/>
      </c>
      <c s="72" t="str">
        <f>IF('S.D.PASTE SHEET'!M1689="","",'S.D.PASTE SHEET'!M1689)</f>
        <v/>
      </c>
      <c s="72" t="str">
        <f>IF('S.D.PASTE SHEET'!N1689="","",'S.D.PASTE SHEET'!N1689)</f>
        <v/>
      </c>
      <c s="72" t="str">
        <f>IF('S.D.PASTE SHEET'!O1689="","",'S.D.PASTE SHEET'!O1689)</f>
        <v/>
      </c>
      <c s="72" t="str">
        <f>IF('S.D.PASTE SHEET'!P1689="","",'S.D.PASTE SHEET'!P1689)</f>
        <v/>
      </c>
      <c s="72" t="str">
        <f>IF('S.D.PASTE SHEET'!Q1689="","",'S.D.PASTE SHEET'!Q1689)</f>
        <v/>
      </c>
      <c s="72" t="str">
        <f>IF('S.D.PASTE SHEET'!R1689="","",'S.D.PASTE SHEET'!R1689)</f>
        <v/>
      </c>
      <c s="72" t="str">
        <f>IF('S.D.PASTE SHEET'!S1689="","",'S.D.PASTE SHEET'!S1689)</f>
        <v/>
      </c>
      <c s="72" t="str">
        <f>IF('S.D.PASTE SHEET'!T1689="","",'S.D.PASTE SHEET'!T1689)</f>
        <v/>
      </c>
      <c s="72" t="str">
        <f>IF('S.D.PASTE SHEET'!U1689="","",'S.D.PASTE SHEET'!U1689)</f>
        <v/>
      </c>
      <c s="72" t="str">
        <f>IF('S.D.PASTE SHEET'!V1689="","",'S.D.PASTE SHEET'!V1689)</f>
        <v/>
      </c>
      <c s="72" t="str">
        <f>IF('S.D.PASTE SHEET'!W1689="","",'S.D.PASTE SHEET'!W1689)</f>
        <v/>
      </c>
      <c s="72" t="str">
        <f>IF('S.D.PASTE SHEET'!X1689="","",'S.D.PASTE SHEET'!X1689)</f>
        <v/>
      </c>
      <c s="72" t="str">
        <f>IF('S.D.PASTE SHEET'!Y1689="","",'S.D.PASTE SHEET'!Y1689)</f>
        <v/>
      </c>
      <c s="72" t="str">
        <f>IF('S.D.PASTE SHEET'!Z1689="","",'S.D.PASTE SHEET'!Z1689)</f>
        <v/>
      </c>
      <c s="72" t="str">
        <f>IF('S.D.PASTE SHEET'!AA1689="","",'S.D.PASTE SHEET'!AA1689)</f>
        <v/>
      </c>
      <c s="72" t="str">
        <f>IF('S.D.PASTE SHEET'!AB1689="","",'S.D.PASTE SHEET'!AB1689)</f>
        <v/>
      </c>
      <c s="72" t="str">
        <f>IF('S.D.PASTE SHEET'!AC1689="","",'S.D.PASTE SHEET'!AC1689)</f>
        <v/>
      </c>
      <c s="72" t="str">
        <f>IF('S.D.PASTE SHEET'!AD1689="","",'S.D.PASTE SHEET'!AD1689)</f>
        <v/>
      </c>
      <c s="74"/>
      <c s="70" t="str">
        <f>IF(AK1689="","",IF(AK1689&gt;0,COUNT($AG$2:AG1689),""))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IF(BC1689="","",IF(BC1689&gt;0,COUNT($AY$2:AY1689),""))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0" spans="1:157" ht="15.75" customHeight="1">
      <c r="A1690" s="72" t="str">
        <f>IF('S.D.PASTE SHEET'!A1690="","",'S.D.PASTE SHEET'!A1690)</f>
        <v/>
      </c>
      <c s="72" t="str">
        <f>IF('S.D.PASTE SHEET'!B1690="","",'S.D.PASTE SHEET'!B1690)</f>
        <v/>
      </c>
      <c s="72" t="str">
        <f>IF('S.D.PASTE SHEET'!C1690="","",'S.D.PASTE SHEET'!C1690)</f>
        <v/>
      </c>
      <c s="73" t="str">
        <f>IF('S.D.PASTE SHEET'!D1690="","",'S.D.PASTE SHEET'!D1690)</f>
        <v/>
      </c>
      <c s="72" t="str">
        <f>IF('S.D.PASTE SHEET'!E1690="","",UPPER('S.D.PASTE SHEET'!E1690))</f>
        <v/>
      </c>
      <c s="72" t="str">
        <f>IF('S.D.PASTE SHEET'!F1690="","",'S.D.PASTE SHEET'!F1690)</f>
        <v/>
      </c>
      <c s="72" t="str">
        <f>IF('S.D.PASTE SHEET'!G1690="","",UPPER('S.D.PASTE SHEET'!G1690))</f>
        <v/>
      </c>
      <c s="72" t="str">
        <f>IF('S.D.PASTE SHEET'!H1690="","",UPPER('S.D.PASTE SHEET'!H1690))</f>
        <v/>
      </c>
      <c s="72" t="str">
        <f>IF('S.D.PASTE SHEET'!I1690="","",'S.D.PASTE SHEET'!I1690)</f>
        <v/>
      </c>
      <c s="73" t="str">
        <f>IF('S.D.PASTE SHEET'!J1690="","",'S.D.PASTE SHEET'!J1690)</f>
        <v/>
      </c>
      <c s="72" t="str">
        <f>IF('S.D.PASTE SHEET'!K1690="","",'S.D.PASTE SHEET'!K1690)</f>
        <v/>
      </c>
      <c s="72" t="str">
        <f>IF('S.D.PASTE SHEET'!L1690="","",'S.D.PASTE SHEET'!L1690)</f>
        <v/>
      </c>
      <c s="72" t="str">
        <f>IF('S.D.PASTE SHEET'!M1690="","",'S.D.PASTE SHEET'!M1690)</f>
        <v/>
      </c>
      <c s="72" t="str">
        <f>IF('S.D.PASTE SHEET'!N1690="","",'S.D.PASTE SHEET'!N1690)</f>
        <v/>
      </c>
      <c s="72" t="str">
        <f>IF('S.D.PASTE SHEET'!O1690="","",'S.D.PASTE SHEET'!O1690)</f>
        <v/>
      </c>
      <c s="72" t="str">
        <f>IF('S.D.PASTE SHEET'!P1690="","",'S.D.PASTE SHEET'!P1690)</f>
        <v/>
      </c>
      <c s="72" t="str">
        <f>IF('S.D.PASTE SHEET'!Q1690="","",'S.D.PASTE SHEET'!Q1690)</f>
        <v/>
      </c>
      <c s="72" t="str">
        <f>IF('S.D.PASTE SHEET'!R1690="","",'S.D.PASTE SHEET'!R1690)</f>
        <v/>
      </c>
      <c s="72" t="str">
        <f>IF('S.D.PASTE SHEET'!S1690="","",'S.D.PASTE SHEET'!S1690)</f>
        <v/>
      </c>
      <c s="72" t="str">
        <f>IF('S.D.PASTE SHEET'!T1690="","",'S.D.PASTE SHEET'!T1690)</f>
        <v/>
      </c>
      <c s="72" t="str">
        <f>IF('S.D.PASTE SHEET'!U1690="","",'S.D.PASTE SHEET'!U1690)</f>
        <v/>
      </c>
      <c s="72" t="str">
        <f>IF('S.D.PASTE SHEET'!V1690="","",'S.D.PASTE SHEET'!V1690)</f>
        <v/>
      </c>
      <c s="72" t="str">
        <f>IF('S.D.PASTE SHEET'!W1690="","",'S.D.PASTE SHEET'!W1690)</f>
        <v/>
      </c>
      <c s="72" t="str">
        <f>IF('S.D.PASTE SHEET'!X1690="","",'S.D.PASTE SHEET'!X1690)</f>
        <v/>
      </c>
      <c s="72" t="str">
        <f>IF('S.D.PASTE SHEET'!Y1690="","",'S.D.PASTE SHEET'!Y1690)</f>
        <v/>
      </c>
      <c s="72" t="str">
        <f>IF('S.D.PASTE SHEET'!Z1690="","",'S.D.PASTE SHEET'!Z1690)</f>
        <v/>
      </c>
      <c s="72" t="str">
        <f>IF('S.D.PASTE SHEET'!AA1690="","",'S.D.PASTE SHEET'!AA1690)</f>
        <v/>
      </c>
      <c s="72" t="str">
        <f>IF('S.D.PASTE SHEET'!AB1690="","",'S.D.PASTE SHEET'!AB1690)</f>
        <v/>
      </c>
      <c s="72" t="str">
        <f>IF('S.D.PASTE SHEET'!AC1690="","",'S.D.PASTE SHEET'!AC1690)</f>
        <v/>
      </c>
      <c s="72" t="str">
        <f>IF('S.D.PASTE SHEET'!AD1690="","",'S.D.PASTE SHEET'!AD1690)</f>
        <v/>
      </c>
      <c s="74"/>
      <c s="70" t="str">
        <f>IF(AK1690="","",IF(AK1690&gt;0,COUNT($AG$2:AG1690),""))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IF(BC1690="","",IF(BC1690&gt;0,COUNT($AY$2:AY1690),""))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1" spans="1:157" ht="15.75" customHeight="1">
      <c r="A1691" s="72" t="str">
        <f>IF('S.D.PASTE SHEET'!A1691="","",'S.D.PASTE SHEET'!A1691)</f>
        <v/>
      </c>
      <c s="72" t="str">
        <f>IF('S.D.PASTE SHEET'!B1691="","",'S.D.PASTE SHEET'!B1691)</f>
        <v/>
      </c>
      <c s="72" t="str">
        <f>IF('S.D.PASTE SHEET'!C1691="","",'S.D.PASTE SHEET'!C1691)</f>
        <v/>
      </c>
      <c s="73" t="str">
        <f>IF('S.D.PASTE SHEET'!D1691="","",'S.D.PASTE SHEET'!D1691)</f>
        <v/>
      </c>
      <c s="72" t="str">
        <f>IF('S.D.PASTE SHEET'!E1691="","",UPPER('S.D.PASTE SHEET'!E1691))</f>
        <v/>
      </c>
      <c s="72" t="str">
        <f>IF('S.D.PASTE SHEET'!F1691="","",'S.D.PASTE SHEET'!F1691)</f>
        <v/>
      </c>
      <c s="72" t="str">
        <f>IF('S.D.PASTE SHEET'!G1691="","",UPPER('S.D.PASTE SHEET'!G1691))</f>
        <v/>
      </c>
      <c s="72" t="str">
        <f>IF('S.D.PASTE SHEET'!H1691="","",UPPER('S.D.PASTE SHEET'!H1691))</f>
        <v/>
      </c>
      <c s="72" t="str">
        <f>IF('S.D.PASTE SHEET'!I1691="","",'S.D.PASTE SHEET'!I1691)</f>
        <v/>
      </c>
      <c s="73" t="str">
        <f>IF('S.D.PASTE SHEET'!J1691="","",'S.D.PASTE SHEET'!J1691)</f>
        <v/>
      </c>
      <c s="72" t="str">
        <f>IF('S.D.PASTE SHEET'!K1691="","",'S.D.PASTE SHEET'!K1691)</f>
        <v/>
      </c>
      <c s="72" t="str">
        <f>IF('S.D.PASTE SHEET'!L1691="","",'S.D.PASTE SHEET'!L1691)</f>
        <v/>
      </c>
      <c s="72" t="str">
        <f>IF('S.D.PASTE SHEET'!M1691="","",'S.D.PASTE SHEET'!M1691)</f>
        <v/>
      </c>
      <c s="72" t="str">
        <f>IF('S.D.PASTE SHEET'!N1691="","",'S.D.PASTE SHEET'!N1691)</f>
        <v/>
      </c>
      <c s="72" t="str">
        <f>IF('S.D.PASTE SHEET'!O1691="","",'S.D.PASTE SHEET'!O1691)</f>
        <v/>
      </c>
      <c s="72" t="str">
        <f>IF('S.D.PASTE SHEET'!P1691="","",'S.D.PASTE SHEET'!P1691)</f>
        <v/>
      </c>
      <c s="72" t="str">
        <f>IF('S.D.PASTE SHEET'!Q1691="","",'S.D.PASTE SHEET'!Q1691)</f>
        <v/>
      </c>
      <c s="72" t="str">
        <f>IF('S.D.PASTE SHEET'!R1691="","",'S.D.PASTE SHEET'!R1691)</f>
        <v/>
      </c>
      <c s="72" t="str">
        <f>IF('S.D.PASTE SHEET'!S1691="","",'S.D.PASTE SHEET'!S1691)</f>
        <v/>
      </c>
      <c s="72" t="str">
        <f>IF('S.D.PASTE SHEET'!T1691="","",'S.D.PASTE SHEET'!T1691)</f>
        <v/>
      </c>
      <c s="72" t="str">
        <f>IF('S.D.PASTE SHEET'!U1691="","",'S.D.PASTE SHEET'!U1691)</f>
        <v/>
      </c>
      <c s="72" t="str">
        <f>IF('S.D.PASTE SHEET'!V1691="","",'S.D.PASTE SHEET'!V1691)</f>
        <v/>
      </c>
      <c s="72" t="str">
        <f>IF('S.D.PASTE SHEET'!W1691="","",'S.D.PASTE SHEET'!W1691)</f>
        <v/>
      </c>
      <c s="72" t="str">
        <f>IF('S.D.PASTE SHEET'!X1691="","",'S.D.PASTE SHEET'!X1691)</f>
        <v/>
      </c>
      <c s="72" t="str">
        <f>IF('S.D.PASTE SHEET'!Y1691="","",'S.D.PASTE SHEET'!Y1691)</f>
        <v/>
      </c>
      <c s="72" t="str">
        <f>IF('S.D.PASTE SHEET'!Z1691="","",'S.D.PASTE SHEET'!Z1691)</f>
        <v/>
      </c>
      <c s="72" t="str">
        <f>IF('S.D.PASTE SHEET'!AA1691="","",'S.D.PASTE SHEET'!AA1691)</f>
        <v/>
      </c>
      <c s="72" t="str">
        <f>IF('S.D.PASTE SHEET'!AB1691="","",'S.D.PASTE SHEET'!AB1691)</f>
        <v/>
      </c>
      <c s="72" t="str">
        <f>IF('S.D.PASTE SHEET'!AC1691="","",'S.D.PASTE SHEET'!AC1691)</f>
        <v/>
      </c>
      <c s="72" t="str">
        <f>IF('S.D.PASTE SHEET'!AD1691="","",'S.D.PASTE SHEET'!AD1691)</f>
        <v/>
      </c>
      <c s="74"/>
      <c s="70" t="str">
        <f>IF(AK1691="","",IF(AK1691&gt;0,COUNT($AG$2:AG1691),""))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IF(BC1691="","",IF(BC1691&gt;0,COUNT($AY$2:AY1691),""))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2" spans="1:157" ht="15.75" customHeight="1">
      <c r="A1692" s="72" t="str">
        <f>IF('S.D.PASTE SHEET'!A1692="","",'S.D.PASTE SHEET'!A1692)</f>
        <v/>
      </c>
      <c s="72" t="str">
        <f>IF('S.D.PASTE SHEET'!B1692="","",'S.D.PASTE SHEET'!B1692)</f>
        <v/>
      </c>
      <c s="72" t="str">
        <f>IF('S.D.PASTE SHEET'!C1692="","",'S.D.PASTE SHEET'!C1692)</f>
        <v/>
      </c>
      <c s="73" t="str">
        <f>IF('S.D.PASTE SHEET'!D1692="","",'S.D.PASTE SHEET'!D1692)</f>
        <v/>
      </c>
      <c s="72" t="str">
        <f>IF('S.D.PASTE SHEET'!E1692="","",UPPER('S.D.PASTE SHEET'!E1692))</f>
        <v/>
      </c>
      <c s="72" t="str">
        <f>IF('S.D.PASTE SHEET'!F1692="","",'S.D.PASTE SHEET'!F1692)</f>
        <v/>
      </c>
      <c s="72" t="str">
        <f>IF('S.D.PASTE SHEET'!G1692="","",UPPER('S.D.PASTE SHEET'!G1692))</f>
        <v/>
      </c>
      <c s="72" t="str">
        <f>IF('S.D.PASTE SHEET'!H1692="","",UPPER('S.D.PASTE SHEET'!H1692))</f>
        <v/>
      </c>
      <c s="72" t="str">
        <f>IF('S.D.PASTE SHEET'!I1692="","",'S.D.PASTE SHEET'!I1692)</f>
        <v/>
      </c>
      <c s="73" t="str">
        <f>IF('S.D.PASTE SHEET'!J1692="","",'S.D.PASTE SHEET'!J1692)</f>
        <v/>
      </c>
      <c s="72" t="str">
        <f>IF('S.D.PASTE SHEET'!K1692="","",'S.D.PASTE SHEET'!K1692)</f>
        <v/>
      </c>
      <c s="72" t="str">
        <f>IF('S.D.PASTE SHEET'!L1692="","",'S.D.PASTE SHEET'!L1692)</f>
        <v/>
      </c>
      <c s="72" t="str">
        <f>IF('S.D.PASTE SHEET'!M1692="","",'S.D.PASTE SHEET'!M1692)</f>
        <v/>
      </c>
      <c s="72" t="str">
        <f>IF('S.D.PASTE SHEET'!N1692="","",'S.D.PASTE SHEET'!N1692)</f>
        <v/>
      </c>
      <c s="72" t="str">
        <f>IF('S.D.PASTE SHEET'!O1692="","",'S.D.PASTE SHEET'!O1692)</f>
        <v/>
      </c>
      <c s="72" t="str">
        <f>IF('S.D.PASTE SHEET'!P1692="","",'S.D.PASTE SHEET'!P1692)</f>
        <v/>
      </c>
      <c s="72" t="str">
        <f>IF('S.D.PASTE SHEET'!Q1692="","",'S.D.PASTE SHEET'!Q1692)</f>
        <v/>
      </c>
      <c s="72" t="str">
        <f>IF('S.D.PASTE SHEET'!R1692="","",'S.D.PASTE SHEET'!R1692)</f>
        <v/>
      </c>
      <c s="72" t="str">
        <f>IF('S.D.PASTE SHEET'!S1692="","",'S.D.PASTE SHEET'!S1692)</f>
        <v/>
      </c>
      <c s="72" t="str">
        <f>IF('S.D.PASTE SHEET'!T1692="","",'S.D.PASTE SHEET'!T1692)</f>
        <v/>
      </c>
      <c s="72" t="str">
        <f>IF('S.D.PASTE SHEET'!U1692="","",'S.D.PASTE SHEET'!U1692)</f>
        <v/>
      </c>
      <c s="72" t="str">
        <f>IF('S.D.PASTE SHEET'!V1692="","",'S.D.PASTE SHEET'!V1692)</f>
        <v/>
      </c>
      <c s="72" t="str">
        <f>IF('S.D.PASTE SHEET'!W1692="","",'S.D.PASTE SHEET'!W1692)</f>
        <v/>
      </c>
      <c s="72" t="str">
        <f>IF('S.D.PASTE SHEET'!X1692="","",'S.D.PASTE SHEET'!X1692)</f>
        <v/>
      </c>
      <c s="72" t="str">
        <f>IF('S.D.PASTE SHEET'!Y1692="","",'S.D.PASTE SHEET'!Y1692)</f>
        <v/>
      </c>
      <c s="72" t="str">
        <f>IF('S.D.PASTE SHEET'!Z1692="","",'S.D.PASTE SHEET'!Z1692)</f>
        <v/>
      </c>
      <c s="72" t="str">
        <f>IF('S.D.PASTE SHEET'!AA1692="","",'S.D.PASTE SHEET'!AA1692)</f>
        <v/>
      </c>
      <c s="72" t="str">
        <f>IF('S.D.PASTE SHEET'!AB1692="","",'S.D.PASTE SHEET'!AB1692)</f>
        <v/>
      </c>
      <c s="72" t="str">
        <f>IF('S.D.PASTE SHEET'!AC1692="","",'S.D.PASTE SHEET'!AC1692)</f>
        <v/>
      </c>
      <c s="72" t="str">
        <f>IF('S.D.PASTE SHEET'!AD1692="","",'S.D.PASTE SHEET'!AD1692)</f>
        <v/>
      </c>
      <c s="74"/>
      <c s="70" t="str">
        <f>IF(AK1692="","",IF(AK1692&gt;0,COUNT($AG$2:AG1692),""))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IF(BC1692="","",IF(BC1692&gt;0,COUNT($AY$2:AY1692),""))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3" spans="1:157" ht="15.75" customHeight="1">
      <c r="A1693" s="72" t="str">
        <f>IF('S.D.PASTE SHEET'!A1693="","",'S.D.PASTE SHEET'!A1693)</f>
        <v/>
      </c>
      <c s="72" t="str">
        <f>IF('S.D.PASTE SHEET'!B1693="","",'S.D.PASTE SHEET'!B1693)</f>
        <v/>
      </c>
      <c s="72" t="str">
        <f>IF('S.D.PASTE SHEET'!C1693="","",'S.D.PASTE SHEET'!C1693)</f>
        <v/>
      </c>
      <c s="73" t="str">
        <f>IF('S.D.PASTE SHEET'!D1693="","",'S.D.PASTE SHEET'!D1693)</f>
        <v/>
      </c>
      <c s="72" t="str">
        <f>IF('S.D.PASTE SHEET'!E1693="","",UPPER('S.D.PASTE SHEET'!E1693))</f>
        <v/>
      </c>
      <c s="72" t="str">
        <f>IF('S.D.PASTE SHEET'!F1693="","",'S.D.PASTE SHEET'!F1693)</f>
        <v/>
      </c>
      <c s="72" t="str">
        <f>IF('S.D.PASTE SHEET'!G1693="","",UPPER('S.D.PASTE SHEET'!G1693))</f>
        <v/>
      </c>
      <c s="72" t="str">
        <f>IF('S.D.PASTE SHEET'!H1693="","",UPPER('S.D.PASTE SHEET'!H1693))</f>
        <v/>
      </c>
      <c s="72" t="str">
        <f>IF('S.D.PASTE SHEET'!I1693="","",'S.D.PASTE SHEET'!I1693)</f>
        <v/>
      </c>
      <c s="73" t="str">
        <f>IF('S.D.PASTE SHEET'!J1693="","",'S.D.PASTE SHEET'!J1693)</f>
        <v/>
      </c>
      <c s="72" t="str">
        <f>IF('S.D.PASTE SHEET'!K1693="","",'S.D.PASTE SHEET'!K1693)</f>
        <v/>
      </c>
      <c s="72" t="str">
        <f>IF('S.D.PASTE SHEET'!L1693="","",'S.D.PASTE SHEET'!L1693)</f>
        <v/>
      </c>
      <c s="72" t="str">
        <f>IF('S.D.PASTE SHEET'!M1693="","",'S.D.PASTE SHEET'!M1693)</f>
        <v/>
      </c>
      <c s="72" t="str">
        <f>IF('S.D.PASTE SHEET'!N1693="","",'S.D.PASTE SHEET'!N1693)</f>
        <v/>
      </c>
      <c s="72" t="str">
        <f>IF('S.D.PASTE SHEET'!O1693="","",'S.D.PASTE SHEET'!O1693)</f>
        <v/>
      </c>
      <c s="72" t="str">
        <f>IF('S.D.PASTE SHEET'!P1693="","",'S.D.PASTE SHEET'!P1693)</f>
        <v/>
      </c>
      <c s="72" t="str">
        <f>IF('S.D.PASTE SHEET'!Q1693="","",'S.D.PASTE SHEET'!Q1693)</f>
        <v/>
      </c>
      <c s="72" t="str">
        <f>IF('S.D.PASTE SHEET'!R1693="","",'S.D.PASTE SHEET'!R1693)</f>
        <v/>
      </c>
      <c s="72" t="str">
        <f>IF('S.D.PASTE SHEET'!S1693="","",'S.D.PASTE SHEET'!S1693)</f>
        <v/>
      </c>
      <c s="72" t="str">
        <f>IF('S.D.PASTE SHEET'!T1693="","",'S.D.PASTE SHEET'!T1693)</f>
        <v/>
      </c>
      <c s="72" t="str">
        <f>IF('S.D.PASTE SHEET'!U1693="","",'S.D.PASTE SHEET'!U1693)</f>
        <v/>
      </c>
      <c s="72" t="str">
        <f>IF('S.D.PASTE SHEET'!V1693="","",'S.D.PASTE SHEET'!V1693)</f>
        <v/>
      </c>
      <c s="72" t="str">
        <f>IF('S.D.PASTE SHEET'!W1693="","",'S.D.PASTE SHEET'!W1693)</f>
        <v/>
      </c>
      <c s="72" t="str">
        <f>IF('S.D.PASTE SHEET'!X1693="","",'S.D.PASTE SHEET'!X1693)</f>
        <v/>
      </c>
      <c s="72" t="str">
        <f>IF('S.D.PASTE SHEET'!Y1693="","",'S.D.PASTE SHEET'!Y1693)</f>
        <v/>
      </c>
      <c s="72" t="str">
        <f>IF('S.D.PASTE SHEET'!Z1693="","",'S.D.PASTE SHEET'!Z1693)</f>
        <v/>
      </c>
      <c s="72" t="str">
        <f>IF('S.D.PASTE SHEET'!AA1693="","",'S.D.PASTE SHEET'!AA1693)</f>
        <v/>
      </c>
      <c s="72" t="str">
        <f>IF('S.D.PASTE SHEET'!AB1693="","",'S.D.PASTE SHEET'!AB1693)</f>
        <v/>
      </c>
      <c s="72" t="str">
        <f>IF('S.D.PASTE SHEET'!AC1693="","",'S.D.PASTE SHEET'!AC1693)</f>
        <v/>
      </c>
      <c s="72" t="str">
        <f>IF('S.D.PASTE SHEET'!AD1693="","",'S.D.PASTE SHEET'!AD1693)</f>
        <v/>
      </c>
      <c s="74"/>
      <c s="70" t="str">
        <f>IF(AK1693="","",IF(AK1693&gt;0,COUNT($AG$2:AG1693),""))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IF(BC1693="","",IF(BC1693&gt;0,COUNT($AY$2:AY1693),""))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4" spans="1:157" ht="15.75" customHeight="1">
      <c r="A1694" s="72" t="str">
        <f>IF('S.D.PASTE SHEET'!A1694="","",'S.D.PASTE SHEET'!A1694)</f>
        <v/>
      </c>
      <c s="72" t="str">
        <f>IF('S.D.PASTE SHEET'!B1694="","",'S.D.PASTE SHEET'!B1694)</f>
        <v/>
      </c>
      <c s="72" t="str">
        <f>IF('S.D.PASTE SHEET'!C1694="","",'S.D.PASTE SHEET'!C1694)</f>
        <v/>
      </c>
      <c s="73" t="str">
        <f>IF('S.D.PASTE SHEET'!D1694="","",'S.D.PASTE SHEET'!D1694)</f>
        <v/>
      </c>
      <c s="72" t="str">
        <f>IF('S.D.PASTE SHEET'!E1694="","",UPPER('S.D.PASTE SHEET'!E1694))</f>
        <v/>
      </c>
      <c s="72" t="str">
        <f>IF('S.D.PASTE SHEET'!F1694="","",'S.D.PASTE SHEET'!F1694)</f>
        <v/>
      </c>
      <c s="72" t="str">
        <f>IF('S.D.PASTE SHEET'!G1694="","",UPPER('S.D.PASTE SHEET'!G1694))</f>
        <v/>
      </c>
      <c s="72" t="str">
        <f>IF('S.D.PASTE SHEET'!H1694="","",UPPER('S.D.PASTE SHEET'!H1694))</f>
        <v/>
      </c>
      <c s="72" t="str">
        <f>IF('S.D.PASTE SHEET'!I1694="","",'S.D.PASTE SHEET'!I1694)</f>
        <v/>
      </c>
      <c s="73" t="str">
        <f>IF('S.D.PASTE SHEET'!J1694="","",'S.D.PASTE SHEET'!J1694)</f>
        <v/>
      </c>
      <c s="72" t="str">
        <f>IF('S.D.PASTE SHEET'!K1694="","",'S.D.PASTE SHEET'!K1694)</f>
        <v/>
      </c>
      <c s="72" t="str">
        <f>IF('S.D.PASTE SHEET'!L1694="","",'S.D.PASTE SHEET'!L1694)</f>
        <v/>
      </c>
      <c s="72" t="str">
        <f>IF('S.D.PASTE SHEET'!M1694="","",'S.D.PASTE SHEET'!M1694)</f>
        <v/>
      </c>
      <c s="72" t="str">
        <f>IF('S.D.PASTE SHEET'!N1694="","",'S.D.PASTE SHEET'!N1694)</f>
        <v/>
      </c>
      <c s="72" t="str">
        <f>IF('S.D.PASTE SHEET'!O1694="","",'S.D.PASTE SHEET'!O1694)</f>
        <v/>
      </c>
      <c s="72" t="str">
        <f>IF('S.D.PASTE SHEET'!P1694="","",'S.D.PASTE SHEET'!P1694)</f>
        <v/>
      </c>
      <c s="72" t="str">
        <f>IF('S.D.PASTE SHEET'!Q1694="","",'S.D.PASTE SHEET'!Q1694)</f>
        <v/>
      </c>
      <c s="72" t="str">
        <f>IF('S.D.PASTE SHEET'!R1694="","",'S.D.PASTE SHEET'!R1694)</f>
        <v/>
      </c>
      <c s="72" t="str">
        <f>IF('S.D.PASTE SHEET'!S1694="","",'S.D.PASTE SHEET'!S1694)</f>
        <v/>
      </c>
      <c s="72" t="str">
        <f>IF('S.D.PASTE SHEET'!T1694="","",'S.D.PASTE SHEET'!T1694)</f>
        <v/>
      </c>
      <c s="72" t="str">
        <f>IF('S.D.PASTE SHEET'!U1694="","",'S.D.PASTE SHEET'!U1694)</f>
        <v/>
      </c>
      <c s="72" t="str">
        <f>IF('S.D.PASTE SHEET'!V1694="","",'S.D.PASTE SHEET'!V1694)</f>
        <v/>
      </c>
      <c s="72" t="str">
        <f>IF('S.D.PASTE SHEET'!W1694="","",'S.D.PASTE SHEET'!W1694)</f>
        <v/>
      </c>
      <c s="72" t="str">
        <f>IF('S.D.PASTE SHEET'!X1694="","",'S.D.PASTE SHEET'!X1694)</f>
        <v/>
      </c>
      <c s="72" t="str">
        <f>IF('S.D.PASTE SHEET'!Y1694="","",'S.D.PASTE SHEET'!Y1694)</f>
        <v/>
      </c>
      <c s="72" t="str">
        <f>IF('S.D.PASTE SHEET'!Z1694="","",'S.D.PASTE SHEET'!Z1694)</f>
        <v/>
      </c>
      <c s="72" t="str">
        <f>IF('S.D.PASTE SHEET'!AA1694="","",'S.D.PASTE SHEET'!AA1694)</f>
        <v/>
      </c>
      <c s="72" t="str">
        <f>IF('S.D.PASTE SHEET'!AB1694="","",'S.D.PASTE SHEET'!AB1694)</f>
        <v/>
      </c>
      <c s="72" t="str">
        <f>IF('S.D.PASTE SHEET'!AC1694="","",'S.D.PASTE SHEET'!AC1694)</f>
        <v/>
      </c>
      <c s="72" t="str">
        <f>IF('S.D.PASTE SHEET'!AD1694="","",'S.D.PASTE SHEET'!AD1694)</f>
        <v/>
      </c>
      <c s="74"/>
      <c s="70" t="str">
        <f>IF(AK1694="","",IF(AK1694&gt;0,COUNT($AG$2:AG1694),""))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IF(BC1694="","",IF(BC1694&gt;0,COUNT($AY$2:AY1694),""))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5" spans="1:157" ht="15.75" customHeight="1">
      <c r="A1695" s="72" t="str">
        <f>IF('S.D.PASTE SHEET'!A1695="","",'S.D.PASTE SHEET'!A1695)</f>
        <v/>
      </c>
      <c s="72" t="str">
        <f>IF('S.D.PASTE SHEET'!B1695="","",'S.D.PASTE SHEET'!B1695)</f>
        <v/>
      </c>
      <c s="72" t="str">
        <f>IF('S.D.PASTE SHEET'!C1695="","",'S.D.PASTE SHEET'!C1695)</f>
        <v/>
      </c>
      <c s="73" t="str">
        <f>IF('S.D.PASTE SHEET'!D1695="","",'S.D.PASTE SHEET'!D1695)</f>
        <v/>
      </c>
      <c s="72" t="str">
        <f>IF('S.D.PASTE SHEET'!E1695="","",UPPER('S.D.PASTE SHEET'!E1695))</f>
        <v/>
      </c>
      <c s="72" t="str">
        <f>IF('S.D.PASTE SHEET'!F1695="","",'S.D.PASTE SHEET'!F1695)</f>
        <v/>
      </c>
      <c s="72" t="str">
        <f>IF('S.D.PASTE SHEET'!G1695="","",UPPER('S.D.PASTE SHEET'!G1695))</f>
        <v/>
      </c>
      <c s="72" t="str">
        <f>IF('S.D.PASTE SHEET'!H1695="","",UPPER('S.D.PASTE SHEET'!H1695))</f>
        <v/>
      </c>
      <c s="72" t="str">
        <f>IF('S.D.PASTE SHEET'!I1695="","",'S.D.PASTE SHEET'!I1695)</f>
        <v/>
      </c>
      <c s="73" t="str">
        <f>IF('S.D.PASTE SHEET'!J1695="","",'S.D.PASTE SHEET'!J1695)</f>
        <v/>
      </c>
      <c s="72" t="str">
        <f>IF('S.D.PASTE SHEET'!K1695="","",'S.D.PASTE SHEET'!K1695)</f>
        <v/>
      </c>
      <c s="72" t="str">
        <f>IF('S.D.PASTE SHEET'!L1695="","",'S.D.PASTE SHEET'!L1695)</f>
        <v/>
      </c>
      <c s="72" t="str">
        <f>IF('S.D.PASTE SHEET'!M1695="","",'S.D.PASTE SHEET'!M1695)</f>
        <v/>
      </c>
      <c s="72" t="str">
        <f>IF('S.D.PASTE SHEET'!N1695="","",'S.D.PASTE SHEET'!N1695)</f>
        <v/>
      </c>
      <c s="72" t="str">
        <f>IF('S.D.PASTE SHEET'!O1695="","",'S.D.PASTE SHEET'!O1695)</f>
        <v/>
      </c>
      <c s="72" t="str">
        <f>IF('S.D.PASTE SHEET'!P1695="","",'S.D.PASTE SHEET'!P1695)</f>
        <v/>
      </c>
      <c s="72" t="str">
        <f>IF('S.D.PASTE SHEET'!Q1695="","",'S.D.PASTE SHEET'!Q1695)</f>
        <v/>
      </c>
      <c s="72" t="str">
        <f>IF('S.D.PASTE SHEET'!R1695="","",'S.D.PASTE SHEET'!R1695)</f>
        <v/>
      </c>
      <c s="72" t="str">
        <f>IF('S.D.PASTE SHEET'!S1695="","",'S.D.PASTE SHEET'!S1695)</f>
        <v/>
      </c>
      <c s="72" t="str">
        <f>IF('S.D.PASTE SHEET'!T1695="","",'S.D.PASTE SHEET'!T1695)</f>
        <v/>
      </c>
      <c s="72" t="str">
        <f>IF('S.D.PASTE SHEET'!U1695="","",'S.D.PASTE SHEET'!U1695)</f>
        <v/>
      </c>
      <c s="72" t="str">
        <f>IF('S.D.PASTE SHEET'!V1695="","",'S.D.PASTE SHEET'!V1695)</f>
        <v/>
      </c>
      <c s="72" t="str">
        <f>IF('S.D.PASTE SHEET'!W1695="","",'S.D.PASTE SHEET'!W1695)</f>
        <v/>
      </c>
      <c s="72" t="str">
        <f>IF('S.D.PASTE SHEET'!X1695="","",'S.D.PASTE SHEET'!X1695)</f>
        <v/>
      </c>
      <c s="72" t="str">
        <f>IF('S.D.PASTE SHEET'!Y1695="","",'S.D.PASTE SHEET'!Y1695)</f>
        <v/>
      </c>
      <c s="72" t="str">
        <f>IF('S.D.PASTE SHEET'!Z1695="","",'S.D.PASTE SHEET'!Z1695)</f>
        <v/>
      </c>
      <c s="72" t="str">
        <f>IF('S.D.PASTE SHEET'!AA1695="","",'S.D.PASTE SHEET'!AA1695)</f>
        <v/>
      </c>
      <c s="72" t="str">
        <f>IF('S.D.PASTE SHEET'!AB1695="","",'S.D.PASTE SHEET'!AB1695)</f>
        <v/>
      </c>
      <c s="72" t="str">
        <f>IF('S.D.PASTE SHEET'!AC1695="","",'S.D.PASTE SHEET'!AC1695)</f>
        <v/>
      </c>
      <c s="72" t="str">
        <f>IF('S.D.PASTE SHEET'!AD1695="","",'S.D.PASTE SHEET'!AD1695)</f>
        <v/>
      </c>
      <c s="74"/>
      <c s="70" t="str">
        <f>IF(AK1695="","",IF(AK1695&gt;0,COUNT($AG$2:AG1695),""))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IF(BC1695="","",IF(BC1695&gt;0,COUNT($AY$2:AY1695),""))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6" spans="1:157" ht="15.75" customHeight="1">
      <c r="A1696" s="72" t="str">
        <f>IF('S.D.PASTE SHEET'!A1696="","",'S.D.PASTE SHEET'!A1696)</f>
        <v/>
      </c>
      <c s="72" t="str">
        <f>IF('S.D.PASTE SHEET'!B1696="","",'S.D.PASTE SHEET'!B1696)</f>
        <v/>
      </c>
      <c s="72" t="str">
        <f>IF('S.D.PASTE SHEET'!C1696="","",'S.D.PASTE SHEET'!C1696)</f>
        <v/>
      </c>
      <c s="73" t="str">
        <f>IF('S.D.PASTE SHEET'!D1696="","",'S.D.PASTE SHEET'!D1696)</f>
        <v/>
      </c>
      <c s="72" t="str">
        <f>IF('S.D.PASTE SHEET'!E1696="","",UPPER('S.D.PASTE SHEET'!E1696))</f>
        <v/>
      </c>
      <c s="72" t="str">
        <f>IF('S.D.PASTE SHEET'!F1696="","",'S.D.PASTE SHEET'!F1696)</f>
        <v/>
      </c>
      <c s="72" t="str">
        <f>IF('S.D.PASTE SHEET'!G1696="","",UPPER('S.D.PASTE SHEET'!G1696))</f>
        <v/>
      </c>
      <c s="72" t="str">
        <f>IF('S.D.PASTE SHEET'!H1696="","",UPPER('S.D.PASTE SHEET'!H1696))</f>
        <v/>
      </c>
      <c s="72" t="str">
        <f>IF('S.D.PASTE SHEET'!I1696="","",'S.D.PASTE SHEET'!I1696)</f>
        <v/>
      </c>
      <c s="73" t="str">
        <f>IF('S.D.PASTE SHEET'!J1696="","",'S.D.PASTE SHEET'!J1696)</f>
        <v/>
      </c>
      <c s="72" t="str">
        <f>IF('S.D.PASTE SHEET'!K1696="","",'S.D.PASTE SHEET'!K1696)</f>
        <v/>
      </c>
      <c s="72" t="str">
        <f>IF('S.D.PASTE SHEET'!L1696="","",'S.D.PASTE SHEET'!L1696)</f>
        <v/>
      </c>
      <c s="72" t="str">
        <f>IF('S.D.PASTE SHEET'!M1696="","",'S.D.PASTE SHEET'!M1696)</f>
        <v/>
      </c>
      <c s="72" t="str">
        <f>IF('S.D.PASTE SHEET'!N1696="","",'S.D.PASTE SHEET'!N1696)</f>
        <v/>
      </c>
      <c s="72" t="str">
        <f>IF('S.D.PASTE SHEET'!O1696="","",'S.D.PASTE SHEET'!O1696)</f>
        <v/>
      </c>
      <c s="72" t="str">
        <f>IF('S.D.PASTE SHEET'!P1696="","",'S.D.PASTE SHEET'!P1696)</f>
        <v/>
      </c>
      <c s="72" t="str">
        <f>IF('S.D.PASTE SHEET'!Q1696="","",'S.D.PASTE SHEET'!Q1696)</f>
        <v/>
      </c>
      <c s="72" t="str">
        <f>IF('S.D.PASTE SHEET'!R1696="","",'S.D.PASTE SHEET'!R1696)</f>
        <v/>
      </c>
      <c s="72" t="str">
        <f>IF('S.D.PASTE SHEET'!S1696="","",'S.D.PASTE SHEET'!S1696)</f>
        <v/>
      </c>
      <c s="72" t="str">
        <f>IF('S.D.PASTE SHEET'!T1696="","",'S.D.PASTE SHEET'!T1696)</f>
        <v/>
      </c>
      <c s="72" t="str">
        <f>IF('S.D.PASTE SHEET'!U1696="","",'S.D.PASTE SHEET'!U1696)</f>
        <v/>
      </c>
      <c s="72" t="str">
        <f>IF('S.D.PASTE SHEET'!V1696="","",'S.D.PASTE SHEET'!V1696)</f>
        <v/>
      </c>
      <c s="72" t="str">
        <f>IF('S.D.PASTE SHEET'!W1696="","",'S.D.PASTE SHEET'!W1696)</f>
        <v/>
      </c>
      <c s="72" t="str">
        <f>IF('S.D.PASTE SHEET'!X1696="","",'S.D.PASTE SHEET'!X1696)</f>
        <v/>
      </c>
      <c s="72" t="str">
        <f>IF('S.D.PASTE SHEET'!Y1696="","",'S.D.PASTE SHEET'!Y1696)</f>
        <v/>
      </c>
      <c s="72" t="str">
        <f>IF('S.D.PASTE SHEET'!Z1696="","",'S.D.PASTE SHEET'!Z1696)</f>
        <v/>
      </c>
      <c s="72" t="str">
        <f>IF('S.D.PASTE SHEET'!AA1696="","",'S.D.PASTE SHEET'!AA1696)</f>
        <v/>
      </c>
      <c s="72" t="str">
        <f>IF('S.D.PASTE SHEET'!AB1696="","",'S.D.PASTE SHEET'!AB1696)</f>
        <v/>
      </c>
      <c s="72" t="str">
        <f>IF('S.D.PASTE SHEET'!AC1696="","",'S.D.PASTE SHEET'!AC1696)</f>
        <v/>
      </c>
      <c s="72" t="str">
        <f>IF('S.D.PASTE SHEET'!AD1696="","",'S.D.PASTE SHEET'!AD1696)</f>
        <v/>
      </c>
      <c s="74"/>
      <c s="70" t="str">
        <f>IF(AK1696="","",IF(AK1696&gt;0,COUNT($AG$2:AG1696),""))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IF(BC1696="","",IF(BC1696&gt;0,COUNT($AY$2:AY1696),""))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7" spans="1:157" ht="15.75" customHeight="1">
      <c r="A1697" s="72" t="str">
        <f>IF('S.D.PASTE SHEET'!A1697="","",'S.D.PASTE SHEET'!A1697)</f>
        <v/>
      </c>
      <c s="72" t="str">
        <f>IF('S.D.PASTE SHEET'!B1697="","",'S.D.PASTE SHEET'!B1697)</f>
        <v/>
      </c>
      <c s="72" t="str">
        <f>IF('S.D.PASTE SHEET'!C1697="","",'S.D.PASTE SHEET'!C1697)</f>
        <v/>
      </c>
      <c s="73" t="str">
        <f>IF('S.D.PASTE SHEET'!D1697="","",'S.D.PASTE SHEET'!D1697)</f>
        <v/>
      </c>
      <c s="72" t="str">
        <f>IF('S.D.PASTE SHEET'!E1697="","",UPPER('S.D.PASTE SHEET'!E1697))</f>
        <v/>
      </c>
      <c s="72" t="str">
        <f>IF('S.D.PASTE SHEET'!F1697="","",'S.D.PASTE SHEET'!F1697)</f>
        <v/>
      </c>
      <c s="72" t="str">
        <f>IF('S.D.PASTE SHEET'!G1697="","",UPPER('S.D.PASTE SHEET'!G1697))</f>
        <v/>
      </c>
      <c s="72" t="str">
        <f>IF('S.D.PASTE SHEET'!H1697="","",UPPER('S.D.PASTE SHEET'!H1697))</f>
        <v/>
      </c>
      <c s="72" t="str">
        <f>IF('S.D.PASTE SHEET'!I1697="","",'S.D.PASTE SHEET'!I1697)</f>
        <v/>
      </c>
      <c s="73" t="str">
        <f>IF('S.D.PASTE SHEET'!J1697="","",'S.D.PASTE SHEET'!J1697)</f>
        <v/>
      </c>
      <c s="72" t="str">
        <f>IF('S.D.PASTE SHEET'!K1697="","",'S.D.PASTE SHEET'!K1697)</f>
        <v/>
      </c>
      <c s="72" t="str">
        <f>IF('S.D.PASTE SHEET'!L1697="","",'S.D.PASTE SHEET'!L1697)</f>
        <v/>
      </c>
      <c s="72" t="str">
        <f>IF('S.D.PASTE SHEET'!M1697="","",'S.D.PASTE SHEET'!M1697)</f>
        <v/>
      </c>
      <c s="72" t="str">
        <f>IF('S.D.PASTE SHEET'!N1697="","",'S.D.PASTE SHEET'!N1697)</f>
        <v/>
      </c>
      <c s="72" t="str">
        <f>IF('S.D.PASTE SHEET'!O1697="","",'S.D.PASTE SHEET'!O1697)</f>
        <v/>
      </c>
      <c s="72" t="str">
        <f>IF('S.D.PASTE SHEET'!P1697="","",'S.D.PASTE SHEET'!P1697)</f>
        <v/>
      </c>
      <c s="72" t="str">
        <f>IF('S.D.PASTE SHEET'!Q1697="","",'S.D.PASTE SHEET'!Q1697)</f>
        <v/>
      </c>
      <c s="72" t="str">
        <f>IF('S.D.PASTE SHEET'!R1697="","",'S.D.PASTE SHEET'!R1697)</f>
        <v/>
      </c>
      <c s="72" t="str">
        <f>IF('S.D.PASTE SHEET'!S1697="","",'S.D.PASTE SHEET'!S1697)</f>
        <v/>
      </c>
      <c s="72" t="str">
        <f>IF('S.D.PASTE SHEET'!T1697="","",'S.D.PASTE SHEET'!T1697)</f>
        <v/>
      </c>
      <c s="72" t="str">
        <f>IF('S.D.PASTE SHEET'!U1697="","",'S.D.PASTE SHEET'!U1697)</f>
        <v/>
      </c>
      <c s="72" t="str">
        <f>IF('S.D.PASTE SHEET'!V1697="","",'S.D.PASTE SHEET'!V1697)</f>
        <v/>
      </c>
      <c s="72" t="str">
        <f>IF('S.D.PASTE SHEET'!W1697="","",'S.D.PASTE SHEET'!W1697)</f>
        <v/>
      </c>
      <c s="72" t="str">
        <f>IF('S.D.PASTE SHEET'!X1697="","",'S.D.PASTE SHEET'!X1697)</f>
        <v/>
      </c>
      <c s="72" t="str">
        <f>IF('S.D.PASTE SHEET'!Y1697="","",'S.D.PASTE SHEET'!Y1697)</f>
        <v/>
      </c>
      <c s="72" t="str">
        <f>IF('S.D.PASTE SHEET'!Z1697="","",'S.D.PASTE SHEET'!Z1697)</f>
        <v/>
      </c>
      <c s="72" t="str">
        <f>IF('S.D.PASTE SHEET'!AA1697="","",'S.D.PASTE SHEET'!AA1697)</f>
        <v/>
      </c>
      <c s="72" t="str">
        <f>IF('S.D.PASTE SHEET'!AB1697="","",'S.D.PASTE SHEET'!AB1697)</f>
        <v/>
      </c>
      <c s="72" t="str">
        <f>IF('S.D.PASTE SHEET'!AC1697="","",'S.D.PASTE SHEET'!AC1697)</f>
        <v/>
      </c>
      <c s="72" t="str">
        <f>IF('S.D.PASTE SHEET'!AD1697="","",'S.D.PASTE SHEET'!AD1697)</f>
        <v/>
      </c>
      <c s="74"/>
      <c s="70" t="str">
        <f>IF(AK1697="","",IF(AK1697&gt;0,COUNT($AG$2:AG1697),""))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IF(BC1697="","",IF(BC1697&gt;0,COUNT($AY$2:AY1697),""))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8" spans="1:157" ht="15.75" customHeight="1">
      <c r="A1698" s="72" t="str">
        <f>IF('S.D.PASTE SHEET'!A1698="","",'S.D.PASTE SHEET'!A1698)</f>
        <v/>
      </c>
      <c s="72" t="str">
        <f>IF('S.D.PASTE SHEET'!B1698="","",'S.D.PASTE SHEET'!B1698)</f>
        <v/>
      </c>
      <c s="72" t="str">
        <f>IF('S.D.PASTE SHEET'!C1698="","",'S.D.PASTE SHEET'!C1698)</f>
        <v/>
      </c>
      <c s="73" t="str">
        <f>IF('S.D.PASTE SHEET'!D1698="","",'S.D.PASTE SHEET'!D1698)</f>
        <v/>
      </c>
      <c s="72" t="str">
        <f>IF('S.D.PASTE SHEET'!E1698="","",UPPER('S.D.PASTE SHEET'!E1698))</f>
        <v/>
      </c>
      <c s="72" t="str">
        <f>IF('S.D.PASTE SHEET'!F1698="","",'S.D.PASTE SHEET'!F1698)</f>
        <v/>
      </c>
      <c s="72" t="str">
        <f>IF('S.D.PASTE SHEET'!G1698="","",UPPER('S.D.PASTE SHEET'!G1698))</f>
        <v/>
      </c>
      <c s="72" t="str">
        <f>IF('S.D.PASTE SHEET'!H1698="","",UPPER('S.D.PASTE SHEET'!H1698))</f>
        <v/>
      </c>
      <c s="72" t="str">
        <f>IF('S.D.PASTE SHEET'!I1698="","",'S.D.PASTE SHEET'!I1698)</f>
        <v/>
      </c>
      <c s="73" t="str">
        <f>IF('S.D.PASTE SHEET'!J1698="","",'S.D.PASTE SHEET'!J1698)</f>
        <v/>
      </c>
      <c s="72" t="str">
        <f>IF('S.D.PASTE SHEET'!K1698="","",'S.D.PASTE SHEET'!K1698)</f>
        <v/>
      </c>
      <c s="72" t="str">
        <f>IF('S.D.PASTE SHEET'!L1698="","",'S.D.PASTE SHEET'!L1698)</f>
        <v/>
      </c>
      <c s="72" t="str">
        <f>IF('S.D.PASTE SHEET'!M1698="","",'S.D.PASTE SHEET'!M1698)</f>
        <v/>
      </c>
      <c s="72" t="str">
        <f>IF('S.D.PASTE SHEET'!N1698="","",'S.D.PASTE SHEET'!N1698)</f>
        <v/>
      </c>
      <c s="72" t="str">
        <f>IF('S.D.PASTE SHEET'!O1698="","",'S.D.PASTE SHEET'!O1698)</f>
        <v/>
      </c>
      <c s="72" t="str">
        <f>IF('S.D.PASTE SHEET'!P1698="","",'S.D.PASTE SHEET'!P1698)</f>
        <v/>
      </c>
      <c s="72" t="str">
        <f>IF('S.D.PASTE SHEET'!Q1698="","",'S.D.PASTE SHEET'!Q1698)</f>
        <v/>
      </c>
      <c s="72" t="str">
        <f>IF('S.D.PASTE SHEET'!R1698="","",'S.D.PASTE SHEET'!R1698)</f>
        <v/>
      </c>
      <c s="72" t="str">
        <f>IF('S.D.PASTE SHEET'!S1698="","",'S.D.PASTE SHEET'!S1698)</f>
        <v/>
      </c>
      <c s="72" t="str">
        <f>IF('S.D.PASTE SHEET'!T1698="","",'S.D.PASTE SHEET'!T1698)</f>
        <v/>
      </c>
      <c s="72" t="str">
        <f>IF('S.D.PASTE SHEET'!U1698="","",'S.D.PASTE SHEET'!U1698)</f>
        <v/>
      </c>
      <c s="72" t="str">
        <f>IF('S.D.PASTE SHEET'!V1698="","",'S.D.PASTE SHEET'!V1698)</f>
        <v/>
      </c>
      <c s="72" t="str">
        <f>IF('S.D.PASTE SHEET'!W1698="","",'S.D.PASTE SHEET'!W1698)</f>
        <v/>
      </c>
      <c s="72" t="str">
        <f>IF('S.D.PASTE SHEET'!X1698="","",'S.D.PASTE SHEET'!X1698)</f>
        <v/>
      </c>
      <c s="72" t="str">
        <f>IF('S.D.PASTE SHEET'!Y1698="","",'S.D.PASTE SHEET'!Y1698)</f>
        <v/>
      </c>
      <c s="72" t="str">
        <f>IF('S.D.PASTE SHEET'!Z1698="","",'S.D.PASTE SHEET'!Z1698)</f>
        <v/>
      </c>
      <c s="72" t="str">
        <f>IF('S.D.PASTE SHEET'!AA1698="","",'S.D.PASTE SHEET'!AA1698)</f>
        <v/>
      </c>
      <c s="72" t="str">
        <f>IF('S.D.PASTE SHEET'!AB1698="","",'S.D.PASTE SHEET'!AB1698)</f>
        <v/>
      </c>
      <c s="72" t="str">
        <f>IF('S.D.PASTE SHEET'!AC1698="","",'S.D.PASTE SHEET'!AC1698)</f>
        <v/>
      </c>
      <c s="72" t="str">
        <f>IF('S.D.PASTE SHEET'!AD1698="","",'S.D.PASTE SHEET'!AD1698)</f>
        <v/>
      </c>
      <c s="74"/>
      <c s="70" t="str">
        <f>IF(AK1698="","",IF(AK1698&gt;0,COUNT($AG$2:AG1698),""))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IF(BC1698="","",IF(BC1698&gt;0,COUNT($AY$2:AY1698),""))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699" spans="1:157" ht="15.75" customHeight="1">
      <c r="A1699" s="72" t="str">
        <f>IF('S.D.PASTE SHEET'!A1699="","",'S.D.PASTE SHEET'!A1699)</f>
        <v/>
      </c>
      <c s="72" t="str">
        <f>IF('S.D.PASTE SHEET'!B1699="","",'S.D.PASTE SHEET'!B1699)</f>
        <v/>
      </c>
      <c s="72" t="str">
        <f>IF('S.D.PASTE SHEET'!C1699="","",'S.D.PASTE SHEET'!C1699)</f>
        <v/>
      </c>
      <c s="73" t="str">
        <f>IF('S.D.PASTE SHEET'!D1699="","",'S.D.PASTE SHEET'!D1699)</f>
        <v/>
      </c>
      <c s="72" t="str">
        <f>IF('S.D.PASTE SHEET'!E1699="","",UPPER('S.D.PASTE SHEET'!E1699))</f>
        <v/>
      </c>
      <c s="72" t="str">
        <f>IF('S.D.PASTE SHEET'!F1699="","",'S.D.PASTE SHEET'!F1699)</f>
        <v/>
      </c>
      <c s="72" t="str">
        <f>IF('S.D.PASTE SHEET'!G1699="","",UPPER('S.D.PASTE SHEET'!G1699))</f>
        <v/>
      </c>
      <c s="72" t="str">
        <f>IF('S.D.PASTE SHEET'!H1699="","",UPPER('S.D.PASTE SHEET'!H1699))</f>
        <v/>
      </c>
      <c s="72" t="str">
        <f>IF('S.D.PASTE SHEET'!I1699="","",'S.D.PASTE SHEET'!I1699)</f>
        <v/>
      </c>
      <c s="73" t="str">
        <f>IF('S.D.PASTE SHEET'!J1699="","",'S.D.PASTE SHEET'!J1699)</f>
        <v/>
      </c>
      <c s="72" t="str">
        <f>IF('S.D.PASTE SHEET'!K1699="","",'S.D.PASTE SHEET'!K1699)</f>
        <v/>
      </c>
      <c s="72" t="str">
        <f>IF('S.D.PASTE SHEET'!L1699="","",'S.D.PASTE SHEET'!L1699)</f>
        <v/>
      </c>
      <c s="72" t="str">
        <f>IF('S.D.PASTE SHEET'!M1699="","",'S.D.PASTE SHEET'!M1699)</f>
        <v/>
      </c>
      <c s="72" t="str">
        <f>IF('S.D.PASTE SHEET'!N1699="","",'S.D.PASTE SHEET'!N1699)</f>
        <v/>
      </c>
      <c s="72" t="str">
        <f>IF('S.D.PASTE SHEET'!O1699="","",'S.D.PASTE SHEET'!O1699)</f>
        <v/>
      </c>
      <c s="72" t="str">
        <f>IF('S.D.PASTE SHEET'!P1699="","",'S.D.PASTE SHEET'!P1699)</f>
        <v/>
      </c>
      <c s="72" t="str">
        <f>IF('S.D.PASTE SHEET'!Q1699="","",'S.D.PASTE SHEET'!Q1699)</f>
        <v/>
      </c>
      <c s="72" t="str">
        <f>IF('S.D.PASTE SHEET'!R1699="","",'S.D.PASTE SHEET'!R1699)</f>
        <v/>
      </c>
      <c s="72" t="str">
        <f>IF('S.D.PASTE SHEET'!S1699="","",'S.D.PASTE SHEET'!S1699)</f>
        <v/>
      </c>
      <c s="72" t="str">
        <f>IF('S.D.PASTE SHEET'!T1699="","",'S.D.PASTE SHEET'!T1699)</f>
        <v/>
      </c>
      <c s="72" t="str">
        <f>IF('S.D.PASTE SHEET'!U1699="","",'S.D.PASTE SHEET'!U1699)</f>
        <v/>
      </c>
      <c s="72" t="str">
        <f>IF('S.D.PASTE SHEET'!V1699="","",'S.D.PASTE SHEET'!V1699)</f>
        <v/>
      </c>
      <c s="72" t="str">
        <f>IF('S.D.PASTE SHEET'!W1699="","",'S.D.PASTE SHEET'!W1699)</f>
        <v/>
      </c>
      <c s="72" t="str">
        <f>IF('S.D.PASTE SHEET'!X1699="","",'S.D.PASTE SHEET'!X1699)</f>
        <v/>
      </c>
      <c s="72" t="str">
        <f>IF('S.D.PASTE SHEET'!Y1699="","",'S.D.PASTE SHEET'!Y1699)</f>
        <v/>
      </c>
      <c s="72" t="str">
        <f>IF('S.D.PASTE SHEET'!Z1699="","",'S.D.PASTE SHEET'!Z1699)</f>
        <v/>
      </c>
      <c s="72" t="str">
        <f>IF('S.D.PASTE SHEET'!AA1699="","",'S.D.PASTE SHEET'!AA1699)</f>
        <v/>
      </c>
      <c s="72" t="str">
        <f>IF('S.D.PASTE SHEET'!AB1699="","",'S.D.PASTE SHEET'!AB1699)</f>
        <v/>
      </c>
      <c s="72" t="str">
        <f>IF('S.D.PASTE SHEET'!AC1699="","",'S.D.PASTE SHEET'!AC1699)</f>
        <v/>
      </c>
      <c s="72" t="str">
        <f>IF('S.D.PASTE SHEET'!AD1699="","",'S.D.PASTE SHEET'!AD1699)</f>
        <v/>
      </c>
      <c s="74"/>
      <c s="70" t="str">
        <f>IF(AK1699="","",IF(AK1699&gt;0,COUNT($AG$2:AG1699),""))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IF(BC1699="","",IF(BC1699&gt;0,COUNT($AY$2:AY1699),""))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0" spans="1:157" ht="15.75" customHeight="1">
      <c r="A1700" s="72" t="str">
        <f>IF('S.D.PASTE SHEET'!A1700="","",'S.D.PASTE SHEET'!A1700)</f>
        <v/>
      </c>
      <c s="72" t="str">
        <f>IF('S.D.PASTE SHEET'!B1700="","",'S.D.PASTE SHEET'!B1700)</f>
        <v/>
      </c>
      <c s="72" t="str">
        <f>IF('S.D.PASTE SHEET'!C1700="","",'S.D.PASTE SHEET'!C1700)</f>
        <v/>
      </c>
      <c s="73" t="str">
        <f>IF('S.D.PASTE SHEET'!D1700="","",'S.D.PASTE SHEET'!D1700)</f>
        <v/>
      </c>
      <c s="72" t="str">
        <f>IF('S.D.PASTE SHEET'!E1700="","",UPPER('S.D.PASTE SHEET'!E1700))</f>
        <v/>
      </c>
      <c s="72" t="str">
        <f>IF('S.D.PASTE SHEET'!F1700="","",'S.D.PASTE SHEET'!F1700)</f>
        <v/>
      </c>
      <c s="72" t="str">
        <f>IF('S.D.PASTE SHEET'!G1700="","",UPPER('S.D.PASTE SHEET'!G1700))</f>
        <v/>
      </c>
      <c s="72" t="str">
        <f>IF('S.D.PASTE SHEET'!H1700="","",UPPER('S.D.PASTE SHEET'!H1700))</f>
        <v/>
      </c>
      <c s="72" t="str">
        <f>IF('S.D.PASTE SHEET'!I1700="","",'S.D.PASTE SHEET'!I1700)</f>
        <v/>
      </c>
      <c s="73" t="str">
        <f>IF('S.D.PASTE SHEET'!J1700="","",'S.D.PASTE SHEET'!J1700)</f>
        <v/>
      </c>
      <c s="72" t="str">
        <f>IF('S.D.PASTE SHEET'!K1700="","",'S.D.PASTE SHEET'!K1700)</f>
        <v/>
      </c>
      <c s="72" t="str">
        <f>IF('S.D.PASTE SHEET'!L1700="","",'S.D.PASTE SHEET'!L1700)</f>
        <v/>
      </c>
      <c s="72" t="str">
        <f>IF('S.D.PASTE SHEET'!M1700="","",'S.D.PASTE SHEET'!M1700)</f>
        <v/>
      </c>
      <c s="72" t="str">
        <f>IF('S.D.PASTE SHEET'!N1700="","",'S.D.PASTE SHEET'!N1700)</f>
        <v/>
      </c>
      <c s="72" t="str">
        <f>IF('S.D.PASTE SHEET'!O1700="","",'S.D.PASTE SHEET'!O1700)</f>
        <v/>
      </c>
      <c s="72" t="str">
        <f>IF('S.D.PASTE SHEET'!P1700="","",'S.D.PASTE SHEET'!P1700)</f>
        <v/>
      </c>
      <c s="72" t="str">
        <f>IF('S.D.PASTE SHEET'!Q1700="","",'S.D.PASTE SHEET'!Q1700)</f>
        <v/>
      </c>
      <c s="72" t="str">
        <f>IF('S.D.PASTE SHEET'!R1700="","",'S.D.PASTE SHEET'!R1700)</f>
        <v/>
      </c>
      <c s="72" t="str">
        <f>IF('S.D.PASTE SHEET'!S1700="","",'S.D.PASTE SHEET'!S1700)</f>
        <v/>
      </c>
      <c s="72" t="str">
        <f>IF('S.D.PASTE SHEET'!T1700="","",'S.D.PASTE SHEET'!T1700)</f>
        <v/>
      </c>
      <c s="72" t="str">
        <f>IF('S.D.PASTE SHEET'!U1700="","",'S.D.PASTE SHEET'!U1700)</f>
        <v/>
      </c>
      <c s="72" t="str">
        <f>IF('S.D.PASTE SHEET'!V1700="","",'S.D.PASTE SHEET'!V1700)</f>
        <v/>
      </c>
      <c s="72" t="str">
        <f>IF('S.D.PASTE SHEET'!W1700="","",'S.D.PASTE SHEET'!W1700)</f>
        <v/>
      </c>
      <c s="72" t="str">
        <f>IF('S.D.PASTE SHEET'!X1700="","",'S.D.PASTE SHEET'!X1700)</f>
        <v/>
      </c>
      <c s="72" t="str">
        <f>IF('S.D.PASTE SHEET'!Y1700="","",'S.D.PASTE SHEET'!Y1700)</f>
        <v/>
      </c>
      <c s="72" t="str">
        <f>IF('S.D.PASTE SHEET'!Z1700="","",'S.D.PASTE SHEET'!Z1700)</f>
        <v/>
      </c>
      <c s="72" t="str">
        <f>IF('S.D.PASTE SHEET'!AA1700="","",'S.D.PASTE SHEET'!AA1700)</f>
        <v/>
      </c>
      <c s="72" t="str">
        <f>IF('S.D.PASTE SHEET'!AB1700="","",'S.D.PASTE SHEET'!AB1700)</f>
        <v/>
      </c>
      <c s="72" t="str">
        <f>IF('S.D.PASTE SHEET'!AC1700="","",'S.D.PASTE SHEET'!AC1700)</f>
        <v/>
      </c>
      <c s="72" t="str">
        <f>IF('S.D.PASTE SHEET'!AD1700="","",'S.D.PASTE SHEET'!AD1700)</f>
        <v/>
      </c>
      <c s="74"/>
      <c s="70" t="str">
        <f>IF(AK1700="","",IF(AK1700&gt;0,COUNT($AG$2:AG1700),""))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IF(BC1700="","",IF(BC1700&gt;0,COUNT($AY$2:AY1700),""))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1" spans="1:157" ht="15.75" customHeight="1">
      <c r="A1701" s="72" t="str">
        <f>IF('S.D.PASTE SHEET'!A1701="","",'S.D.PASTE SHEET'!A1701)</f>
        <v/>
      </c>
      <c s="72" t="str">
        <f>IF('S.D.PASTE SHEET'!B1701="","",'S.D.PASTE SHEET'!B1701)</f>
        <v/>
      </c>
      <c s="72" t="str">
        <f>IF('S.D.PASTE SHEET'!C1701="","",'S.D.PASTE SHEET'!C1701)</f>
        <v/>
      </c>
      <c s="73" t="str">
        <f>IF('S.D.PASTE SHEET'!D1701="","",'S.D.PASTE SHEET'!D1701)</f>
        <v/>
      </c>
      <c s="72" t="str">
        <f>IF('S.D.PASTE SHEET'!E1701="","",UPPER('S.D.PASTE SHEET'!E1701))</f>
        <v/>
      </c>
      <c s="72" t="str">
        <f>IF('S.D.PASTE SHEET'!F1701="","",'S.D.PASTE SHEET'!F1701)</f>
        <v/>
      </c>
      <c s="72" t="str">
        <f>IF('S.D.PASTE SHEET'!G1701="","",UPPER('S.D.PASTE SHEET'!G1701))</f>
        <v/>
      </c>
      <c s="72" t="str">
        <f>IF('S.D.PASTE SHEET'!H1701="","",UPPER('S.D.PASTE SHEET'!H1701))</f>
        <v/>
      </c>
      <c s="72" t="str">
        <f>IF('S.D.PASTE SHEET'!I1701="","",'S.D.PASTE SHEET'!I1701)</f>
        <v/>
      </c>
      <c s="73" t="str">
        <f>IF('S.D.PASTE SHEET'!J1701="","",'S.D.PASTE SHEET'!J1701)</f>
        <v/>
      </c>
      <c s="72" t="str">
        <f>IF('S.D.PASTE SHEET'!K1701="","",'S.D.PASTE SHEET'!K1701)</f>
        <v/>
      </c>
      <c s="72" t="str">
        <f>IF('S.D.PASTE SHEET'!L1701="","",'S.D.PASTE SHEET'!L1701)</f>
        <v/>
      </c>
      <c s="72" t="str">
        <f>IF('S.D.PASTE SHEET'!M1701="","",'S.D.PASTE SHEET'!M1701)</f>
        <v/>
      </c>
      <c s="72" t="str">
        <f>IF('S.D.PASTE SHEET'!N1701="","",'S.D.PASTE SHEET'!N1701)</f>
        <v/>
      </c>
      <c s="72" t="str">
        <f>IF('S.D.PASTE SHEET'!O1701="","",'S.D.PASTE SHEET'!O1701)</f>
        <v/>
      </c>
      <c s="72" t="str">
        <f>IF('S.D.PASTE SHEET'!P1701="","",'S.D.PASTE SHEET'!P1701)</f>
        <v/>
      </c>
      <c s="72" t="str">
        <f>IF('S.D.PASTE SHEET'!Q1701="","",'S.D.PASTE SHEET'!Q1701)</f>
        <v/>
      </c>
      <c s="72" t="str">
        <f>IF('S.D.PASTE SHEET'!R1701="","",'S.D.PASTE SHEET'!R1701)</f>
        <v/>
      </c>
      <c s="72" t="str">
        <f>IF('S.D.PASTE SHEET'!S1701="","",'S.D.PASTE SHEET'!S1701)</f>
        <v/>
      </c>
      <c s="72" t="str">
        <f>IF('S.D.PASTE SHEET'!T1701="","",'S.D.PASTE SHEET'!T1701)</f>
        <v/>
      </c>
      <c s="72" t="str">
        <f>IF('S.D.PASTE SHEET'!U1701="","",'S.D.PASTE SHEET'!U1701)</f>
        <v/>
      </c>
      <c s="72" t="str">
        <f>IF('S.D.PASTE SHEET'!V1701="","",'S.D.PASTE SHEET'!V1701)</f>
        <v/>
      </c>
      <c s="72" t="str">
        <f>IF('S.D.PASTE SHEET'!W1701="","",'S.D.PASTE SHEET'!W1701)</f>
        <v/>
      </c>
      <c s="72" t="str">
        <f>IF('S.D.PASTE SHEET'!X1701="","",'S.D.PASTE SHEET'!X1701)</f>
        <v/>
      </c>
      <c s="72" t="str">
        <f>IF('S.D.PASTE SHEET'!Y1701="","",'S.D.PASTE SHEET'!Y1701)</f>
        <v/>
      </c>
      <c s="72" t="str">
        <f>IF('S.D.PASTE SHEET'!Z1701="","",'S.D.PASTE SHEET'!Z1701)</f>
        <v/>
      </c>
      <c s="72" t="str">
        <f>IF('S.D.PASTE SHEET'!AA1701="","",'S.D.PASTE SHEET'!AA1701)</f>
        <v/>
      </c>
      <c s="72" t="str">
        <f>IF('S.D.PASTE SHEET'!AB1701="","",'S.D.PASTE SHEET'!AB1701)</f>
        <v/>
      </c>
      <c s="72" t="str">
        <f>IF('S.D.PASTE SHEET'!AC1701="","",'S.D.PASTE SHEET'!AC1701)</f>
        <v/>
      </c>
      <c s="72" t="str">
        <f>IF('S.D.PASTE SHEET'!AD1701="","",'S.D.PASTE SHEET'!AD1701)</f>
        <v/>
      </c>
      <c s="74"/>
      <c s="70" t="str">
        <f>IF(AK1701="","",IF(AK1701&gt;0,COUNT($AG$2:AG1701),""))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IF(BC1701="","",IF(BC1701&gt;0,COUNT($AY$2:AY1701),""))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2" spans="1:157" ht="15.75" customHeight="1">
      <c r="A1702" s="72" t="str">
        <f>IF('S.D.PASTE SHEET'!A1702="","",'S.D.PASTE SHEET'!A1702)</f>
        <v/>
      </c>
      <c s="72" t="str">
        <f>IF('S.D.PASTE SHEET'!B1702="","",'S.D.PASTE SHEET'!B1702)</f>
        <v/>
      </c>
      <c s="72" t="str">
        <f>IF('S.D.PASTE SHEET'!C1702="","",'S.D.PASTE SHEET'!C1702)</f>
        <v/>
      </c>
      <c s="73" t="str">
        <f>IF('S.D.PASTE SHEET'!D1702="","",'S.D.PASTE SHEET'!D1702)</f>
        <v/>
      </c>
      <c s="72" t="str">
        <f>IF('S.D.PASTE SHEET'!E1702="","",UPPER('S.D.PASTE SHEET'!E1702))</f>
        <v/>
      </c>
      <c s="72" t="str">
        <f>IF('S.D.PASTE SHEET'!F1702="","",'S.D.PASTE SHEET'!F1702)</f>
        <v/>
      </c>
      <c s="72" t="str">
        <f>IF('S.D.PASTE SHEET'!G1702="","",UPPER('S.D.PASTE SHEET'!G1702))</f>
        <v/>
      </c>
      <c s="72" t="str">
        <f>IF('S.D.PASTE SHEET'!H1702="","",UPPER('S.D.PASTE SHEET'!H1702))</f>
        <v/>
      </c>
      <c s="72" t="str">
        <f>IF('S.D.PASTE SHEET'!I1702="","",'S.D.PASTE SHEET'!I1702)</f>
        <v/>
      </c>
      <c s="73" t="str">
        <f>IF('S.D.PASTE SHEET'!J1702="","",'S.D.PASTE SHEET'!J1702)</f>
        <v/>
      </c>
      <c s="72" t="str">
        <f>IF('S.D.PASTE SHEET'!K1702="","",'S.D.PASTE SHEET'!K1702)</f>
        <v/>
      </c>
      <c s="72" t="str">
        <f>IF('S.D.PASTE SHEET'!L1702="","",'S.D.PASTE SHEET'!L1702)</f>
        <v/>
      </c>
      <c s="72" t="str">
        <f>IF('S.D.PASTE SHEET'!M1702="","",'S.D.PASTE SHEET'!M1702)</f>
        <v/>
      </c>
      <c s="72" t="str">
        <f>IF('S.D.PASTE SHEET'!N1702="","",'S.D.PASTE SHEET'!N1702)</f>
        <v/>
      </c>
      <c s="72" t="str">
        <f>IF('S.D.PASTE SHEET'!O1702="","",'S.D.PASTE SHEET'!O1702)</f>
        <v/>
      </c>
      <c s="72" t="str">
        <f>IF('S.D.PASTE SHEET'!P1702="","",'S.D.PASTE SHEET'!P1702)</f>
        <v/>
      </c>
      <c s="72" t="str">
        <f>IF('S.D.PASTE SHEET'!Q1702="","",'S.D.PASTE SHEET'!Q1702)</f>
        <v/>
      </c>
      <c s="72" t="str">
        <f>IF('S.D.PASTE SHEET'!R1702="","",'S.D.PASTE SHEET'!R1702)</f>
        <v/>
      </c>
      <c s="72" t="str">
        <f>IF('S.D.PASTE SHEET'!S1702="","",'S.D.PASTE SHEET'!S1702)</f>
        <v/>
      </c>
      <c s="72" t="str">
        <f>IF('S.D.PASTE SHEET'!T1702="","",'S.D.PASTE SHEET'!T1702)</f>
        <v/>
      </c>
      <c s="72" t="str">
        <f>IF('S.D.PASTE SHEET'!U1702="","",'S.D.PASTE SHEET'!U1702)</f>
        <v/>
      </c>
      <c s="72" t="str">
        <f>IF('S.D.PASTE SHEET'!V1702="","",'S.D.PASTE SHEET'!V1702)</f>
        <v/>
      </c>
      <c s="72" t="str">
        <f>IF('S.D.PASTE SHEET'!W1702="","",'S.D.PASTE SHEET'!W1702)</f>
        <v/>
      </c>
      <c s="72" t="str">
        <f>IF('S.D.PASTE SHEET'!X1702="","",'S.D.PASTE SHEET'!X1702)</f>
        <v/>
      </c>
      <c s="72" t="str">
        <f>IF('S.D.PASTE SHEET'!Y1702="","",'S.D.PASTE SHEET'!Y1702)</f>
        <v/>
      </c>
      <c s="72" t="str">
        <f>IF('S.D.PASTE SHEET'!Z1702="","",'S.D.PASTE SHEET'!Z1702)</f>
        <v/>
      </c>
      <c s="72" t="str">
        <f>IF('S.D.PASTE SHEET'!AA1702="","",'S.D.PASTE SHEET'!AA1702)</f>
        <v/>
      </c>
      <c s="72" t="str">
        <f>IF('S.D.PASTE SHEET'!AB1702="","",'S.D.PASTE SHEET'!AB1702)</f>
        <v/>
      </c>
      <c s="72" t="str">
        <f>IF('S.D.PASTE SHEET'!AC1702="","",'S.D.PASTE SHEET'!AC1702)</f>
        <v/>
      </c>
      <c s="72" t="str">
        <f>IF('S.D.PASTE SHEET'!AD1702="","",'S.D.PASTE SHEET'!AD1702)</f>
        <v/>
      </c>
      <c s="74"/>
      <c s="70" t="str">
        <f>IF(AK1702="","",IF(AK1702&gt;0,COUNT($AG$2:AG1702),""))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IF(BC1702="","",IF(BC1702&gt;0,COUNT($AY$2:AY1702),""))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3" spans="1:157" ht="15.75" customHeight="1">
      <c r="A1703" s="72" t="str">
        <f>IF('S.D.PASTE SHEET'!A1703="","",'S.D.PASTE SHEET'!A1703)</f>
        <v/>
      </c>
      <c s="72" t="str">
        <f>IF('S.D.PASTE SHEET'!B1703="","",'S.D.PASTE SHEET'!B1703)</f>
        <v/>
      </c>
      <c s="72" t="str">
        <f>IF('S.D.PASTE SHEET'!C1703="","",'S.D.PASTE SHEET'!C1703)</f>
        <v/>
      </c>
      <c s="73" t="str">
        <f>IF('S.D.PASTE SHEET'!D1703="","",'S.D.PASTE SHEET'!D1703)</f>
        <v/>
      </c>
      <c s="72" t="str">
        <f>IF('S.D.PASTE SHEET'!E1703="","",UPPER('S.D.PASTE SHEET'!E1703))</f>
        <v/>
      </c>
      <c s="72" t="str">
        <f>IF('S.D.PASTE SHEET'!F1703="","",'S.D.PASTE SHEET'!F1703)</f>
        <v/>
      </c>
      <c s="72" t="str">
        <f>IF('S.D.PASTE SHEET'!G1703="","",UPPER('S.D.PASTE SHEET'!G1703))</f>
        <v/>
      </c>
      <c s="72" t="str">
        <f>IF('S.D.PASTE SHEET'!H1703="","",UPPER('S.D.PASTE SHEET'!H1703))</f>
        <v/>
      </c>
      <c s="72" t="str">
        <f>IF('S.D.PASTE SHEET'!I1703="","",'S.D.PASTE SHEET'!I1703)</f>
        <v/>
      </c>
      <c s="73" t="str">
        <f>IF('S.D.PASTE SHEET'!J1703="","",'S.D.PASTE SHEET'!J1703)</f>
        <v/>
      </c>
      <c s="72" t="str">
        <f>IF('S.D.PASTE SHEET'!K1703="","",'S.D.PASTE SHEET'!K1703)</f>
        <v/>
      </c>
      <c s="72" t="str">
        <f>IF('S.D.PASTE SHEET'!L1703="","",'S.D.PASTE SHEET'!L1703)</f>
        <v/>
      </c>
      <c s="72" t="str">
        <f>IF('S.D.PASTE SHEET'!M1703="","",'S.D.PASTE SHEET'!M1703)</f>
        <v/>
      </c>
      <c s="72" t="str">
        <f>IF('S.D.PASTE SHEET'!N1703="","",'S.D.PASTE SHEET'!N1703)</f>
        <v/>
      </c>
      <c s="72" t="str">
        <f>IF('S.D.PASTE SHEET'!O1703="","",'S.D.PASTE SHEET'!O1703)</f>
        <v/>
      </c>
      <c s="72" t="str">
        <f>IF('S.D.PASTE SHEET'!P1703="","",'S.D.PASTE SHEET'!P1703)</f>
        <v/>
      </c>
      <c s="72" t="str">
        <f>IF('S.D.PASTE SHEET'!Q1703="","",'S.D.PASTE SHEET'!Q1703)</f>
        <v/>
      </c>
      <c s="72" t="str">
        <f>IF('S.D.PASTE SHEET'!R1703="","",'S.D.PASTE SHEET'!R1703)</f>
        <v/>
      </c>
      <c s="72" t="str">
        <f>IF('S.D.PASTE SHEET'!S1703="","",'S.D.PASTE SHEET'!S1703)</f>
        <v/>
      </c>
      <c s="72" t="str">
        <f>IF('S.D.PASTE SHEET'!T1703="","",'S.D.PASTE SHEET'!T1703)</f>
        <v/>
      </c>
      <c s="72" t="str">
        <f>IF('S.D.PASTE SHEET'!U1703="","",'S.D.PASTE SHEET'!U1703)</f>
        <v/>
      </c>
      <c s="72" t="str">
        <f>IF('S.D.PASTE SHEET'!V1703="","",'S.D.PASTE SHEET'!V1703)</f>
        <v/>
      </c>
      <c s="72" t="str">
        <f>IF('S.D.PASTE SHEET'!W1703="","",'S.D.PASTE SHEET'!W1703)</f>
        <v/>
      </c>
      <c s="72" t="str">
        <f>IF('S.D.PASTE SHEET'!X1703="","",'S.D.PASTE SHEET'!X1703)</f>
        <v/>
      </c>
      <c s="72" t="str">
        <f>IF('S.D.PASTE SHEET'!Y1703="","",'S.D.PASTE SHEET'!Y1703)</f>
        <v/>
      </c>
      <c s="72" t="str">
        <f>IF('S.D.PASTE SHEET'!Z1703="","",'S.D.PASTE SHEET'!Z1703)</f>
        <v/>
      </c>
      <c s="72" t="str">
        <f>IF('S.D.PASTE SHEET'!AA1703="","",'S.D.PASTE SHEET'!AA1703)</f>
        <v/>
      </c>
      <c s="72" t="str">
        <f>IF('S.D.PASTE SHEET'!AB1703="","",'S.D.PASTE SHEET'!AB1703)</f>
        <v/>
      </c>
      <c s="72" t="str">
        <f>IF('S.D.PASTE SHEET'!AC1703="","",'S.D.PASTE SHEET'!AC1703)</f>
        <v/>
      </c>
      <c s="72" t="str">
        <f>IF('S.D.PASTE SHEET'!AD1703="","",'S.D.PASTE SHEET'!AD1703)</f>
        <v/>
      </c>
      <c s="74"/>
      <c s="70" t="str">
        <f>IF(AK1703="","",IF(AK1703&gt;0,COUNT($AG$2:AG1703),""))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IF(BC1703="","",IF(BC1703&gt;0,COUNT($AY$2:AY1703),""))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4" spans="1:157" ht="15.75" customHeight="1">
      <c r="A1704" s="72" t="str">
        <f>IF('S.D.PASTE SHEET'!A1704="","",'S.D.PASTE SHEET'!A1704)</f>
        <v/>
      </c>
      <c s="72" t="str">
        <f>IF('S.D.PASTE SHEET'!B1704="","",'S.D.PASTE SHEET'!B1704)</f>
        <v/>
      </c>
      <c s="72" t="str">
        <f>IF('S.D.PASTE SHEET'!C1704="","",'S.D.PASTE SHEET'!C1704)</f>
        <v/>
      </c>
      <c s="73" t="str">
        <f>IF('S.D.PASTE SHEET'!D1704="","",'S.D.PASTE SHEET'!D1704)</f>
        <v/>
      </c>
      <c s="72" t="str">
        <f>IF('S.D.PASTE SHEET'!E1704="","",UPPER('S.D.PASTE SHEET'!E1704))</f>
        <v/>
      </c>
      <c s="72" t="str">
        <f>IF('S.D.PASTE SHEET'!F1704="","",'S.D.PASTE SHEET'!F1704)</f>
        <v/>
      </c>
      <c s="72" t="str">
        <f>IF('S.D.PASTE SHEET'!G1704="","",UPPER('S.D.PASTE SHEET'!G1704))</f>
        <v/>
      </c>
      <c s="72" t="str">
        <f>IF('S.D.PASTE SHEET'!H1704="","",UPPER('S.D.PASTE SHEET'!H1704))</f>
        <v/>
      </c>
      <c s="72" t="str">
        <f>IF('S.D.PASTE SHEET'!I1704="","",'S.D.PASTE SHEET'!I1704)</f>
        <v/>
      </c>
      <c s="73" t="str">
        <f>IF('S.D.PASTE SHEET'!J1704="","",'S.D.PASTE SHEET'!J1704)</f>
        <v/>
      </c>
      <c s="72" t="str">
        <f>IF('S.D.PASTE SHEET'!K1704="","",'S.D.PASTE SHEET'!K1704)</f>
        <v/>
      </c>
      <c s="72" t="str">
        <f>IF('S.D.PASTE SHEET'!L1704="","",'S.D.PASTE SHEET'!L1704)</f>
        <v/>
      </c>
      <c s="72" t="str">
        <f>IF('S.D.PASTE SHEET'!M1704="","",'S.D.PASTE SHEET'!M1704)</f>
        <v/>
      </c>
      <c s="72" t="str">
        <f>IF('S.D.PASTE SHEET'!N1704="","",'S.D.PASTE SHEET'!N1704)</f>
        <v/>
      </c>
      <c s="72" t="str">
        <f>IF('S.D.PASTE SHEET'!O1704="","",'S.D.PASTE SHEET'!O1704)</f>
        <v/>
      </c>
      <c s="72" t="str">
        <f>IF('S.D.PASTE SHEET'!P1704="","",'S.D.PASTE SHEET'!P1704)</f>
        <v/>
      </c>
      <c s="72" t="str">
        <f>IF('S.D.PASTE SHEET'!Q1704="","",'S.D.PASTE SHEET'!Q1704)</f>
        <v/>
      </c>
      <c s="72" t="str">
        <f>IF('S.D.PASTE SHEET'!R1704="","",'S.D.PASTE SHEET'!R1704)</f>
        <v/>
      </c>
      <c s="72" t="str">
        <f>IF('S.D.PASTE SHEET'!S1704="","",'S.D.PASTE SHEET'!S1704)</f>
        <v/>
      </c>
      <c s="72" t="str">
        <f>IF('S.D.PASTE SHEET'!T1704="","",'S.D.PASTE SHEET'!T1704)</f>
        <v/>
      </c>
      <c s="72" t="str">
        <f>IF('S.D.PASTE SHEET'!U1704="","",'S.D.PASTE SHEET'!U1704)</f>
        <v/>
      </c>
      <c s="72" t="str">
        <f>IF('S.D.PASTE SHEET'!V1704="","",'S.D.PASTE SHEET'!V1704)</f>
        <v/>
      </c>
      <c s="72" t="str">
        <f>IF('S.D.PASTE SHEET'!W1704="","",'S.D.PASTE SHEET'!W1704)</f>
        <v/>
      </c>
      <c s="72" t="str">
        <f>IF('S.D.PASTE SHEET'!X1704="","",'S.D.PASTE SHEET'!X1704)</f>
        <v/>
      </c>
      <c s="72" t="str">
        <f>IF('S.D.PASTE SHEET'!Y1704="","",'S.D.PASTE SHEET'!Y1704)</f>
        <v/>
      </c>
      <c s="72" t="str">
        <f>IF('S.D.PASTE SHEET'!Z1704="","",'S.D.PASTE SHEET'!Z1704)</f>
        <v/>
      </c>
      <c s="72" t="str">
        <f>IF('S.D.PASTE SHEET'!AA1704="","",'S.D.PASTE SHEET'!AA1704)</f>
        <v/>
      </c>
      <c s="72" t="str">
        <f>IF('S.D.PASTE SHEET'!AB1704="","",'S.D.PASTE SHEET'!AB1704)</f>
        <v/>
      </c>
      <c s="72" t="str">
        <f>IF('S.D.PASTE SHEET'!AC1704="","",'S.D.PASTE SHEET'!AC1704)</f>
        <v/>
      </c>
      <c s="72" t="str">
        <f>IF('S.D.PASTE SHEET'!AD1704="","",'S.D.PASTE SHEET'!AD1704)</f>
        <v/>
      </c>
      <c s="74"/>
      <c s="70" t="str">
        <f>IF(AK1704="","",IF(AK1704&gt;0,COUNT($AG$2:AG1704),""))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IF(BC1704="","",IF(BC1704&gt;0,COUNT($AY$2:AY1704),""))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5" spans="1:157" ht="15.75" customHeight="1">
      <c r="A1705" s="72" t="str">
        <f>IF('S.D.PASTE SHEET'!A1705="","",'S.D.PASTE SHEET'!A1705)</f>
        <v/>
      </c>
      <c s="72" t="str">
        <f>IF('S.D.PASTE SHEET'!B1705="","",'S.D.PASTE SHEET'!B1705)</f>
        <v/>
      </c>
      <c s="72" t="str">
        <f>IF('S.D.PASTE SHEET'!C1705="","",'S.D.PASTE SHEET'!C1705)</f>
        <v/>
      </c>
      <c s="73" t="str">
        <f>IF('S.D.PASTE SHEET'!D1705="","",'S.D.PASTE SHEET'!D1705)</f>
        <v/>
      </c>
      <c s="72" t="str">
        <f>IF('S.D.PASTE SHEET'!E1705="","",UPPER('S.D.PASTE SHEET'!E1705))</f>
        <v/>
      </c>
      <c s="72" t="str">
        <f>IF('S.D.PASTE SHEET'!F1705="","",'S.D.PASTE SHEET'!F1705)</f>
        <v/>
      </c>
      <c s="72" t="str">
        <f>IF('S.D.PASTE SHEET'!G1705="","",UPPER('S.D.PASTE SHEET'!G1705))</f>
        <v/>
      </c>
      <c s="72" t="str">
        <f>IF('S.D.PASTE SHEET'!H1705="","",UPPER('S.D.PASTE SHEET'!H1705))</f>
        <v/>
      </c>
      <c s="72" t="str">
        <f>IF('S.D.PASTE SHEET'!I1705="","",'S.D.PASTE SHEET'!I1705)</f>
        <v/>
      </c>
      <c s="73" t="str">
        <f>IF('S.D.PASTE SHEET'!J1705="","",'S.D.PASTE SHEET'!J1705)</f>
        <v/>
      </c>
      <c s="72" t="str">
        <f>IF('S.D.PASTE SHEET'!K1705="","",'S.D.PASTE SHEET'!K1705)</f>
        <v/>
      </c>
      <c s="72" t="str">
        <f>IF('S.D.PASTE SHEET'!L1705="","",'S.D.PASTE SHEET'!L1705)</f>
        <v/>
      </c>
      <c s="72" t="str">
        <f>IF('S.D.PASTE SHEET'!M1705="","",'S.D.PASTE SHEET'!M1705)</f>
        <v/>
      </c>
      <c s="72" t="str">
        <f>IF('S.D.PASTE SHEET'!N1705="","",'S.D.PASTE SHEET'!N1705)</f>
        <v/>
      </c>
      <c s="72" t="str">
        <f>IF('S.D.PASTE SHEET'!O1705="","",'S.D.PASTE SHEET'!O1705)</f>
        <v/>
      </c>
      <c s="72" t="str">
        <f>IF('S.D.PASTE SHEET'!P1705="","",'S.D.PASTE SHEET'!P1705)</f>
        <v/>
      </c>
      <c s="72" t="str">
        <f>IF('S.D.PASTE SHEET'!Q1705="","",'S.D.PASTE SHEET'!Q1705)</f>
        <v/>
      </c>
      <c s="72" t="str">
        <f>IF('S.D.PASTE SHEET'!R1705="","",'S.D.PASTE SHEET'!R1705)</f>
        <v/>
      </c>
      <c s="72" t="str">
        <f>IF('S.D.PASTE SHEET'!S1705="","",'S.D.PASTE SHEET'!S1705)</f>
        <v/>
      </c>
      <c s="72" t="str">
        <f>IF('S.D.PASTE SHEET'!T1705="","",'S.D.PASTE SHEET'!T1705)</f>
        <v/>
      </c>
      <c s="72" t="str">
        <f>IF('S.D.PASTE SHEET'!U1705="","",'S.D.PASTE SHEET'!U1705)</f>
        <v/>
      </c>
      <c s="72" t="str">
        <f>IF('S.D.PASTE SHEET'!V1705="","",'S.D.PASTE SHEET'!V1705)</f>
        <v/>
      </c>
      <c s="72" t="str">
        <f>IF('S.D.PASTE SHEET'!W1705="","",'S.D.PASTE SHEET'!W1705)</f>
        <v/>
      </c>
      <c s="72" t="str">
        <f>IF('S.D.PASTE SHEET'!X1705="","",'S.D.PASTE SHEET'!X1705)</f>
        <v/>
      </c>
      <c s="72" t="str">
        <f>IF('S.D.PASTE SHEET'!Y1705="","",'S.D.PASTE SHEET'!Y1705)</f>
        <v/>
      </c>
      <c s="72" t="str">
        <f>IF('S.D.PASTE SHEET'!Z1705="","",'S.D.PASTE SHEET'!Z1705)</f>
        <v/>
      </c>
      <c s="72" t="str">
        <f>IF('S.D.PASTE SHEET'!AA1705="","",'S.D.PASTE SHEET'!AA1705)</f>
        <v/>
      </c>
      <c s="72" t="str">
        <f>IF('S.D.PASTE SHEET'!AB1705="","",'S.D.PASTE SHEET'!AB1705)</f>
        <v/>
      </c>
      <c s="72" t="str">
        <f>IF('S.D.PASTE SHEET'!AC1705="","",'S.D.PASTE SHEET'!AC1705)</f>
        <v/>
      </c>
      <c s="72" t="str">
        <f>IF('S.D.PASTE SHEET'!AD1705="","",'S.D.PASTE SHEET'!AD1705)</f>
        <v/>
      </c>
      <c s="74"/>
      <c s="70" t="str">
        <f>IF(AK1705="","",IF(AK1705&gt;0,COUNT($AG$2:AG1705),""))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IF(BC1705="","",IF(BC1705&gt;0,COUNT($AY$2:AY1705),""))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6" spans="1:157" ht="15.75" customHeight="1">
      <c r="A1706" s="72" t="str">
        <f>IF('S.D.PASTE SHEET'!A1706="","",'S.D.PASTE SHEET'!A1706)</f>
        <v/>
      </c>
      <c s="72" t="str">
        <f>IF('S.D.PASTE SHEET'!B1706="","",'S.D.PASTE SHEET'!B1706)</f>
        <v/>
      </c>
      <c s="72" t="str">
        <f>IF('S.D.PASTE SHEET'!C1706="","",'S.D.PASTE SHEET'!C1706)</f>
        <v/>
      </c>
      <c s="73" t="str">
        <f>IF('S.D.PASTE SHEET'!D1706="","",'S.D.PASTE SHEET'!D1706)</f>
        <v/>
      </c>
      <c s="72" t="str">
        <f>IF('S.D.PASTE SHEET'!E1706="","",UPPER('S.D.PASTE SHEET'!E1706))</f>
        <v/>
      </c>
      <c s="72" t="str">
        <f>IF('S.D.PASTE SHEET'!F1706="","",'S.D.PASTE SHEET'!F1706)</f>
        <v/>
      </c>
      <c s="72" t="str">
        <f>IF('S.D.PASTE SHEET'!G1706="","",UPPER('S.D.PASTE SHEET'!G1706))</f>
        <v/>
      </c>
      <c s="72" t="str">
        <f>IF('S.D.PASTE SHEET'!H1706="","",UPPER('S.D.PASTE SHEET'!H1706))</f>
        <v/>
      </c>
      <c s="72" t="str">
        <f>IF('S.D.PASTE SHEET'!I1706="","",'S.D.PASTE SHEET'!I1706)</f>
        <v/>
      </c>
      <c s="73" t="str">
        <f>IF('S.D.PASTE SHEET'!J1706="","",'S.D.PASTE SHEET'!J1706)</f>
        <v/>
      </c>
      <c s="72" t="str">
        <f>IF('S.D.PASTE SHEET'!K1706="","",'S.D.PASTE SHEET'!K1706)</f>
        <v/>
      </c>
      <c s="72" t="str">
        <f>IF('S.D.PASTE SHEET'!L1706="","",'S.D.PASTE SHEET'!L1706)</f>
        <v/>
      </c>
      <c s="72" t="str">
        <f>IF('S.D.PASTE SHEET'!M1706="","",'S.D.PASTE SHEET'!M1706)</f>
        <v/>
      </c>
      <c s="72" t="str">
        <f>IF('S.D.PASTE SHEET'!N1706="","",'S.D.PASTE SHEET'!N1706)</f>
        <v/>
      </c>
      <c s="72" t="str">
        <f>IF('S.D.PASTE SHEET'!O1706="","",'S.D.PASTE SHEET'!O1706)</f>
        <v/>
      </c>
      <c s="72" t="str">
        <f>IF('S.D.PASTE SHEET'!P1706="","",'S.D.PASTE SHEET'!P1706)</f>
        <v/>
      </c>
      <c s="72" t="str">
        <f>IF('S.D.PASTE SHEET'!Q1706="","",'S.D.PASTE SHEET'!Q1706)</f>
        <v/>
      </c>
      <c s="72" t="str">
        <f>IF('S.D.PASTE SHEET'!R1706="","",'S.D.PASTE SHEET'!R1706)</f>
        <v/>
      </c>
      <c s="72" t="str">
        <f>IF('S.D.PASTE SHEET'!S1706="","",'S.D.PASTE SHEET'!S1706)</f>
        <v/>
      </c>
      <c s="72" t="str">
        <f>IF('S.D.PASTE SHEET'!T1706="","",'S.D.PASTE SHEET'!T1706)</f>
        <v/>
      </c>
      <c s="72" t="str">
        <f>IF('S.D.PASTE SHEET'!U1706="","",'S.D.PASTE SHEET'!U1706)</f>
        <v/>
      </c>
      <c s="72" t="str">
        <f>IF('S.D.PASTE SHEET'!V1706="","",'S.D.PASTE SHEET'!V1706)</f>
        <v/>
      </c>
      <c s="72" t="str">
        <f>IF('S.D.PASTE SHEET'!W1706="","",'S.D.PASTE SHEET'!W1706)</f>
        <v/>
      </c>
      <c s="72" t="str">
        <f>IF('S.D.PASTE SHEET'!X1706="","",'S.D.PASTE SHEET'!X1706)</f>
        <v/>
      </c>
      <c s="72" t="str">
        <f>IF('S.D.PASTE SHEET'!Y1706="","",'S.D.PASTE SHEET'!Y1706)</f>
        <v/>
      </c>
      <c s="72" t="str">
        <f>IF('S.D.PASTE SHEET'!Z1706="","",'S.D.PASTE SHEET'!Z1706)</f>
        <v/>
      </c>
      <c s="72" t="str">
        <f>IF('S.D.PASTE SHEET'!AA1706="","",'S.D.PASTE SHEET'!AA1706)</f>
        <v/>
      </c>
      <c s="72" t="str">
        <f>IF('S.D.PASTE SHEET'!AB1706="","",'S.D.PASTE SHEET'!AB1706)</f>
        <v/>
      </c>
      <c s="72" t="str">
        <f>IF('S.D.PASTE SHEET'!AC1706="","",'S.D.PASTE SHEET'!AC1706)</f>
        <v/>
      </c>
      <c s="72" t="str">
        <f>IF('S.D.PASTE SHEET'!AD1706="","",'S.D.PASTE SHEET'!AD1706)</f>
        <v/>
      </c>
      <c s="74"/>
      <c s="70" t="str">
        <f>IF(AK1706="","",IF(AK1706&gt;0,COUNT($AG$2:AG1706),""))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IF(BC1706="","",IF(BC1706&gt;0,COUNT($AY$2:AY1706),""))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7" spans="1:157" ht="15.75" customHeight="1">
      <c r="A1707" s="72" t="str">
        <f>IF('S.D.PASTE SHEET'!A1707="","",'S.D.PASTE SHEET'!A1707)</f>
        <v/>
      </c>
      <c s="72" t="str">
        <f>IF('S.D.PASTE SHEET'!B1707="","",'S.D.PASTE SHEET'!B1707)</f>
        <v/>
      </c>
      <c s="72" t="str">
        <f>IF('S.D.PASTE SHEET'!C1707="","",'S.D.PASTE SHEET'!C1707)</f>
        <v/>
      </c>
      <c s="73" t="str">
        <f>IF('S.D.PASTE SHEET'!D1707="","",'S.D.PASTE SHEET'!D1707)</f>
        <v/>
      </c>
      <c s="72" t="str">
        <f>IF('S.D.PASTE SHEET'!E1707="","",UPPER('S.D.PASTE SHEET'!E1707))</f>
        <v/>
      </c>
      <c s="72" t="str">
        <f>IF('S.D.PASTE SHEET'!F1707="","",'S.D.PASTE SHEET'!F1707)</f>
        <v/>
      </c>
      <c s="72" t="str">
        <f>IF('S.D.PASTE SHEET'!G1707="","",UPPER('S.D.PASTE SHEET'!G1707))</f>
        <v/>
      </c>
      <c s="72" t="str">
        <f>IF('S.D.PASTE SHEET'!H1707="","",UPPER('S.D.PASTE SHEET'!H1707))</f>
        <v/>
      </c>
      <c s="72" t="str">
        <f>IF('S.D.PASTE SHEET'!I1707="","",'S.D.PASTE SHEET'!I1707)</f>
        <v/>
      </c>
      <c s="73" t="str">
        <f>IF('S.D.PASTE SHEET'!J1707="","",'S.D.PASTE SHEET'!J1707)</f>
        <v/>
      </c>
      <c s="72" t="str">
        <f>IF('S.D.PASTE SHEET'!K1707="","",'S.D.PASTE SHEET'!K1707)</f>
        <v/>
      </c>
      <c s="72" t="str">
        <f>IF('S.D.PASTE SHEET'!L1707="","",'S.D.PASTE SHEET'!L1707)</f>
        <v/>
      </c>
      <c s="72" t="str">
        <f>IF('S.D.PASTE SHEET'!M1707="","",'S.D.PASTE SHEET'!M1707)</f>
        <v/>
      </c>
      <c s="72" t="str">
        <f>IF('S.D.PASTE SHEET'!N1707="","",'S.D.PASTE SHEET'!N1707)</f>
        <v/>
      </c>
      <c s="72" t="str">
        <f>IF('S.D.PASTE SHEET'!O1707="","",'S.D.PASTE SHEET'!O1707)</f>
        <v/>
      </c>
      <c s="72" t="str">
        <f>IF('S.D.PASTE SHEET'!P1707="","",'S.D.PASTE SHEET'!P1707)</f>
        <v/>
      </c>
      <c s="72" t="str">
        <f>IF('S.D.PASTE SHEET'!Q1707="","",'S.D.PASTE SHEET'!Q1707)</f>
        <v/>
      </c>
      <c s="72" t="str">
        <f>IF('S.D.PASTE SHEET'!R1707="","",'S.D.PASTE SHEET'!R1707)</f>
        <v/>
      </c>
      <c s="72" t="str">
        <f>IF('S.D.PASTE SHEET'!S1707="","",'S.D.PASTE SHEET'!S1707)</f>
        <v/>
      </c>
      <c s="72" t="str">
        <f>IF('S.D.PASTE SHEET'!T1707="","",'S.D.PASTE SHEET'!T1707)</f>
        <v/>
      </c>
      <c s="72" t="str">
        <f>IF('S.D.PASTE SHEET'!U1707="","",'S.D.PASTE SHEET'!U1707)</f>
        <v/>
      </c>
      <c s="72" t="str">
        <f>IF('S.D.PASTE SHEET'!V1707="","",'S.D.PASTE SHEET'!V1707)</f>
        <v/>
      </c>
      <c s="72" t="str">
        <f>IF('S.D.PASTE SHEET'!W1707="","",'S.D.PASTE SHEET'!W1707)</f>
        <v/>
      </c>
      <c s="72" t="str">
        <f>IF('S.D.PASTE SHEET'!X1707="","",'S.D.PASTE SHEET'!X1707)</f>
        <v/>
      </c>
      <c s="72" t="str">
        <f>IF('S.D.PASTE SHEET'!Y1707="","",'S.D.PASTE SHEET'!Y1707)</f>
        <v/>
      </c>
      <c s="72" t="str">
        <f>IF('S.D.PASTE SHEET'!Z1707="","",'S.D.PASTE SHEET'!Z1707)</f>
        <v/>
      </c>
      <c s="72" t="str">
        <f>IF('S.D.PASTE SHEET'!AA1707="","",'S.D.PASTE SHEET'!AA1707)</f>
        <v/>
      </c>
      <c s="72" t="str">
        <f>IF('S.D.PASTE SHEET'!AB1707="","",'S.D.PASTE SHEET'!AB1707)</f>
        <v/>
      </c>
      <c s="72" t="str">
        <f>IF('S.D.PASTE SHEET'!AC1707="","",'S.D.PASTE SHEET'!AC1707)</f>
        <v/>
      </c>
      <c s="72" t="str">
        <f>IF('S.D.PASTE SHEET'!AD1707="","",'S.D.PASTE SHEET'!AD1707)</f>
        <v/>
      </c>
      <c s="74"/>
      <c s="70" t="str">
        <f>IF(AK1707="","",IF(AK1707&gt;0,COUNT($AG$2:AG1707),""))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IF(BC1707="","",IF(BC1707&gt;0,COUNT($AY$2:AY1707),""))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8" spans="1:157" ht="15.75" customHeight="1">
      <c r="A1708" s="72" t="str">
        <f>IF('S.D.PASTE SHEET'!A1708="","",'S.D.PASTE SHEET'!A1708)</f>
        <v/>
      </c>
      <c s="72" t="str">
        <f>IF('S.D.PASTE SHEET'!B1708="","",'S.D.PASTE SHEET'!B1708)</f>
        <v/>
      </c>
      <c s="72" t="str">
        <f>IF('S.D.PASTE SHEET'!C1708="","",'S.D.PASTE SHEET'!C1708)</f>
        <v/>
      </c>
      <c s="73" t="str">
        <f>IF('S.D.PASTE SHEET'!D1708="","",'S.D.PASTE SHEET'!D1708)</f>
        <v/>
      </c>
      <c s="72" t="str">
        <f>IF('S.D.PASTE SHEET'!E1708="","",UPPER('S.D.PASTE SHEET'!E1708))</f>
        <v/>
      </c>
      <c s="72" t="str">
        <f>IF('S.D.PASTE SHEET'!F1708="","",'S.D.PASTE SHEET'!F1708)</f>
        <v/>
      </c>
      <c s="72" t="str">
        <f>IF('S.D.PASTE SHEET'!G1708="","",UPPER('S.D.PASTE SHEET'!G1708))</f>
        <v/>
      </c>
      <c s="72" t="str">
        <f>IF('S.D.PASTE SHEET'!H1708="","",UPPER('S.D.PASTE SHEET'!H1708))</f>
        <v/>
      </c>
      <c s="72" t="str">
        <f>IF('S.D.PASTE SHEET'!I1708="","",'S.D.PASTE SHEET'!I1708)</f>
        <v/>
      </c>
      <c s="73" t="str">
        <f>IF('S.D.PASTE SHEET'!J1708="","",'S.D.PASTE SHEET'!J1708)</f>
        <v/>
      </c>
      <c s="72" t="str">
        <f>IF('S.D.PASTE SHEET'!K1708="","",'S.D.PASTE SHEET'!K1708)</f>
        <v/>
      </c>
      <c s="72" t="str">
        <f>IF('S.D.PASTE SHEET'!L1708="","",'S.D.PASTE SHEET'!L1708)</f>
        <v/>
      </c>
      <c s="72" t="str">
        <f>IF('S.D.PASTE SHEET'!M1708="","",'S.D.PASTE SHEET'!M1708)</f>
        <v/>
      </c>
      <c s="72" t="str">
        <f>IF('S.D.PASTE SHEET'!N1708="","",'S.D.PASTE SHEET'!N1708)</f>
        <v/>
      </c>
      <c s="72" t="str">
        <f>IF('S.D.PASTE SHEET'!O1708="","",'S.D.PASTE SHEET'!O1708)</f>
        <v/>
      </c>
      <c s="72" t="str">
        <f>IF('S.D.PASTE SHEET'!P1708="","",'S.D.PASTE SHEET'!P1708)</f>
        <v/>
      </c>
      <c s="72" t="str">
        <f>IF('S.D.PASTE SHEET'!Q1708="","",'S.D.PASTE SHEET'!Q1708)</f>
        <v/>
      </c>
      <c s="72" t="str">
        <f>IF('S.D.PASTE SHEET'!R1708="","",'S.D.PASTE SHEET'!R1708)</f>
        <v/>
      </c>
      <c s="72" t="str">
        <f>IF('S.D.PASTE SHEET'!S1708="","",'S.D.PASTE SHEET'!S1708)</f>
        <v/>
      </c>
      <c s="72" t="str">
        <f>IF('S.D.PASTE SHEET'!T1708="","",'S.D.PASTE SHEET'!T1708)</f>
        <v/>
      </c>
      <c s="72" t="str">
        <f>IF('S.D.PASTE SHEET'!U1708="","",'S.D.PASTE SHEET'!U1708)</f>
        <v/>
      </c>
      <c s="72" t="str">
        <f>IF('S.D.PASTE SHEET'!V1708="","",'S.D.PASTE SHEET'!V1708)</f>
        <v/>
      </c>
      <c s="72" t="str">
        <f>IF('S.D.PASTE SHEET'!W1708="","",'S.D.PASTE SHEET'!W1708)</f>
        <v/>
      </c>
      <c s="72" t="str">
        <f>IF('S.D.PASTE SHEET'!X1708="","",'S.D.PASTE SHEET'!X1708)</f>
        <v/>
      </c>
      <c s="72" t="str">
        <f>IF('S.D.PASTE SHEET'!Y1708="","",'S.D.PASTE SHEET'!Y1708)</f>
        <v/>
      </c>
      <c s="72" t="str">
        <f>IF('S.D.PASTE SHEET'!Z1708="","",'S.D.PASTE SHEET'!Z1708)</f>
        <v/>
      </c>
      <c s="72" t="str">
        <f>IF('S.D.PASTE SHEET'!AA1708="","",'S.D.PASTE SHEET'!AA1708)</f>
        <v/>
      </c>
      <c s="72" t="str">
        <f>IF('S.D.PASTE SHEET'!AB1708="","",'S.D.PASTE SHEET'!AB1708)</f>
        <v/>
      </c>
      <c s="72" t="str">
        <f>IF('S.D.PASTE SHEET'!AC1708="","",'S.D.PASTE SHEET'!AC1708)</f>
        <v/>
      </c>
      <c s="72" t="str">
        <f>IF('S.D.PASTE SHEET'!AD1708="","",'S.D.PASTE SHEET'!AD1708)</f>
        <v/>
      </c>
      <c s="74"/>
      <c s="70" t="str">
        <f>IF(AK1708="","",IF(AK1708&gt;0,COUNT($AG$2:AG1708),""))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IF(BC1708="","",IF(BC1708&gt;0,COUNT($AY$2:AY1708),""))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09" spans="1:157" ht="15.75" customHeight="1">
      <c r="A1709" s="72" t="str">
        <f>IF('S.D.PASTE SHEET'!A1709="","",'S.D.PASTE SHEET'!A1709)</f>
        <v/>
      </c>
      <c s="72" t="str">
        <f>IF('S.D.PASTE SHEET'!B1709="","",'S.D.PASTE SHEET'!B1709)</f>
        <v/>
      </c>
      <c s="72" t="str">
        <f>IF('S.D.PASTE SHEET'!C1709="","",'S.D.PASTE SHEET'!C1709)</f>
        <v/>
      </c>
      <c s="73" t="str">
        <f>IF('S.D.PASTE SHEET'!D1709="","",'S.D.PASTE SHEET'!D1709)</f>
        <v/>
      </c>
      <c s="72" t="str">
        <f>IF('S.D.PASTE SHEET'!E1709="","",UPPER('S.D.PASTE SHEET'!E1709))</f>
        <v/>
      </c>
      <c s="72" t="str">
        <f>IF('S.D.PASTE SHEET'!F1709="","",'S.D.PASTE SHEET'!F1709)</f>
        <v/>
      </c>
      <c s="72" t="str">
        <f>IF('S.D.PASTE SHEET'!G1709="","",UPPER('S.D.PASTE SHEET'!G1709))</f>
        <v/>
      </c>
      <c s="72" t="str">
        <f>IF('S.D.PASTE SHEET'!H1709="","",UPPER('S.D.PASTE SHEET'!H1709))</f>
        <v/>
      </c>
      <c s="72" t="str">
        <f>IF('S.D.PASTE SHEET'!I1709="","",'S.D.PASTE SHEET'!I1709)</f>
        <v/>
      </c>
      <c s="73" t="str">
        <f>IF('S.D.PASTE SHEET'!J1709="","",'S.D.PASTE SHEET'!J1709)</f>
        <v/>
      </c>
      <c s="72" t="str">
        <f>IF('S.D.PASTE SHEET'!K1709="","",'S.D.PASTE SHEET'!K1709)</f>
        <v/>
      </c>
      <c s="72" t="str">
        <f>IF('S.D.PASTE SHEET'!L1709="","",'S.D.PASTE SHEET'!L1709)</f>
        <v/>
      </c>
      <c s="72" t="str">
        <f>IF('S.D.PASTE SHEET'!M1709="","",'S.D.PASTE SHEET'!M1709)</f>
        <v/>
      </c>
      <c s="72" t="str">
        <f>IF('S.D.PASTE SHEET'!N1709="","",'S.D.PASTE SHEET'!N1709)</f>
        <v/>
      </c>
      <c s="72" t="str">
        <f>IF('S.D.PASTE SHEET'!O1709="","",'S.D.PASTE SHEET'!O1709)</f>
        <v/>
      </c>
      <c s="72" t="str">
        <f>IF('S.D.PASTE SHEET'!P1709="","",'S.D.PASTE SHEET'!P1709)</f>
        <v/>
      </c>
      <c s="72" t="str">
        <f>IF('S.D.PASTE SHEET'!Q1709="","",'S.D.PASTE SHEET'!Q1709)</f>
        <v/>
      </c>
      <c s="72" t="str">
        <f>IF('S.D.PASTE SHEET'!R1709="","",'S.D.PASTE SHEET'!R1709)</f>
        <v/>
      </c>
      <c s="72" t="str">
        <f>IF('S.D.PASTE SHEET'!S1709="","",'S.D.PASTE SHEET'!S1709)</f>
        <v/>
      </c>
      <c s="72" t="str">
        <f>IF('S.D.PASTE SHEET'!T1709="","",'S.D.PASTE SHEET'!T1709)</f>
        <v/>
      </c>
      <c s="72" t="str">
        <f>IF('S.D.PASTE SHEET'!U1709="","",'S.D.PASTE SHEET'!U1709)</f>
        <v/>
      </c>
      <c s="72" t="str">
        <f>IF('S.D.PASTE SHEET'!V1709="","",'S.D.PASTE SHEET'!V1709)</f>
        <v/>
      </c>
      <c s="72" t="str">
        <f>IF('S.D.PASTE SHEET'!W1709="","",'S.D.PASTE SHEET'!W1709)</f>
        <v/>
      </c>
      <c s="72" t="str">
        <f>IF('S.D.PASTE SHEET'!X1709="","",'S.D.PASTE SHEET'!X1709)</f>
        <v/>
      </c>
      <c s="72" t="str">
        <f>IF('S.D.PASTE SHEET'!Y1709="","",'S.D.PASTE SHEET'!Y1709)</f>
        <v/>
      </c>
      <c s="72" t="str">
        <f>IF('S.D.PASTE SHEET'!Z1709="","",'S.D.PASTE SHEET'!Z1709)</f>
        <v/>
      </c>
      <c s="72" t="str">
        <f>IF('S.D.PASTE SHEET'!AA1709="","",'S.D.PASTE SHEET'!AA1709)</f>
        <v/>
      </c>
      <c s="72" t="str">
        <f>IF('S.D.PASTE SHEET'!AB1709="","",'S.D.PASTE SHEET'!AB1709)</f>
        <v/>
      </c>
      <c s="72" t="str">
        <f>IF('S.D.PASTE SHEET'!AC1709="","",'S.D.PASTE SHEET'!AC1709)</f>
        <v/>
      </c>
      <c s="72" t="str">
        <f>IF('S.D.PASTE SHEET'!AD1709="","",'S.D.PASTE SHEET'!AD1709)</f>
        <v/>
      </c>
      <c s="74"/>
      <c s="70" t="str">
        <f>IF(AK1709="","",IF(AK1709&gt;0,COUNT($AG$2:AG1709),""))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IF(BC1709="","",IF(BC1709&gt;0,COUNT($AY$2:AY1709),""))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0" spans="1:157" ht="15.75" customHeight="1">
      <c r="A1710" s="72" t="str">
        <f>IF('S.D.PASTE SHEET'!A1710="","",'S.D.PASTE SHEET'!A1710)</f>
        <v/>
      </c>
      <c s="72" t="str">
        <f>IF('S.D.PASTE SHEET'!B1710="","",'S.D.PASTE SHEET'!B1710)</f>
        <v/>
      </c>
      <c s="72" t="str">
        <f>IF('S.D.PASTE SHEET'!C1710="","",'S.D.PASTE SHEET'!C1710)</f>
        <v/>
      </c>
      <c s="73" t="str">
        <f>IF('S.D.PASTE SHEET'!D1710="","",'S.D.PASTE SHEET'!D1710)</f>
        <v/>
      </c>
      <c s="72" t="str">
        <f>IF('S.D.PASTE SHEET'!E1710="","",UPPER('S.D.PASTE SHEET'!E1710))</f>
        <v/>
      </c>
      <c s="72" t="str">
        <f>IF('S.D.PASTE SHEET'!F1710="","",'S.D.PASTE SHEET'!F1710)</f>
        <v/>
      </c>
      <c s="72" t="str">
        <f>IF('S.D.PASTE SHEET'!G1710="","",UPPER('S.D.PASTE SHEET'!G1710))</f>
        <v/>
      </c>
      <c s="72" t="str">
        <f>IF('S.D.PASTE SHEET'!H1710="","",UPPER('S.D.PASTE SHEET'!H1710))</f>
        <v/>
      </c>
      <c s="72" t="str">
        <f>IF('S.D.PASTE SHEET'!I1710="","",'S.D.PASTE SHEET'!I1710)</f>
        <v/>
      </c>
      <c s="73" t="str">
        <f>IF('S.D.PASTE SHEET'!J1710="","",'S.D.PASTE SHEET'!J1710)</f>
        <v/>
      </c>
      <c s="72" t="str">
        <f>IF('S.D.PASTE SHEET'!K1710="","",'S.D.PASTE SHEET'!K1710)</f>
        <v/>
      </c>
      <c s="72" t="str">
        <f>IF('S.D.PASTE SHEET'!L1710="","",'S.D.PASTE SHEET'!L1710)</f>
        <v/>
      </c>
      <c s="72" t="str">
        <f>IF('S.D.PASTE SHEET'!M1710="","",'S.D.PASTE SHEET'!M1710)</f>
        <v/>
      </c>
      <c s="72" t="str">
        <f>IF('S.D.PASTE SHEET'!N1710="","",'S.D.PASTE SHEET'!N1710)</f>
        <v/>
      </c>
      <c s="72" t="str">
        <f>IF('S.D.PASTE SHEET'!O1710="","",'S.D.PASTE SHEET'!O1710)</f>
        <v/>
      </c>
      <c s="72" t="str">
        <f>IF('S.D.PASTE SHEET'!P1710="","",'S.D.PASTE SHEET'!P1710)</f>
        <v/>
      </c>
      <c s="72" t="str">
        <f>IF('S.D.PASTE SHEET'!Q1710="","",'S.D.PASTE SHEET'!Q1710)</f>
        <v/>
      </c>
      <c s="72" t="str">
        <f>IF('S.D.PASTE SHEET'!R1710="","",'S.D.PASTE SHEET'!R1710)</f>
        <v/>
      </c>
      <c s="72" t="str">
        <f>IF('S.D.PASTE SHEET'!S1710="","",'S.D.PASTE SHEET'!S1710)</f>
        <v/>
      </c>
      <c s="72" t="str">
        <f>IF('S.D.PASTE SHEET'!T1710="","",'S.D.PASTE SHEET'!T1710)</f>
        <v/>
      </c>
      <c s="72" t="str">
        <f>IF('S.D.PASTE SHEET'!U1710="","",'S.D.PASTE SHEET'!U1710)</f>
        <v/>
      </c>
      <c s="72" t="str">
        <f>IF('S.D.PASTE SHEET'!V1710="","",'S.D.PASTE SHEET'!V1710)</f>
        <v/>
      </c>
      <c s="72" t="str">
        <f>IF('S.D.PASTE SHEET'!W1710="","",'S.D.PASTE SHEET'!W1710)</f>
        <v/>
      </c>
      <c s="72" t="str">
        <f>IF('S.D.PASTE SHEET'!X1710="","",'S.D.PASTE SHEET'!X1710)</f>
        <v/>
      </c>
      <c s="72" t="str">
        <f>IF('S.D.PASTE SHEET'!Y1710="","",'S.D.PASTE SHEET'!Y1710)</f>
        <v/>
      </c>
      <c s="72" t="str">
        <f>IF('S.D.PASTE SHEET'!Z1710="","",'S.D.PASTE SHEET'!Z1710)</f>
        <v/>
      </c>
      <c s="72" t="str">
        <f>IF('S.D.PASTE SHEET'!AA1710="","",'S.D.PASTE SHEET'!AA1710)</f>
        <v/>
      </c>
      <c s="72" t="str">
        <f>IF('S.D.PASTE SHEET'!AB1710="","",'S.D.PASTE SHEET'!AB1710)</f>
        <v/>
      </c>
      <c s="72" t="str">
        <f>IF('S.D.PASTE SHEET'!AC1710="","",'S.D.PASTE SHEET'!AC1710)</f>
        <v/>
      </c>
      <c s="72" t="str">
        <f>IF('S.D.PASTE SHEET'!AD1710="","",'S.D.PASTE SHEET'!AD1710)</f>
        <v/>
      </c>
      <c s="74"/>
      <c s="70" t="str">
        <f>IF(AK1710="","",IF(AK1710&gt;0,COUNT($AG$2:AG1710),""))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IF(BC1710="","",IF(BC1710&gt;0,COUNT($AY$2:AY1710),""))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1" spans="1:157" ht="15.75" customHeight="1">
      <c r="A1711" s="72" t="str">
        <f>IF('S.D.PASTE SHEET'!A1711="","",'S.D.PASTE SHEET'!A1711)</f>
        <v/>
      </c>
      <c s="72" t="str">
        <f>IF('S.D.PASTE SHEET'!B1711="","",'S.D.PASTE SHEET'!B1711)</f>
        <v/>
      </c>
      <c s="72" t="str">
        <f>IF('S.D.PASTE SHEET'!C1711="","",'S.D.PASTE SHEET'!C1711)</f>
        <v/>
      </c>
      <c s="73" t="str">
        <f>IF('S.D.PASTE SHEET'!D1711="","",'S.D.PASTE SHEET'!D1711)</f>
        <v/>
      </c>
      <c s="72" t="str">
        <f>IF('S.D.PASTE SHEET'!E1711="","",UPPER('S.D.PASTE SHEET'!E1711))</f>
        <v/>
      </c>
      <c s="72" t="str">
        <f>IF('S.D.PASTE SHEET'!F1711="","",'S.D.PASTE SHEET'!F1711)</f>
        <v/>
      </c>
      <c s="72" t="str">
        <f>IF('S.D.PASTE SHEET'!G1711="","",UPPER('S.D.PASTE SHEET'!G1711))</f>
        <v/>
      </c>
      <c s="72" t="str">
        <f>IF('S.D.PASTE SHEET'!H1711="","",UPPER('S.D.PASTE SHEET'!H1711))</f>
        <v/>
      </c>
      <c s="72" t="str">
        <f>IF('S.D.PASTE SHEET'!I1711="","",'S.D.PASTE SHEET'!I1711)</f>
        <v/>
      </c>
      <c s="73" t="str">
        <f>IF('S.D.PASTE SHEET'!J1711="","",'S.D.PASTE SHEET'!J1711)</f>
        <v/>
      </c>
      <c s="72" t="str">
        <f>IF('S.D.PASTE SHEET'!K1711="","",'S.D.PASTE SHEET'!K1711)</f>
        <v/>
      </c>
      <c s="72" t="str">
        <f>IF('S.D.PASTE SHEET'!L1711="","",'S.D.PASTE SHEET'!L1711)</f>
        <v/>
      </c>
      <c s="72" t="str">
        <f>IF('S.D.PASTE SHEET'!M1711="","",'S.D.PASTE SHEET'!M1711)</f>
        <v/>
      </c>
      <c s="72" t="str">
        <f>IF('S.D.PASTE SHEET'!N1711="","",'S.D.PASTE SHEET'!N1711)</f>
        <v/>
      </c>
      <c s="72" t="str">
        <f>IF('S.D.PASTE SHEET'!O1711="","",'S.D.PASTE SHEET'!O1711)</f>
        <v/>
      </c>
      <c s="72" t="str">
        <f>IF('S.D.PASTE SHEET'!P1711="","",'S.D.PASTE SHEET'!P1711)</f>
        <v/>
      </c>
      <c s="72" t="str">
        <f>IF('S.D.PASTE SHEET'!Q1711="","",'S.D.PASTE SHEET'!Q1711)</f>
        <v/>
      </c>
      <c s="72" t="str">
        <f>IF('S.D.PASTE SHEET'!R1711="","",'S.D.PASTE SHEET'!R1711)</f>
        <v/>
      </c>
      <c s="72" t="str">
        <f>IF('S.D.PASTE SHEET'!S1711="","",'S.D.PASTE SHEET'!S1711)</f>
        <v/>
      </c>
      <c s="72" t="str">
        <f>IF('S.D.PASTE SHEET'!T1711="","",'S.D.PASTE SHEET'!T1711)</f>
        <v/>
      </c>
      <c s="72" t="str">
        <f>IF('S.D.PASTE SHEET'!U1711="","",'S.D.PASTE SHEET'!U1711)</f>
        <v/>
      </c>
      <c s="72" t="str">
        <f>IF('S.D.PASTE SHEET'!V1711="","",'S.D.PASTE SHEET'!V1711)</f>
        <v/>
      </c>
      <c s="72" t="str">
        <f>IF('S.D.PASTE SHEET'!W1711="","",'S.D.PASTE SHEET'!W1711)</f>
        <v/>
      </c>
      <c s="72" t="str">
        <f>IF('S.D.PASTE SHEET'!X1711="","",'S.D.PASTE SHEET'!X1711)</f>
        <v/>
      </c>
      <c s="72" t="str">
        <f>IF('S.D.PASTE SHEET'!Y1711="","",'S.D.PASTE SHEET'!Y1711)</f>
        <v/>
      </c>
      <c s="72" t="str">
        <f>IF('S.D.PASTE SHEET'!Z1711="","",'S.D.PASTE SHEET'!Z1711)</f>
        <v/>
      </c>
      <c s="72" t="str">
        <f>IF('S.D.PASTE SHEET'!AA1711="","",'S.D.PASTE SHEET'!AA1711)</f>
        <v/>
      </c>
      <c s="72" t="str">
        <f>IF('S.D.PASTE SHEET'!AB1711="","",'S.D.PASTE SHEET'!AB1711)</f>
        <v/>
      </c>
      <c s="72" t="str">
        <f>IF('S.D.PASTE SHEET'!AC1711="","",'S.D.PASTE SHEET'!AC1711)</f>
        <v/>
      </c>
      <c s="72" t="str">
        <f>IF('S.D.PASTE SHEET'!AD1711="","",'S.D.PASTE SHEET'!AD1711)</f>
        <v/>
      </c>
      <c s="74"/>
      <c s="70" t="str">
        <f>IF(AK1711="","",IF(AK1711&gt;0,COUNT($AG$2:AG1711),""))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IF(BC1711="","",IF(BC1711&gt;0,COUNT($AY$2:AY1711),""))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2" spans="1:157" ht="15.75" customHeight="1">
      <c r="A1712" s="72" t="str">
        <f>IF('S.D.PASTE SHEET'!A1712="","",'S.D.PASTE SHEET'!A1712)</f>
        <v/>
      </c>
      <c s="72" t="str">
        <f>IF('S.D.PASTE SHEET'!B1712="","",'S.D.PASTE SHEET'!B1712)</f>
        <v/>
      </c>
      <c s="72" t="str">
        <f>IF('S.D.PASTE SHEET'!C1712="","",'S.D.PASTE SHEET'!C1712)</f>
        <v/>
      </c>
      <c s="73" t="str">
        <f>IF('S.D.PASTE SHEET'!D1712="","",'S.D.PASTE SHEET'!D1712)</f>
        <v/>
      </c>
      <c s="72" t="str">
        <f>IF('S.D.PASTE SHEET'!E1712="","",UPPER('S.D.PASTE SHEET'!E1712))</f>
        <v/>
      </c>
      <c s="72" t="str">
        <f>IF('S.D.PASTE SHEET'!F1712="","",'S.D.PASTE SHEET'!F1712)</f>
        <v/>
      </c>
      <c s="72" t="str">
        <f>IF('S.D.PASTE SHEET'!G1712="","",UPPER('S.D.PASTE SHEET'!G1712))</f>
        <v/>
      </c>
      <c s="72" t="str">
        <f>IF('S.D.PASTE SHEET'!H1712="","",UPPER('S.D.PASTE SHEET'!H1712))</f>
        <v/>
      </c>
      <c s="72" t="str">
        <f>IF('S.D.PASTE SHEET'!I1712="","",'S.D.PASTE SHEET'!I1712)</f>
        <v/>
      </c>
      <c s="73" t="str">
        <f>IF('S.D.PASTE SHEET'!J1712="","",'S.D.PASTE SHEET'!J1712)</f>
        <v/>
      </c>
      <c s="72" t="str">
        <f>IF('S.D.PASTE SHEET'!K1712="","",'S.D.PASTE SHEET'!K1712)</f>
        <v/>
      </c>
      <c s="72" t="str">
        <f>IF('S.D.PASTE SHEET'!L1712="","",'S.D.PASTE SHEET'!L1712)</f>
        <v/>
      </c>
      <c s="72" t="str">
        <f>IF('S.D.PASTE SHEET'!M1712="","",'S.D.PASTE SHEET'!M1712)</f>
        <v/>
      </c>
      <c s="72" t="str">
        <f>IF('S.D.PASTE SHEET'!N1712="","",'S.D.PASTE SHEET'!N1712)</f>
        <v/>
      </c>
      <c s="72" t="str">
        <f>IF('S.D.PASTE SHEET'!O1712="","",'S.D.PASTE SHEET'!O1712)</f>
        <v/>
      </c>
      <c s="72" t="str">
        <f>IF('S.D.PASTE SHEET'!P1712="","",'S.D.PASTE SHEET'!P1712)</f>
        <v/>
      </c>
      <c s="72" t="str">
        <f>IF('S.D.PASTE SHEET'!Q1712="","",'S.D.PASTE SHEET'!Q1712)</f>
        <v/>
      </c>
      <c s="72" t="str">
        <f>IF('S.D.PASTE SHEET'!R1712="","",'S.D.PASTE SHEET'!R1712)</f>
        <v/>
      </c>
      <c s="72" t="str">
        <f>IF('S.D.PASTE SHEET'!S1712="","",'S.D.PASTE SHEET'!S1712)</f>
        <v/>
      </c>
      <c s="72" t="str">
        <f>IF('S.D.PASTE SHEET'!T1712="","",'S.D.PASTE SHEET'!T1712)</f>
        <v/>
      </c>
      <c s="72" t="str">
        <f>IF('S.D.PASTE SHEET'!U1712="","",'S.D.PASTE SHEET'!U1712)</f>
        <v/>
      </c>
      <c s="72" t="str">
        <f>IF('S.D.PASTE SHEET'!V1712="","",'S.D.PASTE SHEET'!V1712)</f>
        <v/>
      </c>
      <c s="72" t="str">
        <f>IF('S.D.PASTE SHEET'!W1712="","",'S.D.PASTE SHEET'!W1712)</f>
        <v/>
      </c>
      <c s="72" t="str">
        <f>IF('S.D.PASTE SHEET'!X1712="","",'S.D.PASTE SHEET'!X1712)</f>
        <v/>
      </c>
      <c s="72" t="str">
        <f>IF('S.D.PASTE SHEET'!Y1712="","",'S.D.PASTE SHEET'!Y1712)</f>
        <v/>
      </c>
      <c s="72" t="str">
        <f>IF('S.D.PASTE SHEET'!Z1712="","",'S.D.PASTE SHEET'!Z1712)</f>
        <v/>
      </c>
      <c s="72" t="str">
        <f>IF('S.D.PASTE SHEET'!AA1712="","",'S.D.PASTE SHEET'!AA1712)</f>
        <v/>
      </c>
      <c s="72" t="str">
        <f>IF('S.D.PASTE SHEET'!AB1712="","",'S.D.PASTE SHEET'!AB1712)</f>
        <v/>
      </c>
      <c s="72" t="str">
        <f>IF('S.D.PASTE SHEET'!AC1712="","",'S.D.PASTE SHEET'!AC1712)</f>
        <v/>
      </c>
      <c s="72" t="str">
        <f>IF('S.D.PASTE SHEET'!AD1712="","",'S.D.PASTE SHEET'!AD1712)</f>
        <v/>
      </c>
      <c s="74"/>
      <c s="70" t="str">
        <f>IF(AK1712="","",IF(AK1712&gt;0,COUNT($AG$2:AG1712),""))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IF(BC1712="","",IF(BC1712&gt;0,COUNT($AY$2:AY1712),""))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3" spans="1:157" ht="15.75" customHeight="1">
      <c r="A1713" s="72" t="str">
        <f>IF('S.D.PASTE SHEET'!A1713="","",'S.D.PASTE SHEET'!A1713)</f>
        <v/>
      </c>
      <c s="72" t="str">
        <f>IF('S.D.PASTE SHEET'!B1713="","",'S.D.PASTE SHEET'!B1713)</f>
        <v/>
      </c>
      <c s="72" t="str">
        <f>IF('S.D.PASTE SHEET'!C1713="","",'S.D.PASTE SHEET'!C1713)</f>
        <v/>
      </c>
      <c s="73" t="str">
        <f>IF('S.D.PASTE SHEET'!D1713="","",'S.D.PASTE SHEET'!D1713)</f>
        <v/>
      </c>
      <c s="72" t="str">
        <f>IF('S.D.PASTE SHEET'!E1713="","",UPPER('S.D.PASTE SHEET'!E1713))</f>
        <v/>
      </c>
      <c s="72" t="str">
        <f>IF('S.D.PASTE SHEET'!F1713="","",'S.D.PASTE SHEET'!F1713)</f>
        <v/>
      </c>
      <c s="72" t="str">
        <f>IF('S.D.PASTE SHEET'!G1713="","",UPPER('S.D.PASTE SHEET'!G1713))</f>
        <v/>
      </c>
      <c s="72" t="str">
        <f>IF('S.D.PASTE SHEET'!H1713="","",UPPER('S.D.PASTE SHEET'!H1713))</f>
        <v/>
      </c>
      <c s="72" t="str">
        <f>IF('S.D.PASTE SHEET'!I1713="","",'S.D.PASTE SHEET'!I1713)</f>
        <v/>
      </c>
      <c s="73" t="str">
        <f>IF('S.D.PASTE SHEET'!J1713="","",'S.D.PASTE SHEET'!J1713)</f>
        <v/>
      </c>
      <c s="72" t="str">
        <f>IF('S.D.PASTE SHEET'!K1713="","",'S.D.PASTE SHEET'!K1713)</f>
        <v/>
      </c>
      <c s="72" t="str">
        <f>IF('S.D.PASTE SHEET'!L1713="","",'S.D.PASTE SHEET'!L1713)</f>
        <v/>
      </c>
      <c s="72" t="str">
        <f>IF('S.D.PASTE SHEET'!M1713="","",'S.D.PASTE SHEET'!M1713)</f>
        <v/>
      </c>
      <c s="72" t="str">
        <f>IF('S.D.PASTE SHEET'!N1713="","",'S.D.PASTE SHEET'!N1713)</f>
        <v/>
      </c>
      <c s="72" t="str">
        <f>IF('S.D.PASTE SHEET'!O1713="","",'S.D.PASTE SHEET'!O1713)</f>
        <v/>
      </c>
      <c s="72" t="str">
        <f>IF('S.D.PASTE SHEET'!P1713="","",'S.D.PASTE SHEET'!P1713)</f>
        <v/>
      </c>
      <c s="72" t="str">
        <f>IF('S.D.PASTE SHEET'!Q1713="","",'S.D.PASTE SHEET'!Q1713)</f>
        <v/>
      </c>
      <c s="72" t="str">
        <f>IF('S.D.PASTE SHEET'!R1713="","",'S.D.PASTE SHEET'!R1713)</f>
        <v/>
      </c>
      <c s="72" t="str">
        <f>IF('S.D.PASTE SHEET'!S1713="","",'S.D.PASTE SHEET'!S1713)</f>
        <v/>
      </c>
      <c s="72" t="str">
        <f>IF('S.D.PASTE SHEET'!T1713="","",'S.D.PASTE SHEET'!T1713)</f>
        <v/>
      </c>
      <c s="72" t="str">
        <f>IF('S.D.PASTE SHEET'!U1713="","",'S.D.PASTE SHEET'!U1713)</f>
        <v/>
      </c>
      <c s="72" t="str">
        <f>IF('S.D.PASTE SHEET'!V1713="","",'S.D.PASTE SHEET'!V1713)</f>
        <v/>
      </c>
      <c s="72" t="str">
        <f>IF('S.D.PASTE SHEET'!W1713="","",'S.D.PASTE SHEET'!W1713)</f>
        <v/>
      </c>
      <c s="72" t="str">
        <f>IF('S.D.PASTE SHEET'!X1713="","",'S.D.PASTE SHEET'!X1713)</f>
        <v/>
      </c>
      <c s="72" t="str">
        <f>IF('S.D.PASTE SHEET'!Y1713="","",'S.D.PASTE SHEET'!Y1713)</f>
        <v/>
      </c>
      <c s="72" t="str">
        <f>IF('S.D.PASTE SHEET'!Z1713="","",'S.D.PASTE SHEET'!Z1713)</f>
        <v/>
      </c>
      <c s="72" t="str">
        <f>IF('S.D.PASTE SHEET'!AA1713="","",'S.D.PASTE SHEET'!AA1713)</f>
        <v/>
      </c>
      <c s="72" t="str">
        <f>IF('S.D.PASTE SHEET'!AB1713="","",'S.D.PASTE SHEET'!AB1713)</f>
        <v/>
      </c>
      <c s="72" t="str">
        <f>IF('S.D.PASTE SHEET'!AC1713="","",'S.D.PASTE SHEET'!AC1713)</f>
        <v/>
      </c>
      <c s="72" t="str">
        <f>IF('S.D.PASTE SHEET'!AD1713="","",'S.D.PASTE SHEET'!AD1713)</f>
        <v/>
      </c>
      <c s="74"/>
      <c s="70" t="str">
        <f>IF(AK1713="","",IF(AK1713&gt;0,COUNT($AG$2:AG1713),""))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IF(BC1713="","",IF(BC1713&gt;0,COUNT($AY$2:AY1713),""))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4" spans="1:157" ht="15.75" customHeight="1">
      <c r="A1714" s="72" t="str">
        <f>IF('S.D.PASTE SHEET'!A1714="","",'S.D.PASTE SHEET'!A1714)</f>
        <v/>
      </c>
      <c s="72" t="str">
        <f>IF('S.D.PASTE SHEET'!B1714="","",'S.D.PASTE SHEET'!B1714)</f>
        <v/>
      </c>
      <c s="72" t="str">
        <f>IF('S.D.PASTE SHEET'!C1714="","",'S.D.PASTE SHEET'!C1714)</f>
        <v/>
      </c>
      <c s="73" t="str">
        <f>IF('S.D.PASTE SHEET'!D1714="","",'S.D.PASTE SHEET'!D1714)</f>
        <v/>
      </c>
      <c s="72" t="str">
        <f>IF('S.D.PASTE SHEET'!E1714="","",UPPER('S.D.PASTE SHEET'!E1714))</f>
        <v/>
      </c>
      <c s="72" t="str">
        <f>IF('S.D.PASTE SHEET'!F1714="","",'S.D.PASTE SHEET'!F1714)</f>
        <v/>
      </c>
      <c s="72" t="str">
        <f>IF('S.D.PASTE SHEET'!G1714="","",UPPER('S.D.PASTE SHEET'!G1714))</f>
        <v/>
      </c>
      <c s="72" t="str">
        <f>IF('S.D.PASTE SHEET'!H1714="","",UPPER('S.D.PASTE SHEET'!H1714))</f>
        <v/>
      </c>
      <c s="72" t="str">
        <f>IF('S.D.PASTE SHEET'!I1714="","",'S.D.PASTE SHEET'!I1714)</f>
        <v/>
      </c>
      <c s="73" t="str">
        <f>IF('S.D.PASTE SHEET'!J1714="","",'S.D.PASTE SHEET'!J1714)</f>
        <v/>
      </c>
      <c s="72" t="str">
        <f>IF('S.D.PASTE SHEET'!K1714="","",'S.D.PASTE SHEET'!K1714)</f>
        <v/>
      </c>
      <c s="72" t="str">
        <f>IF('S.D.PASTE SHEET'!L1714="","",'S.D.PASTE SHEET'!L1714)</f>
        <v/>
      </c>
      <c s="72" t="str">
        <f>IF('S.D.PASTE SHEET'!M1714="","",'S.D.PASTE SHEET'!M1714)</f>
        <v/>
      </c>
      <c s="72" t="str">
        <f>IF('S.D.PASTE SHEET'!N1714="","",'S.D.PASTE SHEET'!N1714)</f>
        <v/>
      </c>
      <c s="72" t="str">
        <f>IF('S.D.PASTE SHEET'!O1714="","",'S.D.PASTE SHEET'!O1714)</f>
        <v/>
      </c>
      <c s="72" t="str">
        <f>IF('S.D.PASTE SHEET'!P1714="","",'S.D.PASTE SHEET'!P1714)</f>
        <v/>
      </c>
      <c s="72" t="str">
        <f>IF('S.D.PASTE SHEET'!Q1714="","",'S.D.PASTE SHEET'!Q1714)</f>
        <v/>
      </c>
      <c s="72" t="str">
        <f>IF('S.D.PASTE SHEET'!R1714="","",'S.D.PASTE SHEET'!R1714)</f>
        <v/>
      </c>
      <c s="72" t="str">
        <f>IF('S.D.PASTE SHEET'!S1714="","",'S.D.PASTE SHEET'!S1714)</f>
        <v/>
      </c>
      <c s="72" t="str">
        <f>IF('S.D.PASTE SHEET'!T1714="","",'S.D.PASTE SHEET'!T1714)</f>
        <v/>
      </c>
      <c s="72" t="str">
        <f>IF('S.D.PASTE SHEET'!U1714="","",'S.D.PASTE SHEET'!U1714)</f>
        <v/>
      </c>
      <c s="72" t="str">
        <f>IF('S.D.PASTE SHEET'!V1714="","",'S.D.PASTE SHEET'!V1714)</f>
        <v/>
      </c>
      <c s="72" t="str">
        <f>IF('S.D.PASTE SHEET'!W1714="","",'S.D.PASTE SHEET'!W1714)</f>
        <v/>
      </c>
      <c s="72" t="str">
        <f>IF('S.D.PASTE SHEET'!X1714="","",'S.D.PASTE SHEET'!X1714)</f>
        <v/>
      </c>
      <c s="72" t="str">
        <f>IF('S.D.PASTE SHEET'!Y1714="","",'S.D.PASTE SHEET'!Y1714)</f>
        <v/>
      </c>
      <c s="72" t="str">
        <f>IF('S.D.PASTE SHEET'!Z1714="","",'S.D.PASTE SHEET'!Z1714)</f>
        <v/>
      </c>
      <c s="72" t="str">
        <f>IF('S.D.PASTE SHEET'!AA1714="","",'S.D.PASTE SHEET'!AA1714)</f>
        <v/>
      </c>
      <c s="72" t="str">
        <f>IF('S.D.PASTE SHEET'!AB1714="","",'S.D.PASTE SHEET'!AB1714)</f>
        <v/>
      </c>
      <c s="72" t="str">
        <f>IF('S.D.PASTE SHEET'!AC1714="","",'S.D.PASTE SHEET'!AC1714)</f>
        <v/>
      </c>
      <c s="72" t="str">
        <f>IF('S.D.PASTE SHEET'!AD1714="","",'S.D.PASTE SHEET'!AD1714)</f>
        <v/>
      </c>
      <c s="74"/>
      <c s="70" t="str">
        <f>IF(AK1714="","",IF(AK1714&gt;0,COUNT($AG$2:AG1714),""))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IF(BC1714="","",IF(BC1714&gt;0,COUNT($AY$2:AY1714),""))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5" spans="1:157" ht="15.75" customHeight="1">
      <c r="A1715" s="72" t="str">
        <f>IF('S.D.PASTE SHEET'!A1715="","",'S.D.PASTE SHEET'!A1715)</f>
        <v/>
      </c>
      <c s="72" t="str">
        <f>IF('S.D.PASTE SHEET'!B1715="","",'S.D.PASTE SHEET'!B1715)</f>
        <v/>
      </c>
      <c s="72" t="str">
        <f>IF('S.D.PASTE SHEET'!C1715="","",'S.D.PASTE SHEET'!C1715)</f>
        <v/>
      </c>
      <c s="73" t="str">
        <f>IF('S.D.PASTE SHEET'!D1715="","",'S.D.PASTE SHEET'!D1715)</f>
        <v/>
      </c>
      <c s="72" t="str">
        <f>IF('S.D.PASTE SHEET'!E1715="","",UPPER('S.D.PASTE SHEET'!E1715))</f>
        <v/>
      </c>
      <c s="72" t="str">
        <f>IF('S.D.PASTE SHEET'!F1715="","",'S.D.PASTE SHEET'!F1715)</f>
        <v/>
      </c>
      <c s="72" t="str">
        <f>IF('S.D.PASTE SHEET'!G1715="","",UPPER('S.D.PASTE SHEET'!G1715))</f>
        <v/>
      </c>
      <c s="72" t="str">
        <f>IF('S.D.PASTE SHEET'!H1715="","",UPPER('S.D.PASTE SHEET'!H1715))</f>
        <v/>
      </c>
      <c s="72" t="str">
        <f>IF('S.D.PASTE SHEET'!I1715="","",'S.D.PASTE SHEET'!I1715)</f>
        <v/>
      </c>
      <c s="73" t="str">
        <f>IF('S.D.PASTE SHEET'!J1715="","",'S.D.PASTE SHEET'!J1715)</f>
        <v/>
      </c>
      <c s="72" t="str">
        <f>IF('S.D.PASTE SHEET'!K1715="","",'S.D.PASTE SHEET'!K1715)</f>
        <v/>
      </c>
      <c s="72" t="str">
        <f>IF('S.D.PASTE SHEET'!L1715="","",'S.D.PASTE SHEET'!L1715)</f>
        <v/>
      </c>
      <c s="72" t="str">
        <f>IF('S.D.PASTE SHEET'!M1715="","",'S.D.PASTE SHEET'!M1715)</f>
        <v/>
      </c>
      <c s="72" t="str">
        <f>IF('S.D.PASTE SHEET'!N1715="","",'S.D.PASTE SHEET'!N1715)</f>
        <v/>
      </c>
      <c s="72" t="str">
        <f>IF('S.D.PASTE SHEET'!O1715="","",'S.D.PASTE SHEET'!O1715)</f>
        <v/>
      </c>
      <c s="72" t="str">
        <f>IF('S.D.PASTE SHEET'!P1715="","",'S.D.PASTE SHEET'!P1715)</f>
        <v/>
      </c>
      <c s="72" t="str">
        <f>IF('S.D.PASTE SHEET'!Q1715="","",'S.D.PASTE SHEET'!Q1715)</f>
        <v/>
      </c>
      <c s="72" t="str">
        <f>IF('S.D.PASTE SHEET'!R1715="","",'S.D.PASTE SHEET'!R1715)</f>
        <v/>
      </c>
      <c s="72" t="str">
        <f>IF('S.D.PASTE SHEET'!S1715="","",'S.D.PASTE SHEET'!S1715)</f>
        <v/>
      </c>
      <c s="72" t="str">
        <f>IF('S.D.PASTE SHEET'!T1715="","",'S.D.PASTE SHEET'!T1715)</f>
        <v/>
      </c>
      <c s="72" t="str">
        <f>IF('S.D.PASTE SHEET'!U1715="","",'S.D.PASTE SHEET'!U1715)</f>
        <v/>
      </c>
      <c s="72" t="str">
        <f>IF('S.D.PASTE SHEET'!V1715="","",'S.D.PASTE SHEET'!V1715)</f>
        <v/>
      </c>
      <c s="72" t="str">
        <f>IF('S.D.PASTE SHEET'!W1715="","",'S.D.PASTE SHEET'!W1715)</f>
        <v/>
      </c>
      <c s="72" t="str">
        <f>IF('S.D.PASTE SHEET'!X1715="","",'S.D.PASTE SHEET'!X1715)</f>
        <v/>
      </c>
      <c s="72" t="str">
        <f>IF('S.D.PASTE SHEET'!Y1715="","",'S.D.PASTE SHEET'!Y1715)</f>
        <v/>
      </c>
      <c s="72" t="str">
        <f>IF('S.D.PASTE SHEET'!Z1715="","",'S.D.PASTE SHEET'!Z1715)</f>
        <v/>
      </c>
      <c s="72" t="str">
        <f>IF('S.D.PASTE SHEET'!AA1715="","",'S.D.PASTE SHEET'!AA1715)</f>
        <v/>
      </c>
      <c s="72" t="str">
        <f>IF('S.D.PASTE SHEET'!AB1715="","",'S.D.PASTE SHEET'!AB1715)</f>
        <v/>
      </c>
      <c s="72" t="str">
        <f>IF('S.D.PASTE SHEET'!AC1715="","",'S.D.PASTE SHEET'!AC1715)</f>
        <v/>
      </c>
      <c s="72" t="str">
        <f>IF('S.D.PASTE SHEET'!AD1715="","",'S.D.PASTE SHEET'!AD1715)</f>
        <v/>
      </c>
      <c s="74"/>
      <c s="70" t="str">
        <f>IF(AK1715="","",IF(AK1715&gt;0,COUNT($AG$2:AG1715),""))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IF(BC1715="","",IF(BC1715&gt;0,COUNT($AY$2:AY1715),""))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6" spans="1:157" ht="15.75" customHeight="1">
      <c r="A1716" s="72" t="str">
        <f>IF('S.D.PASTE SHEET'!A1716="","",'S.D.PASTE SHEET'!A1716)</f>
        <v/>
      </c>
      <c s="72" t="str">
        <f>IF('S.D.PASTE SHEET'!B1716="","",'S.D.PASTE SHEET'!B1716)</f>
        <v/>
      </c>
      <c s="72" t="str">
        <f>IF('S.D.PASTE SHEET'!C1716="","",'S.D.PASTE SHEET'!C1716)</f>
        <v/>
      </c>
      <c s="73" t="str">
        <f>IF('S.D.PASTE SHEET'!D1716="","",'S.D.PASTE SHEET'!D1716)</f>
        <v/>
      </c>
      <c s="72" t="str">
        <f>IF('S.D.PASTE SHEET'!E1716="","",UPPER('S.D.PASTE SHEET'!E1716))</f>
        <v/>
      </c>
      <c s="72" t="str">
        <f>IF('S.D.PASTE SHEET'!F1716="","",'S.D.PASTE SHEET'!F1716)</f>
        <v/>
      </c>
      <c s="72" t="str">
        <f>IF('S.D.PASTE SHEET'!G1716="","",UPPER('S.D.PASTE SHEET'!G1716))</f>
        <v/>
      </c>
      <c s="72" t="str">
        <f>IF('S.D.PASTE SHEET'!H1716="","",UPPER('S.D.PASTE SHEET'!H1716))</f>
        <v/>
      </c>
      <c s="72" t="str">
        <f>IF('S.D.PASTE SHEET'!I1716="","",'S.D.PASTE SHEET'!I1716)</f>
        <v/>
      </c>
      <c s="73" t="str">
        <f>IF('S.D.PASTE SHEET'!J1716="","",'S.D.PASTE SHEET'!J1716)</f>
        <v/>
      </c>
      <c s="72" t="str">
        <f>IF('S.D.PASTE SHEET'!K1716="","",'S.D.PASTE SHEET'!K1716)</f>
        <v/>
      </c>
      <c s="72" t="str">
        <f>IF('S.D.PASTE SHEET'!L1716="","",'S.D.PASTE SHEET'!L1716)</f>
        <v/>
      </c>
      <c s="72" t="str">
        <f>IF('S.D.PASTE SHEET'!M1716="","",'S.D.PASTE SHEET'!M1716)</f>
        <v/>
      </c>
      <c s="72" t="str">
        <f>IF('S.D.PASTE SHEET'!N1716="","",'S.D.PASTE SHEET'!N1716)</f>
        <v/>
      </c>
      <c s="72" t="str">
        <f>IF('S.D.PASTE SHEET'!O1716="","",'S.D.PASTE SHEET'!O1716)</f>
        <v/>
      </c>
      <c s="72" t="str">
        <f>IF('S.D.PASTE SHEET'!P1716="","",'S.D.PASTE SHEET'!P1716)</f>
        <v/>
      </c>
      <c s="72" t="str">
        <f>IF('S.D.PASTE SHEET'!Q1716="","",'S.D.PASTE SHEET'!Q1716)</f>
        <v/>
      </c>
      <c s="72" t="str">
        <f>IF('S.D.PASTE SHEET'!R1716="","",'S.D.PASTE SHEET'!R1716)</f>
        <v/>
      </c>
      <c s="72" t="str">
        <f>IF('S.D.PASTE SHEET'!S1716="","",'S.D.PASTE SHEET'!S1716)</f>
        <v/>
      </c>
      <c s="72" t="str">
        <f>IF('S.D.PASTE SHEET'!T1716="","",'S.D.PASTE SHEET'!T1716)</f>
        <v/>
      </c>
      <c s="72" t="str">
        <f>IF('S.D.PASTE SHEET'!U1716="","",'S.D.PASTE SHEET'!U1716)</f>
        <v/>
      </c>
      <c s="72" t="str">
        <f>IF('S.D.PASTE SHEET'!V1716="","",'S.D.PASTE SHEET'!V1716)</f>
        <v/>
      </c>
      <c s="72" t="str">
        <f>IF('S.D.PASTE SHEET'!W1716="","",'S.D.PASTE SHEET'!W1716)</f>
        <v/>
      </c>
      <c s="72" t="str">
        <f>IF('S.D.PASTE SHEET'!X1716="","",'S.D.PASTE SHEET'!X1716)</f>
        <v/>
      </c>
      <c s="72" t="str">
        <f>IF('S.D.PASTE SHEET'!Y1716="","",'S.D.PASTE SHEET'!Y1716)</f>
        <v/>
      </c>
      <c s="72" t="str">
        <f>IF('S.D.PASTE SHEET'!Z1716="","",'S.D.PASTE SHEET'!Z1716)</f>
        <v/>
      </c>
      <c s="72" t="str">
        <f>IF('S.D.PASTE SHEET'!AA1716="","",'S.D.PASTE SHEET'!AA1716)</f>
        <v/>
      </c>
      <c s="72" t="str">
        <f>IF('S.D.PASTE SHEET'!AB1716="","",'S.D.PASTE SHEET'!AB1716)</f>
        <v/>
      </c>
      <c s="72" t="str">
        <f>IF('S.D.PASTE SHEET'!AC1716="","",'S.D.PASTE SHEET'!AC1716)</f>
        <v/>
      </c>
      <c s="72" t="str">
        <f>IF('S.D.PASTE SHEET'!AD1716="","",'S.D.PASTE SHEET'!AD1716)</f>
        <v/>
      </c>
      <c s="74"/>
      <c s="70" t="str">
        <f>IF(AK1716="","",IF(AK1716&gt;0,COUNT($AG$2:AG1716),""))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IF(BC1716="","",IF(BC1716&gt;0,COUNT($AY$2:AY1716),""))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7" spans="1:157" ht="15.75" customHeight="1">
      <c r="A1717" s="72" t="str">
        <f>IF('S.D.PASTE SHEET'!A1717="","",'S.D.PASTE SHEET'!A1717)</f>
        <v/>
      </c>
      <c s="72" t="str">
        <f>IF('S.D.PASTE SHEET'!B1717="","",'S.D.PASTE SHEET'!B1717)</f>
        <v/>
      </c>
      <c s="72" t="str">
        <f>IF('S.D.PASTE SHEET'!C1717="","",'S.D.PASTE SHEET'!C1717)</f>
        <v/>
      </c>
      <c s="73" t="str">
        <f>IF('S.D.PASTE SHEET'!D1717="","",'S.D.PASTE SHEET'!D1717)</f>
        <v/>
      </c>
      <c s="72" t="str">
        <f>IF('S.D.PASTE SHEET'!E1717="","",UPPER('S.D.PASTE SHEET'!E1717))</f>
        <v/>
      </c>
      <c s="72" t="str">
        <f>IF('S.D.PASTE SHEET'!F1717="","",'S.D.PASTE SHEET'!F1717)</f>
        <v/>
      </c>
      <c s="72" t="str">
        <f>IF('S.D.PASTE SHEET'!G1717="","",UPPER('S.D.PASTE SHEET'!G1717))</f>
        <v/>
      </c>
      <c s="72" t="str">
        <f>IF('S.D.PASTE SHEET'!H1717="","",UPPER('S.D.PASTE SHEET'!H1717))</f>
        <v/>
      </c>
      <c s="72" t="str">
        <f>IF('S.D.PASTE SHEET'!I1717="","",'S.D.PASTE SHEET'!I1717)</f>
        <v/>
      </c>
      <c s="73" t="str">
        <f>IF('S.D.PASTE SHEET'!J1717="","",'S.D.PASTE SHEET'!J1717)</f>
        <v/>
      </c>
      <c s="72" t="str">
        <f>IF('S.D.PASTE SHEET'!K1717="","",'S.D.PASTE SHEET'!K1717)</f>
        <v/>
      </c>
      <c s="72" t="str">
        <f>IF('S.D.PASTE SHEET'!L1717="","",'S.D.PASTE SHEET'!L1717)</f>
        <v/>
      </c>
      <c s="72" t="str">
        <f>IF('S.D.PASTE SHEET'!M1717="","",'S.D.PASTE SHEET'!M1717)</f>
        <v/>
      </c>
      <c s="72" t="str">
        <f>IF('S.D.PASTE SHEET'!N1717="","",'S.D.PASTE SHEET'!N1717)</f>
        <v/>
      </c>
      <c s="72" t="str">
        <f>IF('S.D.PASTE SHEET'!O1717="","",'S.D.PASTE SHEET'!O1717)</f>
        <v/>
      </c>
      <c s="72" t="str">
        <f>IF('S.D.PASTE SHEET'!P1717="","",'S.D.PASTE SHEET'!P1717)</f>
        <v/>
      </c>
      <c s="72" t="str">
        <f>IF('S.D.PASTE SHEET'!Q1717="","",'S.D.PASTE SHEET'!Q1717)</f>
        <v/>
      </c>
      <c s="72" t="str">
        <f>IF('S.D.PASTE SHEET'!R1717="","",'S.D.PASTE SHEET'!R1717)</f>
        <v/>
      </c>
      <c s="72" t="str">
        <f>IF('S.D.PASTE SHEET'!S1717="","",'S.D.PASTE SHEET'!S1717)</f>
        <v/>
      </c>
      <c s="72" t="str">
        <f>IF('S.D.PASTE SHEET'!T1717="","",'S.D.PASTE SHEET'!T1717)</f>
        <v/>
      </c>
      <c s="72" t="str">
        <f>IF('S.D.PASTE SHEET'!U1717="","",'S.D.PASTE SHEET'!U1717)</f>
        <v/>
      </c>
      <c s="72" t="str">
        <f>IF('S.D.PASTE SHEET'!V1717="","",'S.D.PASTE SHEET'!V1717)</f>
        <v/>
      </c>
      <c s="72" t="str">
        <f>IF('S.D.PASTE SHEET'!W1717="","",'S.D.PASTE SHEET'!W1717)</f>
        <v/>
      </c>
      <c s="72" t="str">
        <f>IF('S.D.PASTE SHEET'!X1717="","",'S.D.PASTE SHEET'!X1717)</f>
        <v/>
      </c>
      <c s="72" t="str">
        <f>IF('S.D.PASTE SHEET'!Y1717="","",'S.D.PASTE SHEET'!Y1717)</f>
        <v/>
      </c>
      <c s="72" t="str">
        <f>IF('S.D.PASTE SHEET'!Z1717="","",'S.D.PASTE SHEET'!Z1717)</f>
        <v/>
      </c>
      <c s="72" t="str">
        <f>IF('S.D.PASTE SHEET'!AA1717="","",'S.D.PASTE SHEET'!AA1717)</f>
        <v/>
      </c>
      <c s="72" t="str">
        <f>IF('S.D.PASTE SHEET'!AB1717="","",'S.D.PASTE SHEET'!AB1717)</f>
        <v/>
      </c>
      <c s="72" t="str">
        <f>IF('S.D.PASTE SHEET'!AC1717="","",'S.D.PASTE SHEET'!AC1717)</f>
        <v/>
      </c>
      <c s="72" t="str">
        <f>IF('S.D.PASTE SHEET'!AD1717="","",'S.D.PASTE SHEET'!AD1717)</f>
        <v/>
      </c>
      <c s="74"/>
      <c s="70" t="str">
        <f>IF(AK1717="","",IF(AK1717&gt;0,COUNT($AG$2:AG1717),""))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IF(BC1717="","",IF(BC1717&gt;0,COUNT($AY$2:AY1717),""))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8" spans="1:157" ht="15.75" customHeight="1">
      <c r="A1718" s="72" t="str">
        <f>IF('S.D.PASTE SHEET'!A1718="","",'S.D.PASTE SHEET'!A1718)</f>
        <v/>
      </c>
      <c s="72" t="str">
        <f>IF('S.D.PASTE SHEET'!B1718="","",'S.D.PASTE SHEET'!B1718)</f>
        <v/>
      </c>
      <c s="72" t="str">
        <f>IF('S.D.PASTE SHEET'!C1718="","",'S.D.PASTE SHEET'!C1718)</f>
        <v/>
      </c>
      <c s="73" t="str">
        <f>IF('S.D.PASTE SHEET'!D1718="","",'S.D.PASTE SHEET'!D1718)</f>
        <v/>
      </c>
      <c s="72" t="str">
        <f>IF('S.D.PASTE SHEET'!E1718="","",UPPER('S.D.PASTE SHEET'!E1718))</f>
        <v/>
      </c>
      <c s="72" t="str">
        <f>IF('S.D.PASTE SHEET'!F1718="","",'S.D.PASTE SHEET'!F1718)</f>
        <v/>
      </c>
      <c s="72" t="str">
        <f>IF('S.D.PASTE SHEET'!G1718="","",UPPER('S.D.PASTE SHEET'!G1718))</f>
        <v/>
      </c>
      <c s="72" t="str">
        <f>IF('S.D.PASTE SHEET'!H1718="","",UPPER('S.D.PASTE SHEET'!H1718))</f>
        <v/>
      </c>
      <c s="72" t="str">
        <f>IF('S.D.PASTE SHEET'!I1718="","",'S.D.PASTE SHEET'!I1718)</f>
        <v/>
      </c>
      <c s="73" t="str">
        <f>IF('S.D.PASTE SHEET'!J1718="","",'S.D.PASTE SHEET'!J1718)</f>
        <v/>
      </c>
      <c s="72" t="str">
        <f>IF('S.D.PASTE SHEET'!K1718="","",'S.D.PASTE SHEET'!K1718)</f>
        <v/>
      </c>
      <c s="72" t="str">
        <f>IF('S.D.PASTE SHEET'!L1718="","",'S.D.PASTE SHEET'!L1718)</f>
        <v/>
      </c>
      <c s="72" t="str">
        <f>IF('S.D.PASTE SHEET'!M1718="","",'S.D.PASTE SHEET'!M1718)</f>
        <v/>
      </c>
      <c s="72" t="str">
        <f>IF('S.D.PASTE SHEET'!N1718="","",'S.D.PASTE SHEET'!N1718)</f>
        <v/>
      </c>
      <c s="72" t="str">
        <f>IF('S.D.PASTE SHEET'!O1718="","",'S.D.PASTE SHEET'!O1718)</f>
        <v/>
      </c>
      <c s="72" t="str">
        <f>IF('S.D.PASTE SHEET'!P1718="","",'S.D.PASTE SHEET'!P1718)</f>
        <v/>
      </c>
      <c s="72" t="str">
        <f>IF('S.D.PASTE SHEET'!Q1718="","",'S.D.PASTE SHEET'!Q1718)</f>
        <v/>
      </c>
      <c s="72" t="str">
        <f>IF('S.D.PASTE SHEET'!R1718="","",'S.D.PASTE SHEET'!R1718)</f>
        <v/>
      </c>
      <c s="72" t="str">
        <f>IF('S.D.PASTE SHEET'!S1718="","",'S.D.PASTE SHEET'!S1718)</f>
        <v/>
      </c>
      <c s="72" t="str">
        <f>IF('S.D.PASTE SHEET'!T1718="","",'S.D.PASTE SHEET'!T1718)</f>
        <v/>
      </c>
      <c s="72" t="str">
        <f>IF('S.D.PASTE SHEET'!U1718="","",'S.D.PASTE SHEET'!U1718)</f>
        <v/>
      </c>
      <c s="72" t="str">
        <f>IF('S.D.PASTE SHEET'!V1718="","",'S.D.PASTE SHEET'!V1718)</f>
        <v/>
      </c>
      <c s="72" t="str">
        <f>IF('S.D.PASTE SHEET'!W1718="","",'S.D.PASTE SHEET'!W1718)</f>
        <v/>
      </c>
      <c s="72" t="str">
        <f>IF('S.D.PASTE SHEET'!X1718="","",'S.D.PASTE SHEET'!X1718)</f>
        <v/>
      </c>
      <c s="72" t="str">
        <f>IF('S.D.PASTE SHEET'!Y1718="","",'S.D.PASTE SHEET'!Y1718)</f>
        <v/>
      </c>
      <c s="72" t="str">
        <f>IF('S.D.PASTE SHEET'!Z1718="","",'S.D.PASTE SHEET'!Z1718)</f>
        <v/>
      </c>
      <c s="72" t="str">
        <f>IF('S.D.PASTE SHEET'!AA1718="","",'S.D.PASTE SHEET'!AA1718)</f>
        <v/>
      </c>
      <c s="72" t="str">
        <f>IF('S.D.PASTE SHEET'!AB1718="","",'S.D.PASTE SHEET'!AB1718)</f>
        <v/>
      </c>
      <c s="72" t="str">
        <f>IF('S.D.PASTE SHEET'!AC1718="","",'S.D.PASTE SHEET'!AC1718)</f>
        <v/>
      </c>
      <c s="72" t="str">
        <f>IF('S.D.PASTE SHEET'!AD1718="","",'S.D.PASTE SHEET'!AD1718)</f>
        <v/>
      </c>
      <c s="74"/>
      <c s="70" t="str">
        <f>IF(AK1718="","",IF(AK1718&gt;0,COUNT($AG$2:AG1718),""))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IF(BC1718="","",IF(BC1718&gt;0,COUNT($AY$2:AY1718),""))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19" spans="1:157" ht="15.75" customHeight="1">
      <c r="A1719" s="72" t="str">
        <f>IF('S.D.PASTE SHEET'!A1719="","",'S.D.PASTE SHEET'!A1719)</f>
        <v/>
      </c>
      <c s="72" t="str">
        <f>IF('S.D.PASTE SHEET'!B1719="","",'S.D.PASTE SHEET'!B1719)</f>
        <v/>
      </c>
      <c s="72" t="str">
        <f>IF('S.D.PASTE SHEET'!C1719="","",'S.D.PASTE SHEET'!C1719)</f>
        <v/>
      </c>
      <c s="73" t="str">
        <f>IF('S.D.PASTE SHEET'!D1719="","",'S.D.PASTE SHEET'!D1719)</f>
        <v/>
      </c>
      <c s="72" t="str">
        <f>IF('S.D.PASTE SHEET'!E1719="","",UPPER('S.D.PASTE SHEET'!E1719))</f>
        <v/>
      </c>
      <c s="72" t="str">
        <f>IF('S.D.PASTE SHEET'!F1719="","",'S.D.PASTE SHEET'!F1719)</f>
        <v/>
      </c>
      <c s="72" t="str">
        <f>IF('S.D.PASTE SHEET'!G1719="","",UPPER('S.D.PASTE SHEET'!G1719))</f>
        <v/>
      </c>
      <c s="72" t="str">
        <f>IF('S.D.PASTE SHEET'!H1719="","",UPPER('S.D.PASTE SHEET'!H1719))</f>
        <v/>
      </c>
      <c s="72" t="str">
        <f>IF('S.D.PASTE SHEET'!I1719="","",'S.D.PASTE SHEET'!I1719)</f>
        <v/>
      </c>
      <c s="73" t="str">
        <f>IF('S.D.PASTE SHEET'!J1719="","",'S.D.PASTE SHEET'!J1719)</f>
        <v/>
      </c>
      <c s="72" t="str">
        <f>IF('S.D.PASTE SHEET'!K1719="","",'S.D.PASTE SHEET'!K1719)</f>
        <v/>
      </c>
      <c s="72" t="str">
        <f>IF('S.D.PASTE SHEET'!L1719="","",'S.D.PASTE SHEET'!L1719)</f>
        <v/>
      </c>
      <c s="72" t="str">
        <f>IF('S.D.PASTE SHEET'!M1719="","",'S.D.PASTE SHEET'!M1719)</f>
        <v/>
      </c>
      <c s="72" t="str">
        <f>IF('S.D.PASTE SHEET'!N1719="","",'S.D.PASTE SHEET'!N1719)</f>
        <v/>
      </c>
      <c s="72" t="str">
        <f>IF('S.D.PASTE SHEET'!O1719="","",'S.D.PASTE SHEET'!O1719)</f>
        <v/>
      </c>
      <c s="72" t="str">
        <f>IF('S.D.PASTE SHEET'!P1719="","",'S.D.PASTE SHEET'!P1719)</f>
        <v/>
      </c>
      <c s="72" t="str">
        <f>IF('S.D.PASTE SHEET'!Q1719="","",'S.D.PASTE SHEET'!Q1719)</f>
        <v/>
      </c>
      <c s="72" t="str">
        <f>IF('S.D.PASTE SHEET'!R1719="","",'S.D.PASTE SHEET'!R1719)</f>
        <v/>
      </c>
      <c s="72" t="str">
        <f>IF('S.D.PASTE SHEET'!S1719="","",'S.D.PASTE SHEET'!S1719)</f>
        <v/>
      </c>
      <c s="72" t="str">
        <f>IF('S.D.PASTE SHEET'!T1719="","",'S.D.PASTE SHEET'!T1719)</f>
        <v/>
      </c>
      <c s="72" t="str">
        <f>IF('S.D.PASTE SHEET'!U1719="","",'S.D.PASTE SHEET'!U1719)</f>
        <v/>
      </c>
      <c s="72" t="str">
        <f>IF('S.D.PASTE SHEET'!V1719="","",'S.D.PASTE SHEET'!V1719)</f>
        <v/>
      </c>
      <c s="72" t="str">
        <f>IF('S.D.PASTE SHEET'!W1719="","",'S.D.PASTE SHEET'!W1719)</f>
        <v/>
      </c>
      <c s="72" t="str">
        <f>IF('S.D.PASTE SHEET'!X1719="","",'S.D.PASTE SHEET'!X1719)</f>
        <v/>
      </c>
      <c s="72" t="str">
        <f>IF('S.D.PASTE SHEET'!Y1719="","",'S.D.PASTE SHEET'!Y1719)</f>
        <v/>
      </c>
      <c s="72" t="str">
        <f>IF('S.D.PASTE SHEET'!Z1719="","",'S.D.PASTE SHEET'!Z1719)</f>
        <v/>
      </c>
      <c s="72" t="str">
        <f>IF('S.D.PASTE SHEET'!AA1719="","",'S.D.PASTE SHEET'!AA1719)</f>
        <v/>
      </c>
      <c s="72" t="str">
        <f>IF('S.D.PASTE SHEET'!AB1719="","",'S.D.PASTE SHEET'!AB1719)</f>
        <v/>
      </c>
      <c s="72" t="str">
        <f>IF('S.D.PASTE SHEET'!AC1719="","",'S.D.PASTE SHEET'!AC1719)</f>
        <v/>
      </c>
      <c s="72" t="str">
        <f>IF('S.D.PASTE SHEET'!AD1719="","",'S.D.PASTE SHEET'!AD1719)</f>
        <v/>
      </c>
      <c s="74"/>
      <c s="70" t="str">
        <f>IF(AK1719="","",IF(AK1719&gt;0,COUNT($AG$2:AG1719),""))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IF(BC1719="","",IF(BC1719&gt;0,COUNT($AY$2:AY1719),""))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0" spans="1:157" ht="15.75" customHeight="1">
      <c r="A1720" s="72" t="str">
        <f>IF('S.D.PASTE SHEET'!A1720="","",'S.D.PASTE SHEET'!A1720)</f>
        <v/>
      </c>
      <c s="72" t="str">
        <f>IF('S.D.PASTE SHEET'!B1720="","",'S.D.PASTE SHEET'!B1720)</f>
        <v/>
      </c>
      <c s="72" t="str">
        <f>IF('S.D.PASTE SHEET'!C1720="","",'S.D.PASTE SHEET'!C1720)</f>
        <v/>
      </c>
      <c s="73" t="str">
        <f>IF('S.D.PASTE SHEET'!D1720="","",'S.D.PASTE SHEET'!D1720)</f>
        <v/>
      </c>
      <c s="72" t="str">
        <f>IF('S.D.PASTE SHEET'!E1720="","",UPPER('S.D.PASTE SHEET'!E1720))</f>
        <v/>
      </c>
      <c s="72" t="str">
        <f>IF('S.D.PASTE SHEET'!F1720="","",'S.D.PASTE SHEET'!F1720)</f>
        <v/>
      </c>
      <c s="72" t="str">
        <f>IF('S.D.PASTE SHEET'!G1720="","",UPPER('S.D.PASTE SHEET'!G1720))</f>
        <v/>
      </c>
      <c s="72" t="str">
        <f>IF('S.D.PASTE SHEET'!H1720="","",UPPER('S.D.PASTE SHEET'!H1720))</f>
        <v/>
      </c>
      <c s="72" t="str">
        <f>IF('S.D.PASTE SHEET'!I1720="","",'S.D.PASTE SHEET'!I1720)</f>
        <v/>
      </c>
      <c s="73" t="str">
        <f>IF('S.D.PASTE SHEET'!J1720="","",'S.D.PASTE SHEET'!J1720)</f>
        <v/>
      </c>
      <c s="72" t="str">
        <f>IF('S.D.PASTE SHEET'!K1720="","",'S.D.PASTE SHEET'!K1720)</f>
        <v/>
      </c>
      <c s="72" t="str">
        <f>IF('S.D.PASTE SHEET'!L1720="","",'S.D.PASTE SHEET'!L1720)</f>
        <v/>
      </c>
      <c s="72" t="str">
        <f>IF('S.D.PASTE SHEET'!M1720="","",'S.D.PASTE SHEET'!M1720)</f>
        <v/>
      </c>
      <c s="72" t="str">
        <f>IF('S.D.PASTE SHEET'!N1720="","",'S.D.PASTE SHEET'!N1720)</f>
        <v/>
      </c>
      <c s="72" t="str">
        <f>IF('S.D.PASTE SHEET'!O1720="","",'S.D.PASTE SHEET'!O1720)</f>
        <v/>
      </c>
      <c s="72" t="str">
        <f>IF('S.D.PASTE SHEET'!P1720="","",'S.D.PASTE SHEET'!P1720)</f>
        <v/>
      </c>
      <c s="72" t="str">
        <f>IF('S.D.PASTE SHEET'!Q1720="","",'S.D.PASTE SHEET'!Q1720)</f>
        <v/>
      </c>
      <c s="72" t="str">
        <f>IF('S.D.PASTE SHEET'!R1720="","",'S.D.PASTE SHEET'!R1720)</f>
        <v/>
      </c>
      <c s="72" t="str">
        <f>IF('S.D.PASTE SHEET'!S1720="","",'S.D.PASTE SHEET'!S1720)</f>
        <v/>
      </c>
      <c s="72" t="str">
        <f>IF('S.D.PASTE SHEET'!T1720="","",'S.D.PASTE SHEET'!T1720)</f>
        <v/>
      </c>
      <c s="72" t="str">
        <f>IF('S.D.PASTE SHEET'!U1720="","",'S.D.PASTE SHEET'!U1720)</f>
        <v/>
      </c>
      <c s="72" t="str">
        <f>IF('S.D.PASTE SHEET'!V1720="","",'S.D.PASTE SHEET'!V1720)</f>
        <v/>
      </c>
      <c s="72" t="str">
        <f>IF('S.D.PASTE SHEET'!W1720="","",'S.D.PASTE SHEET'!W1720)</f>
        <v/>
      </c>
      <c s="72" t="str">
        <f>IF('S.D.PASTE SHEET'!X1720="","",'S.D.PASTE SHEET'!X1720)</f>
        <v/>
      </c>
      <c s="72" t="str">
        <f>IF('S.D.PASTE SHEET'!Y1720="","",'S.D.PASTE SHEET'!Y1720)</f>
        <v/>
      </c>
      <c s="72" t="str">
        <f>IF('S.D.PASTE SHEET'!Z1720="","",'S.D.PASTE SHEET'!Z1720)</f>
        <v/>
      </c>
      <c s="72" t="str">
        <f>IF('S.D.PASTE SHEET'!AA1720="","",'S.D.PASTE SHEET'!AA1720)</f>
        <v/>
      </c>
      <c s="72" t="str">
        <f>IF('S.D.PASTE SHEET'!AB1720="","",'S.D.PASTE SHEET'!AB1720)</f>
        <v/>
      </c>
      <c s="72" t="str">
        <f>IF('S.D.PASTE SHEET'!AC1720="","",'S.D.PASTE SHEET'!AC1720)</f>
        <v/>
      </c>
      <c s="72" t="str">
        <f>IF('S.D.PASTE SHEET'!AD1720="","",'S.D.PASTE SHEET'!AD1720)</f>
        <v/>
      </c>
      <c s="74"/>
      <c s="70" t="str">
        <f>IF(AK1720="","",IF(AK1720&gt;0,COUNT($AG$2:AG1720),""))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IF(BC1720="","",IF(BC1720&gt;0,COUNT($AY$2:AY1720),""))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1" spans="1:157" ht="15.75" customHeight="1">
      <c r="A1721" s="72" t="str">
        <f>IF('S.D.PASTE SHEET'!A1721="","",'S.D.PASTE SHEET'!A1721)</f>
        <v/>
      </c>
      <c s="72" t="str">
        <f>IF('S.D.PASTE SHEET'!B1721="","",'S.D.PASTE SHEET'!B1721)</f>
        <v/>
      </c>
      <c s="72" t="str">
        <f>IF('S.D.PASTE SHEET'!C1721="","",'S.D.PASTE SHEET'!C1721)</f>
        <v/>
      </c>
      <c s="73" t="str">
        <f>IF('S.D.PASTE SHEET'!D1721="","",'S.D.PASTE SHEET'!D1721)</f>
        <v/>
      </c>
      <c s="72" t="str">
        <f>IF('S.D.PASTE SHEET'!E1721="","",UPPER('S.D.PASTE SHEET'!E1721))</f>
        <v/>
      </c>
      <c s="72" t="str">
        <f>IF('S.D.PASTE SHEET'!F1721="","",'S.D.PASTE SHEET'!F1721)</f>
        <v/>
      </c>
      <c s="72" t="str">
        <f>IF('S.D.PASTE SHEET'!G1721="","",UPPER('S.D.PASTE SHEET'!G1721))</f>
        <v/>
      </c>
      <c s="72" t="str">
        <f>IF('S.D.PASTE SHEET'!H1721="","",UPPER('S.D.PASTE SHEET'!H1721))</f>
        <v/>
      </c>
      <c s="72" t="str">
        <f>IF('S.D.PASTE SHEET'!I1721="","",'S.D.PASTE SHEET'!I1721)</f>
        <v/>
      </c>
      <c s="73" t="str">
        <f>IF('S.D.PASTE SHEET'!J1721="","",'S.D.PASTE SHEET'!J1721)</f>
        <v/>
      </c>
      <c s="72" t="str">
        <f>IF('S.D.PASTE SHEET'!K1721="","",'S.D.PASTE SHEET'!K1721)</f>
        <v/>
      </c>
      <c s="72" t="str">
        <f>IF('S.D.PASTE SHEET'!L1721="","",'S.D.PASTE SHEET'!L1721)</f>
        <v/>
      </c>
      <c s="72" t="str">
        <f>IF('S.D.PASTE SHEET'!M1721="","",'S.D.PASTE SHEET'!M1721)</f>
        <v/>
      </c>
      <c s="72" t="str">
        <f>IF('S.D.PASTE SHEET'!N1721="","",'S.D.PASTE SHEET'!N1721)</f>
        <v/>
      </c>
      <c s="72" t="str">
        <f>IF('S.D.PASTE SHEET'!O1721="","",'S.D.PASTE SHEET'!O1721)</f>
        <v/>
      </c>
      <c s="72" t="str">
        <f>IF('S.D.PASTE SHEET'!P1721="","",'S.D.PASTE SHEET'!P1721)</f>
        <v/>
      </c>
      <c s="72" t="str">
        <f>IF('S.D.PASTE SHEET'!Q1721="","",'S.D.PASTE SHEET'!Q1721)</f>
        <v/>
      </c>
      <c s="72" t="str">
        <f>IF('S.D.PASTE SHEET'!R1721="","",'S.D.PASTE SHEET'!R1721)</f>
        <v/>
      </c>
      <c s="72" t="str">
        <f>IF('S.D.PASTE SHEET'!S1721="","",'S.D.PASTE SHEET'!S1721)</f>
        <v/>
      </c>
      <c s="72" t="str">
        <f>IF('S.D.PASTE SHEET'!T1721="","",'S.D.PASTE SHEET'!T1721)</f>
        <v/>
      </c>
      <c s="72" t="str">
        <f>IF('S.D.PASTE SHEET'!U1721="","",'S.D.PASTE SHEET'!U1721)</f>
        <v/>
      </c>
      <c s="72" t="str">
        <f>IF('S.D.PASTE SHEET'!V1721="","",'S.D.PASTE SHEET'!V1721)</f>
        <v/>
      </c>
      <c s="72" t="str">
        <f>IF('S.D.PASTE SHEET'!W1721="","",'S.D.PASTE SHEET'!W1721)</f>
        <v/>
      </c>
      <c s="72" t="str">
        <f>IF('S.D.PASTE SHEET'!X1721="","",'S.D.PASTE SHEET'!X1721)</f>
        <v/>
      </c>
      <c s="72" t="str">
        <f>IF('S.D.PASTE SHEET'!Y1721="","",'S.D.PASTE SHEET'!Y1721)</f>
        <v/>
      </c>
      <c s="72" t="str">
        <f>IF('S.D.PASTE SHEET'!Z1721="","",'S.D.PASTE SHEET'!Z1721)</f>
        <v/>
      </c>
      <c s="72" t="str">
        <f>IF('S.D.PASTE SHEET'!AA1721="","",'S.D.PASTE SHEET'!AA1721)</f>
        <v/>
      </c>
      <c s="72" t="str">
        <f>IF('S.D.PASTE SHEET'!AB1721="","",'S.D.PASTE SHEET'!AB1721)</f>
        <v/>
      </c>
      <c s="72" t="str">
        <f>IF('S.D.PASTE SHEET'!AC1721="","",'S.D.PASTE SHEET'!AC1721)</f>
        <v/>
      </c>
      <c s="72" t="str">
        <f>IF('S.D.PASTE SHEET'!AD1721="","",'S.D.PASTE SHEET'!AD1721)</f>
        <v/>
      </c>
      <c s="74"/>
      <c s="70" t="str">
        <f>IF(AK1721="","",IF(AK1721&gt;0,COUNT($AG$2:AG1721),""))</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IF(BC1721="","",IF(BC1721&gt;0,COUNT($AY$2:AY1721),""))</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2" spans="1:157" ht="15.75" customHeight="1">
      <c r="A1722" s="72" t="str">
        <f>IF('S.D.PASTE SHEET'!A1722="","",'S.D.PASTE SHEET'!A1722)</f>
        <v/>
      </c>
      <c s="72" t="str">
        <f>IF('S.D.PASTE SHEET'!B1722="","",'S.D.PASTE SHEET'!B1722)</f>
        <v/>
      </c>
      <c s="72" t="str">
        <f>IF('S.D.PASTE SHEET'!C1722="","",'S.D.PASTE SHEET'!C1722)</f>
        <v/>
      </c>
      <c s="73" t="str">
        <f>IF('S.D.PASTE SHEET'!D1722="","",'S.D.PASTE SHEET'!D1722)</f>
        <v/>
      </c>
      <c s="72" t="str">
        <f>IF('S.D.PASTE SHEET'!E1722="","",UPPER('S.D.PASTE SHEET'!E1722))</f>
        <v/>
      </c>
      <c s="72" t="str">
        <f>IF('S.D.PASTE SHEET'!F1722="","",'S.D.PASTE SHEET'!F1722)</f>
        <v/>
      </c>
      <c s="72" t="str">
        <f>IF('S.D.PASTE SHEET'!G1722="","",UPPER('S.D.PASTE SHEET'!G1722))</f>
        <v/>
      </c>
      <c s="72" t="str">
        <f>IF('S.D.PASTE SHEET'!H1722="","",UPPER('S.D.PASTE SHEET'!H1722))</f>
        <v/>
      </c>
      <c s="72" t="str">
        <f>IF('S.D.PASTE SHEET'!I1722="","",'S.D.PASTE SHEET'!I1722)</f>
        <v/>
      </c>
      <c s="73" t="str">
        <f>IF('S.D.PASTE SHEET'!J1722="","",'S.D.PASTE SHEET'!J1722)</f>
        <v/>
      </c>
      <c s="72" t="str">
        <f>IF('S.D.PASTE SHEET'!K1722="","",'S.D.PASTE SHEET'!K1722)</f>
        <v/>
      </c>
      <c s="72" t="str">
        <f>IF('S.D.PASTE SHEET'!L1722="","",'S.D.PASTE SHEET'!L1722)</f>
        <v/>
      </c>
      <c s="72" t="str">
        <f>IF('S.D.PASTE SHEET'!M1722="","",'S.D.PASTE SHEET'!M1722)</f>
        <v/>
      </c>
      <c s="72" t="str">
        <f>IF('S.D.PASTE SHEET'!N1722="","",'S.D.PASTE SHEET'!N1722)</f>
        <v/>
      </c>
      <c s="72" t="str">
        <f>IF('S.D.PASTE SHEET'!O1722="","",'S.D.PASTE SHEET'!O1722)</f>
        <v/>
      </c>
      <c s="72" t="str">
        <f>IF('S.D.PASTE SHEET'!P1722="","",'S.D.PASTE SHEET'!P1722)</f>
        <v/>
      </c>
      <c s="72" t="str">
        <f>IF('S.D.PASTE SHEET'!Q1722="","",'S.D.PASTE SHEET'!Q1722)</f>
        <v/>
      </c>
      <c s="72" t="str">
        <f>IF('S.D.PASTE SHEET'!R1722="","",'S.D.PASTE SHEET'!R1722)</f>
        <v/>
      </c>
      <c s="72" t="str">
        <f>IF('S.D.PASTE SHEET'!S1722="","",'S.D.PASTE SHEET'!S1722)</f>
        <v/>
      </c>
      <c s="72" t="str">
        <f>IF('S.D.PASTE SHEET'!T1722="","",'S.D.PASTE SHEET'!T1722)</f>
        <v/>
      </c>
      <c s="72" t="str">
        <f>IF('S.D.PASTE SHEET'!U1722="","",'S.D.PASTE SHEET'!U1722)</f>
        <v/>
      </c>
      <c s="72" t="str">
        <f>IF('S.D.PASTE SHEET'!V1722="","",'S.D.PASTE SHEET'!V1722)</f>
        <v/>
      </c>
      <c s="72" t="str">
        <f>IF('S.D.PASTE SHEET'!W1722="","",'S.D.PASTE SHEET'!W1722)</f>
        <v/>
      </c>
      <c s="72" t="str">
        <f>IF('S.D.PASTE SHEET'!X1722="","",'S.D.PASTE SHEET'!X1722)</f>
        <v/>
      </c>
      <c s="72" t="str">
        <f>IF('S.D.PASTE SHEET'!Y1722="","",'S.D.PASTE SHEET'!Y1722)</f>
        <v/>
      </c>
      <c s="72" t="str">
        <f>IF('S.D.PASTE SHEET'!Z1722="","",'S.D.PASTE SHEET'!Z1722)</f>
        <v/>
      </c>
      <c s="72" t="str">
        <f>IF('S.D.PASTE SHEET'!AA1722="","",'S.D.PASTE SHEET'!AA1722)</f>
        <v/>
      </c>
      <c s="72" t="str">
        <f>IF('S.D.PASTE SHEET'!AB1722="","",'S.D.PASTE SHEET'!AB1722)</f>
        <v/>
      </c>
      <c s="72" t="str">
        <f>IF('S.D.PASTE SHEET'!AC1722="","",'S.D.PASTE SHEET'!AC1722)</f>
        <v/>
      </c>
      <c s="72" t="str">
        <f>IF('S.D.PASTE SHEET'!AD1722="","",'S.D.PASTE SHEET'!AD1722)</f>
        <v/>
      </c>
      <c s="74"/>
      <c s="70" t="str">
        <f>IF(AK1722="","",IF(AK1722&gt;0,COUNT($AG$2:AG1722),""))</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IF(BC1722="","",IF(BC1722&gt;0,COUNT($AY$2:AY1722),""))</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3" spans="1:157" ht="15.75" customHeight="1">
      <c r="A1723" s="72" t="str">
        <f>IF('S.D.PASTE SHEET'!A1723="","",'S.D.PASTE SHEET'!A1723)</f>
        <v/>
      </c>
      <c s="72" t="str">
        <f>IF('S.D.PASTE SHEET'!B1723="","",'S.D.PASTE SHEET'!B1723)</f>
        <v/>
      </c>
      <c s="72" t="str">
        <f>IF('S.D.PASTE SHEET'!C1723="","",'S.D.PASTE SHEET'!C1723)</f>
        <v/>
      </c>
      <c s="73" t="str">
        <f>IF('S.D.PASTE SHEET'!D1723="","",'S.D.PASTE SHEET'!D1723)</f>
        <v/>
      </c>
      <c s="72" t="str">
        <f>IF('S.D.PASTE SHEET'!E1723="","",UPPER('S.D.PASTE SHEET'!E1723))</f>
        <v/>
      </c>
      <c s="72" t="str">
        <f>IF('S.D.PASTE SHEET'!F1723="","",'S.D.PASTE SHEET'!F1723)</f>
        <v/>
      </c>
      <c s="72" t="str">
        <f>IF('S.D.PASTE SHEET'!G1723="","",UPPER('S.D.PASTE SHEET'!G1723))</f>
        <v/>
      </c>
      <c s="72" t="str">
        <f>IF('S.D.PASTE SHEET'!H1723="","",UPPER('S.D.PASTE SHEET'!H1723))</f>
        <v/>
      </c>
      <c s="72" t="str">
        <f>IF('S.D.PASTE SHEET'!I1723="","",'S.D.PASTE SHEET'!I1723)</f>
        <v/>
      </c>
      <c s="73" t="str">
        <f>IF('S.D.PASTE SHEET'!J1723="","",'S.D.PASTE SHEET'!J1723)</f>
        <v/>
      </c>
      <c s="72" t="str">
        <f>IF('S.D.PASTE SHEET'!K1723="","",'S.D.PASTE SHEET'!K1723)</f>
        <v/>
      </c>
      <c s="72" t="str">
        <f>IF('S.D.PASTE SHEET'!L1723="","",'S.D.PASTE SHEET'!L1723)</f>
        <v/>
      </c>
      <c s="72" t="str">
        <f>IF('S.D.PASTE SHEET'!M1723="","",'S.D.PASTE SHEET'!M1723)</f>
        <v/>
      </c>
      <c s="72" t="str">
        <f>IF('S.D.PASTE SHEET'!N1723="","",'S.D.PASTE SHEET'!N1723)</f>
        <v/>
      </c>
      <c s="72" t="str">
        <f>IF('S.D.PASTE SHEET'!O1723="","",'S.D.PASTE SHEET'!O1723)</f>
        <v/>
      </c>
      <c s="72" t="str">
        <f>IF('S.D.PASTE SHEET'!P1723="","",'S.D.PASTE SHEET'!P1723)</f>
        <v/>
      </c>
      <c s="72" t="str">
        <f>IF('S.D.PASTE SHEET'!Q1723="","",'S.D.PASTE SHEET'!Q1723)</f>
        <v/>
      </c>
      <c s="72" t="str">
        <f>IF('S.D.PASTE SHEET'!R1723="","",'S.D.PASTE SHEET'!R1723)</f>
        <v/>
      </c>
      <c s="72" t="str">
        <f>IF('S.D.PASTE SHEET'!S1723="","",'S.D.PASTE SHEET'!S1723)</f>
        <v/>
      </c>
      <c s="72" t="str">
        <f>IF('S.D.PASTE SHEET'!T1723="","",'S.D.PASTE SHEET'!T1723)</f>
        <v/>
      </c>
      <c s="72" t="str">
        <f>IF('S.D.PASTE SHEET'!U1723="","",'S.D.PASTE SHEET'!U1723)</f>
        <v/>
      </c>
      <c s="72" t="str">
        <f>IF('S.D.PASTE SHEET'!V1723="","",'S.D.PASTE SHEET'!V1723)</f>
        <v/>
      </c>
      <c s="72" t="str">
        <f>IF('S.D.PASTE SHEET'!W1723="","",'S.D.PASTE SHEET'!W1723)</f>
        <v/>
      </c>
      <c s="72" t="str">
        <f>IF('S.D.PASTE SHEET'!X1723="","",'S.D.PASTE SHEET'!X1723)</f>
        <v/>
      </c>
      <c s="72" t="str">
        <f>IF('S.D.PASTE SHEET'!Y1723="","",'S.D.PASTE SHEET'!Y1723)</f>
        <v/>
      </c>
      <c s="72" t="str">
        <f>IF('S.D.PASTE SHEET'!Z1723="","",'S.D.PASTE SHEET'!Z1723)</f>
        <v/>
      </c>
      <c s="72" t="str">
        <f>IF('S.D.PASTE SHEET'!AA1723="","",'S.D.PASTE SHEET'!AA1723)</f>
        <v/>
      </c>
      <c s="72" t="str">
        <f>IF('S.D.PASTE SHEET'!AB1723="","",'S.D.PASTE SHEET'!AB1723)</f>
        <v/>
      </c>
      <c s="72" t="str">
        <f>IF('S.D.PASTE SHEET'!AC1723="","",'S.D.PASTE SHEET'!AC1723)</f>
        <v/>
      </c>
      <c s="72" t="str">
        <f>IF('S.D.PASTE SHEET'!AD1723="","",'S.D.PASTE SHEET'!AD1723)</f>
        <v/>
      </c>
      <c s="74"/>
      <c s="70" t="str">
        <f>IF(AK1723="","",IF(AK1723&gt;0,COUNT($AG$2:AG1723),""))</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IF(BC1723="","",IF(BC1723&gt;0,COUNT($AY$2:AY1723),""))</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4" spans="1:157" ht="15.75" customHeight="1">
      <c r="A1724" s="72" t="str">
        <f>IF('S.D.PASTE SHEET'!A1724="","",'S.D.PASTE SHEET'!A1724)</f>
        <v/>
      </c>
      <c s="72" t="str">
        <f>IF('S.D.PASTE SHEET'!B1724="","",'S.D.PASTE SHEET'!B1724)</f>
        <v/>
      </c>
      <c s="72" t="str">
        <f>IF('S.D.PASTE SHEET'!C1724="","",'S.D.PASTE SHEET'!C1724)</f>
        <v/>
      </c>
      <c s="73" t="str">
        <f>IF('S.D.PASTE SHEET'!D1724="","",'S.D.PASTE SHEET'!D1724)</f>
        <v/>
      </c>
      <c s="72" t="str">
        <f>IF('S.D.PASTE SHEET'!E1724="","",UPPER('S.D.PASTE SHEET'!E1724))</f>
        <v/>
      </c>
      <c s="72" t="str">
        <f>IF('S.D.PASTE SHEET'!F1724="","",'S.D.PASTE SHEET'!F1724)</f>
        <v/>
      </c>
      <c s="72" t="str">
        <f>IF('S.D.PASTE SHEET'!G1724="","",UPPER('S.D.PASTE SHEET'!G1724))</f>
        <v/>
      </c>
      <c s="72" t="str">
        <f>IF('S.D.PASTE SHEET'!H1724="","",UPPER('S.D.PASTE SHEET'!H1724))</f>
        <v/>
      </c>
      <c s="72" t="str">
        <f>IF('S.D.PASTE SHEET'!I1724="","",'S.D.PASTE SHEET'!I1724)</f>
        <v/>
      </c>
      <c s="73" t="str">
        <f>IF('S.D.PASTE SHEET'!J1724="","",'S.D.PASTE SHEET'!J1724)</f>
        <v/>
      </c>
      <c s="72" t="str">
        <f>IF('S.D.PASTE SHEET'!K1724="","",'S.D.PASTE SHEET'!K1724)</f>
        <v/>
      </c>
      <c s="72" t="str">
        <f>IF('S.D.PASTE SHEET'!L1724="","",'S.D.PASTE SHEET'!L1724)</f>
        <v/>
      </c>
      <c s="72" t="str">
        <f>IF('S.D.PASTE SHEET'!M1724="","",'S.D.PASTE SHEET'!M1724)</f>
        <v/>
      </c>
      <c s="72" t="str">
        <f>IF('S.D.PASTE SHEET'!N1724="","",'S.D.PASTE SHEET'!N1724)</f>
        <v/>
      </c>
      <c s="72" t="str">
        <f>IF('S.D.PASTE SHEET'!O1724="","",'S.D.PASTE SHEET'!O1724)</f>
        <v/>
      </c>
      <c s="72" t="str">
        <f>IF('S.D.PASTE SHEET'!P1724="","",'S.D.PASTE SHEET'!P1724)</f>
        <v/>
      </c>
      <c s="72" t="str">
        <f>IF('S.D.PASTE SHEET'!Q1724="","",'S.D.PASTE SHEET'!Q1724)</f>
        <v/>
      </c>
      <c s="72" t="str">
        <f>IF('S.D.PASTE SHEET'!R1724="","",'S.D.PASTE SHEET'!R1724)</f>
        <v/>
      </c>
      <c s="72" t="str">
        <f>IF('S.D.PASTE SHEET'!S1724="","",'S.D.PASTE SHEET'!S1724)</f>
        <v/>
      </c>
      <c s="72" t="str">
        <f>IF('S.D.PASTE SHEET'!T1724="","",'S.D.PASTE SHEET'!T1724)</f>
        <v/>
      </c>
      <c s="72" t="str">
        <f>IF('S.D.PASTE SHEET'!U1724="","",'S.D.PASTE SHEET'!U1724)</f>
        <v/>
      </c>
      <c s="72" t="str">
        <f>IF('S.D.PASTE SHEET'!V1724="","",'S.D.PASTE SHEET'!V1724)</f>
        <v/>
      </c>
      <c s="72" t="str">
        <f>IF('S.D.PASTE SHEET'!W1724="","",'S.D.PASTE SHEET'!W1724)</f>
        <v/>
      </c>
      <c s="72" t="str">
        <f>IF('S.D.PASTE SHEET'!X1724="","",'S.D.PASTE SHEET'!X1724)</f>
        <v/>
      </c>
      <c s="72" t="str">
        <f>IF('S.D.PASTE SHEET'!Y1724="","",'S.D.PASTE SHEET'!Y1724)</f>
        <v/>
      </c>
      <c s="72" t="str">
        <f>IF('S.D.PASTE SHEET'!Z1724="","",'S.D.PASTE SHEET'!Z1724)</f>
        <v/>
      </c>
      <c s="72" t="str">
        <f>IF('S.D.PASTE SHEET'!AA1724="","",'S.D.PASTE SHEET'!AA1724)</f>
        <v/>
      </c>
      <c s="72" t="str">
        <f>IF('S.D.PASTE SHEET'!AB1724="","",'S.D.PASTE SHEET'!AB1724)</f>
        <v/>
      </c>
      <c s="72" t="str">
        <f>IF('S.D.PASTE SHEET'!AC1724="","",'S.D.PASTE SHEET'!AC1724)</f>
        <v/>
      </c>
      <c s="72" t="str">
        <f>IF('S.D.PASTE SHEET'!AD1724="","",'S.D.PASTE SHEET'!AD1724)</f>
        <v/>
      </c>
      <c s="74"/>
      <c s="70" t="str">
        <f>IF(AK1724="","",IF(AK1724&gt;0,COUNT($AG$2:AG1724),""))</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IF(BC1724="","",IF(BC1724&gt;0,COUNT($AY$2:AY1724),""))</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5" spans="1:157" ht="15.75" customHeight="1">
      <c r="A1725" s="72" t="str">
        <f>IF('S.D.PASTE SHEET'!A1725="","",'S.D.PASTE SHEET'!A1725)</f>
        <v/>
      </c>
      <c s="72" t="str">
        <f>IF('S.D.PASTE SHEET'!B1725="","",'S.D.PASTE SHEET'!B1725)</f>
        <v/>
      </c>
      <c s="72" t="str">
        <f>IF('S.D.PASTE SHEET'!C1725="","",'S.D.PASTE SHEET'!C1725)</f>
        <v/>
      </c>
      <c s="73" t="str">
        <f>IF('S.D.PASTE SHEET'!D1725="","",'S.D.PASTE SHEET'!D1725)</f>
        <v/>
      </c>
      <c s="72" t="str">
        <f>IF('S.D.PASTE SHEET'!E1725="","",UPPER('S.D.PASTE SHEET'!E1725))</f>
        <v/>
      </c>
      <c s="72" t="str">
        <f>IF('S.D.PASTE SHEET'!F1725="","",'S.D.PASTE SHEET'!F1725)</f>
        <v/>
      </c>
      <c s="72" t="str">
        <f>IF('S.D.PASTE SHEET'!G1725="","",UPPER('S.D.PASTE SHEET'!G1725))</f>
        <v/>
      </c>
      <c s="72" t="str">
        <f>IF('S.D.PASTE SHEET'!H1725="","",UPPER('S.D.PASTE SHEET'!H1725))</f>
        <v/>
      </c>
      <c s="72" t="str">
        <f>IF('S.D.PASTE SHEET'!I1725="","",'S.D.PASTE SHEET'!I1725)</f>
        <v/>
      </c>
      <c s="73" t="str">
        <f>IF('S.D.PASTE SHEET'!J1725="","",'S.D.PASTE SHEET'!J1725)</f>
        <v/>
      </c>
      <c s="72" t="str">
        <f>IF('S.D.PASTE SHEET'!K1725="","",'S.D.PASTE SHEET'!K1725)</f>
        <v/>
      </c>
      <c s="72" t="str">
        <f>IF('S.D.PASTE SHEET'!L1725="","",'S.D.PASTE SHEET'!L1725)</f>
        <v/>
      </c>
      <c s="72" t="str">
        <f>IF('S.D.PASTE SHEET'!M1725="","",'S.D.PASTE SHEET'!M1725)</f>
        <v/>
      </c>
      <c s="72" t="str">
        <f>IF('S.D.PASTE SHEET'!N1725="","",'S.D.PASTE SHEET'!N1725)</f>
        <v/>
      </c>
      <c s="72" t="str">
        <f>IF('S.D.PASTE SHEET'!O1725="","",'S.D.PASTE SHEET'!O1725)</f>
        <v/>
      </c>
      <c s="72" t="str">
        <f>IF('S.D.PASTE SHEET'!P1725="","",'S.D.PASTE SHEET'!P1725)</f>
        <v/>
      </c>
      <c s="72" t="str">
        <f>IF('S.D.PASTE SHEET'!Q1725="","",'S.D.PASTE SHEET'!Q1725)</f>
        <v/>
      </c>
      <c s="72" t="str">
        <f>IF('S.D.PASTE SHEET'!R1725="","",'S.D.PASTE SHEET'!R1725)</f>
        <v/>
      </c>
      <c s="72" t="str">
        <f>IF('S.D.PASTE SHEET'!S1725="","",'S.D.PASTE SHEET'!S1725)</f>
        <v/>
      </c>
      <c s="72" t="str">
        <f>IF('S.D.PASTE SHEET'!T1725="","",'S.D.PASTE SHEET'!T1725)</f>
        <v/>
      </c>
      <c s="72" t="str">
        <f>IF('S.D.PASTE SHEET'!U1725="","",'S.D.PASTE SHEET'!U1725)</f>
        <v/>
      </c>
      <c s="72" t="str">
        <f>IF('S.D.PASTE SHEET'!V1725="","",'S.D.PASTE SHEET'!V1725)</f>
        <v/>
      </c>
      <c s="72" t="str">
        <f>IF('S.D.PASTE SHEET'!W1725="","",'S.D.PASTE SHEET'!W1725)</f>
        <v/>
      </c>
      <c s="72" t="str">
        <f>IF('S.D.PASTE SHEET'!X1725="","",'S.D.PASTE SHEET'!X1725)</f>
        <v/>
      </c>
      <c s="72" t="str">
        <f>IF('S.D.PASTE SHEET'!Y1725="","",'S.D.PASTE SHEET'!Y1725)</f>
        <v/>
      </c>
      <c s="72" t="str">
        <f>IF('S.D.PASTE SHEET'!Z1725="","",'S.D.PASTE SHEET'!Z1725)</f>
        <v/>
      </c>
      <c s="72" t="str">
        <f>IF('S.D.PASTE SHEET'!AA1725="","",'S.D.PASTE SHEET'!AA1725)</f>
        <v/>
      </c>
      <c s="72" t="str">
        <f>IF('S.D.PASTE SHEET'!AB1725="","",'S.D.PASTE SHEET'!AB1725)</f>
        <v/>
      </c>
      <c s="72" t="str">
        <f>IF('S.D.PASTE SHEET'!AC1725="","",'S.D.PASTE SHEET'!AC1725)</f>
        <v/>
      </c>
      <c s="72" t="str">
        <f>IF('S.D.PASTE SHEET'!AD1725="","",'S.D.PASTE SHEET'!AD1725)</f>
        <v/>
      </c>
      <c s="74"/>
      <c s="70" t="str">
        <f>IF(AK1725="","",IF(AK1725&gt;0,COUNT($AG$2:AG1725),""))</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IF(BC1725="","",IF(BC1725&gt;0,COUNT($AY$2:AY1725),""))</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6" spans="1:157" ht="15.75" customHeight="1">
      <c r="A1726" s="72" t="str">
        <f>IF('S.D.PASTE SHEET'!A1726="","",'S.D.PASTE SHEET'!A1726)</f>
        <v/>
      </c>
      <c s="72" t="str">
        <f>IF('S.D.PASTE SHEET'!B1726="","",'S.D.PASTE SHEET'!B1726)</f>
        <v/>
      </c>
      <c s="72" t="str">
        <f>IF('S.D.PASTE SHEET'!C1726="","",'S.D.PASTE SHEET'!C1726)</f>
        <v/>
      </c>
      <c s="73" t="str">
        <f>IF('S.D.PASTE SHEET'!D1726="","",'S.D.PASTE SHEET'!D1726)</f>
        <v/>
      </c>
      <c s="72" t="str">
        <f>IF('S.D.PASTE SHEET'!E1726="","",UPPER('S.D.PASTE SHEET'!E1726))</f>
        <v/>
      </c>
      <c s="72" t="str">
        <f>IF('S.D.PASTE SHEET'!F1726="","",'S.D.PASTE SHEET'!F1726)</f>
        <v/>
      </c>
      <c s="72" t="str">
        <f>IF('S.D.PASTE SHEET'!G1726="","",UPPER('S.D.PASTE SHEET'!G1726))</f>
        <v/>
      </c>
      <c s="72" t="str">
        <f>IF('S.D.PASTE SHEET'!H1726="","",UPPER('S.D.PASTE SHEET'!H1726))</f>
        <v/>
      </c>
      <c s="72" t="str">
        <f>IF('S.D.PASTE SHEET'!I1726="","",'S.D.PASTE SHEET'!I1726)</f>
        <v/>
      </c>
      <c s="73" t="str">
        <f>IF('S.D.PASTE SHEET'!J1726="","",'S.D.PASTE SHEET'!J1726)</f>
        <v/>
      </c>
      <c s="72" t="str">
        <f>IF('S.D.PASTE SHEET'!K1726="","",'S.D.PASTE SHEET'!K1726)</f>
        <v/>
      </c>
      <c s="72" t="str">
        <f>IF('S.D.PASTE SHEET'!L1726="","",'S.D.PASTE SHEET'!L1726)</f>
        <v/>
      </c>
      <c s="72" t="str">
        <f>IF('S.D.PASTE SHEET'!M1726="","",'S.D.PASTE SHEET'!M1726)</f>
        <v/>
      </c>
      <c s="72" t="str">
        <f>IF('S.D.PASTE SHEET'!N1726="","",'S.D.PASTE SHEET'!N1726)</f>
        <v/>
      </c>
      <c s="72" t="str">
        <f>IF('S.D.PASTE SHEET'!O1726="","",'S.D.PASTE SHEET'!O1726)</f>
        <v/>
      </c>
      <c s="72" t="str">
        <f>IF('S.D.PASTE SHEET'!P1726="","",'S.D.PASTE SHEET'!P1726)</f>
        <v/>
      </c>
      <c s="72" t="str">
        <f>IF('S.D.PASTE SHEET'!Q1726="","",'S.D.PASTE SHEET'!Q1726)</f>
        <v/>
      </c>
      <c s="72" t="str">
        <f>IF('S.D.PASTE SHEET'!R1726="","",'S.D.PASTE SHEET'!R1726)</f>
        <v/>
      </c>
      <c s="72" t="str">
        <f>IF('S.D.PASTE SHEET'!S1726="","",'S.D.PASTE SHEET'!S1726)</f>
        <v/>
      </c>
      <c s="72" t="str">
        <f>IF('S.D.PASTE SHEET'!T1726="","",'S.D.PASTE SHEET'!T1726)</f>
        <v/>
      </c>
      <c s="72" t="str">
        <f>IF('S.D.PASTE SHEET'!U1726="","",'S.D.PASTE SHEET'!U1726)</f>
        <v/>
      </c>
      <c s="72" t="str">
        <f>IF('S.D.PASTE SHEET'!V1726="","",'S.D.PASTE SHEET'!V1726)</f>
        <v/>
      </c>
      <c s="72" t="str">
        <f>IF('S.D.PASTE SHEET'!W1726="","",'S.D.PASTE SHEET'!W1726)</f>
        <v/>
      </c>
      <c s="72" t="str">
        <f>IF('S.D.PASTE SHEET'!X1726="","",'S.D.PASTE SHEET'!X1726)</f>
        <v/>
      </c>
      <c s="72" t="str">
        <f>IF('S.D.PASTE SHEET'!Y1726="","",'S.D.PASTE SHEET'!Y1726)</f>
        <v/>
      </c>
      <c s="72" t="str">
        <f>IF('S.D.PASTE SHEET'!Z1726="","",'S.D.PASTE SHEET'!Z1726)</f>
        <v/>
      </c>
      <c s="72" t="str">
        <f>IF('S.D.PASTE SHEET'!AA1726="","",'S.D.PASTE SHEET'!AA1726)</f>
        <v/>
      </c>
      <c s="72" t="str">
        <f>IF('S.D.PASTE SHEET'!AB1726="","",'S.D.PASTE SHEET'!AB1726)</f>
        <v/>
      </c>
      <c s="72" t="str">
        <f>IF('S.D.PASTE SHEET'!AC1726="","",'S.D.PASTE SHEET'!AC1726)</f>
        <v/>
      </c>
      <c s="72" t="str">
        <f>IF('S.D.PASTE SHEET'!AD1726="","",'S.D.PASTE SHEET'!AD1726)</f>
        <v/>
      </c>
      <c s="74"/>
      <c s="70" t="str">
        <f>IF(AK1726="","",IF(AK1726&gt;0,COUNT($AG$2:AG1726),""))</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IF(BC1726="","",IF(BC1726&gt;0,COUNT($AY$2:AY1726),""))</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7" spans="1:157" ht="15.75" customHeight="1">
      <c r="A1727" s="72" t="str">
        <f>IF('S.D.PASTE SHEET'!A1727="","",'S.D.PASTE SHEET'!A1727)</f>
        <v/>
      </c>
      <c s="72" t="str">
        <f>IF('S.D.PASTE SHEET'!B1727="","",'S.D.PASTE SHEET'!B1727)</f>
        <v/>
      </c>
      <c s="72" t="str">
        <f>IF('S.D.PASTE SHEET'!C1727="","",'S.D.PASTE SHEET'!C1727)</f>
        <v/>
      </c>
      <c s="73" t="str">
        <f>IF('S.D.PASTE SHEET'!D1727="","",'S.D.PASTE SHEET'!D1727)</f>
        <v/>
      </c>
      <c s="72" t="str">
        <f>IF('S.D.PASTE SHEET'!E1727="","",UPPER('S.D.PASTE SHEET'!E1727))</f>
        <v/>
      </c>
      <c s="72" t="str">
        <f>IF('S.D.PASTE SHEET'!F1727="","",'S.D.PASTE SHEET'!F1727)</f>
        <v/>
      </c>
      <c s="72" t="str">
        <f>IF('S.D.PASTE SHEET'!G1727="","",UPPER('S.D.PASTE SHEET'!G1727))</f>
        <v/>
      </c>
      <c s="72" t="str">
        <f>IF('S.D.PASTE SHEET'!H1727="","",UPPER('S.D.PASTE SHEET'!H1727))</f>
        <v/>
      </c>
      <c s="72" t="str">
        <f>IF('S.D.PASTE SHEET'!I1727="","",'S.D.PASTE SHEET'!I1727)</f>
        <v/>
      </c>
      <c s="73" t="str">
        <f>IF('S.D.PASTE SHEET'!J1727="","",'S.D.PASTE SHEET'!J1727)</f>
        <v/>
      </c>
      <c s="72" t="str">
        <f>IF('S.D.PASTE SHEET'!K1727="","",'S.D.PASTE SHEET'!K1727)</f>
        <v/>
      </c>
      <c s="72" t="str">
        <f>IF('S.D.PASTE SHEET'!L1727="","",'S.D.PASTE SHEET'!L1727)</f>
        <v/>
      </c>
      <c s="72" t="str">
        <f>IF('S.D.PASTE SHEET'!M1727="","",'S.D.PASTE SHEET'!M1727)</f>
        <v/>
      </c>
      <c s="72" t="str">
        <f>IF('S.D.PASTE SHEET'!N1727="","",'S.D.PASTE SHEET'!N1727)</f>
        <v/>
      </c>
      <c s="72" t="str">
        <f>IF('S.D.PASTE SHEET'!O1727="","",'S.D.PASTE SHEET'!O1727)</f>
        <v/>
      </c>
      <c s="72" t="str">
        <f>IF('S.D.PASTE SHEET'!P1727="","",'S.D.PASTE SHEET'!P1727)</f>
        <v/>
      </c>
      <c s="72" t="str">
        <f>IF('S.D.PASTE SHEET'!Q1727="","",'S.D.PASTE SHEET'!Q1727)</f>
        <v/>
      </c>
      <c s="72" t="str">
        <f>IF('S.D.PASTE SHEET'!R1727="","",'S.D.PASTE SHEET'!R1727)</f>
        <v/>
      </c>
      <c s="72" t="str">
        <f>IF('S.D.PASTE SHEET'!S1727="","",'S.D.PASTE SHEET'!S1727)</f>
        <v/>
      </c>
      <c s="72" t="str">
        <f>IF('S.D.PASTE SHEET'!T1727="","",'S.D.PASTE SHEET'!T1727)</f>
        <v/>
      </c>
      <c s="72" t="str">
        <f>IF('S.D.PASTE SHEET'!U1727="","",'S.D.PASTE SHEET'!U1727)</f>
        <v/>
      </c>
      <c s="72" t="str">
        <f>IF('S.D.PASTE SHEET'!V1727="","",'S.D.PASTE SHEET'!V1727)</f>
        <v/>
      </c>
      <c s="72" t="str">
        <f>IF('S.D.PASTE SHEET'!W1727="","",'S.D.PASTE SHEET'!W1727)</f>
        <v/>
      </c>
      <c s="72" t="str">
        <f>IF('S.D.PASTE SHEET'!X1727="","",'S.D.PASTE SHEET'!X1727)</f>
        <v/>
      </c>
      <c s="72" t="str">
        <f>IF('S.D.PASTE SHEET'!Y1727="","",'S.D.PASTE SHEET'!Y1727)</f>
        <v/>
      </c>
      <c s="72" t="str">
        <f>IF('S.D.PASTE SHEET'!Z1727="","",'S.D.PASTE SHEET'!Z1727)</f>
        <v/>
      </c>
      <c s="72" t="str">
        <f>IF('S.D.PASTE SHEET'!AA1727="","",'S.D.PASTE SHEET'!AA1727)</f>
        <v/>
      </c>
      <c s="72" t="str">
        <f>IF('S.D.PASTE SHEET'!AB1727="","",'S.D.PASTE SHEET'!AB1727)</f>
        <v/>
      </c>
      <c s="72" t="str">
        <f>IF('S.D.PASTE SHEET'!AC1727="","",'S.D.PASTE SHEET'!AC1727)</f>
        <v/>
      </c>
      <c s="72" t="str">
        <f>IF('S.D.PASTE SHEET'!AD1727="","",'S.D.PASTE SHEET'!AD1727)</f>
        <v/>
      </c>
      <c s="74"/>
      <c s="70" t="str">
        <f>IF(AK1727="","",IF(AK1727&gt;0,COUNT($AG$2:AG1727),""))</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IF(BC1727="","",IF(BC1727&gt;0,COUNT($AY$2:AY1727),""))</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8" spans="1:157" ht="15.75" customHeight="1">
      <c r="A1728" s="72" t="str">
        <f>IF('S.D.PASTE SHEET'!A1728="","",'S.D.PASTE SHEET'!A1728)</f>
        <v/>
      </c>
      <c s="72" t="str">
        <f>IF('S.D.PASTE SHEET'!B1728="","",'S.D.PASTE SHEET'!B1728)</f>
        <v/>
      </c>
      <c s="72" t="str">
        <f>IF('S.D.PASTE SHEET'!C1728="","",'S.D.PASTE SHEET'!C1728)</f>
        <v/>
      </c>
      <c s="73" t="str">
        <f>IF('S.D.PASTE SHEET'!D1728="","",'S.D.PASTE SHEET'!D1728)</f>
        <v/>
      </c>
      <c s="72" t="str">
        <f>IF('S.D.PASTE SHEET'!E1728="","",UPPER('S.D.PASTE SHEET'!E1728))</f>
        <v/>
      </c>
      <c s="72" t="str">
        <f>IF('S.D.PASTE SHEET'!F1728="","",'S.D.PASTE SHEET'!F1728)</f>
        <v/>
      </c>
      <c s="72" t="str">
        <f>IF('S.D.PASTE SHEET'!G1728="","",UPPER('S.D.PASTE SHEET'!G1728))</f>
        <v/>
      </c>
      <c s="72" t="str">
        <f>IF('S.D.PASTE SHEET'!H1728="","",UPPER('S.D.PASTE SHEET'!H1728))</f>
        <v/>
      </c>
      <c s="72" t="str">
        <f>IF('S.D.PASTE SHEET'!I1728="","",'S.D.PASTE SHEET'!I1728)</f>
        <v/>
      </c>
      <c s="73" t="str">
        <f>IF('S.D.PASTE SHEET'!J1728="","",'S.D.PASTE SHEET'!J1728)</f>
        <v/>
      </c>
      <c s="72" t="str">
        <f>IF('S.D.PASTE SHEET'!K1728="","",'S.D.PASTE SHEET'!K1728)</f>
        <v/>
      </c>
      <c s="72" t="str">
        <f>IF('S.D.PASTE SHEET'!L1728="","",'S.D.PASTE SHEET'!L1728)</f>
        <v/>
      </c>
      <c s="72" t="str">
        <f>IF('S.D.PASTE SHEET'!M1728="","",'S.D.PASTE SHEET'!M1728)</f>
        <v/>
      </c>
      <c s="72" t="str">
        <f>IF('S.D.PASTE SHEET'!N1728="","",'S.D.PASTE SHEET'!N1728)</f>
        <v/>
      </c>
      <c s="72" t="str">
        <f>IF('S.D.PASTE SHEET'!O1728="","",'S.D.PASTE SHEET'!O1728)</f>
        <v/>
      </c>
      <c s="72" t="str">
        <f>IF('S.D.PASTE SHEET'!P1728="","",'S.D.PASTE SHEET'!P1728)</f>
        <v/>
      </c>
      <c s="72" t="str">
        <f>IF('S.D.PASTE SHEET'!Q1728="","",'S.D.PASTE SHEET'!Q1728)</f>
        <v/>
      </c>
      <c s="72" t="str">
        <f>IF('S.D.PASTE SHEET'!R1728="","",'S.D.PASTE SHEET'!R1728)</f>
        <v/>
      </c>
      <c s="72" t="str">
        <f>IF('S.D.PASTE SHEET'!S1728="","",'S.D.PASTE SHEET'!S1728)</f>
        <v/>
      </c>
      <c s="72" t="str">
        <f>IF('S.D.PASTE SHEET'!T1728="","",'S.D.PASTE SHEET'!T1728)</f>
        <v/>
      </c>
      <c s="72" t="str">
        <f>IF('S.D.PASTE SHEET'!U1728="","",'S.D.PASTE SHEET'!U1728)</f>
        <v/>
      </c>
      <c s="72" t="str">
        <f>IF('S.D.PASTE SHEET'!V1728="","",'S.D.PASTE SHEET'!V1728)</f>
        <v/>
      </c>
      <c s="72" t="str">
        <f>IF('S.D.PASTE SHEET'!W1728="","",'S.D.PASTE SHEET'!W1728)</f>
        <v/>
      </c>
      <c s="72" t="str">
        <f>IF('S.D.PASTE SHEET'!X1728="","",'S.D.PASTE SHEET'!X1728)</f>
        <v/>
      </c>
      <c s="72" t="str">
        <f>IF('S.D.PASTE SHEET'!Y1728="","",'S.D.PASTE SHEET'!Y1728)</f>
        <v/>
      </c>
      <c s="72" t="str">
        <f>IF('S.D.PASTE SHEET'!Z1728="","",'S.D.PASTE SHEET'!Z1728)</f>
        <v/>
      </c>
      <c s="72" t="str">
        <f>IF('S.D.PASTE SHEET'!AA1728="","",'S.D.PASTE SHEET'!AA1728)</f>
        <v/>
      </c>
      <c s="72" t="str">
        <f>IF('S.D.PASTE SHEET'!AB1728="","",'S.D.PASTE SHEET'!AB1728)</f>
        <v/>
      </c>
      <c s="72" t="str">
        <f>IF('S.D.PASTE SHEET'!AC1728="","",'S.D.PASTE SHEET'!AC1728)</f>
        <v/>
      </c>
      <c s="72" t="str">
        <f>IF('S.D.PASTE SHEET'!AD1728="","",'S.D.PASTE SHEET'!AD1728)</f>
        <v/>
      </c>
      <c s="74"/>
      <c s="70" t="str">
        <f>IF(AK1728="","",IF(AK1728&gt;0,COUNT($AG$2:AG1728),""))</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IF(BC1728="","",IF(BC1728&gt;0,COUNT($AY$2:AY1728),""))</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29" spans="1:157" ht="15.75" customHeight="1">
      <c r="A1729" s="72" t="str">
        <f>IF('S.D.PASTE SHEET'!A1729="","",'S.D.PASTE SHEET'!A1729)</f>
        <v/>
      </c>
      <c s="72" t="str">
        <f>IF('S.D.PASTE SHEET'!B1729="","",'S.D.PASTE SHEET'!B1729)</f>
        <v/>
      </c>
      <c s="72" t="str">
        <f>IF('S.D.PASTE SHEET'!C1729="","",'S.D.PASTE SHEET'!C1729)</f>
        <v/>
      </c>
      <c s="73" t="str">
        <f>IF('S.D.PASTE SHEET'!D1729="","",'S.D.PASTE SHEET'!D1729)</f>
        <v/>
      </c>
      <c s="72" t="str">
        <f>IF('S.D.PASTE SHEET'!E1729="","",UPPER('S.D.PASTE SHEET'!E1729))</f>
        <v/>
      </c>
      <c s="72" t="str">
        <f>IF('S.D.PASTE SHEET'!F1729="","",'S.D.PASTE SHEET'!F1729)</f>
        <v/>
      </c>
      <c s="72" t="str">
        <f>IF('S.D.PASTE SHEET'!G1729="","",UPPER('S.D.PASTE SHEET'!G1729))</f>
        <v/>
      </c>
      <c s="72" t="str">
        <f>IF('S.D.PASTE SHEET'!H1729="","",UPPER('S.D.PASTE SHEET'!H1729))</f>
        <v/>
      </c>
      <c s="72" t="str">
        <f>IF('S.D.PASTE SHEET'!I1729="","",'S.D.PASTE SHEET'!I1729)</f>
        <v/>
      </c>
      <c s="73" t="str">
        <f>IF('S.D.PASTE SHEET'!J1729="","",'S.D.PASTE SHEET'!J1729)</f>
        <v/>
      </c>
      <c s="72" t="str">
        <f>IF('S.D.PASTE SHEET'!K1729="","",'S.D.PASTE SHEET'!K1729)</f>
        <v/>
      </c>
      <c s="72" t="str">
        <f>IF('S.D.PASTE SHEET'!L1729="","",'S.D.PASTE SHEET'!L1729)</f>
        <v/>
      </c>
      <c s="72" t="str">
        <f>IF('S.D.PASTE SHEET'!M1729="","",'S.D.PASTE SHEET'!M1729)</f>
        <v/>
      </c>
      <c s="72" t="str">
        <f>IF('S.D.PASTE SHEET'!N1729="","",'S.D.PASTE SHEET'!N1729)</f>
        <v/>
      </c>
      <c s="72" t="str">
        <f>IF('S.D.PASTE SHEET'!O1729="","",'S.D.PASTE SHEET'!O1729)</f>
        <v/>
      </c>
      <c s="72" t="str">
        <f>IF('S.D.PASTE SHEET'!P1729="","",'S.D.PASTE SHEET'!P1729)</f>
        <v/>
      </c>
      <c s="72" t="str">
        <f>IF('S.D.PASTE SHEET'!Q1729="","",'S.D.PASTE SHEET'!Q1729)</f>
        <v/>
      </c>
      <c s="72" t="str">
        <f>IF('S.D.PASTE SHEET'!R1729="","",'S.D.PASTE SHEET'!R1729)</f>
        <v/>
      </c>
      <c s="72" t="str">
        <f>IF('S.D.PASTE SHEET'!S1729="","",'S.D.PASTE SHEET'!S1729)</f>
        <v/>
      </c>
      <c s="72" t="str">
        <f>IF('S.D.PASTE SHEET'!T1729="","",'S.D.PASTE SHEET'!T1729)</f>
        <v/>
      </c>
      <c s="72" t="str">
        <f>IF('S.D.PASTE SHEET'!U1729="","",'S.D.PASTE SHEET'!U1729)</f>
        <v/>
      </c>
      <c s="72" t="str">
        <f>IF('S.D.PASTE SHEET'!V1729="","",'S.D.PASTE SHEET'!V1729)</f>
        <v/>
      </c>
      <c s="72" t="str">
        <f>IF('S.D.PASTE SHEET'!W1729="","",'S.D.PASTE SHEET'!W1729)</f>
        <v/>
      </c>
      <c s="72" t="str">
        <f>IF('S.D.PASTE SHEET'!X1729="","",'S.D.PASTE SHEET'!X1729)</f>
        <v/>
      </c>
      <c s="72" t="str">
        <f>IF('S.D.PASTE SHEET'!Y1729="","",'S.D.PASTE SHEET'!Y1729)</f>
        <v/>
      </c>
      <c s="72" t="str">
        <f>IF('S.D.PASTE SHEET'!Z1729="","",'S.D.PASTE SHEET'!Z1729)</f>
        <v/>
      </c>
      <c s="72" t="str">
        <f>IF('S.D.PASTE SHEET'!AA1729="","",'S.D.PASTE SHEET'!AA1729)</f>
        <v/>
      </c>
      <c s="72" t="str">
        <f>IF('S.D.PASTE SHEET'!AB1729="","",'S.D.PASTE SHEET'!AB1729)</f>
        <v/>
      </c>
      <c s="72" t="str">
        <f>IF('S.D.PASTE SHEET'!AC1729="","",'S.D.PASTE SHEET'!AC1729)</f>
        <v/>
      </c>
      <c s="72" t="str">
        <f>IF('S.D.PASTE SHEET'!AD1729="","",'S.D.PASTE SHEET'!AD1729)</f>
        <v/>
      </c>
      <c s="74"/>
      <c s="70" t="str">
        <f>IF(AK1729="","",IF(AK1729&gt;0,COUNT($AG$2:AG1729),""))</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IF(BC1729="","",IF(BC1729&gt;0,COUNT($AY$2:AY1729),""))</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0" spans="1:157" ht="15.75" customHeight="1">
      <c r="A1730" s="72" t="str">
        <f>IF('S.D.PASTE SHEET'!A1730="","",'S.D.PASTE SHEET'!A1730)</f>
        <v/>
      </c>
      <c s="72" t="str">
        <f>IF('S.D.PASTE SHEET'!B1730="","",'S.D.PASTE SHEET'!B1730)</f>
        <v/>
      </c>
      <c s="72" t="str">
        <f>IF('S.D.PASTE SHEET'!C1730="","",'S.D.PASTE SHEET'!C1730)</f>
        <v/>
      </c>
      <c s="73" t="str">
        <f>IF('S.D.PASTE SHEET'!D1730="","",'S.D.PASTE SHEET'!D1730)</f>
        <v/>
      </c>
      <c s="72" t="str">
        <f>IF('S.D.PASTE SHEET'!E1730="","",UPPER('S.D.PASTE SHEET'!E1730))</f>
        <v/>
      </c>
      <c s="72" t="str">
        <f>IF('S.D.PASTE SHEET'!F1730="","",'S.D.PASTE SHEET'!F1730)</f>
        <v/>
      </c>
      <c s="72" t="str">
        <f>IF('S.D.PASTE SHEET'!G1730="","",UPPER('S.D.PASTE SHEET'!G1730))</f>
        <v/>
      </c>
      <c s="72" t="str">
        <f>IF('S.D.PASTE SHEET'!H1730="","",UPPER('S.D.PASTE SHEET'!H1730))</f>
        <v/>
      </c>
      <c s="72" t="str">
        <f>IF('S.D.PASTE SHEET'!I1730="","",'S.D.PASTE SHEET'!I1730)</f>
        <v/>
      </c>
      <c s="73" t="str">
        <f>IF('S.D.PASTE SHEET'!J1730="","",'S.D.PASTE SHEET'!J1730)</f>
        <v/>
      </c>
      <c s="72" t="str">
        <f>IF('S.D.PASTE SHEET'!K1730="","",'S.D.PASTE SHEET'!K1730)</f>
        <v/>
      </c>
      <c s="72" t="str">
        <f>IF('S.D.PASTE SHEET'!L1730="","",'S.D.PASTE SHEET'!L1730)</f>
        <v/>
      </c>
      <c s="72" t="str">
        <f>IF('S.D.PASTE SHEET'!M1730="","",'S.D.PASTE SHEET'!M1730)</f>
        <v/>
      </c>
      <c s="72" t="str">
        <f>IF('S.D.PASTE SHEET'!N1730="","",'S.D.PASTE SHEET'!N1730)</f>
        <v/>
      </c>
      <c s="72" t="str">
        <f>IF('S.D.PASTE SHEET'!O1730="","",'S.D.PASTE SHEET'!O1730)</f>
        <v/>
      </c>
      <c s="72" t="str">
        <f>IF('S.D.PASTE SHEET'!P1730="","",'S.D.PASTE SHEET'!P1730)</f>
        <v/>
      </c>
      <c s="72" t="str">
        <f>IF('S.D.PASTE SHEET'!Q1730="","",'S.D.PASTE SHEET'!Q1730)</f>
        <v/>
      </c>
      <c s="72" t="str">
        <f>IF('S.D.PASTE SHEET'!R1730="","",'S.D.PASTE SHEET'!R1730)</f>
        <v/>
      </c>
      <c s="72" t="str">
        <f>IF('S.D.PASTE SHEET'!S1730="","",'S.D.PASTE SHEET'!S1730)</f>
        <v/>
      </c>
      <c s="72" t="str">
        <f>IF('S.D.PASTE SHEET'!T1730="","",'S.D.PASTE SHEET'!T1730)</f>
        <v/>
      </c>
      <c s="72" t="str">
        <f>IF('S.D.PASTE SHEET'!U1730="","",'S.D.PASTE SHEET'!U1730)</f>
        <v/>
      </c>
      <c s="72" t="str">
        <f>IF('S.D.PASTE SHEET'!V1730="","",'S.D.PASTE SHEET'!V1730)</f>
        <v/>
      </c>
      <c s="72" t="str">
        <f>IF('S.D.PASTE SHEET'!W1730="","",'S.D.PASTE SHEET'!W1730)</f>
        <v/>
      </c>
      <c s="72" t="str">
        <f>IF('S.D.PASTE SHEET'!X1730="","",'S.D.PASTE SHEET'!X1730)</f>
        <v/>
      </c>
      <c s="72" t="str">
        <f>IF('S.D.PASTE SHEET'!Y1730="","",'S.D.PASTE SHEET'!Y1730)</f>
        <v/>
      </c>
      <c s="72" t="str">
        <f>IF('S.D.PASTE SHEET'!Z1730="","",'S.D.PASTE SHEET'!Z1730)</f>
        <v/>
      </c>
      <c s="72" t="str">
        <f>IF('S.D.PASTE SHEET'!AA1730="","",'S.D.PASTE SHEET'!AA1730)</f>
        <v/>
      </c>
      <c s="72" t="str">
        <f>IF('S.D.PASTE SHEET'!AB1730="","",'S.D.PASTE SHEET'!AB1730)</f>
        <v/>
      </c>
      <c s="72" t="str">
        <f>IF('S.D.PASTE SHEET'!AC1730="","",'S.D.PASTE SHEET'!AC1730)</f>
        <v/>
      </c>
      <c s="72" t="str">
        <f>IF('S.D.PASTE SHEET'!AD1730="","",'S.D.PASTE SHEET'!AD1730)</f>
        <v/>
      </c>
      <c s="74"/>
      <c s="70" t="str">
        <f>IF(AK1730="","",IF(AK1730&gt;0,COUNT($AG$2:AG1730),""))</f>
        <v/>
      </c>
      <c s="75" t="str">
        <f t="shared" si="833"/>
        <v/>
      </c>
      <c s="75" t="str">
        <f t="shared" si="834"/>
        <v/>
      </c>
      <c s="75" t="str">
        <f t="shared" si="835"/>
        <v/>
      </c>
      <c s="73" t="str">
        <f t="shared" si="836"/>
        <v/>
      </c>
      <c s="75" t="str">
        <f t="shared" si="837"/>
        <v/>
      </c>
      <c s="75" t="str">
        <f t="shared" si="838"/>
        <v/>
      </c>
      <c s="75" t="str">
        <f t="shared" si="839"/>
        <v/>
      </c>
      <c s="75" t="str">
        <f t="shared" si="840"/>
        <v/>
      </c>
      <c s="75" t="str">
        <f t="shared" si="841"/>
        <v/>
      </c>
      <c s="73" t="str">
        <f t="shared" si="842"/>
        <v/>
      </c>
      <c s="75" t="str">
        <f t="shared" si="843"/>
        <v/>
      </c>
      <c s="75" t="str">
        <f t="shared" si="844"/>
        <v/>
      </c>
      <c s="75" t="str">
        <f t="shared" si="845"/>
        <v/>
      </c>
      <c s="75" t="str">
        <f t="shared" si="846"/>
        <v/>
      </c>
      <c s="75" t="str">
        <f t="shared" si="847"/>
        <v/>
      </c>
      <c s="75" t="str">
        <f t="shared" si="848"/>
        <v/>
      </c>
      <c s="70"/>
      <c s="70" t="str">
        <f>IF(BC1730="","",IF(BC1730&gt;0,COUNT($AY$2:AY1730),""))</f>
        <v/>
      </c>
      <c s="76" t="str">
        <f t="shared" si="849"/>
        <v/>
      </c>
      <c s="76" t="str">
        <f t="shared" si="850"/>
        <v/>
      </c>
      <c s="76" t="str">
        <f t="shared" si="851"/>
        <v/>
      </c>
      <c s="73" t="str">
        <f t="shared" si="852"/>
        <v/>
      </c>
      <c s="76" t="str">
        <f t="shared" si="853"/>
        <v/>
      </c>
      <c s="76" t="str">
        <f t="shared" si="854"/>
        <v/>
      </c>
      <c s="76" t="str">
        <f t="shared" si="855"/>
        <v/>
      </c>
      <c s="76" t="str">
        <f t="shared" si="856"/>
        <v/>
      </c>
      <c s="76" t="str">
        <f t="shared" si="857"/>
        <v/>
      </c>
      <c s="73" t="str">
        <f t="shared" si="858"/>
        <v/>
      </c>
      <c s="76" t="str">
        <f t="shared" si="859"/>
        <v/>
      </c>
      <c s="76" t="str">
        <f t="shared" si="860"/>
        <v/>
      </c>
      <c s="76" t="str">
        <f t="shared" si="861"/>
        <v/>
      </c>
      <c s="76" t="str">
        <f t="shared" si="862"/>
        <v/>
      </c>
      <c s="76" t="str">
        <f t="shared" si="863"/>
        <v/>
      </c>
      <c s="76" t="str">
        <f t="shared" si="86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1" spans="1:157" ht="15.75" customHeight="1">
      <c r="A1731" s="72" t="str">
        <f>IF('S.D.PASTE SHEET'!A1731="","",'S.D.PASTE SHEET'!A1731)</f>
        <v/>
      </c>
      <c s="72" t="str">
        <f>IF('S.D.PASTE SHEET'!B1731="","",'S.D.PASTE SHEET'!B1731)</f>
        <v/>
      </c>
      <c s="72" t="str">
        <f>IF('S.D.PASTE SHEET'!C1731="","",'S.D.PASTE SHEET'!C1731)</f>
        <v/>
      </c>
      <c s="73" t="str">
        <f>IF('S.D.PASTE SHEET'!D1731="","",'S.D.PASTE SHEET'!D1731)</f>
        <v/>
      </c>
      <c s="72" t="str">
        <f>IF('S.D.PASTE SHEET'!E1731="","",UPPER('S.D.PASTE SHEET'!E1731))</f>
        <v/>
      </c>
      <c s="72" t="str">
        <f>IF('S.D.PASTE SHEET'!F1731="","",'S.D.PASTE SHEET'!F1731)</f>
        <v/>
      </c>
      <c s="72" t="str">
        <f>IF('S.D.PASTE SHEET'!G1731="","",UPPER('S.D.PASTE SHEET'!G1731))</f>
        <v/>
      </c>
      <c s="72" t="str">
        <f>IF('S.D.PASTE SHEET'!H1731="","",UPPER('S.D.PASTE SHEET'!H1731))</f>
        <v/>
      </c>
      <c s="72" t="str">
        <f>IF('S.D.PASTE SHEET'!I1731="","",'S.D.PASTE SHEET'!I1731)</f>
        <v/>
      </c>
      <c s="73" t="str">
        <f>IF('S.D.PASTE SHEET'!J1731="","",'S.D.PASTE SHEET'!J1731)</f>
        <v/>
      </c>
      <c s="72" t="str">
        <f>IF('S.D.PASTE SHEET'!K1731="","",'S.D.PASTE SHEET'!K1731)</f>
        <v/>
      </c>
      <c s="72" t="str">
        <f>IF('S.D.PASTE SHEET'!L1731="","",'S.D.PASTE SHEET'!L1731)</f>
        <v/>
      </c>
      <c s="72" t="str">
        <f>IF('S.D.PASTE SHEET'!M1731="","",'S.D.PASTE SHEET'!M1731)</f>
        <v/>
      </c>
      <c s="72" t="str">
        <f>IF('S.D.PASTE SHEET'!N1731="","",'S.D.PASTE SHEET'!N1731)</f>
        <v/>
      </c>
      <c s="72" t="str">
        <f>IF('S.D.PASTE SHEET'!O1731="","",'S.D.PASTE SHEET'!O1731)</f>
        <v/>
      </c>
      <c s="72" t="str">
        <f>IF('S.D.PASTE SHEET'!P1731="","",'S.D.PASTE SHEET'!P1731)</f>
        <v/>
      </c>
      <c s="72" t="str">
        <f>IF('S.D.PASTE SHEET'!Q1731="","",'S.D.PASTE SHEET'!Q1731)</f>
        <v/>
      </c>
      <c s="72" t="str">
        <f>IF('S.D.PASTE SHEET'!R1731="","",'S.D.PASTE SHEET'!R1731)</f>
        <v/>
      </c>
      <c s="72" t="str">
        <f>IF('S.D.PASTE SHEET'!S1731="","",'S.D.PASTE SHEET'!S1731)</f>
        <v/>
      </c>
      <c s="72" t="str">
        <f>IF('S.D.PASTE SHEET'!T1731="","",'S.D.PASTE SHEET'!T1731)</f>
        <v/>
      </c>
      <c s="72" t="str">
        <f>IF('S.D.PASTE SHEET'!U1731="","",'S.D.PASTE SHEET'!U1731)</f>
        <v/>
      </c>
      <c s="72" t="str">
        <f>IF('S.D.PASTE SHEET'!V1731="","",'S.D.PASTE SHEET'!V1731)</f>
        <v/>
      </c>
      <c s="72" t="str">
        <f>IF('S.D.PASTE SHEET'!W1731="","",'S.D.PASTE SHEET'!W1731)</f>
        <v/>
      </c>
      <c s="72" t="str">
        <f>IF('S.D.PASTE SHEET'!X1731="","",'S.D.PASTE SHEET'!X1731)</f>
        <v/>
      </c>
      <c s="72" t="str">
        <f>IF('S.D.PASTE SHEET'!Y1731="","",'S.D.PASTE SHEET'!Y1731)</f>
        <v/>
      </c>
      <c s="72" t="str">
        <f>IF('S.D.PASTE SHEET'!Z1731="","",'S.D.PASTE SHEET'!Z1731)</f>
        <v/>
      </c>
      <c s="72" t="str">
        <f>IF('S.D.PASTE SHEET'!AA1731="","",'S.D.PASTE SHEET'!AA1731)</f>
        <v/>
      </c>
      <c s="72" t="str">
        <f>IF('S.D.PASTE SHEET'!AB1731="","",'S.D.PASTE SHEET'!AB1731)</f>
        <v/>
      </c>
      <c s="72" t="str">
        <f>IF('S.D.PASTE SHEET'!AC1731="","",'S.D.PASTE SHEET'!AC1731)</f>
        <v/>
      </c>
      <c s="72" t="str">
        <f>IF('S.D.PASTE SHEET'!AD1731="","",'S.D.PASTE SHEET'!AD1731)</f>
        <v/>
      </c>
      <c s="74"/>
      <c s="70" t="str">
        <f>IF(AK1731="","",IF(AK1731&gt;0,COUNT($AG$2:AG1731),""))</f>
        <v/>
      </c>
      <c s="75" t="str">
        <f t="shared" si="865" ref="AG1731:AG1794">IF(AND($AJ$1=12,$A1731=12),$A1731,"")</f>
        <v/>
      </c>
      <c s="75" t="str">
        <f t="shared" si="866" ref="AH1731:AH1794">IF(AND($AJ$1=12,$A1731=12),$B1731,"")</f>
        <v/>
      </c>
      <c s="75" t="str">
        <f t="shared" si="867" ref="AI1731:AI1794">IF(AND($AJ$1=12,$A1731=12),C1731,"")</f>
        <v/>
      </c>
      <c s="73" t="str">
        <f t="shared" si="868" ref="AJ1731:AJ1794">IF(AND($AJ$1=12,$A1731=12),$D1731,"")</f>
        <v/>
      </c>
      <c s="75" t="str">
        <f t="shared" si="869" ref="AK1731:AK1794">IF(AND($AJ$1=12,$A1731=12),$E1731,"")</f>
        <v/>
      </c>
      <c s="75" t="str">
        <f t="shared" si="870" ref="AL1731:AL1794">IF(AND($AJ$1=12,$A1731=12),$F1731,"")</f>
        <v/>
      </c>
      <c s="75" t="str">
        <f t="shared" si="871" ref="AM1731:AM1794">IF(AND($AJ$1=12,$A1731=12),$G1731,"")</f>
        <v/>
      </c>
      <c s="75" t="str">
        <f t="shared" si="872" ref="AN1731:AN1794">IF(AND($AJ$1=12,$A1731=12),$H1731,"")</f>
        <v/>
      </c>
      <c s="75" t="str">
        <f t="shared" si="873" ref="AO1731:AO1794">IF(AND($AJ$1=12,$A1731=12),$I1731,"")</f>
        <v/>
      </c>
      <c s="73" t="str">
        <f t="shared" si="874" ref="AP1731:AP1794">IF(AND($AJ$1=12,$A1731=12),$J1731,"")</f>
        <v/>
      </c>
      <c s="75" t="str">
        <f t="shared" si="875" ref="AQ1731:AQ1794">IF(AND($AJ$1=12,$A1731=12),$K1731,"")</f>
        <v/>
      </c>
      <c s="75" t="str">
        <f t="shared" si="876" ref="AR1731:AR1794">IF(AND($AJ$1=12,$A1731=12),$L1731,"")</f>
        <v/>
      </c>
      <c s="75" t="str">
        <f t="shared" si="877" ref="AS1731:AS1794">IF(AND($AJ$1=12,$A1731=12),$M1731,"")</f>
        <v/>
      </c>
      <c s="75" t="str">
        <f t="shared" si="878" ref="AT1731:AT1794">IF(AND($AJ$1=12,$A1731=12),$N1731,"")</f>
        <v/>
      </c>
      <c s="75" t="str">
        <f t="shared" si="879" ref="AU1731:AU1794">IF(AND($AJ$1=12,$A1731=12),$O1731,"")</f>
        <v/>
      </c>
      <c s="75" t="str">
        <f t="shared" si="880" ref="AV1731:AV1794">IF(AND($AJ$1=12,$A1731=12),$P1731,"")</f>
        <v/>
      </c>
      <c s="70"/>
      <c s="70" t="str">
        <f>IF(BC1731="","",IF(BC1731&gt;0,COUNT($AY$2:AY1731),""))</f>
        <v/>
      </c>
      <c s="76" t="str">
        <f t="shared" si="881" ref="AY1731:AY1794">IF(AND($BB$1=12,$A1731=12,$BC$1=$B1731),$A1731,"")</f>
        <v/>
      </c>
      <c s="76" t="str">
        <f t="shared" si="882" ref="AZ1731:AZ1794">IF(AND($BB$1=12,$A1731=12,$BC$1=$B1731),$B1731,"")</f>
        <v/>
      </c>
      <c s="76" t="str">
        <f t="shared" si="883" ref="BA1731:BA1794">IF(AND($BB$1=12,$A1731=12,$BC$1=$B1731),$C1731,"")</f>
        <v/>
      </c>
      <c s="73" t="str">
        <f t="shared" si="884" ref="BB1731:BB1794">IF(AND($BB$1=12,$A1731=12,$BC$1=$B1731),$D1731,"")</f>
        <v/>
      </c>
      <c s="76" t="str">
        <f t="shared" si="885" ref="BC1731:BC1794">IF(AND($BB$1=12,$A1731=12,$BC$1=$B1731),$E1731,"")</f>
        <v/>
      </c>
      <c s="76" t="str">
        <f t="shared" si="886" ref="BD1731:BD1794">IF(AND($BB$1=12,$A1731=12,$BC$1=$B1731),$F1731,"")</f>
        <v/>
      </c>
      <c s="76" t="str">
        <f t="shared" si="887" ref="BE1731:BE1794">IF(AND($BB$1=12,$A1731=12,$BC$1=$B1731),$G1731,"")</f>
        <v/>
      </c>
      <c s="76" t="str">
        <f t="shared" si="888" ref="BF1731:BF1794">IF(AND($BB$1=12,$A1731=12,$BC$1=$B1731),$H1731,"")</f>
        <v/>
      </c>
      <c s="76" t="str">
        <f t="shared" si="889" ref="BG1731:BG1794">IF(AND($BB$1=12,$A1731=12,$BC$1=$B1731),$I1731,"")</f>
        <v/>
      </c>
      <c s="73" t="str">
        <f t="shared" si="890" ref="BH1731:BH1794">IF(AND($BB$1=12,$A1731=12,$BC$1=$B1731),$J1731,"")</f>
        <v/>
      </c>
      <c s="76" t="str">
        <f t="shared" si="891" ref="BI1731:BI1794">IF(AND($BB$1=12,$A1731=12,$BC$1=$B1731),$K1731,"")</f>
        <v/>
      </c>
      <c s="76" t="str">
        <f t="shared" si="892" ref="BJ1731:BJ1794">IF(AND($BB$1=12,$A1731=12,$BC$1=$B1731),$L1731,"")</f>
        <v/>
      </c>
      <c s="76" t="str">
        <f t="shared" si="893" ref="BK1731:BK1794">IF(AND($BB$1=12,$A1731=12,$BC$1=$B1731),$M1731,"")</f>
        <v/>
      </c>
      <c s="76" t="str">
        <f t="shared" si="894" ref="BL1731:BL1794">IF(AND($BB$1=12,$A1731=12,$BC$1=$B1731),$N1731,"")</f>
        <v/>
      </c>
      <c s="76" t="str">
        <f t="shared" si="895" ref="BM1731:BM1794">IF(AND($BB$1=12,$A1731=12,$BC$1=$B1731),$O1731,"")</f>
        <v/>
      </c>
      <c s="76" t="str">
        <f t="shared" si="896" ref="BN1731:BN1794">IF(AND($BB$1=12,$A1731=12,$BC$1=$B1731),$P1731,"")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2" spans="1:157" ht="15.75" customHeight="1">
      <c r="A1732" s="72" t="str">
        <f>IF('S.D.PASTE SHEET'!A1732="","",'S.D.PASTE SHEET'!A1732)</f>
        <v/>
      </c>
      <c s="72" t="str">
        <f>IF('S.D.PASTE SHEET'!B1732="","",'S.D.PASTE SHEET'!B1732)</f>
        <v/>
      </c>
      <c s="72" t="str">
        <f>IF('S.D.PASTE SHEET'!C1732="","",'S.D.PASTE SHEET'!C1732)</f>
        <v/>
      </c>
      <c s="73" t="str">
        <f>IF('S.D.PASTE SHEET'!D1732="","",'S.D.PASTE SHEET'!D1732)</f>
        <v/>
      </c>
      <c s="72" t="str">
        <f>IF('S.D.PASTE SHEET'!E1732="","",UPPER('S.D.PASTE SHEET'!E1732))</f>
        <v/>
      </c>
      <c s="72" t="str">
        <f>IF('S.D.PASTE SHEET'!F1732="","",'S.D.PASTE SHEET'!F1732)</f>
        <v/>
      </c>
      <c s="72" t="str">
        <f>IF('S.D.PASTE SHEET'!G1732="","",UPPER('S.D.PASTE SHEET'!G1732))</f>
        <v/>
      </c>
      <c s="72" t="str">
        <f>IF('S.D.PASTE SHEET'!H1732="","",UPPER('S.D.PASTE SHEET'!H1732))</f>
        <v/>
      </c>
      <c s="72" t="str">
        <f>IF('S.D.PASTE SHEET'!I1732="","",'S.D.PASTE SHEET'!I1732)</f>
        <v/>
      </c>
      <c s="73" t="str">
        <f>IF('S.D.PASTE SHEET'!J1732="","",'S.D.PASTE SHEET'!J1732)</f>
        <v/>
      </c>
      <c s="72" t="str">
        <f>IF('S.D.PASTE SHEET'!K1732="","",'S.D.PASTE SHEET'!K1732)</f>
        <v/>
      </c>
      <c s="72" t="str">
        <f>IF('S.D.PASTE SHEET'!L1732="","",'S.D.PASTE SHEET'!L1732)</f>
        <v/>
      </c>
      <c s="72" t="str">
        <f>IF('S.D.PASTE SHEET'!M1732="","",'S.D.PASTE SHEET'!M1732)</f>
        <v/>
      </c>
      <c s="72" t="str">
        <f>IF('S.D.PASTE SHEET'!N1732="","",'S.D.PASTE SHEET'!N1732)</f>
        <v/>
      </c>
      <c s="72" t="str">
        <f>IF('S.D.PASTE SHEET'!O1732="","",'S.D.PASTE SHEET'!O1732)</f>
        <v/>
      </c>
      <c s="72" t="str">
        <f>IF('S.D.PASTE SHEET'!P1732="","",'S.D.PASTE SHEET'!P1732)</f>
        <v/>
      </c>
      <c s="72" t="str">
        <f>IF('S.D.PASTE SHEET'!Q1732="","",'S.D.PASTE SHEET'!Q1732)</f>
        <v/>
      </c>
      <c s="72" t="str">
        <f>IF('S.D.PASTE SHEET'!R1732="","",'S.D.PASTE SHEET'!R1732)</f>
        <v/>
      </c>
      <c s="72" t="str">
        <f>IF('S.D.PASTE SHEET'!S1732="","",'S.D.PASTE SHEET'!S1732)</f>
        <v/>
      </c>
      <c s="72" t="str">
        <f>IF('S.D.PASTE SHEET'!T1732="","",'S.D.PASTE SHEET'!T1732)</f>
        <v/>
      </c>
      <c s="72" t="str">
        <f>IF('S.D.PASTE SHEET'!U1732="","",'S.D.PASTE SHEET'!U1732)</f>
        <v/>
      </c>
      <c s="72" t="str">
        <f>IF('S.D.PASTE SHEET'!V1732="","",'S.D.PASTE SHEET'!V1732)</f>
        <v/>
      </c>
      <c s="72" t="str">
        <f>IF('S.D.PASTE SHEET'!W1732="","",'S.D.PASTE SHEET'!W1732)</f>
        <v/>
      </c>
      <c s="72" t="str">
        <f>IF('S.D.PASTE SHEET'!X1732="","",'S.D.PASTE SHEET'!X1732)</f>
        <v/>
      </c>
      <c s="72" t="str">
        <f>IF('S.D.PASTE SHEET'!Y1732="","",'S.D.PASTE SHEET'!Y1732)</f>
        <v/>
      </c>
      <c s="72" t="str">
        <f>IF('S.D.PASTE SHEET'!Z1732="","",'S.D.PASTE SHEET'!Z1732)</f>
        <v/>
      </c>
      <c s="72" t="str">
        <f>IF('S.D.PASTE SHEET'!AA1732="","",'S.D.PASTE SHEET'!AA1732)</f>
        <v/>
      </c>
      <c s="72" t="str">
        <f>IF('S.D.PASTE SHEET'!AB1732="","",'S.D.PASTE SHEET'!AB1732)</f>
        <v/>
      </c>
      <c s="72" t="str">
        <f>IF('S.D.PASTE SHEET'!AC1732="","",'S.D.PASTE SHEET'!AC1732)</f>
        <v/>
      </c>
      <c s="72" t="str">
        <f>IF('S.D.PASTE SHEET'!AD1732="","",'S.D.PASTE SHEET'!AD1732)</f>
        <v/>
      </c>
      <c s="74"/>
      <c s="70" t="str">
        <f>IF(AK1732="","",IF(AK1732&gt;0,COUNT($AG$2:AG1732),""))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IF(BC1732="","",IF(BC1732&gt;0,COUNT($AY$2:AY1732),""))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3" spans="1:157" ht="15.75" customHeight="1">
      <c r="A1733" s="72" t="str">
        <f>IF('S.D.PASTE SHEET'!A1733="","",'S.D.PASTE SHEET'!A1733)</f>
        <v/>
      </c>
      <c s="72" t="str">
        <f>IF('S.D.PASTE SHEET'!B1733="","",'S.D.PASTE SHEET'!B1733)</f>
        <v/>
      </c>
      <c s="72" t="str">
        <f>IF('S.D.PASTE SHEET'!C1733="","",'S.D.PASTE SHEET'!C1733)</f>
        <v/>
      </c>
      <c s="73" t="str">
        <f>IF('S.D.PASTE SHEET'!D1733="","",'S.D.PASTE SHEET'!D1733)</f>
        <v/>
      </c>
      <c s="72" t="str">
        <f>IF('S.D.PASTE SHEET'!E1733="","",UPPER('S.D.PASTE SHEET'!E1733))</f>
        <v/>
      </c>
      <c s="72" t="str">
        <f>IF('S.D.PASTE SHEET'!F1733="","",'S.D.PASTE SHEET'!F1733)</f>
        <v/>
      </c>
      <c s="72" t="str">
        <f>IF('S.D.PASTE SHEET'!G1733="","",UPPER('S.D.PASTE SHEET'!G1733))</f>
        <v/>
      </c>
      <c s="72" t="str">
        <f>IF('S.D.PASTE SHEET'!H1733="","",UPPER('S.D.PASTE SHEET'!H1733))</f>
        <v/>
      </c>
      <c s="72" t="str">
        <f>IF('S.D.PASTE SHEET'!I1733="","",'S.D.PASTE SHEET'!I1733)</f>
        <v/>
      </c>
      <c s="73" t="str">
        <f>IF('S.D.PASTE SHEET'!J1733="","",'S.D.PASTE SHEET'!J1733)</f>
        <v/>
      </c>
      <c s="72" t="str">
        <f>IF('S.D.PASTE SHEET'!K1733="","",'S.D.PASTE SHEET'!K1733)</f>
        <v/>
      </c>
      <c s="72" t="str">
        <f>IF('S.D.PASTE SHEET'!L1733="","",'S.D.PASTE SHEET'!L1733)</f>
        <v/>
      </c>
      <c s="72" t="str">
        <f>IF('S.D.PASTE SHEET'!M1733="","",'S.D.PASTE SHEET'!M1733)</f>
        <v/>
      </c>
      <c s="72" t="str">
        <f>IF('S.D.PASTE SHEET'!N1733="","",'S.D.PASTE SHEET'!N1733)</f>
        <v/>
      </c>
      <c s="72" t="str">
        <f>IF('S.D.PASTE SHEET'!O1733="","",'S.D.PASTE SHEET'!O1733)</f>
        <v/>
      </c>
      <c s="72" t="str">
        <f>IF('S.D.PASTE SHEET'!P1733="","",'S.D.PASTE SHEET'!P1733)</f>
        <v/>
      </c>
      <c s="72" t="str">
        <f>IF('S.D.PASTE SHEET'!Q1733="","",'S.D.PASTE SHEET'!Q1733)</f>
        <v/>
      </c>
      <c s="72" t="str">
        <f>IF('S.D.PASTE SHEET'!R1733="","",'S.D.PASTE SHEET'!R1733)</f>
        <v/>
      </c>
      <c s="72" t="str">
        <f>IF('S.D.PASTE SHEET'!S1733="","",'S.D.PASTE SHEET'!S1733)</f>
        <v/>
      </c>
      <c s="72" t="str">
        <f>IF('S.D.PASTE SHEET'!T1733="","",'S.D.PASTE SHEET'!T1733)</f>
        <v/>
      </c>
      <c s="72" t="str">
        <f>IF('S.D.PASTE SHEET'!U1733="","",'S.D.PASTE SHEET'!U1733)</f>
        <v/>
      </c>
      <c s="72" t="str">
        <f>IF('S.D.PASTE SHEET'!V1733="","",'S.D.PASTE SHEET'!V1733)</f>
        <v/>
      </c>
      <c s="72" t="str">
        <f>IF('S.D.PASTE SHEET'!W1733="","",'S.D.PASTE SHEET'!W1733)</f>
        <v/>
      </c>
      <c s="72" t="str">
        <f>IF('S.D.PASTE SHEET'!X1733="","",'S.D.PASTE SHEET'!X1733)</f>
        <v/>
      </c>
      <c s="72" t="str">
        <f>IF('S.D.PASTE SHEET'!Y1733="","",'S.D.PASTE SHEET'!Y1733)</f>
        <v/>
      </c>
      <c s="72" t="str">
        <f>IF('S.D.PASTE SHEET'!Z1733="","",'S.D.PASTE SHEET'!Z1733)</f>
        <v/>
      </c>
      <c s="72" t="str">
        <f>IF('S.D.PASTE SHEET'!AA1733="","",'S.D.PASTE SHEET'!AA1733)</f>
        <v/>
      </c>
      <c s="72" t="str">
        <f>IF('S.D.PASTE SHEET'!AB1733="","",'S.D.PASTE SHEET'!AB1733)</f>
        <v/>
      </c>
      <c s="72" t="str">
        <f>IF('S.D.PASTE SHEET'!AC1733="","",'S.D.PASTE SHEET'!AC1733)</f>
        <v/>
      </c>
      <c s="72" t="str">
        <f>IF('S.D.PASTE SHEET'!AD1733="","",'S.D.PASTE SHEET'!AD1733)</f>
        <v/>
      </c>
      <c s="74"/>
      <c s="70" t="str">
        <f>IF(AK1733="","",IF(AK1733&gt;0,COUNT($AG$2:AG1733),""))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IF(BC1733="","",IF(BC1733&gt;0,COUNT($AY$2:AY1733),""))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4" spans="1:157" ht="15.75" customHeight="1">
      <c r="A1734" s="72" t="str">
        <f>IF('S.D.PASTE SHEET'!A1734="","",'S.D.PASTE SHEET'!A1734)</f>
        <v/>
      </c>
      <c s="72" t="str">
        <f>IF('S.D.PASTE SHEET'!B1734="","",'S.D.PASTE SHEET'!B1734)</f>
        <v/>
      </c>
      <c s="72" t="str">
        <f>IF('S.D.PASTE SHEET'!C1734="","",'S.D.PASTE SHEET'!C1734)</f>
        <v/>
      </c>
      <c s="73" t="str">
        <f>IF('S.D.PASTE SHEET'!D1734="","",'S.D.PASTE SHEET'!D1734)</f>
        <v/>
      </c>
      <c s="72" t="str">
        <f>IF('S.D.PASTE SHEET'!E1734="","",UPPER('S.D.PASTE SHEET'!E1734))</f>
        <v/>
      </c>
      <c s="72" t="str">
        <f>IF('S.D.PASTE SHEET'!F1734="","",'S.D.PASTE SHEET'!F1734)</f>
        <v/>
      </c>
      <c s="72" t="str">
        <f>IF('S.D.PASTE SHEET'!G1734="","",UPPER('S.D.PASTE SHEET'!G1734))</f>
        <v/>
      </c>
      <c s="72" t="str">
        <f>IF('S.D.PASTE SHEET'!H1734="","",UPPER('S.D.PASTE SHEET'!H1734))</f>
        <v/>
      </c>
      <c s="72" t="str">
        <f>IF('S.D.PASTE SHEET'!I1734="","",'S.D.PASTE SHEET'!I1734)</f>
        <v/>
      </c>
      <c s="73" t="str">
        <f>IF('S.D.PASTE SHEET'!J1734="","",'S.D.PASTE SHEET'!J1734)</f>
        <v/>
      </c>
      <c s="72" t="str">
        <f>IF('S.D.PASTE SHEET'!K1734="","",'S.D.PASTE SHEET'!K1734)</f>
        <v/>
      </c>
      <c s="72" t="str">
        <f>IF('S.D.PASTE SHEET'!L1734="","",'S.D.PASTE SHEET'!L1734)</f>
        <v/>
      </c>
      <c s="72" t="str">
        <f>IF('S.D.PASTE SHEET'!M1734="","",'S.D.PASTE SHEET'!M1734)</f>
        <v/>
      </c>
      <c s="72" t="str">
        <f>IF('S.D.PASTE SHEET'!N1734="","",'S.D.PASTE SHEET'!N1734)</f>
        <v/>
      </c>
      <c s="72" t="str">
        <f>IF('S.D.PASTE SHEET'!O1734="","",'S.D.PASTE SHEET'!O1734)</f>
        <v/>
      </c>
      <c s="72" t="str">
        <f>IF('S.D.PASTE SHEET'!P1734="","",'S.D.PASTE SHEET'!P1734)</f>
        <v/>
      </c>
      <c s="72" t="str">
        <f>IF('S.D.PASTE SHEET'!Q1734="","",'S.D.PASTE SHEET'!Q1734)</f>
        <v/>
      </c>
      <c s="72" t="str">
        <f>IF('S.D.PASTE SHEET'!R1734="","",'S.D.PASTE SHEET'!R1734)</f>
        <v/>
      </c>
      <c s="72" t="str">
        <f>IF('S.D.PASTE SHEET'!S1734="","",'S.D.PASTE SHEET'!S1734)</f>
        <v/>
      </c>
      <c s="72" t="str">
        <f>IF('S.D.PASTE SHEET'!T1734="","",'S.D.PASTE SHEET'!T1734)</f>
        <v/>
      </c>
      <c s="72" t="str">
        <f>IF('S.D.PASTE SHEET'!U1734="","",'S.D.PASTE SHEET'!U1734)</f>
        <v/>
      </c>
      <c s="72" t="str">
        <f>IF('S.D.PASTE SHEET'!V1734="","",'S.D.PASTE SHEET'!V1734)</f>
        <v/>
      </c>
      <c s="72" t="str">
        <f>IF('S.D.PASTE SHEET'!W1734="","",'S.D.PASTE SHEET'!W1734)</f>
        <v/>
      </c>
      <c s="72" t="str">
        <f>IF('S.D.PASTE SHEET'!X1734="","",'S.D.PASTE SHEET'!X1734)</f>
        <v/>
      </c>
      <c s="72" t="str">
        <f>IF('S.D.PASTE SHEET'!Y1734="","",'S.D.PASTE SHEET'!Y1734)</f>
        <v/>
      </c>
      <c s="72" t="str">
        <f>IF('S.D.PASTE SHEET'!Z1734="","",'S.D.PASTE SHEET'!Z1734)</f>
        <v/>
      </c>
      <c s="72" t="str">
        <f>IF('S.D.PASTE SHEET'!AA1734="","",'S.D.PASTE SHEET'!AA1734)</f>
        <v/>
      </c>
      <c s="72" t="str">
        <f>IF('S.D.PASTE SHEET'!AB1734="","",'S.D.PASTE SHEET'!AB1734)</f>
        <v/>
      </c>
      <c s="72" t="str">
        <f>IF('S.D.PASTE SHEET'!AC1734="","",'S.D.PASTE SHEET'!AC1734)</f>
        <v/>
      </c>
      <c s="72" t="str">
        <f>IF('S.D.PASTE SHEET'!AD1734="","",'S.D.PASTE SHEET'!AD1734)</f>
        <v/>
      </c>
      <c s="74"/>
      <c s="70" t="str">
        <f>IF(AK1734="","",IF(AK1734&gt;0,COUNT($AG$2:AG1734),""))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IF(BC1734="","",IF(BC1734&gt;0,COUNT($AY$2:AY1734),""))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5" spans="1:157" ht="15.75" customHeight="1">
      <c r="A1735" s="72" t="str">
        <f>IF('S.D.PASTE SHEET'!A1735="","",'S.D.PASTE SHEET'!A1735)</f>
        <v/>
      </c>
      <c s="72" t="str">
        <f>IF('S.D.PASTE SHEET'!B1735="","",'S.D.PASTE SHEET'!B1735)</f>
        <v/>
      </c>
      <c s="72" t="str">
        <f>IF('S.D.PASTE SHEET'!C1735="","",'S.D.PASTE SHEET'!C1735)</f>
        <v/>
      </c>
      <c s="73" t="str">
        <f>IF('S.D.PASTE SHEET'!D1735="","",'S.D.PASTE SHEET'!D1735)</f>
        <v/>
      </c>
      <c s="72" t="str">
        <f>IF('S.D.PASTE SHEET'!E1735="","",UPPER('S.D.PASTE SHEET'!E1735))</f>
        <v/>
      </c>
      <c s="72" t="str">
        <f>IF('S.D.PASTE SHEET'!F1735="","",'S.D.PASTE SHEET'!F1735)</f>
        <v/>
      </c>
      <c s="72" t="str">
        <f>IF('S.D.PASTE SHEET'!G1735="","",UPPER('S.D.PASTE SHEET'!G1735))</f>
        <v/>
      </c>
      <c s="72" t="str">
        <f>IF('S.D.PASTE SHEET'!H1735="","",UPPER('S.D.PASTE SHEET'!H1735))</f>
        <v/>
      </c>
      <c s="72" t="str">
        <f>IF('S.D.PASTE SHEET'!I1735="","",'S.D.PASTE SHEET'!I1735)</f>
        <v/>
      </c>
      <c s="73" t="str">
        <f>IF('S.D.PASTE SHEET'!J1735="","",'S.D.PASTE SHEET'!J1735)</f>
        <v/>
      </c>
      <c s="72" t="str">
        <f>IF('S.D.PASTE SHEET'!K1735="","",'S.D.PASTE SHEET'!K1735)</f>
        <v/>
      </c>
      <c s="72" t="str">
        <f>IF('S.D.PASTE SHEET'!L1735="","",'S.D.PASTE SHEET'!L1735)</f>
        <v/>
      </c>
      <c s="72" t="str">
        <f>IF('S.D.PASTE SHEET'!M1735="","",'S.D.PASTE SHEET'!M1735)</f>
        <v/>
      </c>
      <c s="72" t="str">
        <f>IF('S.D.PASTE SHEET'!N1735="","",'S.D.PASTE SHEET'!N1735)</f>
        <v/>
      </c>
      <c s="72" t="str">
        <f>IF('S.D.PASTE SHEET'!O1735="","",'S.D.PASTE SHEET'!O1735)</f>
        <v/>
      </c>
      <c s="72" t="str">
        <f>IF('S.D.PASTE SHEET'!P1735="","",'S.D.PASTE SHEET'!P1735)</f>
        <v/>
      </c>
      <c s="72" t="str">
        <f>IF('S.D.PASTE SHEET'!Q1735="","",'S.D.PASTE SHEET'!Q1735)</f>
        <v/>
      </c>
      <c s="72" t="str">
        <f>IF('S.D.PASTE SHEET'!R1735="","",'S.D.PASTE SHEET'!R1735)</f>
        <v/>
      </c>
      <c s="72" t="str">
        <f>IF('S.D.PASTE SHEET'!S1735="","",'S.D.PASTE SHEET'!S1735)</f>
        <v/>
      </c>
      <c s="72" t="str">
        <f>IF('S.D.PASTE SHEET'!T1735="","",'S.D.PASTE SHEET'!T1735)</f>
        <v/>
      </c>
      <c s="72" t="str">
        <f>IF('S.D.PASTE SHEET'!U1735="","",'S.D.PASTE SHEET'!U1735)</f>
        <v/>
      </c>
      <c s="72" t="str">
        <f>IF('S.D.PASTE SHEET'!V1735="","",'S.D.PASTE SHEET'!V1735)</f>
        <v/>
      </c>
      <c s="72" t="str">
        <f>IF('S.D.PASTE SHEET'!W1735="","",'S.D.PASTE SHEET'!W1735)</f>
        <v/>
      </c>
      <c s="72" t="str">
        <f>IF('S.D.PASTE SHEET'!X1735="","",'S.D.PASTE SHEET'!X1735)</f>
        <v/>
      </c>
      <c s="72" t="str">
        <f>IF('S.D.PASTE SHEET'!Y1735="","",'S.D.PASTE SHEET'!Y1735)</f>
        <v/>
      </c>
      <c s="72" t="str">
        <f>IF('S.D.PASTE SHEET'!Z1735="","",'S.D.PASTE SHEET'!Z1735)</f>
        <v/>
      </c>
      <c s="72" t="str">
        <f>IF('S.D.PASTE SHEET'!AA1735="","",'S.D.PASTE SHEET'!AA1735)</f>
        <v/>
      </c>
      <c s="72" t="str">
        <f>IF('S.D.PASTE SHEET'!AB1735="","",'S.D.PASTE SHEET'!AB1735)</f>
        <v/>
      </c>
      <c s="72" t="str">
        <f>IF('S.D.PASTE SHEET'!AC1735="","",'S.D.PASTE SHEET'!AC1735)</f>
        <v/>
      </c>
      <c s="72" t="str">
        <f>IF('S.D.PASTE SHEET'!AD1735="","",'S.D.PASTE SHEET'!AD1735)</f>
        <v/>
      </c>
      <c s="74"/>
      <c s="70" t="str">
        <f>IF(AK1735="","",IF(AK1735&gt;0,COUNT($AG$2:AG1735),""))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IF(BC1735="","",IF(BC1735&gt;0,COUNT($AY$2:AY1735),""))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6" spans="1:157" ht="15.75" customHeight="1">
      <c r="A1736" s="72" t="str">
        <f>IF('S.D.PASTE SHEET'!A1736="","",'S.D.PASTE SHEET'!A1736)</f>
        <v/>
      </c>
      <c s="72" t="str">
        <f>IF('S.D.PASTE SHEET'!B1736="","",'S.D.PASTE SHEET'!B1736)</f>
        <v/>
      </c>
      <c s="72" t="str">
        <f>IF('S.D.PASTE SHEET'!C1736="","",'S.D.PASTE SHEET'!C1736)</f>
        <v/>
      </c>
      <c s="73" t="str">
        <f>IF('S.D.PASTE SHEET'!D1736="","",'S.D.PASTE SHEET'!D1736)</f>
        <v/>
      </c>
      <c s="72" t="str">
        <f>IF('S.D.PASTE SHEET'!E1736="","",UPPER('S.D.PASTE SHEET'!E1736))</f>
        <v/>
      </c>
      <c s="72" t="str">
        <f>IF('S.D.PASTE SHEET'!F1736="","",'S.D.PASTE SHEET'!F1736)</f>
        <v/>
      </c>
      <c s="72" t="str">
        <f>IF('S.D.PASTE SHEET'!G1736="","",UPPER('S.D.PASTE SHEET'!G1736))</f>
        <v/>
      </c>
      <c s="72" t="str">
        <f>IF('S.D.PASTE SHEET'!H1736="","",UPPER('S.D.PASTE SHEET'!H1736))</f>
        <v/>
      </c>
      <c s="72" t="str">
        <f>IF('S.D.PASTE SHEET'!I1736="","",'S.D.PASTE SHEET'!I1736)</f>
        <v/>
      </c>
      <c s="73" t="str">
        <f>IF('S.D.PASTE SHEET'!J1736="","",'S.D.PASTE SHEET'!J1736)</f>
        <v/>
      </c>
      <c s="72" t="str">
        <f>IF('S.D.PASTE SHEET'!K1736="","",'S.D.PASTE SHEET'!K1736)</f>
        <v/>
      </c>
      <c s="72" t="str">
        <f>IF('S.D.PASTE SHEET'!L1736="","",'S.D.PASTE SHEET'!L1736)</f>
        <v/>
      </c>
      <c s="72" t="str">
        <f>IF('S.D.PASTE SHEET'!M1736="","",'S.D.PASTE SHEET'!M1736)</f>
        <v/>
      </c>
      <c s="72" t="str">
        <f>IF('S.D.PASTE SHEET'!N1736="","",'S.D.PASTE SHEET'!N1736)</f>
        <v/>
      </c>
      <c s="72" t="str">
        <f>IF('S.D.PASTE SHEET'!O1736="","",'S.D.PASTE SHEET'!O1736)</f>
        <v/>
      </c>
      <c s="72" t="str">
        <f>IF('S.D.PASTE SHEET'!P1736="","",'S.D.PASTE SHEET'!P1736)</f>
        <v/>
      </c>
      <c s="72" t="str">
        <f>IF('S.D.PASTE SHEET'!Q1736="","",'S.D.PASTE SHEET'!Q1736)</f>
        <v/>
      </c>
      <c s="72" t="str">
        <f>IF('S.D.PASTE SHEET'!R1736="","",'S.D.PASTE SHEET'!R1736)</f>
        <v/>
      </c>
      <c s="72" t="str">
        <f>IF('S.D.PASTE SHEET'!S1736="","",'S.D.PASTE SHEET'!S1736)</f>
        <v/>
      </c>
      <c s="72" t="str">
        <f>IF('S.D.PASTE SHEET'!T1736="","",'S.D.PASTE SHEET'!T1736)</f>
        <v/>
      </c>
      <c s="72" t="str">
        <f>IF('S.D.PASTE SHEET'!U1736="","",'S.D.PASTE SHEET'!U1736)</f>
        <v/>
      </c>
      <c s="72" t="str">
        <f>IF('S.D.PASTE SHEET'!V1736="","",'S.D.PASTE SHEET'!V1736)</f>
        <v/>
      </c>
      <c s="72" t="str">
        <f>IF('S.D.PASTE SHEET'!W1736="","",'S.D.PASTE SHEET'!W1736)</f>
        <v/>
      </c>
      <c s="72" t="str">
        <f>IF('S.D.PASTE SHEET'!X1736="","",'S.D.PASTE SHEET'!X1736)</f>
        <v/>
      </c>
      <c s="72" t="str">
        <f>IF('S.D.PASTE SHEET'!Y1736="","",'S.D.PASTE SHEET'!Y1736)</f>
        <v/>
      </c>
      <c s="72" t="str">
        <f>IF('S.D.PASTE SHEET'!Z1736="","",'S.D.PASTE SHEET'!Z1736)</f>
        <v/>
      </c>
      <c s="72" t="str">
        <f>IF('S.D.PASTE SHEET'!AA1736="","",'S.D.PASTE SHEET'!AA1736)</f>
        <v/>
      </c>
      <c s="72" t="str">
        <f>IF('S.D.PASTE SHEET'!AB1736="","",'S.D.PASTE SHEET'!AB1736)</f>
        <v/>
      </c>
      <c s="72" t="str">
        <f>IF('S.D.PASTE SHEET'!AC1736="","",'S.D.PASTE SHEET'!AC1736)</f>
        <v/>
      </c>
      <c s="72" t="str">
        <f>IF('S.D.PASTE SHEET'!AD1736="","",'S.D.PASTE SHEET'!AD1736)</f>
        <v/>
      </c>
      <c s="74"/>
      <c s="70" t="str">
        <f>IF(AK1736="","",IF(AK1736&gt;0,COUNT($AG$2:AG1736),""))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IF(BC1736="","",IF(BC1736&gt;0,COUNT($AY$2:AY1736),""))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7" spans="1:157" ht="15.75" customHeight="1">
      <c r="A1737" s="72" t="str">
        <f>IF('S.D.PASTE SHEET'!A1737="","",'S.D.PASTE SHEET'!A1737)</f>
        <v/>
      </c>
      <c s="72" t="str">
        <f>IF('S.D.PASTE SHEET'!B1737="","",'S.D.PASTE SHEET'!B1737)</f>
        <v/>
      </c>
      <c s="72" t="str">
        <f>IF('S.D.PASTE SHEET'!C1737="","",'S.D.PASTE SHEET'!C1737)</f>
        <v/>
      </c>
      <c s="73" t="str">
        <f>IF('S.D.PASTE SHEET'!D1737="","",'S.D.PASTE SHEET'!D1737)</f>
        <v/>
      </c>
      <c s="72" t="str">
        <f>IF('S.D.PASTE SHEET'!E1737="","",UPPER('S.D.PASTE SHEET'!E1737))</f>
        <v/>
      </c>
      <c s="72" t="str">
        <f>IF('S.D.PASTE SHEET'!F1737="","",'S.D.PASTE SHEET'!F1737)</f>
        <v/>
      </c>
      <c s="72" t="str">
        <f>IF('S.D.PASTE SHEET'!G1737="","",UPPER('S.D.PASTE SHEET'!G1737))</f>
        <v/>
      </c>
      <c s="72" t="str">
        <f>IF('S.D.PASTE SHEET'!H1737="","",UPPER('S.D.PASTE SHEET'!H1737))</f>
        <v/>
      </c>
      <c s="72" t="str">
        <f>IF('S.D.PASTE SHEET'!I1737="","",'S.D.PASTE SHEET'!I1737)</f>
        <v/>
      </c>
      <c s="73" t="str">
        <f>IF('S.D.PASTE SHEET'!J1737="","",'S.D.PASTE SHEET'!J1737)</f>
        <v/>
      </c>
      <c s="72" t="str">
        <f>IF('S.D.PASTE SHEET'!K1737="","",'S.D.PASTE SHEET'!K1737)</f>
        <v/>
      </c>
      <c s="72" t="str">
        <f>IF('S.D.PASTE SHEET'!L1737="","",'S.D.PASTE SHEET'!L1737)</f>
        <v/>
      </c>
      <c s="72" t="str">
        <f>IF('S.D.PASTE SHEET'!M1737="","",'S.D.PASTE SHEET'!M1737)</f>
        <v/>
      </c>
      <c s="72" t="str">
        <f>IF('S.D.PASTE SHEET'!N1737="","",'S.D.PASTE SHEET'!N1737)</f>
        <v/>
      </c>
      <c s="72" t="str">
        <f>IF('S.D.PASTE SHEET'!O1737="","",'S.D.PASTE SHEET'!O1737)</f>
        <v/>
      </c>
      <c s="72" t="str">
        <f>IF('S.D.PASTE SHEET'!P1737="","",'S.D.PASTE SHEET'!P1737)</f>
        <v/>
      </c>
      <c s="72" t="str">
        <f>IF('S.D.PASTE SHEET'!Q1737="","",'S.D.PASTE SHEET'!Q1737)</f>
        <v/>
      </c>
      <c s="72" t="str">
        <f>IF('S.D.PASTE SHEET'!R1737="","",'S.D.PASTE SHEET'!R1737)</f>
        <v/>
      </c>
      <c s="72" t="str">
        <f>IF('S.D.PASTE SHEET'!S1737="","",'S.D.PASTE SHEET'!S1737)</f>
        <v/>
      </c>
      <c s="72" t="str">
        <f>IF('S.D.PASTE SHEET'!T1737="","",'S.D.PASTE SHEET'!T1737)</f>
        <v/>
      </c>
      <c s="72" t="str">
        <f>IF('S.D.PASTE SHEET'!U1737="","",'S.D.PASTE SHEET'!U1737)</f>
        <v/>
      </c>
      <c s="72" t="str">
        <f>IF('S.D.PASTE SHEET'!V1737="","",'S.D.PASTE SHEET'!V1737)</f>
        <v/>
      </c>
      <c s="72" t="str">
        <f>IF('S.D.PASTE SHEET'!W1737="","",'S.D.PASTE SHEET'!W1737)</f>
        <v/>
      </c>
      <c s="72" t="str">
        <f>IF('S.D.PASTE SHEET'!X1737="","",'S.D.PASTE SHEET'!X1737)</f>
        <v/>
      </c>
      <c s="72" t="str">
        <f>IF('S.D.PASTE SHEET'!Y1737="","",'S.D.PASTE SHEET'!Y1737)</f>
        <v/>
      </c>
      <c s="72" t="str">
        <f>IF('S.D.PASTE SHEET'!Z1737="","",'S.D.PASTE SHEET'!Z1737)</f>
        <v/>
      </c>
      <c s="72" t="str">
        <f>IF('S.D.PASTE SHEET'!AA1737="","",'S.D.PASTE SHEET'!AA1737)</f>
        <v/>
      </c>
      <c s="72" t="str">
        <f>IF('S.D.PASTE SHEET'!AB1737="","",'S.D.PASTE SHEET'!AB1737)</f>
        <v/>
      </c>
      <c s="72" t="str">
        <f>IF('S.D.PASTE SHEET'!AC1737="","",'S.D.PASTE SHEET'!AC1737)</f>
        <v/>
      </c>
      <c s="72" t="str">
        <f>IF('S.D.PASTE SHEET'!AD1737="","",'S.D.PASTE SHEET'!AD1737)</f>
        <v/>
      </c>
      <c s="74"/>
      <c s="70" t="str">
        <f>IF(AK1737="","",IF(AK1737&gt;0,COUNT($AG$2:AG1737),""))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IF(BC1737="","",IF(BC1737&gt;0,COUNT($AY$2:AY1737),""))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8" spans="1:157" ht="15.75" customHeight="1">
      <c r="A1738" s="72" t="str">
        <f>IF('S.D.PASTE SHEET'!A1738="","",'S.D.PASTE SHEET'!A1738)</f>
        <v/>
      </c>
      <c s="72" t="str">
        <f>IF('S.D.PASTE SHEET'!B1738="","",'S.D.PASTE SHEET'!B1738)</f>
        <v/>
      </c>
      <c s="72" t="str">
        <f>IF('S.D.PASTE SHEET'!C1738="","",'S.D.PASTE SHEET'!C1738)</f>
        <v/>
      </c>
      <c s="73" t="str">
        <f>IF('S.D.PASTE SHEET'!D1738="","",'S.D.PASTE SHEET'!D1738)</f>
        <v/>
      </c>
      <c s="72" t="str">
        <f>IF('S.D.PASTE SHEET'!E1738="","",UPPER('S.D.PASTE SHEET'!E1738))</f>
        <v/>
      </c>
      <c s="72" t="str">
        <f>IF('S.D.PASTE SHEET'!F1738="","",'S.D.PASTE SHEET'!F1738)</f>
        <v/>
      </c>
      <c s="72" t="str">
        <f>IF('S.D.PASTE SHEET'!G1738="","",UPPER('S.D.PASTE SHEET'!G1738))</f>
        <v/>
      </c>
      <c s="72" t="str">
        <f>IF('S.D.PASTE SHEET'!H1738="","",UPPER('S.D.PASTE SHEET'!H1738))</f>
        <v/>
      </c>
      <c s="72" t="str">
        <f>IF('S.D.PASTE SHEET'!I1738="","",'S.D.PASTE SHEET'!I1738)</f>
        <v/>
      </c>
      <c s="73" t="str">
        <f>IF('S.D.PASTE SHEET'!J1738="","",'S.D.PASTE SHEET'!J1738)</f>
        <v/>
      </c>
      <c s="72" t="str">
        <f>IF('S.D.PASTE SHEET'!K1738="","",'S.D.PASTE SHEET'!K1738)</f>
        <v/>
      </c>
      <c s="72" t="str">
        <f>IF('S.D.PASTE SHEET'!L1738="","",'S.D.PASTE SHEET'!L1738)</f>
        <v/>
      </c>
      <c s="72" t="str">
        <f>IF('S.D.PASTE SHEET'!M1738="","",'S.D.PASTE SHEET'!M1738)</f>
        <v/>
      </c>
      <c s="72" t="str">
        <f>IF('S.D.PASTE SHEET'!N1738="","",'S.D.PASTE SHEET'!N1738)</f>
        <v/>
      </c>
      <c s="72" t="str">
        <f>IF('S.D.PASTE SHEET'!O1738="","",'S.D.PASTE SHEET'!O1738)</f>
        <v/>
      </c>
      <c s="72" t="str">
        <f>IF('S.D.PASTE SHEET'!P1738="","",'S.D.PASTE SHEET'!P1738)</f>
        <v/>
      </c>
      <c s="72" t="str">
        <f>IF('S.D.PASTE SHEET'!Q1738="","",'S.D.PASTE SHEET'!Q1738)</f>
        <v/>
      </c>
      <c s="72" t="str">
        <f>IF('S.D.PASTE SHEET'!R1738="","",'S.D.PASTE SHEET'!R1738)</f>
        <v/>
      </c>
      <c s="72" t="str">
        <f>IF('S.D.PASTE SHEET'!S1738="","",'S.D.PASTE SHEET'!S1738)</f>
        <v/>
      </c>
      <c s="72" t="str">
        <f>IF('S.D.PASTE SHEET'!T1738="","",'S.D.PASTE SHEET'!T1738)</f>
        <v/>
      </c>
      <c s="72" t="str">
        <f>IF('S.D.PASTE SHEET'!U1738="","",'S.D.PASTE SHEET'!U1738)</f>
        <v/>
      </c>
      <c s="72" t="str">
        <f>IF('S.D.PASTE SHEET'!V1738="","",'S.D.PASTE SHEET'!V1738)</f>
        <v/>
      </c>
      <c s="72" t="str">
        <f>IF('S.D.PASTE SHEET'!W1738="","",'S.D.PASTE SHEET'!W1738)</f>
        <v/>
      </c>
      <c s="72" t="str">
        <f>IF('S.D.PASTE SHEET'!X1738="","",'S.D.PASTE SHEET'!X1738)</f>
        <v/>
      </c>
      <c s="72" t="str">
        <f>IF('S.D.PASTE SHEET'!Y1738="","",'S.D.PASTE SHEET'!Y1738)</f>
        <v/>
      </c>
      <c s="72" t="str">
        <f>IF('S.D.PASTE SHEET'!Z1738="","",'S.D.PASTE SHEET'!Z1738)</f>
        <v/>
      </c>
      <c s="72" t="str">
        <f>IF('S.D.PASTE SHEET'!AA1738="","",'S.D.PASTE SHEET'!AA1738)</f>
        <v/>
      </c>
      <c s="72" t="str">
        <f>IF('S.D.PASTE SHEET'!AB1738="","",'S.D.PASTE SHEET'!AB1738)</f>
        <v/>
      </c>
      <c s="72" t="str">
        <f>IF('S.D.PASTE SHEET'!AC1738="","",'S.D.PASTE SHEET'!AC1738)</f>
        <v/>
      </c>
      <c s="72" t="str">
        <f>IF('S.D.PASTE SHEET'!AD1738="","",'S.D.PASTE SHEET'!AD1738)</f>
        <v/>
      </c>
      <c s="74"/>
      <c s="70" t="str">
        <f>IF(AK1738="","",IF(AK1738&gt;0,COUNT($AG$2:AG1738),""))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IF(BC1738="","",IF(BC1738&gt;0,COUNT($AY$2:AY1738),""))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39" spans="1:157" ht="15.75" customHeight="1">
      <c r="A1739" s="72" t="str">
        <f>IF('S.D.PASTE SHEET'!A1739="","",'S.D.PASTE SHEET'!A1739)</f>
        <v/>
      </c>
      <c s="72" t="str">
        <f>IF('S.D.PASTE SHEET'!B1739="","",'S.D.PASTE SHEET'!B1739)</f>
        <v/>
      </c>
      <c s="72" t="str">
        <f>IF('S.D.PASTE SHEET'!C1739="","",'S.D.PASTE SHEET'!C1739)</f>
        <v/>
      </c>
      <c s="73" t="str">
        <f>IF('S.D.PASTE SHEET'!D1739="","",'S.D.PASTE SHEET'!D1739)</f>
        <v/>
      </c>
      <c s="72" t="str">
        <f>IF('S.D.PASTE SHEET'!E1739="","",UPPER('S.D.PASTE SHEET'!E1739))</f>
        <v/>
      </c>
      <c s="72" t="str">
        <f>IF('S.D.PASTE SHEET'!F1739="","",'S.D.PASTE SHEET'!F1739)</f>
        <v/>
      </c>
      <c s="72" t="str">
        <f>IF('S.D.PASTE SHEET'!G1739="","",UPPER('S.D.PASTE SHEET'!G1739))</f>
        <v/>
      </c>
      <c s="72" t="str">
        <f>IF('S.D.PASTE SHEET'!H1739="","",UPPER('S.D.PASTE SHEET'!H1739))</f>
        <v/>
      </c>
      <c s="72" t="str">
        <f>IF('S.D.PASTE SHEET'!I1739="","",'S.D.PASTE SHEET'!I1739)</f>
        <v/>
      </c>
      <c s="73" t="str">
        <f>IF('S.D.PASTE SHEET'!J1739="","",'S.D.PASTE SHEET'!J1739)</f>
        <v/>
      </c>
      <c s="72" t="str">
        <f>IF('S.D.PASTE SHEET'!K1739="","",'S.D.PASTE SHEET'!K1739)</f>
        <v/>
      </c>
      <c s="72" t="str">
        <f>IF('S.D.PASTE SHEET'!L1739="","",'S.D.PASTE SHEET'!L1739)</f>
        <v/>
      </c>
      <c s="72" t="str">
        <f>IF('S.D.PASTE SHEET'!M1739="","",'S.D.PASTE SHEET'!M1739)</f>
        <v/>
      </c>
      <c s="72" t="str">
        <f>IF('S.D.PASTE SHEET'!N1739="","",'S.D.PASTE SHEET'!N1739)</f>
        <v/>
      </c>
      <c s="72" t="str">
        <f>IF('S.D.PASTE SHEET'!O1739="","",'S.D.PASTE SHEET'!O1739)</f>
        <v/>
      </c>
      <c s="72" t="str">
        <f>IF('S.D.PASTE SHEET'!P1739="","",'S.D.PASTE SHEET'!P1739)</f>
        <v/>
      </c>
      <c s="72" t="str">
        <f>IF('S.D.PASTE SHEET'!Q1739="","",'S.D.PASTE SHEET'!Q1739)</f>
        <v/>
      </c>
      <c s="72" t="str">
        <f>IF('S.D.PASTE SHEET'!R1739="","",'S.D.PASTE SHEET'!R1739)</f>
        <v/>
      </c>
      <c s="72" t="str">
        <f>IF('S.D.PASTE SHEET'!S1739="","",'S.D.PASTE SHEET'!S1739)</f>
        <v/>
      </c>
      <c s="72" t="str">
        <f>IF('S.D.PASTE SHEET'!T1739="","",'S.D.PASTE SHEET'!T1739)</f>
        <v/>
      </c>
      <c s="72" t="str">
        <f>IF('S.D.PASTE SHEET'!U1739="","",'S.D.PASTE SHEET'!U1739)</f>
        <v/>
      </c>
      <c s="72" t="str">
        <f>IF('S.D.PASTE SHEET'!V1739="","",'S.D.PASTE SHEET'!V1739)</f>
        <v/>
      </c>
      <c s="72" t="str">
        <f>IF('S.D.PASTE SHEET'!W1739="","",'S.D.PASTE SHEET'!W1739)</f>
        <v/>
      </c>
      <c s="72" t="str">
        <f>IF('S.D.PASTE SHEET'!X1739="","",'S.D.PASTE SHEET'!X1739)</f>
        <v/>
      </c>
      <c s="72" t="str">
        <f>IF('S.D.PASTE SHEET'!Y1739="","",'S.D.PASTE SHEET'!Y1739)</f>
        <v/>
      </c>
      <c s="72" t="str">
        <f>IF('S.D.PASTE SHEET'!Z1739="","",'S.D.PASTE SHEET'!Z1739)</f>
        <v/>
      </c>
      <c s="72" t="str">
        <f>IF('S.D.PASTE SHEET'!AA1739="","",'S.D.PASTE SHEET'!AA1739)</f>
        <v/>
      </c>
      <c s="72" t="str">
        <f>IF('S.D.PASTE SHEET'!AB1739="","",'S.D.PASTE SHEET'!AB1739)</f>
        <v/>
      </c>
      <c s="72" t="str">
        <f>IF('S.D.PASTE SHEET'!AC1739="","",'S.D.PASTE SHEET'!AC1739)</f>
        <v/>
      </c>
      <c s="72" t="str">
        <f>IF('S.D.PASTE SHEET'!AD1739="","",'S.D.PASTE SHEET'!AD1739)</f>
        <v/>
      </c>
      <c s="74"/>
      <c s="70" t="str">
        <f>IF(AK1739="","",IF(AK1739&gt;0,COUNT($AG$2:AG1739),""))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IF(BC1739="","",IF(BC1739&gt;0,COUNT($AY$2:AY1739),""))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0" spans="1:157" ht="15.75" customHeight="1">
      <c r="A1740" s="72" t="str">
        <f>IF('S.D.PASTE SHEET'!A1740="","",'S.D.PASTE SHEET'!A1740)</f>
        <v/>
      </c>
      <c s="72" t="str">
        <f>IF('S.D.PASTE SHEET'!B1740="","",'S.D.PASTE SHEET'!B1740)</f>
        <v/>
      </c>
      <c s="72" t="str">
        <f>IF('S.D.PASTE SHEET'!C1740="","",'S.D.PASTE SHEET'!C1740)</f>
        <v/>
      </c>
      <c s="73" t="str">
        <f>IF('S.D.PASTE SHEET'!D1740="","",'S.D.PASTE SHEET'!D1740)</f>
        <v/>
      </c>
      <c s="72" t="str">
        <f>IF('S.D.PASTE SHEET'!E1740="","",UPPER('S.D.PASTE SHEET'!E1740))</f>
        <v/>
      </c>
      <c s="72" t="str">
        <f>IF('S.D.PASTE SHEET'!F1740="","",'S.D.PASTE SHEET'!F1740)</f>
        <v/>
      </c>
      <c s="72" t="str">
        <f>IF('S.D.PASTE SHEET'!G1740="","",UPPER('S.D.PASTE SHEET'!G1740))</f>
        <v/>
      </c>
      <c s="72" t="str">
        <f>IF('S.D.PASTE SHEET'!H1740="","",UPPER('S.D.PASTE SHEET'!H1740))</f>
        <v/>
      </c>
      <c s="72" t="str">
        <f>IF('S.D.PASTE SHEET'!I1740="","",'S.D.PASTE SHEET'!I1740)</f>
        <v/>
      </c>
      <c s="73" t="str">
        <f>IF('S.D.PASTE SHEET'!J1740="","",'S.D.PASTE SHEET'!J1740)</f>
        <v/>
      </c>
      <c s="72" t="str">
        <f>IF('S.D.PASTE SHEET'!K1740="","",'S.D.PASTE SHEET'!K1740)</f>
        <v/>
      </c>
      <c s="72" t="str">
        <f>IF('S.D.PASTE SHEET'!L1740="","",'S.D.PASTE SHEET'!L1740)</f>
        <v/>
      </c>
      <c s="72" t="str">
        <f>IF('S.D.PASTE SHEET'!M1740="","",'S.D.PASTE SHEET'!M1740)</f>
        <v/>
      </c>
      <c s="72" t="str">
        <f>IF('S.D.PASTE SHEET'!N1740="","",'S.D.PASTE SHEET'!N1740)</f>
        <v/>
      </c>
      <c s="72" t="str">
        <f>IF('S.D.PASTE SHEET'!O1740="","",'S.D.PASTE SHEET'!O1740)</f>
        <v/>
      </c>
      <c s="72" t="str">
        <f>IF('S.D.PASTE SHEET'!P1740="","",'S.D.PASTE SHEET'!P1740)</f>
        <v/>
      </c>
      <c s="72" t="str">
        <f>IF('S.D.PASTE SHEET'!Q1740="","",'S.D.PASTE SHEET'!Q1740)</f>
        <v/>
      </c>
      <c s="72" t="str">
        <f>IF('S.D.PASTE SHEET'!R1740="","",'S.D.PASTE SHEET'!R1740)</f>
        <v/>
      </c>
      <c s="72" t="str">
        <f>IF('S.D.PASTE SHEET'!S1740="","",'S.D.PASTE SHEET'!S1740)</f>
        <v/>
      </c>
      <c s="72" t="str">
        <f>IF('S.D.PASTE SHEET'!T1740="","",'S.D.PASTE SHEET'!T1740)</f>
        <v/>
      </c>
      <c s="72" t="str">
        <f>IF('S.D.PASTE SHEET'!U1740="","",'S.D.PASTE SHEET'!U1740)</f>
        <v/>
      </c>
      <c s="72" t="str">
        <f>IF('S.D.PASTE SHEET'!V1740="","",'S.D.PASTE SHEET'!V1740)</f>
        <v/>
      </c>
      <c s="72" t="str">
        <f>IF('S.D.PASTE SHEET'!W1740="","",'S.D.PASTE SHEET'!W1740)</f>
        <v/>
      </c>
      <c s="72" t="str">
        <f>IF('S.D.PASTE SHEET'!X1740="","",'S.D.PASTE SHEET'!X1740)</f>
        <v/>
      </c>
      <c s="72" t="str">
        <f>IF('S.D.PASTE SHEET'!Y1740="","",'S.D.PASTE SHEET'!Y1740)</f>
        <v/>
      </c>
      <c s="72" t="str">
        <f>IF('S.D.PASTE SHEET'!Z1740="","",'S.D.PASTE SHEET'!Z1740)</f>
        <v/>
      </c>
      <c s="72" t="str">
        <f>IF('S.D.PASTE SHEET'!AA1740="","",'S.D.PASTE SHEET'!AA1740)</f>
        <v/>
      </c>
      <c s="72" t="str">
        <f>IF('S.D.PASTE SHEET'!AB1740="","",'S.D.PASTE SHEET'!AB1740)</f>
        <v/>
      </c>
      <c s="72" t="str">
        <f>IF('S.D.PASTE SHEET'!AC1740="","",'S.D.PASTE SHEET'!AC1740)</f>
        <v/>
      </c>
      <c s="72" t="str">
        <f>IF('S.D.PASTE SHEET'!AD1740="","",'S.D.PASTE SHEET'!AD1740)</f>
        <v/>
      </c>
      <c s="74"/>
      <c s="70" t="str">
        <f>IF(AK1740="","",IF(AK1740&gt;0,COUNT($AG$2:AG1740),""))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IF(BC1740="","",IF(BC1740&gt;0,COUNT($AY$2:AY1740),""))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1" spans="1:157" ht="15.75" customHeight="1">
      <c r="A1741" s="72" t="str">
        <f>IF('S.D.PASTE SHEET'!A1741="","",'S.D.PASTE SHEET'!A1741)</f>
        <v/>
      </c>
      <c s="72" t="str">
        <f>IF('S.D.PASTE SHEET'!B1741="","",'S.D.PASTE SHEET'!B1741)</f>
        <v/>
      </c>
      <c s="72" t="str">
        <f>IF('S.D.PASTE SHEET'!C1741="","",'S.D.PASTE SHEET'!C1741)</f>
        <v/>
      </c>
      <c s="73" t="str">
        <f>IF('S.D.PASTE SHEET'!D1741="","",'S.D.PASTE SHEET'!D1741)</f>
        <v/>
      </c>
      <c s="72" t="str">
        <f>IF('S.D.PASTE SHEET'!E1741="","",UPPER('S.D.PASTE SHEET'!E1741))</f>
        <v/>
      </c>
      <c s="72" t="str">
        <f>IF('S.D.PASTE SHEET'!F1741="","",'S.D.PASTE SHEET'!F1741)</f>
        <v/>
      </c>
      <c s="72" t="str">
        <f>IF('S.D.PASTE SHEET'!G1741="","",UPPER('S.D.PASTE SHEET'!G1741))</f>
        <v/>
      </c>
      <c s="72" t="str">
        <f>IF('S.D.PASTE SHEET'!H1741="","",UPPER('S.D.PASTE SHEET'!H1741))</f>
        <v/>
      </c>
      <c s="72" t="str">
        <f>IF('S.D.PASTE SHEET'!I1741="","",'S.D.PASTE SHEET'!I1741)</f>
        <v/>
      </c>
      <c s="73" t="str">
        <f>IF('S.D.PASTE SHEET'!J1741="","",'S.D.PASTE SHEET'!J1741)</f>
        <v/>
      </c>
      <c s="72" t="str">
        <f>IF('S.D.PASTE SHEET'!K1741="","",'S.D.PASTE SHEET'!K1741)</f>
        <v/>
      </c>
      <c s="72" t="str">
        <f>IF('S.D.PASTE SHEET'!L1741="","",'S.D.PASTE SHEET'!L1741)</f>
        <v/>
      </c>
      <c s="72" t="str">
        <f>IF('S.D.PASTE SHEET'!M1741="","",'S.D.PASTE SHEET'!M1741)</f>
        <v/>
      </c>
      <c s="72" t="str">
        <f>IF('S.D.PASTE SHEET'!N1741="","",'S.D.PASTE SHEET'!N1741)</f>
        <v/>
      </c>
      <c s="72" t="str">
        <f>IF('S.D.PASTE SHEET'!O1741="","",'S.D.PASTE SHEET'!O1741)</f>
        <v/>
      </c>
      <c s="72" t="str">
        <f>IF('S.D.PASTE SHEET'!P1741="","",'S.D.PASTE SHEET'!P1741)</f>
        <v/>
      </c>
      <c s="72" t="str">
        <f>IF('S.D.PASTE SHEET'!Q1741="","",'S.D.PASTE SHEET'!Q1741)</f>
        <v/>
      </c>
      <c s="72" t="str">
        <f>IF('S.D.PASTE SHEET'!R1741="","",'S.D.PASTE SHEET'!R1741)</f>
        <v/>
      </c>
      <c s="72" t="str">
        <f>IF('S.D.PASTE SHEET'!S1741="","",'S.D.PASTE SHEET'!S1741)</f>
        <v/>
      </c>
      <c s="72" t="str">
        <f>IF('S.D.PASTE SHEET'!T1741="","",'S.D.PASTE SHEET'!T1741)</f>
        <v/>
      </c>
      <c s="72" t="str">
        <f>IF('S.D.PASTE SHEET'!U1741="","",'S.D.PASTE SHEET'!U1741)</f>
        <v/>
      </c>
      <c s="72" t="str">
        <f>IF('S.D.PASTE SHEET'!V1741="","",'S.D.PASTE SHEET'!V1741)</f>
        <v/>
      </c>
      <c s="72" t="str">
        <f>IF('S.D.PASTE SHEET'!W1741="","",'S.D.PASTE SHEET'!W1741)</f>
        <v/>
      </c>
      <c s="72" t="str">
        <f>IF('S.D.PASTE SHEET'!X1741="","",'S.D.PASTE SHEET'!X1741)</f>
        <v/>
      </c>
      <c s="72" t="str">
        <f>IF('S.D.PASTE SHEET'!Y1741="","",'S.D.PASTE SHEET'!Y1741)</f>
        <v/>
      </c>
      <c s="72" t="str">
        <f>IF('S.D.PASTE SHEET'!Z1741="","",'S.D.PASTE SHEET'!Z1741)</f>
        <v/>
      </c>
      <c s="72" t="str">
        <f>IF('S.D.PASTE SHEET'!AA1741="","",'S.D.PASTE SHEET'!AA1741)</f>
        <v/>
      </c>
      <c s="72" t="str">
        <f>IF('S.D.PASTE SHEET'!AB1741="","",'S.D.PASTE SHEET'!AB1741)</f>
        <v/>
      </c>
      <c s="72" t="str">
        <f>IF('S.D.PASTE SHEET'!AC1741="","",'S.D.PASTE SHEET'!AC1741)</f>
        <v/>
      </c>
      <c s="72" t="str">
        <f>IF('S.D.PASTE SHEET'!AD1741="","",'S.D.PASTE SHEET'!AD1741)</f>
        <v/>
      </c>
      <c s="74"/>
      <c s="70" t="str">
        <f>IF(AK1741="","",IF(AK1741&gt;0,COUNT($AG$2:AG1741),""))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IF(BC1741="","",IF(BC1741&gt;0,COUNT($AY$2:AY1741),""))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2" spans="1:157" ht="15.75" customHeight="1">
      <c r="A1742" s="72" t="str">
        <f>IF('S.D.PASTE SHEET'!A1742="","",'S.D.PASTE SHEET'!A1742)</f>
        <v/>
      </c>
      <c s="72" t="str">
        <f>IF('S.D.PASTE SHEET'!B1742="","",'S.D.PASTE SHEET'!B1742)</f>
        <v/>
      </c>
      <c s="72" t="str">
        <f>IF('S.D.PASTE SHEET'!C1742="","",'S.D.PASTE SHEET'!C1742)</f>
        <v/>
      </c>
      <c s="73" t="str">
        <f>IF('S.D.PASTE SHEET'!D1742="","",'S.D.PASTE SHEET'!D1742)</f>
        <v/>
      </c>
      <c s="72" t="str">
        <f>IF('S.D.PASTE SHEET'!E1742="","",UPPER('S.D.PASTE SHEET'!E1742))</f>
        <v/>
      </c>
      <c s="72" t="str">
        <f>IF('S.D.PASTE SHEET'!F1742="","",'S.D.PASTE SHEET'!F1742)</f>
        <v/>
      </c>
      <c s="72" t="str">
        <f>IF('S.D.PASTE SHEET'!G1742="","",UPPER('S.D.PASTE SHEET'!G1742))</f>
        <v/>
      </c>
      <c s="72" t="str">
        <f>IF('S.D.PASTE SHEET'!H1742="","",UPPER('S.D.PASTE SHEET'!H1742))</f>
        <v/>
      </c>
      <c s="72" t="str">
        <f>IF('S.D.PASTE SHEET'!I1742="","",'S.D.PASTE SHEET'!I1742)</f>
        <v/>
      </c>
      <c s="73" t="str">
        <f>IF('S.D.PASTE SHEET'!J1742="","",'S.D.PASTE SHEET'!J1742)</f>
        <v/>
      </c>
      <c s="72" t="str">
        <f>IF('S.D.PASTE SHEET'!K1742="","",'S.D.PASTE SHEET'!K1742)</f>
        <v/>
      </c>
      <c s="72" t="str">
        <f>IF('S.D.PASTE SHEET'!L1742="","",'S.D.PASTE SHEET'!L1742)</f>
        <v/>
      </c>
      <c s="72" t="str">
        <f>IF('S.D.PASTE SHEET'!M1742="","",'S.D.PASTE SHEET'!M1742)</f>
        <v/>
      </c>
      <c s="72" t="str">
        <f>IF('S.D.PASTE SHEET'!N1742="","",'S.D.PASTE SHEET'!N1742)</f>
        <v/>
      </c>
      <c s="72" t="str">
        <f>IF('S.D.PASTE SHEET'!O1742="","",'S.D.PASTE SHEET'!O1742)</f>
        <v/>
      </c>
      <c s="72" t="str">
        <f>IF('S.D.PASTE SHEET'!P1742="","",'S.D.PASTE SHEET'!P1742)</f>
        <v/>
      </c>
      <c s="72" t="str">
        <f>IF('S.D.PASTE SHEET'!Q1742="","",'S.D.PASTE SHEET'!Q1742)</f>
        <v/>
      </c>
      <c s="72" t="str">
        <f>IF('S.D.PASTE SHEET'!R1742="","",'S.D.PASTE SHEET'!R1742)</f>
        <v/>
      </c>
      <c s="72" t="str">
        <f>IF('S.D.PASTE SHEET'!S1742="","",'S.D.PASTE SHEET'!S1742)</f>
        <v/>
      </c>
      <c s="72" t="str">
        <f>IF('S.D.PASTE SHEET'!T1742="","",'S.D.PASTE SHEET'!T1742)</f>
        <v/>
      </c>
      <c s="72" t="str">
        <f>IF('S.D.PASTE SHEET'!U1742="","",'S.D.PASTE SHEET'!U1742)</f>
        <v/>
      </c>
      <c s="72" t="str">
        <f>IF('S.D.PASTE SHEET'!V1742="","",'S.D.PASTE SHEET'!V1742)</f>
        <v/>
      </c>
      <c s="72" t="str">
        <f>IF('S.D.PASTE SHEET'!W1742="","",'S.D.PASTE SHEET'!W1742)</f>
        <v/>
      </c>
      <c s="72" t="str">
        <f>IF('S.D.PASTE SHEET'!X1742="","",'S.D.PASTE SHEET'!X1742)</f>
        <v/>
      </c>
      <c s="72" t="str">
        <f>IF('S.D.PASTE SHEET'!Y1742="","",'S.D.PASTE SHEET'!Y1742)</f>
        <v/>
      </c>
      <c s="72" t="str">
        <f>IF('S.D.PASTE SHEET'!Z1742="","",'S.D.PASTE SHEET'!Z1742)</f>
        <v/>
      </c>
      <c s="72" t="str">
        <f>IF('S.D.PASTE SHEET'!AA1742="","",'S.D.PASTE SHEET'!AA1742)</f>
        <v/>
      </c>
      <c s="72" t="str">
        <f>IF('S.D.PASTE SHEET'!AB1742="","",'S.D.PASTE SHEET'!AB1742)</f>
        <v/>
      </c>
      <c s="72" t="str">
        <f>IF('S.D.PASTE SHEET'!AC1742="","",'S.D.PASTE SHEET'!AC1742)</f>
        <v/>
      </c>
      <c s="72" t="str">
        <f>IF('S.D.PASTE SHEET'!AD1742="","",'S.D.PASTE SHEET'!AD1742)</f>
        <v/>
      </c>
      <c s="74"/>
      <c s="70" t="str">
        <f>IF(AK1742="","",IF(AK1742&gt;0,COUNT($AG$2:AG1742),""))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IF(BC1742="","",IF(BC1742&gt;0,COUNT($AY$2:AY1742),""))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3" spans="1:157" ht="15.75" customHeight="1">
      <c r="A1743" s="72" t="str">
        <f>IF('S.D.PASTE SHEET'!A1743="","",'S.D.PASTE SHEET'!A1743)</f>
        <v/>
      </c>
      <c s="72" t="str">
        <f>IF('S.D.PASTE SHEET'!B1743="","",'S.D.PASTE SHEET'!B1743)</f>
        <v/>
      </c>
      <c s="72" t="str">
        <f>IF('S.D.PASTE SHEET'!C1743="","",'S.D.PASTE SHEET'!C1743)</f>
        <v/>
      </c>
      <c s="73" t="str">
        <f>IF('S.D.PASTE SHEET'!D1743="","",'S.D.PASTE SHEET'!D1743)</f>
        <v/>
      </c>
      <c s="72" t="str">
        <f>IF('S.D.PASTE SHEET'!E1743="","",UPPER('S.D.PASTE SHEET'!E1743))</f>
        <v/>
      </c>
      <c s="72" t="str">
        <f>IF('S.D.PASTE SHEET'!F1743="","",'S.D.PASTE SHEET'!F1743)</f>
        <v/>
      </c>
      <c s="72" t="str">
        <f>IF('S.D.PASTE SHEET'!G1743="","",UPPER('S.D.PASTE SHEET'!G1743))</f>
        <v/>
      </c>
      <c s="72" t="str">
        <f>IF('S.D.PASTE SHEET'!H1743="","",UPPER('S.D.PASTE SHEET'!H1743))</f>
        <v/>
      </c>
      <c s="72" t="str">
        <f>IF('S.D.PASTE SHEET'!I1743="","",'S.D.PASTE SHEET'!I1743)</f>
        <v/>
      </c>
      <c s="73" t="str">
        <f>IF('S.D.PASTE SHEET'!J1743="","",'S.D.PASTE SHEET'!J1743)</f>
        <v/>
      </c>
      <c s="72" t="str">
        <f>IF('S.D.PASTE SHEET'!K1743="","",'S.D.PASTE SHEET'!K1743)</f>
        <v/>
      </c>
      <c s="72" t="str">
        <f>IF('S.D.PASTE SHEET'!L1743="","",'S.D.PASTE SHEET'!L1743)</f>
        <v/>
      </c>
      <c s="72" t="str">
        <f>IF('S.D.PASTE SHEET'!M1743="","",'S.D.PASTE SHEET'!M1743)</f>
        <v/>
      </c>
      <c s="72" t="str">
        <f>IF('S.D.PASTE SHEET'!N1743="","",'S.D.PASTE SHEET'!N1743)</f>
        <v/>
      </c>
      <c s="72" t="str">
        <f>IF('S.D.PASTE SHEET'!O1743="","",'S.D.PASTE SHEET'!O1743)</f>
        <v/>
      </c>
      <c s="72" t="str">
        <f>IF('S.D.PASTE SHEET'!P1743="","",'S.D.PASTE SHEET'!P1743)</f>
        <v/>
      </c>
      <c s="72" t="str">
        <f>IF('S.D.PASTE SHEET'!Q1743="","",'S.D.PASTE SHEET'!Q1743)</f>
        <v/>
      </c>
      <c s="72" t="str">
        <f>IF('S.D.PASTE SHEET'!R1743="","",'S.D.PASTE SHEET'!R1743)</f>
        <v/>
      </c>
      <c s="72" t="str">
        <f>IF('S.D.PASTE SHEET'!S1743="","",'S.D.PASTE SHEET'!S1743)</f>
        <v/>
      </c>
      <c s="72" t="str">
        <f>IF('S.D.PASTE SHEET'!T1743="","",'S.D.PASTE SHEET'!T1743)</f>
        <v/>
      </c>
      <c s="72" t="str">
        <f>IF('S.D.PASTE SHEET'!U1743="","",'S.D.PASTE SHEET'!U1743)</f>
        <v/>
      </c>
      <c s="72" t="str">
        <f>IF('S.D.PASTE SHEET'!V1743="","",'S.D.PASTE SHEET'!V1743)</f>
        <v/>
      </c>
      <c s="72" t="str">
        <f>IF('S.D.PASTE SHEET'!W1743="","",'S.D.PASTE SHEET'!W1743)</f>
        <v/>
      </c>
      <c s="72" t="str">
        <f>IF('S.D.PASTE SHEET'!X1743="","",'S.D.PASTE SHEET'!X1743)</f>
        <v/>
      </c>
      <c s="72" t="str">
        <f>IF('S.D.PASTE SHEET'!Y1743="","",'S.D.PASTE SHEET'!Y1743)</f>
        <v/>
      </c>
      <c s="72" t="str">
        <f>IF('S.D.PASTE SHEET'!Z1743="","",'S.D.PASTE SHEET'!Z1743)</f>
        <v/>
      </c>
      <c s="72" t="str">
        <f>IF('S.D.PASTE SHEET'!AA1743="","",'S.D.PASTE SHEET'!AA1743)</f>
        <v/>
      </c>
      <c s="72" t="str">
        <f>IF('S.D.PASTE SHEET'!AB1743="","",'S.D.PASTE SHEET'!AB1743)</f>
        <v/>
      </c>
      <c s="72" t="str">
        <f>IF('S.D.PASTE SHEET'!AC1743="","",'S.D.PASTE SHEET'!AC1743)</f>
        <v/>
      </c>
      <c s="72" t="str">
        <f>IF('S.D.PASTE SHEET'!AD1743="","",'S.D.PASTE SHEET'!AD1743)</f>
        <v/>
      </c>
      <c s="74"/>
      <c s="70" t="str">
        <f>IF(AK1743="","",IF(AK1743&gt;0,COUNT($AG$2:AG1743),""))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IF(BC1743="","",IF(BC1743&gt;0,COUNT($AY$2:AY1743),""))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4" spans="1:157" ht="15.75" customHeight="1">
      <c r="A1744" s="72" t="str">
        <f>IF('S.D.PASTE SHEET'!A1744="","",'S.D.PASTE SHEET'!A1744)</f>
        <v/>
      </c>
      <c s="72" t="str">
        <f>IF('S.D.PASTE SHEET'!B1744="","",'S.D.PASTE SHEET'!B1744)</f>
        <v/>
      </c>
      <c s="72" t="str">
        <f>IF('S.D.PASTE SHEET'!C1744="","",'S.D.PASTE SHEET'!C1744)</f>
        <v/>
      </c>
      <c s="73" t="str">
        <f>IF('S.D.PASTE SHEET'!D1744="","",'S.D.PASTE SHEET'!D1744)</f>
        <v/>
      </c>
      <c s="72" t="str">
        <f>IF('S.D.PASTE SHEET'!E1744="","",UPPER('S.D.PASTE SHEET'!E1744))</f>
        <v/>
      </c>
      <c s="72" t="str">
        <f>IF('S.D.PASTE SHEET'!F1744="","",'S.D.PASTE SHEET'!F1744)</f>
        <v/>
      </c>
      <c s="72" t="str">
        <f>IF('S.D.PASTE SHEET'!G1744="","",UPPER('S.D.PASTE SHEET'!G1744))</f>
        <v/>
      </c>
      <c s="72" t="str">
        <f>IF('S.D.PASTE SHEET'!H1744="","",UPPER('S.D.PASTE SHEET'!H1744))</f>
        <v/>
      </c>
      <c s="72" t="str">
        <f>IF('S.D.PASTE SHEET'!I1744="","",'S.D.PASTE SHEET'!I1744)</f>
        <v/>
      </c>
      <c s="73" t="str">
        <f>IF('S.D.PASTE SHEET'!J1744="","",'S.D.PASTE SHEET'!J1744)</f>
        <v/>
      </c>
      <c s="72" t="str">
        <f>IF('S.D.PASTE SHEET'!K1744="","",'S.D.PASTE SHEET'!K1744)</f>
        <v/>
      </c>
      <c s="72" t="str">
        <f>IF('S.D.PASTE SHEET'!L1744="","",'S.D.PASTE SHEET'!L1744)</f>
        <v/>
      </c>
      <c s="72" t="str">
        <f>IF('S.D.PASTE SHEET'!M1744="","",'S.D.PASTE SHEET'!M1744)</f>
        <v/>
      </c>
      <c s="72" t="str">
        <f>IF('S.D.PASTE SHEET'!N1744="","",'S.D.PASTE SHEET'!N1744)</f>
        <v/>
      </c>
      <c s="72" t="str">
        <f>IF('S.D.PASTE SHEET'!O1744="","",'S.D.PASTE SHEET'!O1744)</f>
        <v/>
      </c>
      <c s="72" t="str">
        <f>IF('S.D.PASTE SHEET'!P1744="","",'S.D.PASTE SHEET'!P1744)</f>
        <v/>
      </c>
      <c s="72" t="str">
        <f>IF('S.D.PASTE SHEET'!Q1744="","",'S.D.PASTE SHEET'!Q1744)</f>
        <v/>
      </c>
      <c s="72" t="str">
        <f>IF('S.D.PASTE SHEET'!R1744="","",'S.D.PASTE SHEET'!R1744)</f>
        <v/>
      </c>
      <c s="72" t="str">
        <f>IF('S.D.PASTE SHEET'!S1744="","",'S.D.PASTE SHEET'!S1744)</f>
        <v/>
      </c>
      <c s="72" t="str">
        <f>IF('S.D.PASTE SHEET'!T1744="","",'S.D.PASTE SHEET'!T1744)</f>
        <v/>
      </c>
      <c s="72" t="str">
        <f>IF('S.D.PASTE SHEET'!U1744="","",'S.D.PASTE SHEET'!U1744)</f>
        <v/>
      </c>
      <c s="72" t="str">
        <f>IF('S.D.PASTE SHEET'!V1744="","",'S.D.PASTE SHEET'!V1744)</f>
        <v/>
      </c>
      <c s="72" t="str">
        <f>IF('S.D.PASTE SHEET'!W1744="","",'S.D.PASTE SHEET'!W1744)</f>
        <v/>
      </c>
      <c s="72" t="str">
        <f>IF('S.D.PASTE SHEET'!X1744="","",'S.D.PASTE SHEET'!X1744)</f>
        <v/>
      </c>
      <c s="72" t="str">
        <f>IF('S.D.PASTE SHEET'!Y1744="","",'S.D.PASTE SHEET'!Y1744)</f>
        <v/>
      </c>
      <c s="72" t="str">
        <f>IF('S.D.PASTE SHEET'!Z1744="","",'S.D.PASTE SHEET'!Z1744)</f>
        <v/>
      </c>
      <c s="72" t="str">
        <f>IF('S.D.PASTE SHEET'!AA1744="","",'S.D.PASTE SHEET'!AA1744)</f>
        <v/>
      </c>
      <c s="72" t="str">
        <f>IF('S.D.PASTE SHEET'!AB1744="","",'S.D.PASTE SHEET'!AB1744)</f>
        <v/>
      </c>
      <c s="72" t="str">
        <f>IF('S.D.PASTE SHEET'!AC1744="","",'S.D.PASTE SHEET'!AC1744)</f>
        <v/>
      </c>
      <c s="72" t="str">
        <f>IF('S.D.PASTE SHEET'!AD1744="","",'S.D.PASTE SHEET'!AD1744)</f>
        <v/>
      </c>
      <c s="74"/>
      <c s="70" t="str">
        <f>IF(AK1744="","",IF(AK1744&gt;0,COUNT($AG$2:AG1744),""))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IF(BC1744="","",IF(BC1744&gt;0,COUNT($AY$2:AY1744),""))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5" spans="1:157" ht="15.75" customHeight="1">
      <c r="A1745" s="72" t="str">
        <f>IF('S.D.PASTE SHEET'!A1745="","",'S.D.PASTE SHEET'!A1745)</f>
        <v/>
      </c>
      <c s="72" t="str">
        <f>IF('S.D.PASTE SHEET'!B1745="","",'S.D.PASTE SHEET'!B1745)</f>
        <v/>
      </c>
      <c s="72" t="str">
        <f>IF('S.D.PASTE SHEET'!C1745="","",'S.D.PASTE SHEET'!C1745)</f>
        <v/>
      </c>
      <c s="73" t="str">
        <f>IF('S.D.PASTE SHEET'!D1745="","",'S.D.PASTE SHEET'!D1745)</f>
        <v/>
      </c>
      <c s="72" t="str">
        <f>IF('S.D.PASTE SHEET'!E1745="","",UPPER('S.D.PASTE SHEET'!E1745))</f>
        <v/>
      </c>
      <c s="72" t="str">
        <f>IF('S.D.PASTE SHEET'!F1745="","",'S.D.PASTE SHEET'!F1745)</f>
        <v/>
      </c>
      <c s="72" t="str">
        <f>IF('S.D.PASTE SHEET'!G1745="","",UPPER('S.D.PASTE SHEET'!G1745))</f>
        <v/>
      </c>
      <c s="72" t="str">
        <f>IF('S.D.PASTE SHEET'!H1745="","",UPPER('S.D.PASTE SHEET'!H1745))</f>
        <v/>
      </c>
      <c s="72" t="str">
        <f>IF('S.D.PASTE SHEET'!I1745="","",'S.D.PASTE SHEET'!I1745)</f>
        <v/>
      </c>
      <c s="73" t="str">
        <f>IF('S.D.PASTE SHEET'!J1745="","",'S.D.PASTE SHEET'!J1745)</f>
        <v/>
      </c>
      <c s="72" t="str">
        <f>IF('S.D.PASTE SHEET'!K1745="","",'S.D.PASTE SHEET'!K1745)</f>
        <v/>
      </c>
      <c s="72" t="str">
        <f>IF('S.D.PASTE SHEET'!L1745="","",'S.D.PASTE SHEET'!L1745)</f>
        <v/>
      </c>
      <c s="72" t="str">
        <f>IF('S.D.PASTE SHEET'!M1745="","",'S.D.PASTE SHEET'!M1745)</f>
        <v/>
      </c>
      <c s="72" t="str">
        <f>IF('S.D.PASTE SHEET'!N1745="","",'S.D.PASTE SHEET'!N1745)</f>
        <v/>
      </c>
      <c s="72" t="str">
        <f>IF('S.D.PASTE SHEET'!O1745="","",'S.D.PASTE SHEET'!O1745)</f>
        <v/>
      </c>
      <c s="72" t="str">
        <f>IF('S.D.PASTE SHEET'!P1745="","",'S.D.PASTE SHEET'!P1745)</f>
        <v/>
      </c>
      <c s="72" t="str">
        <f>IF('S.D.PASTE SHEET'!Q1745="","",'S.D.PASTE SHEET'!Q1745)</f>
        <v/>
      </c>
      <c s="72" t="str">
        <f>IF('S.D.PASTE SHEET'!R1745="","",'S.D.PASTE SHEET'!R1745)</f>
        <v/>
      </c>
      <c s="72" t="str">
        <f>IF('S.D.PASTE SHEET'!S1745="","",'S.D.PASTE SHEET'!S1745)</f>
        <v/>
      </c>
      <c s="72" t="str">
        <f>IF('S.D.PASTE SHEET'!T1745="","",'S.D.PASTE SHEET'!T1745)</f>
        <v/>
      </c>
      <c s="72" t="str">
        <f>IF('S.D.PASTE SHEET'!U1745="","",'S.D.PASTE SHEET'!U1745)</f>
        <v/>
      </c>
      <c s="72" t="str">
        <f>IF('S.D.PASTE SHEET'!V1745="","",'S.D.PASTE SHEET'!V1745)</f>
        <v/>
      </c>
      <c s="72" t="str">
        <f>IF('S.D.PASTE SHEET'!W1745="","",'S.D.PASTE SHEET'!W1745)</f>
        <v/>
      </c>
      <c s="72" t="str">
        <f>IF('S.D.PASTE SHEET'!X1745="","",'S.D.PASTE SHEET'!X1745)</f>
        <v/>
      </c>
      <c s="72" t="str">
        <f>IF('S.D.PASTE SHEET'!Y1745="","",'S.D.PASTE SHEET'!Y1745)</f>
        <v/>
      </c>
      <c s="72" t="str">
        <f>IF('S.D.PASTE SHEET'!Z1745="","",'S.D.PASTE SHEET'!Z1745)</f>
        <v/>
      </c>
      <c s="72" t="str">
        <f>IF('S.D.PASTE SHEET'!AA1745="","",'S.D.PASTE SHEET'!AA1745)</f>
        <v/>
      </c>
      <c s="72" t="str">
        <f>IF('S.D.PASTE SHEET'!AB1745="","",'S.D.PASTE SHEET'!AB1745)</f>
        <v/>
      </c>
      <c s="72" t="str">
        <f>IF('S.D.PASTE SHEET'!AC1745="","",'S.D.PASTE SHEET'!AC1745)</f>
        <v/>
      </c>
      <c s="72" t="str">
        <f>IF('S.D.PASTE SHEET'!AD1745="","",'S.D.PASTE SHEET'!AD1745)</f>
        <v/>
      </c>
      <c s="74"/>
      <c s="70" t="str">
        <f>IF(AK1745="","",IF(AK1745&gt;0,COUNT($AG$2:AG1745),""))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IF(BC1745="","",IF(BC1745&gt;0,COUNT($AY$2:AY1745),""))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6" spans="1:157" ht="15.75" customHeight="1">
      <c r="A1746" s="72" t="str">
        <f>IF('S.D.PASTE SHEET'!A1746="","",'S.D.PASTE SHEET'!A1746)</f>
        <v/>
      </c>
      <c s="72" t="str">
        <f>IF('S.D.PASTE SHEET'!B1746="","",'S.D.PASTE SHEET'!B1746)</f>
        <v/>
      </c>
      <c s="72" t="str">
        <f>IF('S.D.PASTE SHEET'!C1746="","",'S.D.PASTE SHEET'!C1746)</f>
        <v/>
      </c>
      <c s="73" t="str">
        <f>IF('S.D.PASTE SHEET'!D1746="","",'S.D.PASTE SHEET'!D1746)</f>
        <v/>
      </c>
      <c s="72" t="str">
        <f>IF('S.D.PASTE SHEET'!E1746="","",UPPER('S.D.PASTE SHEET'!E1746))</f>
        <v/>
      </c>
      <c s="72" t="str">
        <f>IF('S.D.PASTE SHEET'!F1746="","",'S.D.PASTE SHEET'!F1746)</f>
        <v/>
      </c>
      <c s="72" t="str">
        <f>IF('S.D.PASTE SHEET'!G1746="","",UPPER('S.D.PASTE SHEET'!G1746))</f>
        <v/>
      </c>
      <c s="72" t="str">
        <f>IF('S.D.PASTE SHEET'!H1746="","",UPPER('S.D.PASTE SHEET'!H1746))</f>
        <v/>
      </c>
      <c s="72" t="str">
        <f>IF('S.D.PASTE SHEET'!I1746="","",'S.D.PASTE SHEET'!I1746)</f>
        <v/>
      </c>
      <c s="73" t="str">
        <f>IF('S.D.PASTE SHEET'!J1746="","",'S.D.PASTE SHEET'!J1746)</f>
        <v/>
      </c>
      <c s="72" t="str">
        <f>IF('S.D.PASTE SHEET'!K1746="","",'S.D.PASTE SHEET'!K1746)</f>
        <v/>
      </c>
      <c s="72" t="str">
        <f>IF('S.D.PASTE SHEET'!L1746="","",'S.D.PASTE SHEET'!L1746)</f>
        <v/>
      </c>
      <c s="72" t="str">
        <f>IF('S.D.PASTE SHEET'!M1746="","",'S.D.PASTE SHEET'!M1746)</f>
        <v/>
      </c>
      <c s="72" t="str">
        <f>IF('S.D.PASTE SHEET'!N1746="","",'S.D.PASTE SHEET'!N1746)</f>
        <v/>
      </c>
      <c s="72" t="str">
        <f>IF('S.D.PASTE SHEET'!O1746="","",'S.D.PASTE SHEET'!O1746)</f>
        <v/>
      </c>
      <c s="72" t="str">
        <f>IF('S.D.PASTE SHEET'!P1746="","",'S.D.PASTE SHEET'!P1746)</f>
        <v/>
      </c>
      <c s="72" t="str">
        <f>IF('S.D.PASTE SHEET'!Q1746="","",'S.D.PASTE SHEET'!Q1746)</f>
        <v/>
      </c>
      <c s="72" t="str">
        <f>IF('S.D.PASTE SHEET'!R1746="","",'S.D.PASTE SHEET'!R1746)</f>
        <v/>
      </c>
      <c s="72" t="str">
        <f>IF('S.D.PASTE SHEET'!S1746="","",'S.D.PASTE SHEET'!S1746)</f>
        <v/>
      </c>
      <c s="72" t="str">
        <f>IF('S.D.PASTE SHEET'!T1746="","",'S.D.PASTE SHEET'!T1746)</f>
        <v/>
      </c>
      <c s="72" t="str">
        <f>IF('S.D.PASTE SHEET'!U1746="","",'S.D.PASTE SHEET'!U1746)</f>
        <v/>
      </c>
      <c s="72" t="str">
        <f>IF('S.D.PASTE SHEET'!V1746="","",'S.D.PASTE SHEET'!V1746)</f>
        <v/>
      </c>
      <c s="72" t="str">
        <f>IF('S.D.PASTE SHEET'!W1746="","",'S.D.PASTE SHEET'!W1746)</f>
        <v/>
      </c>
      <c s="72" t="str">
        <f>IF('S.D.PASTE SHEET'!X1746="","",'S.D.PASTE SHEET'!X1746)</f>
        <v/>
      </c>
      <c s="72" t="str">
        <f>IF('S.D.PASTE SHEET'!Y1746="","",'S.D.PASTE SHEET'!Y1746)</f>
        <v/>
      </c>
      <c s="72" t="str">
        <f>IF('S.D.PASTE SHEET'!Z1746="","",'S.D.PASTE SHEET'!Z1746)</f>
        <v/>
      </c>
      <c s="72" t="str">
        <f>IF('S.D.PASTE SHEET'!AA1746="","",'S.D.PASTE SHEET'!AA1746)</f>
        <v/>
      </c>
      <c s="72" t="str">
        <f>IF('S.D.PASTE SHEET'!AB1746="","",'S.D.PASTE SHEET'!AB1746)</f>
        <v/>
      </c>
      <c s="72" t="str">
        <f>IF('S.D.PASTE SHEET'!AC1746="","",'S.D.PASTE SHEET'!AC1746)</f>
        <v/>
      </c>
      <c s="72" t="str">
        <f>IF('S.D.PASTE SHEET'!AD1746="","",'S.D.PASTE SHEET'!AD1746)</f>
        <v/>
      </c>
      <c s="74"/>
      <c s="70" t="str">
        <f>IF(AK1746="","",IF(AK1746&gt;0,COUNT($AG$2:AG1746),""))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IF(BC1746="","",IF(BC1746&gt;0,COUNT($AY$2:AY1746),""))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7" spans="1:157" ht="15.75" customHeight="1">
      <c r="A1747" s="72" t="str">
        <f>IF('S.D.PASTE SHEET'!A1747="","",'S.D.PASTE SHEET'!A1747)</f>
        <v/>
      </c>
      <c s="72" t="str">
        <f>IF('S.D.PASTE SHEET'!B1747="","",'S.D.PASTE SHEET'!B1747)</f>
        <v/>
      </c>
      <c s="72" t="str">
        <f>IF('S.D.PASTE SHEET'!C1747="","",'S.D.PASTE SHEET'!C1747)</f>
        <v/>
      </c>
      <c s="73" t="str">
        <f>IF('S.D.PASTE SHEET'!D1747="","",'S.D.PASTE SHEET'!D1747)</f>
        <v/>
      </c>
      <c s="72" t="str">
        <f>IF('S.D.PASTE SHEET'!E1747="","",UPPER('S.D.PASTE SHEET'!E1747))</f>
        <v/>
      </c>
      <c s="72" t="str">
        <f>IF('S.D.PASTE SHEET'!F1747="","",'S.D.PASTE SHEET'!F1747)</f>
        <v/>
      </c>
      <c s="72" t="str">
        <f>IF('S.D.PASTE SHEET'!G1747="","",UPPER('S.D.PASTE SHEET'!G1747))</f>
        <v/>
      </c>
      <c s="72" t="str">
        <f>IF('S.D.PASTE SHEET'!H1747="","",UPPER('S.D.PASTE SHEET'!H1747))</f>
        <v/>
      </c>
      <c s="72" t="str">
        <f>IF('S.D.PASTE SHEET'!I1747="","",'S.D.PASTE SHEET'!I1747)</f>
        <v/>
      </c>
      <c s="73" t="str">
        <f>IF('S.D.PASTE SHEET'!J1747="","",'S.D.PASTE SHEET'!J1747)</f>
        <v/>
      </c>
      <c s="72" t="str">
        <f>IF('S.D.PASTE SHEET'!K1747="","",'S.D.PASTE SHEET'!K1747)</f>
        <v/>
      </c>
      <c s="72" t="str">
        <f>IF('S.D.PASTE SHEET'!L1747="","",'S.D.PASTE SHEET'!L1747)</f>
        <v/>
      </c>
      <c s="72" t="str">
        <f>IF('S.D.PASTE SHEET'!M1747="","",'S.D.PASTE SHEET'!M1747)</f>
        <v/>
      </c>
      <c s="72" t="str">
        <f>IF('S.D.PASTE SHEET'!N1747="","",'S.D.PASTE SHEET'!N1747)</f>
        <v/>
      </c>
      <c s="72" t="str">
        <f>IF('S.D.PASTE SHEET'!O1747="","",'S.D.PASTE SHEET'!O1747)</f>
        <v/>
      </c>
      <c s="72" t="str">
        <f>IF('S.D.PASTE SHEET'!P1747="","",'S.D.PASTE SHEET'!P1747)</f>
        <v/>
      </c>
      <c s="72" t="str">
        <f>IF('S.D.PASTE SHEET'!Q1747="","",'S.D.PASTE SHEET'!Q1747)</f>
        <v/>
      </c>
      <c s="72" t="str">
        <f>IF('S.D.PASTE SHEET'!R1747="","",'S.D.PASTE SHEET'!R1747)</f>
        <v/>
      </c>
      <c s="72" t="str">
        <f>IF('S.D.PASTE SHEET'!S1747="","",'S.D.PASTE SHEET'!S1747)</f>
        <v/>
      </c>
      <c s="72" t="str">
        <f>IF('S.D.PASTE SHEET'!T1747="","",'S.D.PASTE SHEET'!T1747)</f>
        <v/>
      </c>
      <c s="72" t="str">
        <f>IF('S.D.PASTE SHEET'!U1747="","",'S.D.PASTE SHEET'!U1747)</f>
        <v/>
      </c>
      <c s="72" t="str">
        <f>IF('S.D.PASTE SHEET'!V1747="","",'S.D.PASTE SHEET'!V1747)</f>
        <v/>
      </c>
      <c s="72" t="str">
        <f>IF('S.D.PASTE SHEET'!W1747="","",'S.D.PASTE SHEET'!W1747)</f>
        <v/>
      </c>
      <c s="72" t="str">
        <f>IF('S.D.PASTE SHEET'!X1747="","",'S.D.PASTE SHEET'!X1747)</f>
        <v/>
      </c>
      <c s="72" t="str">
        <f>IF('S.D.PASTE SHEET'!Y1747="","",'S.D.PASTE SHEET'!Y1747)</f>
        <v/>
      </c>
      <c s="72" t="str">
        <f>IF('S.D.PASTE SHEET'!Z1747="","",'S.D.PASTE SHEET'!Z1747)</f>
        <v/>
      </c>
      <c s="72" t="str">
        <f>IF('S.D.PASTE SHEET'!AA1747="","",'S.D.PASTE SHEET'!AA1747)</f>
        <v/>
      </c>
      <c s="72" t="str">
        <f>IF('S.D.PASTE SHEET'!AB1747="","",'S.D.PASTE SHEET'!AB1747)</f>
        <v/>
      </c>
      <c s="72" t="str">
        <f>IF('S.D.PASTE SHEET'!AC1747="","",'S.D.PASTE SHEET'!AC1747)</f>
        <v/>
      </c>
      <c s="72" t="str">
        <f>IF('S.D.PASTE SHEET'!AD1747="","",'S.D.PASTE SHEET'!AD1747)</f>
        <v/>
      </c>
      <c s="74"/>
      <c s="70" t="str">
        <f>IF(AK1747="","",IF(AK1747&gt;0,COUNT($AG$2:AG1747),""))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IF(BC1747="","",IF(BC1747&gt;0,COUNT($AY$2:AY1747),""))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8" spans="1:157" ht="15.75" customHeight="1">
      <c r="A1748" s="72" t="str">
        <f>IF('S.D.PASTE SHEET'!A1748="","",'S.D.PASTE SHEET'!A1748)</f>
        <v/>
      </c>
      <c s="72" t="str">
        <f>IF('S.D.PASTE SHEET'!B1748="","",'S.D.PASTE SHEET'!B1748)</f>
        <v/>
      </c>
      <c s="72" t="str">
        <f>IF('S.D.PASTE SHEET'!C1748="","",'S.D.PASTE SHEET'!C1748)</f>
        <v/>
      </c>
      <c s="73" t="str">
        <f>IF('S.D.PASTE SHEET'!D1748="","",'S.D.PASTE SHEET'!D1748)</f>
        <v/>
      </c>
      <c s="72" t="str">
        <f>IF('S.D.PASTE SHEET'!E1748="","",UPPER('S.D.PASTE SHEET'!E1748))</f>
        <v/>
      </c>
      <c s="72" t="str">
        <f>IF('S.D.PASTE SHEET'!F1748="","",'S.D.PASTE SHEET'!F1748)</f>
        <v/>
      </c>
      <c s="72" t="str">
        <f>IF('S.D.PASTE SHEET'!G1748="","",UPPER('S.D.PASTE SHEET'!G1748))</f>
        <v/>
      </c>
      <c s="72" t="str">
        <f>IF('S.D.PASTE SHEET'!H1748="","",UPPER('S.D.PASTE SHEET'!H1748))</f>
        <v/>
      </c>
      <c s="72" t="str">
        <f>IF('S.D.PASTE SHEET'!I1748="","",'S.D.PASTE SHEET'!I1748)</f>
        <v/>
      </c>
      <c s="73" t="str">
        <f>IF('S.D.PASTE SHEET'!J1748="","",'S.D.PASTE SHEET'!J1748)</f>
        <v/>
      </c>
      <c s="72" t="str">
        <f>IF('S.D.PASTE SHEET'!K1748="","",'S.D.PASTE SHEET'!K1748)</f>
        <v/>
      </c>
      <c s="72" t="str">
        <f>IF('S.D.PASTE SHEET'!L1748="","",'S.D.PASTE SHEET'!L1748)</f>
        <v/>
      </c>
      <c s="72" t="str">
        <f>IF('S.D.PASTE SHEET'!M1748="","",'S.D.PASTE SHEET'!M1748)</f>
        <v/>
      </c>
      <c s="72" t="str">
        <f>IF('S.D.PASTE SHEET'!N1748="","",'S.D.PASTE SHEET'!N1748)</f>
        <v/>
      </c>
      <c s="72" t="str">
        <f>IF('S.D.PASTE SHEET'!O1748="","",'S.D.PASTE SHEET'!O1748)</f>
        <v/>
      </c>
      <c s="72" t="str">
        <f>IF('S.D.PASTE SHEET'!P1748="","",'S.D.PASTE SHEET'!P1748)</f>
        <v/>
      </c>
      <c s="72" t="str">
        <f>IF('S.D.PASTE SHEET'!Q1748="","",'S.D.PASTE SHEET'!Q1748)</f>
        <v/>
      </c>
      <c s="72" t="str">
        <f>IF('S.D.PASTE SHEET'!R1748="","",'S.D.PASTE SHEET'!R1748)</f>
        <v/>
      </c>
      <c s="72" t="str">
        <f>IF('S.D.PASTE SHEET'!S1748="","",'S.D.PASTE SHEET'!S1748)</f>
        <v/>
      </c>
      <c s="72" t="str">
        <f>IF('S.D.PASTE SHEET'!T1748="","",'S.D.PASTE SHEET'!T1748)</f>
        <v/>
      </c>
      <c s="72" t="str">
        <f>IF('S.D.PASTE SHEET'!U1748="","",'S.D.PASTE SHEET'!U1748)</f>
        <v/>
      </c>
      <c s="72" t="str">
        <f>IF('S.D.PASTE SHEET'!V1748="","",'S.D.PASTE SHEET'!V1748)</f>
        <v/>
      </c>
      <c s="72" t="str">
        <f>IF('S.D.PASTE SHEET'!W1748="","",'S.D.PASTE SHEET'!W1748)</f>
        <v/>
      </c>
      <c s="72" t="str">
        <f>IF('S.D.PASTE SHEET'!X1748="","",'S.D.PASTE SHEET'!X1748)</f>
        <v/>
      </c>
      <c s="72" t="str">
        <f>IF('S.D.PASTE SHEET'!Y1748="","",'S.D.PASTE SHEET'!Y1748)</f>
        <v/>
      </c>
      <c s="72" t="str">
        <f>IF('S.D.PASTE SHEET'!Z1748="","",'S.D.PASTE SHEET'!Z1748)</f>
        <v/>
      </c>
      <c s="72" t="str">
        <f>IF('S.D.PASTE SHEET'!AA1748="","",'S.D.PASTE SHEET'!AA1748)</f>
        <v/>
      </c>
      <c s="72" t="str">
        <f>IF('S.D.PASTE SHEET'!AB1748="","",'S.D.PASTE SHEET'!AB1748)</f>
        <v/>
      </c>
      <c s="72" t="str">
        <f>IF('S.D.PASTE SHEET'!AC1748="","",'S.D.PASTE SHEET'!AC1748)</f>
        <v/>
      </c>
      <c s="72" t="str">
        <f>IF('S.D.PASTE SHEET'!AD1748="","",'S.D.PASTE SHEET'!AD1748)</f>
        <v/>
      </c>
      <c s="74"/>
      <c s="70" t="str">
        <f>IF(AK1748="","",IF(AK1748&gt;0,COUNT($AG$2:AG1748),""))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IF(BC1748="","",IF(BC1748&gt;0,COUNT($AY$2:AY1748),""))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49" spans="1:157" ht="15.75" customHeight="1">
      <c r="A1749" s="72" t="str">
        <f>IF('S.D.PASTE SHEET'!A1749="","",'S.D.PASTE SHEET'!A1749)</f>
        <v/>
      </c>
      <c s="72" t="str">
        <f>IF('S.D.PASTE SHEET'!B1749="","",'S.D.PASTE SHEET'!B1749)</f>
        <v/>
      </c>
      <c s="72" t="str">
        <f>IF('S.D.PASTE SHEET'!C1749="","",'S.D.PASTE SHEET'!C1749)</f>
        <v/>
      </c>
      <c s="73" t="str">
        <f>IF('S.D.PASTE SHEET'!D1749="","",'S.D.PASTE SHEET'!D1749)</f>
        <v/>
      </c>
      <c s="72" t="str">
        <f>IF('S.D.PASTE SHEET'!E1749="","",UPPER('S.D.PASTE SHEET'!E1749))</f>
        <v/>
      </c>
      <c s="72" t="str">
        <f>IF('S.D.PASTE SHEET'!F1749="","",'S.D.PASTE SHEET'!F1749)</f>
        <v/>
      </c>
      <c s="72" t="str">
        <f>IF('S.D.PASTE SHEET'!G1749="","",UPPER('S.D.PASTE SHEET'!G1749))</f>
        <v/>
      </c>
      <c s="72" t="str">
        <f>IF('S.D.PASTE SHEET'!H1749="","",UPPER('S.D.PASTE SHEET'!H1749))</f>
        <v/>
      </c>
      <c s="72" t="str">
        <f>IF('S.D.PASTE SHEET'!I1749="","",'S.D.PASTE SHEET'!I1749)</f>
        <v/>
      </c>
      <c s="73" t="str">
        <f>IF('S.D.PASTE SHEET'!J1749="","",'S.D.PASTE SHEET'!J1749)</f>
        <v/>
      </c>
      <c s="72" t="str">
        <f>IF('S.D.PASTE SHEET'!K1749="","",'S.D.PASTE SHEET'!K1749)</f>
        <v/>
      </c>
      <c s="72" t="str">
        <f>IF('S.D.PASTE SHEET'!L1749="","",'S.D.PASTE SHEET'!L1749)</f>
        <v/>
      </c>
      <c s="72" t="str">
        <f>IF('S.D.PASTE SHEET'!M1749="","",'S.D.PASTE SHEET'!M1749)</f>
        <v/>
      </c>
      <c s="72" t="str">
        <f>IF('S.D.PASTE SHEET'!N1749="","",'S.D.PASTE SHEET'!N1749)</f>
        <v/>
      </c>
      <c s="72" t="str">
        <f>IF('S.D.PASTE SHEET'!O1749="","",'S.D.PASTE SHEET'!O1749)</f>
        <v/>
      </c>
      <c s="72" t="str">
        <f>IF('S.D.PASTE SHEET'!P1749="","",'S.D.PASTE SHEET'!P1749)</f>
        <v/>
      </c>
      <c s="72" t="str">
        <f>IF('S.D.PASTE SHEET'!Q1749="","",'S.D.PASTE SHEET'!Q1749)</f>
        <v/>
      </c>
      <c s="72" t="str">
        <f>IF('S.D.PASTE SHEET'!R1749="","",'S.D.PASTE SHEET'!R1749)</f>
        <v/>
      </c>
      <c s="72" t="str">
        <f>IF('S.D.PASTE SHEET'!S1749="","",'S.D.PASTE SHEET'!S1749)</f>
        <v/>
      </c>
      <c s="72" t="str">
        <f>IF('S.D.PASTE SHEET'!T1749="","",'S.D.PASTE SHEET'!T1749)</f>
        <v/>
      </c>
      <c s="72" t="str">
        <f>IF('S.D.PASTE SHEET'!U1749="","",'S.D.PASTE SHEET'!U1749)</f>
        <v/>
      </c>
      <c s="72" t="str">
        <f>IF('S.D.PASTE SHEET'!V1749="","",'S.D.PASTE SHEET'!V1749)</f>
        <v/>
      </c>
      <c s="72" t="str">
        <f>IF('S.D.PASTE SHEET'!W1749="","",'S.D.PASTE SHEET'!W1749)</f>
        <v/>
      </c>
      <c s="72" t="str">
        <f>IF('S.D.PASTE SHEET'!X1749="","",'S.D.PASTE SHEET'!X1749)</f>
        <v/>
      </c>
      <c s="72" t="str">
        <f>IF('S.D.PASTE SHEET'!Y1749="","",'S.D.PASTE SHEET'!Y1749)</f>
        <v/>
      </c>
      <c s="72" t="str">
        <f>IF('S.D.PASTE SHEET'!Z1749="","",'S.D.PASTE SHEET'!Z1749)</f>
        <v/>
      </c>
      <c s="72" t="str">
        <f>IF('S.D.PASTE SHEET'!AA1749="","",'S.D.PASTE SHEET'!AA1749)</f>
        <v/>
      </c>
      <c s="72" t="str">
        <f>IF('S.D.PASTE SHEET'!AB1749="","",'S.D.PASTE SHEET'!AB1749)</f>
        <v/>
      </c>
      <c s="72" t="str">
        <f>IF('S.D.PASTE SHEET'!AC1749="","",'S.D.PASTE SHEET'!AC1749)</f>
        <v/>
      </c>
      <c s="72" t="str">
        <f>IF('S.D.PASTE SHEET'!AD1749="","",'S.D.PASTE SHEET'!AD1749)</f>
        <v/>
      </c>
      <c s="74"/>
      <c s="70" t="str">
        <f>IF(AK1749="","",IF(AK1749&gt;0,COUNT($AG$2:AG1749),""))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IF(BC1749="","",IF(BC1749&gt;0,COUNT($AY$2:AY1749),""))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0" spans="1:157" ht="15.75" customHeight="1">
      <c r="A1750" s="72" t="str">
        <f>IF('S.D.PASTE SHEET'!A1750="","",'S.D.PASTE SHEET'!A1750)</f>
        <v/>
      </c>
      <c s="72" t="str">
        <f>IF('S.D.PASTE SHEET'!B1750="","",'S.D.PASTE SHEET'!B1750)</f>
        <v/>
      </c>
      <c s="72" t="str">
        <f>IF('S.D.PASTE SHEET'!C1750="","",'S.D.PASTE SHEET'!C1750)</f>
        <v/>
      </c>
      <c s="73" t="str">
        <f>IF('S.D.PASTE SHEET'!D1750="","",'S.D.PASTE SHEET'!D1750)</f>
        <v/>
      </c>
      <c s="72" t="str">
        <f>IF('S.D.PASTE SHEET'!E1750="","",UPPER('S.D.PASTE SHEET'!E1750))</f>
        <v/>
      </c>
      <c s="72" t="str">
        <f>IF('S.D.PASTE SHEET'!F1750="","",'S.D.PASTE SHEET'!F1750)</f>
        <v/>
      </c>
      <c s="72" t="str">
        <f>IF('S.D.PASTE SHEET'!G1750="","",UPPER('S.D.PASTE SHEET'!G1750))</f>
        <v/>
      </c>
      <c s="72" t="str">
        <f>IF('S.D.PASTE SHEET'!H1750="","",UPPER('S.D.PASTE SHEET'!H1750))</f>
        <v/>
      </c>
      <c s="72" t="str">
        <f>IF('S.D.PASTE SHEET'!I1750="","",'S.D.PASTE SHEET'!I1750)</f>
        <v/>
      </c>
      <c s="73" t="str">
        <f>IF('S.D.PASTE SHEET'!J1750="","",'S.D.PASTE SHEET'!J1750)</f>
        <v/>
      </c>
      <c s="72" t="str">
        <f>IF('S.D.PASTE SHEET'!K1750="","",'S.D.PASTE SHEET'!K1750)</f>
        <v/>
      </c>
      <c s="72" t="str">
        <f>IF('S.D.PASTE SHEET'!L1750="","",'S.D.PASTE SHEET'!L1750)</f>
        <v/>
      </c>
      <c s="72" t="str">
        <f>IF('S.D.PASTE SHEET'!M1750="","",'S.D.PASTE SHEET'!M1750)</f>
        <v/>
      </c>
      <c s="72" t="str">
        <f>IF('S.D.PASTE SHEET'!N1750="","",'S.D.PASTE SHEET'!N1750)</f>
        <v/>
      </c>
      <c s="72" t="str">
        <f>IF('S.D.PASTE SHEET'!O1750="","",'S.D.PASTE SHEET'!O1750)</f>
        <v/>
      </c>
      <c s="72" t="str">
        <f>IF('S.D.PASTE SHEET'!P1750="","",'S.D.PASTE SHEET'!P1750)</f>
        <v/>
      </c>
      <c s="72" t="str">
        <f>IF('S.D.PASTE SHEET'!Q1750="","",'S.D.PASTE SHEET'!Q1750)</f>
        <v/>
      </c>
      <c s="72" t="str">
        <f>IF('S.D.PASTE SHEET'!R1750="","",'S.D.PASTE SHEET'!R1750)</f>
        <v/>
      </c>
      <c s="72" t="str">
        <f>IF('S.D.PASTE SHEET'!S1750="","",'S.D.PASTE SHEET'!S1750)</f>
        <v/>
      </c>
      <c s="72" t="str">
        <f>IF('S.D.PASTE SHEET'!T1750="","",'S.D.PASTE SHEET'!T1750)</f>
        <v/>
      </c>
      <c s="72" t="str">
        <f>IF('S.D.PASTE SHEET'!U1750="","",'S.D.PASTE SHEET'!U1750)</f>
        <v/>
      </c>
      <c s="72" t="str">
        <f>IF('S.D.PASTE SHEET'!V1750="","",'S.D.PASTE SHEET'!V1750)</f>
        <v/>
      </c>
      <c s="72" t="str">
        <f>IF('S.D.PASTE SHEET'!W1750="","",'S.D.PASTE SHEET'!W1750)</f>
        <v/>
      </c>
      <c s="72" t="str">
        <f>IF('S.D.PASTE SHEET'!X1750="","",'S.D.PASTE SHEET'!X1750)</f>
        <v/>
      </c>
      <c s="72" t="str">
        <f>IF('S.D.PASTE SHEET'!Y1750="","",'S.D.PASTE SHEET'!Y1750)</f>
        <v/>
      </c>
      <c s="72" t="str">
        <f>IF('S.D.PASTE SHEET'!Z1750="","",'S.D.PASTE SHEET'!Z1750)</f>
        <v/>
      </c>
      <c s="72" t="str">
        <f>IF('S.D.PASTE SHEET'!AA1750="","",'S.D.PASTE SHEET'!AA1750)</f>
        <v/>
      </c>
      <c s="72" t="str">
        <f>IF('S.D.PASTE SHEET'!AB1750="","",'S.D.PASTE SHEET'!AB1750)</f>
        <v/>
      </c>
      <c s="72" t="str">
        <f>IF('S.D.PASTE SHEET'!AC1750="","",'S.D.PASTE SHEET'!AC1750)</f>
        <v/>
      </c>
      <c s="72" t="str">
        <f>IF('S.D.PASTE SHEET'!AD1750="","",'S.D.PASTE SHEET'!AD1750)</f>
        <v/>
      </c>
      <c s="74"/>
      <c s="70" t="str">
        <f>IF(AK1750="","",IF(AK1750&gt;0,COUNT($AG$2:AG1750),""))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IF(BC1750="","",IF(BC1750&gt;0,COUNT($AY$2:AY1750),""))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1" spans="1:157" ht="15.75" customHeight="1">
      <c r="A1751" s="72" t="str">
        <f>IF('S.D.PASTE SHEET'!A1751="","",'S.D.PASTE SHEET'!A1751)</f>
        <v/>
      </c>
      <c s="72" t="str">
        <f>IF('S.D.PASTE SHEET'!B1751="","",'S.D.PASTE SHEET'!B1751)</f>
        <v/>
      </c>
      <c s="72" t="str">
        <f>IF('S.D.PASTE SHEET'!C1751="","",'S.D.PASTE SHEET'!C1751)</f>
        <v/>
      </c>
      <c s="73" t="str">
        <f>IF('S.D.PASTE SHEET'!D1751="","",'S.D.PASTE SHEET'!D1751)</f>
        <v/>
      </c>
      <c s="72" t="str">
        <f>IF('S.D.PASTE SHEET'!E1751="","",UPPER('S.D.PASTE SHEET'!E1751))</f>
        <v/>
      </c>
      <c s="72" t="str">
        <f>IF('S.D.PASTE SHEET'!F1751="","",'S.D.PASTE SHEET'!F1751)</f>
        <v/>
      </c>
      <c s="72" t="str">
        <f>IF('S.D.PASTE SHEET'!G1751="","",UPPER('S.D.PASTE SHEET'!G1751))</f>
        <v/>
      </c>
      <c s="72" t="str">
        <f>IF('S.D.PASTE SHEET'!H1751="","",UPPER('S.D.PASTE SHEET'!H1751))</f>
        <v/>
      </c>
      <c s="72" t="str">
        <f>IF('S.D.PASTE SHEET'!I1751="","",'S.D.PASTE SHEET'!I1751)</f>
        <v/>
      </c>
      <c s="73" t="str">
        <f>IF('S.D.PASTE SHEET'!J1751="","",'S.D.PASTE SHEET'!J1751)</f>
        <v/>
      </c>
      <c s="72" t="str">
        <f>IF('S.D.PASTE SHEET'!K1751="","",'S.D.PASTE SHEET'!K1751)</f>
        <v/>
      </c>
      <c s="72" t="str">
        <f>IF('S.D.PASTE SHEET'!L1751="","",'S.D.PASTE SHEET'!L1751)</f>
        <v/>
      </c>
      <c s="72" t="str">
        <f>IF('S.D.PASTE SHEET'!M1751="","",'S.D.PASTE SHEET'!M1751)</f>
        <v/>
      </c>
      <c s="72" t="str">
        <f>IF('S.D.PASTE SHEET'!N1751="","",'S.D.PASTE SHEET'!N1751)</f>
        <v/>
      </c>
      <c s="72" t="str">
        <f>IF('S.D.PASTE SHEET'!O1751="","",'S.D.PASTE SHEET'!O1751)</f>
        <v/>
      </c>
      <c s="72" t="str">
        <f>IF('S.D.PASTE SHEET'!P1751="","",'S.D.PASTE SHEET'!P1751)</f>
        <v/>
      </c>
      <c s="72" t="str">
        <f>IF('S.D.PASTE SHEET'!Q1751="","",'S.D.PASTE SHEET'!Q1751)</f>
        <v/>
      </c>
      <c s="72" t="str">
        <f>IF('S.D.PASTE SHEET'!R1751="","",'S.D.PASTE SHEET'!R1751)</f>
        <v/>
      </c>
      <c s="72" t="str">
        <f>IF('S.D.PASTE SHEET'!S1751="","",'S.D.PASTE SHEET'!S1751)</f>
        <v/>
      </c>
      <c s="72" t="str">
        <f>IF('S.D.PASTE SHEET'!T1751="","",'S.D.PASTE SHEET'!T1751)</f>
        <v/>
      </c>
      <c s="72" t="str">
        <f>IF('S.D.PASTE SHEET'!U1751="","",'S.D.PASTE SHEET'!U1751)</f>
        <v/>
      </c>
      <c s="72" t="str">
        <f>IF('S.D.PASTE SHEET'!V1751="","",'S.D.PASTE SHEET'!V1751)</f>
        <v/>
      </c>
      <c s="72" t="str">
        <f>IF('S.D.PASTE SHEET'!W1751="","",'S.D.PASTE SHEET'!W1751)</f>
        <v/>
      </c>
      <c s="72" t="str">
        <f>IF('S.D.PASTE SHEET'!X1751="","",'S.D.PASTE SHEET'!X1751)</f>
        <v/>
      </c>
      <c s="72" t="str">
        <f>IF('S.D.PASTE SHEET'!Y1751="","",'S.D.PASTE SHEET'!Y1751)</f>
        <v/>
      </c>
      <c s="72" t="str">
        <f>IF('S.D.PASTE SHEET'!Z1751="","",'S.D.PASTE SHEET'!Z1751)</f>
        <v/>
      </c>
      <c s="72" t="str">
        <f>IF('S.D.PASTE SHEET'!AA1751="","",'S.D.PASTE SHEET'!AA1751)</f>
        <v/>
      </c>
      <c s="72" t="str">
        <f>IF('S.D.PASTE SHEET'!AB1751="","",'S.D.PASTE SHEET'!AB1751)</f>
        <v/>
      </c>
      <c s="72" t="str">
        <f>IF('S.D.PASTE SHEET'!AC1751="","",'S.D.PASTE SHEET'!AC1751)</f>
        <v/>
      </c>
      <c s="72" t="str">
        <f>IF('S.D.PASTE SHEET'!AD1751="","",'S.D.PASTE SHEET'!AD1751)</f>
        <v/>
      </c>
      <c s="74"/>
      <c s="70" t="str">
        <f>IF(AK1751="","",IF(AK1751&gt;0,COUNT($AG$2:AG1751),""))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IF(BC1751="","",IF(BC1751&gt;0,COUNT($AY$2:AY1751),""))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2" spans="1:157" ht="15.75" customHeight="1">
      <c r="A1752" s="72" t="str">
        <f>IF('S.D.PASTE SHEET'!A1752="","",'S.D.PASTE SHEET'!A1752)</f>
        <v/>
      </c>
      <c s="72" t="str">
        <f>IF('S.D.PASTE SHEET'!B1752="","",'S.D.PASTE SHEET'!B1752)</f>
        <v/>
      </c>
      <c s="72" t="str">
        <f>IF('S.D.PASTE SHEET'!C1752="","",'S.D.PASTE SHEET'!C1752)</f>
        <v/>
      </c>
      <c s="73" t="str">
        <f>IF('S.D.PASTE SHEET'!D1752="","",'S.D.PASTE SHEET'!D1752)</f>
        <v/>
      </c>
      <c s="72" t="str">
        <f>IF('S.D.PASTE SHEET'!E1752="","",UPPER('S.D.PASTE SHEET'!E1752))</f>
        <v/>
      </c>
      <c s="72" t="str">
        <f>IF('S.D.PASTE SHEET'!F1752="","",'S.D.PASTE SHEET'!F1752)</f>
        <v/>
      </c>
      <c s="72" t="str">
        <f>IF('S.D.PASTE SHEET'!G1752="","",UPPER('S.D.PASTE SHEET'!G1752))</f>
        <v/>
      </c>
      <c s="72" t="str">
        <f>IF('S.D.PASTE SHEET'!H1752="","",UPPER('S.D.PASTE SHEET'!H1752))</f>
        <v/>
      </c>
      <c s="72" t="str">
        <f>IF('S.D.PASTE SHEET'!I1752="","",'S.D.PASTE SHEET'!I1752)</f>
        <v/>
      </c>
      <c s="73" t="str">
        <f>IF('S.D.PASTE SHEET'!J1752="","",'S.D.PASTE SHEET'!J1752)</f>
        <v/>
      </c>
      <c s="72" t="str">
        <f>IF('S.D.PASTE SHEET'!K1752="","",'S.D.PASTE SHEET'!K1752)</f>
        <v/>
      </c>
      <c s="72" t="str">
        <f>IF('S.D.PASTE SHEET'!L1752="","",'S.D.PASTE SHEET'!L1752)</f>
        <v/>
      </c>
      <c s="72" t="str">
        <f>IF('S.D.PASTE SHEET'!M1752="","",'S.D.PASTE SHEET'!M1752)</f>
        <v/>
      </c>
      <c s="72" t="str">
        <f>IF('S.D.PASTE SHEET'!N1752="","",'S.D.PASTE SHEET'!N1752)</f>
        <v/>
      </c>
      <c s="72" t="str">
        <f>IF('S.D.PASTE SHEET'!O1752="","",'S.D.PASTE SHEET'!O1752)</f>
        <v/>
      </c>
      <c s="72" t="str">
        <f>IF('S.D.PASTE SHEET'!P1752="","",'S.D.PASTE SHEET'!P1752)</f>
        <v/>
      </c>
      <c s="72" t="str">
        <f>IF('S.D.PASTE SHEET'!Q1752="","",'S.D.PASTE SHEET'!Q1752)</f>
        <v/>
      </c>
      <c s="72" t="str">
        <f>IF('S.D.PASTE SHEET'!R1752="","",'S.D.PASTE SHEET'!R1752)</f>
        <v/>
      </c>
      <c s="72" t="str">
        <f>IF('S.D.PASTE SHEET'!S1752="","",'S.D.PASTE SHEET'!S1752)</f>
        <v/>
      </c>
      <c s="72" t="str">
        <f>IF('S.D.PASTE SHEET'!T1752="","",'S.D.PASTE SHEET'!T1752)</f>
        <v/>
      </c>
      <c s="72" t="str">
        <f>IF('S.D.PASTE SHEET'!U1752="","",'S.D.PASTE SHEET'!U1752)</f>
        <v/>
      </c>
      <c s="72" t="str">
        <f>IF('S.D.PASTE SHEET'!V1752="","",'S.D.PASTE SHEET'!V1752)</f>
        <v/>
      </c>
      <c s="72" t="str">
        <f>IF('S.D.PASTE SHEET'!W1752="","",'S.D.PASTE SHEET'!W1752)</f>
        <v/>
      </c>
      <c s="72" t="str">
        <f>IF('S.D.PASTE SHEET'!X1752="","",'S.D.PASTE SHEET'!X1752)</f>
        <v/>
      </c>
      <c s="72" t="str">
        <f>IF('S.D.PASTE SHEET'!Y1752="","",'S.D.PASTE SHEET'!Y1752)</f>
        <v/>
      </c>
      <c s="72" t="str">
        <f>IF('S.D.PASTE SHEET'!Z1752="","",'S.D.PASTE SHEET'!Z1752)</f>
        <v/>
      </c>
      <c s="72" t="str">
        <f>IF('S.D.PASTE SHEET'!AA1752="","",'S.D.PASTE SHEET'!AA1752)</f>
        <v/>
      </c>
      <c s="72" t="str">
        <f>IF('S.D.PASTE SHEET'!AB1752="","",'S.D.PASTE SHEET'!AB1752)</f>
        <v/>
      </c>
      <c s="72" t="str">
        <f>IF('S.D.PASTE SHEET'!AC1752="","",'S.D.PASTE SHEET'!AC1752)</f>
        <v/>
      </c>
      <c s="72" t="str">
        <f>IF('S.D.PASTE SHEET'!AD1752="","",'S.D.PASTE SHEET'!AD1752)</f>
        <v/>
      </c>
      <c s="74"/>
      <c s="70" t="str">
        <f>IF(AK1752="","",IF(AK1752&gt;0,COUNT($AG$2:AG1752),""))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IF(BC1752="","",IF(BC1752&gt;0,COUNT($AY$2:AY1752),""))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3" spans="1:157" ht="15.75" customHeight="1">
      <c r="A1753" s="72" t="str">
        <f>IF('S.D.PASTE SHEET'!A1753="","",'S.D.PASTE SHEET'!A1753)</f>
        <v/>
      </c>
      <c s="72" t="str">
        <f>IF('S.D.PASTE SHEET'!B1753="","",'S.D.PASTE SHEET'!B1753)</f>
        <v/>
      </c>
      <c s="72" t="str">
        <f>IF('S.D.PASTE SHEET'!C1753="","",'S.D.PASTE SHEET'!C1753)</f>
        <v/>
      </c>
      <c s="73" t="str">
        <f>IF('S.D.PASTE SHEET'!D1753="","",'S.D.PASTE SHEET'!D1753)</f>
        <v/>
      </c>
      <c s="72" t="str">
        <f>IF('S.D.PASTE SHEET'!E1753="","",UPPER('S.D.PASTE SHEET'!E1753))</f>
        <v/>
      </c>
      <c s="72" t="str">
        <f>IF('S.D.PASTE SHEET'!F1753="","",'S.D.PASTE SHEET'!F1753)</f>
        <v/>
      </c>
      <c s="72" t="str">
        <f>IF('S.D.PASTE SHEET'!G1753="","",UPPER('S.D.PASTE SHEET'!G1753))</f>
        <v/>
      </c>
      <c s="72" t="str">
        <f>IF('S.D.PASTE SHEET'!H1753="","",UPPER('S.D.PASTE SHEET'!H1753))</f>
        <v/>
      </c>
      <c s="72" t="str">
        <f>IF('S.D.PASTE SHEET'!I1753="","",'S.D.PASTE SHEET'!I1753)</f>
        <v/>
      </c>
      <c s="73" t="str">
        <f>IF('S.D.PASTE SHEET'!J1753="","",'S.D.PASTE SHEET'!J1753)</f>
        <v/>
      </c>
      <c s="72" t="str">
        <f>IF('S.D.PASTE SHEET'!K1753="","",'S.D.PASTE SHEET'!K1753)</f>
        <v/>
      </c>
      <c s="72" t="str">
        <f>IF('S.D.PASTE SHEET'!L1753="","",'S.D.PASTE SHEET'!L1753)</f>
        <v/>
      </c>
      <c s="72" t="str">
        <f>IF('S.D.PASTE SHEET'!M1753="","",'S.D.PASTE SHEET'!M1753)</f>
        <v/>
      </c>
      <c s="72" t="str">
        <f>IF('S.D.PASTE SHEET'!N1753="","",'S.D.PASTE SHEET'!N1753)</f>
        <v/>
      </c>
      <c s="72" t="str">
        <f>IF('S.D.PASTE SHEET'!O1753="","",'S.D.PASTE SHEET'!O1753)</f>
        <v/>
      </c>
      <c s="72" t="str">
        <f>IF('S.D.PASTE SHEET'!P1753="","",'S.D.PASTE SHEET'!P1753)</f>
        <v/>
      </c>
      <c s="72" t="str">
        <f>IF('S.D.PASTE SHEET'!Q1753="","",'S.D.PASTE SHEET'!Q1753)</f>
        <v/>
      </c>
      <c s="72" t="str">
        <f>IF('S.D.PASTE SHEET'!R1753="","",'S.D.PASTE SHEET'!R1753)</f>
        <v/>
      </c>
      <c s="72" t="str">
        <f>IF('S.D.PASTE SHEET'!S1753="","",'S.D.PASTE SHEET'!S1753)</f>
        <v/>
      </c>
      <c s="72" t="str">
        <f>IF('S.D.PASTE SHEET'!T1753="","",'S.D.PASTE SHEET'!T1753)</f>
        <v/>
      </c>
      <c s="72" t="str">
        <f>IF('S.D.PASTE SHEET'!U1753="","",'S.D.PASTE SHEET'!U1753)</f>
        <v/>
      </c>
      <c s="72" t="str">
        <f>IF('S.D.PASTE SHEET'!V1753="","",'S.D.PASTE SHEET'!V1753)</f>
        <v/>
      </c>
      <c s="72" t="str">
        <f>IF('S.D.PASTE SHEET'!W1753="","",'S.D.PASTE SHEET'!W1753)</f>
        <v/>
      </c>
      <c s="72" t="str">
        <f>IF('S.D.PASTE SHEET'!X1753="","",'S.D.PASTE SHEET'!X1753)</f>
        <v/>
      </c>
      <c s="72" t="str">
        <f>IF('S.D.PASTE SHEET'!Y1753="","",'S.D.PASTE SHEET'!Y1753)</f>
        <v/>
      </c>
      <c s="72" t="str">
        <f>IF('S.D.PASTE SHEET'!Z1753="","",'S.D.PASTE SHEET'!Z1753)</f>
        <v/>
      </c>
      <c s="72" t="str">
        <f>IF('S.D.PASTE SHEET'!AA1753="","",'S.D.PASTE SHEET'!AA1753)</f>
        <v/>
      </c>
      <c s="72" t="str">
        <f>IF('S.D.PASTE SHEET'!AB1753="","",'S.D.PASTE SHEET'!AB1753)</f>
        <v/>
      </c>
      <c s="72" t="str">
        <f>IF('S.D.PASTE SHEET'!AC1753="","",'S.D.PASTE SHEET'!AC1753)</f>
        <v/>
      </c>
      <c s="72" t="str">
        <f>IF('S.D.PASTE SHEET'!AD1753="","",'S.D.PASTE SHEET'!AD1753)</f>
        <v/>
      </c>
      <c s="74"/>
      <c s="70" t="str">
        <f>IF(AK1753="","",IF(AK1753&gt;0,COUNT($AG$2:AG1753),""))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IF(BC1753="","",IF(BC1753&gt;0,COUNT($AY$2:AY1753),""))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4" spans="1:157" ht="15.75" customHeight="1">
      <c r="A1754" s="72" t="str">
        <f>IF('S.D.PASTE SHEET'!A1754="","",'S.D.PASTE SHEET'!A1754)</f>
        <v/>
      </c>
      <c s="72" t="str">
        <f>IF('S.D.PASTE SHEET'!B1754="","",'S.D.PASTE SHEET'!B1754)</f>
        <v/>
      </c>
      <c s="72" t="str">
        <f>IF('S.D.PASTE SHEET'!C1754="","",'S.D.PASTE SHEET'!C1754)</f>
        <v/>
      </c>
      <c s="73" t="str">
        <f>IF('S.D.PASTE SHEET'!D1754="","",'S.D.PASTE SHEET'!D1754)</f>
        <v/>
      </c>
      <c s="72" t="str">
        <f>IF('S.D.PASTE SHEET'!E1754="","",UPPER('S.D.PASTE SHEET'!E1754))</f>
        <v/>
      </c>
      <c s="72" t="str">
        <f>IF('S.D.PASTE SHEET'!F1754="","",'S.D.PASTE SHEET'!F1754)</f>
        <v/>
      </c>
      <c s="72" t="str">
        <f>IF('S.D.PASTE SHEET'!G1754="","",UPPER('S.D.PASTE SHEET'!G1754))</f>
        <v/>
      </c>
      <c s="72" t="str">
        <f>IF('S.D.PASTE SHEET'!H1754="","",UPPER('S.D.PASTE SHEET'!H1754))</f>
        <v/>
      </c>
      <c s="72" t="str">
        <f>IF('S.D.PASTE SHEET'!I1754="","",'S.D.PASTE SHEET'!I1754)</f>
        <v/>
      </c>
      <c s="73" t="str">
        <f>IF('S.D.PASTE SHEET'!J1754="","",'S.D.PASTE SHEET'!J1754)</f>
        <v/>
      </c>
      <c s="72" t="str">
        <f>IF('S.D.PASTE SHEET'!K1754="","",'S.D.PASTE SHEET'!K1754)</f>
        <v/>
      </c>
      <c s="72" t="str">
        <f>IF('S.D.PASTE SHEET'!L1754="","",'S.D.PASTE SHEET'!L1754)</f>
        <v/>
      </c>
      <c s="72" t="str">
        <f>IF('S.D.PASTE SHEET'!M1754="","",'S.D.PASTE SHEET'!M1754)</f>
        <v/>
      </c>
      <c s="72" t="str">
        <f>IF('S.D.PASTE SHEET'!N1754="","",'S.D.PASTE SHEET'!N1754)</f>
        <v/>
      </c>
      <c s="72" t="str">
        <f>IF('S.D.PASTE SHEET'!O1754="","",'S.D.PASTE SHEET'!O1754)</f>
        <v/>
      </c>
      <c s="72" t="str">
        <f>IF('S.D.PASTE SHEET'!P1754="","",'S.D.PASTE SHEET'!P1754)</f>
        <v/>
      </c>
      <c s="72" t="str">
        <f>IF('S.D.PASTE SHEET'!Q1754="","",'S.D.PASTE SHEET'!Q1754)</f>
        <v/>
      </c>
      <c s="72" t="str">
        <f>IF('S.D.PASTE SHEET'!R1754="","",'S.D.PASTE SHEET'!R1754)</f>
        <v/>
      </c>
      <c s="72" t="str">
        <f>IF('S.D.PASTE SHEET'!S1754="","",'S.D.PASTE SHEET'!S1754)</f>
        <v/>
      </c>
      <c s="72" t="str">
        <f>IF('S.D.PASTE SHEET'!T1754="","",'S.D.PASTE SHEET'!T1754)</f>
        <v/>
      </c>
      <c s="72" t="str">
        <f>IF('S.D.PASTE SHEET'!U1754="","",'S.D.PASTE SHEET'!U1754)</f>
        <v/>
      </c>
      <c s="72" t="str">
        <f>IF('S.D.PASTE SHEET'!V1754="","",'S.D.PASTE SHEET'!V1754)</f>
        <v/>
      </c>
      <c s="72" t="str">
        <f>IF('S.D.PASTE SHEET'!W1754="","",'S.D.PASTE SHEET'!W1754)</f>
        <v/>
      </c>
      <c s="72" t="str">
        <f>IF('S.D.PASTE SHEET'!X1754="","",'S.D.PASTE SHEET'!X1754)</f>
        <v/>
      </c>
      <c s="72" t="str">
        <f>IF('S.D.PASTE SHEET'!Y1754="","",'S.D.PASTE SHEET'!Y1754)</f>
        <v/>
      </c>
      <c s="72" t="str">
        <f>IF('S.D.PASTE SHEET'!Z1754="","",'S.D.PASTE SHEET'!Z1754)</f>
        <v/>
      </c>
      <c s="72" t="str">
        <f>IF('S.D.PASTE SHEET'!AA1754="","",'S.D.PASTE SHEET'!AA1754)</f>
        <v/>
      </c>
      <c s="72" t="str">
        <f>IF('S.D.PASTE SHEET'!AB1754="","",'S.D.PASTE SHEET'!AB1754)</f>
        <v/>
      </c>
      <c s="72" t="str">
        <f>IF('S.D.PASTE SHEET'!AC1754="","",'S.D.PASTE SHEET'!AC1754)</f>
        <v/>
      </c>
      <c s="72" t="str">
        <f>IF('S.D.PASTE SHEET'!AD1754="","",'S.D.PASTE SHEET'!AD1754)</f>
        <v/>
      </c>
      <c s="74"/>
      <c s="70" t="str">
        <f>IF(AK1754="","",IF(AK1754&gt;0,COUNT($AG$2:AG1754),""))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IF(BC1754="","",IF(BC1754&gt;0,COUNT($AY$2:AY1754),""))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5" spans="1:157" ht="15.75" customHeight="1">
      <c r="A1755" s="72" t="str">
        <f>IF('S.D.PASTE SHEET'!A1755="","",'S.D.PASTE SHEET'!A1755)</f>
        <v/>
      </c>
      <c s="72" t="str">
        <f>IF('S.D.PASTE SHEET'!B1755="","",'S.D.PASTE SHEET'!B1755)</f>
        <v/>
      </c>
      <c s="72" t="str">
        <f>IF('S.D.PASTE SHEET'!C1755="","",'S.D.PASTE SHEET'!C1755)</f>
        <v/>
      </c>
      <c s="73" t="str">
        <f>IF('S.D.PASTE SHEET'!D1755="","",'S.D.PASTE SHEET'!D1755)</f>
        <v/>
      </c>
      <c s="72" t="str">
        <f>IF('S.D.PASTE SHEET'!E1755="","",UPPER('S.D.PASTE SHEET'!E1755))</f>
        <v/>
      </c>
      <c s="72" t="str">
        <f>IF('S.D.PASTE SHEET'!F1755="","",'S.D.PASTE SHEET'!F1755)</f>
        <v/>
      </c>
      <c s="72" t="str">
        <f>IF('S.D.PASTE SHEET'!G1755="","",UPPER('S.D.PASTE SHEET'!G1755))</f>
        <v/>
      </c>
      <c s="72" t="str">
        <f>IF('S.D.PASTE SHEET'!H1755="","",UPPER('S.D.PASTE SHEET'!H1755))</f>
        <v/>
      </c>
      <c s="72" t="str">
        <f>IF('S.D.PASTE SHEET'!I1755="","",'S.D.PASTE SHEET'!I1755)</f>
        <v/>
      </c>
      <c s="73" t="str">
        <f>IF('S.D.PASTE SHEET'!J1755="","",'S.D.PASTE SHEET'!J1755)</f>
        <v/>
      </c>
      <c s="72" t="str">
        <f>IF('S.D.PASTE SHEET'!K1755="","",'S.D.PASTE SHEET'!K1755)</f>
        <v/>
      </c>
      <c s="72" t="str">
        <f>IF('S.D.PASTE SHEET'!L1755="","",'S.D.PASTE SHEET'!L1755)</f>
        <v/>
      </c>
      <c s="72" t="str">
        <f>IF('S.D.PASTE SHEET'!M1755="","",'S.D.PASTE SHEET'!M1755)</f>
        <v/>
      </c>
      <c s="72" t="str">
        <f>IF('S.D.PASTE SHEET'!N1755="","",'S.D.PASTE SHEET'!N1755)</f>
        <v/>
      </c>
      <c s="72" t="str">
        <f>IF('S.D.PASTE SHEET'!O1755="","",'S.D.PASTE SHEET'!O1755)</f>
        <v/>
      </c>
      <c s="72" t="str">
        <f>IF('S.D.PASTE SHEET'!P1755="","",'S.D.PASTE SHEET'!P1755)</f>
        <v/>
      </c>
      <c s="72" t="str">
        <f>IF('S.D.PASTE SHEET'!Q1755="","",'S.D.PASTE SHEET'!Q1755)</f>
        <v/>
      </c>
      <c s="72" t="str">
        <f>IF('S.D.PASTE SHEET'!R1755="","",'S.D.PASTE SHEET'!R1755)</f>
        <v/>
      </c>
      <c s="72" t="str">
        <f>IF('S.D.PASTE SHEET'!S1755="","",'S.D.PASTE SHEET'!S1755)</f>
        <v/>
      </c>
      <c s="72" t="str">
        <f>IF('S.D.PASTE SHEET'!T1755="","",'S.D.PASTE SHEET'!T1755)</f>
        <v/>
      </c>
      <c s="72" t="str">
        <f>IF('S.D.PASTE SHEET'!U1755="","",'S.D.PASTE SHEET'!U1755)</f>
        <v/>
      </c>
      <c s="72" t="str">
        <f>IF('S.D.PASTE SHEET'!V1755="","",'S.D.PASTE SHEET'!V1755)</f>
        <v/>
      </c>
      <c s="72" t="str">
        <f>IF('S.D.PASTE SHEET'!W1755="","",'S.D.PASTE SHEET'!W1755)</f>
        <v/>
      </c>
      <c s="72" t="str">
        <f>IF('S.D.PASTE SHEET'!X1755="","",'S.D.PASTE SHEET'!X1755)</f>
        <v/>
      </c>
      <c s="72" t="str">
        <f>IF('S.D.PASTE SHEET'!Y1755="","",'S.D.PASTE SHEET'!Y1755)</f>
        <v/>
      </c>
      <c s="72" t="str">
        <f>IF('S.D.PASTE SHEET'!Z1755="","",'S.D.PASTE SHEET'!Z1755)</f>
        <v/>
      </c>
      <c s="72" t="str">
        <f>IF('S.D.PASTE SHEET'!AA1755="","",'S.D.PASTE SHEET'!AA1755)</f>
        <v/>
      </c>
      <c s="72" t="str">
        <f>IF('S.D.PASTE SHEET'!AB1755="","",'S.D.PASTE SHEET'!AB1755)</f>
        <v/>
      </c>
      <c s="72" t="str">
        <f>IF('S.D.PASTE SHEET'!AC1755="","",'S.D.PASTE SHEET'!AC1755)</f>
        <v/>
      </c>
      <c s="72" t="str">
        <f>IF('S.D.PASTE SHEET'!AD1755="","",'S.D.PASTE SHEET'!AD1755)</f>
        <v/>
      </c>
      <c s="74"/>
      <c s="70" t="str">
        <f>IF(AK1755="","",IF(AK1755&gt;0,COUNT($AG$2:AG1755),""))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IF(BC1755="","",IF(BC1755&gt;0,COUNT($AY$2:AY1755),""))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6" spans="1:157" ht="15.75" customHeight="1">
      <c r="A1756" s="72" t="str">
        <f>IF('S.D.PASTE SHEET'!A1756="","",'S.D.PASTE SHEET'!A1756)</f>
        <v/>
      </c>
      <c s="72" t="str">
        <f>IF('S.D.PASTE SHEET'!B1756="","",'S.D.PASTE SHEET'!B1756)</f>
        <v/>
      </c>
      <c s="72" t="str">
        <f>IF('S.D.PASTE SHEET'!C1756="","",'S.D.PASTE SHEET'!C1756)</f>
        <v/>
      </c>
      <c s="73" t="str">
        <f>IF('S.D.PASTE SHEET'!D1756="","",'S.D.PASTE SHEET'!D1756)</f>
        <v/>
      </c>
      <c s="72" t="str">
        <f>IF('S.D.PASTE SHEET'!E1756="","",UPPER('S.D.PASTE SHEET'!E1756))</f>
        <v/>
      </c>
      <c s="72" t="str">
        <f>IF('S.D.PASTE SHEET'!F1756="","",'S.D.PASTE SHEET'!F1756)</f>
        <v/>
      </c>
      <c s="72" t="str">
        <f>IF('S.D.PASTE SHEET'!G1756="","",UPPER('S.D.PASTE SHEET'!G1756))</f>
        <v/>
      </c>
      <c s="72" t="str">
        <f>IF('S.D.PASTE SHEET'!H1756="","",UPPER('S.D.PASTE SHEET'!H1756))</f>
        <v/>
      </c>
      <c s="72" t="str">
        <f>IF('S.D.PASTE SHEET'!I1756="","",'S.D.PASTE SHEET'!I1756)</f>
        <v/>
      </c>
      <c s="73" t="str">
        <f>IF('S.D.PASTE SHEET'!J1756="","",'S.D.PASTE SHEET'!J1756)</f>
        <v/>
      </c>
      <c s="72" t="str">
        <f>IF('S.D.PASTE SHEET'!K1756="","",'S.D.PASTE SHEET'!K1756)</f>
        <v/>
      </c>
      <c s="72" t="str">
        <f>IF('S.D.PASTE SHEET'!L1756="","",'S.D.PASTE SHEET'!L1756)</f>
        <v/>
      </c>
      <c s="72" t="str">
        <f>IF('S.D.PASTE SHEET'!M1756="","",'S.D.PASTE SHEET'!M1756)</f>
        <v/>
      </c>
      <c s="72" t="str">
        <f>IF('S.D.PASTE SHEET'!N1756="","",'S.D.PASTE SHEET'!N1756)</f>
        <v/>
      </c>
      <c s="72" t="str">
        <f>IF('S.D.PASTE SHEET'!O1756="","",'S.D.PASTE SHEET'!O1756)</f>
        <v/>
      </c>
      <c s="72" t="str">
        <f>IF('S.D.PASTE SHEET'!P1756="","",'S.D.PASTE SHEET'!P1756)</f>
        <v/>
      </c>
      <c s="72" t="str">
        <f>IF('S.D.PASTE SHEET'!Q1756="","",'S.D.PASTE SHEET'!Q1756)</f>
        <v/>
      </c>
      <c s="72" t="str">
        <f>IF('S.D.PASTE SHEET'!R1756="","",'S.D.PASTE SHEET'!R1756)</f>
        <v/>
      </c>
      <c s="72" t="str">
        <f>IF('S.D.PASTE SHEET'!S1756="","",'S.D.PASTE SHEET'!S1756)</f>
        <v/>
      </c>
      <c s="72" t="str">
        <f>IF('S.D.PASTE SHEET'!T1756="","",'S.D.PASTE SHEET'!T1756)</f>
        <v/>
      </c>
      <c s="72" t="str">
        <f>IF('S.D.PASTE SHEET'!U1756="","",'S.D.PASTE SHEET'!U1756)</f>
        <v/>
      </c>
      <c s="72" t="str">
        <f>IF('S.D.PASTE SHEET'!V1756="","",'S.D.PASTE SHEET'!V1756)</f>
        <v/>
      </c>
      <c s="72" t="str">
        <f>IF('S.D.PASTE SHEET'!W1756="","",'S.D.PASTE SHEET'!W1756)</f>
        <v/>
      </c>
      <c s="72" t="str">
        <f>IF('S.D.PASTE SHEET'!X1756="","",'S.D.PASTE SHEET'!X1756)</f>
        <v/>
      </c>
      <c s="72" t="str">
        <f>IF('S.D.PASTE SHEET'!Y1756="","",'S.D.PASTE SHEET'!Y1756)</f>
        <v/>
      </c>
      <c s="72" t="str">
        <f>IF('S.D.PASTE SHEET'!Z1756="","",'S.D.PASTE SHEET'!Z1756)</f>
        <v/>
      </c>
      <c s="72" t="str">
        <f>IF('S.D.PASTE SHEET'!AA1756="","",'S.D.PASTE SHEET'!AA1756)</f>
        <v/>
      </c>
      <c s="72" t="str">
        <f>IF('S.D.PASTE SHEET'!AB1756="","",'S.D.PASTE SHEET'!AB1756)</f>
        <v/>
      </c>
      <c s="72" t="str">
        <f>IF('S.D.PASTE SHEET'!AC1756="","",'S.D.PASTE SHEET'!AC1756)</f>
        <v/>
      </c>
      <c s="72" t="str">
        <f>IF('S.D.PASTE SHEET'!AD1756="","",'S.D.PASTE SHEET'!AD1756)</f>
        <v/>
      </c>
      <c s="74"/>
      <c s="70" t="str">
        <f>IF(AK1756="","",IF(AK1756&gt;0,COUNT($AG$2:AG1756),""))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IF(BC1756="","",IF(BC1756&gt;0,COUNT($AY$2:AY1756),""))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7" spans="1:157" ht="15.75" customHeight="1">
      <c r="A1757" s="72" t="str">
        <f>IF('S.D.PASTE SHEET'!A1757="","",'S.D.PASTE SHEET'!A1757)</f>
        <v/>
      </c>
      <c s="72" t="str">
        <f>IF('S.D.PASTE SHEET'!B1757="","",'S.D.PASTE SHEET'!B1757)</f>
        <v/>
      </c>
      <c s="72" t="str">
        <f>IF('S.D.PASTE SHEET'!C1757="","",'S.D.PASTE SHEET'!C1757)</f>
        <v/>
      </c>
      <c s="73" t="str">
        <f>IF('S.D.PASTE SHEET'!D1757="","",'S.D.PASTE SHEET'!D1757)</f>
        <v/>
      </c>
      <c s="72" t="str">
        <f>IF('S.D.PASTE SHEET'!E1757="","",UPPER('S.D.PASTE SHEET'!E1757))</f>
        <v/>
      </c>
      <c s="72" t="str">
        <f>IF('S.D.PASTE SHEET'!F1757="","",'S.D.PASTE SHEET'!F1757)</f>
        <v/>
      </c>
      <c s="72" t="str">
        <f>IF('S.D.PASTE SHEET'!G1757="","",UPPER('S.D.PASTE SHEET'!G1757))</f>
        <v/>
      </c>
      <c s="72" t="str">
        <f>IF('S.D.PASTE SHEET'!H1757="","",UPPER('S.D.PASTE SHEET'!H1757))</f>
        <v/>
      </c>
      <c s="72" t="str">
        <f>IF('S.D.PASTE SHEET'!I1757="","",'S.D.PASTE SHEET'!I1757)</f>
        <v/>
      </c>
      <c s="73" t="str">
        <f>IF('S.D.PASTE SHEET'!J1757="","",'S.D.PASTE SHEET'!J1757)</f>
        <v/>
      </c>
      <c s="72" t="str">
        <f>IF('S.D.PASTE SHEET'!K1757="","",'S.D.PASTE SHEET'!K1757)</f>
        <v/>
      </c>
      <c s="72" t="str">
        <f>IF('S.D.PASTE SHEET'!L1757="","",'S.D.PASTE SHEET'!L1757)</f>
        <v/>
      </c>
      <c s="72" t="str">
        <f>IF('S.D.PASTE SHEET'!M1757="","",'S.D.PASTE SHEET'!M1757)</f>
        <v/>
      </c>
      <c s="72" t="str">
        <f>IF('S.D.PASTE SHEET'!N1757="","",'S.D.PASTE SHEET'!N1757)</f>
        <v/>
      </c>
      <c s="72" t="str">
        <f>IF('S.D.PASTE SHEET'!O1757="","",'S.D.PASTE SHEET'!O1757)</f>
        <v/>
      </c>
      <c s="72" t="str">
        <f>IF('S.D.PASTE SHEET'!P1757="","",'S.D.PASTE SHEET'!P1757)</f>
        <v/>
      </c>
      <c s="72" t="str">
        <f>IF('S.D.PASTE SHEET'!Q1757="","",'S.D.PASTE SHEET'!Q1757)</f>
        <v/>
      </c>
      <c s="72" t="str">
        <f>IF('S.D.PASTE SHEET'!R1757="","",'S.D.PASTE SHEET'!R1757)</f>
        <v/>
      </c>
      <c s="72" t="str">
        <f>IF('S.D.PASTE SHEET'!S1757="","",'S.D.PASTE SHEET'!S1757)</f>
        <v/>
      </c>
      <c s="72" t="str">
        <f>IF('S.D.PASTE SHEET'!T1757="","",'S.D.PASTE SHEET'!T1757)</f>
        <v/>
      </c>
      <c s="72" t="str">
        <f>IF('S.D.PASTE SHEET'!U1757="","",'S.D.PASTE SHEET'!U1757)</f>
        <v/>
      </c>
      <c s="72" t="str">
        <f>IF('S.D.PASTE SHEET'!V1757="","",'S.D.PASTE SHEET'!V1757)</f>
        <v/>
      </c>
      <c s="72" t="str">
        <f>IF('S.D.PASTE SHEET'!W1757="","",'S.D.PASTE SHEET'!W1757)</f>
        <v/>
      </c>
      <c s="72" t="str">
        <f>IF('S.D.PASTE SHEET'!X1757="","",'S.D.PASTE SHEET'!X1757)</f>
        <v/>
      </c>
      <c s="72" t="str">
        <f>IF('S.D.PASTE SHEET'!Y1757="","",'S.D.PASTE SHEET'!Y1757)</f>
        <v/>
      </c>
      <c s="72" t="str">
        <f>IF('S.D.PASTE SHEET'!Z1757="","",'S.D.PASTE SHEET'!Z1757)</f>
        <v/>
      </c>
      <c s="72" t="str">
        <f>IF('S.D.PASTE SHEET'!AA1757="","",'S.D.PASTE SHEET'!AA1757)</f>
        <v/>
      </c>
      <c s="72" t="str">
        <f>IF('S.D.PASTE SHEET'!AB1757="","",'S.D.PASTE SHEET'!AB1757)</f>
        <v/>
      </c>
      <c s="72" t="str">
        <f>IF('S.D.PASTE SHEET'!AC1757="","",'S.D.PASTE SHEET'!AC1757)</f>
        <v/>
      </c>
      <c s="72" t="str">
        <f>IF('S.D.PASTE SHEET'!AD1757="","",'S.D.PASTE SHEET'!AD1757)</f>
        <v/>
      </c>
      <c s="74"/>
      <c s="70" t="str">
        <f>IF(AK1757="","",IF(AK1757&gt;0,COUNT($AG$2:AG1757),""))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IF(BC1757="","",IF(BC1757&gt;0,COUNT($AY$2:AY1757),""))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8" spans="1:157" ht="15.75" customHeight="1">
      <c r="A1758" s="72" t="str">
        <f>IF('S.D.PASTE SHEET'!A1758="","",'S.D.PASTE SHEET'!A1758)</f>
        <v/>
      </c>
      <c s="72" t="str">
        <f>IF('S.D.PASTE SHEET'!B1758="","",'S.D.PASTE SHEET'!B1758)</f>
        <v/>
      </c>
      <c s="72" t="str">
        <f>IF('S.D.PASTE SHEET'!C1758="","",'S.D.PASTE SHEET'!C1758)</f>
        <v/>
      </c>
      <c s="73" t="str">
        <f>IF('S.D.PASTE SHEET'!D1758="","",'S.D.PASTE SHEET'!D1758)</f>
        <v/>
      </c>
      <c s="72" t="str">
        <f>IF('S.D.PASTE SHEET'!E1758="","",UPPER('S.D.PASTE SHEET'!E1758))</f>
        <v/>
      </c>
      <c s="72" t="str">
        <f>IF('S.D.PASTE SHEET'!F1758="","",'S.D.PASTE SHEET'!F1758)</f>
        <v/>
      </c>
      <c s="72" t="str">
        <f>IF('S.D.PASTE SHEET'!G1758="","",UPPER('S.D.PASTE SHEET'!G1758))</f>
        <v/>
      </c>
      <c s="72" t="str">
        <f>IF('S.D.PASTE SHEET'!H1758="","",UPPER('S.D.PASTE SHEET'!H1758))</f>
        <v/>
      </c>
      <c s="72" t="str">
        <f>IF('S.D.PASTE SHEET'!I1758="","",'S.D.PASTE SHEET'!I1758)</f>
        <v/>
      </c>
      <c s="73" t="str">
        <f>IF('S.D.PASTE SHEET'!J1758="","",'S.D.PASTE SHEET'!J1758)</f>
        <v/>
      </c>
      <c s="72" t="str">
        <f>IF('S.D.PASTE SHEET'!K1758="","",'S.D.PASTE SHEET'!K1758)</f>
        <v/>
      </c>
      <c s="72" t="str">
        <f>IF('S.D.PASTE SHEET'!L1758="","",'S.D.PASTE SHEET'!L1758)</f>
        <v/>
      </c>
      <c s="72" t="str">
        <f>IF('S.D.PASTE SHEET'!M1758="","",'S.D.PASTE SHEET'!M1758)</f>
        <v/>
      </c>
      <c s="72" t="str">
        <f>IF('S.D.PASTE SHEET'!N1758="","",'S.D.PASTE SHEET'!N1758)</f>
        <v/>
      </c>
      <c s="72" t="str">
        <f>IF('S.D.PASTE SHEET'!O1758="","",'S.D.PASTE SHEET'!O1758)</f>
        <v/>
      </c>
      <c s="72" t="str">
        <f>IF('S.D.PASTE SHEET'!P1758="","",'S.D.PASTE SHEET'!P1758)</f>
        <v/>
      </c>
      <c s="72" t="str">
        <f>IF('S.D.PASTE SHEET'!Q1758="","",'S.D.PASTE SHEET'!Q1758)</f>
        <v/>
      </c>
      <c s="72" t="str">
        <f>IF('S.D.PASTE SHEET'!R1758="","",'S.D.PASTE SHEET'!R1758)</f>
        <v/>
      </c>
      <c s="72" t="str">
        <f>IF('S.D.PASTE SHEET'!S1758="","",'S.D.PASTE SHEET'!S1758)</f>
        <v/>
      </c>
      <c s="72" t="str">
        <f>IF('S.D.PASTE SHEET'!T1758="","",'S.D.PASTE SHEET'!T1758)</f>
        <v/>
      </c>
      <c s="72" t="str">
        <f>IF('S.D.PASTE SHEET'!U1758="","",'S.D.PASTE SHEET'!U1758)</f>
        <v/>
      </c>
      <c s="72" t="str">
        <f>IF('S.D.PASTE SHEET'!V1758="","",'S.D.PASTE SHEET'!V1758)</f>
        <v/>
      </c>
      <c s="72" t="str">
        <f>IF('S.D.PASTE SHEET'!W1758="","",'S.D.PASTE SHEET'!W1758)</f>
        <v/>
      </c>
      <c s="72" t="str">
        <f>IF('S.D.PASTE SHEET'!X1758="","",'S.D.PASTE SHEET'!X1758)</f>
        <v/>
      </c>
      <c s="72" t="str">
        <f>IF('S.D.PASTE SHEET'!Y1758="","",'S.D.PASTE SHEET'!Y1758)</f>
        <v/>
      </c>
      <c s="72" t="str">
        <f>IF('S.D.PASTE SHEET'!Z1758="","",'S.D.PASTE SHEET'!Z1758)</f>
        <v/>
      </c>
      <c s="72" t="str">
        <f>IF('S.D.PASTE SHEET'!AA1758="","",'S.D.PASTE SHEET'!AA1758)</f>
        <v/>
      </c>
      <c s="72" t="str">
        <f>IF('S.D.PASTE SHEET'!AB1758="","",'S.D.PASTE SHEET'!AB1758)</f>
        <v/>
      </c>
      <c s="72" t="str">
        <f>IF('S.D.PASTE SHEET'!AC1758="","",'S.D.PASTE SHEET'!AC1758)</f>
        <v/>
      </c>
      <c s="72" t="str">
        <f>IF('S.D.PASTE SHEET'!AD1758="","",'S.D.PASTE SHEET'!AD1758)</f>
        <v/>
      </c>
      <c s="74"/>
      <c s="70" t="str">
        <f>IF(AK1758="","",IF(AK1758&gt;0,COUNT($AG$2:AG1758),""))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IF(BC1758="","",IF(BC1758&gt;0,COUNT($AY$2:AY1758),""))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59" spans="1:157" ht="15.75" customHeight="1">
      <c r="A1759" s="72" t="str">
        <f>IF('S.D.PASTE SHEET'!A1759="","",'S.D.PASTE SHEET'!A1759)</f>
        <v/>
      </c>
      <c s="72" t="str">
        <f>IF('S.D.PASTE SHEET'!B1759="","",'S.D.PASTE SHEET'!B1759)</f>
        <v/>
      </c>
      <c s="72" t="str">
        <f>IF('S.D.PASTE SHEET'!C1759="","",'S.D.PASTE SHEET'!C1759)</f>
        <v/>
      </c>
      <c s="73" t="str">
        <f>IF('S.D.PASTE SHEET'!D1759="","",'S.D.PASTE SHEET'!D1759)</f>
        <v/>
      </c>
      <c s="72" t="str">
        <f>IF('S.D.PASTE SHEET'!E1759="","",UPPER('S.D.PASTE SHEET'!E1759))</f>
        <v/>
      </c>
      <c s="72" t="str">
        <f>IF('S.D.PASTE SHEET'!F1759="","",'S.D.PASTE SHEET'!F1759)</f>
        <v/>
      </c>
      <c s="72" t="str">
        <f>IF('S.D.PASTE SHEET'!G1759="","",UPPER('S.D.PASTE SHEET'!G1759))</f>
        <v/>
      </c>
      <c s="72" t="str">
        <f>IF('S.D.PASTE SHEET'!H1759="","",UPPER('S.D.PASTE SHEET'!H1759))</f>
        <v/>
      </c>
      <c s="72" t="str">
        <f>IF('S.D.PASTE SHEET'!I1759="","",'S.D.PASTE SHEET'!I1759)</f>
        <v/>
      </c>
      <c s="73" t="str">
        <f>IF('S.D.PASTE SHEET'!J1759="","",'S.D.PASTE SHEET'!J1759)</f>
        <v/>
      </c>
      <c s="72" t="str">
        <f>IF('S.D.PASTE SHEET'!K1759="","",'S.D.PASTE SHEET'!K1759)</f>
        <v/>
      </c>
      <c s="72" t="str">
        <f>IF('S.D.PASTE SHEET'!L1759="","",'S.D.PASTE SHEET'!L1759)</f>
        <v/>
      </c>
      <c s="72" t="str">
        <f>IF('S.D.PASTE SHEET'!M1759="","",'S.D.PASTE SHEET'!M1759)</f>
        <v/>
      </c>
      <c s="72" t="str">
        <f>IF('S.D.PASTE SHEET'!N1759="","",'S.D.PASTE SHEET'!N1759)</f>
        <v/>
      </c>
      <c s="72" t="str">
        <f>IF('S.D.PASTE SHEET'!O1759="","",'S.D.PASTE SHEET'!O1759)</f>
        <v/>
      </c>
      <c s="72" t="str">
        <f>IF('S.D.PASTE SHEET'!P1759="","",'S.D.PASTE SHEET'!P1759)</f>
        <v/>
      </c>
      <c s="72" t="str">
        <f>IF('S.D.PASTE SHEET'!Q1759="","",'S.D.PASTE SHEET'!Q1759)</f>
        <v/>
      </c>
      <c s="72" t="str">
        <f>IF('S.D.PASTE SHEET'!R1759="","",'S.D.PASTE SHEET'!R1759)</f>
        <v/>
      </c>
      <c s="72" t="str">
        <f>IF('S.D.PASTE SHEET'!S1759="","",'S.D.PASTE SHEET'!S1759)</f>
        <v/>
      </c>
      <c s="72" t="str">
        <f>IF('S.D.PASTE SHEET'!T1759="","",'S.D.PASTE SHEET'!T1759)</f>
        <v/>
      </c>
      <c s="72" t="str">
        <f>IF('S.D.PASTE SHEET'!U1759="","",'S.D.PASTE SHEET'!U1759)</f>
        <v/>
      </c>
      <c s="72" t="str">
        <f>IF('S.D.PASTE SHEET'!V1759="","",'S.D.PASTE SHEET'!V1759)</f>
        <v/>
      </c>
      <c s="72" t="str">
        <f>IF('S.D.PASTE SHEET'!W1759="","",'S.D.PASTE SHEET'!W1759)</f>
        <v/>
      </c>
      <c s="72" t="str">
        <f>IF('S.D.PASTE SHEET'!X1759="","",'S.D.PASTE SHEET'!X1759)</f>
        <v/>
      </c>
      <c s="72" t="str">
        <f>IF('S.D.PASTE SHEET'!Y1759="","",'S.D.PASTE SHEET'!Y1759)</f>
        <v/>
      </c>
      <c s="72" t="str">
        <f>IF('S.D.PASTE SHEET'!Z1759="","",'S.D.PASTE SHEET'!Z1759)</f>
        <v/>
      </c>
      <c s="72" t="str">
        <f>IF('S.D.PASTE SHEET'!AA1759="","",'S.D.PASTE SHEET'!AA1759)</f>
        <v/>
      </c>
      <c s="72" t="str">
        <f>IF('S.D.PASTE SHEET'!AB1759="","",'S.D.PASTE SHEET'!AB1759)</f>
        <v/>
      </c>
      <c s="72" t="str">
        <f>IF('S.D.PASTE SHEET'!AC1759="","",'S.D.PASTE SHEET'!AC1759)</f>
        <v/>
      </c>
      <c s="72" t="str">
        <f>IF('S.D.PASTE SHEET'!AD1759="","",'S.D.PASTE SHEET'!AD1759)</f>
        <v/>
      </c>
      <c s="74"/>
      <c s="70" t="str">
        <f>IF(AK1759="","",IF(AK1759&gt;0,COUNT($AG$2:AG1759),""))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IF(BC1759="","",IF(BC1759&gt;0,COUNT($AY$2:AY1759),""))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0" spans="1:157" ht="15.75" customHeight="1">
      <c r="A1760" s="72" t="str">
        <f>IF('S.D.PASTE SHEET'!A1760="","",'S.D.PASTE SHEET'!A1760)</f>
        <v/>
      </c>
      <c s="72" t="str">
        <f>IF('S.D.PASTE SHEET'!B1760="","",'S.D.PASTE SHEET'!B1760)</f>
        <v/>
      </c>
      <c s="72" t="str">
        <f>IF('S.D.PASTE SHEET'!C1760="","",'S.D.PASTE SHEET'!C1760)</f>
        <v/>
      </c>
      <c s="73" t="str">
        <f>IF('S.D.PASTE SHEET'!D1760="","",'S.D.PASTE SHEET'!D1760)</f>
        <v/>
      </c>
      <c s="72" t="str">
        <f>IF('S.D.PASTE SHEET'!E1760="","",UPPER('S.D.PASTE SHEET'!E1760))</f>
        <v/>
      </c>
      <c s="72" t="str">
        <f>IF('S.D.PASTE SHEET'!F1760="","",'S.D.PASTE SHEET'!F1760)</f>
        <v/>
      </c>
      <c s="72" t="str">
        <f>IF('S.D.PASTE SHEET'!G1760="","",UPPER('S.D.PASTE SHEET'!G1760))</f>
        <v/>
      </c>
      <c s="72" t="str">
        <f>IF('S.D.PASTE SHEET'!H1760="","",UPPER('S.D.PASTE SHEET'!H1760))</f>
        <v/>
      </c>
      <c s="72" t="str">
        <f>IF('S.D.PASTE SHEET'!I1760="","",'S.D.PASTE SHEET'!I1760)</f>
        <v/>
      </c>
      <c s="73" t="str">
        <f>IF('S.D.PASTE SHEET'!J1760="","",'S.D.PASTE SHEET'!J1760)</f>
        <v/>
      </c>
      <c s="72" t="str">
        <f>IF('S.D.PASTE SHEET'!K1760="","",'S.D.PASTE SHEET'!K1760)</f>
        <v/>
      </c>
      <c s="72" t="str">
        <f>IF('S.D.PASTE SHEET'!L1760="","",'S.D.PASTE SHEET'!L1760)</f>
        <v/>
      </c>
      <c s="72" t="str">
        <f>IF('S.D.PASTE SHEET'!M1760="","",'S.D.PASTE SHEET'!M1760)</f>
        <v/>
      </c>
      <c s="72" t="str">
        <f>IF('S.D.PASTE SHEET'!N1760="","",'S.D.PASTE SHEET'!N1760)</f>
        <v/>
      </c>
      <c s="72" t="str">
        <f>IF('S.D.PASTE SHEET'!O1760="","",'S.D.PASTE SHEET'!O1760)</f>
        <v/>
      </c>
      <c s="72" t="str">
        <f>IF('S.D.PASTE SHEET'!P1760="","",'S.D.PASTE SHEET'!P1760)</f>
        <v/>
      </c>
      <c s="72" t="str">
        <f>IF('S.D.PASTE SHEET'!Q1760="","",'S.D.PASTE SHEET'!Q1760)</f>
        <v/>
      </c>
      <c s="72" t="str">
        <f>IF('S.D.PASTE SHEET'!R1760="","",'S.D.PASTE SHEET'!R1760)</f>
        <v/>
      </c>
      <c s="72" t="str">
        <f>IF('S.D.PASTE SHEET'!S1760="","",'S.D.PASTE SHEET'!S1760)</f>
        <v/>
      </c>
      <c s="72" t="str">
        <f>IF('S.D.PASTE SHEET'!T1760="","",'S.D.PASTE SHEET'!T1760)</f>
        <v/>
      </c>
      <c s="72" t="str">
        <f>IF('S.D.PASTE SHEET'!U1760="","",'S.D.PASTE SHEET'!U1760)</f>
        <v/>
      </c>
      <c s="72" t="str">
        <f>IF('S.D.PASTE SHEET'!V1760="","",'S.D.PASTE SHEET'!V1760)</f>
        <v/>
      </c>
      <c s="72" t="str">
        <f>IF('S.D.PASTE SHEET'!W1760="","",'S.D.PASTE SHEET'!W1760)</f>
        <v/>
      </c>
      <c s="72" t="str">
        <f>IF('S.D.PASTE SHEET'!X1760="","",'S.D.PASTE SHEET'!X1760)</f>
        <v/>
      </c>
      <c s="72" t="str">
        <f>IF('S.D.PASTE SHEET'!Y1760="","",'S.D.PASTE SHEET'!Y1760)</f>
        <v/>
      </c>
      <c s="72" t="str">
        <f>IF('S.D.PASTE SHEET'!Z1760="","",'S.D.PASTE SHEET'!Z1760)</f>
        <v/>
      </c>
      <c s="72" t="str">
        <f>IF('S.D.PASTE SHEET'!AA1760="","",'S.D.PASTE SHEET'!AA1760)</f>
        <v/>
      </c>
      <c s="72" t="str">
        <f>IF('S.D.PASTE SHEET'!AB1760="","",'S.D.PASTE SHEET'!AB1760)</f>
        <v/>
      </c>
      <c s="72" t="str">
        <f>IF('S.D.PASTE SHEET'!AC1760="","",'S.D.PASTE SHEET'!AC1760)</f>
        <v/>
      </c>
      <c s="72" t="str">
        <f>IF('S.D.PASTE SHEET'!AD1760="","",'S.D.PASTE SHEET'!AD1760)</f>
        <v/>
      </c>
      <c s="74"/>
      <c s="70" t="str">
        <f>IF(AK1760="","",IF(AK1760&gt;0,COUNT($AG$2:AG1760),""))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IF(BC1760="","",IF(BC1760&gt;0,COUNT($AY$2:AY1760),""))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1" spans="1:157" ht="15.75" customHeight="1">
      <c r="A1761" s="72" t="str">
        <f>IF('S.D.PASTE SHEET'!A1761="","",'S.D.PASTE SHEET'!A1761)</f>
        <v/>
      </c>
      <c s="72" t="str">
        <f>IF('S.D.PASTE SHEET'!B1761="","",'S.D.PASTE SHEET'!B1761)</f>
        <v/>
      </c>
      <c s="72" t="str">
        <f>IF('S.D.PASTE SHEET'!C1761="","",'S.D.PASTE SHEET'!C1761)</f>
        <v/>
      </c>
      <c s="73" t="str">
        <f>IF('S.D.PASTE SHEET'!D1761="","",'S.D.PASTE SHEET'!D1761)</f>
        <v/>
      </c>
      <c s="72" t="str">
        <f>IF('S.D.PASTE SHEET'!E1761="","",UPPER('S.D.PASTE SHEET'!E1761))</f>
        <v/>
      </c>
      <c s="72" t="str">
        <f>IF('S.D.PASTE SHEET'!F1761="","",'S.D.PASTE SHEET'!F1761)</f>
        <v/>
      </c>
      <c s="72" t="str">
        <f>IF('S.D.PASTE SHEET'!G1761="","",UPPER('S.D.PASTE SHEET'!G1761))</f>
        <v/>
      </c>
      <c s="72" t="str">
        <f>IF('S.D.PASTE SHEET'!H1761="","",UPPER('S.D.PASTE SHEET'!H1761))</f>
        <v/>
      </c>
      <c s="72" t="str">
        <f>IF('S.D.PASTE SHEET'!I1761="","",'S.D.PASTE SHEET'!I1761)</f>
        <v/>
      </c>
      <c s="73" t="str">
        <f>IF('S.D.PASTE SHEET'!J1761="","",'S.D.PASTE SHEET'!J1761)</f>
        <v/>
      </c>
      <c s="72" t="str">
        <f>IF('S.D.PASTE SHEET'!K1761="","",'S.D.PASTE SHEET'!K1761)</f>
        <v/>
      </c>
      <c s="72" t="str">
        <f>IF('S.D.PASTE SHEET'!L1761="","",'S.D.PASTE SHEET'!L1761)</f>
        <v/>
      </c>
      <c s="72" t="str">
        <f>IF('S.D.PASTE SHEET'!M1761="","",'S.D.PASTE SHEET'!M1761)</f>
        <v/>
      </c>
      <c s="72" t="str">
        <f>IF('S.D.PASTE SHEET'!N1761="","",'S.D.PASTE SHEET'!N1761)</f>
        <v/>
      </c>
      <c s="72" t="str">
        <f>IF('S.D.PASTE SHEET'!O1761="","",'S.D.PASTE SHEET'!O1761)</f>
        <v/>
      </c>
      <c s="72" t="str">
        <f>IF('S.D.PASTE SHEET'!P1761="","",'S.D.PASTE SHEET'!P1761)</f>
        <v/>
      </c>
      <c s="72" t="str">
        <f>IF('S.D.PASTE SHEET'!Q1761="","",'S.D.PASTE SHEET'!Q1761)</f>
        <v/>
      </c>
      <c s="72" t="str">
        <f>IF('S.D.PASTE SHEET'!R1761="","",'S.D.PASTE SHEET'!R1761)</f>
        <v/>
      </c>
      <c s="72" t="str">
        <f>IF('S.D.PASTE SHEET'!S1761="","",'S.D.PASTE SHEET'!S1761)</f>
        <v/>
      </c>
      <c s="72" t="str">
        <f>IF('S.D.PASTE SHEET'!T1761="","",'S.D.PASTE SHEET'!T1761)</f>
        <v/>
      </c>
      <c s="72" t="str">
        <f>IF('S.D.PASTE SHEET'!U1761="","",'S.D.PASTE SHEET'!U1761)</f>
        <v/>
      </c>
      <c s="72" t="str">
        <f>IF('S.D.PASTE SHEET'!V1761="","",'S.D.PASTE SHEET'!V1761)</f>
        <v/>
      </c>
      <c s="72" t="str">
        <f>IF('S.D.PASTE SHEET'!W1761="","",'S.D.PASTE SHEET'!W1761)</f>
        <v/>
      </c>
      <c s="72" t="str">
        <f>IF('S.D.PASTE SHEET'!X1761="","",'S.D.PASTE SHEET'!X1761)</f>
        <v/>
      </c>
      <c s="72" t="str">
        <f>IF('S.D.PASTE SHEET'!Y1761="","",'S.D.PASTE SHEET'!Y1761)</f>
        <v/>
      </c>
      <c s="72" t="str">
        <f>IF('S.D.PASTE SHEET'!Z1761="","",'S.D.PASTE SHEET'!Z1761)</f>
        <v/>
      </c>
      <c s="72" t="str">
        <f>IF('S.D.PASTE SHEET'!AA1761="","",'S.D.PASTE SHEET'!AA1761)</f>
        <v/>
      </c>
      <c s="72" t="str">
        <f>IF('S.D.PASTE SHEET'!AB1761="","",'S.D.PASTE SHEET'!AB1761)</f>
        <v/>
      </c>
      <c s="72" t="str">
        <f>IF('S.D.PASTE SHEET'!AC1761="","",'S.D.PASTE SHEET'!AC1761)</f>
        <v/>
      </c>
      <c s="72" t="str">
        <f>IF('S.D.PASTE SHEET'!AD1761="","",'S.D.PASTE SHEET'!AD1761)</f>
        <v/>
      </c>
      <c s="74"/>
      <c s="70" t="str">
        <f>IF(AK1761="","",IF(AK1761&gt;0,COUNT($AG$2:AG1761),""))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IF(BC1761="","",IF(BC1761&gt;0,COUNT($AY$2:AY1761),""))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2" spans="1:157" ht="15.75" customHeight="1">
      <c r="A1762" s="72" t="str">
        <f>IF('S.D.PASTE SHEET'!A1762="","",'S.D.PASTE SHEET'!A1762)</f>
        <v/>
      </c>
      <c s="72" t="str">
        <f>IF('S.D.PASTE SHEET'!B1762="","",'S.D.PASTE SHEET'!B1762)</f>
        <v/>
      </c>
      <c s="72" t="str">
        <f>IF('S.D.PASTE SHEET'!C1762="","",'S.D.PASTE SHEET'!C1762)</f>
        <v/>
      </c>
      <c s="73" t="str">
        <f>IF('S.D.PASTE SHEET'!D1762="","",'S.D.PASTE SHEET'!D1762)</f>
        <v/>
      </c>
      <c s="72" t="str">
        <f>IF('S.D.PASTE SHEET'!E1762="","",UPPER('S.D.PASTE SHEET'!E1762))</f>
        <v/>
      </c>
      <c s="72" t="str">
        <f>IF('S.D.PASTE SHEET'!F1762="","",'S.D.PASTE SHEET'!F1762)</f>
        <v/>
      </c>
      <c s="72" t="str">
        <f>IF('S.D.PASTE SHEET'!G1762="","",UPPER('S.D.PASTE SHEET'!G1762))</f>
        <v/>
      </c>
      <c s="72" t="str">
        <f>IF('S.D.PASTE SHEET'!H1762="","",UPPER('S.D.PASTE SHEET'!H1762))</f>
        <v/>
      </c>
      <c s="72" t="str">
        <f>IF('S.D.PASTE SHEET'!I1762="","",'S.D.PASTE SHEET'!I1762)</f>
        <v/>
      </c>
      <c s="73" t="str">
        <f>IF('S.D.PASTE SHEET'!J1762="","",'S.D.PASTE SHEET'!J1762)</f>
        <v/>
      </c>
      <c s="72" t="str">
        <f>IF('S.D.PASTE SHEET'!K1762="","",'S.D.PASTE SHEET'!K1762)</f>
        <v/>
      </c>
      <c s="72" t="str">
        <f>IF('S.D.PASTE SHEET'!L1762="","",'S.D.PASTE SHEET'!L1762)</f>
        <v/>
      </c>
      <c s="72" t="str">
        <f>IF('S.D.PASTE SHEET'!M1762="","",'S.D.PASTE SHEET'!M1762)</f>
        <v/>
      </c>
      <c s="72" t="str">
        <f>IF('S.D.PASTE SHEET'!N1762="","",'S.D.PASTE SHEET'!N1762)</f>
        <v/>
      </c>
      <c s="72" t="str">
        <f>IF('S.D.PASTE SHEET'!O1762="","",'S.D.PASTE SHEET'!O1762)</f>
        <v/>
      </c>
      <c s="72" t="str">
        <f>IF('S.D.PASTE SHEET'!P1762="","",'S.D.PASTE SHEET'!P1762)</f>
        <v/>
      </c>
      <c s="72" t="str">
        <f>IF('S.D.PASTE SHEET'!Q1762="","",'S.D.PASTE SHEET'!Q1762)</f>
        <v/>
      </c>
      <c s="72" t="str">
        <f>IF('S.D.PASTE SHEET'!R1762="","",'S.D.PASTE SHEET'!R1762)</f>
        <v/>
      </c>
      <c s="72" t="str">
        <f>IF('S.D.PASTE SHEET'!S1762="","",'S.D.PASTE SHEET'!S1762)</f>
        <v/>
      </c>
      <c s="72" t="str">
        <f>IF('S.D.PASTE SHEET'!T1762="","",'S.D.PASTE SHEET'!T1762)</f>
        <v/>
      </c>
      <c s="72" t="str">
        <f>IF('S.D.PASTE SHEET'!U1762="","",'S.D.PASTE SHEET'!U1762)</f>
        <v/>
      </c>
      <c s="72" t="str">
        <f>IF('S.D.PASTE SHEET'!V1762="","",'S.D.PASTE SHEET'!V1762)</f>
        <v/>
      </c>
      <c s="72" t="str">
        <f>IF('S.D.PASTE SHEET'!W1762="","",'S.D.PASTE SHEET'!W1762)</f>
        <v/>
      </c>
      <c s="72" t="str">
        <f>IF('S.D.PASTE SHEET'!X1762="","",'S.D.PASTE SHEET'!X1762)</f>
        <v/>
      </c>
      <c s="72" t="str">
        <f>IF('S.D.PASTE SHEET'!Y1762="","",'S.D.PASTE SHEET'!Y1762)</f>
        <v/>
      </c>
      <c s="72" t="str">
        <f>IF('S.D.PASTE SHEET'!Z1762="","",'S.D.PASTE SHEET'!Z1762)</f>
        <v/>
      </c>
      <c s="72" t="str">
        <f>IF('S.D.PASTE SHEET'!AA1762="","",'S.D.PASTE SHEET'!AA1762)</f>
        <v/>
      </c>
      <c s="72" t="str">
        <f>IF('S.D.PASTE SHEET'!AB1762="","",'S.D.PASTE SHEET'!AB1762)</f>
        <v/>
      </c>
      <c s="72" t="str">
        <f>IF('S.D.PASTE SHEET'!AC1762="","",'S.D.PASTE SHEET'!AC1762)</f>
        <v/>
      </c>
      <c s="72" t="str">
        <f>IF('S.D.PASTE SHEET'!AD1762="","",'S.D.PASTE SHEET'!AD1762)</f>
        <v/>
      </c>
      <c s="74"/>
      <c s="70" t="str">
        <f>IF(AK1762="","",IF(AK1762&gt;0,COUNT($AG$2:AG1762),""))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IF(BC1762="","",IF(BC1762&gt;0,COUNT($AY$2:AY1762),""))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3" spans="1:157" ht="15.75" customHeight="1">
      <c r="A1763" s="72" t="str">
        <f>IF('S.D.PASTE SHEET'!A1763="","",'S.D.PASTE SHEET'!A1763)</f>
        <v/>
      </c>
      <c s="72" t="str">
        <f>IF('S.D.PASTE SHEET'!B1763="","",'S.D.PASTE SHEET'!B1763)</f>
        <v/>
      </c>
      <c s="72" t="str">
        <f>IF('S.D.PASTE SHEET'!C1763="","",'S.D.PASTE SHEET'!C1763)</f>
        <v/>
      </c>
      <c s="73" t="str">
        <f>IF('S.D.PASTE SHEET'!D1763="","",'S.D.PASTE SHEET'!D1763)</f>
        <v/>
      </c>
      <c s="72" t="str">
        <f>IF('S.D.PASTE SHEET'!E1763="","",UPPER('S.D.PASTE SHEET'!E1763))</f>
        <v/>
      </c>
      <c s="72" t="str">
        <f>IF('S.D.PASTE SHEET'!F1763="","",'S.D.PASTE SHEET'!F1763)</f>
        <v/>
      </c>
      <c s="72" t="str">
        <f>IF('S.D.PASTE SHEET'!G1763="","",UPPER('S.D.PASTE SHEET'!G1763))</f>
        <v/>
      </c>
      <c s="72" t="str">
        <f>IF('S.D.PASTE SHEET'!H1763="","",UPPER('S.D.PASTE SHEET'!H1763))</f>
        <v/>
      </c>
      <c s="72" t="str">
        <f>IF('S.D.PASTE SHEET'!I1763="","",'S.D.PASTE SHEET'!I1763)</f>
        <v/>
      </c>
      <c s="73" t="str">
        <f>IF('S.D.PASTE SHEET'!J1763="","",'S.D.PASTE SHEET'!J1763)</f>
        <v/>
      </c>
      <c s="72" t="str">
        <f>IF('S.D.PASTE SHEET'!K1763="","",'S.D.PASTE SHEET'!K1763)</f>
        <v/>
      </c>
      <c s="72" t="str">
        <f>IF('S.D.PASTE SHEET'!L1763="","",'S.D.PASTE SHEET'!L1763)</f>
        <v/>
      </c>
      <c s="72" t="str">
        <f>IF('S.D.PASTE SHEET'!M1763="","",'S.D.PASTE SHEET'!M1763)</f>
        <v/>
      </c>
      <c s="72" t="str">
        <f>IF('S.D.PASTE SHEET'!N1763="","",'S.D.PASTE SHEET'!N1763)</f>
        <v/>
      </c>
      <c s="72" t="str">
        <f>IF('S.D.PASTE SHEET'!O1763="","",'S.D.PASTE SHEET'!O1763)</f>
        <v/>
      </c>
      <c s="72" t="str">
        <f>IF('S.D.PASTE SHEET'!P1763="","",'S.D.PASTE SHEET'!P1763)</f>
        <v/>
      </c>
      <c s="72" t="str">
        <f>IF('S.D.PASTE SHEET'!Q1763="","",'S.D.PASTE SHEET'!Q1763)</f>
        <v/>
      </c>
      <c s="72" t="str">
        <f>IF('S.D.PASTE SHEET'!R1763="","",'S.D.PASTE SHEET'!R1763)</f>
        <v/>
      </c>
      <c s="72" t="str">
        <f>IF('S.D.PASTE SHEET'!S1763="","",'S.D.PASTE SHEET'!S1763)</f>
        <v/>
      </c>
      <c s="72" t="str">
        <f>IF('S.D.PASTE SHEET'!T1763="","",'S.D.PASTE SHEET'!T1763)</f>
        <v/>
      </c>
      <c s="72" t="str">
        <f>IF('S.D.PASTE SHEET'!U1763="","",'S.D.PASTE SHEET'!U1763)</f>
        <v/>
      </c>
      <c s="72" t="str">
        <f>IF('S.D.PASTE SHEET'!V1763="","",'S.D.PASTE SHEET'!V1763)</f>
        <v/>
      </c>
      <c s="72" t="str">
        <f>IF('S.D.PASTE SHEET'!W1763="","",'S.D.PASTE SHEET'!W1763)</f>
        <v/>
      </c>
      <c s="72" t="str">
        <f>IF('S.D.PASTE SHEET'!X1763="","",'S.D.PASTE SHEET'!X1763)</f>
        <v/>
      </c>
      <c s="72" t="str">
        <f>IF('S.D.PASTE SHEET'!Y1763="","",'S.D.PASTE SHEET'!Y1763)</f>
        <v/>
      </c>
      <c s="72" t="str">
        <f>IF('S.D.PASTE SHEET'!Z1763="","",'S.D.PASTE SHEET'!Z1763)</f>
        <v/>
      </c>
      <c s="72" t="str">
        <f>IF('S.D.PASTE SHEET'!AA1763="","",'S.D.PASTE SHEET'!AA1763)</f>
        <v/>
      </c>
      <c s="72" t="str">
        <f>IF('S.D.PASTE SHEET'!AB1763="","",'S.D.PASTE SHEET'!AB1763)</f>
        <v/>
      </c>
      <c s="72" t="str">
        <f>IF('S.D.PASTE SHEET'!AC1763="","",'S.D.PASTE SHEET'!AC1763)</f>
        <v/>
      </c>
      <c s="72" t="str">
        <f>IF('S.D.PASTE SHEET'!AD1763="","",'S.D.PASTE SHEET'!AD1763)</f>
        <v/>
      </c>
      <c s="74"/>
      <c s="70" t="str">
        <f>IF(AK1763="","",IF(AK1763&gt;0,COUNT($AG$2:AG1763),""))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IF(BC1763="","",IF(BC1763&gt;0,COUNT($AY$2:AY1763),""))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4" spans="1:157" ht="15.75" customHeight="1">
      <c r="A1764" s="72" t="str">
        <f>IF('S.D.PASTE SHEET'!A1764="","",'S.D.PASTE SHEET'!A1764)</f>
        <v/>
      </c>
      <c s="72" t="str">
        <f>IF('S.D.PASTE SHEET'!B1764="","",'S.D.PASTE SHEET'!B1764)</f>
        <v/>
      </c>
      <c s="72" t="str">
        <f>IF('S.D.PASTE SHEET'!C1764="","",'S.D.PASTE SHEET'!C1764)</f>
        <v/>
      </c>
      <c s="73" t="str">
        <f>IF('S.D.PASTE SHEET'!D1764="","",'S.D.PASTE SHEET'!D1764)</f>
        <v/>
      </c>
      <c s="72" t="str">
        <f>IF('S.D.PASTE SHEET'!E1764="","",UPPER('S.D.PASTE SHEET'!E1764))</f>
        <v/>
      </c>
      <c s="72" t="str">
        <f>IF('S.D.PASTE SHEET'!F1764="","",'S.D.PASTE SHEET'!F1764)</f>
        <v/>
      </c>
      <c s="72" t="str">
        <f>IF('S.D.PASTE SHEET'!G1764="","",UPPER('S.D.PASTE SHEET'!G1764))</f>
        <v/>
      </c>
      <c s="72" t="str">
        <f>IF('S.D.PASTE SHEET'!H1764="","",UPPER('S.D.PASTE SHEET'!H1764))</f>
        <v/>
      </c>
      <c s="72" t="str">
        <f>IF('S.D.PASTE SHEET'!I1764="","",'S.D.PASTE SHEET'!I1764)</f>
        <v/>
      </c>
      <c s="73" t="str">
        <f>IF('S.D.PASTE SHEET'!J1764="","",'S.D.PASTE SHEET'!J1764)</f>
        <v/>
      </c>
      <c s="72" t="str">
        <f>IF('S.D.PASTE SHEET'!K1764="","",'S.D.PASTE SHEET'!K1764)</f>
        <v/>
      </c>
      <c s="72" t="str">
        <f>IF('S.D.PASTE SHEET'!L1764="","",'S.D.PASTE SHEET'!L1764)</f>
        <v/>
      </c>
      <c s="72" t="str">
        <f>IF('S.D.PASTE SHEET'!M1764="","",'S.D.PASTE SHEET'!M1764)</f>
        <v/>
      </c>
      <c s="72" t="str">
        <f>IF('S.D.PASTE SHEET'!N1764="","",'S.D.PASTE SHEET'!N1764)</f>
        <v/>
      </c>
      <c s="72" t="str">
        <f>IF('S.D.PASTE SHEET'!O1764="","",'S.D.PASTE SHEET'!O1764)</f>
        <v/>
      </c>
      <c s="72" t="str">
        <f>IF('S.D.PASTE SHEET'!P1764="","",'S.D.PASTE SHEET'!P1764)</f>
        <v/>
      </c>
      <c s="72" t="str">
        <f>IF('S.D.PASTE SHEET'!Q1764="","",'S.D.PASTE SHEET'!Q1764)</f>
        <v/>
      </c>
      <c s="72" t="str">
        <f>IF('S.D.PASTE SHEET'!R1764="","",'S.D.PASTE SHEET'!R1764)</f>
        <v/>
      </c>
      <c s="72" t="str">
        <f>IF('S.D.PASTE SHEET'!S1764="","",'S.D.PASTE SHEET'!S1764)</f>
        <v/>
      </c>
      <c s="72" t="str">
        <f>IF('S.D.PASTE SHEET'!T1764="","",'S.D.PASTE SHEET'!T1764)</f>
        <v/>
      </c>
      <c s="72" t="str">
        <f>IF('S.D.PASTE SHEET'!U1764="","",'S.D.PASTE SHEET'!U1764)</f>
        <v/>
      </c>
      <c s="72" t="str">
        <f>IF('S.D.PASTE SHEET'!V1764="","",'S.D.PASTE SHEET'!V1764)</f>
        <v/>
      </c>
      <c s="72" t="str">
        <f>IF('S.D.PASTE SHEET'!W1764="","",'S.D.PASTE SHEET'!W1764)</f>
        <v/>
      </c>
      <c s="72" t="str">
        <f>IF('S.D.PASTE SHEET'!X1764="","",'S.D.PASTE SHEET'!X1764)</f>
        <v/>
      </c>
      <c s="72" t="str">
        <f>IF('S.D.PASTE SHEET'!Y1764="","",'S.D.PASTE SHEET'!Y1764)</f>
        <v/>
      </c>
      <c s="72" t="str">
        <f>IF('S.D.PASTE SHEET'!Z1764="","",'S.D.PASTE SHEET'!Z1764)</f>
        <v/>
      </c>
      <c s="72" t="str">
        <f>IF('S.D.PASTE SHEET'!AA1764="","",'S.D.PASTE SHEET'!AA1764)</f>
        <v/>
      </c>
      <c s="72" t="str">
        <f>IF('S.D.PASTE SHEET'!AB1764="","",'S.D.PASTE SHEET'!AB1764)</f>
        <v/>
      </c>
      <c s="72" t="str">
        <f>IF('S.D.PASTE SHEET'!AC1764="","",'S.D.PASTE SHEET'!AC1764)</f>
        <v/>
      </c>
      <c s="72" t="str">
        <f>IF('S.D.PASTE SHEET'!AD1764="","",'S.D.PASTE SHEET'!AD1764)</f>
        <v/>
      </c>
      <c s="74"/>
      <c s="70" t="str">
        <f>IF(AK1764="","",IF(AK1764&gt;0,COUNT($AG$2:AG1764),""))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IF(BC1764="","",IF(BC1764&gt;0,COUNT($AY$2:AY1764),""))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5" spans="1:157" ht="15.75" customHeight="1">
      <c r="A1765" s="72" t="str">
        <f>IF('S.D.PASTE SHEET'!A1765="","",'S.D.PASTE SHEET'!A1765)</f>
        <v/>
      </c>
      <c s="72" t="str">
        <f>IF('S.D.PASTE SHEET'!B1765="","",'S.D.PASTE SHEET'!B1765)</f>
        <v/>
      </c>
      <c s="72" t="str">
        <f>IF('S.D.PASTE SHEET'!C1765="","",'S.D.PASTE SHEET'!C1765)</f>
        <v/>
      </c>
      <c s="73" t="str">
        <f>IF('S.D.PASTE SHEET'!D1765="","",'S.D.PASTE SHEET'!D1765)</f>
        <v/>
      </c>
      <c s="72" t="str">
        <f>IF('S.D.PASTE SHEET'!E1765="","",UPPER('S.D.PASTE SHEET'!E1765))</f>
        <v/>
      </c>
      <c s="72" t="str">
        <f>IF('S.D.PASTE SHEET'!F1765="","",'S.D.PASTE SHEET'!F1765)</f>
        <v/>
      </c>
      <c s="72" t="str">
        <f>IF('S.D.PASTE SHEET'!G1765="","",UPPER('S.D.PASTE SHEET'!G1765))</f>
        <v/>
      </c>
      <c s="72" t="str">
        <f>IF('S.D.PASTE SHEET'!H1765="","",UPPER('S.D.PASTE SHEET'!H1765))</f>
        <v/>
      </c>
      <c s="72" t="str">
        <f>IF('S.D.PASTE SHEET'!I1765="","",'S.D.PASTE SHEET'!I1765)</f>
        <v/>
      </c>
      <c s="73" t="str">
        <f>IF('S.D.PASTE SHEET'!J1765="","",'S.D.PASTE SHEET'!J1765)</f>
        <v/>
      </c>
      <c s="72" t="str">
        <f>IF('S.D.PASTE SHEET'!K1765="","",'S.D.PASTE SHEET'!K1765)</f>
        <v/>
      </c>
      <c s="72" t="str">
        <f>IF('S.D.PASTE SHEET'!L1765="","",'S.D.PASTE SHEET'!L1765)</f>
        <v/>
      </c>
      <c s="72" t="str">
        <f>IF('S.D.PASTE SHEET'!M1765="","",'S.D.PASTE SHEET'!M1765)</f>
        <v/>
      </c>
      <c s="72" t="str">
        <f>IF('S.D.PASTE SHEET'!N1765="","",'S.D.PASTE SHEET'!N1765)</f>
        <v/>
      </c>
      <c s="72" t="str">
        <f>IF('S.D.PASTE SHEET'!O1765="","",'S.D.PASTE SHEET'!O1765)</f>
        <v/>
      </c>
      <c s="72" t="str">
        <f>IF('S.D.PASTE SHEET'!P1765="","",'S.D.PASTE SHEET'!P1765)</f>
        <v/>
      </c>
      <c s="72" t="str">
        <f>IF('S.D.PASTE SHEET'!Q1765="","",'S.D.PASTE SHEET'!Q1765)</f>
        <v/>
      </c>
      <c s="72" t="str">
        <f>IF('S.D.PASTE SHEET'!R1765="","",'S.D.PASTE SHEET'!R1765)</f>
        <v/>
      </c>
      <c s="72" t="str">
        <f>IF('S.D.PASTE SHEET'!S1765="","",'S.D.PASTE SHEET'!S1765)</f>
        <v/>
      </c>
      <c s="72" t="str">
        <f>IF('S.D.PASTE SHEET'!T1765="","",'S.D.PASTE SHEET'!T1765)</f>
        <v/>
      </c>
      <c s="72" t="str">
        <f>IF('S.D.PASTE SHEET'!U1765="","",'S.D.PASTE SHEET'!U1765)</f>
        <v/>
      </c>
      <c s="72" t="str">
        <f>IF('S.D.PASTE SHEET'!V1765="","",'S.D.PASTE SHEET'!V1765)</f>
        <v/>
      </c>
      <c s="72" t="str">
        <f>IF('S.D.PASTE SHEET'!W1765="","",'S.D.PASTE SHEET'!W1765)</f>
        <v/>
      </c>
      <c s="72" t="str">
        <f>IF('S.D.PASTE SHEET'!X1765="","",'S.D.PASTE SHEET'!X1765)</f>
        <v/>
      </c>
      <c s="72" t="str">
        <f>IF('S.D.PASTE SHEET'!Y1765="","",'S.D.PASTE SHEET'!Y1765)</f>
        <v/>
      </c>
      <c s="72" t="str">
        <f>IF('S.D.PASTE SHEET'!Z1765="","",'S.D.PASTE SHEET'!Z1765)</f>
        <v/>
      </c>
      <c s="72" t="str">
        <f>IF('S.D.PASTE SHEET'!AA1765="","",'S.D.PASTE SHEET'!AA1765)</f>
        <v/>
      </c>
      <c s="72" t="str">
        <f>IF('S.D.PASTE SHEET'!AB1765="","",'S.D.PASTE SHEET'!AB1765)</f>
        <v/>
      </c>
      <c s="72" t="str">
        <f>IF('S.D.PASTE SHEET'!AC1765="","",'S.D.PASTE SHEET'!AC1765)</f>
        <v/>
      </c>
      <c s="72" t="str">
        <f>IF('S.D.PASTE SHEET'!AD1765="","",'S.D.PASTE SHEET'!AD1765)</f>
        <v/>
      </c>
      <c s="74"/>
      <c s="70" t="str">
        <f>IF(AK1765="","",IF(AK1765&gt;0,COUNT($AG$2:AG1765),""))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IF(BC1765="","",IF(BC1765&gt;0,COUNT($AY$2:AY1765),""))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6" spans="1:157" ht="15.75" customHeight="1">
      <c r="A1766" s="72" t="str">
        <f>IF('S.D.PASTE SHEET'!A1766="","",'S.D.PASTE SHEET'!A1766)</f>
        <v/>
      </c>
      <c s="72" t="str">
        <f>IF('S.D.PASTE SHEET'!B1766="","",'S.D.PASTE SHEET'!B1766)</f>
        <v/>
      </c>
      <c s="72" t="str">
        <f>IF('S.D.PASTE SHEET'!C1766="","",'S.D.PASTE SHEET'!C1766)</f>
        <v/>
      </c>
      <c s="73" t="str">
        <f>IF('S.D.PASTE SHEET'!D1766="","",'S.D.PASTE SHEET'!D1766)</f>
        <v/>
      </c>
      <c s="72" t="str">
        <f>IF('S.D.PASTE SHEET'!E1766="","",UPPER('S.D.PASTE SHEET'!E1766))</f>
        <v/>
      </c>
      <c s="72" t="str">
        <f>IF('S.D.PASTE SHEET'!F1766="","",'S.D.PASTE SHEET'!F1766)</f>
        <v/>
      </c>
      <c s="72" t="str">
        <f>IF('S.D.PASTE SHEET'!G1766="","",UPPER('S.D.PASTE SHEET'!G1766))</f>
        <v/>
      </c>
      <c s="72" t="str">
        <f>IF('S.D.PASTE SHEET'!H1766="","",UPPER('S.D.PASTE SHEET'!H1766))</f>
        <v/>
      </c>
      <c s="72" t="str">
        <f>IF('S.D.PASTE SHEET'!I1766="","",'S.D.PASTE SHEET'!I1766)</f>
        <v/>
      </c>
      <c s="73" t="str">
        <f>IF('S.D.PASTE SHEET'!J1766="","",'S.D.PASTE SHEET'!J1766)</f>
        <v/>
      </c>
      <c s="72" t="str">
        <f>IF('S.D.PASTE SHEET'!K1766="","",'S.D.PASTE SHEET'!K1766)</f>
        <v/>
      </c>
      <c s="72" t="str">
        <f>IF('S.D.PASTE SHEET'!L1766="","",'S.D.PASTE SHEET'!L1766)</f>
        <v/>
      </c>
      <c s="72" t="str">
        <f>IF('S.D.PASTE SHEET'!M1766="","",'S.D.PASTE SHEET'!M1766)</f>
        <v/>
      </c>
      <c s="72" t="str">
        <f>IF('S.D.PASTE SHEET'!N1766="","",'S.D.PASTE SHEET'!N1766)</f>
        <v/>
      </c>
      <c s="72" t="str">
        <f>IF('S.D.PASTE SHEET'!O1766="","",'S.D.PASTE SHEET'!O1766)</f>
        <v/>
      </c>
      <c s="72" t="str">
        <f>IF('S.D.PASTE SHEET'!P1766="","",'S.D.PASTE SHEET'!P1766)</f>
        <v/>
      </c>
      <c s="72" t="str">
        <f>IF('S.D.PASTE SHEET'!Q1766="","",'S.D.PASTE SHEET'!Q1766)</f>
        <v/>
      </c>
      <c s="72" t="str">
        <f>IF('S.D.PASTE SHEET'!R1766="","",'S.D.PASTE SHEET'!R1766)</f>
        <v/>
      </c>
      <c s="72" t="str">
        <f>IF('S.D.PASTE SHEET'!S1766="","",'S.D.PASTE SHEET'!S1766)</f>
        <v/>
      </c>
      <c s="72" t="str">
        <f>IF('S.D.PASTE SHEET'!T1766="","",'S.D.PASTE SHEET'!T1766)</f>
        <v/>
      </c>
      <c s="72" t="str">
        <f>IF('S.D.PASTE SHEET'!U1766="","",'S.D.PASTE SHEET'!U1766)</f>
        <v/>
      </c>
      <c s="72" t="str">
        <f>IF('S.D.PASTE SHEET'!V1766="","",'S.D.PASTE SHEET'!V1766)</f>
        <v/>
      </c>
      <c s="72" t="str">
        <f>IF('S.D.PASTE SHEET'!W1766="","",'S.D.PASTE SHEET'!W1766)</f>
        <v/>
      </c>
      <c s="72" t="str">
        <f>IF('S.D.PASTE SHEET'!X1766="","",'S.D.PASTE SHEET'!X1766)</f>
        <v/>
      </c>
      <c s="72" t="str">
        <f>IF('S.D.PASTE SHEET'!Y1766="","",'S.D.PASTE SHEET'!Y1766)</f>
        <v/>
      </c>
      <c s="72" t="str">
        <f>IF('S.D.PASTE SHEET'!Z1766="","",'S.D.PASTE SHEET'!Z1766)</f>
        <v/>
      </c>
      <c s="72" t="str">
        <f>IF('S.D.PASTE SHEET'!AA1766="","",'S.D.PASTE SHEET'!AA1766)</f>
        <v/>
      </c>
      <c s="72" t="str">
        <f>IF('S.D.PASTE SHEET'!AB1766="","",'S.D.PASTE SHEET'!AB1766)</f>
        <v/>
      </c>
      <c s="72" t="str">
        <f>IF('S.D.PASTE SHEET'!AC1766="","",'S.D.PASTE SHEET'!AC1766)</f>
        <v/>
      </c>
      <c s="72" t="str">
        <f>IF('S.D.PASTE SHEET'!AD1766="","",'S.D.PASTE SHEET'!AD1766)</f>
        <v/>
      </c>
      <c s="74"/>
      <c s="70" t="str">
        <f>IF(AK1766="","",IF(AK1766&gt;0,COUNT($AG$2:AG1766),""))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IF(BC1766="","",IF(BC1766&gt;0,COUNT($AY$2:AY1766),""))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7" spans="1:157" ht="15.75" customHeight="1">
      <c r="A1767" s="72" t="str">
        <f>IF('S.D.PASTE SHEET'!A1767="","",'S.D.PASTE SHEET'!A1767)</f>
        <v/>
      </c>
      <c s="72" t="str">
        <f>IF('S.D.PASTE SHEET'!B1767="","",'S.D.PASTE SHEET'!B1767)</f>
        <v/>
      </c>
      <c s="72" t="str">
        <f>IF('S.D.PASTE SHEET'!C1767="","",'S.D.PASTE SHEET'!C1767)</f>
        <v/>
      </c>
      <c s="73" t="str">
        <f>IF('S.D.PASTE SHEET'!D1767="","",'S.D.PASTE SHEET'!D1767)</f>
        <v/>
      </c>
      <c s="72" t="str">
        <f>IF('S.D.PASTE SHEET'!E1767="","",UPPER('S.D.PASTE SHEET'!E1767))</f>
        <v/>
      </c>
      <c s="72" t="str">
        <f>IF('S.D.PASTE SHEET'!F1767="","",'S.D.PASTE SHEET'!F1767)</f>
        <v/>
      </c>
      <c s="72" t="str">
        <f>IF('S.D.PASTE SHEET'!G1767="","",UPPER('S.D.PASTE SHEET'!G1767))</f>
        <v/>
      </c>
      <c s="72" t="str">
        <f>IF('S.D.PASTE SHEET'!H1767="","",UPPER('S.D.PASTE SHEET'!H1767))</f>
        <v/>
      </c>
      <c s="72" t="str">
        <f>IF('S.D.PASTE SHEET'!I1767="","",'S.D.PASTE SHEET'!I1767)</f>
        <v/>
      </c>
      <c s="73" t="str">
        <f>IF('S.D.PASTE SHEET'!J1767="","",'S.D.PASTE SHEET'!J1767)</f>
        <v/>
      </c>
      <c s="72" t="str">
        <f>IF('S.D.PASTE SHEET'!K1767="","",'S.D.PASTE SHEET'!K1767)</f>
        <v/>
      </c>
      <c s="72" t="str">
        <f>IF('S.D.PASTE SHEET'!L1767="","",'S.D.PASTE SHEET'!L1767)</f>
        <v/>
      </c>
      <c s="72" t="str">
        <f>IF('S.D.PASTE SHEET'!M1767="","",'S.D.PASTE SHEET'!M1767)</f>
        <v/>
      </c>
      <c s="72" t="str">
        <f>IF('S.D.PASTE SHEET'!N1767="","",'S.D.PASTE SHEET'!N1767)</f>
        <v/>
      </c>
      <c s="72" t="str">
        <f>IF('S.D.PASTE SHEET'!O1767="","",'S.D.PASTE SHEET'!O1767)</f>
        <v/>
      </c>
      <c s="72" t="str">
        <f>IF('S.D.PASTE SHEET'!P1767="","",'S.D.PASTE SHEET'!P1767)</f>
        <v/>
      </c>
      <c s="72" t="str">
        <f>IF('S.D.PASTE SHEET'!Q1767="","",'S.D.PASTE SHEET'!Q1767)</f>
        <v/>
      </c>
      <c s="72" t="str">
        <f>IF('S.D.PASTE SHEET'!R1767="","",'S.D.PASTE SHEET'!R1767)</f>
        <v/>
      </c>
      <c s="72" t="str">
        <f>IF('S.D.PASTE SHEET'!S1767="","",'S.D.PASTE SHEET'!S1767)</f>
        <v/>
      </c>
      <c s="72" t="str">
        <f>IF('S.D.PASTE SHEET'!T1767="","",'S.D.PASTE SHEET'!T1767)</f>
        <v/>
      </c>
      <c s="72" t="str">
        <f>IF('S.D.PASTE SHEET'!U1767="","",'S.D.PASTE SHEET'!U1767)</f>
        <v/>
      </c>
      <c s="72" t="str">
        <f>IF('S.D.PASTE SHEET'!V1767="","",'S.D.PASTE SHEET'!V1767)</f>
        <v/>
      </c>
      <c s="72" t="str">
        <f>IF('S.D.PASTE SHEET'!W1767="","",'S.D.PASTE SHEET'!W1767)</f>
        <v/>
      </c>
      <c s="72" t="str">
        <f>IF('S.D.PASTE SHEET'!X1767="","",'S.D.PASTE SHEET'!X1767)</f>
        <v/>
      </c>
      <c s="72" t="str">
        <f>IF('S.D.PASTE SHEET'!Y1767="","",'S.D.PASTE SHEET'!Y1767)</f>
        <v/>
      </c>
      <c s="72" t="str">
        <f>IF('S.D.PASTE SHEET'!Z1767="","",'S.D.PASTE SHEET'!Z1767)</f>
        <v/>
      </c>
      <c s="72" t="str">
        <f>IF('S.D.PASTE SHEET'!AA1767="","",'S.D.PASTE SHEET'!AA1767)</f>
        <v/>
      </c>
      <c s="72" t="str">
        <f>IF('S.D.PASTE SHEET'!AB1767="","",'S.D.PASTE SHEET'!AB1767)</f>
        <v/>
      </c>
      <c s="72" t="str">
        <f>IF('S.D.PASTE SHEET'!AC1767="","",'S.D.PASTE SHEET'!AC1767)</f>
        <v/>
      </c>
      <c s="72" t="str">
        <f>IF('S.D.PASTE SHEET'!AD1767="","",'S.D.PASTE SHEET'!AD1767)</f>
        <v/>
      </c>
      <c s="74"/>
      <c s="70" t="str">
        <f>IF(AK1767="","",IF(AK1767&gt;0,COUNT($AG$2:AG1767),""))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IF(BC1767="","",IF(BC1767&gt;0,COUNT($AY$2:AY1767),""))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8" spans="1:157" ht="15.75" customHeight="1">
      <c r="A1768" s="72" t="str">
        <f>IF('S.D.PASTE SHEET'!A1768="","",'S.D.PASTE SHEET'!A1768)</f>
        <v/>
      </c>
      <c s="72" t="str">
        <f>IF('S.D.PASTE SHEET'!B1768="","",'S.D.PASTE SHEET'!B1768)</f>
        <v/>
      </c>
      <c s="72" t="str">
        <f>IF('S.D.PASTE SHEET'!C1768="","",'S.D.PASTE SHEET'!C1768)</f>
        <v/>
      </c>
      <c s="73" t="str">
        <f>IF('S.D.PASTE SHEET'!D1768="","",'S.D.PASTE SHEET'!D1768)</f>
        <v/>
      </c>
      <c s="72" t="str">
        <f>IF('S.D.PASTE SHEET'!E1768="","",UPPER('S.D.PASTE SHEET'!E1768))</f>
        <v/>
      </c>
      <c s="72" t="str">
        <f>IF('S.D.PASTE SHEET'!F1768="","",'S.D.PASTE SHEET'!F1768)</f>
        <v/>
      </c>
      <c s="72" t="str">
        <f>IF('S.D.PASTE SHEET'!G1768="","",UPPER('S.D.PASTE SHEET'!G1768))</f>
        <v/>
      </c>
      <c s="72" t="str">
        <f>IF('S.D.PASTE SHEET'!H1768="","",UPPER('S.D.PASTE SHEET'!H1768))</f>
        <v/>
      </c>
      <c s="72" t="str">
        <f>IF('S.D.PASTE SHEET'!I1768="","",'S.D.PASTE SHEET'!I1768)</f>
        <v/>
      </c>
      <c s="73" t="str">
        <f>IF('S.D.PASTE SHEET'!J1768="","",'S.D.PASTE SHEET'!J1768)</f>
        <v/>
      </c>
      <c s="72" t="str">
        <f>IF('S.D.PASTE SHEET'!K1768="","",'S.D.PASTE SHEET'!K1768)</f>
        <v/>
      </c>
      <c s="72" t="str">
        <f>IF('S.D.PASTE SHEET'!L1768="","",'S.D.PASTE SHEET'!L1768)</f>
        <v/>
      </c>
      <c s="72" t="str">
        <f>IF('S.D.PASTE SHEET'!M1768="","",'S.D.PASTE SHEET'!M1768)</f>
        <v/>
      </c>
      <c s="72" t="str">
        <f>IF('S.D.PASTE SHEET'!N1768="","",'S.D.PASTE SHEET'!N1768)</f>
        <v/>
      </c>
      <c s="72" t="str">
        <f>IF('S.D.PASTE SHEET'!O1768="","",'S.D.PASTE SHEET'!O1768)</f>
        <v/>
      </c>
      <c s="72" t="str">
        <f>IF('S.D.PASTE SHEET'!P1768="","",'S.D.PASTE SHEET'!P1768)</f>
        <v/>
      </c>
      <c s="72" t="str">
        <f>IF('S.D.PASTE SHEET'!Q1768="","",'S.D.PASTE SHEET'!Q1768)</f>
        <v/>
      </c>
      <c s="72" t="str">
        <f>IF('S.D.PASTE SHEET'!R1768="","",'S.D.PASTE SHEET'!R1768)</f>
        <v/>
      </c>
      <c s="72" t="str">
        <f>IF('S.D.PASTE SHEET'!S1768="","",'S.D.PASTE SHEET'!S1768)</f>
        <v/>
      </c>
      <c s="72" t="str">
        <f>IF('S.D.PASTE SHEET'!T1768="","",'S.D.PASTE SHEET'!T1768)</f>
        <v/>
      </c>
      <c s="72" t="str">
        <f>IF('S.D.PASTE SHEET'!U1768="","",'S.D.PASTE SHEET'!U1768)</f>
        <v/>
      </c>
      <c s="72" t="str">
        <f>IF('S.D.PASTE SHEET'!V1768="","",'S.D.PASTE SHEET'!V1768)</f>
        <v/>
      </c>
      <c s="72" t="str">
        <f>IF('S.D.PASTE SHEET'!W1768="","",'S.D.PASTE SHEET'!W1768)</f>
        <v/>
      </c>
      <c s="72" t="str">
        <f>IF('S.D.PASTE SHEET'!X1768="","",'S.D.PASTE SHEET'!X1768)</f>
        <v/>
      </c>
      <c s="72" t="str">
        <f>IF('S.D.PASTE SHEET'!Y1768="","",'S.D.PASTE SHEET'!Y1768)</f>
        <v/>
      </c>
      <c s="72" t="str">
        <f>IF('S.D.PASTE SHEET'!Z1768="","",'S.D.PASTE SHEET'!Z1768)</f>
        <v/>
      </c>
      <c s="72" t="str">
        <f>IF('S.D.PASTE SHEET'!AA1768="","",'S.D.PASTE SHEET'!AA1768)</f>
        <v/>
      </c>
      <c s="72" t="str">
        <f>IF('S.D.PASTE SHEET'!AB1768="","",'S.D.PASTE SHEET'!AB1768)</f>
        <v/>
      </c>
      <c s="72" t="str">
        <f>IF('S.D.PASTE SHEET'!AC1768="","",'S.D.PASTE SHEET'!AC1768)</f>
        <v/>
      </c>
      <c s="72" t="str">
        <f>IF('S.D.PASTE SHEET'!AD1768="","",'S.D.PASTE SHEET'!AD1768)</f>
        <v/>
      </c>
      <c s="74"/>
      <c s="70" t="str">
        <f>IF(AK1768="","",IF(AK1768&gt;0,COUNT($AG$2:AG1768),""))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IF(BC1768="","",IF(BC1768&gt;0,COUNT($AY$2:AY1768),""))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69" spans="1:157" ht="15.75" customHeight="1">
      <c r="A1769" s="72" t="str">
        <f>IF('S.D.PASTE SHEET'!A1769="","",'S.D.PASTE SHEET'!A1769)</f>
        <v/>
      </c>
      <c s="72" t="str">
        <f>IF('S.D.PASTE SHEET'!B1769="","",'S.D.PASTE SHEET'!B1769)</f>
        <v/>
      </c>
      <c s="72" t="str">
        <f>IF('S.D.PASTE SHEET'!C1769="","",'S.D.PASTE SHEET'!C1769)</f>
        <v/>
      </c>
      <c s="73" t="str">
        <f>IF('S.D.PASTE SHEET'!D1769="","",'S.D.PASTE SHEET'!D1769)</f>
        <v/>
      </c>
      <c s="72" t="str">
        <f>IF('S.D.PASTE SHEET'!E1769="","",UPPER('S.D.PASTE SHEET'!E1769))</f>
        <v/>
      </c>
      <c s="72" t="str">
        <f>IF('S.D.PASTE SHEET'!F1769="","",'S.D.PASTE SHEET'!F1769)</f>
        <v/>
      </c>
      <c s="72" t="str">
        <f>IF('S.D.PASTE SHEET'!G1769="","",UPPER('S.D.PASTE SHEET'!G1769))</f>
        <v/>
      </c>
      <c s="72" t="str">
        <f>IF('S.D.PASTE SHEET'!H1769="","",UPPER('S.D.PASTE SHEET'!H1769))</f>
        <v/>
      </c>
      <c s="72" t="str">
        <f>IF('S.D.PASTE SHEET'!I1769="","",'S.D.PASTE SHEET'!I1769)</f>
        <v/>
      </c>
      <c s="73" t="str">
        <f>IF('S.D.PASTE SHEET'!J1769="","",'S.D.PASTE SHEET'!J1769)</f>
        <v/>
      </c>
      <c s="72" t="str">
        <f>IF('S.D.PASTE SHEET'!K1769="","",'S.D.PASTE SHEET'!K1769)</f>
        <v/>
      </c>
      <c s="72" t="str">
        <f>IF('S.D.PASTE SHEET'!L1769="","",'S.D.PASTE SHEET'!L1769)</f>
        <v/>
      </c>
      <c s="72" t="str">
        <f>IF('S.D.PASTE SHEET'!M1769="","",'S.D.PASTE SHEET'!M1769)</f>
        <v/>
      </c>
      <c s="72" t="str">
        <f>IF('S.D.PASTE SHEET'!N1769="","",'S.D.PASTE SHEET'!N1769)</f>
        <v/>
      </c>
      <c s="72" t="str">
        <f>IF('S.D.PASTE SHEET'!O1769="","",'S.D.PASTE SHEET'!O1769)</f>
        <v/>
      </c>
      <c s="72" t="str">
        <f>IF('S.D.PASTE SHEET'!P1769="","",'S.D.PASTE SHEET'!P1769)</f>
        <v/>
      </c>
      <c s="72" t="str">
        <f>IF('S.D.PASTE SHEET'!Q1769="","",'S.D.PASTE SHEET'!Q1769)</f>
        <v/>
      </c>
      <c s="72" t="str">
        <f>IF('S.D.PASTE SHEET'!R1769="","",'S.D.PASTE SHEET'!R1769)</f>
        <v/>
      </c>
      <c s="72" t="str">
        <f>IF('S.D.PASTE SHEET'!S1769="","",'S.D.PASTE SHEET'!S1769)</f>
        <v/>
      </c>
      <c s="72" t="str">
        <f>IF('S.D.PASTE SHEET'!T1769="","",'S.D.PASTE SHEET'!T1769)</f>
        <v/>
      </c>
      <c s="72" t="str">
        <f>IF('S.D.PASTE SHEET'!U1769="","",'S.D.PASTE SHEET'!U1769)</f>
        <v/>
      </c>
      <c s="72" t="str">
        <f>IF('S.D.PASTE SHEET'!V1769="","",'S.D.PASTE SHEET'!V1769)</f>
        <v/>
      </c>
      <c s="72" t="str">
        <f>IF('S.D.PASTE SHEET'!W1769="","",'S.D.PASTE SHEET'!W1769)</f>
        <v/>
      </c>
      <c s="72" t="str">
        <f>IF('S.D.PASTE SHEET'!X1769="","",'S.D.PASTE SHEET'!X1769)</f>
        <v/>
      </c>
      <c s="72" t="str">
        <f>IF('S.D.PASTE SHEET'!Y1769="","",'S.D.PASTE SHEET'!Y1769)</f>
        <v/>
      </c>
      <c s="72" t="str">
        <f>IF('S.D.PASTE SHEET'!Z1769="","",'S.D.PASTE SHEET'!Z1769)</f>
        <v/>
      </c>
      <c s="72" t="str">
        <f>IF('S.D.PASTE SHEET'!AA1769="","",'S.D.PASTE SHEET'!AA1769)</f>
        <v/>
      </c>
      <c s="72" t="str">
        <f>IF('S.D.PASTE SHEET'!AB1769="","",'S.D.PASTE SHEET'!AB1769)</f>
        <v/>
      </c>
      <c s="72" t="str">
        <f>IF('S.D.PASTE SHEET'!AC1769="","",'S.D.PASTE SHEET'!AC1769)</f>
        <v/>
      </c>
      <c s="72" t="str">
        <f>IF('S.D.PASTE SHEET'!AD1769="","",'S.D.PASTE SHEET'!AD1769)</f>
        <v/>
      </c>
      <c s="74"/>
      <c s="70" t="str">
        <f>IF(AK1769="","",IF(AK1769&gt;0,COUNT($AG$2:AG1769),""))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IF(BC1769="","",IF(BC1769&gt;0,COUNT($AY$2:AY1769),""))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0" spans="1:157" ht="15.75" customHeight="1">
      <c r="A1770" s="72" t="str">
        <f>IF('S.D.PASTE SHEET'!A1770="","",'S.D.PASTE SHEET'!A1770)</f>
        <v/>
      </c>
      <c s="72" t="str">
        <f>IF('S.D.PASTE SHEET'!B1770="","",'S.D.PASTE SHEET'!B1770)</f>
        <v/>
      </c>
      <c s="72" t="str">
        <f>IF('S.D.PASTE SHEET'!C1770="","",'S.D.PASTE SHEET'!C1770)</f>
        <v/>
      </c>
      <c s="73" t="str">
        <f>IF('S.D.PASTE SHEET'!D1770="","",'S.D.PASTE SHEET'!D1770)</f>
        <v/>
      </c>
      <c s="72" t="str">
        <f>IF('S.D.PASTE SHEET'!E1770="","",UPPER('S.D.PASTE SHEET'!E1770))</f>
        <v/>
      </c>
      <c s="72" t="str">
        <f>IF('S.D.PASTE SHEET'!F1770="","",'S.D.PASTE SHEET'!F1770)</f>
        <v/>
      </c>
      <c s="72" t="str">
        <f>IF('S.D.PASTE SHEET'!G1770="","",UPPER('S.D.PASTE SHEET'!G1770))</f>
        <v/>
      </c>
      <c s="72" t="str">
        <f>IF('S.D.PASTE SHEET'!H1770="","",UPPER('S.D.PASTE SHEET'!H1770))</f>
        <v/>
      </c>
      <c s="72" t="str">
        <f>IF('S.D.PASTE SHEET'!I1770="","",'S.D.PASTE SHEET'!I1770)</f>
        <v/>
      </c>
      <c s="73" t="str">
        <f>IF('S.D.PASTE SHEET'!J1770="","",'S.D.PASTE SHEET'!J1770)</f>
        <v/>
      </c>
      <c s="72" t="str">
        <f>IF('S.D.PASTE SHEET'!K1770="","",'S.D.PASTE SHEET'!K1770)</f>
        <v/>
      </c>
      <c s="72" t="str">
        <f>IF('S.D.PASTE SHEET'!L1770="","",'S.D.PASTE SHEET'!L1770)</f>
        <v/>
      </c>
      <c s="72" t="str">
        <f>IF('S.D.PASTE SHEET'!M1770="","",'S.D.PASTE SHEET'!M1770)</f>
        <v/>
      </c>
      <c s="72" t="str">
        <f>IF('S.D.PASTE SHEET'!N1770="","",'S.D.PASTE SHEET'!N1770)</f>
        <v/>
      </c>
      <c s="72" t="str">
        <f>IF('S.D.PASTE SHEET'!O1770="","",'S.D.PASTE SHEET'!O1770)</f>
        <v/>
      </c>
      <c s="72" t="str">
        <f>IF('S.D.PASTE SHEET'!P1770="","",'S.D.PASTE SHEET'!P1770)</f>
        <v/>
      </c>
      <c s="72" t="str">
        <f>IF('S.D.PASTE SHEET'!Q1770="","",'S.D.PASTE SHEET'!Q1770)</f>
        <v/>
      </c>
      <c s="72" t="str">
        <f>IF('S.D.PASTE SHEET'!R1770="","",'S.D.PASTE SHEET'!R1770)</f>
        <v/>
      </c>
      <c s="72" t="str">
        <f>IF('S.D.PASTE SHEET'!S1770="","",'S.D.PASTE SHEET'!S1770)</f>
        <v/>
      </c>
      <c s="72" t="str">
        <f>IF('S.D.PASTE SHEET'!T1770="","",'S.D.PASTE SHEET'!T1770)</f>
        <v/>
      </c>
      <c s="72" t="str">
        <f>IF('S.D.PASTE SHEET'!U1770="","",'S.D.PASTE SHEET'!U1770)</f>
        <v/>
      </c>
      <c s="72" t="str">
        <f>IF('S.D.PASTE SHEET'!V1770="","",'S.D.PASTE SHEET'!V1770)</f>
        <v/>
      </c>
      <c s="72" t="str">
        <f>IF('S.D.PASTE SHEET'!W1770="","",'S.D.PASTE SHEET'!W1770)</f>
        <v/>
      </c>
      <c s="72" t="str">
        <f>IF('S.D.PASTE SHEET'!X1770="","",'S.D.PASTE SHEET'!X1770)</f>
        <v/>
      </c>
      <c s="72" t="str">
        <f>IF('S.D.PASTE SHEET'!Y1770="","",'S.D.PASTE SHEET'!Y1770)</f>
        <v/>
      </c>
      <c s="72" t="str">
        <f>IF('S.D.PASTE SHEET'!Z1770="","",'S.D.PASTE SHEET'!Z1770)</f>
        <v/>
      </c>
      <c s="72" t="str">
        <f>IF('S.D.PASTE SHEET'!AA1770="","",'S.D.PASTE SHEET'!AA1770)</f>
        <v/>
      </c>
      <c s="72" t="str">
        <f>IF('S.D.PASTE SHEET'!AB1770="","",'S.D.PASTE SHEET'!AB1770)</f>
        <v/>
      </c>
      <c s="72" t="str">
        <f>IF('S.D.PASTE SHEET'!AC1770="","",'S.D.PASTE SHEET'!AC1770)</f>
        <v/>
      </c>
      <c s="72" t="str">
        <f>IF('S.D.PASTE SHEET'!AD1770="","",'S.D.PASTE SHEET'!AD1770)</f>
        <v/>
      </c>
      <c s="74"/>
      <c s="70" t="str">
        <f>IF(AK1770="","",IF(AK1770&gt;0,COUNT($AG$2:AG1770),""))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IF(BC1770="","",IF(BC1770&gt;0,COUNT($AY$2:AY1770),""))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1" spans="1:157" ht="15.75" customHeight="1">
      <c r="A1771" s="72" t="str">
        <f>IF('S.D.PASTE SHEET'!A1771="","",'S.D.PASTE SHEET'!A1771)</f>
        <v/>
      </c>
      <c s="72" t="str">
        <f>IF('S.D.PASTE SHEET'!B1771="","",'S.D.PASTE SHEET'!B1771)</f>
        <v/>
      </c>
      <c s="72" t="str">
        <f>IF('S.D.PASTE SHEET'!C1771="","",'S.D.PASTE SHEET'!C1771)</f>
        <v/>
      </c>
      <c s="73" t="str">
        <f>IF('S.D.PASTE SHEET'!D1771="","",'S.D.PASTE SHEET'!D1771)</f>
        <v/>
      </c>
      <c s="72" t="str">
        <f>IF('S.D.PASTE SHEET'!E1771="","",UPPER('S.D.PASTE SHEET'!E1771))</f>
        <v/>
      </c>
      <c s="72" t="str">
        <f>IF('S.D.PASTE SHEET'!F1771="","",'S.D.PASTE SHEET'!F1771)</f>
        <v/>
      </c>
      <c s="72" t="str">
        <f>IF('S.D.PASTE SHEET'!G1771="","",UPPER('S.D.PASTE SHEET'!G1771))</f>
        <v/>
      </c>
      <c s="72" t="str">
        <f>IF('S.D.PASTE SHEET'!H1771="","",UPPER('S.D.PASTE SHEET'!H1771))</f>
        <v/>
      </c>
      <c s="72" t="str">
        <f>IF('S.D.PASTE SHEET'!I1771="","",'S.D.PASTE SHEET'!I1771)</f>
        <v/>
      </c>
      <c s="73" t="str">
        <f>IF('S.D.PASTE SHEET'!J1771="","",'S.D.PASTE SHEET'!J1771)</f>
        <v/>
      </c>
      <c s="72" t="str">
        <f>IF('S.D.PASTE SHEET'!K1771="","",'S.D.PASTE SHEET'!K1771)</f>
        <v/>
      </c>
      <c s="72" t="str">
        <f>IF('S.D.PASTE SHEET'!L1771="","",'S.D.PASTE SHEET'!L1771)</f>
        <v/>
      </c>
      <c s="72" t="str">
        <f>IF('S.D.PASTE SHEET'!M1771="","",'S.D.PASTE SHEET'!M1771)</f>
        <v/>
      </c>
      <c s="72" t="str">
        <f>IF('S.D.PASTE SHEET'!N1771="","",'S.D.PASTE SHEET'!N1771)</f>
        <v/>
      </c>
      <c s="72" t="str">
        <f>IF('S.D.PASTE SHEET'!O1771="","",'S.D.PASTE SHEET'!O1771)</f>
        <v/>
      </c>
      <c s="72" t="str">
        <f>IF('S.D.PASTE SHEET'!P1771="","",'S.D.PASTE SHEET'!P1771)</f>
        <v/>
      </c>
      <c s="72" t="str">
        <f>IF('S.D.PASTE SHEET'!Q1771="","",'S.D.PASTE SHEET'!Q1771)</f>
        <v/>
      </c>
      <c s="72" t="str">
        <f>IF('S.D.PASTE SHEET'!R1771="","",'S.D.PASTE SHEET'!R1771)</f>
        <v/>
      </c>
      <c s="72" t="str">
        <f>IF('S.D.PASTE SHEET'!S1771="","",'S.D.PASTE SHEET'!S1771)</f>
        <v/>
      </c>
      <c s="72" t="str">
        <f>IF('S.D.PASTE SHEET'!T1771="","",'S.D.PASTE SHEET'!T1771)</f>
        <v/>
      </c>
      <c s="72" t="str">
        <f>IF('S.D.PASTE SHEET'!U1771="","",'S.D.PASTE SHEET'!U1771)</f>
        <v/>
      </c>
      <c s="72" t="str">
        <f>IF('S.D.PASTE SHEET'!V1771="","",'S.D.PASTE SHEET'!V1771)</f>
        <v/>
      </c>
      <c s="72" t="str">
        <f>IF('S.D.PASTE SHEET'!W1771="","",'S.D.PASTE SHEET'!W1771)</f>
        <v/>
      </c>
      <c s="72" t="str">
        <f>IF('S.D.PASTE SHEET'!X1771="","",'S.D.PASTE SHEET'!X1771)</f>
        <v/>
      </c>
      <c s="72" t="str">
        <f>IF('S.D.PASTE SHEET'!Y1771="","",'S.D.PASTE SHEET'!Y1771)</f>
        <v/>
      </c>
      <c s="72" t="str">
        <f>IF('S.D.PASTE SHEET'!Z1771="","",'S.D.PASTE SHEET'!Z1771)</f>
        <v/>
      </c>
      <c s="72" t="str">
        <f>IF('S.D.PASTE SHEET'!AA1771="","",'S.D.PASTE SHEET'!AA1771)</f>
        <v/>
      </c>
      <c s="72" t="str">
        <f>IF('S.D.PASTE SHEET'!AB1771="","",'S.D.PASTE SHEET'!AB1771)</f>
        <v/>
      </c>
      <c s="72" t="str">
        <f>IF('S.D.PASTE SHEET'!AC1771="","",'S.D.PASTE SHEET'!AC1771)</f>
        <v/>
      </c>
      <c s="72" t="str">
        <f>IF('S.D.PASTE SHEET'!AD1771="","",'S.D.PASTE SHEET'!AD1771)</f>
        <v/>
      </c>
      <c s="74"/>
      <c s="70" t="str">
        <f>IF(AK1771="","",IF(AK1771&gt;0,COUNT($AG$2:AG1771),""))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IF(BC1771="","",IF(BC1771&gt;0,COUNT($AY$2:AY1771),""))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2" spans="1:157" ht="15.75" customHeight="1">
      <c r="A1772" s="72" t="str">
        <f>IF('S.D.PASTE SHEET'!A1772="","",'S.D.PASTE SHEET'!A1772)</f>
        <v/>
      </c>
      <c s="72" t="str">
        <f>IF('S.D.PASTE SHEET'!B1772="","",'S.D.PASTE SHEET'!B1772)</f>
        <v/>
      </c>
      <c s="72" t="str">
        <f>IF('S.D.PASTE SHEET'!C1772="","",'S.D.PASTE SHEET'!C1772)</f>
        <v/>
      </c>
      <c s="73" t="str">
        <f>IF('S.D.PASTE SHEET'!D1772="","",'S.D.PASTE SHEET'!D1772)</f>
        <v/>
      </c>
      <c s="72" t="str">
        <f>IF('S.D.PASTE SHEET'!E1772="","",UPPER('S.D.PASTE SHEET'!E1772))</f>
        <v/>
      </c>
      <c s="72" t="str">
        <f>IF('S.D.PASTE SHEET'!F1772="","",'S.D.PASTE SHEET'!F1772)</f>
        <v/>
      </c>
      <c s="72" t="str">
        <f>IF('S.D.PASTE SHEET'!G1772="","",UPPER('S.D.PASTE SHEET'!G1772))</f>
        <v/>
      </c>
      <c s="72" t="str">
        <f>IF('S.D.PASTE SHEET'!H1772="","",UPPER('S.D.PASTE SHEET'!H1772))</f>
        <v/>
      </c>
      <c s="72" t="str">
        <f>IF('S.D.PASTE SHEET'!I1772="","",'S.D.PASTE SHEET'!I1772)</f>
        <v/>
      </c>
      <c s="73" t="str">
        <f>IF('S.D.PASTE SHEET'!J1772="","",'S.D.PASTE SHEET'!J1772)</f>
        <v/>
      </c>
      <c s="72" t="str">
        <f>IF('S.D.PASTE SHEET'!K1772="","",'S.D.PASTE SHEET'!K1772)</f>
        <v/>
      </c>
      <c s="72" t="str">
        <f>IF('S.D.PASTE SHEET'!L1772="","",'S.D.PASTE SHEET'!L1772)</f>
        <v/>
      </c>
      <c s="72" t="str">
        <f>IF('S.D.PASTE SHEET'!M1772="","",'S.D.PASTE SHEET'!M1772)</f>
        <v/>
      </c>
      <c s="72" t="str">
        <f>IF('S.D.PASTE SHEET'!N1772="","",'S.D.PASTE SHEET'!N1772)</f>
        <v/>
      </c>
      <c s="72" t="str">
        <f>IF('S.D.PASTE SHEET'!O1772="","",'S.D.PASTE SHEET'!O1772)</f>
        <v/>
      </c>
      <c s="72" t="str">
        <f>IF('S.D.PASTE SHEET'!P1772="","",'S.D.PASTE SHEET'!P1772)</f>
        <v/>
      </c>
      <c s="72" t="str">
        <f>IF('S.D.PASTE SHEET'!Q1772="","",'S.D.PASTE SHEET'!Q1772)</f>
        <v/>
      </c>
      <c s="72" t="str">
        <f>IF('S.D.PASTE SHEET'!R1772="","",'S.D.PASTE SHEET'!R1772)</f>
        <v/>
      </c>
      <c s="72" t="str">
        <f>IF('S.D.PASTE SHEET'!S1772="","",'S.D.PASTE SHEET'!S1772)</f>
        <v/>
      </c>
      <c s="72" t="str">
        <f>IF('S.D.PASTE SHEET'!T1772="","",'S.D.PASTE SHEET'!T1772)</f>
        <v/>
      </c>
      <c s="72" t="str">
        <f>IF('S.D.PASTE SHEET'!U1772="","",'S.D.PASTE SHEET'!U1772)</f>
        <v/>
      </c>
      <c s="72" t="str">
        <f>IF('S.D.PASTE SHEET'!V1772="","",'S.D.PASTE SHEET'!V1772)</f>
        <v/>
      </c>
      <c s="72" t="str">
        <f>IF('S.D.PASTE SHEET'!W1772="","",'S.D.PASTE SHEET'!W1772)</f>
        <v/>
      </c>
      <c s="72" t="str">
        <f>IF('S.D.PASTE SHEET'!X1772="","",'S.D.PASTE SHEET'!X1772)</f>
        <v/>
      </c>
      <c s="72" t="str">
        <f>IF('S.D.PASTE SHEET'!Y1772="","",'S.D.PASTE SHEET'!Y1772)</f>
        <v/>
      </c>
      <c s="72" t="str">
        <f>IF('S.D.PASTE SHEET'!Z1772="","",'S.D.PASTE SHEET'!Z1772)</f>
        <v/>
      </c>
      <c s="72" t="str">
        <f>IF('S.D.PASTE SHEET'!AA1772="","",'S.D.PASTE SHEET'!AA1772)</f>
        <v/>
      </c>
      <c s="72" t="str">
        <f>IF('S.D.PASTE SHEET'!AB1772="","",'S.D.PASTE SHEET'!AB1772)</f>
        <v/>
      </c>
      <c s="72" t="str">
        <f>IF('S.D.PASTE SHEET'!AC1772="","",'S.D.PASTE SHEET'!AC1772)</f>
        <v/>
      </c>
      <c s="72" t="str">
        <f>IF('S.D.PASTE SHEET'!AD1772="","",'S.D.PASTE SHEET'!AD1772)</f>
        <v/>
      </c>
      <c s="74"/>
      <c s="70" t="str">
        <f>IF(AK1772="","",IF(AK1772&gt;0,COUNT($AG$2:AG1772),""))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IF(BC1772="","",IF(BC1772&gt;0,COUNT($AY$2:AY1772),""))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3" spans="1:157" ht="15.75" customHeight="1">
      <c r="A1773" s="72" t="str">
        <f>IF('S.D.PASTE SHEET'!A1773="","",'S.D.PASTE SHEET'!A1773)</f>
        <v/>
      </c>
      <c s="72" t="str">
        <f>IF('S.D.PASTE SHEET'!B1773="","",'S.D.PASTE SHEET'!B1773)</f>
        <v/>
      </c>
      <c s="72" t="str">
        <f>IF('S.D.PASTE SHEET'!C1773="","",'S.D.PASTE SHEET'!C1773)</f>
        <v/>
      </c>
      <c s="73" t="str">
        <f>IF('S.D.PASTE SHEET'!D1773="","",'S.D.PASTE SHEET'!D1773)</f>
        <v/>
      </c>
      <c s="72" t="str">
        <f>IF('S.D.PASTE SHEET'!E1773="","",UPPER('S.D.PASTE SHEET'!E1773))</f>
        <v/>
      </c>
      <c s="72" t="str">
        <f>IF('S.D.PASTE SHEET'!F1773="","",'S.D.PASTE SHEET'!F1773)</f>
        <v/>
      </c>
      <c s="72" t="str">
        <f>IF('S.D.PASTE SHEET'!G1773="","",UPPER('S.D.PASTE SHEET'!G1773))</f>
        <v/>
      </c>
      <c s="72" t="str">
        <f>IF('S.D.PASTE SHEET'!H1773="","",UPPER('S.D.PASTE SHEET'!H1773))</f>
        <v/>
      </c>
      <c s="72" t="str">
        <f>IF('S.D.PASTE SHEET'!I1773="","",'S.D.PASTE SHEET'!I1773)</f>
        <v/>
      </c>
      <c s="73" t="str">
        <f>IF('S.D.PASTE SHEET'!J1773="","",'S.D.PASTE SHEET'!J1773)</f>
        <v/>
      </c>
      <c s="72" t="str">
        <f>IF('S.D.PASTE SHEET'!K1773="","",'S.D.PASTE SHEET'!K1773)</f>
        <v/>
      </c>
      <c s="72" t="str">
        <f>IF('S.D.PASTE SHEET'!L1773="","",'S.D.PASTE SHEET'!L1773)</f>
        <v/>
      </c>
      <c s="72" t="str">
        <f>IF('S.D.PASTE SHEET'!M1773="","",'S.D.PASTE SHEET'!M1773)</f>
        <v/>
      </c>
      <c s="72" t="str">
        <f>IF('S.D.PASTE SHEET'!N1773="","",'S.D.PASTE SHEET'!N1773)</f>
        <v/>
      </c>
      <c s="72" t="str">
        <f>IF('S.D.PASTE SHEET'!O1773="","",'S.D.PASTE SHEET'!O1773)</f>
        <v/>
      </c>
      <c s="72" t="str">
        <f>IF('S.D.PASTE SHEET'!P1773="","",'S.D.PASTE SHEET'!P1773)</f>
        <v/>
      </c>
      <c s="72" t="str">
        <f>IF('S.D.PASTE SHEET'!Q1773="","",'S.D.PASTE SHEET'!Q1773)</f>
        <v/>
      </c>
      <c s="72" t="str">
        <f>IF('S.D.PASTE SHEET'!R1773="","",'S.D.PASTE SHEET'!R1773)</f>
        <v/>
      </c>
      <c s="72" t="str">
        <f>IF('S.D.PASTE SHEET'!S1773="","",'S.D.PASTE SHEET'!S1773)</f>
        <v/>
      </c>
      <c s="72" t="str">
        <f>IF('S.D.PASTE SHEET'!T1773="","",'S.D.PASTE SHEET'!T1773)</f>
        <v/>
      </c>
      <c s="72" t="str">
        <f>IF('S.D.PASTE SHEET'!U1773="","",'S.D.PASTE SHEET'!U1773)</f>
        <v/>
      </c>
      <c s="72" t="str">
        <f>IF('S.D.PASTE SHEET'!V1773="","",'S.D.PASTE SHEET'!V1773)</f>
        <v/>
      </c>
      <c s="72" t="str">
        <f>IF('S.D.PASTE SHEET'!W1773="","",'S.D.PASTE SHEET'!W1773)</f>
        <v/>
      </c>
      <c s="72" t="str">
        <f>IF('S.D.PASTE SHEET'!X1773="","",'S.D.PASTE SHEET'!X1773)</f>
        <v/>
      </c>
      <c s="72" t="str">
        <f>IF('S.D.PASTE SHEET'!Y1773="","",'S.D.PASTE SHEET'!Y1773)</f>
        <v/>
      </c>
      <c s="72" t="str">
        <f>IF('S.D.PASTE SHEET'!Z1773="","",'S.D.PASTE SHEET'!Z1773)</f>
        <v/>
      </c>
      <c s="72" t="str">
        <f>IF('S.D.PASTE SHEET'!AA1773="","",'S.D.PASTE SHEET'!AA1773)</f>
        <v/>
      </c>
      <c s="72" t="str">
        <f>IF('S.D.PASTE SHEET'!AB1773="","",'S.D.PASTE SHEET'!AB1773)</f>
        <v/>
      </c>
      <c s="72" t="str">
        <f>IF('S.D.PASTE SHEET'!AC1773="","",'S.D.PASTE SHEET'!AC1773)</f>
        <v/>
      </c>
      <c s="72" t="str">
        <f>IF('S.D.PASTE SHEET'!AD1773="","",'S.D.PASTE SHEET'!AD1773)</f>
        <v/>
      </c>
      <c s="74"/>
      <c s="70" t="str">
        <f>IF(AK1773="","",IF(AK1773&gt;0,COUNT($AG$2:AG1773),""))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IF(BC1773="","",IF(BC1773&gt;0,COUNT($AY$2:AY1773),""))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4" spans="1:157" ht="15.75" customHeight="1">
      <c r="A1774" s="72" t="str">
        <f>IF('S.D.PASTE SHEET'!A1774="","",'S.D.PASTE SHEET'!A1774)</f>
        <v/>
      </c>
      <c s="72" t="str">
        <f>IF('S.D.PASTE SHEET'!B1774="","",'S.D.PASTE SHEET'!B1774)</f>
        <v/>
      </c>
      <c s="72" t="str">
        <f>IF('S.D.PASTE SHEET'!C1774="","",'S.D.PASTE SHEET'!C1774)</f>
        <v/>
      </c>
      <c s="73" t="str">
        <f>IF('S.D.PASTE SHEET'!D1774="","",'S.D.PASTE SHEET'!D1774)</f>
        <v/>
      </c>
      <c s="72" t="str">
        <f>IF('S.D.PASTE SHEET'!E1774="","",UPPER('S.D.PASTE SHEET'!E1774))</f>
        <v/>
      </c>
      <c s="72" t="str">
        <f>IF('S.D.PASTE SHEET'!F1774="","",'S.D.PASTE SHEET'!F1774)</f>
        <v/>
      </c>
      <c s="72" t="str">
        <f>IF('S.D.PASTE SHEET'!G1774="","",UPPER('S.D.PASTE SHEET'!G1774))</f>
        <v/>
      </c>
      <c s="72" t="str">
        <f>IF('S.D.PASTE SHEET'!H1774="","",UPPER('S.D.PASTE SHEET'!H1774))</f>
        <v/>
      </c>
      <c s="72" t="str">
        <f>IF('S.D.PASTE SHEET'!I1774="","",'S.D.PASTE SHEET'!I1774)</f>
        <v/>
      </c>
      <c s="73" t="str">
        <f>IF('S.D.PASTE SHEET'!J1774="","",'S.D.PASTE SHEET'!J1774)</f>
        <v/>
      </c>
      <c s="72" t="str">
        <f>IF('S.D.PASTE SHEET'!K1774="","",'S.D.PASTE SHEET'!K1774)</f>
        <v/>
      </c>
      <c s="72" t="str">
        <f>IF('S.D.PASTE SHEET'!L1774="","",'S.D.PASTE SHEET'!L1774)</f>
        <v/>
      </c>
      <c s="72" t="str">
        <f>IF('S.D.PASTE SHEET'!M1774="","",'S.D.PASTE SHEET'!M1774)</f>
        <v/>
      </c>
      <c s="72" t="str">
        <f>IF('S.D.PASTE SHEET'!N1774="","",'S.D.PASTE SHEET'!N1774)</f>
        <v/>
      </c>
      <c s="72" t="str">
        <f>IF('S.D.PASTE SHEET'!O1774="","",'S.D.PASTE SHEET'!O1774)</f>
        <v/>
      </c>
      <c s="72" t="str">
        <f>IF('S.D.PASTE SHEET'!P1774="","",'S.D.PASTE SHEET'!P1774)</f>
        <v/>
      </c>
      <c s="72" t="str">
        <f>IF('S.D.PASTE SHEET'!Q1774="","",'S.D.PASTE SHEET'!Q1774)</f>
        <v/>
      </c>
      <c s="72" t="str">
        <f>IF('S.D.PASTE SHEET'!R1774="","",'S.D.PASTE SHEET'!R1774)</f>
        <v/>
      </c>
      <c s="72" t="str">
        <f>IF('S.D.PASTE SHEET'!S1774="","",'S.D.PASTE SHEET'!S1774)</f>
        <v/>
      </c>
      <c s="72" t="str">
        <f>IF('S.D.PASTE SHEET'!T1774="","",'S.D.PASTE SHEET'!T1774)</f>
        <v/>
      </c>
      <c s="72" t="str">
        <f>IF('S.D.PASTE SHEET'!U1774="","",'S.D.PASTE SHEET'!U1774)</f>
        <v/>
      </c>
      <c s="72" t="str">
        <f>IF('S.D.PASTE SHEET'!V1774="","",'S.D.PASTE SHEET'!V1774)</f>
        <v/>
      </c>
      <c s="72" t="str">
        <f>IF('S.D.PASTE SHEET'!W1774="","",'S.D.PASTE SHEET'!W1774)</f>
        <v/>
      </c>
      <c s="72" t="str">
        <f>IF('S.D.PASTE SHEET'!X1774="","",'S.D.PASTE SHEET'!X1774)</f>
        <v/>
      </c>
      <c s="72" t="str">
        <f>IF('S.D.PASTE SHEET'!Y1774="","",'S.D.PASTE SHEET'!Y1774)</f>
        <v/>
      </c>
      <c s="72" t="str">
        <f>IF('S.D.PASTE SHEET'!Z1774="","",'S.D.PASTE SHEET'!Z1774)</f>
        <v/>
      </c>
      <c s="72" t="str">
        <f>IF('S.D.PASTE SHEET'!AA1774="","",'S.D.PASTE SHEET'!AA1774)</f>
        <v/>
      </c>
      <c s="72" t="str">
        <f>IF('S.D.PASTE SHEET'!AB1774="","",'S.D.PASTE SHEET'!AB1774)</f>
        <v/>
      </c>
      <c s="72" t="str">
        <f>IF('S.D.PASTE SHEET'!AC1774="","",'S.D.PASTE SHEET'!AC1774)</f>
        <v/>
      </c>
      <c s="72" t="str">
        <f>IF('S.D.PASTE SHEET'!AD1774="","",'S.D.PASTE SHEET'!AD1774)</f>
        <v/>
      </c>
      <c s="74"/>
      <c s="70" t="str">
        <f>IF(AK1774="","",IF(AK1774&gt;0,COUNT($AG$2:AG1774),""))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IF(BC1774="","",IF(BC1774&gt;0,COUNT($AY$2:AY1774),""))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5" spans="1:157" ht="15.75" customHeight="1">
      <c r="A1775" s="72" t="str">
        <f>IF('S.D.PASTE SHEET'!A1775="","",'S.D.PASTE SHEET'!A1775)</f>
        <v/>
      </c>
      <c s="72" t="str">
        <f>IF('S.D.PASTE SHEET'!B1775="","",'S.D.PASTE SHEET'!B1775)</f>
        <v/>
      </c>
      <c s="72" t="str">
        <f>IF('S.D.PASTE SHEET'!C1775="","",'S.D.PASTE SHEET'!C1775)</f>
        <v/>
      </c>
      <c s="73" t="str">
        <f>IF('S.D.PASTE SHEET'!D1775="","",'S.D.PASTE SHEET'!D1775)</f>
        <v/>
      </c>
      <c s="72" t="str">
        <f>IF('S.D.PASTE SHEET'!E1775="","",UPPER('S.D.PASTE SHEET'!E1775))</f>
        <v/>
      </c>
      <c s="72" t="str">
        <f>IF('S.D.PASTE SHEET'!F1775="","",'S.D.PASTE SHEET'!F1775)</f>
        <v/>
      </c>
      <c s="72" t="str">
        <f>IF('S.D.PASTE SHEET'!G1775="","",UPPER('S.D.PASTE SHEET'!G1775))</f>
        <v/>
      </c>
      <c s="72" t="str">
        <f>IF('S.D.PASTE SHEET'!H1775="","",UPPER('S.D.PASTE SHEET'!H1775))</f>
        <v/>
      </c>
      <c s="72" t="str">
        <f>IF('S.D.PASTE SHEET'!I1775="","",'S.D.PASTE SHEET'!I1775)</f>
        <v/>
      </c>
      <c s="73" t="str">
        <f>IF('S.D.PASTE SHEET'!J1775="","",'S.D.PASTE SHEET'!J1775)</f>
        <v/>
      </c>
      <c s="72" t="str">
        <f>IF('S.D.PASTE SHEET'!K1775="","",'S.D.PASTE SHEET'!K1775)</f>
        <v/>
      </c>
      <c s="72" t="str">
        <f>IF('S.D.PASTE SHEET'!L1775="","",'S.D.PASTE SHEET'!L1775)</f>
        <v/>
      </c>
      <c s="72" t="str">
        <f>IF('S.D.PASTE SHEET'!M1775="","",'S.D.PASTE SHEET'!M1775)</f>
        <v/>
      </c>
      <c s="72" t="str">
        <f>IF('S.D.PASTE SHEET'!N1775="","",'S.D.PASTE SHEET'!N1775)</f>
        <v/>
      </c>
      <c s="72" t="str">
        <f>IF('S.D.PASTE SHEET'!O1775="","",'S.D.PASTE SHEET'!O1775)</f>
        <v/>
      </c>
      <c s="72" t="str">
        <f>IF('S.D.PASTE SHEET'!P1775="","",'S.D.PASTE SHEET'!P1775)</f>
        <v/>
      </c>
      <c s="72" t="str">
        <f>IF('S.D.PASTE SHEET'!Q1775="","",'S.D.PASTE SHEET'!Q1775)</f>
        <v/>
      </c>
      <c s="72" t="str">
        <f>IF('S.D.PASTE SHEET'!R1775="","",'S.D.PASTE SHEET'!R1775)</f>
        <v/>
      </c>
      <c s="72" t="str">
        <f>IF('S.D.PASTE SHEET'!S1775="","",'S.D.PASTE SHEET'!S1775)</f>
        <v/>
      </c>
      <c s="72" t="str">
        <f>IF('S.D.PASTE SHEET'!T1775="","",'S.D.PASTE SHEET'!T1775)</f>
        <v/>
      </c>
      <c s="72" t="str">
        <f>IF('S.D.PASTE SHEET'!U1775="","",'S.D.PASTE SHEET'!U1775)</f>
        <v/>
      </c>
      <c s="72" t="str">
        <f>IF('S.D.PASTE SHEET'!V1775="","",'S.D.PASTE SHEET'!V1775)</f>
        <v/>
      </c>
      <c s="72" t="str">
        <f>IF('S.D.PASTE SHEET'!W1775="","",'S.D.PASTE SHEET'!W1775)</f>
        <v/>
      </c>
      <c s="72" t="str">
        <f>IF('S.D.PASTE SHEET'!X1775="","",'S.D.PASTE SHEET'!X1775)</f>
        <v/>
      </c>
      <c s="72" t="str">
        <f>IF('S.D.PASTE SHEET'!Y1775="","",'S.D.PASTE SHEET'!Y1775)</f>
        <v/>
      </c>
      <c s="72" t="str">
        <f>IF('S.D.PASTE SHEET'!Z1775="","",'S.D.PASTE SHEET'!Z1775)</f>
        <v/>
      </c>
      <c s="72" t="str">
        <f>IF('S.D.PASTE SHEET'!AA1775="","",'S.D.PASTE SHEET'!AA1775)</f>
        <v/>
      </c>
      <c s="72" t="str">
        <f>IF('S.D.PASTE SHEET'!AB1775="","",'S.D.PASTE SHEET'!AB1775)</f>
        <v/>
      </c>
      <c s="72" t="str">
        <f>IF('S.D.PASTE SHEET'!AC1775="","",'S.D.PASTE SHEET'!AC1775)</f>
        <v/>
      </c>
      <c s="72" t="str">
        <f>IF('S.D.PASTE SHEET'!AD1775="","",'S.D.PASTE SHEET'!AD1775)</f>
        <v/>
      </c>
      <c s="74"/>
      <c s="70" t="str">
        <f>IF(AK1775="","",IF(AK1775&gt;0,COUNT($AG$2:AG1775),""))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IF(BC1775="","",IF(BC1775&gt;0,COUNT($AY$2:AY1775),""))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6" spans="1:157" ht="15.75" customHeight="1">
      <c r="A1776" s="72" t="str">
        <f>IF('S.D.PASTE SHEET'!A1776="","",'S.D.PASTE SHEET'!A1776)</f>
        <v/>
      </c>
      <c s="72" t="str">
        <f>IF('S.D.PASTE SHEET'!B1776="","",'S.D.PASTE SHEET'!B1776)</f>
        <v/>
      </c>
      <c s="72" t="str">
        <f>IF('S.D.PASTE SHEET'!C1776="","",'S.D.PASTE SHEET'!C1776)</f>
        <v/>
      </c>
      <c s="73" t="str">
        <f>IF('S.D.PASTE SHEET'!D1776="","",'S.D.PASTE SHEET'!D1776)</f>
        <v/>
      </c>
      <c s="72" t="str">
        <f>IF('S.D.PASTE SHEET'!E1776="","",UPPER('S.D.PASTE SHEET'!E1776))</f>
        <v/>
      </c>
      <c s="72" t="str">
        <f>IF('S.D.PASTE SHEET'!F1776="","",'S.D.PASTE SHEET'!F1776)</f>
        <v/>
      </c>
      <c s="72" t="str">
        <f>IF('S.D.PASTE SHEET'!G1776="","",UPPER('S.D.PASTE SHEET'!G1776))</f>
        <v/>
      </c>
      <c s="72" t="str">
        <f>IF('S.D.PASTE SHEET'!H1776="","",UPPER('S.D.PASTE SHEET'!H1776))</f>
        <v/>
      </c>
      <c s="72" t="str">
        <f>IF('S.D.PASTE SHEET'!I1776="","",'S.D.PASTE SHEET'!I1776)</f>
        <v/>
      </c>
      <c s="73" t="str">
        <f>IF('S.D.PASTE SHEET'!J1776="","",'S.D.PASTE SHEET'!J1776)</f>
        <v/>
      </c>
      <c s="72" t="str">
        <f>IF('S.D.PASTE SHEET'!K1776="","",'S.D.PASTE SHEET'!K1776)</f>
        <v/>
      </c>
      <c s="72" t="str">
        <f>IF('S.D.PASTE SHEET'!L1776="","",'S.D.PASTE SHEET'!L1776)</f>
        <v/>
      </c>
      <c s="72" t="str">
        <f>IF('S.D.PASTE SHEET'!M1776="","",'S.D.PASTE SHEET'!M1776)</f>
        <v/>
      </c>
      <c s="72" t="str">
        <f>IF('S.D.PASTE SHEET'!N1776="","",'S.D.PASTE SHEET'!N1776)</f>
        <v/>
      </c>
      <c s="72" t="str">
        <f>IF('S.D.PASTE SHEET'!O1776="","",'S.D.PASTE SHEET'!O1776)</f>
        <v/>
      </c>
      <c s="72" t="str">
        <f>IF('S.D.PASTE SHEET'!P1776="","",'S.D.PASTE SHEET'!P1776)</f>
        <v/>
      </c>
      <c s="72" t="str">
        <f>IF('S.D.PASTE SHEET'!Q1776="","",'S.D.PASTE SHEET'!Q1776)</f>
        <v/>
      </c>
      <c s="72" t="str">
        <f>IF('S.D.PASTE SHEET'!R1776="","",'S.D.PASTE SHEET'!R1776)</f>
        <v/>
      </c>
      <c s="72" t="str">
        <f>IF('S.D.PASTE SHEET'!S1776="","",'S.D.PASTE SHEET'!S1776)</f>
        <v/>
      </c>
      <c s="72" t="str">
        <f>IF('S.D.PASTE SHEET'!T1776="","",'S.D.PASTE SHEET'!T1776)</f>
        <v/>
      </c>
      <c s="72" t="str">
        <f>IF('S.D.PASTE SHEET'!U1776="","",'S.D.PASTE SHEET'!U1776)</f>
        <v/>
      </c>
      <c s="72" t="str">
        <f>IF('S.D.PASTE SHEET'!V1776="","",'S.D.PASTE SHEET'!V1776)</f>
        <v/>
      </c>
      <c s="72" t="str">
        <f>IF('S.D.PASTE SHEET'!W1776="","",'S.D.PASTE SHEET'!W1776)</f>
        <v/>
      </c>
      <c s="72" t="str">
        <f>IF('S.D.PASTE SHEET'!X1776="","",'S.D.PASTE SHEET'!X1776)</f>
        <v/>
      </c>
      <c s="72" t="str">
        <f>IF('S.D.PASTE SHEET'!Y1776="","",'S.D.PASTE SHEET'!Y1776)</f>
        <v/>
      </c>
      <c s="72" t="str">
        <f>IF('S.D.PASTE SHEET'!Z1776="","",'S.D.PASTE SHEET'!Z1776)</f>
        <v/>
      </c>
      <c s="72" t="str">
        <f>IF('S.D.PASTE SHEET'!AA1776="","",'S.D.PASTE SHEET'!AA1776)</f>
        <v/>
      </c>
      <c s="72" t="str">
        <f>IF('S.D.PASTE SHEET'!AB1776="","",'S.D.PASTE SHEET'!AB1776)</f>
        <v/>
      </c>
      <c s="72" t="str">
        <f>IF('S.D.PASTE SHEET'!AC1776="","",'S.D.PASTE SHEET'!AC1776)</f>
        <v/>
      </c>
      <c s="72" t="str">
        <f>IF('S.D.PASTE SHEET'!AD1776="","",'S.D.PASTE SHEET'!AD1776)</f>
        <v/>
      </c>
      <c s="74"/>
      <c s="70" t="str">
        <f>IF(AK1776="","",IF(AK1776&gt;0,COUNT($AG$2:AG1776),""))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IF(BC1776="","",IF(BC1776&gt;0,COUNT($AY$2:AY1776),""))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7" spans="1:157" ht="15.75" customHeight="1">
      <c r="A1777" s="72" t="str">
        <f>IF('S.D.PASTE SHEET'!A1777="","",'S.D.PASTE SHEET'!A1777)</f>
        <v/>
      </c>
      <c s="72" t="str">
        <f>IF('S.D.PASTE SHEET'!B1777="","",'S.D.PASTE SHEET'!B1777)</f>
        <v/>
      </c>
      <c s="72" t="str">
        <f>IF('S.D.PASTE SHEET'!C1777="","",'S.D.PASTE SHEET'!C1777)</f>
        <v/>
      </c>
      <c s="73" t="str">
        <f>IF('S.D.PASTE SHEET'!D1777="","",'S.D.PASTE SHEET'!D1777)</f>
        <v/>
      </c>
      <c s="72" t="str">
        <f>IF('S.D.PASTE SHEET'!E1777="","",UPPER('S.D.PASTE SHEET'!E1777))</f>
        <v/>
      </c>
      <c s="72" t="str">
        <f>IF('S.D.PASTE SHEET'!F1777="","",'S.D.PASTE SHEET'!F1777)</f>
        <v/>
      </c>
      <c s="72" t="str">
        <f>IF('S.D.PASTE SHEET'!G1777="","",UPPER('S.D.PASTE SHEET'!G1777))</f>
        <v/>
      </c>
      <c s="72" t="str">
        <f>IF('S.D.PASTE SHEET'!H1777="","",UPPER('S.D.PASTE SHEET'!H1777))</f>
        <v/>
      </c>
      <c s="72" t="str">
        <f>IF('S.D.PASTE SHEET'!I1777="","",'S.D.PASTE SHEET'!I1777)</f>
        <v/>
      </c>
      <c s="73" t="str">
        <f>IF('S.D.PASTE SHEET'!J1777="","",'S.D.PASTE SHEET'!J1777)</f>
        <v/>
      </c>
      <c s="72" t="str">
        <f>IF('S.D.PASTE SHEET'!K1777="","",'S.D.PASTE SHEET'!K1777)</f>
        <v/>
      </c>
      <c s="72" t="str">
        <f>IF('S.D.PASTE SHEET'!L1777="","",'S.D.PASTE SHEET'!L1777)</f>
        <v/>
      </c>
      <c s="72" t="str">
        <f>IF('S.D.PASTE SHEET'!M1777="","",'S.D.PASTE SHEET'!M1777)</f>
        <v/>
      </c>
      <c s="72" t="str">
        <f>IF('S.D.PASTE SHEET'!N1777="","",'S.D.PASTE SHEET'!N1777)</f>
        <v/>
      </c>
      <c s="72" t="str">
        <f>IF('S.D.PASTE SHEET'!O1777="","",'S.D.PASTE SHEET'!O1777)</f>
        <v/>
      </c>
      <c s="72" t="str">
        <f>IF('S.D.PASTE SHEET'!P1777="","",'S.D.PASTE SHEET'!P1777)</f>
        <v/>
      </c>
      <c s="72" t="str">
        <f>IF('S.D.PASTE SHEET'!Q1777="","",'S.D.PASTE SHEET'!Q1777)</f>
        <v/>
      </c>
      <c s="72" t="str">
        <f>IF('S.D.PASTE SHEET'!R1777="","",'S.D.PASTE SHEET'!R1777)</f>
        <v/>
      </c>
      <c s="72" t="str">
        <f>IF('S.D.PASTE SHEET'!S1777="","",'S.D.PASTE SHEET'!S1777)</f>
        <v/>
      </c>
      <c s="72" t="str">
        <f>IF('S.D.PASTE SHEET'!T1777="","",'S.D.PASTE SHEET'!T1777)</f>
        <v/>
      </c>
      <c s="72" t="str">
        <f>IF('S.D.PASTE SHEET'!U1777="","",'S.D.PASTE SHEET'!U1777)</f>
        <v/>
      </c>
      <c s="72" t="str">
        <f>IF('S.D.PASTE SHEET'!V1777="","",'S.D.PASTE SHEET'!V1777)</f>
        <v/>
      </c>
      <c s="72" t="str">
        <f>IF('S.D.PASTE SHEET'!W1777="","",'S.D.PASTE SHEET'!W1777)</f>
        <v/>
      </c>
      <c s="72" t="str">
        <f>IF('S.D.PASTE SHEET'!X1777="","",'S.D.PASTE SHEET'!X1777)</f>
        <v/>
      </c>
      <c s="72" t="str">
        <f>IF('S.D.PASTE SHEET'!Y1777="","",'S.D.PASTE SHEET'!Y1777)</f>
        <v/>
      </c>
      <c s="72" t="str">
        <f>IF('S.D.PASTE SHEET'!Z1777="","",'S.D.PASTE SHEET'!Z1777)</f>
        <v/>
      </c>
      <c s="72" t="str">
        <f>IF('S.D.PASTE SHEET'!AA1777="","",'S.D.PASTE SHEET'!AA1777)</f>
        <v/>
      </c>
      <c s="72" t="str">
        <f>IF('S.D.PASTE SHEET'!AB1777="","",'S.D.PASTE SHEET'!AB1777)</f>
        <v/>
      </c>
      <c s="72" t="str">
        <f>IF('S.D.PASTE SHEET'!AC1777="","",'S.D.PASTE SHEET'!AC1777)</f>
        <v/>
      </c>
      <c s="72" t="str">
        <f>IF('S.D.PASTE SHEET'!AD1777="","",'S.D.PASTE SHEET'!AD1777)</f>
        <v/>
      </c>
      <c s="74"/>
      <c s="70" t="str">
        <f>IF(AK1777="","",IF(AK1777&gt;0,COUNT($AG$2:AG1777),""))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IF(BC1777="","",IF(BC1777&gt;0,COUNT($AY$2:AY1777),""))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8" spans="1:157" ht="15.75" customHeight="1">
      <c r="A1778" s="72" t="str">
        <f>IF('S.D.PASTE SHEET'!A1778="","",'S.D.PASTE SHEET'!A1778)</f>
        <v/>
      </c>
      <c s="72" t="str">
        <f>IF('S.D.PASTE SHEET'!B1778="","",'S.D.PASTE SHEET'!B1778)</f>
        <v/>
      </c>
      <c s="72" t="str">
        <f>IF('S.D.PASTE SHEET'!C1778="","",'S.D.PASTE SHEET'!C1778)</f>
        <v/>
      </c>
      <c s="73" t="str">
        <f>IF('S.D.PASTE SHEET'!D1778="","",'S.D.PASTE SHEET'!D1778)</f>
        <v/>
      </c>
      <c s="72" t="str">
        <f>IF('S.D.PASTE SHEET'!E1778="","",UPPER('S.D.PASTE SHEET'!E1778))</f>
        <v/>
      </c>
      <c s="72" t="str">
        <f>IF('S.D.PASTE SHEET'!F1778="","",'S.D.PASTE SHEET'!F1778)</f>
        <v/>
      </c>
      <c s="72" t="str">
        <f>IF('S.D.PASTE SHEET'!G1778="","",UPPER('S.D.PASTE SHEET'!G1778))</f>
        <v/>
      </c>
      <c s="72" t="str">
        <f>IF('S.D.PASTE SHEET'!H1778="","",UPPER('S.D.PASTE SHEET'!H1778))</f>
        <v/>
      </c>
      <c s="72" t="str">
        <f>IF('S.D.PASTE SHEET'!I1778="","",'S.D.PASTE SHEET'!I1778)</f>
        <v/>
      </c>
      <c s="73" t="str">
        <f>IF('S.D.PASTE SHEET'!J1778="","",'S.D.PASTE SHEET'!J1778)</f>
        <v/>
      </c>
      <c s="72" t="str">
        <f>IF('S.D.PASTE SHEET'!K1778="","",'S.D.PASTE SHEET'!K1778)</f>
        <v/>
      </c>
      <c s="72" t="str">
        <f>IF('S.D.PASTE SHEET'!L1778="","",'S.D.PASTE SHEET'!L1778)</f>
        <v/>
      </c>
      <c s="72" t="str">
        <f>IF('S.D.PASTE SHEET'!M1778="","",'S.D.PASTE SHEET'!M1778)</f>
        <v/>
      </c>
      <c s="72" t="str">
        <f>IF('S.D.PASTE SHEET'!N1778="","",'S.D.PASTE SHEET'!N1778)</f>
        <v/>
      </c>
      <c s="72" t="str">
        <f>IF('S.D.PASTE SHEET'!O1778="","",'S.D.PASTE SHEET'!O1778)</f>
        <v/>
      </c>
      <c s="72" t="str">
        <f>IF('S.D.PASTE SHEET'!P1778="","",'S.D.PASTE SHEET'!P1778)</f>
        <v/>
      </c>
      <c s="72" t="str">
        <f>IF('S.D.PASTE SHEET'!Q1778="","",'S.D.PASTE SHEET'!Q1778)</f>
        <v/>
      </c>
      <c s="72" t="str">
        <f>IF('S.D.PASTE SHEET'!R1778="","",'S.D.PASTE SHEET'!R1778)</f>
        <v/>
      </c>
      <c s="72" t="str">
        <f>IF('S.D.PASTE SHEET'!S1778="","",'S.D.PASTE SHEET'!S1778)</f>
        <v/>
      </c>
      <c s="72" t="str">
        <f>IF('S.D.PASTE SHEET'!T1778="","",'S.D.PASTE SHEET'!T1778)</f>
        <v/>
      </c>
      <c s="72" t="str">
        <f>IF('S.D.PASTE SHEET'!U1778="","",'S.D.PASTE SHEET'!U1778)</f>
        <v/>
      </c>
      <c s="72" t="str">
        <f>IF('S.D.PASTE SHEET'!V1778="","",'S.D.PASTE SHEET'!V1778)</f>
        <v/>
      </c>
      <c s="72" t="str">
        <f>IF('S.D.PASTE SHEET'!W1778="","",'S.D.PASTE SHEET'!W1778)</f>
        <v/>
      </c>
      <c s="72" t="str">
        <f>IF('S.D.PASTE SHEET'!X1778="","",'S.D.PASTE SHEET'!X1778)</f>
        <v/>
      </c>
      <c s="72" t="str">
        <f>IF('S.D.PASTE SHEET'!Y1778="","",'S.D.PASTE SHEET'!Y1778)</f>
        <v/>
      </c>
      <c s="72" t="str">
        <f>IF('S.D.PASTE SHEET'!Z1778="","",'S.D.PASTE SHEET'!Z1778)</f>
        <v/>
      </c>
      <c s="72" t="str">
        <f>IF('S.D.PASTE SHEET'!AA1778="","",'S.D.PASTE SHEET'!AA1778)</f>
        <v/>
      </c>
      <c s="72" t="str">
        <f>IF('S.D.PASTE SHEET'!AB1778="","",'S.D.PASTE SHEET'!AB1778)</f>
        <v/>
      </c>
      <c s="72" t="str">
        <f>IF('S.D.PASTE SHEET'!AC1778="","",'S.D.PASTE SHEET'!AC1778)</f>
        <v/>
      </c>
      <c s="72" t="str">
        <f>IF('S.D.PASTE SHEET'!AD1778="","",'S.D.PASTE SHEET'!AD1778)</f>
        <v/>
      </c>
      <c s="74"/>
      <c s="70" t="str">
        <f>IF(AK1778="","",IF(AK1778&gt;0,COUNT($AG$2:AG1778),""))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IF(BC1778="","",IF(BC1778&gt;0,COUNT($AY$2:AY1778),""))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79" spans="1:157" ht="15.75" customHeight="1">
      <c r="A1779" s="72" t="str">
        <f>IF('S.D.PASTE SHEET'!A1779="","",'S.D.PASTE SHEET'!A1779)</f>
        <v/>
      </c>
      <c s="72" t="str">
        <f>IF('S.D.PASTE SHEET'!B1779="","",'S.D.PASTE SHEET'!B1779)</f>
        <v/>
      </c>
      <c s="72" t="str">
        <f>IF('S.D.PASTE SHEET'!C1779="","",'S.D.PASTE SHEET'!C1779)</f>
        <v/>
      </c>
      <c s="73" t="str">
        <f>IF('S.D.PASTE SHEET'!D1779="","",'S.D.PASTE SHEET'!D1779)</f>
        <v/>
      </c>
      <c s="72" t="str">
        <f>IF('S.D.PASTE SHEET'!E1779="","",UPPER('S.D.PASTE SHEET'!E1779))</f>
        <v/>
      </c>
      <c s="72" t="str">
        <f>IF('S.D.PASTE SHEET'!F1779="","",'S.D.PASTE SHEET'!F1779)</f>
        <v/>
      </c>
      <c s="72" t="str">
        <f>IF('S.D.PASTE SHEET'!G1779="","",UPPER('S.D.PASTE SHEET'!G1779))</f>
        <v/>
      </c>
      <c s="72" t="str">
        <f>IF('S.D.PASTE SHEET'!H1779="","",UPPER('S.D.PASTE SHEET'!H1779))</f>
        <v/>
      </c>
      <c s="72" t="str">
        <f>IF('S.D.PASTE SHEET'!I1779="","",'S.D.PASTE SHEET'!I1779)</f>
        <v/>
      </c>
      <c s="73" t="str">
        <f>IF('S.D.PASTE SHEET'!J1779="","",'S.D.PASTE SHEET'!J1779)</f>
        <v/>
      </c>
      <c s="72" t="str">
        <f>IF('S.D.PASTE SHEET'!K1779="","",'S.D.PASTE SHEET'!K1779)</f>
        <v/>
      </c>
      <c s="72" t="str">
        <f>IF('S.D.PASTE SHEET'!L1779="","",'S.D.PASTE SHEET'!L1779)</f>
        <v/>
      </c>
      <c s="72" t="str">
        <f>IF('S.D.PASTE SHEET'!M1779="","",'S.D.PASTE SHEET'!M1779)</f>
        <v/>
      </c>
      <c s="72" t="str">
        <f>IF('S.D.PASTE SHEET'!N1779="","",'S.D.PASTE SHEET'!N1779)</f>
        <v/>
      </c>
      <c s="72" t="str">
        <f>IF('S.D.PASTE SHEET'!O1779="","",'S.D.PASTE SHEET'!O1779)</f>
        <v/>
      </c>
      <c s="72" t="str">
        <f>IF('S.D.PASTE SHEET'!P1779="","",'S.D.PASTE SHEET'!P1779)</f>
        <v/>
      </c>
      <c s="72" t="str">
        <f>IF('S.D.PASTE SHEET'!Q1779="","",'S.D.PASTE SHEET'!Q1779)</f>
        <v/>
      </c>
      <c s="72" t="str">
        <f>IF('S.D.PASTE SHEET'!R1779="","",'S.D.PASTE SHEET'!R1779)</f>
        <v/>
      </c>
      <c s="72" t="str">
        <f>IF('S.D.PASTE SHEET'!S1779="","",'S.D.PASTE SHEET'!S1779)</f>
        <v/>
      </c>
      <c s="72" t="str">
        <f>IF('S.D.PASTE SHEET'!T1779="","",'S.D.PASTE SHEET'!T1779)</f>
        <v/>
      </c>
      <c s="72" t="str">
        <f>IF('S.D.PASTE SHEET'!U1779="","",'S.D.PASTE SHEET'!U1779)</f>
        <v/>
      </c>
      <c s="72" t="str">
        <f>IF('S.D.PASTE SHEET'!V1779="","",'S.D.PASTE SHEET'!V1779)</f>
        <v/>
      </c>
      <c s="72" t="str">
        <f>IF('S.D.PASTE SHEET'!W1779="","",'S.D.PASTE SHEET'!W1779)</f>
        <v/>
      </c>
      <c s="72" t="str">
        <f>IF('S.D.PASTE SHEET'!X1779="","",'S.D.PASTE SHEET'!X1779)</f>
        <v/>
      </c>
      <c s="72" t="str">
        <f>IF('S.D.PASTE SHEET'!Y1779="","",'S.D.PASTE SHEET'!Y1779)</f>
        <v/>
      </c>
      <c s="72" t="str">
        <f>IF('S.D.PASTE SHEET'!Z1779="","",'S.D.PASTE SHEET'!Z1779)</f>
        <v/>
      </c>
      <c s="72" t="str">
        <f>IF('S.D.PASTE SHEET'!AA1779="","",'S.D.PASTE SHEET'!AA1779)</f>
        <v/>
      </c>
      <c s="72" t="str">
        <f>IF('S.D.PASTE SHEET'!AB1779="","",'S.D.PASTE SHEET'!AB1779)</f>
        <v/>
      </c>
      <c s="72" t="str">
        <f>IF('S.D.PASTE SHEET'!AC1779="","",'S.D.PASTE SHEET'!AC1779)</f>
        <v/>
      </c>
      <c s="72" t="str">
        <f>IF('S.D.PASTE SHEET'!AD1779="","",'S.D.PASTE SHEET'!AD1779)</f>
        <v/>
      </c>
      <c s="74"/>
      <c s="70" t="str">
        <f>IF(AK1779="","",IF(AK1779&gt;0,COUNT($AG$2:AG1779),""))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IF(BC1779="","",IF(BC1779&gt;0,COUNT($AY$2:AY1779),""))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0" spans="1:157" ht="15.75" customHeight="1">
      <c r="A1780" s="72" t="str">
        <f>IF('S.D.PASTE SHEET'!A1780="","",'S.D.PASTE SHEET'!A1780)</f>
        <v/>
      </c>
      <c s="72" t="str">
        <f>IF('S.D.PASTE SHEET'!B1780="","",'S.D.PASTE SHEET'!B1780)</f>
        <v/>
      </c>
      <c s="72" t="str">
        <f>IF('S.D.PASTE SHEET'!C1780="","",'S.D.PASTE SHEET'!C1780)</f>
        <v/>
      </c>
      <c s="73" t="str">
        <f>IF('S.D.PASTE SHEET'!D1780="","",'S.D.PASTE SHEET'!D1780)</f>
        <v/>
      </c>
      <c s="72" t="str">
        <f>IF('S.D.PASTE SHEET'!E1780="","",UPPER('S.D.PASTE SHEET'!E1780))</f>
        <v/>
      </c>
      <c s="72" t="str">
        <f>IF('S.D.PASTE SHEET'!F1780="","",'S.D.PASTE SHEET'!F1780)</f>
        <v/>
      </c>
      <c s="72" t="str">
        <f>IF('S.D.PASTE SHEET'!G1780="","",UPPER('S.D.PASTE SHEET'!G1780))</f>
        <v/>
      </c>
      <c s="72" t="str">
        <f>IF('S.D.PASTE SHEET'!H1780="","",UPPER('S.D.PASTE SHEET'!H1780))</f>
        <v/>
      </c>
      <c s="72" t="str">
        <f>IF('S.D.PASTE SHEET'!I1780="","",'S.D.PASTE SHEET'!I1780)</f>
        <v/>
      </c>
      <c s="73" t="str">
        <f>IF('S.D.PASTE SHEET'!J1780="","",'S.D.PASTE SHEET'!J1780)</f>
        <v/>
      </c>
      <c s="72" t="str">
        <f>IF('S.D.PASTE SHEET'!K1780="","",'S.D.PASTE SHEET'!K1780)</f>
        <v/>
      </c>
      <c s="72" t="str">
        <f>IF('S.D.PASTE SHEET'!L1780="","",'S.D.PASTE SHEET'!L1780)</f>
        <v/>
      </c>
      <c s="72" t="str">
        <f>IF('S.D.PASTE SHEET'!M1780="","",'S.D.PASTE SHEET'!M1780)</f>
        <v/>
      </c>
      <c s="72" t="str">
        <f>IF('S.D.PASTE SHEET'!N1780="","",'S.D.PASTE SHEET'!N1780)</f>
        <v/>
      </c>
      <c s="72" t="str">
        <f>IF('S.D.PASTE SHEET'!O1780="","",'S.D.PASTE SHEET'!O1780)</f>
        <v/>
      </c>
      <c s="72" t="str">
        <f>IF('S.D.PASTE SHEET'!P1780="","",'S.D.PASTE SHEET'!P1780)</f>
        <v/>
      </c>
      <c s="72" t="str">
        <f>IF('S.D.PASTE SHEET'!Q1780="","",'S.D.PASTE SHEET'!Q1780)</f>
        <v/>
      </c>
      <c s="72" t="str">
        <f>IF('S.D.PASTE SHEET'!R1780="","",'S.D.PASTE SHEET'!R1780)</f>
        <v/>
      </c>
      <c s="72" t="str">
        <f>IF('S.D.PASTE SHEET'!S1780="","",'S.D.PASTE SHEET'!S1780)</f>
        <v/>
      </c>
      <c s="72" t="str">
        <f>IF('S.D.PASTE SHEET'!T1780="","",'S.D.PASTE SHEET'!T1780)</f>
        <v/>
      </c>
      <c s="72" t="str">
        <f>IF('S.D.PASTE SHEET'!U1780="","",'S.D.PASTE SHEET'!U1780)</f>
        <v/>
      </c>
      <c s="72" t="str">
        <f>IF('S.D.PASTE SHEET'!V1780="","",'S.D.PASTE SHEET'!V1780)</f>
        <v/>
      </c>
      <c s="72" t="str">
        <f>IF('S.D.PASTE SHEET'!W1780="","",'S.D.PASTE SHEET'!W1780)</f>
        <v/>
      </c>
      <c s="72" t="str">
        <f>IF('S.D.PASTE SHEET'!X1780="","",'S.D.PASTE SHEET'!X1780)</f>
        <v/>
      </c>
      <c s="72" t="str">
        <f>IF('S.D.PASTE SHEET'!Y1780="","",'S.D.PASTE SHEET'!Y1780)</f>
        <v/>
      </c>
      <c s="72" t="str">
        <f>IF('S.D.PASTE SHEET'!Z1780="","",'S.D.PASTE SHEET'!Z1780)</f>
        <v/>
      </c>
      <c s="72" t="str">
        <f>IF('S.D.PASTE SHEET'!AA1780="","",'S.D.PASTE SHEET'!AA1780)</f>
        <v/>
      </c>
      <c s="72" t="str">
        <f>IF('S.D.PASTE SHEET'!AB1780="","",'S.D.PASTE SHEET'!AB1780)</f>
        <v/>
      </c>
      <c s="72" t="str">
        <f>IF('S.D.PASTE SHEET'!AC1780="","",'S.D.PASTE SHEET'!AC1780)</f>
        <v/>
      </c>
      <c s="72" t="str">
        <f>IF('S.D.PASTE SHEET'!AD1780="","",'S.D.PASTE SHEET'!AD1780)</f>
        <v/>
      </c>
      <c s="74"/>
      <c s="70" t="str">
        <f>IF(AK1780="","",IF(AK1780&gt;0,COUNT($AG$2:AG1780),""))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IF(BC1780="","",IF(BC1780&gt;0,COUNT($AY$2:AY1780),""))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1" spans="1:157" ht="15.75" customHeight="1">
      <c r="A1781" s="72" t="str">
        <f>IF('S.D.PASTE SHEET'!A1781="","",'S.D.PASTE SHEET'!A1781)</f>
        <v/>
      </c>
      <c s="72" t="str">
        <f>IF('S.D.PASTE SHEET'!B1781="","",'S.D.PASTE SHEET'!B1781)</f>
        <v/>
      </c>
      <c s="72" t="str">
        <f>IF('S.D.PASTE SHEET'!C1781="","",'S.D.PASTE SHEET'!C1781)</f>
        <v/>
      </c>
      <c s="73" t="str">
        <f>IF('S.D.PASTE SHEET'!D1781="","",'S.D.PASTE SHEET'!D1781)</f>
        <v/>
      </c>
      <c s="72" t="str">
        <f>IF('S.D.PASTE SHEET'!E1781="","",UPPER('S.D.PASTE SHEET'!E1781))</f>
        <v/>
      </c>
      <c s="72" t="str">
        <f>IF('S.D.PASTE SHEET'!F1781="","",'S.D.PASTE SHEET'!F1781)</f>
        <v/>
      </c>
      <c s="72" t="str">
        <f>IF('S.D.PASTE SHEET'!G1781="","",UPPER('S.D.PASTE SHEET'!G1781))</f>
        <v/>
      </c>
      <c s="72" t="str">
        <f>IF('S.D.PASTE SHEET'!H1781="","",UPPER('S.D.PASTE SHEET'!H1781))</f>
        <v/>
      </c>
      <c s="72" t="str">
        <f>IF('S.D.PASTE SHEET'!I1781="","",'S.D.PASTE SHEET'!I1781)</f>
        <v/>
      </c>
      <c s="73" t="str">
        <f>IF('S.D.PASTE SHEET'!J1781="","",'S.D.PASTE SHEET'!J1781)</f>
        <v/>
      </c>
      <c s="72" t="str">
        <f>IF('S.D.PASTE SHEET'!K1781="","",'S.D.PASTE SHEET'!K1781)</f>
        <v/>
      </c>
      <c s="72" t="str">
        <f>IF('S.D.PASTE SHEET'!L1781="","",'S.D.PASTE SHEET'!L1781)</f>
        <v/>
      </c>
      <c s="72" t="str">
        <f>IF('S.D.PASTE SHEET'!M1781="","",'S.D.PASTE SHEET'!M1781)</f>
        <v/>
      </c>
      <c s="72" t="str">
        <f>IF('S.D.PASTE SHEET'!N1781="","",'S.D.PASTE SHEET'!N1781)</f>
        <v/>
      </c>
      <c s="72" t="str">
        <f>IF('S.D.PASTE SHEET'!O1781="","",'S.D.PASTE SHEET'!O1781)</f>
        <v/>
      </c>
      <c s="72" t="str">
        <f>IF('S.D.PASTE SHEET'!P1781="","",'S.D.PASTE SHEET'!P1781)</f>
        <v/>
      </c>
      <c s="72" t="str">
        <f>IF('S.D.PASTE SHEET'!Q1781="","",'S.D.PASTE SHEET'!Q1781)</f>
        <v/>
      </c>
      <c s="72" t="str">
        <f>IF('S.D.PASTE SHEET'!R1781="","",'S.D.PASTE SHEET'!R1781)</f>
        <v/>
      </c>
      <c s="72" t="str">
        <f>IF('S.D.PASTE SHEET'!S1781="","",'S.D.PASTE SHEET'!S1781)</f>
        <v/>
      </c>
      <c s="72" t="str">
        <f>IF('S.D.PASTE SHEET'!T1781="","",'S.D.PASTE SHEET'!T1781)</f>
        <v/>
      </c>
      <c s="72" t="str">
        <f>IF('S.D.PASTE SHEET'!U1781="","",'S.D.PASTE SHEET'!U1781)</f>
        <v/>
      </c>
      <c s="72" t="str">
        <f>IF('S.D.PASTE SHEET'!V1781="","",'S.D.PASTE SHEET'!V1781)</f>
        <v/>
      </c>
      <c s="72" t="str">
        <f>IF('S.D.PASTE SHEET'!W1781="","",'S.D.PASTE SHEET'!W1781)</f>
        <v/>
      </c>
      <c s="72" t="str">
        <f>IF('S.D.PASTE SHEET'!X1781="","",'S.D.PASTE SHEET'!X1781)</f>
        <v/>
      </c>
      <c s="72" t="str">
        <f>IF('S.D.PASTE SHEET'!Y1781="","",'S.D.PASTE SHEET'!Y1781)</f>
        <v/>
      </c>
      <c s="72" t="str">
        <f>IF('S.D.PASTE SHEET'!Z1781="","",'S.D.PASTE SHEET'!Z1781)</f>
        <v/>
      </c>
      <c s="72" t="str">
        <f>IF('S.D.PASTE SHEET'!AA1781="","",'S.D.PASTE SHEET'!AA1781)</f>
        <v/>
      </c>
      <c s="72" t="str">
        <f>IF('S.D.PASTE SHEET'!AB1781="","",'S.D.PASTE SHEET'!AB1781)</f>
        <v/>
      </c>
      <c s="72" t="str">
        <f>IF('S.D.PASTE SHEET'!AC1781="","",'S.D.PASTE SHEET'!AC1781)</f>
        <v/>
      </c>
      <c s="72" t="str">
        <f>IF('S.D.PASTE SHEET'!AD1781="","",'S.D.PASTE SHEET'!AD1781)</f>
        <v/>
      </c>
      <c s="74"/>
      <c s="70" t="str">
        <f>IF(AK1781="","",IF(AK1781&gt;0,COUNT($AG$2:AG1781),""))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IF(BC1781="","",IF(BC1781&gt;0,COUNT($AY$2:AY1781),""))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2" spans="1:157" ht="15.75" customHeight="1">
      <c r="A1782" s="72" t="str">
        <f>IF('S.D.PASTE SHEET'!A1782="","",'S.D.PASTE SHEET'!A1782)</f>
        <v/>
      </c>
      <c s="72" t="str">
        <f>IF('S.D.PASTE SHEET'!B1782="","",'S.D.PASTE SHEET'!B1782)</f>
        <v/>
      </c>
      <c s="72" t="str">
        <f>IF('S.D.PASTE SHEET'!C1782="","",'S.D.PASTE SHEET'!C1782)</f>
        <v/>
      </c>
      <c s="73" t="str">
        <f>IF('S.D.PASTE SHEET'!D1782="","",'S.D.PASTE SHEET'!D1782)</f>
        <v/>
      </c>
      <c s="72" t="str">
        <f>IF('S.D.PASTE SHEET'!E1782="","",UPPER('S.D.PASTE SHEET'!E1782))</f>
        <v/>
      </c>
      <c s="72" t="str">
        <f>IF('S.D.PASTE SHEET'!F1782="","",'S.D.PASTE SHEET'!F1782)</f>
        <v/>
      </c>
      <c s="72" t="str">
        <f>IF('S.D.PASTE SHEET'!G1782="","",UPPER('S.D.PASTE SHEET'!G1782))</f>
        <v/>
      </c>
      <c s="72" t="str">
        <f>IF('S.D.PASTE SHEET'!H1782="","",UPPER('S.D.PASTE SHEET'!H1782))</f>
        <v/>
      </c>
      <c s="72" t="str">
        <f>IF('S.D.PASTE SHEET'!I1782="","",'S.D.PASTE SHEET'!I1782)</f>
        <v/>
      </c>
      <c s="73" t="str">
        <f>IF('S.D.PASTE SHEET'!J1782="","",'S.D.PASTE SHEET'!J1782)</f>
        <v/>
      </c>
      <c s="72" t="str">
        <f>IF('S.D.PASTE SHEET'!K1782="","",'S.D.PASTE SHEET'!K1782)</f>
        <v/>
      </c>
      <c s="72" t="str">
        <f>IF('S.D.PASTE SHEET'!L1782="","",'S.D.PASTE SHEET'!L1782)</f>
        <v/>
      </c>
      <c s="72" t="str">
        <f>IF('S.D.PASTE SHEET'!M1782="","",'S.D.PASTE SHEET'!M1782)</f>
        <v/>
      </c>
      <c s="72" t="str">
        <f>IF('S.D.PASTE SHEET'!N1782="","",'S.D.PASTE SHEET'!N1782)</f>
        <v/>
      </c>
      <c s="72" t="str">
        <f>IF('S.D.PASTE SHEET'!O1782="","",'S.D.PASTE SHEET'!O1782)</f>
        <v/>
      </c>
      <c s="72" t="str">
        <f>IF('S.D.PASTE SHEET'!P1782="","",'S.D.PASTE SHEET'!P1782)</f>
        <v/>
      </c>
      <c s="72" t="str">
        <f>IF('S.D.PASTE SHEET'!Q1782="","",'S.D.PASTE SHEET'!Q1782)</f>
        <v/>
      </c>
      <c s="72" t="str">
        <f>IF('S.D.PASTE SHEET'!R1782="","",'S.D.PASTE SHEET'!R1782)</f>
        <v/>
      </c>
      <c s="72" t="str">
        <f>IF('S.D.PASTE SHEET'!S1782="","",'S.D.PASTE SHEET'!S1782)</f>
        <v/>
      </c>
      <c s="72" t="str">
        <f>IF('S.D.PASTE SHEET'!T1782="","",'S.D.PASTE SHEET'!T1782)</f>
        <v/>
      </c>
      <c s="72" t="str">
        <f>IF('S.D.PASTE SHEET'!U1782="","",'S.D.PASTE SHEET'!U1782)</f>
        <v/>
      </c>
      <c s="72" t="str">
        <f>IF('S.D.PASTE SHEET'!V1782="","",'S.D.PASTE SHEET'!V1782)</f>
        <v/>
      </c>
      <c s="72" t="str">
        <f>IF('S.D.PASTE SHEET'!W1782="","",'S.D.PASTE SHEET'!W1782)</f>
        <v/>
      </c>
      <c s="72" t="str">
        <f>IF('S.D.PASTE SHEET'!X1782="","",'S.D.PASTE SHEET'!X1782)</f>
        <v/>
      </c>
      <c s="72" t="str">
        <f>IF('S.D.PASTE SHEET'!Y1782="","",'S.D.PASTE SHEET'!Y1782)</f>
        <v/>
      </c>
      <c s="72" t="str">
        <f>IF('S.D.PASTE SHEET'!Z1782="","",'S.D.PASTE SHEET'!Z1782)</f>
        <v/>
      </c>
      <c s="72" t="str">
        <f>IF('S.D.PASTE SHEET'!AA1782="","",'S.D.PASTE SHEET'!AA1782)</f>
        <v/>
      </c>
      <c s="72" t="str">
        <f>IF('S.D.PASTE SHEET'!AB1782="","",'S.D.PASTE SHEET'!AB1782)</f>
        <v/>
      </c>
      <c s="72" t="str">
        <f>IF('S.D.PASTE SHEET'!AC1782="","",'S.D.PASTE SHEET'!AC1782)</f>
        <v/>
      </c>
      <c s="72" t="str">
        <f>IF('S.D.PASTE SHEET'!AD1782="","",'S.D.PASTE SHEET'!AD1782)</f>
        <v/>
      </c>
      <c s="74"/>
      <c s="70" t="str">
        <f>IF(AK1782="","",IF(AK1782&gt;0,COUNT($AG$2:AG1782),""))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IF(BC1782="","",IF(BC1782&gt;0,COUNT($AY$2:AY1782),""))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3" spans="1:157" ht="15.75" customHeight="1">
      <c r="A1783" s="72" t="str">
        <f>IF('S.D.PASTE SHEET'!A1783="","",'S.D.PASTE SHEET'!A1783)</f>
        <v/>
      </c>
      <c s="72" t="str">
        <f>IF('S.D.PASTE SHEET'!B1783="","",'S.D.PASTE SHEET'!B1783)</f>
        <v/>
      </c>
      <c s="72" t="str">
        <f>IF('S.D.PASTE SHEET'!C1783="","",'S.D.PASTE SHEET'!C1783)</f>
        <v/>
      </c>
      <c s="73" t="str">
        <f>IF('S.D.PASTE SHEET'!D1783="","",'S.D.PASTE SHEET'!D1783)</f>
        <v/>
      </c>
      <c s="72" t="str">
        <f>IF('S.D.PASTE SHEET'!E1783="","",UPPER('S.D.PASTE SHEET'!E1783))</f>
        <v/>
      </c>
      <c s="72" t="str">
        <f>IF('S.D.PASTE SHEET'!F1783="","",'S.D.PASTE SHEET'!F1783)</f>
        <v/>
      </c>
      <c s="72" t="str">
        <f>IF('S.D.PASTE SHEET'!G1783="","",UPPER('S.D.PASTE SHEET'!G1783))</f>
        <v/>
      </c>
      <c s="72" t="str">
        <f>IF('S.D.PASTE SHEET'!H1783="","",UPPER('S.D.PASTE SHEET'!H1783))</f>
        <v/>
      </c>
      <c s="72" t="str">
        <f>IF('S.D.PASTE SHEET'!I1783="","",'S.D.PASTE SHEET'!I1783)</f>
        <v/>
      </c>
      <c s="73" t="str">
        <f>IF('S.D.PASTE SHEET'!J1783="","",'S.D.PASTE SHEET'!J1783)</f>
        <v/>
      </c>
      <c s="72" t="str">
        <f>IF('S.D.PASTE SHEET'!K1783="","",'S.D.PASTE SHEET'!K1783)</f>
        <v/>
      </c>
      <c s="72" t="str">
        <f>IF('S.D.PASTE SHEET'!L1783="","",'S.D.PASTE SHEET'!L1783)</f>
        <v/>
      </c>
      <c s="72" t="str">
        <f>IF('S.D.PASTE SHEET'!M1783="","",'S.D.PASTE SHEET'!M1783)</f>
        <v/>
      </c>
      <c s="72" t="str">
        <f>IF('S.D.PASTE SHEET'!N1783="","",'S.D.PASTE SHEET'!N1783)</f>
        <v/>
      </c>
      <c s="72" t="str">
        <f>IF('S.D.PASTE SHEET'!O1783="","",'S.D.PASTE SHEET'!O1783)</f>
        <v/>
      </c>
      <c s="72" t="str">
        <f>IF('S.D.PASTE SHEET'!P1783="","",'S.D.PASTE SHEET'!P1783)</f>
        <v/>
      </c>
      <c s="72" t="str">
        <f>IF('S.D.PASTE SHEET'!Q1783="","",'S.D.PASTE SHEET'!Q1783)</f>
        <v/>
      </c>
      <c s="72" t="str">
        <f>IF('S.D.PASTE SHEET'!R1783="","",'S.D.PASTE SHEET'!R1783)</f>
        <v/>
      </c>
      <c s="72" t="str">
        <f>IF('S.D.PASTE SHEET'!S1783="","",'S.D.PASTE SHEET'!S1783)</f>
        <v/>
      </c>
      <c s="72" t="str">
        <f>IF('S.D.PASTE SHEET'!T1783="","",'S.D.PASTE SHEET'!T1783)</f>
        <v/>
      </c>
      <c s="72" t="str">
        <f>IF('S.D.PASTE SHEET'!U1783="","",'S.D.PASTE SHEET'!U1783)</f>
        <v/>
      </c>
      <c s="72" t="str">
        <f>IF('S.D.PASTE SHEET'!V1783="","",'S.D.PASTE SHEET'!V1783)</f>
        <v/>
      </c>
      <c s="72" t="str">
        <f>IF('S.D.PASTE SHEET'!W1783="","",'S.D.PASTE SHEET'!W1783)</f>
        <v/>
      </c>
      <c s="72" t="str">
        <f>IF('S.D.PASTE SHEET'!X1783="","",'S.D.PASTE SHEET'!X1783)</f>
        <v/>
      </c>
      <c s="72" t="str">
        <f>IF('S.D.PASTE SHEET'!Y1783="","",'S.D.PASTE SHEET'!Y1783)</f>
        <v/>
      </c>
      <c s="72" t="str">
        <f>IF('S.D.PASTE SHEET'!Z1783="","",'S.D.PASTE SHEET'!Z1783)</f>
        <v/>
      </c>
      <c s="72" t="str">
        <f>IF('S.D.PASTE SHEET'!AA1783="","",'S.D.PASTE SHEET'!AA1783)</f>
        <v/>
      </c>
      <c s="72" t="str">
        <f>IF('S.D.PASTE SHEET'!AB1783="","",'S.D.PASTE SHEET'!AB1783)</f>
        <v/>
      </c>
      <c s="72" t="str">
        <f>IF('S.D.PASTE SHEET'!AC1783="","",'S.D.PASTE SHEET'!AC1783)</f>
        <v/>
      </c>
      <c s="72" t="str">
        <f>IF('S.D.PASTE SHEET'!AD1783="","",'S.D.PASTE SHEET'!AD1783)</f>
        <v/>
      </c>
      <c s="74"/>
      <c s="70" t="str">
        <f>IF(AK1783="","",IF(AK1783&gt;0,COUNT($AG$2:AG1783),""))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IF(BC1783="","",IF(BC1783&gt;0,COUNT($AY$2:AY1783),""))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4" spans="1:157" ht="15.75" customHeight="1">
      <c r="A1784" s="72" t="str">
        <f>IF('S.D.PASTE SHEET'!A1784="","",'S.D.PASTE SHEET'!A1784)</f>
        <v/>
      </c>
      <c s="72" t="str">
        <f>IF('S.D.PASTE SHEET'!B1784="","",'S.D.PASTE SHEET'!B1784)</f>
        <v/>
      </c>
      <c s="72" t="str">
        <f>IF('S.D.PASTE SHEET'!C1784="","",'S.D.PASTE SHEET'!C1784)</f>
        <v/>
      </c>
      <c s="73" t="str">
        <f>IF('S.D.PASTE SHEET'!D1784="","",'S.D.PASTE SHEET'!D1784)</f>
        <v/>
      </c>
      <c s="72" t="str">
        <f>IF('S.D.PASTE SHEET'!E1784="","",UPPER('S.D.PASTE SHEET'!E1784))</f>
        <v/>
      </c>
      <c s="72" t="str">
        <f>IF('S.D.PASTE SHEET'!F1784="","",'S.D.PASTE SHEET'!F1784)</f>
        <v/>
      </c>
      <c s="72" t="str">
        <f>IF('S.D.PASTE SHEET'!G1784="","",UPPER('S.D.PASTE SHEET'!G1784))</f>
        <v/>
      </c>
      <c s="72" t="str">
        <f>IF('S.D.PASTE SHEET'!H1784="","",UPPER('S.D.PASTE SHEET'!H1784))</f>
        <v/>
      </c>
      <c s="72" t="str">
        <f>IF('S.D.PASTE SHEET'!I1784="","",'S.D.PASTE SHEET'!I1784)</f>
        <v/>
      </c>
      <c s="73" t="str">
        <f>IF('S.D.PASTE SHEET'!J1784="","",'S.D.PASTE SHEET'!J1784)</f>
        <v/>
      </c>
      <c s="72" t="str">
        <f>IF('S.D.PASTE SHEET'!K1784="","",'S.D.PASTE SHEET'!K1784)</f>
        <v/>
      </c>
      <c s="72" t="str">
        <f>IF('S.D.PASTE SHEET'!L1784="","",'S.D.PASTE SHEET'!L1784)</f>
        <v/>
      </c>
      <c s="72" t="str">
        <f>IF('S.D.PASTE SHEET'!M1784="","",'S.D.PASTE SHEET'!M1784)</f>
        <v/>
      </c>
      <c s="72" t="str">
        <f>IF('S.D.PASTE SHEET'!N1784="","",'S.D.PASTE SHEET'!N1784)</f>
        <v/>
      </c>
      <c s="72" t="str">
        <f>IF('S.D.PASTE SHEET'!O1784="","",'S.D.PASTE SHEET'!O1784)</f>
        <v/>
      </c>
      <c s="72" t="str">
        <f>IF('S.D.PASTE SHEET'!P1784="","",'S.D.PASTE SHEET'!P1784)</f>
        <v/>
      </c>
      <c s="72" t="str">
        <f>IF('S.D.PASTE SHEET'!Q1784="","",'S.D.PASTE SHEET'!Q1784)</f>
        <v/>
      </c>
      <c s="72" t="str">
        <f>IF('S.D.PASTE SHEET'!R1784="","",'S.D.PASTE SHEET'!R1784)</f>
        <v/>
      </c>
      <c s="72" t="str">
        <f>IF('S.D.PASTE SHEET'!S1784="","",'S.D.PASTE SHEET'!S1784)</f>
        <v/>
      </c>
      <c s="72" t="str">
        <f>IF('S.D.PASTE SHEET'!T1784="","",'S.D.PASTE SHEET'!T1784)</f>
        <v/>
      </c>
      <c s="72" t="str">
        <f>IF('S.D.PASTE SHEET'!U1784="","",'S.D.PASTE SHEET'!U1784)</f>
        <v/>
      </c>
      <c s="72" t="str">
        <f>IF('S.D.PASTE SHEET'!V1784="","",'S.D.PASTE SHEET'!V1784)</f>
        <v/>
      </c>
      <c s="72" t="str">
        <f>IF('S.D.PASTE SHEET'!W1784="","",'S.D.PASTE SHEET'!W1784)</f>
        <v/>
      </c>
      <c s="72" t="str">
        <f>IF('S.D.PASTE SHEET'!X1784="","",'S.D.PASTE SHEET'!X1784)</f>
        <v/>
      </c>
      <c s="72" t="str">
        <f>IF('S.D.PASTE SHEET'!Y1784="","",'S.D.PASTE SHEET'!Y1784)</f>
        <v/>
      </c>
      <c s="72" t="str">
        <f>IF('S.D.PASTE SHEET'!Z1784="","",'S.D.PASTE SHEET'!Z1784)</f>
        <v/>
      </c>
      <c s="72" t="str">
        <f>IF('S.D.PASTE SHEET'!AA1784="","",'S.D.PASTE SHEET'!AA1784)</f>
        <v/>
      </c>
      <c s="72" t="str">
        <f>IF('S.D.PASTE SHEET'!AB1784="","",'S.D.PASTE SHEET'!AB1784)</f>
        <v/>
      </c>
      <c s="72" t="str">
        <f>IF('S.D.PASTE SHEET'!AC1784="","",'S.D.PASTE SHEET'!AC1784)</f>
        <v/>
      </c>
      <c s="72" t="str">
        <f>IF('S.D.PASTE SHEET'!AD1784="","",'S.D.PASTE SHEET'!AD1784)</f>
        <v/>
      </c>
      <c s="74"/>
      <c s="70" t="str">
        <f>IF(AK1784="","",IF(AK1784&gt;0,COUNT($AG$2:AG1784),""))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IF(BC1784="","",IF(BC1784&gt;0,COUNT($AY$2:AY1784),""))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5" spans="1:157" ht="15.75" customHeight="1">
      <c r="A1785" s="72" t="str">
        <f>IF('S.D.PASTE SHEET'!A1785="","",'S.D.PASTE SHEET'!A1785)</f>
        <v/>
      </c>
      <c s="72" t="str">
        <f>IF('S.D.PASTE SHEET'!B1785="","",'S.D.PASTE SHEET'!B1785)</f>
        <v/>
      </c>
      <c s="72" t="str">
        <f>IF('S.D.PASTE SHEET'!C1785="","",'S.D.PASTE SHEET'!C1785)</f>
        <v/>
      </c>
      <c s="73" t="str">
        <f>IF('S.D.PASTE SHEET'!D1785="","",'S.D.PASTE SHEET'!D1785)</f>
        <v/>
      </c>
      <c s="72" t="str">
        <f>IF('S.D.PASTE SHEET'!E1785="","",UPPER('S.D.PASTE SHEET'!E1785))</f>
        <v/>
      </c>
      <c s="72" t="str">
        <f>IF('S.D.PASTE SHEET'!F1785="","",'S.D.PASTE SHEET'!F1785)</f>
        <v/>
      </c>
      <c s="72" t="str">
        <f>IF('S.D.PASTE SHEET'!G1785="","",UPPER('S.D.PASTE SHEET'!G1785))</f>
        <v/>
      </c>
      <c s="72" t="str">
        <f>IF('S.D.PASTE SHEET'!H1785="","",UPPER('S.D.PASTE SHEET'!H1785))</f>
        <v/>
      </c>
      <c s="72" t="str">
        <f>IF('S.D.PASTE SHEET'!I1785="","",'S.D.PASTE SHEET'!I1785)</f>
        <v/>
      </c>
      <c s="73" t="str">
        <f>IF('S.D.PASTE SHEET'!J1785="","",'S.D.PASTE SHEET'!J1785)</f>
        <v/>
      </c>
      <c s="72" t="str">
        <f>IF('S.D.PASTE SHEET'!K1785="","",'S.D.PASTE SHEET'!K1785)</f>
        <v/>
      </c>
      <c s="72" t="str">
        <f>IF('S.D.PASTE SHEET'!L1785="","",'S.D.PASTE SHEET'!L1785)</f>
        <v/>
      </c>
      <c s="72" t="str">
        <f>IF('S.D.PASTE SHEET'!M1785="","",'S.D.PASTE SHEET'!M1785)</f>
        <v/>
      </c>
      <c s="72" t="str">
        <f>IF('S.D.PASTE SHEET'!N1785="","",'S.D.PASTE SHEET'!N1785)</f>
        <v/>
      </c>
      <c s="72" t="str">
        <f>IF('S.D.PASTE SHEET'!O1785="","",'S.D.PASTE SHEET'!O1785)</f>
        <v/>
      </c>
      <c s="72" t="str">
        <f>IF('S.D.PASTE SHEET'!P1785="","",'S.D.PASTE SHEET'!P1785)</f>
        <v/>
      </c>
      <c s="72" t="str">
        <f>IF('S.D.PASTE SHEET'!Q1785="","",'S.D.PASTE SHEET'!Q1785)</f>
        <v/>
      </c>
      <c s="72" t="str">
        <f>IF('S.D.PASTE SHEET'!R1785="","",'S.D.PASTE SHEET'!R1785)</f>
        <v/>
      </c>
      <c s="72" t="str">
        <f>IF('S.D.PASTE SHEET'!S1785="","",'S.D.PASTE SHEET'!S1785)</f>
        <v/>
      </c>
      <c s="72" t="str">
        <f>IF('S.D.PASTE SHEET'!T1785="","",'S.D.PASTE SHEET'!T1785)</f>
        <v/>
      </c>
      <c s="72" t="str">
        <f>IF('S.D.PASTE SHEET'!U1785="","",'S.D.PASTE SHEET'!U1785)</f>
        <v/>
      </c>
      <c s="72" t="str">
        <f>IF('S.D.PASTE SHEET'!V1785="","",'S.D.PASTE SHEET'!V1785)</f>
        <v/>
      </c>
      <c s="72" t="str">
        <f>IF('S.D.PASTE SHEET'!W1785="","",'S.D.PASTE SHEET'!W1785)</f>
        <v/>
      </c>
      <c s="72" t="str">
        <f>IF('S.D.PASTE SHEET'!X1785="","",'S.D.PASTE SHEET'!X1785)</f>
        <v/>
      </c>
      <c s="72" t="str">
        <f>IF('S.D.PASTE SHEET'!Y1785="","",'S.D.PASTE SHEET'!Y1785)</f>
        <v/>
      </c>
      <c s="72" t="str">
        <f>IF('S.D.PASTE SHEET'!Z1785="","",'S.D.PASTE SHEET'!Z1785)</f>
        <v/>
      </c>
      <c s="72" t="str">
        <f>IF('S.D.PASTE SHEET'!AA1785="","",'S.D.PASTE SHEET'!AA1785)</f>
        <v/>
      </c>
      <c s="72" t="str">
        <f>IF('S.D.PASTE SHEET'!AB1785="","",'S.D.PASTE SHEET'!AB1785)</f>
        <v/>
      </c>
      <c s="72" t="str">
        <f>IF('S.D.PASTE SHEET'!AC1785="","",'S.D.PASTE SHEET'!AC1785)</f>
        <v/>
      </c>
      <c s="72" t="str">
        <f>IF('S.D.PASTE SHEET'!AD1785="","",'S.D.PASTE SHEET'!AD1785)</f>
        <v/>
      </c>
      <c s="74"/>
      <c s="70" t="str">
        <f>IF(AK1785="","",IF(AK1785&gt;0,COUNT($AG$2:AG1785),""))</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IF(BC1785="","",IF(BC1785&gt;0,COUNT($AY$2:AY1785),""))</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6" spans="1:157" ht="15.75" customHeight="1">
      <c r="A1786" s="72" t="str">
        <f>IF('S.D.PASTE SHEET'!A1786="","",'S.D.PASTE SHEET'!A1786)</f>
        <v/>
      </c>
      <c s="72" t="str">
        <f>IF('S.D.PASTE SHEET'!B1786="","",'S.D.PASTE SHEET'!B1786)</f>
        <v/>
      </c>
      <c s="72" t="str">
        <f>IF('S.D.PASTE SHEET'!C1786="","",'S.D.PASTE SHEET'!C1786)</f>
        <v/>
      </c>
      <c s="73" t="str">
        <f>IF('S.D.PASTE SHEET'!D1786="","",'S.D.PASTE SHEET'!D1786)</f>
        <v/>
      </c>
      <c s="72" t="str">
        <f>IF('S.D.PASTE SHEET'!E1786="","",UPPER('S.D.PASTE SHEET'!E1786))</f>
        <v/>
      </c>
      <c s="72" t="str">
        <f>IF('S.D.PASTE SHEET'!F1786="","",'S.D.PASTE SHEET'!F1786)</f>
        <v/>
      </c>
      <c s="72" t="str">
        <f>IF('S.D.PASTE SHEET'!G1786="","",UPPER('S.D.PASTE SHEET'!G1786))</f>
        <v/>
      </c>
      <c s="72" t="str">
        <f>IF('S.D.PASTE SHEET'!H1786="","",UPPER('S.D.PASTE SHEET'!H1786))</f>
        <v/>
      </c>
      <c s="72" t="str">
        <f>IF('S.D.PASTE SHEET'!I1786="","",'S.D.PASTE SHEET'!I1786)</f>
        <v/>
      </c>
      <c s="73" t="str">
        <f>IF('S.D.PASTE SHEET'!J1786="","",'S.D.PASTE SHEET'!J1786)</f>
        <v/>
      </c>
      <c s="72" t="str">
        <f>IF('S.D.PASTE SHEET'!K1786="","",'S.D.PASTE SHEET'!K1786)</f>
        <v/>
      </c>
      <c s="72" t="str">
        <f>IF('S.D.PASTE SHEET'!L1786="","",'S.D.PASTE SHEET'!L1786)</f>
        <v/>
      </c>
      <c s="72" t="str">
        <f>IF('S.D.PASTE SHEET'!M1786="","",'S.D.PASTE SHEET'!M1786)</f>
        <v/>
      </c>
      <c s="72" t="str">
        <f>IF('S.D.PASTE SHEET'!N1786="","",'S.D.PASTE SHEET'!N1786)</f>
        <v/>
      </c>
      <c s="72" t="str">
        <f>IF('S.D.PASTE SHEET'!O1786="","",'S.D.PASTE SHEET'!O1786)</f>
        <v/>
      </c>
      <c s="72" t="str">
        <f>IF('S.D.PASTE SHEET'!P1786="","",'S.D.PASTE SHEET'!P1786)</f>
        <v/>
      </c>
      <c s="72" t="str">
        <f>IF('S.D.PASTE SHEET'!Q1786="","",'S.D.PASTE SHEET'!Q1786)</f>
        <v/>
      </c>
      <c s="72" t="str">
        <f>IF('S.D.PASTE SHEET'!R1786="","",'S.D.PASTE SHEET'!R1786)</f>
        <v/>
      </c>
      <c s="72" t="str">
        <f>IF('S.D.PASTE SHEET'!S1786="","",'S.D.PASTE SHEET'!S1786)</f>
        <v/>
      </c>
      <c s="72" t="str">
        <f>IF('S.D.PASTE SHEET'!T1786="","",'S.D.PASTE SHEET'!T1786)</f>
        <v/>
      </c>
      <c s="72" t="str">
        <f>IF('S.D.PASTE SHEET'!U1786="","",'S.D.PASTE SHEET'!U1786)</f>
        <v/>
      </c>
      <c s="72" t="str">
        <f>IF('S.D.PASTE SHEET'!V1786="","",'S.D.PASTE SHEET'!V1786)</f>
        <v/>
      </c>
      <c s="72" t="str">
        <f>IF('S.D.PASTE SHEET'!W1786="","",'S.D.PASTE SHEET'!W1786)</f>
        <v/>
      </c>
      <c s="72" t="str">
        <f>IF('S.D.PASTE SHEET'!X1786="","",'S.D.PASTE SHEET'!X1786)</f>
        <v/>
      </c>
      <c s="72" t="str">
        <f>IF('S.D.PASTE SHEET'!Y1786="","",'S.D.PASTE SHEET'!Y1786)</f>
        <v/>
      </c>
      <c s="72" t="str">
        <f>IF('S.D.PASTE SHEET'!Z1786="","",'S.D.PASTE SHEET'!Z1786)</f>
        <v/>
      </c>
      <c s="72" t="str">
        <f>IF('S.D.PASTE SHEET'!AA1786="","",'S.D.PASTE SHEET'!AA1786)</f>
        <v/>
      </c>
      <c s="72" t="str">
        <f>IF('S.D.PASTE SHEET'!AB1786="","",'S.D.PASTE SHEET'!AB1786)</f>
        <v/>
      </c>
      <c s="72" t="str">
        <f>IF('S.D.PASTE SHEET'!AC1786="","",'S.D.PASTE SHEET'!AC1786)</f>
        <v/>
      </c>
      <c s="72" t="str">
        <f>IF('S.D.PASTE SHEET'!AD1786="","",'S.D.PASTE SHEET'!AD1786)</f>
        <v/>
      </c>
      <c s="74"/>
      <c s="70" t="str">
        <f>IF(AK1786="","",IF(AK1786&gt;0,COUNT($AG$2:AG1786),""))</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IF(BC1786="","",IF(BC1786&gt;0,COUNT($AY$2:AY1786),""))</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7" spans="1:157" ht="15.75" customHeight="1">
      <c r="A1787" s="72" t="str">
        <f>IF('S.D.PASTE SHEET'!A1787="","",'S.D.PASTE SHEET'!A1787)</f>
        <v/>
      </c>
      <c s="72" t="str">
        <f>IF('S.D.PASTE SHEET'!B1787="","",'S.D.PASTE SHEET'!B1787)</f>
        <v/>
      </c>
      <c s="72" t="str">
        <f>IF('S.D.PASTE SHEET'!C1787="","",'S.D.PASTE SHEET'!C1787)</f>
        <v/>
      </c>
      <c s="73" t="str">
        <f>IF('S.D.PASTE SHEET'!D1787="","",'S.D.PASTE SHEET'!D1787)</f>
        <v/>
      </c>
      <c s="72" t="str">
        <f>IF('S.D.PASTE SHEET'!E1787="","",UPPER('S.D.PASTE SHEET'!E1787))</f>
        <v/>
      </c>
      <c s="72" t="str">
        <f>IF('S.D.PASTE SHEET'!F1787="","",'S.D.PASTE SHEET'!F1787)</f>
        <v/>
      </c>
      <c s="72" t="str">
        <f>IF('S.D.PASTE SHEET'!G1787="","",UPPER('S.D.PASTE SHEET'!G1787))</f>
        <v/>
      </c>
      <c s="72" t="str">
        <f>IF('S.D.PASTE SHEET'!H1787="","",UPPER('S.D.PASTE SHEET'!H1787))</f>
        <v/>
      </c>
      <c s="72" t="str">
        <f>IF('S.D.PASTE SHEET'!I1787="","",'S.D.PASTE SHEET'!I1787)</f>
        <v/>
      </c>
      <c s="73" t="str">
        <f>IF('S.D.PASTE SHEET'!J1787="","",'S.D.PASTE SHEET'!J1787)</f>
        <v/>
      </c>
      <c s="72" t="str">
        <f>IF('S.D.PASTE SHEET'!K1787="","",'S.D.PASTE SHEET'!K1787)</f>
        <v/>
      </c>
      <c s="72" t="str">
        <f>IF('S.D.PASTE SHEET'!L1787="","",'S.D.PASTE SHEET'!L1787)</f>
        <v/>
      </c>
      <c s="72" t="str">
        <f>IF('S.D.PASTE SHEET'!M1787="","",'S.D.PASTE SHEET'!M1787)</f>
        <v/>
      </c>
      <c s="72" t="str">
        <f>IF('S.D.PASTE SHEET'!N1787="","",'S.D.PASTE SHEET'!N1787)</f>
        <v/>
      </c>
      <c s="72" t="str">
        <f>IF('S.D.PASTE SHEET'!O1787="","",'S.D.PASTE SHEET'!O1787)</f>
        <v/>
      </c>
      <c s="72" t="str">
        <f>IF('S.D.PASTE SHEET'!P1787="","",'S.D.PASTE SHEET'!P1787)</f>
        <v/>
      </c>
      <c s="72" t="str">
        <f>IF('S.D.PASTE SHEET'!Q1787="","",'S.D.PASTE SHEET'!Q1787)</f>
        <v/>
      </c>
      <c s="72" t="str">
        <f>IF('S.D.PASTE SHEET'!R1787="","",'S.D.PASTE SHEET'!R1787)</f>
        <v/>
      </c>
      <c s="72" t="str">
        <f>IF('S.D.PASTE SHEET'!S1787="","",'S.D.PASTE SHEET'!S1787)</f>
        <v/>
      </c>
      <c s="72" t="str">
        <f>IF('S.D.PASTE SHEET'!T1787="","",'S.D.PASTE SHEET'!T1787)</f>
        <v/>
      </c>
      <c s="72" t="str">
        <f>IF('S.D.PASTE SHEET'!U1787="","",'S.D.PASTE SHEET'!U1787)</f>
        <v/>
      </c>
      <c s="72" t="str">
        <f>IF('S.D.PASTE SHEET'!V1787="","",'S.D.PASTE SHEET'!V1787)</f>
        <v/>
      </c>
      <c s="72" t="str">
        <f>IF('S.D.PASTE SHEET'!W1787="","",'S.D.PASTE SHEET'!W1787)</f>
        <v/>
      </c>
      <c s="72" t="str">
        <f>IF('S.D.PASTE SHEET'!X1787="","",'S.D.PASTE SHEET'!X1787)</f>
        <v/>
      </c>
      <c s="72" t="str">
        <f>IF('S.D.PASTE SHEET'!Y1787="","",'S.D.PASTE SHEET'!Y1787)</f>
        <v/>
      </c>
      <c s="72" t="str">
        <f>IF('S.D.PASTE SHEET'!Z1787="","",'S.D.PASTE SHEET'!Z1787)</f>
        <v/>
      </c>
      <c s="72" t="str">
        <f>IF('S.D.PASTE SHEET'!AA1787="","",'S.D.PASTE SHEET'!AA1787)</f>
        <v/>
      </c>
      <c s="72" t="str">
        <f>IF('S.D.PASTE SHEET'!AB1787="","",'S.D.PASTE SHEET'!AB1787)</f>
        <v/>
      </c>
      <c s="72" t="str">
        <f>IF('S.D.PASTE SHEET'!AC1787="","",'S.D.PASTE SHEET'!AC1787)</f>
        <v/>
      </c>
      <c s="72" t="str">
        <f>IF('S.D.PASTE SHEET'!AD1787="","",'S.D.PASTE SHEET'!AD1787)</f>
        <v/>
      </c>
      <c s="74"/>
      <c s="70" t="str">
        <f>IF(AK1787="","",IF(AK1787&gt;0,COUNT($AG$2:AG1787),""))</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IF(BC1787="","",IF(BC1787&gt;0,COUNT($AY$2:AY1787),""))</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8" spans="1:157" ht="15.75" customHeight="1">
      <c r="A1788" s="72" t="str">
        <f>IF('S.D.PASTE SHEET'!A1788="","",'S.D.PASTE SHEET'!A1788)</f>
        <v/>
      </c>
      <c s="72" t="str">
        <f>IF('S.D.PASTE SHEET'!B1788="","",'S.D.PASTE SHEET'!B1788)</f>
        <v/>
      </c>
      <c s="72" t="str">
        <f>IF('S.D.PASTE SHEET'!C1788="","",'S.D.PASTE SHEET'!C1788)</f>
        <v/>
      </c>
      <c s="73" t="str">
        <f>IF('S.D.PASTE SHEET'!D1788="","",'S.D.PASTE SHEET'!D1788)</f>
        <v/>
      </c>
      <c s="72" t="str">
        <f>IF('S.D.PASTE SHEET'!E1788="","",UPPER('S.D.PASTE SHEET'!E1788))</f>
        <v/>
      </c>
      <c s="72" t="str">
        <f>IF('S.D.PASTE SHEET'!F1788="","",'S.D.PASTE SHEET'!F1788)</f>
        <v/>
      </c>
      <c s="72" t="str">
        <f>IF('S.D.PASTE SHEET'!G1788="","",UPPER('S.D.PASTE SHEET'!G1788))</f>
        <v/>
      </c>
      <c s="72" t="str">
        <f>IF('S.D.PASTE SHEET'!H1788="","",UPPER('S.D.PASTE SHEET'!H1788))</f>
        <v/>
      </c>
      <c s="72" t="str">
        <f>IF('S.D.PASTE SHEET'!I1788="","",'S.D.PASTE SHEET'!I1788)</f>
        <v/>
      </c>
      <c s="73" t="str">
        <f>IF('S.D.PASTE SHEET'!J1788="","",'S.D.PASTE SHEET'!J1788)</f>
        <v/>
      </c>
      <c s="72" t="str">
        <f>IF('S.D.PASTE SHEET'!K1788="","",'S.D.PASTE SHEET'!K1788)</f>
        <v/>
      </c>
      <c s="72" t="str">
        <f>IF('S.D.PASTE SHEET'!L1788="","",'S.D.PASTE SHEET'!L1788)</f>
        <v/>
      </c>
      <c s="72" t="str">
        <f>IF('S.D.PASTE SHEET'!M1788="","",'S.D.PASTE SHEET'!M1788)</f>
        <v/>
      </c>
      <c s="72" t="str">
        <f>IF('S.D.PASTE SHEET'!N1788="","",'S.D.PASTE SHEET'!N1788)</f>
        <v/>
      </c>
      <c s="72" t="str">
        <f>IF('S.D.PASTE SHEET'!O1788="","",'S.D.PASTE SHEET'!O1788)</f>
        <v/>
      </c>
      <c s="72" t="str">
        <f>IF('S.D.PASTE SHEET'!P1788="","",'S.D.PASTE SHEET'!P1788)</f>
        <v/>
      </c>
      <c s="72" t="str">
        <f>IF('S.D.PASTE SHEET'!Q1788="","",'S.D.PASTE SHEET'!Q1788)</f>
        <v/>
      </c>
      <c s="72" t="str">
        <f>IF('S.D.PASTE SHEET'!R1788="","",'S.D.PASTE SHEET'!R1788)</f>
        <v/>
      </c>
      <c s="72" t="str">
        <f>IF('S.D.PASTE SHEET'!S1788="","",'S.D.PASTE SHEET'!S1788)</f>
        <v/>
      </c>
      <c s="72" t="str">
        <f>IF('S.D.PASTE SHEET'!T1788="","",'S.D.PASTE SHEET'!T1788)</f>
        <v/>
      </c>
      <c s="72" t="str">
        <f>IF('S.D.PASTE SHEET'!U1788="","",'S.D.PASTE SHEET'!U1788)</f>
        <v/>
      </c>
      <c s="72" t="str">
        <f>IF('S.D.PASTE SHEET'!V1788="","",'S.D.PASTE SHEET'!V1788)</f>
        <v/>
      </c>
      <c s="72" t="str">
        <f>IF('S.D.PASTE SHEET'!W1788="","",'S.D.PASTE SHEET'!W1788)</f>
        <v/>
      </c>
      <c s="72" t="str">
        <f>IF('S.D.PASTE SHEET'!X1788="","",'S.D.PASTE SHEET'!X1788)</f>
        <v/>
      </c>
      <c s="72" t="str">
        <f>IF('S.D.PASTE SHEET'!Y1788="","",'S.D.PASTE SHEET'!Y1788)</f>
        <v/>
      </c>
      <c s="72" t="str">
        <f>IF('S.D.PASTE SHEET'!Z1788="","",'S.D.PASTE SHEET'!Z1788)</f>
        <v/>
      </c>
      <c s="72" t="str">
        <f>IF('S.D.PASTE SHEET'!AA1788="","",'S.D.PASTE SHEET'!AA1788)</f>
        <v/>
      </c>
      <c s="72" t="str">
        <f>IF('S.D.PASTE SHEET'!AB1788="","",'S.D.PASTE SHEET'!AB1788)</f>
        <v/>
      </c>
      <c s="72" t="str">
        <f>IF('S.D.PASTE SHEET'!AC1788="","",'S.D.PASTE SHEET'!AC1788)</f>
        <v/>
      </c>
      <c s="72" t="str">
        <f>IF('S.D.PASTE SHEET'!AD1788="","",'S.D.PASTE SHEET'!AD1788)</f>
        <v/>
      </c>
      <c s="74"/>
      <c s="70" t="str">
        <f>IF(AK1788="","",IF(AK1788&gt;0,COUNT($AG$2:AG1788),""))</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IF(BC1788="","",IF(BC1788&gt;0,COUNT($AY$2:AY1788),""))</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89" spans="1:157" ht="15.75" customHeight="1">
      <c r="A1789" s="72" t="str">
        <f>IF('S.D.PASTE SHEET'!A1789="","",'S.D.PASTE SHEET'!A1789)</f>
        <v/>
      </c>
      <c s="72" t="str">
        <f>IF('S.D.PASTE SHEET'!B1789="","",'S.D.PASTE SHEET'!B1789)</f>
        <v/>
      </c>
      <c s="72" t="str">
        <f>IF('S.D.PASTE SHEET'!C1789="","",'S.D.PASTE SHEET'!C1789)</f>
        <v/>
      </c>
      <c s="73" t="str">
        <f>IF('S.D.PASTE SHEET'!D1789="","",'S.D.PASTE SHEET'!D1789)</f>
        <v/>
      </c>
      <c s="72" t="str">
        <f>IF('S.D.PASTE SHEET'!E1789="","",UPPER('S.D.PASTE SHEET'!E1789))</f>
        <v/>
      </c>
      <c s="72" t="str">
        <f>IF('S.D.PASTE SHEET'!F1789="","",'S.D.PASTE SHEET'!F1789)</f>
        <v/>
      </c>
      <c s="72" t="str">
        <f>IF('S.D.PASTE SHEET'!G1789="","",UPPER('S.D.PASTE SHEET'!G1789))</f>
        <v/>
      </c>
      <c s="72" t="str">
        <f>IF('S.D.PASTE SHEET'!H1789="","",UPPER('S.D.PASTE SHEET'!H1789))</f>
        <v/>
      </c>
      <c s="72" t="str">
        <f>IF('S.D.PASTE SHEET'!I1789="","",'S.D.PASTE SHEET'!I1789)</f>
        <v/>
      </c>
      <c s="73" t="str">
        <f>IF('S.D.PASTE SHEET'!J1789="","",'S.D.PASTE SHEET'!J1789)</f>
        <v/>
      </c>
      <c s="72" t="str">
        <f>IF('S.D.PASTE SHEET'!K1789="","",'S.D.PASTE SHEET'!K1789)</f>
        <v/>
      </c>
      <c s="72" t="str">
        <f>IF('S.D.PASTE SHEET'!L1789="","",'S.D.PASTE SHEET'!L1789)</f>
        <v/>
      </c>
      <c s="72" t="str">
        <f>IF('S.D.PASTE SHEET'!M1789="","",'S.D.PASTE SHEET'!M1789)</f>
        <v/>
      </c>
      <c s="72" t="str">
        <f>IF('S.D.PASTE SHEET'!N1789="","",'S.D.PASTE SHEET'!N1789)</f>
        <v/>
      </c>
      <c s="72" t="str">
        <f>IF('S.D.PASTE SHEET'!O1789="","",'S.D.PASTE SHEET'!O1789)</f>
        <v/>
      </c>
      <c s="72" t="str">
        <f>IF('S.D.PASTE SHEET'!P1789="","",'S.D.PASTE SHEET'!P1789)</f>
        <v/>
      </c>
      <c s="72" t="str">
        <f>IF('S.D.PASTE SHEET'!Q1789="","",'S.D.PASTE SHEET'!Q1789)</f>
        <v/>
      </c>
      <c s="72" t="str">
        <f>IF('S.D.PASTE SHEET'!R1789="","",'S.D.PASTE SHEET'!R1789)</f>
        <v/>
      </c>
      <c s="72" t="str">
        <f>IF('S.D.PASTE SHEET'!S1789="","",'S.D.PASTE SHEET'!S1789)</f>
        <v/>
      </c>
      <c s="72" t="str">
        <f>IF('S.D.PASTE SHEET'!T1789="","",'S.D.PASTE SHEET'!T1789)</f>
        <v/>
      </c>
      <c s="72" t="str">
        <f>IF('S.D.PASTE SHEET'!U1789="","",'S.D.PASTE SHEET'!U1789)</f>
        <v/>
      </c>
      <c s="72" t="str">
        <f>IF('S.D.PASTE SHEET'!V1789="","",'S.D.PASTE SHEET'!V1789)</f>
        <v/>
      </c>
      <c s="72" t="str">
        <f>IF('S.D.PASTE SHEET'!W1789="","",'S.D.PASTE SHEET'!W1789)</f>
        <v/>
      </c>
      <c s="72" t="str">
        <f>IF('S.D.PASTE SHEET'!X1789="","",'S.D.PASTE SHEET'!X1789)</f>
        <v/>
      </c>
      <c s="72" t="str">
        <f>IF('S.D.PASTE SHEET'!Y1789="","",'S.D.PASTE SHEET'!Y1789)</f>
        <v/>
      </c>
      <c s="72" t="str">
        <f>IF('S.D.PASTE SHEET'!Z1789="","",'S.D.PASTE SHEET'!Z1789)</f>
        <v/>
      </c>
      <c s="72" t="str">
        <f>IF('S.D.PASTE SHEET'!AA1789="","",'S.D.PASTE SHEET'!AA1789)</f>
        <v/>
      </c>
      <c s="72" t="str">
        <f>IF('S.D.PASTE SHEET'!AB1789="","",'S.D.PASTE SHEET'!AB1789)</f>
        <v/>
      </c>
      <c s="72" t="str">
        <f>IF('S.D.PASTE SHEET'!AC1789="","",'S.D.PASTE SHEET'!AC1789)</f>
        <v/>
      </c>
      <c s="72" t="str">
        <f>IF('S.D.PASTE SHEET'!AD1789="","",'S.D.PASTE SHEET'!AD1789)</f>
        <v/>
      </c>
      <c s="74"/>
      <c s="70" t="str">
        <f>IF(AK1789="","",IF(AK1789&gt;0,COUNT($AG$2:AG1789),""))</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IF(BC1789="","",IF(BC1789&gt;0,COUNT($AY$2:AY1789),""))</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0" spans="1:157" ht="15.75" customHeight="1">
      <c r="A1790" s="72" t="str">
        <f>IF('S.D.PASTE SHEET'!A1790="","",'S.D.PASTE SHEET'!A1790)</f>
        <v/>
      </c>
      <c s="72" t="str">
        <f>IF('S.D.PASTE SHEET'!B1790="","",'S.D.PASTE SHEET'!B1790)</f>
        <v/>
      </c>
      <c s="72" t="str">
        <f>IF('S.D.PASTE SHEET'!C1790="","",'S.D.PASTE SHEET'!C1790)</f>
        <v/>
      </c>
      <c s="73" t="str">
        <f>IF('S.D.PASTE SHEET'!D1790="","",'S.D.PASTE SHEET'!D1790)</f>
        <v/>
      </c>
      <c s="72" t="str">
        <f>IF('S.D.PASTE SHEET'!E1790="","",UPPER('S.D.PASTE SHEET'!E1790))</f>
        <v/>
      </c>
      <c s="72" t="str">
        <f>IF('S.D.PASTE SHEET'!F1790="","",'S.D.PASTE SHEET'!F1790)</f>
        <v/>
      </c>
      <c s="72" t="str">
        <f>IF('S.D.PASTE SHEET'!G1790="","",UPPER('S.D.PASTE SHEET'!G1790))</f>
        <v/>
      </c>
      <c s="72" t="str">
        <f>IF('S.D.PASTE SHEET'!H1790="","",UPPER('S.D.PASTE SHEET'!H1790))</f>
        <v/>
      </c>
      <c s="72" t="str">
        <f>IF('S.D.PASTE SHEET'!I1790="","",'S.D.PASTE SHEET'!I1790)</f>
        <v/>
      </c>
      <c s="73" t="str">
        <f>IF('S.D.PASTE SHEET'!J1790="","",'S.D.PASTE SHEET'!J1790)</f>
        <v/>
      </c>
      <c s="72" t="str">
        <f>IF('S.D.PASTE SHEET'!K1790="","",'S.D.PASTE SHEET'!K1790)</f>
        <v/>
      </c>
      <c s="72" t="str">
        <f>IF('S.D.PASTE SHEET'!L1790="","",'S.D.PASTE SHEET'!L1790)</f>
        <v/>
      </c>
      <c s="72" t="str">
        <f>IF('S.D.PASTE SHEET'!M1790="","",'S.D.PASTE SHEET'!M1790)</f>
        <v/>
      </c>
      <c s="72" t="str">
        <f>IF('S.D.PASTE SHEET'!N1790="","",'S.D.PASTE SHEET'!N1790)</f>
        <v/>
      </c>
      <c s="72" t="str">
        <f>IF('S.D.PASTE SHEET'!O1790="","",'S.D.PASTE SHEET'!O1790)</f>
        <v/>
      </c>
      <c s="72" t="str">
        <f>IF('S.D.PASTE SHEET'!P1790="","",'S.D.PASTE SHEET'!P1790)</f>
        <v/>
      </c>
      <c s="72" t="str">
        <f>IF('S.D.PASTE SHEET'!Q1790="","",'S.D.PASTE SHEET'!Q1790)</f>
        <v/>
      </c>
      <c s="72" t="str">
        <f>IF('S.D.PASTE SHEET'!R1790="","",'S.D.PASTE SHEET'!R1790)</f>
        <v/>
      </c>
      <c s="72" t="str">
        <f>IF('S.D.PASTE SHEET'!S1790="","",'S.D.PASTE SHEET'!S1790)</f>
        <v/>
      </c>
      <c s="72" t="str">
        <f>IF('S.D.PASTE SHEET'!T1790="","",'S.D.PASTE SHEET'!T1790)</f>
        <v/>
      </c>
      <c s="72" t="str">
        <f>IF('S.D.PASTE SHEET'!U1790="","",'S.D.PASTE SHEET'!U1790)</f>
        <v/>
      </c>
      <c s="72" t="str">
        <f>IF('S.D.PASTE SHEET'!V1790="","",'S.D.PASTE SHEET'!V1790)</f>
        <v/>
      </c>
      <c s="72" t="str">
        <f>IF('S.D.PASTE SHEET'!W1790="","",'S.D.PASTE SHEET'!W1790)</f>
        <v/>
      </c>
      <c s="72" t="str">
        <f>IF('S.D.PASTE SHEET'!X1790="","",'S.D.PASTE SHEET'!X1790)</f>
        <v/>
      </c>
      <c s="72" t="str">
        <f>IF('S.D.PASTE SHEET'!Y1790="","",'S.D.PASTE SHEET'!Y1790)</f>
        <v/>
      </c>
      <c s="72" t="str">
        <f>IF('S.D.PASTE SHEET'!Z1790="","",'S.D.PASTE SHEET'!Z1790)</f>
        <v/>
      </c>
      <c s="72" t="str">
        <f>IF('S.D.PASTE SHEET'!AA1790="","",'S.D.PASTE SHEET'!AA1790)</f>
        <v/>
      </c>
      <c s="72" t="str">
        <f>IF('S.D.PASTE SHEET'!AB1790="","",'S.D.PASTE SHEET'!AB1790)</f>
        <v/>
      </c>
      <c s="72" t="str">
        <f>IF('S.D.PASTE SHEET'!AC1790="","",'S.D.PASTE SHEET'!AC1790)</f>
        <v/>
      </c>
      <c s="72" t="str">
        <f>IF('S.D.PASTE SHEET'!AD1790="","",'S.D.PASTE SHEET'!AD1790)</f>
        <v/>
      </c>
      <c s="74"/>
      <c s="70" t="str">
        <f>IF(AK1790="","",IF(AK1790&gt;0,COUNT($AG$2:AG1790),""))</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IF(BC1790="","",IF(BC1790&gt;0,COUNT($AY$2:AY1790),""))</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1" spans="1:157" ht="15.75" customHeight="1">
      <c r="A1791" s="72" t="str">
        <f>IF('S.D.PASTE SHEET'!A1791="","",'S.D.PASTE SHEET'!A1791)</f>
        <v/>
      </c>
      <c s="72" t="str">
        <f>IF('S.D.PASTE SHEET'!B1791="","",'S.D.PASTE SHEET'!B1791)</f>
        <v/>
      </c>
      <c s="72" t="str">
        <f>IF('S.D.PASTE SHEET'!C1791="","",'S.D.PASTE SHEET'!C1791)</f>
        <v/>
      </c>
      <c s="73" t="str">
        <f>IF('S.D.PASTE SHEET'!D1791="","",'S.D.PASTE SHEET'!D1791)</f>
        <v/>
      </c>
      <c s="72" t="str">
        <f>IF('S.D.PASTE SHEET'!E1791="","",UPPER('S.D.PASTE SHEET'!E1791))</f>
        <v/>
      </c>
      <c s="72" t="str">
        <f>IF('S.D.PASTE SHEET'!F1791="","",'S.D.PASTE SHEET'!F1791)</f>
        <v/>
      </c>
      <c s="72" t="str">
        <f>IF('S.D.PASTE SHEET'!G1791="","",UPPER('S.D.PASTE SHEET'!G1791))</f>
        <v/>
      </c>
      <c s="72" t="str">
        <f>IF('S.D.PASTE SHEET'!H1791="","",UPPER('S.D.PASTE SHEET'!H1791))</f>
        <v/>
      </c>
      <c s="72" t="str">
        <f>IF('S.D.PASTE SHEET'!I1791="","",'S.D.PASTE SHEET'!I1791)</f>
        <v/>
      </c>
      <c s="73" t="str">
        <f>IF('S.D.PASTE SHEET'!J1791="","",'S.D.PASTE SHEET'!J1791)</f>
        <v/>
      </c>
      <c s="72" t="str">
        <f>IF('S.D.PASTE SHEET'!K1791="","",'S.D.PASTE SHEET'!K1791)</f>
        <v/>
      </c>
      <c s="72" t="str">
        <f>IF('S.D.PASTE SHEET'!L1791="","",'S.D.PASTE SHEET'!L1791)</f>
        <v/>
      </c>
      <c s="72" t="str">
        <f>IF('S.D.PASTE SHEET'!M1791="","",'S.D.PASTE SHEET'!M1791)</f>
        <v/>
      </c>
      <c s="72" t="str">
        <f>IF('S.D.PASTE SHEET'!N1791="","",'S.D.PASTE SHEET'!N1791)</f>
        <v/>
      </c>
      <c s="72" t="str">
        <f>IF('S.D.PASTE SHEET'!O1791="","",'S.D.PASTE SHEET'!O1791)</f>
        <v/>
      </c>
      <c s="72" t="str">
        <f>IF('S.D.PASTE SHEET'!P1791="","",'S.D.PASTE SHEET'!P1791)</f>
        <v/>
      </c>
      <c s="72" t="str">
        <f>IF('S.D.PASTE SHEET'!Q1791="","",'S.D.PASTE SHEET'!Q1791)</f>
        <v/>
      </c>
      <c s="72" t="str">
        <f>IF('S.D.PASTE SHEET'!R1791="","",'S.D.PASTE SHEET'!R1791)</f>
        <v/>
      </c>
      <c s="72" t="str">
        <f>IF('S.D.PASTE SHEET'!S1791="","",'S.D.PASTE SHEET'!S1791)</f>
        <v/>
      </c>
      <c s="72" t="str">
        <f>IF('S.D.PASTE SHEET'!T1791="","",'S.D.PASTE SHEET'!T1791)</f>
        <v/>
      </c>
      <c s="72" t="str">
        <f>IF('S.D.PASTE SHEET'!U1791="","",'S.D.PASTE SHEET'!U1791)</f>
        <v/>
      </c>
      <c s="72" t="str">
        <f>IF('S.D.PASTE SHEET'!V1791="","",'S.D.PASTE SHEET'!V1791)</f>
        <v/>
      </c>
      <c s="72" t="str">
        <f>IF('S.D.PASTE SHEET'!W1791="","",'S.D.PASTE SHEET'!W1791)</f>
        <v/>
      </c>
      <c s="72" t="str">
        <f>IF('S.D.PASTE SHEET'!X1791="","",'S.D.PASTE SHEET'!X1791)</f>
        <v/>
      </c>
      <c s="72" t="str">
        <f>IF('S.D.PASTE SHEET'!Y1791="","",'S.D.PASTE SHEET'!Y1791)</f>
        <v/>
      </c>
      <c s="72" t="str">
        <f>IF('S.D.PASTE SHEET'!Z1791="","",'S.D.PASTE SHEET'!Z1791)</f>
        <v/>
      </c>
      <c s="72" t="str">
        <f>IF('S.D.PASTE SHEET'!AA1791="","",'S.D.PASTE SHEET'!AA1791)</f>
        <v/>
      </c>
      <c s="72" t="str">
        <f>IF('S.D.PASTE SHEET'!AB1791="","",'S.D.PASTE SHEET'!AB1791)</f>
        <v/>
      </c>
      <c s="72" t="str">
        <f>IF('S.D.PASTE SHEET'!AC1791="","",'S.D.PASTE SHEET'!AC1791)</f>
        <v/>
      </c>
      <c s="72" t="str">
        <f>IF('S.D.PASTE SHEET'!AD1791="","",'S.D.PASTE SHEET'!AD1791)</f>
        <v/>
      </c>
      <c s="74"/>
      <c s="70" t="str">
        <f>IF(AK1791="","",IF(AK1791&gt;0,COUNT($AG$2:AG1791),""))</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IF(BC1791="","",IF(BC1791&gt;0,COUNT($AY$2:AY1791),""))</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2" spans="1:157" ht="15.75" customHeight="1">
      <c r="A1792" s="72" t="str">
        <f>IF('S.D.PASTE SHEET'!A1792="","",'S.D.PASTE SHEET'!A1792)</f>
        <v/>
      </c>
      <c s="72" t="str">
        <f>IF('S.D.PASTE SHEET'!B1792="","",'S.D.PASTE SHEET'!B1792)</f>
        <v/>
      </c>
      <c s="72" t="str">
        <f>IF('S.D.PASTE SHEET'!C1792="","",'S.D.PASTE SHEET'!C1792)</f>
        <v/>
      </c>
      <c s="73" t="str">
        <f>IF('S.D.PASTE SHEET'!D1792="","",'S.D.PASTE SHEET'!D1792)</f>
        <v/>
      </c>
      <c s="72" t="str">
        <f>IF('S.D.PASTE SHEET'!E1792="","",UPPER('S.D.PASTE SHEET'!E1792))</f>
        <v/>
      </c>
      <c s="72" t="str">
        <f>IF('S.D.PASTE SHEET'!F1792="","",'S.D.PASTE SHEET'!F1792)</f>
        <v/>
      </c>
      <c s="72" t="str">
        <f>IF('S.D.PASTE SHEET'!G1792="","",UPPER('S.D.PASTE SHEET'!G1792))</f>
        <v/>
      </c>
      <c s="72" t="str">
        <f>IF('S.D.PASTE SHEET'!H1792="","",UPPER('S.D.PASTE SHEET'!H1792))</f>
        <v/>
      </c>
      <c s="72" t="str">
        <f>IF('S.D.PASTE SHEET'!I1792="","",'S.D.PASTE SHEET'!I1792)</f>
        <v/>
      </c>
      <c s="73" t="str">
        <f>IF('S.D.PASTE SHEET'!J1792="","",'S.D.PASTE SHEET'!J1792)</f>
        <v/>
      </c>
      <c s="72" t="str">
        <f>IF('S.D.PASTE SHEET'!K1792="","",'S.D.PASTE SHEET'!K1792)</f>
        <v/>
      </c>
      <c s="72" t="str">
        <f>IF('S.D.PASTE SHEET'!L1792="","",'S.D.PASTE SHEET'!L1792)</f>
        <v/>
      </c>
      <c s="72" t="str">
        <f>IF('S.D.PASTE SHEET'!M1792="","",'S.D.PASTE SHEET'!M1792)</f>
        <v/>
      </c>
      <c s="72" t="str">
        <f>IF('S.D.PASTE SHEET'!N1792="","",'S.D.PASTE SHEET'!N1792)</f>
        <v/>
      </c>
      <c s="72" t="str">
        <f>IF('S.D.PASTE SHEET'!O1792="","",'S.D.PASTE SHEET'!O1792)</f>
        <v/>
      </c>
      <c s="72" t="str">
        <f>IF('S.D.PASTE SHEET'!P1792="","",'S.D.PASTE SHEET'!P1792)</f>
        <v/>
      </c>
      <c s="72" t="str">
        <f>IF('S.D.PASTE SHEET'!Q1792="","",'S.D.PASTE SHEET'!Q1792)</f>
        <v/>
      </c>
      <c s="72" t="str">
        <f>IF('S.D.PASTE SHEET'!R1792="","",'S.D.PASTE SHEET'!R1792)</f>
        <v/>
      </c>
      <c s="72" t="str">
        <f>IF('S.D.PASTE SHEET'!S1792="","",'S.D.PASTE SHEET'!S1792)</f>
        <v/>
      </c>
      <c s="72" t="str">
        <f>IF('S.D.PASTE SHEET'!T1792="","",'S.D.PASTE SHEET'!T1792)</f>
        <v/>
      </c>
      <c s="72" t="str">
        <f>IF('S.D.PASTE SHEET'!U1792="","",'S.D.PASTE SHEET'!U1792)</f>
        <v/>
      </c>
      <c s="72" t="str">
        <f>IF('S.D.PASTE SHEET'!V1792="","",'S.D.PASTE SHEET'!V1792)</f>
        <v/>
      </c>
      <c s="72" t="str">
        <f>IF('S.D.PASTE SHEET'!W1792="","",'S.D.PASTE SHEET'!W1792)</f>
        <v/>
      </c>
      <c s="72" t="str">
        <f>IF('S.D.PASTE SHEET'!X1792="","",'S.D.PASTE SHEET'!X1792)</f>
        <v/>
      </c>
      <c s="72" t="str">
        <f>IF('S.D.PASTE SHEET'!Y1792="","",'S.D.PASTE SHEET'!Y1792)</f>
        <v/>
      </c>
      <c s="72" t="str">
        <f>IF('S.D.PASTE SHEET'!Z1792="","",'S.D.PASTE SHEET'!Z1792)</f>
        <v/>
      </c>
      <c s="72" t="str">
        <f>IF('S.D.PASTE SHEET'!AA1792="","",'S.D.PASTE SHEET'!AA1792)</f>
        <v/>
      </c>
      <c s="72" t="str">
        <f>IF('S.D.PASTE SHEET'!AB1792="","",'S.D.PASTE SHEET'!AB1792)</f>
        <v/>
      </c>
      <c s="72" t="str">
        <f>IF('S.D.PASTE SHEET'!AC1792="","",'S.D.PASTE SHEET'!AC1792)</f>
        <v/>
      </c>
      <c s="72" t="str">
        <f>IF('S.D.PASTE SHEET'!AD1792="","",'S.D.PASTE SHEET'!AD1792)</f>
        <v/>
      </c>
      <c s="74"/>
      <c s="70" t="str">
        <f>IF(AK1792="","",IF(AK1792&gt;0,COUNT($AG$2:AG1792),""))</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IF(BC1792="","",IF(BC1792&gt;0,COUNT($AY$2:AY1792),""))</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3" spans="1:157" ht="15.75" customHeight="1">
      <c r="A1793" s="72" t="str">
        <f>IF('S.D.PASTE SHEET'!A1793="","",'S.D.PASTE SHEET'!A1793)</f>
        <v/>
      </c>
      <c s="72" t="str">
        <f>IF('S.D.PASTE SHEET'!B1793="","",'S.D.PASTE SHEET'!B1793)</f>
        <v/>
      </c>
      <c s="72" t="str">
        <f>IF('S.D.PASTE SHEET'!C1793="","",'S.D.PASTE SHEET'!C1793)</f>
        <v/>
      </c>
      <c s="73" t="str">
        <f>IF('S.D.PASTE SHEET'!D1793="","",'S.D.PASTE SHEET'!D1793)</f>
        <v/>
      </c>
      <c s="72" t="str">
        <f>IF('S.D.PASTE SHEET'!E1793="","",UPPER('S.D.PASTE SHEET'!E1793))</f>
        <v/>
      </c>
      <c s="72" t="str">
        <f>IF('S.D.PASTE SHEET'!F1793="","",'S.D.PASTE SHEET'!F1793)</f>
        <v/>
      </c>
      <c s="72" t="str">
        <f>IF('S.D.PASTE SHEET'!G1793="","",UPPER('S.D.PASTE SHEET'!G1793))</f>
        <v/>
      </c>
      <c s="72" t="str">
        <f>IF('S.D.PASTE SHEET'!H1793="","",UPPER('S.D.PASTE SHEET'!H1793))</f>
        <v/>
      </c>
      <c s="72" t="str">
        <f>IF('S.D.PASTE SHEET'!I1793="","",'S.D.PASTE SHEET'!I1793)</f>
        <v/>
      </c>
      <c s="73" t="str">
        <f>IF('S.D.PASTE SHEET'!J1793="","",'S.D.PASTE SHEET'!J1793)</f>
        <v/>
      </c>
      <c s="72" t="str">
        <f>IF('S.D.PASTE SHEET'!K1793="","",'S.D.PASTE SHEET'!K1793)</f>
        <v/>
      </c>
      <c s="72" t="str">
        <f>IF('S.D.PASTE SHEET'!L1793="","",'S.D.PASTE SHEET'!L1793)</f>
        <v/>
      </c>
      <c s="72" t="str">
        <f>IF('S.D.PASTE SHEET'!M1793="","",'S.D.PASTE SHEET'!M1793)</f>
        <v/>
      </c>
      <c s="72" t="str">
        <f>IF('S.D.PASTE SHEET'!N1793="","",'S.D.PASTE SHEET'!N1793)</f>
        <v/>
      </c>
      <c s="72" t="str">
        <f>IF('S.D.PASTE SHEET'!O1793="","",'S.D.PASTE SHEET'!O1793)</f>
        <v/>
      </c>
      <c s="72" t="str">
        <f>IF('S.D.PASTE SHEET'!P1793="","",'S.D.PASTE SHEET'!P1793)</f>
        <v/>
      </c>
      <c s="72" t="str">
        <f>IF('S.D.PASTE SHEET'!Q1793="","",'S.D.PASTE SHEET'!Q1793)</f>
        <v/>
      </c>
      <c s="72" t="str">
        <f>IF('S.D.PASTE SHEET'!R1793="","",'S.D.PASTE SHEET'!R1793)</f>
        <v/>
      </c>
      <c s="72" t="str">
        <f>IF('S.D.PASTE SHEET'!S1793="","",'S.D.PASTE SHEET'!S1793)</f>
        <v/>
      </c>
      <c s="72" t="str">
        <f>IF('S.D.PASTE SHEET'!T1793="","",'S.D.PASTE SHEET'!T1793)</f>
        <v/>
      </c>
      <c s="72" t="str">
        <f>IF('S.D.PASTE SHEET'!U1793="","",'S.D.PASTE SHEET'!U1793)</f>
        <v/>
      </c>
      <c s="72" t="str">
        <f>IF('S.D.PASTE SHEET'!V1793="","",'S.D.PASTE SHEET'!V1793)</f>
        <v/>
      </c>
      <c s="72" t="str">
        <f>IF('S.D.PASTE SHEET'!W1793="","",'S.D.PASTE SHEET'!W1793)</f>
        <v/>
      </c>
      <c s="72" t="str">
        <f>IF('S.D.PASTE SHEET'!X1793="","",'S.D.PASTE SHEET'!X1793)</f>
        <v/>
      </c>
      <c s="72" t="str">
        <f>IF('S.D.PASTE SHEET'!Y1793="","",'S.D.PASTE SHEET'!Y1793)</f>
        <v/>
      </c>
      <c s="72" t="str">
        <f>IF('S.D.PASTE SHEET'!Z1793="","",'S.D.PASTE SHEET'!Z1793)</f>
        <v/>
      </c>
      <c s="72" t="str">
        <f>IF('S.D.PASTE SHEET'!AA1793="","",'S.D.PASTE SHEET'!AA1793)</f>
        <v/>
      </c>
      <c s="72" t="str">
        <f>IF('S.D.PASTE SHEET'!AB1793="","",'S.D.PASTE SHEET'!AB1793)</f>
        <v/>
      </c>
      <c s="72" t="str">
        <f>IF('S.D.PASTE SHEET'!AC1793="","",'S.D.PASTE SHEET'!AC1793)</f>
        <v/>
      </c>
      <c s="72" t="str">
        <f>IF('S.D.PASTE SHEET'!AD1793="","",'S.D.PASTE SHEET'!AD1793)</f>
        <v/>
      </c>
      <c s="74"/>
      <c s="70" t="str">
        <f>IF(AK1793="","",IF(AK1793&gt;0,COUNT($AG$2:AG1793),""))</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IF(BC1793="","",IF(BC1793&gt;0,COUNT($AY$2:AY1793),""))</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4" spans="1:157" ht="15.75" customHeight="1">
      <c r="A1794" s="72" t="str">
        <f>IF('S.D.PASTE SHEET'!A1794="","",'S.D.PASTE SHEET'!A1794)</f>
        <v/>
      </c>
      <c s="72" t="str">
        <f>IF('S.D.PASTE SHEET'!B1794="","",'S.D.PASTE SHEET'!B1794)</f>
        <v/>
      </c>
      <c s="72" t="str">
        <f>IF('S.D.PASTE SHEET'!C1794="","",'S.D.PASTE SHEET'!C1794)</f>
        <v/>
      </c>
      <c s="73" t="str">
        <f>IF('S.D.PASTE SHEET'!D1794="","",'S.D.PASTE SHEET'!D1794)</f>
        <v/>
      </c>
      <c s="72" t="str">
        <f>IF('S.D.PASTE SHEET'!E1794="","",UPPER('S.D.PASTE SHEET'!E1794))</f>
        <v/>
      </c>
      <c s="72" t="str">
        <f>IF('S.D.PASTE SHEET'!F1794="","",'S.D.PASTE SHEET'!F1794)</f>
        <v/>
      </c>
      <c s="72" t="str">
        <f>IF('S.D.PASTE SHEET'!G1794="","",UPPER('S.D.PASTE SHEET'!G1794))</f>
        <v/>
      </c>
      <c s="72" t="str">
        <f>IF('S.D.PASTE SHEET'!H1794="","",UPPER('S.D.PASTE SHEET'!H1794))</f>
        <v/>
      </c>
      <c s="72" t="str">
        <f>IF('S.D.PASTE SHEET'!I1794="","",'S.D.PASTE SHEET'!I1794)</f>
        <v/>
      </c>
      <c s="73" t="str">
        <f>IF('S.D.PASTE SHEET'!J1794="","",'S.D.PASTE SHEET'!J1794)</f>
        <v/>
      </c>
      <c s="72" t="str">
        <f>IF('S.D.PASTE SHEET'!K1794="","",'S.D.PASTE SHEET'!K1794)</f>
        <v/>
      </c>
      <c s="72" t="str">
        <f>IF('S.D.PASTE SHEET'!L1794="","",'S.D.PASTE SHEET'!L1794)</f>
        <v/>
      </c>
      <c s="72" t="str">
        <f>IF('S.D.PASTE SHEET'!M1794="","",'S.D.PASTE SHEET'!M1794)</f>
        <v/>
      </c>
      <c s="72" t="str">
        <f>IF('S.D.PASTE SHEET'!N1794="","",'S.D.PASTE SHEET'!N1794)</f>
        <v/>
      </c>
      <c s="72" t="str">
        <f>IF('S.D.PASTE SHEET'!O1794="","",'S.D.PASTE SHEET'!O1794)</f>
        <v/>
      </c>
      <c s="72" t="str">
        <f>IF('S.D.PASTE SHEET'!P1794="","",'S.D.PASTE SHEET'!P1794)</f>
        <v/>
      </c>
      <c s="72" t="str">
        <f>IF('S.D.PASTE SHEET'!Q1794="","",'S.D.PASTE SHEET'!Q1794)</f>
        <v/>
      </c>
      <c s="72" t="str">
        <f>IF('S.D.PASTE SHEET'!R1794="","",'S.D.PASTE SHEET'!R1794)</f>
        <v/>
      </c>
      <c s="72" t="str">
        <f>IF('S.D.PASTE SHEET'!S1794="","",'S.D.PASTE SHEET'!S1794)</f>
        <v/>
      </c>
      <c s="72" t="str">
        <f>IF('S.D.PASTE SHEET'!T1794="","",'S.D.PASTE SHEET'!T1794)</f>
        <v/>
      </c>
      <c s="72" t="str">
        <f>IF('S.D.PASTE SHEET'!U1794="","",'S.D.PASTE SHEET'!U1794)</f>
        <v/>
      </c>
      <c s="72" t="str">
        <f>IF('S.D.PASTE SHEET'!V1794="","",'S.D.PASTE SHEET'!V1794)</f>
        <v/>
      </c>
      <c s="72" t="str">
        <f>IF('S.D.PASTE SHEET'!W1794="","",'S.D.PASTE SHEET'!W1794)</f>
        <v/>
      </c>
      <c s="72" t="str">
        <f>IF('S.D.PASTE SHEET'!X1794="","",'S.D.PASTE SHEET'!X1794)</f>
        <v/>
      </c>
      <c s="72" t="str">
        <f>IF('S.D.PASTE SHEET'!Y1794="","",'S.D.PASTE SHEET'!Y1794)</f>
        <v/>
      </c>
      <c s="72" t="str">
        <f>IF('S.D.PASTE SHEET'!Z1794="","",'S.D.PASTE SHEET'!Z1794)</f>
        <v/>
      </c>
      <c s="72" t="str">
        <f>IF('S.D.PASTE SHEET'!AA1794="","",'S.D.PASTE SHEET'!AA1794)</f>
        <v/>
      </c>
      <c s="72" t="str">
        <f>IF('S.D.PASTE SHEET'!AB1794="","",'S.D.PASTE SHEET'!AB1794)</f>
        <v/>
      </c>
      <c s="72" t="str">
        <f>IF('S.D.PASTE SHEET'!AC1794="","",'S.D.PASTE SHEET'!AC1794)</f>
        <v/>
      </c>
      <c s="72" t="str">
        <f>IF('S.D.PASTE SHEET'!AD1794="","",'S.D.PASTE SHEET'!AD1794)</f>
        <v/>
      </c>
      <c s="74"/>
      <c s="70" t="str">
        <f>IF(AK1794="","",IF(AK1794&gt;0,COUNT($AG$2:AG1794),""))</f>
        <v/>
      </c>
      <c s="75" t="str">
        <f t="shared" si="865"/>
        <v/>
      </c>
      <c s="75" t="str">
        <f t="shared" si="866"/>
        <v/>
      </c>
      <c s="75" t="str">
        <f t="shared" si="867"/>
        <v/>
      </c>
      <c s="73" t="str">
        <f t="shared" si="868"/>
        <v/>
      </c>
      <c s="75" t="str">
        <f t="shared" si="869"/>
        <v/>
      </c>
      <c s="75" t="str">
        <f t="shared" si="870"/>
        <v/>
      </c>
      <c s="75" t="str">
        <f t="shared" si="871"/>
        <v/>
      </c>
      <c s="75" t="str">
        <f t="shared" si="872"/>
        <v/>
      </c>
      <c s="75" t="str">
        <f t="shared" si="873"/>
        <v/>
      </c>
      <c s="73" t="str">
        <f t="shared" si="874"/>
        <v/>
      </c>
      <c s="75" t="str">
        <f t="shared" si="875"/>
        <v/>
      </c>
      <c s="75" t="str">
        <f t="shared" si="876"/>
        <v/>
      </c>
      <c s="75" t="str">
        <f t="shared" si="877"/>
        <v/>
      </c>
      <c s="75" t="str">
        <f t="shared" si="878"/>
        <v/>
      </c>
      <c s="75" t="str">
        <f t="shared" si="879"/>
        <v/>
      </c>
      <c s="75" t="str">
        <f t="shared" si="880"/>
        <v/>
      </c>
      <c s="70"/>
      <c s="70" t="str">
        <f>IF(BC1794="","",IF(BC1794&gt;0,COUNT($AY$2:AY1794),""))</f>
        <v/>
      </c>
      <c s="76" t="str">
        <f t="shared" si="881"/>
        <v/>
      </c>
      <c s="76" t="str">
        <f t="shared" si="882"/>
        <v/>
      </c>
      <c s="76" t="str">
        <f t="shared" si="883"/>
        <v/>
      </c>
      <c s="73" t="str">
        <f t="shared" si="884"/>
        <v/>
      </c>
      <c s="76" t="str">
        <f t="shared" si="885"/>
        <v/>
      </c>
      <c s="76" t="str">
        <f t="shared" si="886"/>
        <v/>
      </c>
      <c s="76" t="str">
        <f t="shared" si="887"/>
        <v/>
      </c>
      <c s="76" t="str">
        <f t="shared" si="888"/>
        <v/>
      </c>
      <c s="76" t="str">
        <f t="shared" si="889"/>
        <v/>
      </c>
      <c s="73" t="str">
        <f t="shared" si="890"/>
        <v/>
      </c>
      <c s="76" t="str">
        <f t="shared" si="891"/>
        <v/>
      </c>
      <c s="76" t="str">
        <f t="shared" si="892"/>
        <v/>
      </c>
      <c s="76" t="str">
        <f t="shared" si="893"/>
        <v/>
      </c>
      <c s="76" t="str">
        <f t="shared" si="894"/>
        <v/>
      </c>
      <c s="76" t="str">
        <f t="shared" si="895"/>
        <v/>
      </c>
      <c s="76" t="str">
        <f t="shared" si="89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5" spans="1:157" ht="15.75" customHeight="1">
      <c r="A1795" s="72" t="str">
        <f>IF('S.D.PASTE SHEET'!A1795="","",'S.D.PASTE SHEET'!A1795)</f>
        <v/>
      </c>
      <c s="72" t="str">
        <f>IF('S.D.PASTE SHEET'!B1795="","",'S.D.PASTE SHEET'!B1795)</f>
        <v/>
      </c>
      <c s="72" t="str">
        <f>IF('S.D.PASTE SHEET'!C1795="","",'S.D.PASTE SHEET'!C1795)</f>
        <v/>
      </c>
      <c s="73" t="str">
        <f>IF('S.D.PASTE SHEET'!D1795="","",'S.D.PASTE SHEET'!D1795)</f>
        <v/>
      </c>
      <c s="72" t="str">
        <f>IF('S.D.PASTE SHEET'!E1795="","",UPPER('S.D.PASTE SHEET'!E1795))</f>
        <v/>
      </c>
      <c s="72" t="str">
        <f>IF('S.D.PASTE SHEET'!F1795="","",'S.D.PASTE SHEET'!F1795)</f>
        <v/>
      </c>
      <c s="72" t="str">
        <f>IF('S.D.PASTE SHEET'!G1795="","",UPPER('S.D.PASTE SHEET'!G1795))</f>
        <v/>
      </c>
      <c s="72" t="str">
        <f>IF('S.D.PASTE SHEET'!H1795="","",UPPER('S.D.PASTE SHEET'!H1795))</f>
        <v/>
      </c>
      <c s="72" t="str">
        <f>IF('S.D.PASTE SHEET'!I1795="","",'S.D.PASTE SHEET'!I1795)</f>
        <v/>
      </c>
      <c s="73" t="str">
        <f>IF('S.D.PASTE SHEET'!J1795="","",'S.D.PASTE SHEET'!J1795)</f>
        <v/>
      </c>
      <c s="72" t="str">
        <f>IF('S.D.PASTE SHEET'!K1795="","",'S.D.PASTE SHEET'!K1795)</f>
        <v/>
      </c>
      <c s="72" t="str">
        <f>IF('S.D.PASTE SHEET'!L1795="","",'S.D.PASTE SHEET'!L1795)</f>
        <v/>
      </c>
      <c s="72" t="str">
        <f>IF('S.D.PASTE SHEET'!M1795="","",'S.D.PASTE SHEET'!M1795)</f>
        <v/>
      </c>
      <c s="72" t="str">
        <f>IF('S.D.PASTE SHEET'!N1795="","",'S.D.PASTE SHEET'!N1795)</f>
        <v/>
      </c>
      <c s="72" t="str">
        <f>IF('S.D.PASTE SHEET'!O1795="","",'S.D.PASTE SHEET'!O1795)</f>
        <v/>
      </c>
      <c s="72" t="str">
        <f>IF('S.D.PASTE SHEET'!P1795="","",'S.D.PASTE SHEET'!P1795)</f>
        <v/>
      </c>
      <c s="72" t="str">
        <f>IF('S.D.PASTE SHEET'!Q1795="","",'S.D.PASTE SHEET'!Q1795)</f>
        <v/>
      </c>
      <c s="72" t="str">
        <f>IF('S.D.PASTE SHEET'!R1795="","",'S.D.PASTE SHEET'!R1795)</f>
        <v/>
      </c>
      <c s="72" t="str">
        <f>IF('S.D.PASTE SHEET'!S1795="","",'S.D.PASTE SHEET'!S1795)</f>
        <v/>
      </c>
      <c s="72" t="str">
        <f>IF('S.D.PASTE SHEET'!T1795="","",'S.D.PASTE SHEET'!T1795)</f>
        <v/>
      </c>
      <c s="72" t="str">
        <f>IF('S.D.PASTE SHEET'!U1795="","",'S.D.PASTE SHEET'!U1795)</f>
        <v/>
      </c>
      <c s="72" t="str">
        <f>IF('S.D.PASTE SHEET'!V1795="","",'S.D.PASTE SHEET'!V1795)</f>
        <v/>
      </c>
      <c s="72" t="str">
        <f>IF('S.D.PASTE SHEET'!W1795="","",'S.D.PASTE SHEET'!W1795)</f>
        <v/>
      </c>
      <c s="72" t="str">
        <f>IF('S.D.PASTE SHEET'!X1795="","",'S.D.PASTE SHEET'!X1795)</f>
        <v/>
      </c>
      <c s="72" t="str">
        <f>IF('S.D.PASTE SHEET'!Y1795="","",'S.D.PASTE SHEET'!Y1795)</f>
        <v/>
      </c>
      <c s="72" t="str">
        <f>IF('S.D.PASTE SHEET'!Z1795="","",'S.D.PASTE SHEET'!Z1795)</f>
        <v/>
      </c>
      <c s="72" t="str">
        <f>IF('S.D.PASTE SHEET'!AA1795="","",'S.D.PASTE SHEET'!AA1795)</f>
        <v/>
      </c>
      <c s="72" t="str">
        <f>IF('S.D.PASTE SHEET'!AB1795="","",'S.D.PASTE SHEET'!AB1795)</f>
        <v/>
      </c>
      <c s="72" t="str">
        <f>IF('S.D.PASTE SHEET'!AC1795="","",'S.D.PASTE SHEET'!AC1795)</f>
        <v/>
      </c>
      <c s="72" t="str">
        <f>IF('S.D.PASTE SHEET'!AD1795="","",'S.D.PASTE SHEET'!AD1795)</f>
        <v/>
      </c>
      <c s="74"/>
      <c s="70" t="str">
        <f>IF(AK1795="","",IF(AK1795&gt;0,COUNT($AG$2:AG1795),""))</f>
        <v/>
      </c>
      <c s="75" t="str">
        <f t="shared" si="897" ref="AG1795:AG1858">IF(AND($AJ$1=12,$A1795=12),$A1795,"")</f>
        <v/>
      </c>
      <c s="75" t="str">
        <f t="shared" si="898" ref="AH1795:AH1858">IF(AND($AJ$1=12,$A1795=12),$B1795,"")</f>
        <v/>
      </c>
      <c s="75" t="str">
        <f t="shared" si="899" ref="AI1795:AI1858">IF(AND($AJ$1=12,$A1795=12),C1795,"")</f>
        <v/>
      </c>
      <c s="73" t="str">
        <f t="shared" si="900" ref="AJ1795:AJ1858">IF(AND($AJ$1=12,$A1795=12),$D1795,"")</f>
        <v/>
      </c>
      <c s="75" t="str">
        <f t="shared" si="901" ref="AK1795:AK1858">IF(AND($AJ$1=12,$A1795=12),$E1795,"")</f>
        <v/>
      </c>
      <c s="75" t="str">
        <f t="shared" si="902" ref="AL1795:AL1858">IF(AND($AJ$1=12,$A1795=12),$F1795,"")</f>
        <v/>
      </c>
      <c s="75" t="str">
        <f t="shared" si="903" ref="AM1795:AM1858">IF(AND($AJ$1=12,$A1795=12),$G1795,"")</f>
        <v/>
      </c>
      <c s="75" t="str">
        <f t="shared" si="904" ref="AN1795:AN1858">IF(AND($AJ$1=12,$A1795=12),$H1795,"")</f>
        <v/>
      </c>
      <c s="75" t="str">
        <f t="shared" si="905" ref="AO1795:AO1858">IF(AND($AJ$1=12,$A1795=12),$I1795,"")</f>
        <v/>
      </c>
      <c s="73" t="str">
        <f t="shared" si="906" ref="AP1795:AP1858">IF(AND($AJ$1=12,$A1795=12),$J1795,"")</f>
        <v/>
      </c>
      <c s="75" t="str">
        <f t="shared" si="907" ref="AQ1795:AQ1858">IF(AND($AJ$1=12,$A1795=12),$K1795,"")</f>
        <v/>
      </c>
      <c s="75" t="str">
        <f t="shared" si="908" ref="AR1795:AR1858">IF(AND($AJ$1=12,$A1795=12),$L1795,"")</f>
        <v/>
      </c>
      <c s="75" t="str">
        <f t="shared" si="909" ref="AS1795:AS1858">IF(AND($AJ$1=12,$A1795=12),$M1795,"")</f>
        <v/>
      </c>
      <c s="75" t="str">
        <f t="shared" si="910" ref="AT1795:AT1858">IF(AND($AJ$1=12,$A1795=12),$N1795,"")</f>
        <v/>
      </c>
      <c s="75" t="str">
        <f t="shared" si="911" ref="AU1795:AU1858">IF(AND($AJ$1=12,$A1795=12),$O1795,"")</f>
        <v/>
      </c>
      <c s="75" t="str">
        <f t="shared" si="912" ref="AV1795:AV1858">IF(AND($AJ$1=12,$A1795=12),$P1795,"")</f>
        <v/>
      </c>
      <c s="70"/>
      <c s="70" t="str">
        <f>IF(BC1795="","",IF(BC1795&gt;0,COUNT($AY$2:AY1795),""))</f>
        <v/>
      </c>
      <c s="76" t="str">
        <f t="shared" si="913" ref="AY1795:AY1858">IF(AND($BB$1=12,$A1795=12,$BC$1=$B1795),$A1795,"")</f>
        <v/>
      </c>
      <c s="76" t="str">
        <f t="shared" si="914" ref="AZ1795:AZ1858">IF(AND($BB$1=12,$A1795=12,$BC$1=$B1795),$B1795,"")</f>
        <v/>
      </c>
      <c s="76" t="str">
        <f t="shared" si="915" ref="BA1795:BA1858">IF(AND($BB$1=12,$A1795=12,$BC$1=$B1795),$C1795,"")</f>
        <v/>
      </c>
      <c s="73" t="str">
        <f t="shared" si="916" ref="BB1795:BB1858">IF(AND($BB$1=12,$A1795=12,$BC$1=$B1795),$D1795,"")</f>
        <v/>
      </c>
      <c s="76" t="str">
        <f t="shared" si="917" ref="BC1795:BC1858">IF(AND($BB$1=12,$A1795=12,$BC$1=$B1795),$E1795,"")</f>
        <v/>
      </c>
      <c s="76" t="str">
        <f t="shared" si="918" ref="BD1795:BD1858">IF(AND($BB$1=12,$A1795=12,$BC$1=$B1795),$F1795,"")</f>
        <v/>
      </c>
      <c s="76" t="str">
        <f t="shared" si="919" ref="BE1795:BE1858">IF(AND($BB$1=12,$A1795=12,$BC$1=$B1795),$G1795,"")</f>
        <v/>
      </c>
      <c s="76" t="str">
        <f t="shared" si="920" ref="BF1795:BF1858">IF(AND($BB$1=12,$A1795=12,$BC$1=$B1795),$H1795,"")</f>
        <v/>
      </c>
      <c s="76" t="str">
        <f t="shared" si="921" ref="BG1795:BG1858">IF(AND($BB$1=12,$A1795=12,$BC$1=$B1795),$I1795,"")</f>
        <v/>
      </c>
      <c s="73" t="str">
        <f t="shared" si="922" ref="BH1795:BH1858">IF(AND($BB$1=12,$A1795=12,$BC$1=$B1795),$J1795,"")</f>
        <v/>
      </c>
      <c s="76" t="str">
        <f t="shared" si="923" ref="BI1795:BI1858">IF(AND($BB$1=12,$A1795=12,$BC$1=$B1795),$K1795,"")</f>
        <v/>
      </c>
      <c s="76" t="str">
        <f t="shared" si="924" ref="BJ1795:BJ1858">IF(AND($BB$1=12,$A1795=12,$BC$1=$B1795),$L1795,"")</f>
        <v/>
      </c>
      <c s="76" t="str">
        <f t="shared" si="925" ref="BK1795:BK1858">IF(AND($BB$1=12,$A1795=12,$BC$1=$B1795),$M1795,"")</f>
        <v/>
      </c>
      <c s="76" t="str">
        <f t="shared" si="926" ref="BL1795:BL1858">IF(AND($BB$1=12,$A1795=12,$BC$1=$B1795),$N1795,"")</f>
        <v/>
      </c>
      <c s="76" t="str">
        <f t="shared" si="927" ref="BM1795:BM1858">IF(AND($BB$1=12,$A1795=12,$BC$1=$B1795),$O1795,"")</f>
        <v/>
      </c>
      <c s="76" t="str">
        <f t="shared" si="928" ref="BN1795:BN1858">IF(AND($BB$1=12,$A1795=12,$BC$1=$B1795),$P1795,"")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6" spans="1:157" ht="15.75" customHeight="1">
      <c r="A1796" s="72" t="str">
        <f>IF('S.D.PASTE SHEET'!A1796="","",'S.D.PASTE SHEET'!A1796)</f>
        <v/>
      </c>
      <c s="72" t="str">
        <f>IF('S.D.PASTE SHEET'!B1796="","",'S.D.PASTE SHEET'!B1796)</f>
        <v/>
      </c>
      <c s="72" t="str">
        <f>IF('S.D.PASTE SHEET'!C1796="","",'S.D.PASTE SHEET'!C1796)</f>
        <v/>
      </c>
      <c s="73" t="str">
        <f>IF('S.D.PASTE SHEET'!D1796="","",'S.D.PASTE SHEET'!D1796)</f>
        <v/>
      </c>
      <c s="72" t="str">
        <f>IF('S.D.PASTE SHEET'!E1796="","",UPPER('S.D.PASTE SHEET'!E1796))</f>
        <v/>
      </c>
      <c s="72" t="str">
        <f>IF('S.D.PASTE SHEET'!F1796="","",'S.D.PASTE SHEET'!F1796)</f>
        <v/>
      </c>
      <c s="72" t="str">
        <f>IF('S.D.PASTE SHEET'!G1796="","",UPPER('S.D.PASTE SHEET'!G1796))</f>
        <v/>
      </c>
      <c s="72" t="str">
        <f>IF('S.D.PASTE SHEET'!H1796="","",UPPER('S.D.PASTE SHEET'!H1796))</f>
        <v/>
      </c>
      <c s="72" t="str">
        <f>IF('S.D.PASTE SHEET'!I1796="","",'S.D.PASTE SHEET'!I1796)</f>
        <v/>
      </c>
      <c s="73" t="str">
        <f>IF('S.D.PASTE SHEET'!J1796="","",'S.D.PASTE SHEET'!J1796)</f>
        <v/>
      </c>
      <c s="72" t="str">
        <f>IF('S.D.PASTE SHEET'!K1796="","",'S.D.PASTE SHEET'!K1796)</f>
        <v/>
      </c>
      <c s="72" t="str">
        <f>IF('S.D.PASTE SHEET'!L1796="","",'S.D.PASTE SHEET'!L1796)</f>
        <v/>
      </c>
      <c s="72" t="str">
        <f>IF('S.D.PASTE SHEET'!M1796="","",'S.D.PASTE SHEET'!M1796)</f>
        <v/>
      </c>
      <c s="72" t="str">
        <f>IF('S.D.PASTE SHEET'!N1796="","",'S.D.PASTE SHEET'!N1796)</f>
        <v/>
      </c>
      <c s="72" t="str">
        <f>IF('S.D.PASTE SHEET'!O1796="","",'S.D.PASTE SHEET'!O1796)</f>
        <v/>
      </c>
      <c s="72" t="str">
        <f>IF('S.D.PASTE SHEET'!P1796="","",'S.D.PASTE SHEET'!P1796)</f>
        <v/>
      </c>
      <c s="72" t="str">
        <f>IF('S.D.PASTE SHEET'!Q1796="","",'S.D.PASTE SHEET'!Q1796)</f>
        <v/>
      </c>
      <c s="72" t="str">
        <f>IF('S.D.PASTE SHEET'!R1796="","",'S.D.PASTE SHEET'!R1796)</f>
        <v/>
      </c>
      <c s="72" t="str">
        <f>IF('S.D.PASTE SHEET'!S1796="","",'S.D.PASTE SHEET'!S1796)</f>
        <v/>
      </c>
      <c s="72" t="str">
        <f>IF('S.D.PASTE SHEET'!T1796="","",'S.D.PASTE SHEET'!T1796)</f>
        <v/>
      </c>
      <c s="72" t="str">
        <f>IF('S.D.PASTE SHEET'!U1796="","",'S.D.PASTE SHEET'!U1796)</f>
        <v/>
      </c>
      <c s="72" t="str">
        <f>IF('S.D.PASTE SHEET'!V1796="","",'S.D.PASTE SHEET'!V1796)</f>
        <v/>
      </c>
      <c s="72" t="str">
        <f>IF('S.D.PASTE SHEET'!W1796="","",'S.D.PASTE SHEET'!W1796)</f>
        <v/>
      </c>
      <c s="72" t="str">
        <f>IF('S.D.PASTE SHEET'!X1796="","",'S.D.PASTE SHEET'!X1796)</f>
        <v/>
      </c>
      <c s="72" t="str">
        <f>IF('S.D.PASTE SHEET'!Y1796="","",'S.D.PASTE SHEET'!Y1796)</f>
        <v/>
      </c>
      <c s="72" t="str">
        <f>IF('S.D.PASTE SHEET'!Z1796="","",'S.D.PASTE SHEET'!Z1796)</f>
        <v/>
      </c>
      <c s="72" t="str">
        <f>IF('S.D.PASTE SHEET'!AA1796="","",'S.D.PASTE SHEET'!AA1796)</f>
        <v/>
      </c>
      <c s="72" t="str">
        <f>IF('S.D.PASTE SHEET'!AB1796="","",'S.D.PASTE SHEET'!AB1796)</f>
        <v/>
      </c>
      <c s="72" t="str">
        <f>IF('S.D.PASTE SHEET'!AC1796="","",'S.D.PASTE SHEET'!AC1796)</f>
        <v/>
      </c>
      <c s="72" t="str">
        <f>IF('S.D.PASTE SHEET'!AD1796="","",'S.D.PASTE SHEET'!AD1796)</f>
        <v/>
      </c>
      <c s="74"/>
      <c s="70" t="str">
        <f>IF(AK1796="","",IF(AK1796&gt;0,COUNT($AG$2:AG1796),""))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IF(BC1796="","",IF(BC1796&gt;0,COUNT($AY$2:AY1796),""))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7" spans="1:157" ht="15.75" customHeight="1">
      <c r="A1797" s="72" t="str">
        <f>IF('S.D.PASTE SHEET'!A1797="","",'S.D.PASTE SHEET'!A1797)</f>
        <v/>
      </c>
      <c s="72" t="str">
        <f>IF('S.D.PASTE SHEET'!B1797="","",'S.D.PASTE SHEET'!B1797)</f>
        <v/>
      </c>
      <c s="72" t="str">
        <f>IF('S.D.PASTE SHEET'!C1797="","",'S.D.PASTE SHEET'!C1797)</f>
        <v/>
      </c>
      <c s="73" t="str">
        <f>IF('S.D.PASTE SHEET'!D1797="","",'S.D.PASTE SHEET'!D1797)</f>
        <v/>
      </c>
      <c s="72" t="str">
        <f>IF('S.D.PASTE SHEET'!E1797="","",UPPER('S.D.PASTE SHEET'!E1797))</f>
        <v/>
      </c>
      <c s="72" t="str">
        <f>IF('S.D.PASTE SHEET'!F1797="","",'S.D.PASTE SHEET'!F1797)</f>
        <v/>
      </c>
      <c s="72" t="str">
        <f>IF('S.D.PASTE SHEET'!G1797="","",UPPER('S.D.PASTE SHEET'!G1797))</f>
        <v/>
      </c>
      <c s="72" t="str">
        <f>IF('S.D.PASTE SHEET'!H1797="","",UPPER('S.D.PASTE SHEET'!H1797))</f>
        <v/>
      </c>
      <c s="72" t="str">
        <f>IF('S.D.PASTE SHEET'!I1797="","",'S.D.PASTE SHEET'!I1797)</f>
        <v/>
      </c>
      <c s="73" t="str">
        <f>IF('S.D.PASTE SHEET'!J1797="","",'S.D.PASTE SHEET'!J1797)</f>
        <v/>
      </c>
      <c s="72" t="str">
        <f>IF('S.D.PASTE SHEET'!K1797="","",'S.D.PASTE SHEET'!K1797)</f>
        <v/>
      </c>
      <c s="72" t="str">
        <f>IF('S.D.PASTE SHEET'!L1797="","",'S.D.PASTE SHEET'!L1797)</f>
        <v/>
      </c>
      <c s="72" t="str">
        <f>IF('S.D.PASTE SHEET'!M1797="","",'S.D.PASTE SHEET'!M1797)</f>
        <v/>
      </c>
      <c s="72" t="str">
        <f>IF('S.D.PASTE SHEET'!N1797="","",'S.D.PASTE SHEET'!N1797)</f>
        <v/>
      </c>
      <c s="72" t="str">
        <f>IF('S.D.PASTE SHEET'!O1797="","",'S.D.PASTE SHEET'!O1797)</f>
        <v/>
      </c>
      <c s="72" t="str">
        <f>IF('S.D.PASTE SHEET'!P1797="","",'S.D.PASTE SHEET'!P1797)</f>
        <v/>
      </c>
      <c s="72" t="str">
        <f>IF('S.D.PASTE SHEET'!Q1797="","",'S.D.PASTE SHEET'!Q1797)</f>
        <v/>
      </c>
      <c s="72" t="str">
        <f>IF('S.D.PASTE SHEET'!R1797="","",'S.D.PASTE SHEET'!R1797)</f>
        <v/>
      </c>
      <c s="72" t="str">
        <f>IF('S.D.PASTE SHEET'!S1797="","",'S.D.PASTE SHEET'!S1797)</f>
        <v/>
      </c>
      <c s="72" t="str">
        <f>IF('S.D.PASTE SHEET'!T1797="","",'S.D.PASTE SHEET'!T1797)</f>
        <v/>
      </c>
      <c s="72" t="str">
        <f>IF('S.D.PASTE SHEET'!U1797="","",'S.D.PASTE SHEET'!U1797)</f>
        <v/>
      </c>
      <c s="72" t="str">
        <f>IF('S.D.PASTE SHEET'!V1797="","",'S.D.PASTE SHEET'!V1797)</f>
        <v/>
      </c>
      <c s="72" t="str">
        <f>IF('S.D.PASTE SHEET'!W1797="","",'S.D.PASTE SHEET'!W1797)</f>
        <v/>
      </c>
      <c s="72" t="str">
        <f>IF('S.D.PASTE SHEET'!X1797="","",'S.D.PASTE SHEET'!X1797)</f>
        <v/>
      </c>
      <c s="72" t="str">
        <f>IF('S.D.PASTE SHEET'!Y1797="","",'S.D.PASTE SHEET'!Y1797)</f>
        <v/>
      </c>
      <c s="72" t="str">
        <f>IF('S.D.PASTE SHEET'!Z1797="","",'S.D.PASTE SHEET'!Z1797)</f>
        <v/>
      </c>
      <c s="72" t="str">
        <f>IF('S.D.PASTE SHEET'!AA1797="","",'S.D.PASTE SHEET'!AA1797)</f>
        <v/>
      </c>
      <c s="72" t="str">
        <f>IF('S.D.PASTE SHEET'!AB1797="","",'S.D.PASTE SHEET'!AB1797)</f>
        <v/>
      </c>
      <c s="72" t="str">
        <f>IF('S.D.PASTE SHEET'!AC1797="","",'S.D.PASTE SHEET'!AC1797)</f>
        <v/>
      </c>
      <c s="72" t="str">
        <f>IF('S.D.PASTE SHEET'!AD1797="","",'S.D.PASTE SHEET'!AD1797)</f>
        <v/>
      </c>
      <c s="74"/>
      <c s="70" t="str">
        <f>IF(AK1797="","",IF(AK1797&gt;0,COUNT($AG$2:AG1797),""))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IF(BC1797="","",IF(BC1797&gt;0,COUNT($AY$2:AY1797),""))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8" spans="1:157" ht="15.75" customHeight="1">
      <c r="A1798" s="72" t="str">
        <f>IF('S.D.PASTE SHEET'!A1798="","",'S.D.PASTE SHEET'!A1798)</f>
        <v/>
      </c>
      <c s="72" t="str">
        <f>IF('S.D.PASTE SHEET'!B1798="","",'S.D.PASTE SHEET'!B1798)</f>
        <v/>
      </c>
      <c s="72" t="str">
        <f>IF('S.D.PASTE SHEET'!C1798="","",'S.D.PASTE SHEET'!C1798)</f>
        <v/>
      </c>
      <c s="73" t="str">
        <f>IF('S.D.PASTE SHEET'!D1798="","",'S.D.PASTE SHEET'!D1798)</f>
        <v/>
      </c>
      <c s="72" t="str">
        <f>IF('S.D.PASTE SHEET'!E1798="","",UPPER('S.D.PASTE SHEET'!E1798))</f>
        <v/>
      </c>
      <c s="72" t="str">
        <f>IF('S.D.PASTE SHEET'!F1798="","",'S.D.PASTE SHEET'!F1798)</f>
        <v/>
      </c>
      <c s="72" t="str">
        <f>IF('S.D.PASTE SHEET'!G1798="","",UPPER('S.D.PASTE SHEET'!G1798))</f>
        <v/>
      </c>
      <c s="72" t="str">
        <f>IF('S.D.PASTE SHEET'!H1798="","",UPPER('S.D.PASTE SHEET'!H1798))</f>
        <v/>
      </c>
      <c s="72" t="str">
        <f>IF('S.D.PASTE SHEET'!I1798="","",'S.D.PASTE SHEET'!I1798)</f>
        <v/>
      </c>
      <c s="73" t="str">
        <f>IF('S.D.PASTE SHEET'!J1798="","",'S.D.PASTE SHEET'!J1798)</f>
        <v/>
      </c>
      <c s="72" t="str">
        <f>IF('S.D.PASTE SHEET'!K1798="","",'S.D.PASTE SHEET'!K1798)</f>
        <v/>
      </c>
      <c s="72" t="str">
        <f>IF('S.D.PASTE SHEET'!L1798="","",'S.D.PASTE SHEET'!L1798)</f>
        <v/>
      </c>
      <c s="72" t="str">
        <f>IF('S.D.PASTE SHEET'!M1798="","",'S.D.PASTE SHEET'!M1798)</f>
        <v/>
      </c>
      <c s="72" t="str">
        <f>IF('S.D.PASTE SHEET'!N1798="","",'S.D.PASTE SHEET'!N1798)</f>
        <v/>
      </c>
      <c s="72" t="str">
        <f>IF('S.D.PASTE SHEET'!O1798="","",'S.D.PASTE SHEET'!O1798)</f>
        <v/>
      </c>
      <c s="72" t="str">
        <f>IF('S.D.PASTE SHEET'!P1798="","",'S.D.PASTE SHEET'!P1798)</f>
        <v/>
      </c>
      <c s="72" t="str">
        <f>IF('S.D.PASTE SHEET'!Q1798="","",'S.D.PASTE SHEET'!Q1798)</f>
        <v/>
      </c>
      <c s="72" t="str">
        <f>IF('S.D.PASTE SHEET'!R1798="","",'S.D.PASTE SHEET'!R1798)</f>
        <v/>
      </c>
      <c s="72" t="str">
        <f>IF('S.D.PASTE SHEET'!S1798="","",'S.D.PASTE SHEET'!S1798)</f>
        <v/>
      </c>
      <c s="72" t="str">
        <f>IF('S.D.PASTE SHEET'!T1798="","",'S.D.PASTE SHEET'!T1798)</f>
        <v/>
      </c>
      <c s="72" t="str">
        <f>IF('S.D.PASTE SHEET'!U1798="","",'S.D.PASTE SHEET'!U1798)</f>
        <v/>
      </c>
      <c s="72" t="str">
        <f>IF('S.D.PASTE SHEET'!V1798="","",'S.D.PASTE SHEET'!V1798)</f>
        <v/>
      </c>
      <c s="72" t="str">
        <f>IF('S.D.PASTE SHEET'!W1798="","",'S.D.PASTE SHEET'!W1798)</f>
        <v/>
      </c>
      <c s="72" t="str">
        <f>IF('S.D.PASTE SHEET'!X1798="","",'S.D.PASTE SHEET'!X1798)</f>
        <v/>
      </c>
      <c s="72" t="str">
        <f>IF('S.D.PASTE SHEET'!Y1798="","",'S.D.PASTE SHEET'!Y1798)</f>
        <v/>
      </c>
      <c s="72" t="str">
        <f>IF('S.D.PASTE SHEET'!Z1798="","",'S.D.PASTE SHEET'!Z1798)</f>
        <v/>
      </c>
      <c s="72" t="str">
        <f>IF('S.D.PASTE SHEET'!AA1798="","",'S.D.PASTE SHEET'!AA1798)</f>
        <v/>
      </c>
      <c s="72" t="str">
        <f>IF('S.D.PASTE SHEET'!AB1798="","",'S.D.PASTE SHEET'!AB1798)</f>
        <v/>
      </c>
      <c s="72" t="str">
        <f>IF('S.D.PASTE SHEET'!AC1798="","",'S.D.PASTE SHEET'!AC1798)</f>
        <v/>
      </c>
      <c s="72" t="str">
        <f>IF('S.D.PASTE SHEET'!AD1798="","",'S.D.PASTE SHEET'!AD1798)</f>
        <v/>
      </c>
      <c s="74"/>
      <c s="70" t="str">
        <f>IF(AK1798="","",IF(AK1798&gt;0,COUNT($AG$2:AG1798),""))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IF(BC1798="","",IF(BC1798&gt;0,COUNT($AY$2:AY1798),""))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799" spans="1:157" ht="15.75" customHeight="1">
      <c r="A1799" s="72" t="str">
        <f>IF('S.D.PASTE SHEET'!A1799="","",'S.D.PASTE SHEET'!A1799)</f>
        <v/>
      </c>
      <c s="72" t="str">
        <f>IF('S.D.PASTE SHEET'!B1799="","",'S.D.PASTE SHEET'!B1799)</f>
        <v/>
      </c>
      <c s="72" t="str">
        <f>IF('S.D.PASTE SHEET'!C1799="","",'S.D.PASTE SHEET'!C1799)</f>
        <v/>
      </c>
      <c s="73" t="str">
        <f>IF('S.D.PASTE SHEET'!D1799="","",'S.D.PASTE SHEET'!D1799)</f>
        <v/>
      </c>
      <c s="72" t="str">
        <f>IF('S.D.PASTE SHEET'!E1799="","",UPPER('S.D.PASTE SHEET'!E1799))</f>
        <v/>
      </c>
      <c s="72" t="str">
        <f>IF('S.D.PASTE SHEET'!F1799="","",'S.D.PASTE SHEET'!F1799)</f>
        <v/>
      </c>
      <c s="72" t="str">
        <f>IF('S.D.PASTE SHEET'!G1799="","",UPPER('S.D.PASTE SHEET'!G1799))</f>
        <v/>
      </c>
      <c s="72" t="str">
        <f>IF('S.D.PASTE SHEET'!H1799="","",UPPER('S.D.PASTE SHEET'!H1799))</f>
        <v/>
      </c>
      <c s="72" t="str">
        <f>IF('S.D.PASTE SHEET'!I1799="","",'S.D.PASTE SHEET'!I1799)</f>
        <v/>
      </c>
      <c s="73" t="str">
        <f>IF('S.D.PASTE SHEET'!J1799="","",'S.D.PASTE SHEET'!J1799)</f>
        <v/>
      </c>
      <c s="72" t="str">
        <f>IF('S.D.PASTE SHEET'!K1799="","",'S.D.PASTE SHEET'!K1799)</f>
        <v/>
      </c>
      <c s="72" t="str">
        <f>IF('S.D.PASTE SHEET'!L1799="","",'S.D.PASTE SHEET'!L1799)</f>
        <v/>
      </c>
      <c s="72" t="str">
        <f>IF('S.D.PASTE SHEET'!M1799="","",'S.D.PASTE SHEET'!M1799)</f>
        <v/>
      </c>
      <c s="72" t="str">
        <f>IF('S.D.PASTE SHEET'!N1799="","",'S.D.PASTE SHEET'!N1799)</f>
        <v/>
      </c>
      <c s="72" t="str">
        <f>IF('S.D.PASTE SHEET'!O1799="","",'S.D.PASTE SHEET'!O1799)</f>
        <v/>
      </c>
      <c s="72" t="str">
        <f>IF('S.D.PASTE SHEET'!P1799="","",'S.D.PASTE SHEET'!P1799)</f>
        <v/>
      </c>
      <c s="72" t="str">
        <f>IF('S.D.PASTE SHEET'!Q1799="","",'S.D.PASTE SHEET'!Q1799)</f>
        <v/>
      </c>
      <c s="72" t="str">
        <f>IF('S.D.PASTE SHEET'!R1799="","",'S.D.PASTE SHEET'!R1799)</f>
        <v/>
      </c>
      <c s="72" t="str">
        <f>IF('S.D.PASTE SHEET'!S1799="","",'S.D.PASTE SHEET'!S1799)</f>
        <v/>
      </c>
      <c s="72" t="str">
        <f>IF('S.D.PASTE SHEET'!T1799="","",'S.D.PASTE SHEET'!T1799)</f>
        <v/>
      </c>
      <c s="72" t="str">
        <f>IF('S.D.PASTE SHEET'!U1799="","",'S.D.PASTE SHEET'!U1799)</f>
        <v/>
      </c>
      <c s="72" t="str">
        <f>IF('S.D.PASTE SHEET'!V1799="","",'S.D.PASTE SHEET'!V1799)</f>
        <v/>
      </c>
      <c s="72" t="str">
        <f>IF('S.D.PASTE SHEET'!W1799="","",'S.D.PASTE SHEET'!W1799)</f>
        <v/>
      </c>
      <c s="72" t="str">
        <f>IF('S.D.PASTE SHEET'!X1799="","",'S.D.PASTE SHEET'!X1799)</f>
        <v/>
      </c>
      <c s="72" t="str">
        <f>IF('S.D.PASTE SHEET'!Y1799="","",'S.D.PASTE SHEET'!Y1799)</f>
        <v/>
      </c>
      <c s="72" t="str">
        <f>IF('S.D.PASTE SHEET'!Z1799="","",'S.D.PASTE SHEET'!Z1799)</f>
        <v/>
      </c>
      <c s="72" t="str">
        <f>IF('S.D.PASTE SHEET'!AA1799="","",'S.D.PASTE SHEET'!AA1799)</f>
        <v/>
      </c>
      <c s="72" t="str">
        <f>IF('S.D.PASTE SHEET'!AB1799="","",'S.D.PASTE SHEET'!AB1799)</f>
        <v/>
      </c>
      <c s="72" t="str">
        <f>IF('S.D.PASTE SHEET'!AC1799="","",'S.D.PASTE SHEET'!AC1799)</f>
        <v/>
      </c>
      <c s="72" t="str">
        <f>IF('S.D.PASTE SHEET'!AD1799="","",'S.D.PASTE SHEET'!AD1799)</f>
        <v/>
      </c>
      <c s="74"/>
      <c s="70" t="str">
        <f>IF(AK1799="","",IF(AK1799&gt;0,COUNT($AG$2:AG1799),""))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IF(BC1799="","",IF(BC1799&gt;0,COUNT($AY$2:AY1799),""))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0" spans="1:157" ht="15.75" customHeight="1">
      <c r="A1800" s="72" t="str">
        <f>IF('S.D.PASTE SHEET'!A1800="","",'S.D.PASTE SHEET'!A1800)</f>
        <v/>
      </c>
      <c s="72" t="str">
        <f>IF('S.D.PASTE SHEET'!B1800="","",'S.D.PASTE SHEET'!B1800)</f>
        <v/>
      </c>
      <c s="72" t="str">
        <f>IF('S.D.PASTE SHEET'!C1800="","",'S.D.PASTE SHEET'!C1800)</f>
        <v/>
      </c>
      <c s="73" t="str">
        <f>IF('S.D.PASTE SHEET'!D1800="","",'S.D.PASTE SHEET'!D1800)</f>
        <v/>
      </c>
      <c s="72" t="str">
        <f>IF('S.D.PASTE SHEET'!E1800="","",UPPER('S.D.PASTE SHEET'!E1800))</f>
        <v/>
      </c>
      <c s="72" t="str">
        <f>IF('S.D.PASTE SHEET'!F1800="","",'S.D.PASTE SHEET'!F1800)</f>
        <v/>
      </c>
      <c s="72" t="str">
        <f>IF('S.D.PASTE SHEET'!G1800="","",UPPER('S.D.PASTE SHEET'!G1800))</f>
        <v/>
      </c>
      <c s="72" t="str">
        <f>IF('S.D.PASTE SHEET'!H1800="","",UPPER('S.D.PASTE SHEET'!H1800))</f>
        <v/>
      </c>
      <c s="72" t="str">
        <f>IF('S.D.PASTE SHEET'!I1800="","",'S.D.PASTE SHEET'!I1800)</f>
        <v/>
      </c>
      <c s="73" t="str">
        <f>IF('S.D.PASTE SHEET'!J1800="","",'S.D.PASTE SHEET'!J1800)</f>
        <v/>
      </c>
      <c s="72" t="str">
        <f>IF('S.D.PASTE SHEET'!K1800="","",'S.D.PASTE SHEET'!K1800)</f>
        <v/>
      </c>
      <c s="72" t="str">
        <f>IF('S.D.PASTE SHEET'!L1800="","",'S.D.PASTE SHEET'!L1800)</f>
        <v/>
      </c>
      <c s="72" t="str">
        <f>IF('S.D.PASTE SHEET'!M1800="","",'S.D.PASTE SHEET'!M1800)</f>
        <v/>
      </c>
      <c s="72" t="str">
        <f>IF('S.D.PASTE SHEET'!N1800="","",'S.D.PASTE SHEET'!N1800)</f>
        <v/>
      </c>
      <c s="72" t="str">
        <f>IF('S.D.PASTE SHEET'!O1800="","",'S.D.PASTE SHEET'!O1800)</f>
        <v/>
      </c>
      <c s="72" t="str">
        <f>IF('S.D.PASTE SHEET'!P1800="","",'S.D.PASTE SHEET'!P1800)</f>
        <v/>
      </c>
      <c s="72" t="str">
        <f>IF('S.D.PASTE SHEET'!Q1800="","",'S.D.PASTE SHEET'!Q1800)</f>
        <v/>
      </c>
      <c s="72" t="str">
        <f>IF('S.D.PASTE SHEET'!R1800="","",'S.D.PASTE SHEET'!R1800)</f>
        <v/>
      </c>
      <c s="72" t="str">
        <f>IF('S.D.PASTE SHEET'!S1800="","",'S.D.PASTE SHEET'!S1800)</f>
        <v/>
      </c>
      <c s="72" t="str">
        <f>IF('S.D.PASTE SHEET'!T1800="","",'S.D.PASTE SHEET'!T1800)</f>
        <v/>
      </c>
      <c s="72" t="str">
        <f>IF('S.D.PASTE SHEET'!U1800="","",'S.D.PASTE SHEET'!U1800)</f>
        <v/>
      </c>
      <c s="72" t="str">
        <f>IF('S.D.PASTE SHEET'!V1800="","",'S.D.PASTE SHEET'!V1800)</f>
        <v/>
      </c>
      <c s="72" t="str">
        <f>IF('S.D.PASTE SHEET'!W1800="","",'S.D.PASTE SHEET'!W1800)</f>
        <v/>
      </c>
      <c s="72" t="str">
        <f>IF('S.D.PASTE SHEET'!X1800="","",'S.D.PASTE SHEET'!X1800)</f>
        <v/>
      </c>
      <c s="72" t="str">
        <f>IF('S.D.PASTE SHEET'!Y1800="","",'S.D.PASTE SHEET'!Y1800)</f>
        <v/>
      </c>
      <c s="72" t="str">
        <f>IF('S.D.PASTE SHEET'!Z1800="","",'S.D.PASTE SHEET'!Z1800)</f>
        <v/>
      </c>
      <c s="72" t="str">
        <f>IF('S.D.PASTE SHEET'!AA1800="","",'S.D.PASTE SHEET'!AA1800)</f>
        <v/>
      </c>
      <c s="72" t="str">
        <f>IF('S.D.PASTE SHEET'!AB1800="","",'S.D.PASTE SHEET'!AB1800)</f>
        <v/>
      </c>
      <c s="72" t="str">
        <f>IF('S.D.PASTE SHEET'!AC1800="","",'S.D.PASTE SHEET'!AC1800)</f>
        <v/>
      </c>
      <c s="72" t="str">
        <f>IF('S.D.PASTE SHEET'!AD1800="","",'S.D.PASTE SHEET'!AD1800)</f>
        <v/>
      </c>
      <c s="74"/>
      <c s="70" t="str">
        <f>IF(AK1800="","",IF(AK1800&gt;0,COUNT($AG$2:AG1800),""))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IF(BC1800="","",IF(BC1800&gt;0,COUNT($AY$2:AY1800),""))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1" spans="1:157" ht="15.75" customHeight="1">
      <c r="A1801" s="72" t="str">
        <f>IF('S.D.PASTE SHEET'!A1801="","",'S.D.PASTE SHEET'!A1801)</f>
        <v/>
      </c>
      <c s="72" t="str">
        <f>IF('S.D.PASTE SHEET'!B1801="","",'S.D.PASTE SHEET'!B1801)</f>
        <v/>
      </c>
      <c s="72" t="str">
        <f>IF('S.D.PASTE SHEET'!C1801="","",'S.D.PASTE SHEET'!C1801)</f>
        <v/>
      </c>
      <c s="73" t="str">
        <f>IF('S.D.PASTE SHEET'!D1801="","",'S.D.PASTE SHEET'!D1801)</f>
        <v/>
      </c>
      <c s="72" t="str">
        <f>IF('S.D.PASTE SHEET'!E1801="","",UPPER('S.D.PASTE SHEET'!E1801))</f>
        <v/>
      </c>
      <c s="72" t="str">
        <f>IF('S.D.PASTE SHEET'!F1801="","",'S.D.PASTE SHEET'!F1801)</f>
        <v/>
      </c>
      <c s="72" t="str">
        <f>IF('S.D.PASTE SHEET'!G1801="","",UPPER('S.D.PASTE SHEET'!G1801))</f>
        <v/>
      </c>
      <c s="72" t="str">
        <f>IF('S.D.PASTE SHEET'!H1801="","",UPPER('S.D.PASTE SHEET'!H1801))</f>
        <v/>
      </c>
      <c s="72" t="str">
        <f>IF('S.D.PASTE SHEET'!I1801="","",'S.D.PASTE SHEET'!I1801)</f>
        <v/>
      </c>
      <c s="73" t="str">
        <f>IF('S.D.PASTE SHEET'!J1801="","",'S.D.PASTE SHEET'!J1801)</f>
        <v/>
      </c>
      <c s="72" t="str">
        <f>IF('S.D.PASTE SHEET'!K1801="","",'S.D.PASTE SHEET'!K1801)</f>
        <v/>
      </c>
      <c s="72" t="str">
        <f>IF('S.D.PASTE SHEET'!L1801="","",'S.D.PASTE SHEET'!L1801)</f>
        <v/>
      </c>
      <c s="72" t="str">
        <f>IF('S.D.PASTE SHEET'!M1801="","",'S.D.PASTE SHEET'!M1801)</f>
        <v/>
      </c>
      <c s="72" t="str">
        <f>IF('S.D.PASTE SHEET'!N1801="","",'S.D.PASTE SHEET'!N1801)</f>
        <v/>
      </c>
      <c s="72" t="str">
        <f>IF('S.D.PASTE SHEET'!O1801="","",'S.D.PASTE SHEET'!O1801)</f>
        <v/>
      </c>
      <c s="72" t="str">
        <f>IF('S.D.PASTE SHEET'!P1801="","",'S.D.PASTE SHEET'!P1801)</f>
        <v/>
      </c>
      <c s="72" t="str">
        <f>IF('S.D.PASTE SHEET'!Q1801="","",'S.D.PASTE SHEET'!Q1801)</f>
        <v/>
      </c>
      <c s="72" t="str">
        <f>IF('S.D.PASTE SHEET'!R1801="","",'S.D.PASTE SHEET'!R1801)</f>
        <v/>
      </c>
      <c s="72" t="str">
        <f>IF('S.D.PASTE SHEET'!S1801="","",'S.D.PASTE SHEET'!S1801)</f>
        <v/>
      </c>
      <c s="72" t="str">
        <f>IF('S.D.PASTE SHEET'!T1801="","",'S.D.PASTE SHEET'!T1801)</f>
        <v/>
      </c>
      <c s="72" t="str">
        <f>IF('S.D.PASTE SHEET'!U1801="","",'S.D.PASTE SHEET'!U1801)</f>
        <v/>
      </c>
      <c s="72" t="str">
        <f>IF('S.D.PASTE SHEET'!V1801="","",'S.D.PASTE SHEET'!V1801)</f>
        <v/>
      </c>
      <c s="72" t="str">
        <f>IF('S.D.PASTE SHEET'!W1801="","",'S.D.PASTE SHEET'!W1801)</f>
        <v/>
      </c>
      <c s="72" t="str">
        <f>IF('S.D.PASTE SHEET'!X1801="","",'S.D.PASTE SHEET'!X1801)</f>
        <v/>
      </c>
      <c s="72" t="str">
        <f>IF('S.D.PASTE SHEET'!Y1801="","",'S.D.PASTE SHEET'!Y1801)</f>
        <v/>
      </c>
      <c s="72" t="str">
        <f>IF('S.D.PASTE SHEET'!Z1801="","",'S.D.PASTE SHEET'!Z1801)</f>
        <v/>
      </c>
      <c s="72" t="str">
        <f>IF('S.D.PASTE SHEET'!AA1801="","",'S.D.PASTE SHEET'!AA1801)</f>
        <v/>
      </c>
      <c s="72" t="str">
        <f>IF('S.D.PASTE SHEET'!AB1801="","",'S.D.PASTE SHEET'!AB1801)</f>
        <v/>
      </c>
      <c s="72" t="str">
        <f>IF('S.D.PASTE SHEET'!AC1801="","",'S.D.PASTE SHEET'!AC1801)</f>
        <v/>
      </c>
      <c s="72" t="str">
        <f>IF('S.D.PASTE SHEET'!AD1801="","",'S.D.PASTE SHEET'!AD1801)</f>
        <v/>
      </c>
      <c s="74"/>
      <c s="70" t="str">
        <f>IF(AK1801="","",IF(AK1801&gt;0,COUNT($AG$2:AG1801),""))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IF(BC1801="","",IF(BC1801&gt;0,COUNT($AY$2:AY1801),""))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2" spans="1:157" ht="15.75" customHeight="1">
      <c r="A1802" s="72" t="str">
        <f>IF('S.D.PASTE SHEET'!A1802="","",'S.D.PASTE SHEET'!A1802)</f>
        <v/>
      </c>
      <c s="72" t="str">
        <f>IF('S.D.PASTE SHEET'!B1802="","",'S.D.PASTE SHEET'!B1802)</f>
        <v/>
      </c>
      <c s="72" t="str">
        <f>IF('S.D.PASTE SHEET'!C1802="","",'S.D.PASTE SHEET'!C1802)</f>
        <v/>
      </c>
      <c s="73" t="str">
        <f>IF('S.D.PASTE SHEET'!D1802="","",'S.D.PASTE SHEET'!D1802)</f>
        <v/>
      </c>
      <c s="72" t="str">
        <f>IF('S.D.PASTE SHEET'!E1802="","",UPPER('S.D.PASTE SHEET'!E1802))</f>
        <v/>
      </c>
      <c s="72" t="str">
        <f>IF('S.D.PASTE SHEET'!F1802="","",'S.D.PASTE SHEET'!F1802)</f>
        <v/>
      </c>
      <c s="72" t="str">
        <f>IF('S.D.PASTE SHEET'!G1802="","",UPPER('S.D.PASTE SHEET'!G1802))</f>
        <v/>
      </c>
      <c s="72" t="str">
        <f>IF('S.D.PASTE SHEET'!H1802="","",UPPER('S.D.PASTE SHEET'!H1802))</f>
        <v/>
      </c>
      <c s="72" t="str">
        <f>IF('S.D.PASTE SHEET'!I1802="","",'S.D.PASTE SHEET'!I1802)</f>
        <v/>
      </c>
      <c s="73" t="str">
        <f>IF('S.D.PASTE SHEET'!J1802="","",'S.D.PASTE SHEET'!J1802)</f>
        <v/>
      </c>
      <c s="72" t="str">
        <f>IF('S.D.PASTE SHEET'!K1802="","",'S.D.PASTE SHEET'!K1802)</f>
        <v/>
      </c>
      <c s="72" t="str">
        <f>IF('S.D.PASTE SHEET'!L1802="","",'S.D.PASTE SHEET'!L1802)</f>
        <v/>
      </c>
      <c s="72" t="str">
        <f>IF('S.D.PASTE SHEET'!M1802="","",'S.D.PASTE SHEET'!M1802)</f>
        <v/>
      </c>
      <c s="72" t="str">
        <f>IF('S.D.PASTE SHEET'!N1802="","",'S.D.PASTE SHEET'!N1802)</f>
        <v/>
      </c>
      <c s="72" t="str">
        <f>IF('S.D.PASTE SHEET'!O1802="","",'S.D.PASTE SHEET'!O1802)</f>
        <v/>
      </c>
      <c s="72" t="str">
        <f>IF('S.D.PASTE SHEET'!P1802="","",'S.D.PASTE SHEET'!P1802)</f>
        <v/>
      </c>
      <c s="72" t="str">
        <f>IF('S.D.PASTE SHEET'!Q1802="","",'S.D.PASTE SHEET'!Q1802)</f>
        <v/>
      </c>
      <c s="72" t="str">
        <f>IF('S.D.PASTE SHEET'!R1802="","",'S.D.PASTE SHEET'!R1802)</f>
        <v/>
      </c>
      <c s="72" t="str">
        <f>IF('S.D.PASTE SHEET'!S1802="","",'S.D.PASTE SHEET'!S1802)</f>
        <v/>
      </c>
      <c s="72" t="str">
        <f>IF('S.D.PASTE SHEET'!T1802="","",'S.D.PASTE SHEET'!T1802)</f>
        <v/>
      </c>
      <c s="72" t="str">
        <f>IF('S.D.PASTE SHEET'!U1802="","",'S.D.PASTE SHEET'!U1802)</f>
        <v/>
      </c>
      <c s="72" t="str">
        <f>IF('S.D.PASTE SHEET'!V1802="","",'S.D.PASTE SHEET'!V1802)</f>
        <v/>
      </c>
      <c s="72" t="str">
        <f>IF('S.D.PASTE SHEET'!W1802="","",'S.D.PASTE SHEET'!W1802)</f>
        <v/>
      </c>
      <c s="72" t="str">
        <f>IF('S.D.PASTE SHEET'!X1802="","",'S.D.PASTE SHEET'!X1802)</f>
        <v/>
      </c>
      <c s="72" t="str">
        <f>IF('S.D.PASTE SHEET'!Y1802="","",'S.D.PASTE SHEET'!Y1802)</f>
        <v/>
      </c>
      <c s="72" t="str">
        <f>IF('S.D.PASTE SHEET'!Z1802="","",'S.D.PASTE SHEET'!Z1802)</f>
        <v/>
      </c>
      <c s="72" t="str">
        <f>IF('S.D.PASTE SHEET'!AA1802="","",'S.D.PASTE SHEET'!AA1802)</f>
        <v/>
      </c>
      <c s="72" t="str">
        <f>IF('S.D.PASTE SHEET'!AB1802="","",'S.D.PASTE SHEET'!AB1802)</f>
        <v/>
      </c>
      <c s="72" t="str">
        <f>IF('S.D.PASTE SHEET'!AC1802="","",'S.D.PASTE SHEET'!AC1802)</f>
        <v/>
      </c>
      <c s="72" t="str">
        <f>IF('S.D.PASTE SHEET'!AD1802="","",'S.D.PASTE SHEET'!AD1802)</f>
        <v/>
      </c>
      <c s="74"/>
      <c s="70" t="str">
        <f>IF(AK1802="","",IF(AK1802&gt;0,COUNT($AG$2:AG1802),""))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IF(BC1802="","",IF(BC1802&gt;0,COUNT($AY$2:AY1802),""))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3" spans="1:157" ht="15.75" customHeight="1">
      <c r="A1803" s="72" t="str">
        <f>IF('S.D.PASTE SHEET'!A1803="","",'S.D.PASTE SHEET'!A1803)</f>
        <v/>
      </c>
      <c s="72" t="str">
        <f>IF('S.D.PASTE SHEET'!B1803="","",'S.D.PASTE SHEET'!B1803)</f>
        <v/>
      </c>
      <c s="72" t="str">
        <f>IF('S.D.PASTE SHEET'!C1803="","",'S.D.PASTE SHEET'!C1803)</f>
        <v/>
      </c>
      <c s="73" t="str">
        <f>IF('S.D.PASTE SHEET'!D1803="","",'S.D.PASTE SHEET'!D1803)</f>
        <v/>
      </c>
      <c s="72" t="str">
        <f>IF('S.D.PASTE SHEET'!E1803="","",UPPER('S.D.PASTE SHEET'!E1803))</f>
        <v/>
      </c>
      <c s="72" t="str">
        <f>IF('S.D.PASTE SHEET'!F1803="","",'S.D.PASTE SHEET'!F1803)</f>
        <v/>
      </c>
      <c s="72" t="str">
        <f>IF('S.D.PASTE SHEET'!G1803="","",UPPER('S.D.PASTE SHEET'!G1803))</f>
        <v/>
      </c>
      <c s="72" t="str">
        <f>IF('S.D.PASTE SHEET'!H1803="","",UPPER('S.D.PASTE SHEET'!H1803))</f>
        <v/>
      </c>
      <c s="72" t="str">
        <f>IF('S.D.PASTE SHEET'!I1803="","",'S.D.PASTE SHEET'!I1803)</f>
        <v/>
      </c>
      <c s="73" t="str">
        <f>IF('S.D.PASTE SHEET'!J1803="","",'S.D.PASTE SHEET'!J1803)</f>
        <v/>
      </c>
      <c s="72" t="str">
        <f>IF('S.D.PASTE SHEET'!K1803="","",'S.D.PASTE SHEET'!K1803)</f>
        <v/>
      </c>
      <c s="72" t="str">
        <f>IF('S.D.PASTE SHEET'!L1803="","",'S.D.PASTE SHEET'!L1803)</f>
        <v/>
      </c>
      <c s="72" t="str">
        <f>IF('S.D.PASTE SHEET'!M1803="","",'S.D.PASTE SHEET'!M1803)</f>
        <v/>
      </c>
      <c s="72" t="str">
        <f>IF('S.D.PASTE SHEET'!N1803="","",'S.D.PASTE SHEET'!N1803)</f>
        <v/>
      </c>
      <c s="72" t="str">
        <f>IF('S.D.PASTE SHEET'!O1803="","",'S.D.PASTE SHEET'!O1803)</f>
        <v/>
      </c>
      <c s="72" t="str">
        <f>IF('S.D.PASTE SHEET'!P1803="","",'S.D.PASTE SHEET'!P1803)</f>
        <v/>
      </c>
      <c s="72" t="str">
        <f>IF('S.D.PASTE SHEET'!Q1803="","",'S.D.PASTE SHEET'!Q1803)</f>
        <v/>
      </c>
      <c s="72" t="str">
        <f>IF('S.D.PASTE SHEET'!R1803="","",'S.D.PASTE SHEET'!R1803)</f>
        <v/>
      </c>
      <c s="72" t="str">
        <f>IF('S.D.PASTE SHEET'!S1803="","",'S.D.PASTE SHEET'!S1803)</f>
        <v/>
      </c>
      <c s="72" t="str">
        <f>IF('S.D.PASTE SHEET'!T1803="","",'S.D.PASTE SHEET'!T1803)</f>
        <v/>
      </c>
      <c s="72" t="str">
        <f>IF('S.D.PASTE SHEET'!U1803="","",'S.D.PASTE SHEET'!U1803)</f>
        <v/>
      </c>
      <c s="72" t="str">
        <f>IF('S.D.PASTE SHEET'!V1803="","",'S.D.PASTE SHEET'!V1803)</f>
        <v/>
      </c>
      <c s="72" t="str">
        <f>IF('S.D.PASTE SHEET'!W1803="","",'S.D.PASTE SHEET'!W1803)</f>
        <v/>
      </c>
      <c s="72" t="str">
        <f>IF('S.D.PASTE SHEET'!X1803="","",'S.D.PASTE SHEET'!X1803)</f>
        <v/>
      </c>
      <c s="72" t="str">
        <f>IF('S.D.PASTE SHEET'!Y1803="","",'S.D.PASTE SHEET'!Y1803)</f>
        <v/>
      </c>
      <c s="72" t="str">
        <f>IF('S.D.PASTE SHEET'!Z1803="","",'S.D.PASTE SHEET'!Z1803)</f>
        <v/>
      </c>
      <c s="72" t="str">
        <f>IF('S.D.PASTE SHEET'!AA1803="","",'S.D.PASTE SHEET'!AA1803)</f>
        <v/>
      </c>
      <c s="72" t="str">
        <f>IF('S.D.PASTE SHEET'!AB1803="","",'S.D.PASTE SHEET'!AB1803)</f>
        <v/>
      </c>
      <c s="72" t="str">
        <f>IF('S.D.PASTE SHEET'!AC1803="","",'S.D.PASTE SHEET'!AC1803)</f>
        <v/>
      </c>
      <c s="72" t="str">
        <f>IF('S.D.PASTE SHEET'!AD1803="","",'S.D.PASTE SHEET'!AD1803)</f>
        <v/>
      </c>
      <c s="74"/>
      <c s="70" t="str">
        <f>IF(AK1803="","",IF(AK1803&gt;0,COUNT($AG$2:AG1803),""))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IF(BC1803="","",IF(BC1803&gt;0,COUNT($AY$2:AY1803),""))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4" spans="1:157" ht="15.75" customHeight="1">
      <c r="A1804" s="72" t="str">
        <f>IF('S.D.PASTE SHEET'!A1804="","",'S.D.PASTE SHEET'!A1804)</f>
        <v/>
      </c>
      <c s="72" t="str">
        <f>IF('S.D.PASTE SHEET'!B1804="","",'S.D.PASTE SHEET'!B1804)</f>
        <v/>
      </c>
      <c s="72" t="str">
        <f>IF('S.D.PASTE SHEET'!C1804="","",'S.D.PASTE SHEET'!C1804)</f>
        <v/>
      </c>
      <c s="73" t="str">
        <f>IF('S.D.PASTE SHEET'!D1804="","",'S.D.PASTE SHEET'!D1804)</f>
        <v/>
      </c>
      <c s="72" t="str">
        <f>IF('S.D.PASTE SHEET'!E1804="","",UPPER('S.D.PASTE SHEET'!E1804))</f>
        <v/>
      </c>
      <c s="72" t="str">
        <f>IF('S.D.PASTE SHEET'!F1804="","",'S.D.PASTE SHEET'!F1804)</f>
        <v/>
      </c>
      <c s="72" t="str">
        <f>IF('S.D.PASTE SHEET'!G1804="","",UPPER('S.D.PASTE SHEET'!G1804))</f>
        <v/>
      </c>
      <c s="72" t="str">
        <f>IF('S.D.PASTE SHEET'!H1804="","",UPPER('S.D.PASTE SHEET'!H1804))</f>
        <v/>
      </c>
      <c s="72" t="str">
        <f>IF('S.D.PASTE SHEET'!I1804="","",'S.D.PASTE SHEET'!I1804)</f>
        <v/>
      </c>
      <c s="73" t="str">
        <f>IF('S.D.PASTE SHEET'!J1804="","",'S.D.PASTE SHEET'!J1804)</f>
        <v/>
      </c>
      <c s="72" t="str">
        <f>IF('S.D.PASTE SHEET'!K1804="","",'S.D.PASTE SHEET'!K1804)</f>
        <v/>
      </c>
      <c s="72" t="str">
        <f>IF('S.D.PASTE SHEET'!L1804="","",'S.D.PASTE SHEET'!L1804)</f>
        <v/>
      </c>
      <c s="72" t="str">
        <f>IF('S.D.PASTE SHEET'!M1804="","",'S.D.PASTE SHEET'!M1804)</f>
        <v/>
      </c>
      <c s="72" t="str">
        <f>IF('S.D.PASTE SHEET'!N1804="","",'S.D.PASTE SHEET'!N1804)</f>
        <v/>
      </c>
      <c s="72" t="str">
        <f>IF('S.D.PASTE SHEET'!O1804="","",'S.D.PASTE SHEET'!O1804)</f>
        <v/>
      </c>
      <c s="72" t="str">
        <f>IF('S.D.PASTE SHEET'!P1804="","",'S.D.PASTE SHEET'!P1804)</f>
        <v/>
      </c>
      <c s="72" t="str">
        <f>IF('S.D.PASTE SHEET'!Q1804="","",'S.D.PASTE SHEET'!Q1804)</f>
        <v/>
      </c>
      <c s="72" t="str">
        <f>IF('S.D.PASTE SHEET'!R1804="","",'S.D.PASTE SHEET'!R1804)</f>
        <v/>
      </c>
      <c s="72" t="str">
        <f>IF('S.D.PASTE SHEET'!S1804="","",'S.D.PASTE SHEET'!S1804)</f>
        <v/>
      </c>
      <c s="72" t="str">
        <f>IF('S.D.PASTE SHEET'!T1804="","",'S.D.PASTE SHEET'!T1804)</f>
        <v/>
      </c>
      <c s="72" t="str">
        <f>IF('S.D.PASTE SHEET'!U1804="","",'S.D.PASTE SHEET'!U1804)</f>
        <v/>
      </c>
      <c s="72" t="str">
        <f>IF('S.D.PASTE SHEET'!V1804="","",'S.D.PASTE SHEET'!V1804)</f>
        <v/>
      </c>
      <c s="72" t="str">
        <f>IF('S.D.PASTE SHEET'!W1804="","",'S.D.PASTE SHEET'!W1804)</f>
        <v/>
      </c>
      <c s="72" t="str">
        <f>IF('S.D.PASTE SHEET'!X1804="","",'S.D.PASTE SHEET'!X1804)</f>
        <v/>
      </c>
      <c s="72" t="str">
        <f>IF('S.D.PASTE SHEET'!Y1804="","",'S.D.PASTE SHEET'!Y1804)</f>
        <v/>
      </c>
      <c s="72" t="str">
        <f>IF('S.D.PASTE SHEET'!Z1804="","",'S.D.PASTE SHEET'!Z1804)</f>
        <v/>
      </c>
      <c s="72" t="str">
        <f>IF('S.D.PASTE SHEET'!AA1804="","",'S.D.PASTE SHEET'!AA1804)</f>
        <v/>
      </c>
      <c s="72" t="str">
        <f>IF('S.D.PASTE SHEET'!AB1804="","",'S.D.PASTE SHEET'!AB1804)</f>
        <v/>
      </c>
      <c s="72" t="str">
        <f>IF('S.D.PASTE SHEET'!AC1804="","",'S.D.PASTE SHEET'!AC1804)</f>
        <v/>
      </c>
      <c s="72" t="str">
        <f>IF('S.D.PASTE SHEET'!AD1804="","",'S.D.PASTE SHEET'!AD1804)</f>
        <v/>
      </c>
      <c s="74"/>
      <c s="70" t="str">
        <f>IF(AK1804="","",IF(AK1804&gt;0,COUNT($AG$2:AG1804),""))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IF(BC1804="","",IF(BC1804&gt;0,COUNT($AY$2:AY1804),""))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5" spans="1:157" ht="15.75" customHeight="1">
      <c r="A1805" s="72" t="str">
        <f>IF('S.D.PASTE SHEET'!A1805="","",'S.D.PASTE SHEET'!A1805)</f>
        <v/>
      </c>
      <c s="72" t="str">
        <f>IF('S.D.PASTE SHEET'!B1805="","",'S.D.PASTE SHEET'!B1805)</f>
        <v/>
      </c>
      <c s="72" t="str">
        <f>IF('S.D.PASTE SHEET'!C1805="","",'S.D.PASTE SHEET'!C1805)</f>
        <v/>
      </c>
      <c s="73" t="str">
        <f>IF('S.D.PASTE SHEET'!D1805="","",'S.D.PASTE SHEET'!D1805)</f>
        <v/>
      </c>
      <c s="72" t="str">
        <f>IF('S.D.PASTE SHEET'!E1805="","",UPPER('S.D.PASTE SHEET'!E1805))</f>
        <v/>
      </c>
      <c s="72" t="str">
        <f>IF('S.D.PASTE SHEET'!F1805="","",'S.D.PASTE SHEET'!F1805)</f>
        <v/>
      </c>
      <c s="72" t="str">
        <f>IF('S.D.PASTE SHEET'!G1805="","",UPPER('S.D.PASTE SHEET'!G1805))</f>
        <v/>
      </c>
      <c s="72" t="str">
        <f>IF('S.D.PASTE SHEET'!H1805="","",UPPER('S.D.PASTE SHEET'!H1805))</f>
        <v/>
      </c>
      <c s="72" t="str">
        <f>IF('S.D.PASTE SHEET'!I1805="","",'S.D.PASTE SHEET'!I1805)</f>
        <v/>
      </c>
      <c s="73" t="str">
        <f>IF('S.D.PASTE SHEET'!J1805="","",'S.D.PASTE SHEET'!J1805)</f>
        <v/>
      </c>
      <c s="72" t="str">
        <f>IF('S.D.PASTE SHEET'!K1805="","",'S.D.PASTE SHEET'!K1805)</f>
        <v/>
      </c>
      <c s="72" t="str">
        <f>IF('S.D.PASTE SHEET'!L1805="","",'S.D.PASTE SHEET'!L1805)</f>
        <v/>
      </c>
      <c s="72" t="str">
        <f>IF('S.D.PASTE SHEET'!M1805="","",'S.D.PASTE SHEET'!M1805)</f>
        <v/>
      </c>
      <c s="72" t="str">
        <f>IF('S.D.PASTE SHEET'!N1805="","",'S.D.PASTE SHEET'!N1805)</f>
        <v/>
      </c>
      <c s="72" t="str">
        <f>IF('S.D.PASTE SHEET'!O1805="","",'S.D.PASTE SHEET'!O1805)</f>
        <v/>
      </c>
      <c s="72" t="str">
        <f>IF('S.D.PASTE SHEET'!P1805="","",'S.D.PASTE SHEET'!P1805)</f>
        <v/>
      </c>
      <c s="72" t="str">
        <f>IF('S.D.PASTE SHEET'!Q1805="","",'S.D.PASTE SHEET'!Q1805)</f>
        <v/>
      </c>
      <c s="72" t="str">
        <f>IF('S.D.PASTE SHEET'!R1805="","",'S.D.PASTE SHEET'!R1805)</f>
        <v/>
      </c>
      <c s="72" t="str">
        <f>IF('S.D.PASTE SHEET'!S1805="","",'S.D.PASTE SHEET'!S1805)</f>
        <v/>
      </c>
      <c s="72" t="str">
        <f>IF('S.D.PASTE SHEET'!T1805="","",'S.D.PASTE SHEET'!T1805)</f>
        <v/>
      </c>
      <c s="72" t="str">
        <f>IF('S.D.PASTE SHEET'!U1805="","",'S.D.PASTE SHEET'!U1805)</f>
        <v/>
      </c>
      <c s="72" t="str">
        <f>IF('S.D.PASTE SHEET'!V1805="","",'S.D.PASTE SHEET'!V1805)</f>
        <v/>
      </c>
      <c s="72" t="str">
        <f>IF('S.D.PASTE SHEET'!W1805="","",'S.D.PASTE SHEET'!W1805)</f>
        <v/>
      </c>
      <c s="72" t="str">
        <f>IF('S.D.PASTE SHEET'!X1805="","",'S.D.PASTE SHEET'!X1805)</f>
        <v/>
      </c>
      <c s="72" t="str">
        <f>IF('S.D.PASTE SHEET'!Y1805="","",'S.D.PASTE SHEET'!Y1805)</f>
        <v/>
      </c>
      <c s="72" t="str">
        <f>IF('S.D.PASTE SHEET'!Z1805="","",'S.D.PASTE SHEET'!Z1805)</f>
        <v/>
      </c>
      <c s="72" t="str">
        <f>IF('S.D.PASTE SHEET'!AA1805="","",'S.D.PASTE SHEET'!AA1805)</f>
        <v/>
      </c>
      <c s="72" t="str">
        <f>IF('S.D.PASTE SHEET'!AB1805="","",'S.D.PASTE SHEET'!AB1805)</f>
        <v/>
      </c>
      <c s="72" t="str">
        <f>IF('S.D.PASTE SHEET'!AC1805="","",'S.D.PASTE SHEET'!AC1805)</f>
        <v/>
      </c>
      <c s="72" t="str">
        <f>IF('S.D.PASTE SHEET'!AD1805="","",'S.D.PASTE SHEET'!AD1805)</f>
        <v/>
      </c>
      <c s="74"/>
      <c s="70" t="str">
        <f>IF(AK1805="","",IF(AK1805&gt;0,COUNT($AG$2:AG1805),""))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IF(BC1805="","",IF(BC1805&gt;0,COUNT($AY$2:AY1805),""))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6" spans="1:157" ht="15.75" customHeight="1">
      <c r="A1806" s="72" t="str">
        <f>IF('S.D.PASTE SHEET'!A1806="","",'S.D.PASTE SHEET'!A1806)</f>
        <v/>
      </c>
      <c s="72" t="str">
        <f>IF('S.D.PASTE SHEET'!B1806="","",'S.D.PASTE SHEET'!B1806)</f>
        <v/>
      </c>
      <c s="72" t="str">
        <f>IF('S.D.PASTE SHEET'!C1806="","",'S.D.PASTE SHEET'!C1806)</f>
        <v/>
      </c>
      <c s="73" t="str">
        <f>IF('S.D.PASTE SHEET'!D1806="","",'S.D.PASTE SHEET'!D1806)</f>
        <v/>
      </c>
      <c s="72" t="str">
        <f>IF('S.D.PASTE SHEET'!E1806="","",UPPER('S.D.PASTE SHEET'!E1806))</f>
        <v/>
      </c>
      <c s="72" t="str">
        <f>IF('S.D.PASTE SHEET'!F1806="","",'S.D.PASTE SHEET'!F1806)</f>
        <v/>
      </c>
      <c s="72" t="str">
        <f>IF('S.D.PASTE SHEET'!G1806="","",UPPER('S.D.PASTE SHEET'!G1806))</f>
        <v/>
      </c>
      <c s="72" t="str">
        <f>IF('S.D.PASTE SHEET'!H1806="","",UPPER('S.D.PASTE SHEET'!H1806))</f>
        <v/>
      </c>
      <c s="72" t="str">
        <f>IF('S.D.PASTE SHEET'!I1806="","",'S.D.PASTE SHEET'!I1806)</f>
        <v/>
      </c>
      <c s="73" t="str">
        <f>IF('S.D.PASTE SHEET'!J1806="","",'S.D.PASTE SHEET'!J1806)</f>
        <v/>
      </c>
      <c s="72" t="str">
        <f>IF('S.D.PASTE SHEET'!K1806="","",'S.D.PASTE SHEET'!K1806)</f>
        <v/>
      </c>
      <c s="72" t="str">
        <f>IF('S.D.PASTE SHEET'!L1806="","",'S.D.PASTE SHEET'!L1806)</f>
        <v/>
      </c>
      <c s="72" t="str">
        <f>IF('S.D.PASTE SHEET'!M1806="","",'S.D.PASTE SHEET'!M1806)</f>
        <v/>
      </c>
      <c s="72" t="str">
        <f>IF('S.D.PASTE SHEET'!N1806="","",'S.D.PASTE SHEET'!N1806)</f>
        <v/>
      </c>
      <c s="72" t="str">
        <f>IF('S.D.PASTE SHEET'!O1806="","",'S.D.PASTE SHEET'!O1806)</f>
        <v/>
      </c>
      <c s="72" t="str">
        <f>IF('S.D.PASTE SHEET'!P1806="","",'S.D.PASTE SHEET'!P1806)</f>
        <v/>
      </c>
      <c s="72" t="str">
        <f>IF('S.D.PASTE SHEET'!Q1806="","",'S.D.PASTE SHEET'!Q1806)</f>
        <v/>
      </c>
      <c s="72" t="str">
        <f>IF('S.D.PASTE SHEET'!R1806="","",'S.D.PASTE SHEET'!R1806)</f>
        <v/>
      </c>
      <c s="72" t="str">
        <f>IF('S.D.PASTE SHEET'!S1806="","",'S.D.PASTE SHEET'!S1806)</f>
        <v/>
      </c>
      <c s="72" t="str">
        <f>IF('S.D.PASTE SHEET'!T1806="","",'S.D.PASTE SHEET'!T1806)</f>
        <v/>
      </c>
      <c s="72" t="str">
        <f>IF('S.D.PASTE SHEET'!U1806="","",'S.D.PASTE SHEET'!U1806)</f>
        <v/>
      </c>
      <c s="72" t="str">
        <f>IF('S.D.PASTE SHEET'!V1806="","",'S.D.PASTE SHEET'!V1806)</f>
        <v/>
      </c>
      <c s="72" t="str">
        <f>IF('S.D.PASTE SHEET'!W1806="","",'S.D.PASTE SHEET'!W1806)</f>
        <v/>
      </c>
      <c s="72" t="str">
        <f>IF('S.D.PASTE SHEET'!X1806="","",'S.D.PASTE SHEET'!X1806)</f>
        <v/>
      </c>
      <c s="72" t="str">
        <f>IF('S.D.PASTE SHEET'!Y1806="","",'S.D.PASTE SHEET'!Y1806)</f>
        <v/>
      </c>
      <c s="72" t="str">
        <f>IF('S.D.PASTE SHEET'!Z1806="","",'S.D.PASTE SHEET'!Z1806)</f>
        <v/>
      </c>
      <c s="72" t="str">
        <f>IF('S.D.PASTE SHEET'!AA1806="","",'S.D.PASTE SHEET'!AA1806)</f>
        <v/>
      </c>
      <c s="72" t="str">
        <f>IF('S.D.PASTE SHEET'!AB1806="","",'S.D.PASTE SHEET'!AB1806)</f>
        <v/>
      </c>
      <c s="72" t="str">
        <f>IF('S.D.PASTE SHEET'!AC1806="","",'S.D.PASTE SHEET'!AC1806)</f>
        <v/>
      </c>
      <c s="72" t="str">
        <f>IF('S.D.PASTE SHEET'!AD1806="","",'S.D.PASTE SHEET'!AD1806)</f>
        <v/>
      </c>
      <c s="74"/>
      <c s="70" t="str">
        <f>IF(AK1806="","",IF(AK1806&gt;0,COUNT($AG$2:AG1806),""))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IF(BC1806="","",IF(BC1806&gt;0,COUNT($AY$2:AY1806),""))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7" spans="1:157" ht="15.75" customHeight="1">
      <c r="A1807" s="72" t="str">
        <f>IF('S.D.PASTE SHEET'!A1807="","",'S.D.PASTE SHEET'!A1807)</f>
        <v/>
      </c>
      <c s="72" t="str">
        <f>IF('S.D.PASTE SHEET'!B1807="","",'S.D.PASTE SHEET'!B1807)</f>
        <v/>
      </c>
      <c s="72" t="str">
        <f>IF('S.D.PASTE SHEET'!C1807="","",'S.D.PASTE SHEET'!C1807)</f>
        <v/>
      </c>
      <c s="73" t="str">
        <f>IF('S.D.PASTE SHEET'!D1807="","",'S.D.PASTE SHEET'!D1807)</f>
        <v/>
      </c>
      <c s="72" t="str">
        <f>IF('S.D.PASTE SHEET'!E1807="","",UPPER('S.D.PASTE SHEET'!E1807))</f>
        <v/>
      </c>
      <c s="72" t="str">
        <f>IF('S.D.PASTE SHEET'!F1807="","",'S.D.PASTE SHEET'!F1807)</f>
        <v/>
      </c>
      <c s="72" t="str">
        <f>IF('S.D.PASTE SHEET'!G1807="","",UPPER('S.D.PASTE SHEET'!G1807))</f>
        <v/>
      </c>
      <c s="72" t="str">
        <f>IF('S.D.PASTE SHEET'!H1807="","",UPPER('S.D.PASTE SHEET'!H1807))</f>
        <v/>
      </c>
      <c s="72" t="str">
        <f>IF('S.D.PASTE SHEET'!I1807="","",'S.D.PASTE SHEET'!I1807)</f>
        <v/>
      </c>
      <c s="73" t="str">
        <f>IF('S.D.PASTE SHEET'!J1807="","",'S.D.PASTE SHEET'!J1807)</f>
        <v/>
      </c>
      <c s="72" t="str">
        <f>IF('S.D.PASTE SHEET'!K1807="","",'S.D.PASTE SHEET'!K1807)</f>
        <v/>
      </c>
      <c s="72" t="str">
        <f>IF('S.D.PASTE SHEET'!L1807="","",'S.D.PASTE SHEET'!L1807)</f>
        <v/>
      </c>
      <c s="72" t="str">
        <f>IF('S.D.PASTE SHEET'!M1807="","",'S.D.PASTE SHEET'!M1807)</f>
        <v/>
      </c>
      <c s="72" t="str">
        <f>IF('S.D.PASTE SHEET'!N1807="","",'S.D.PASTE SHEET'!N1807)</f>
        <v/>
      </c>
      <c s="72" t="str">
        <f>IF('S.D.PASTE SHEET'!O1807="","",'S.D.PASTE SHEET'!O1807)</f>
        <v/>
      </c>
      <c s="72" t="str">
        <f>IF('S.D.PASTE SHEET'!P1807="","",'S.D.PASTE SHEET'!P1807)</f>
        <v/>
      </c>
      <c s="72" t="str">
        <f>IF('S.D.PASTE SHEET'!Q1807="","",'S.D.PASTE SHEET'!Q1807)</f>
        <v/>
      </c>
      <c s="72" t="str">
        <f>IF('S.D.PASTE SHEET'!R1807="","",'S.D.PASTE SHEET'!R1807)</f>
        <v/>
      </c>
      <c s="72" t="str">
        <f>IF('S.D.PASTE SHEET'!S1807="","",'S.D.PASTE SHEET'!S1807)</f>
        <v/>
      </c>
      <c s="72" t="str">
        <f>IF('S.D.PASTE SHEET'!T1807="","",'S.D.PASTE SHEET'!T1807)</f>
        <v/>
      </c>
      <c s="72" t="str">
        <f>IF('S.D.PASTE SHEET'!U1807="","",'S.D.PASTE SHEET'!U1807)</f>
        <v/>
      </c>
      <c s="72" t="str">
        <f>IF('S.D.PASTE SHEET'!V1807="","",'S.D.PASTE SHEET'!V1807)</f>
        <v/>
      </c>
      <c s="72" t="str">
        <f>IF('S.D.PASTE SHEET'!W1807="","",'S.D.PASTE SHEET'!W1807)</f>
        <v/>
      </c>
      <c s="72" t="str">
        <f>IF('S.D.PASTE SHEET'!X1807="","",'S.D.PASTE SHEET'!X1807)</f>
        <v/>
      </c>
      <c s="72" t="str">
        <f>IF('S.D.PASTE SHEET'!Y1807="","",'S.D.PASTE SHEET'!Y1807)</f>
        <v/>
      </c>
      <c s="72" t="str">
        <f>IF('S.D.PASTE SHEET'!Z1807="","",'S.D.PASTE SHEET'!Z1807)</f>
        <v/>
      </c>
      <c s="72" t="str">
        <f>IF('S.D.PASTE SHEET'!AA1807="","",'S.D.PASTE SHEET'!AA1807)</f>
        <v/>
      </c>
      <c s="72" t="str">
        <f>IF('S.D.PASTE SHEET'!AB1807="","",'S.D.PASTE SHEET'!AB1807)</f>
        <v/>
      </c>
      <c s="72" t="str">
        <f>IF('S.D.PASTE SHEET'!AC1807="","",'S.D.PASTE SHEET'!AC1807)</f>
        <v/>
      </c>
      <c s="72" t="str">
        <f>IF('S.D.PASTE SHEET'!AD1807="","",'S.D.PASTE SHEET'!AD1807)</f>
        <v/>
      </c>
      <c s="74"/>
      <c s="70" t="str">
        <f>IF(AK1807="","",IF(AK1807&gt;0,COUNT($AG$2:AG1807),""))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IF(BC1807="","",IF(BC1807&gt;0,COUNT($AY$2:AY1807),""))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8" spans="1:157" ht="15.75" customHeight="1">
      <c r="A1808" s="72" t="str">
        <f>IF('S.D.PASTE SHEET'!A1808="","",'S.D.PASTE SHEET'!A1808)</f>
        <v/>
      </c>
      <c s="72" t="str">
        <f>IF('S.D.PASTE SHEET'!B1808="","",'S.D.PASTE SHEET'!B1808)</f>
        <v/>
      </c>
      <c s="72" t="str">
        <f>IF('S.D.PASTE SHEET'!C1808="","",'S.D.PASTE SHEET'!C1808)</f>
        <v/>
      </c>
      <c s="73" t="str">
        <f>IF('S.D.PASTE SHEET'!D1808="","",'S.D.PASTE SHEET'!D1808)</f>
        <v/>
      </c>
      <c s="72" t="str">
        <f>IF('S.D.PASTE SHEET'!E1808="","",UPPER('S.D.PASTE SHEET'!E1808))</f>
        <v/>
      </c>
      <c s="72" t="str">
        <f>IF('S.D.PASTE SHEET'!F1808="","",'S.D.PASTE SHEET'!F1808)</f>
        <v/>
      </c>
      <c s="72" t="str">
        <f>IF('S.D.PASTE SHEET'!G1808="","",UPPER('S.D.PASTE SHEET'!G1808))</f>
        <v/>
      </c>
      <c s="72" t="str">
        <f>IF('S.D.PASTE SHEET'!H1808="","",UPPER('S.D.PASTE SHEET'!H1808))</f>
        <v/>
      </c>
      <c s="72" t="str">
        <f>IF('S.D.PASTE SHEET'!I1808="","",'S.D.PASTE SHEET'!I1808)</f>
        <v/>
      </c>
      <c s="73" t="str">
        <f>IF('S.D.PASTE SHEET'!J1808="","",'S.D.PASTE SHEET'!J1808)</f>
        <v/>
      </c>
      <c s="72" t="str">
        <f>IF('S.D.PASTE SHEET'!K1808="","",'S.D.PASTE SHEET'!K1808)</f>
        <v/>
      </c>
      <c s="72" t="str">
        <f>IF('S.D.PASTE SHEET'!L1808="","",'S.D.PASTE SHEET'!L1808)</f>
        <v/>
      </c>
      <c s="72" t="str">
        <f>IF('S.D.PASTE SHEET'!M1808="","",'S.D.PASTE SHEET'!M1808)</f>
        <v/>
      </c>
      <c s="72" t="str">
        <f>IF('S.D.PASTE SHEET'!N1808="","",'S.D.PASTE SHEET'!N1808)</f>
        <v/>
      </c>
      <c s="72" t="str">
        <f>IF('S.D.PASTE SHEET'!O1808="","",'S.D.PASTE SHEET'!O1808)</f>
        <v/>
      </c>
      <c s="72" t="str">
        <f>IF('S.D.PASTE SHEET'!P1808="","",'S.D.PASTE SHEET'!P1808)</f>
        <v/>
      </c>
      <c s="72" t="str">
        <f>IF('S.D.PASTE SHEET'!Q1808="","",'S.D.PASTE SHEET'!Q1808)</f>
        <v/>
      </c>
      <c s="72" t="str">
        <f>IF('S.D.PASTE SHEET'!R1808="","",'S.D.PASTE SHEET'!R1808)</f>
        <v/>
      </c>
      <c s="72" t="str">
        <f>IF('S.D.PASTE SHEET'!S1808="","",'S.D.PASTE SHEET'!S1808)</f>
        <v/>
      </c>
      <c s="72" t="str">
        <f>IF('S.D.PASTE SHEET'!T1808="","",'S.D.PASTE SHEET'!T1808)</f>
        <v/>
      </c>
      <c s="72" t="str">
        <f>IF('S.D.PASTE SHEET'!U1808="","",'S.D.PASTE SHEET'!U1808)</f>
        <v/>
      </c>
      <c s="72" t="str">
        <f>IF('S.D.PASTE SHEET'!V1808="","",'S.D.PASTE SHEET'!V1808)</f>
        <v/>
      </c>
      <c s="72" t="str">
        <f>IF('S.D.PASTE SHEET'!W1808="","",'S.D.PASTE SHEET'!W1808)</f>
        <v/>
      </c>
      <c s="72" t="str">
        <f>IF('S.D.PASTE SHEET'!X1808="","",'S.D.PASTE SHEET'!X1808)</f>
        <v/>
      </c>
      <c s="72" t="str">
        <f>IF('S.D.PASTE SHEET'!Y1808="","",'S.D.PASTE SHEET'!Y1808)</f>
        <v/>
      </c>
      <c s="72" t="str">
        <f>IF('S.D.PASTE SHEET'!Z1808="","",'S.D.PASTE SHEET'!Z1808)</f>
        <v/>
      </c>
      <c s="72" t="str">
        <f>IF('S.D.PASTE SHEET'!AA1808="","",'S.D.PASTE SHEET'!AA1808)</f>
        <v/>
      </c>
      <c s="72" t="str">
        <f>IF('S.D.PASTE SHEET'!AB1808="","",'S.D.PASTE SHEET'!AB1808)</f>
        <v/>
      </c>
      <c s="72" t="str">
        <f>IF('S.D.PASTE SHEET'!AC1808="","",'S.D.PASTE SHEET'!AC1808)</f>
        <v/>
      </c>
      <c s="72" t="str">
        <f>IF('S.D.PASTE SHEET'!AD1808="","",'S.D.PASTE SHEET'!AD1808)</f>
        <v/>
      </c>
      <c s="74"/>
      <c s="70" t="str">
        <f>IF(AK1808="","",IF(AK1808&gt;0,COUNT($AG$2:AG1808),""))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IF(BC1808="","",IF(BC1808&gt;0,COUNT($AY$2:AY1808),""))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09" spans="1:157" ht="15.75" customHeight="1">
      <c r="A1809" s="72" t="str">
        <f>IF('S.D.PASTE SHEET'!A1809="","",'S.D.PASTE SHEET'!A1809)</f>
        <v/>
      </c>
      <c s="72" t="str">
        <f>IF('S.D.PASTE SHEET'!B1809="","",'S.D.PASTE SHEET'!B1809)</f>
        <v/>
      </c>
      <c s="72" t="str">
        <f>IF('S.D.PASTE SHEET'!C1809="","",'S.D.PASTE SHEET'!C1809)</f>
        <v/>
      </c>
      <c s="73" t="str">
        <f>IF('S.D.PASTE SHEET'!D1809="","",'S.D.PASTE SHEET'!D1809)</f>
        <v/>
      </c>
      <c s="72" t="str">
        <f>IF('S.D.PASTE SHEET'!E1809="","",UPPER('S.D.PASTE SHEET'!E1809))</f>
        <v/>
      </c>
      <c s="72" t="str">
        <f>IF('S.D.PASTE SHEET'!F1809="","",'S.D.PASTE SHEET'!F1809)</f>
        <v/>
      </c>
      <c s="72" t="str">
        <f>IF('S.D.PASTE SHEET'!G1809="","",UPPER('S.D.PASTE SHEET'!G1809))</f>
        <v/>
      </c>
      <c s="72" t="str">
        <f>IF('S.D.PASTE SHEET'!H1809="","",UPPER('S.D.PASTE SHEET'!H1809))</f>
        <v/>
      </c>
      <c s="72" t="str">
        <f>IF('S.D.PASTE SHEET'!I1809="","",'S.D.PASTE SHEET'!I1809)</f>
        <v/>
      </c>
      <c s="73" t="str">
        <f>IF('S.D.PASTE SHEET'!J1809="","",'S.D.PASTE SHEET'!J1809)</f>
        <v/>
      </c>
      <c s="72" t="str">
        <f>IF('S.D.PASTE SHEET'!K1809="","",'S.D.PASTE SHEET'!K1809)</f>
        <v/>
      </c>
      <c s="72" t="str">
        <f>IF('S.D.PASTE SHEET'!L1809="","",'S.D.PASTE SHEET'!L1809)</f>
        <v/>
      </c>
      <c s="72" t="str">
        <f>IF('S.D.PASTE SHEET'!M1809="","",'S.D.PASTE SHEET'!M1809)</f>
        <v/>
      </c>
      <c s="72" t="str">
        <f>IF('S.D.PASTE SHEET'!N1809="","",'S.D.PASTE SHEET'!N1809)</f>
        <v/>
      </c>
      <c s="72" t="str">
        <f>IF('S.D.PASTE SHEET'!O1809="","",'S.D.PASTE SHEET'!O1809)</f>
        <v/>
      </c>
      <c s="72" t="str">
        <f>IF('S.D.PASTE SHEET'!P1809="","",'S.D.PASTE SHEET'!P1809)</f>
        <v/>
      </c>
      <c s="72" t="str">
        <f>IF('S.D.PASTE SHEET'!Q1809="","",'S.D.PASTE SHEET'!Q1809)</f>
        <v/>
      </c>
      <c s="72" t="str">
        <f>IF('S.D.PASTE SHEET'!R1809="","",'S.D.PASTE SHEET'!R1809)</f>
        <v/>
      </c>
      <c s="72" t="str">
        <f>IF('S.D.PASTE SHEET'!S1809="","",'S.D.PASTE SHEET'!S1809)</f>
        <v/>
      </c>
      <c s="72" t="str">
        <f>IF('S.D.PASTE SHEET'!T1809="","",'S.D.PASTE SHEET'!T1809)</f>
        <v/>
      </c>
      <c s="72" t="str">
        <f>IF('S.D.PASTE SHEET'!U1809="","",'S.D.PASTE SHEET'!U1809)</f>
        <v/>
      </c>
      <c s="72" t="str">
        <f>IF('S.D.PASTE SHEET'!V1809="","",'S.D.PASTE SHEET'!V1809)</f>
        <v/>
      </c>
      <c s="72" t="str">
        <f>IF('S.D.PASTE SHEET'!W1809="","",'S.D.PASTE SHEET'!W1809)</f>
        <v/>
      </c>
      <c s="72" t="str">
        <f>IF('S.D.PASTE SHEET'!X1809="","",'S.D.PASTE SHEET'!X1809)</f>
        <v/>
      </c>
      <c s="72" t="str">
        <f>IF('S.D.PASTE SHEET'!Y1809="","",'S.D.PASTE SHEET'!Y1809)</f>
        <v/>
      </c>
      <c s="72" t="str">
        <f>IF('S.D.PASTE SHEET'!Z1809="","",'S.D.PASTE SHEET'!Z1809)</f>
        <v/>
      </c>
      <c s="72" t="str">
        <f>IF('S.D.PASTE SHEET'!AA1809="","",'S.D.PASTE SHEET'!AA1809)</f>
        <v/>
      </c>
      <c s="72" t="str">
        <f>IF('S.D.PASTE SHEET'!AB1809="","",'S.D.PASTE SHEET'!AB1809)</f>
        <v/>
      </c>
      <c s="72" t="str">
        <f>IF('S.D.PASTE SHEET'!AC1809="","",'S.D.PASTE SHEET'!AC1809)</f>
        <v/>
      </c>
      <c s="72" t="str">
        <f>IF('S.D.PASTE SHEET'!AD1809="","",'S.D.PASTE SHEET'!AD1809)</f>
        <v/>
      </c>
      <c s="74"/>
      <c s="70" t="str">
        <f>IF(AK1809="","",IF(AK1809&gt;0,COUNT($AG$2:AG1809),""))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IF(BC1809="","",IF(BC1809&gt;0,COUNT($AY$2:AY1809),""))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0" spans="1:157" ht="15.75" customHeight="1">
      <c r="A1810" s="72" t="str">
        <f>IF('S.D.PASTE SHEET'!A1810="","",'S.D.PASTE SHEET'!A1810)</f>
        <v/>
      </c>
      <c s="72" t="str">
        <f>IF('S.D.PASTE SHEET'!B1810="","",'S.D.PASTE SHEET'!B1810)</f>
        <v/>
      </c>
      <c s="72" t="str">
        <f>IF('S.D.PASTE SHEET'!C1810="","",'S.D.PASTE SHEET'!C1810)</f>
        <v/>
      </c>
      <c s="73" t="str">
        <f>IF('S.D.PASTE SHEET'!D1810="","",'S.D.PASTE SHEET'!D1810)</f>
        <v/>
      </c>
      <c s="72" t="str">
        <f>IF('S.D.PASTE SHEET'!E1810="","",UPPER('S.D.PASTE SHEET'!E1810))</f>
        <v/>
      </c>
      <c s="72" t="str">
        <f>IF('S.D.PASTE SHEET'!F1810="","",'S.D.PASTE SHEET'!F1810)</f>
        <v/>
      </c>
      <c s="72" t="str">
        <f>IF('S.D.PASTE SHEET'!G1810="","",UPPER('S.D.PASTE SHEET'!G1810))</f>
        <v/>
      </c>
      <c s="72" t="str">
        <f>IF('S.D.PASTE SHEET'!H1810="","",UPPER('S.D.PASTE SHEET'!H1810))</f>
        <v/>
      </c>
      <c s="72" t="str">
        <f>IF('S.D.PASTE SHEET'!I1810="","",'S.D.PASTE SHEET'!I1810)</f>
        <v/>
      </c>
      <c s="73" t="str">
        <f>IF('S.D.PASTE SHEET'!J1810="","",'S.D.PASTE SHEET'!J1810)</f>
        <v/>
      </c>
      <c s="72" t="str">
        <f>IF('S.D.PASTE SHEET'!K1810="","",'S.D.PASTE SHEET'!K1810)</f>
        <v/>
      </c>
      <c s="72" t="str">
        <f>IF('S.D.PASTE SHEET'!L1810="","",'S.D.PASTE SHEET'!L1810)</f>
        <v/>
      </c>
      <c s="72" t="str">
        <f>IF('S.D.PASTE SHEET'!M1810="","",'S.D.PASTE SHEET'!M1810)</f>
        <v/>
      </c>
      <c s="72" t="str">
        <f>IF('S.D.PASTE SHEET'!N1810="","",'S.D.PASTE SHEET'!N1810)</f>
        <v/>
      </c>
      <c s="72" t="str">
        <f>IF('S.D.PASTE SHEET'!O1810="","",'S.D.PASTE SHEET'!O1810)</f>
        <v/>
      </c>
      <c s="72" t="str">
        <f>IF('S.D.PASTE SHEET'!P1810="","",'S.D.PASTE SHEET'!P1810)</f>
        <v/>
      </c>
      <c s="72" t="str">
        <f>IF('S.D.PASTE SHEET'!Q1810="","",'S.D.PASTE SHEET'!Q1810)</f>
        <v/>
      </c>
      <c s="72" t="str">
        <f>IF('S.D.PASTE SHEET'!R1810="","",'S.D.PASTE SHEET'!R1810)</f>
        <v/>
      </c>
      <c s="72" t="str">
        <f>IF('S.D.PASTE SHEET'!S1810="","",'S.D.PASTE SHEET'!S1810)</f>
        <v/>
      </c>
      <c s="72" t="str">
        <f>IF('S.D.PASTE SHEET'!T1810="","",'S.D.PASTE SHEET'!T1810)</f>
        <v/>
      </c>
      <c s="72" t="str">
        <f>IF('S.D.PASTE SHEET'!U1810="","",'S.D.PASTE SHEET'!U1810)</f>
        <v/>
      </c>
      <c s="72" t="str">
        <f>IF('S.D.PASTE SHEET'!V1810="","",'S.D.PASTE SHEET'!V1810)</f>
        <v/>
      </c>
      <c s="72" t="str">
        <f>IF('S.D.PASTE SHEET'!W1810="","",'S.D.PASTE SHEET'!W1810)</f>
        <v/>
      </c>
      <c s="72" t="str">
        <f>IF('S.D.PASTE SHEET'!X1810="","",'S.D.PASTE SHEET'!X1810)</f>
        <v/>
      </c>
      <c s="72" t="str">
        <f>IF('S.D.PASTE SHEET'!Y1810="","",'S.D.PASTE SHEET'!Y1810)</f>
        <v/>
      </c>
      <c s="72" t="str">
        <f>IF('S.D.PASTE SHEET'!Z1810="","",'S.D.PASTE SHEET'!Z1810)</f>
        <v/>
      </c>
      <c s="72" t="str">
        <f>IF('S.D.PASTE SHEET'!AA1810="","",'S.D.PASTE SHEET'!AA1810)</f>
        <v/>
      </c>
      <c s="72" t="str">
        <f>IF('S.D.PASTE SHEET'!AB1810="","",'S.D.PASTE SHEET'!AB1810)</f>
        <v/>
      </c>
      <c s="72" t="str">
        <f>IF('S.D.PASTE SHEET'!AC1810="","",'S.D.PASTE SHEET'!AC1810)</f>
        <v/>
      </c>
      <c s="72" t="str">
        <f>IF('S.D.PASTE SHEET'!AD1810="","",'S.D.PASTE SHEET'!AD1810)</f>
        <v/>
      </c>
      <c s="74"/>
      <c s="70" t="str">
        <f>IF(AK1810="","",IF(AK1810&gt;0,COUNT($AG$2:AG1810),""))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IF(BC1810="","",IF(BC1810&gt;0,COUNT($AY$2:AY1810),""))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1" spans="1:157" ht="15.75" customHeight="1">
      <c r="A1811" s="72" t="str">
        <f>IF('S.D.PASTE SHEET'!A1811="","",'S.D.PASTE SHEET'!A1811)</f>
        <v/>
      </c>
      <c s="72" t="str">
        <f>IF('S.D.PASTE SHEET'!B1811="","",'S.D.PASTE SHEET'!B1811)</f>
        <v/>
      </c>
      <c s="72" t="str">
        <f>IF('S.D.PASTE SHEET'!C1811="","",'S.D.PASTE SHEET'!C1811)</f>
        <v/>
      </c>
      <c s="73" t="str">
        <f>IF('S.D.PASTE SHEET'!D1811="","",'S.D.PASTE SHEET'!D1811)</f>
        <v/>
      </c>
      <c s="72" t="str">
        <f>IF('S.D.PASTE SHEET'!E1811="","",UPPER('S.D.PASTE SHEET'!E1811))</f>
        <v/>
      </c>
      <c s="72" t="str">
        <f>IF('S.D.PASTE SHEET'!F1811="","",'S.D.PASTE SHEET'!F1811)</f>
        <v/>
      </c>
      <c s="72" t="str">
        <f>IF('S.D.PASTE SHEET'!G1811="","",UPPER('S.D.PASTE SHEET'!G1811))</f>
        <v/>
      </c>
      <c s="72" t="str">
        <f>IF('S.D.PASTE SHEET'!H1811="","",UPPER('S.D.PASTE SHEET'!H1811))</f>
        <v/>
      </c>
      <c s="72" t="str">
        <f>IF('S.D.PASTE SHEET'!I1811="","",'S.D.PASTE SHEET'!I1811)</f>
        <v/>
      </c>
      <c s="73" t="str">
        <f>IF('S.D.PASTE SHEET'!J1811="","",'S.D.PASTE SHEET'!J1811)</f>
        <v/>
      </c>
      <c s="72" t="str">
        <f>IF('S.D.PASTE SHEET'!K1811="","",'S.D.PASTE SHEET'!K1811)</f>
        <v/>
      </c>
      <c s="72" t="str">
        <f>IF('S.D.PASTE SHEET'!L1811="","",'S.D.PASTE SHEET'!L1811)</f>
        <v/>
      </c>
      <c s="72" t="str">
        <f>IF('S.D.PASTE SHEET'!M1811="","",'S.D.PASTE SHEET'!M1811)</f>
        <v/>
      </c>
      <c s="72" t="str">
        <f>IF('S.D.PASTE SHEET'!N1811="","",'S.D.PASTE SHEET'!N1811)</f>
        <v/>
      </c>
      <c s="72" t="str">
        <f>IF('S.D.PASTE SHEET'!O1811="","",'S.D.PASTE SHEET'!O1811)</f>
        <v/>
      </c>
      <c s="72" t="str">
        <f>IF('S.D.PASTE SHEET'!P1811="","",'S.D.PASTE SHEET'!P1811)</f>
        <v/>
      </c>
      <c s="72" t="str">
        <f>IF('S.D.PASTE SHEET'!Q1811="","",'S.D.PASTE SHEET'!Q1811)</f>
        <v/>
      </c>
      <c s="72" t="str">
        <f>IF('S.D.PASTE SHEET'!R1811="","",'S.D.PASTE SHEET'!R1811)</f>
        <v/>
      </c>
      <c s="72" t="str">
        <f>IF('S.D.PASTE SHEET'!S1811="","",'S.D.PASTE SHEET'!S1811)</f>
        <v/>
      </c>
      <c s="72" t="str">
        <f>IF('S.D.PASTE SHEET'!T1811="","",'S.D.PASTE SHEET'!T1811)</f>
        <v/>
      </c>
      <c s="72" t="str">
        <f>IF('S.D.PASTE SHEET'!U1811="","",'S.D.PASTE SHEET'!U1811)</f>
        <v/>
      </c>
      <c s="72" t="str">
        <f>IF('S.D.PASTE SHEET'!V1811="","",'S.D.PASTE SHEET'!V1811)</f>
        <v/>
      </c>
      <c s="72" t="str">
        <f>IF('S.D.PASTE SHEET'!W1811="","",'S.D.PASTE SHEET'!W1811)</f>
        <v/>
      </c>
      <c s="72" t="str">
        <f>IF('S.D.PASTE SHEET'!X1811="","",'S.D.PASTE SHEET'!X1811)</f>
        <v/>
      </c>
      <c s="72" t="str">
        <f>IF('S.D.PASTE SHEET'!Y1811="","",'S.D.PASTE SHEET'!Y1811)</f>
        <v/>
      </c>
      <c s="72" t="str">
        <f>IF('S.D.PASTE SHEET'!Z1811="","",'S.D.PASTE SHEET'!Z1811)</f>
        <v/>
      </c>
      <c s="72" t="str">
        <f>IF('S.D.PASTE SHEET'!AA1811="","",'S.D.PASTE SHEET'!AA1811)</f>
        <v/>
      </c>
      <c s="72" t="str">
        <f>IF('S.D.PASTE SHEET'!AB1811="","",'S.D.PASTE SHEET'!AB1811)</f>
        <v/>
      </c>
      <c s="72" t="str">
        <f>IF('S.D.PASTE SHEET'!AC1811="","",'S.D.PASTE SHEET'!AC1811)</f>
        <v/>
      </c>
      <c s="72" t="str">
        <f>IF('S.D.PASTE SHEET'!AD1811="","",'S.D.PASTE SHEET'!AD1811)</f>
        <v/>
      </c>
      <c s="74"/>
      <c s="70" t="str">
        <f>IF(AK1811="","",IF(AK1811&gt;0,COUNT($AG$2:AG1811),""))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IF(BC1811="","",IF(BC1811&gt;0,COUNT($AY$2:AY1811),""))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2" spans="1:157" ht="15.75" customHeight="1">
      <c r="A1812" s="72" t="str">
        <f>IF('S.D.PASTE SHEET'!A1812="","",'S.D.PASTE SHEET'!A1812)</f>
        <v/>
      </c>
      <c s="72" t="str">
        <f>IF('S.D.PASTE SHEET'!B1812="","",'S.D.PASTE SHEET'!B1812)</f>
        <v/>
      </c>
      <c s="72" t="str">
        <f>IF('S.D.PASTE SHEET'!C1812="","",'S.D.PASTE SHEET'!C1812)</f>
        <v/>
      </c>
      <c s="73" t="str">
        <f>IF('S.D.PASTE SHEET'!D1812="","",'S.D.PASTE SHEET'!D1812)</f>
        <v/>
      </c>
      <c s="72" t="str">
        <f>IF('S.D.PASTE SHEET'!E1812="","",UPPER('S.D.PASTE SHEET'!E1812))</f>
        <v/>
      </c>
      <c s="72" t="str">
        <f>IF('S.D.PASTE SHEET'!F1812="","",'S.D.PASTE SHEET'!F1812)</f>
        <v/>
      </c>
      <c s="72" t="str">
        <f>IF('S.D.PASTE SHEET'!G1812="","",UPPER('S.D.PASTE SHEET'!G1812))</f>
        <v/>
      </c>
      <c s="72" t="str">
        <f>IF('S.D.PASTE SHEET'!H1812="","",UPPER('S.D.PASTE SHEET'!H1812))</f>
        <v/>
      </c>
      <c s="72" t="str">
        <f>IF('S.D.PASTE SHEET'!I1812="","",'S.D.PASTE SHEET'!I1812)</f>
        <v/>
      </c>
      <c s="73" t="str">
        <f>IF('S.D.PASTE SHEET'!J1812="","",'S.D.PASTE SHEET'!J1812)</f>
        <v/>
      </c>
      <c s="72" t="str">
        <f>IF('S.D.PASTE SHEET'!K1812="","",'S.D.PASTE SHEET'!K1812)</f>
        <v/>
      </c>
      <c s="72" t="str">
        <f>IF('S.D.PASTE SHEET'!L1812="","",'S.D.PASTE SHEET'!L1812)</f>
        <v/>
      </c>
      <c s="72" t="str">
        <f>IF('S.D.PASTE SHEET'!M1812="","",'S.D.PASTE SHEET'!M1812)</f>
        <v/>
      </c>
      <c s="72" t="str">
        <f>IF('S.D.PASTE SHEET'!N1812="","",'S.D.PASTE SHEET'!N1812)</f>
        <v/>
      </c>
      <c s="72" t="str">
        <f>IF('S.D.PASTE SHEET'!O1812="","",'S.D.PASTE SHEET'!O1812)</f>
        <v/>
      </c>
      <c s="72" t="str">
        <f>IF('S.D.PASTE SHEET'!P1812="","",'S.D.PASTE SHEET'!P1812)</f>
        <v/>
      </c>
      <c s="72" t="str">
        <f>IF('S.D.PASTE SHEET'!Q1812="","",'S.D.PASTE SHEET'!Q1812)</f>
        <v/>
      </c>
      <c s="72" t="str">
        <f>IF('S.D.PASTE SHEET'!R1812="","",'S.D.PASTE SHEET'!R1812)</f>
        <v/>
      </c>
      <c s="72" t="str">
        <f>IF('S.D.PASTE SHEET'!S1812="","",'S.D.PASTE SHEET'!S1812)</f>
        <v/>
      </c>
      <c s="72" t="str">
        <f>IF('S.D.PASTE SHEET'!T1812="","",'S.D.PASTE SHEET'!T1812)</f>
        <v/>
      </c>
      <c s="72" t="str">
        <f>IF('S.D.PASTE SHEET'!U1812="","",'S.D.PASTE SHEET'!U1812)</f>
        <v/>
      </c>
      <c s="72" t="str">
        <f>IF('S.D.PASTE SHEET'!V1812="","",'S.D.PASTE SHEET'!V1812)</f>
        <v/>
      </c>
      <c s="72" t="str">
        <f>IF('S.D.PASTE SHEET'!W1812="","",'S.D.PASTE SHEET'!W1812)</f>
        <v/>
      </c>
      <c s="72" t="str">
        <f>IF('S.D.PASTE SHEET'!X1812="","",'S.D.PASTE SHEET'!X1812)</f>
        <v/>
      </c>
      <c s="72" t="str">
        <f>IF('S.D.PASTE SHEET'!Y1812="","",'S.D.PASTE SHEET'!Y1812)</f>
        <v/>
      </c>
      <c s="72" t="str">
        <f>IF('S.D.PASTE SHEET'!Z1812="","",'S.D.PASTE SHEET'!Z1812)</f>
        <v/>
      </c>
      <c s="72" t="str">
        <f>IF('S.D.PASTE SHEET'!AA1812="","",'S.D.PASTE SHEET'!AA1812)</f>
        <v/>
      </c>
      <c s="72" t="str">
        <f>IF('S.D.PASTE SHEET'!AB1812="","",'S.D.PASTE SHEET'!AB1812)</f>
        <v/>
      </c>
      <c s="72" t="str">
        <f>IF('S.D.PASTE SHEET'!AC1812="","",'S.D.PASTE SHEET'!AC1812)</f>
        <v/>
      </c>
      <c s="72" t="str">
        <f>IF('S.D.PASTE SHEET'!AD1812="","",'S.D.PASTE SHEET'!AD1812)</f>
        <v/>
      </c>
      <c s="74"/>
      <c s="70" t="str">
        <f>IF(AK1812="","",IF(AK1812&gt;0,COUNT($AG$2:AG1812),""))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IF(BC1812="","",IF(BC1812&gt;0,COUNT($AY$2:AY1812),""))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3" spans="1:157" ht="15.75" customHeight="1">
      <c r="A1813" s="72" t="str">
        <f>IF('S.D.PASTE SHEET'!A1813="","",'S.D.PASTE SHEET'!A1813)</f>
        <v/>
      </c>
      <c s="72" t="str">
        <f>IF('S.D.PASTE SHEET'!B1813="","",'S.D.PASTE SHEET'!B1813)</f>
        <v/>
      </c>
      <c s="72" t="str">
        <f>IF('S.D.PASTE SHEET'!C1813="","",'S.D.PASTE SHEET'!C1813)</f>
        <v/>
      </c>
      <c s="73" t="str">
        <f>IF('S.D.PASTE SHEET'!D1813="","",'S.D.PASTE SHEET'!D1813)</f>
        <v/>
      </c>
      <c s="72" t="str">
        <f>IF('S.D.PASTE SHEET'!E1813="","",UPPER('S.D.PASTE SHEET'!E1813))</f>
        <v/>
      </c>
      <c s="72" t="str">
        <f>IF('S.D.PASTE SHEET'!F1813="","",'S.D.PASTE SHEET'!F1813)</f>
        <v/>
      </c>
      <c s="72" t="str">
        <f>IF('S.D.PASTE SHEET'!G1813="","",UPPER('S.D.PASTE SHEET'!G1813))</f>
        <v/>
      </c>
      <c s="72" t="str">
        <f>IF('S.D.PASTE SHEET'!H1813="","",UPPER('S.D.PASTE SHEET'!H1813))</f>
        <v/>
      </c>
      <c s="72" t="str">
        <f>IF('S.D.PASTE SHEET'!I1813="","",'S.D.PASTE SHEET'!I1813)</f>
        <v/>
      </c>
      <c s="73" t="str">
        <f>IF('S.D.PASTE SHEET'!J1813="","",'S.D.PASTE SHEET'!J1813)</f>
        <v/>
      </c>
      <c s="72" t="str">
        <f>IF('S.D.PASTE SHEET'!K1813="","",'S.D.PASTE SHEET'!K1813)</f>
        <v/>
      </c>
      <c s="72" t="str">
        <f>IF('S.D.PASTE SHEET'!L1813="","",'S.D.PASTE SHEET'!L1813)</f>
        <v/>
      </c>
      <c s="72" t="str">
        <f>IF('S.D.PASTE SHEET'!M1813="","",'S.D.PASTE SHEET'!M1813)</f>
        <v/>
      </c>
      <c s="72" t="str">
        <f>IF('S.D.PASTE SHEET'!N1813="","",'S.D.PASTE SHEET'!N1813)</f>
        <v/>
      </c>
      <c s="72" t="str">
        <f>IF('S.D.PASTE SHEET'!O1813="","",'S.D.PASTE SHEET'!O1813)</f>
        <v/>
      </c>
      <c s="72" t="str">
        <f>IF('S.D.PASTE SHEET'!P1813="","",'S.D.PASTE SHEET'!P1813)</f>
        <v/>
      </c>
      <c s="72" t="str">
        <f>IF('S.D.PASTE SHEET'!Q1813="","",'S.D.PASTE SHEET'!Q1813)</f>
        <v/>
      </c>
      <c s="72" t="str">
        <f>IF('S.D.PASTE SHEET'!R1813="","",'S.D.PASTE SHEET'!R1813)</f>
        <v/>
      </c>
      <c s="72" t="str">
        <f>IF('S.D.PASTE SHEET'!S1813="","",'S.D.PASTE SHEET'!S1813)</f>
        <v/>
      </c>
      <c s="72" t="str">
        <f>IF('S.D.PASTE SHEET'!T1813="","",'S.D.PASTE SHEET'!T1813)</f>
        <v/>
      </c>
      <c s="72" t="str">
        <f>IF('S.D.PASTE SHEET'!U1813="","",'S.D.PASTE SHEET'!U1813)</f>
        <v/>
      </c>
      <c s="72" t="str">
        <f>IF('S.D.PASTE SHEET'!V1813="","",'S.D.PASTE SHEET'!V1813)</f>
        <v/>
      </c>
      <c s="72" t="str">
        <f>IF('S.D.PASTE SHEET'!W1813="","",'S.D.PASTE SHEET'!W1813)</f>
        <v/>
      </c>
      <c s="72" t="str">
        <f>IF('S.D.PASTE SHEET'!X1813="","",'S.D.PASTE SHEET'!X1813)</f>
        <v/>
      </c>
      <c s="72" t="str">
        <f>IF('S.D.PASTE SHEET'!Y1813="","",'S.D.PASTE SHEET'!Y1813)</f>
        <v/>
      </c>
      <c s="72" t="str">
        <f>IF('S.D.PASTE SHEET'!Z1813="","",'S.D.PASTE SHEET'!Z1813)</f>
        <v/>
      </c>
      <c s="72" t="str">
        <f>IF('S.D.PASTE SHEET'!AA1813="","",'S.D.PASTE SHEET'!AA1813)</f>
        <v/>
      </c>
      <c s="72" t="str">
        <f>IF('S.D.PASTE SHEET'!AB1813="","",'S.D.PASTE SHEET'!AB1813)</f>
        <v/>
      </c>
      <c s="72" t="str">
        <f>IF('S.D.PASTE SHEET'!AC1813="","",'S.D.PASTE SHEET'!AC1813)</f>
        <v/>
      </c>
      <c s="72" t="str">
        <f>IF('S.D.PASTE SHEET'!AD1813="","",'S.D.PASTE SHEET'!AD1813)</f>
        <v/>
      </c>
      <c s="74"/>
      <c s="70" t="str">
        <f>IF(AK1813="","",IF(AK1813&gt;0,COUNT($AG$2:AG1813),""))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IF(BC1813="","",IF(BC1813&gt;0,COUNT($AY$2:AY1813),""))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4" spans="1:157" ht="15.75" customHeight="1">
      <c r="A1814" s="72" t="str">
        <f>IF('S.D.PASTE SHEET'!A1814="","",'S.D.PASTE SHEET'!A1814)</f>
        <v/>
      </c>
      <c s="72" t="str">
        <f>IF('S.D.PASTE SHEET'!B1814="","",'S.D.PASTE SHEET'!B1814)</f>
        <v/>
      </c>
      <c s="72" t="str">
        <f>IF('S.D.PASTE SHEET'!C1814="","",'S.D.PASTE SHEET'!C1814)</f>
        <v/>
      </c>
      <c s="73" t="str">
        <f>IF('S.D.PASTE SHEET'!D1814="","",'S.D.PASTE SHEET'!D1814)</f>
        <v/>
      </c>
      <c s="72" t="str">
        <f>IF('S.D.PASTE SHEET'!E1814="","",UPPER('S.D.PASTE SHEET'!E1814))</f>
        <v/>
      </c>
      <c s="72" t="str">
        <f>IF('S.D.PASTE SHEET'!F1814="","",'S.D.PASTE SHEET'!F1814)</f>
        <v/>
      </c>
      <c s="72" t="str">
        <f>IF('S.D.PASTE SHEET'!G1814="","",UPPER('S.D.PASTE SHEET'!G1814))</f>
        <v/>
      </c>
      <c s="72" t="str">
        <f>IF('S.D.PASTE SHEET'!H1814="","",UPPER('S.D.PASTE SHEET'!H1814))</f>
        <v/>
      </c>
      <c s="72" t="str">
        <f>IF('S.D.PASTE SHEET'!I1814="","",'S.D.PASTE SHEET'!I1814)</f>
        <v/>
      </c>
      <c s="73" t="str">
        <f>IF('S.D.PASTE SHEET'!J1814="","",'S.D.PASTE SHEET'!J1814)</f>
        <v/>
      </c>
      <c s="72" t="str">
        <f>IF('S.D.PASTE SHEET'!K1814="","",'S.D.PASTE SHEET'!K1814)</f>
        <v/>
      </c>
      <c s="72" t="str">
        <f>IF('S.D.PASTE SHEET'!L1814="","",'S.D.PASTE SHEET'!L1814)</f>
        <v/>
      </c>
      <c s="72" t="str">
        <f>IF('S.D.PASTE SHEET'!M1814="","",'S.D.PASTE SHEET'!M1814)</f>
        <v/>
      </c>
      <c s="72" t="str">
        <f>IF('S.D.PASTE SHEET'!N1814="","",'S.D.PASTE SHEET'!N1814)</f>
        <v/>
      </c>
      <c s="72" t="str">
        <f>IF('S.D.PASTE SHEET'!O1814="","",'S.D.PASTE SHEET'!O1814)</f>
        <v/>
      </c>
      <c s="72" t="str">
        <f>IF('S.D.PASTE SHEET'!P1814="","",'S.D.PASTE SHEET'!P1814)</f>
        <v/>
      </c>
      <c s="72" t="str">
        <f>IF('S.D.PASTE SHEET'!Q1814="","",'S.D.PASTE SHEET'!Q1814)</f>
        <v/>
      </c>
      <c s="72" t="str">
        <f>IF('S.D.PASTE SHEET'!R1814="","",'S.D.PASTE SHEET'!R1814)</f>
        <v/>
      </c>
      <c s="72" t="str">
        <f>IF('S.D.PASTE SHEET'!S1814="","",'S.D.PASTE SHEET'!S1814)</f>
        <v/>
      </c>
      <c s="72" t="str">
        <f>IF('S.D.PASTE SHEET'!T1814="","",'S.D.PASTE SHEET'!T1814)</f>
        <v/>
      </c>
      <c s="72" t="str">
        <f>IF('S.D.PASTE SHEET'!U1814="","",'S.D.PASTE SHEET'!U1814)</f>
        <v/>
      </c>
      <c s="72" t="str">
        <f>IF('S.D.PASTE SHEET'!V1814="","",'S.D.PASTE SHEET'!V1814)</f>
        <v/>
      </c>
      <c s="72" t="str">
        <f>IF('S.D.PASTE SHEET'!W1814="","",'S.D.PASTE SHEET'!W1814)</f>
        <v/>
      </c>
      <c s="72" t="str">
        <f>IF('S.D.PASTE SHEET'!X1814="","",'S.D.PASTE SHEET'!X1814)</f>
        <v/>
      </c>
      <c s="72" t="str">
        <f>IF('S.D.PASTE SHEET'!Y1814="","",'S.D.PASTE SHEET'!Y1814)</f>
        <v/>
      </c>
      <c s="72" t="str">
        <f>IF('S.D.PASTE SHEET'!Z1814="","",'S.D.PASTE SHEET'!Z1814)</f>
        <v/>
      </c>
      <c s="72" t="str">
        <f>IF('S.D.PASTE SHEET'!AA1814="","",'S.D.PASTE SHEET'!AA1814)</f>
        <v/>
      </c>
      <c s="72" t="str">
        <f>IF('S.D.PASTE SHEET'!AB1814="","",'S.D.PASTE SHEET'!AB1814)</f>
        <v/>
      </c>
      <c s="72" t="str">
        <f>IF('S.D.PASTE SHEET'!AC1814="","",'S.D.PASTE SHEET'!AC1814)</f>
        <v/>
      </c>
      <c s="72" t="str">
        <f>IF('S.D.PASTE SHEET'!AD1814="","",'S.D.PASTE SHEET'!AD1814)</f>
        <v/>
      </c>
      <c s="74"/>
      <c s="70" t="str">
        <f>IF(AK1814="","",IF(AK1814&gt;0,COUNT($AG$2:AG1814),""))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IF(BC1814="","",IF(BC1814&gt;0,COUNT($AY$2:AY1814),""))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5" spans="1:157" ht="15.75" customHeight="1">
      <c r="A1815" s="72" t="str">
        <f>IF('S.D.PASTE SHEET'!A1815="","",'S.D.PASTE SHEET'!A1815)</f>
        <v/>
      </c>
      <c s="72" t="str">
        <f>IF('S.D.PASTE SHEET'!B1815="","",'S.D.PASTE SHEET'!B1815)</f>
        <v/>
      </c>
      <c s="72" t="str">
        <f>IF('S.D.PASTE SHEET'!C1815="","",'S.D.PASTE SHEET'!C1815)</f>
        <v/>
      </c>
      <c s="73" t="str">
        <f>IF('S.D.PASTE SHEET'!D1815="","",'S.D.PASTE SHEET'!D1815)</f>
        <v/>
      </c>
      <c s="72" t="str">
        <f>IF('S.D.PASTE SHEET'!E1815="","",UPPER('S.D.PASTE SHEET'!E1815))</f>
        <v/>
      </c>
      <c s="72" t="str">
        <f>IF('S.D.PASTE SHEET'!F1815="","",'S.D.PASTE SHEET'!F1815)</f>
        <v/>
      </c>
      <c s="72" t="str">
        <f>IF('S.D.PASTE SHEET'!G1815="","",UPPER('S.D.PASTE SHEET'!G1815))</f>
        <v/>
      </c>
      <c s="72" t="str">
        <f>IF('S.D.PASTE SHEET'!H1815="","",UPPER('S.D.PASTE SHEET'!H1815))</f>
        <v/>
      </c>
      <c s="72" t="str">
        <f>IF('S.D.PASTE SHEET'!I1815="","",'S.D.PASTE SHEET'!I1815)</f>
        <v/>
      </c>
      <c s="73" t="str">
        <f>IF('S.D.PASTE SHEET'!J1815="","",'S.D.PASTE SHEET'!J1815)</f>
        <v/>
      </c>
      <c s="72" t="str">
        <f>IF('S.D.PASTE SHEET'!K1815="","",'S.D.PASTE SHEET'!K1815)</f>
        <v/>
      </c>
      <c s="72" t="str">
        <f>IF('S.D.PASTE SHEET'!L1815="","",'S.D.PASTE SHEET'!L1815)</f>
        <v/>
      </c>
      <c s="72" t="str">
        <f>IF('S.D.PASTE SHEET'!M1815="","",'S.D.PASTE SHEET'!M1815)</f>
        <v/>
      </c>
      <c s="72" t="str">
        <f>IF('S.D.PASTE SHEET'!N1815="","",'S.D.PASTE SHEET'!N1815)</f>
        <v/>
      </c>
      <c s="72" t="str">
        <f>IF('S.D.PASTE SHEET'!O1815="","",'S.D.PASTE SHEET'!O1815)</f>
        <v/>
      </c>
      <c s="72" t="str">
        <f>IF('S.D.PASTE SHEET'!P1815="","",'S.D.PASTE SHEET'!P1815)</f>
        <v/>
      </c>
      <c s="72" t="str">
        <f>IF('S.D.PASTE SHEET'!Q1815="","",'S.D.PASTE SHEET'!Q1815)</f>
        <v/>
      </c>
      <c s="72" t="str">
        <f>IF('S.D.PASTE SHEET'!R1815="","",'S.D.PASTE SHEET'!R1815)</f>
        <v/>
      </c>
      <c s="72" t="str">
        <f>IF('S.D.PASTE SHEET'!S1815="","",'S.D.PASTE SHEET'!S1815)</f>
        <v/>
      </c>
      <c s="72" t="str">
        <f>IF('S.D.PASTE SHEET'!T1815="","",'S.D.PASTE SHEET'!T1815)</f>
        <v/>
      </c>
      <c s="72" t="str">
        <f>IF('S.D.PASTE SHEET'!U1815="","",'S.D.PASTE SHEET'!U1815)</f>
        <v/>
      </c>
      <c s="72" t="str">
        <f>IF('S.D.PASTE SHEET'!V1815="","",'S.D.PASTE SHEET'!V1815)</f>
        <v/>
      </c>
      <c s="72" t="str">
        <f>IF('S.D.PASTE SHEET'!W1815="","",'S.D.PASTE SHEET'!W1815)</f>
        <v/>
      </c>
      <c s="72" t="str">
        <f>IF('S.D.PASTE SHEET'!X1815="","",'S.D.PASTE SHEET'!X1815)</f>
        <v/>
      </c>
      <c s="72" t="str">
        <f>IF('S.D.PASTE SHEET'!Y1815="","",'S.D.PASTE SHEET'!Y1815)</f>
        <v/>
      </c>
      <c s="72" t="str">
        <f>IF('S.D.PASTE SHEET'!Z1815="","",'S.D.PASTE SHEET'!Z1815)</f>
        <v/>
      </c>
      <c s="72" t="str">
        <f>IF('S.D.PASTE SHEET'!AA1815="","",'S.D.PASTE SHEET'!AA1815)</f>
        <v/>
      </c>
      <c s="72" t="str">
        <f>IF('S.D.PASTE SHEET'!AB1815="","",'S.D.PASTE SHEET'!AB1815)</f>
        <v/>
      </c>
      <c s="72" t="str">
        <f>IF('S.D.PASTE SHEET'!AC1815="","",'S.D.PASTE SHEET'!AC1815)</f>
        <v/>
      </c>
      <c s="72" t="str">
        <f>IF('S.D.PASTE SHEET'!AD1815="","",'S.D.PASTE SHEET'!AD1815)</f>
        <v/>
      </c>
      <c s="74"/>
      <c s="70" t="str">
        <f>IF(AK1815="","",IF(AK1815&gt;0,COUNT($AG$2:AG1815),""))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IF(BC1815="","",IF(BC1815&gt;0,COUNT($AY$2:AY1815),""))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6" spans="1:157" ht="15.75" customHeight="1">
      <c r="A1816" s="72" t="str">
        <f>IF('S.D.PASTE SHEET'!A1816="","",'S.D.PASTE SHEET'!A1816)</f>
        <v/>
      </c>
      <c s="72" t="str">
        <f>IF('S.D.PASTE SHEET'!B1816="","",'S.D.PASTE SHEET'!B1816)</f>
        <v/>
      </c>
      <c s="72" t="str">
        <f>IF('S.D.PASTE SHEET'!C1816="","",'S.D.PASTE SHEET'!C1816)</f>
        <v/>
      </c>
      <c s="73" t="str">
        <f>IF('S.D.PASTE SHEET'!D1816="","",'S.D.PASTE SHEET'!D1816)</f>
        <v/>
      </c>
      <c s="72" t="str">
        <f>IF('S.D.PASTE SHEET'!E1816="","",UPPER('S.D.PASTE SHEET'!E1816))</f>
        <v/>
      </c>
      <c s="72" t="str">
        <f>IF('S.D.PASTE SHEET'!F1816="","",'S.D.PASTE SHEET'!F1816)</f>
        <v/>
      </c>
      <c s="72" t="str">
        <f>IF('S.D.PASTE SHEET'!G1816="","",UPPER('S.D.PASTE SHEET'!G1816))</f>
        <v/>
      </c>
      <c s="72" t="str">
        <f>IF('S.D.PASTE SHEET'!H1816="","",UPPER('S.D.PASTE SHEET'!H1816))</f>
        <v/>
      </c>
      <c s="72" t="str">
        <f>IF('S.D.PASTE SHEET'!I1816="","",'S.D.PASTE SHEET'!I1816)</f>
        <v/>
      </c>
      <c s="73" t="str">
        <f>IF('S.D.PASTE SHEET'!J1816="","",'S.D.PASTE SHEET'!J1816)</f>
        <v/>
      </c>
      <c s="72" t="str">
        <f>IF('S.D.PASTE SHEET'!K1816="","",'S.D.PASTE SHEET'!K1816)</f>
        <v/>
      </c>
      <c s="72" t="str">
        <f>IF('S.D.PASTE SHEET'!L1816="","",'S.D.PASTE SHEET'!L1816)</f>
        <v/>
      </c>
      <c s="72" t="str">
        <f>IF('S.D.PASTE SHEET'!M1816="","",'S.D.PASTE SHEET'!M1816)</f>
        <v/>
      </c>
      <c s="72" t="str">
        <f>IF('S.D.PASTE SHEET'!N1816="","",'S.D.PASTE SHEET'!N1816)</f>
        <v/>
      </c>
      <c s="72" t="str">
        <f>IF('S.D.PASTE SHEET'!O1816="","",'S.D.PASTE SHEET'!O1816)</f>
        <v/>
      </c>
      <c s="72" t="str">
        <f>IF('S.D.PASTE SHEET'!P1816="","",'S.D.PASTE SHEET'!P1816)</f>
        <v/>
      </c>
      <c s="72" t="str">
        <f>IF('S.D.PASTE SHEET'!Q1816="","",'S.D.PASTE SHEET'!Q1816)</f>
        <v/>
      </c>
      <c s="72" t="str">
        <f>IF('S.D.PASTE SHEET'!R1816="","",'S.D.PASTE SHEET'!R1816)</f>
        <v/>
      </c>
      <c s="72" t="str">
        <f>IF('S.D.PASTE SHEET'!S1816="","",'S.D.PASTE SHEET'!S1816)</f>
        <v/>
      </c>
      <c s="72" t="str">
        <f>IF('S.D.PASTE SHEET'!T1816="","",'S.D.PASTE SHEET'!T1816)</f>
        <v/>
      </c>
      <c s="72" t="str">
        <f>IF('S.D.PASTE SHEET'!U1816="","",'S.D.PASTE SHEET'!U1816)</f>
        <v/>
      </c>
      <c s="72" t="str">
        <f>IF('S.D.PASTE SHEET'!V1816="","",'S.D.PASTE SHEET'!V1816)</f>
        <v/>
      </c>
      <c s="72" t="str">
        <f>IF('S.D.PASTE SHEET'!W1816="","",'S.D.PASTE SHEET'!W1816)</f>
        <v/>
      </c>
      <c s="72" t="str">
        <f>IF('S.D.PASTE SHEET'!X1816="","",'S.D.PASTE SHEET'!X1816)</f>
        <v/>
      </c>
      <c s="72" t="str">
        <f>IF('S.D.PASTE SHEET'!Y1816="","",'S.D.PASTE SHEET'!Y1816)</f>
        <v/>
      </c>
      <c s="72" t="str">
        <f>IF('S.D.PASTE SHEET'!Z1816="","",'S.D.PASTE SHEET'!Z1816)</f>
        <v/>
      </c>
      <c s="72" t="str">
        <f>IF('S.D.PASTE SHEET'!AA1816="","",'S.D.PASTE SHEET'!AA1816)</f>
        <v/>
      </c>
      <c s="72" t="str">
        <f>IF('S.D.PASTE SHEET'!AB1816="","",'S.D.PASTE SHEET'!AB1816)</f>
        <v/>
      </c>
      <c s="72" t="str">
        <f>IF('S.D.PASTE SHEET'!AC1816="","",'S.D.PASTE SHEET'!AC1816)</f>
        <v/>
      </c>
      <c s="72" t="str">
        <f>IF('S.D.PASTE SHEET'!AD1816="","",'S.D.PASTE SHEET'!AD1816)</f>
        <v/>
      </c>
      <c s="74"/>
      <c s="70" t="str">
        <f>IF(AK1816="","",IF(AK1816&gt;0,COUNT($AG$2:AG1816),""))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IF(BC1816="","",IF(BC1816&gt;0,COUNT($AY$2:AY1816),""))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7" spans="1:157" ht="15.75" customHeight="1">
      <c r="A1817" s="72" t="str">
        <f>IF('S.D.PASTE SHEET'!A1817="","",'S.D.PASTE SHEET'!A1817)</f>
        <v/>
      </c>
      <c s="72" t="str">
        <f>IF('S.D.PASTE SHEET'!B1817="","",'S.D.PASTE SHEET'!B1817)</f>
        <v/>
      </c>
      <c s="72" t="str">
        <f>IF('S.D.PASTE SHEET'!C1817="","",'S.D.PASTE SHEET'!C1817)</f>
        <v/>
      </c>
      <c s="73" t="str">
        <f>IF('S.D.PASTE SHEET'!D1817="","",'S.D.PASTE SHEET'!D1817)</f>
        <v/>
      </c>
      <c s="72" t="str">
        <f>IF('S.D.PASTE SHEET'!E1817="","",UPPER('S.D.PASTE SHEET'!E1817))</f>
        <v/>
      </c>
      <c s="72" t="str">
        <f>IF('S.D.PASTE SHEET'!F1817="","",'S.D.PASTE SHEET'!F1817)</f>
        <v/>
      </c>
      <c s="72" t="str">
        <f>IF('S.D.PASTE SHEET'!G1817="","",UPPER('S.D.PASTE SHEET'!G1817))</f>
        <v/>
      </c>
      <c s="72" t="str">
        <f>IF('S.D.PASTE SHEET'!H1817="","",UPPER('S.D.PASTE SHEET'!H1817))</f>
        <v/>
      </c>
      <c s="72" t="str">
        <f>IF('S.D.PASTE SHEET'!I1817="","",'S.D.PASTE SHEET'!I1817)</f>
        <v/>
      </c>
      <c s="73" t="str">
        <f>IF('S.D.PASTE SHEET'!J1817="","",'S.D.PASTE SHEET'!J1817)</f>
        <v/>
      </c>
      <c s="72" t="str">
        <f>IF('S.D.PASTE SHEET'!K1817="","",'S.D.PASTE SHEET'!K1817)</f>
        <v/>
      </c>
      <c s="72" t="str">
        <f>IF('S.D.PASTE SHEET'!L1817="","",'S.D.PASTE SHEET'!L1817)</f>
        <v/>
      </c>
      <c s="72" t="str">
        <f>IF('S.D.PASTE SHEET'!M1817="","",'S.D.PASTE SHEET'!M1817)</f>
        <v/>
      </c>
      <c s="72" t="str">
        <f>IF('S.D.PASTE SHEET'!N1817="","",'S.D.PASTE SHEET'!N1817)</f>
        <v/>
      </c>
      <c s="72" t="str">
        <f>IF('S.D.PASTE SHEET'!O1817="","",'S.D.PASTE SHEET'!O1817)</f>
        <v/>
      </c>
      <c s="72" t="str">
        <f>IF('S.D.PASTE SHEET'!P1817="","",'S.D.PASTE SHEET'!P1817)</f>
        <v/>
      </c>
      <c s="72" t="str">
        <f>IF('S.D.PASTE SHEET'!Q1817="","",'S.D.PASTE SHEET'!Q1817)</f>
        <v/>
      </c>
      <c s="72" t="str">
        <f>IF('S.D.PASTE SHEET'!R1817="","",'S.D.PASTE SHEET'!R1817)</f>
        <v/>
      </c>
      <c s="72" t="str">
        <f>IF('S.D.PASTE SHEET'!S1817="","",'S.D.PASTE SHEET'!S1817)</f>
        <v/>
      </c>
      <c s="72" t="str">
        <f>IF('S.D.PASTE SHEET'!T1817="","",'S.D.PASTE SHEET'!T1817)</f>
        <v/>
      </c>
      <c s="72" t="str">
        <f>IF('S.D.PASTE SHEET'!U1817="","",'S.D.PASTE SHEET'!U1817)</f>
        <v/>
      </c>
      <c s="72" t="str">
        <f>IF('S.D.PASTE SHEET'!V1817="","",'S.D.PASTE SHEET'!V1817)</f>
        <v/>
      </c>
      <c s="72" t="str">
        <f>IF('S.D.PASTE SHEET'!W1817="","",'S.D.PASTE SHEET'!W1817)</f>
        <v/>
      </c>
      <c s="72" t="str">
        <f>IF('S.D.PASTE SHEET'!X1817="","",'S.D.PASTE SHEET'!X1817)</f>
        <v/>
      </c>
      <c s="72" t="str">
        <f>IF('S.D.PASTE SHEET'!Y1817="","",'S.D.PASTE SHEET'!Y1817)</f>
        <v/>
      </c>
      <c s="72" t="str">
        <f>IF('S.D.PASTE SHEET'!Z1817="","",'S.D.PASTE SHEET'!Z1817)</f>
        <v/>
      </c>
      <c s="72" t="str">
        <f>IF('S.D.PASTE SHEET'!AA1817="","",'S.D.PASTE SHEET'!AA1817)</f>
        <v/>
      </c>
      <c s="72" t="str">
        <f>IF('S.D.PASTE SHEET'!AB1817="","",'S.D.PASTE SHEET'!AB1817)</f>
        <v/>
      </c>
      <c s="72" t="str">
        <f>IF('S.D.PASTE SHEET'!AC1817="","",'S.D.PASTE SHEET'!AC1817)</f>
        <v/>
      </c>
      <c s="72" t="str">
        <f>IF('S.D.PASTE SHEET'!AD1817="","",'S.D.PASTE SHEET'!AD1817)</f>
        <v/>
      </c>
      <c s="74"/>
      <c s="70" t="str">
        <f>IF(AK1817="","",IF(AK1817&gt;0,COUNT($AG$2:AG1817),""))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IF(BC1817="","",IF(BC1817&gt;0,COUNT($AY$2:AY1817),""))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8" spans="1:157" ht="15.75" customHeight="1">
      <c r="A1818" s="72" t="str">
        <f>IF('S.D.PASTE SHEET'!A1818="","",'S.D.PASTE SHEET'!A1818)</f>
        <v/>
      </c>
      <c s="72" t="str">
        <f>IF('S.D.PASTE SHEET'!B1818="","",'S.D.PASTE SHEET'!B1818)</f>
        <v/>
      </c>
      <c s="72" t="str">
        <f>IF('S.D.PASTE SHEET'!C1818="","",'S.D.PASTE SHEET'!C1818)</f>
        <v/>
      </c>
      <c s="73" t="str">
        <f>IF('S.D.PASTE SHEET'!D1818="","",'S.D.PASTE SHEET'!D1818)</f>
        <v/>
      </c>
      <c s="72" t="str">
        <f>IF('S.D.PASTE SHEET'!E1818="","",UPPER('S.D.PASTE SHEET'!E1818))</f>
        <v/>
      </c>
      <c s="72" t="str">
        <f>IF('S.D.PASTE SHEET'!F1818="","",'S.D.PASTE SHEET'!F1818)</f>
        <v/>
      </c>
      <c s="72" t="str">
        <f>IF('S.D.PASTE SHEET'!G1818="","",UPPER('S.D.PASTE SHEET'!G1818))</f>
        <v/>
      </c>
      <c s="72" t="str">
        <f>IF('S.D.PASTE SHEET'!H1818="","",UPPER('S.D.PASTE SHEET'!H1818))</f>
        <v/>
      </c>
      <c s="72" t="str">
        <f>IF('S.D.PASTE SHEET'!I1818="","",'S.D.PASTE SHEET'!I1818)</f>
        <v/>
      </c>
      <c s="73" t="str">
        <f>IF('S.D.PASTE SHEET'!J1818="","",'S.D.PASTE SHEET'!J1818)</f>
        <v/>
      </c>
      <c s="72" t="str">
        <f>IF('S.D.PASTE SHEET'!K1818="","",'S.D.PASTE SHEET'!K1818)</f>
        <v/>
      </c>
      <c s="72" t="str">
        <f>IF('S.D.PASTE SHEET'!L1818="","",'S.D.PASTE SHEET'!L1818)</f>
        <v/>
      </c>
      <c s="72" t="str">
        <f>IF('S.D.PASTE SHEET'!M1818="","",'S.D.PASTE SHEET'!M1818)</f>
        <v/>
      </c>
      <c s="72" t="str">
        <f>IF('S.D.PASTE SHEET'!N1818="","",'S.D.PASTE SHEET'!N1818)</f>
        <v/>
      </c>
      <c s="72" t="str">
        <f>IF('S.D.PASTE SHEET'!O1818="","",'S.D.PASTE SHEET'!O1818)</f>
        <v/>
      </c>
      <c s="72" t="str">
        <f>IF('S.D.PASTE SHEET'!P1818="","",'S.D.PASTE SHEET'!P1818)</f>
        <v/>
      </c>
      <c s="72" t="str">
        <f>IF('S.D.PASTE SHEET'!Q1818="","",'S.D.PASTE SHEET'!Q1818)</f>
        <v/>
      </c>
      <c s="72" t="str">
        <f>IF('S.D.PASTE SHEET'!R1818="","",'S.D.PASTE SHEET'!R1818)</f>
        <v/>
      </c>
      <c s="72" t="str">
        <f>IF('S.D.PASTE SHEET'!S1818="","",'S.D.PASTE SHEET'!S1818)</f>
        <v/>
      </c>
      <c s="72" t="str">
        <f>IF('S.D.PASTE SHEET'!T1818="","",'S.D.PASTE SHEET'!T1818)</f>
        <v/>
      </c>
      <c s="72" t="str">
        <f>IF('S.D.PASTE SHEET'!U1818="","",'S.D.PASTE SHEET'!U1818)</f>
        <v/>
      </c>
      <c s="72" t="str">
        <f>IF('S.D.PASTE SHEET'!V1818="","",'S.D.PASTE SHEET'!V1818)</f>
        <v/>
      </c>
      <c s="72" t="str">
        <f>IF('S.D.PASTE SHEET'!W1818="","",'S.D.PASTE SHEET'!W1818)</f>
        <v/>
      </c>
      <c s="72" t="str">
        <f>IF('S.D.PASTE SHEET'!X1818="","",'S.D.PASTE SHEET'!X1818)</f>
        <v/>
      </c>
      <c s="72" t="str">
        <f>IF('S.D.PASTE SHEET'!Y1818="","",'S.D.PASTE SHEET'!Y1818)</f>
        <v/>
      </c>
      <c s="72" t="str">
        <f>IF('S.D.PASTE SHEET'!Z1818="","",'S.D.PASTE SHEET'!Z1818)</f>
        <v/>
      </c>
      <c s="72" t="str">
        <f>IF('S.D.PASTE SHEET'!AA1818="","",'S.D.PASTE SHEET'!AA1818)</f>
        <v/>
      </c>
      <c s="72" t="str">
        <f>IF('S.D.PASTE SHEET'!AB1818="","",'S.D.PASTE SHEET'!AB1818)</f>
        <v/>
      </c>
      <c s="72" t="str">
        <f>IF('S.D.PASTE SHEET'!AC1818="","",'S.D.PASTE SHEET'!AC1818)</f>
        <v/>
      </c>
      <c s="72" t="str">
        <f>IF('S.D.PASTE SHEET'!AD1818="","",'S.D.PASTE SHEET'!AD1818)</f>
        <v/>
      </c>
      <c s="74"/>
      <c s="70" t="str">
        <f>IF(AK1818="","",IF(AK1818&gt;0,COUNT($AG$2:AG1818),""))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IF(BC1818="","",IF(BC1818&gt;0,COUNT($AY$2:AY1818),""))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19" spans="1:157" ht="15.75" customHeight="1">
      <c r="A1819" s="72" t="str">
        <f>IF('S.D.PASTE SHEET'!A1819="","",'S.D.PASTE SHEET'!A1819)</f>
        <v/>
      </c>
      <c s="72" t="str">
        <f>IF('S.D.PASTE SHEET'!B1819="","",'S.D.PASTE SHEET'!B1819)</f>
        <v/>
      </c>
      <c s="72" t="str">
        <f>IF('S.D.PASTE SHEET'!C1819="","",'S.D.PASTE SHEET'!C1819)</f>
        <v/>
      </c>
      <c s="73" t="str">
        <f>IF('S.D.PASTE SHEET'!D1819="","",'S.D.PASTE SHEET'!D1819)</f>
        <v/>
      </c>
      <c s="72" t="str">
        <f>IF('S.D.PASTE SHEET'!E1819="","",UPPER('S.D.PASTE SHEET'!E1819))</f>
        <v/>
      </c>
      <c s="72" t="str">
        <f>IF('S.D.PASTE SHEET'!F1819="","",'S.D.PASTE SHEET'!F1819)</f>
        <v/>
      </c>
      <c s="72" t="str">
        <f>IF('S.D.PASTE SHEET'!G1819="","",UPPER('S.D.PASTE SHEET'!G1819))</f>
        <v/>
      </c>
      <c s="72" t="str">
        <f>IF('S.D.PASTE SHEET'!H1819="","",UPPER('S.D.PASTE SHEET'!H1819))</f>
        <v/>
      </c>
      <c s="72" t="str">
        <f>IF('S.D.PASTE SHEET'!I1819="","",'S.D.PASTE SHEET'!I1819)</f>
        <v/>
      </c>
      <c s="73" t="str">
        <f>IF('S.D.PASTE SHEET'!J1819="","",'S.D.PASTE SHEET'!J1819)</f>
        <v/>
      </c>
      <c s="72" t="str">
        <f>IF('S.D.PASTE SHEET'!K1819="","",'S.D.PASTE SHEET'!K1819)</f>
        <v/>
      </c>
      <c s="72" t="str">
        <f>IF('S.D.PASTE SHEET'!L1819="","",'S.D.PASTE SHEET'!L1819)</f>
        <v/>
      </c>
      <c s="72" t="str">
        <f>IF('S.D.PASTE SHEET'!M1819="","",'S.D.PASTE SHEET'!M1819)</f>
        <v/>
      </c>
      <c s="72" t="str">
        <f>IF('S.D.PASTE SHEET'!N1819="","",'S.D.PASTE SHEET'!N1819)</f>
        <v/>
      </c>
      <c s="72" t="str">
        <f>IF('S.D.PASTE SHEET'!O1819="","",'S.D.PASTE SHEET'!O1819)</f>
        <v/>
      </c>
      <c s="72" t="str">
        <f>IF('S.D.PASTE SHEET'!P1819="","",'S.D.PASTE SHEET'!P1819)</f>
        <v/>
      </c>
      <c s="72" t="str">
        <f>IF('S.D.PASTE SHEET'!Q1819="","",'S.D.PASTE SHEET'!Q1819)</f>
        <v/>
      </c>
      <c s="72" t="str">
        <f>IF('S.D.PASTE SHEET'!R1819="","",'S.D.PASTE SHEET'!R1819)</f>
        <v/>
      </c>
      <c s="72" t="str">
        <f>IF('S.D.PASTE SHEET'!S1819="","",'S.D.PASTE SHEET'!S1819)</f>
        <v/>
      </c>
      <c s="72" t="str">
        <f>IF('S.D.PASTE SHEET'!T1819="","",'S.D.PASTE SHEET'!T1819)</f>
        <v/>
      </c>
      <c s="72" t="str">
        <f>IF('S.D.PASTE SHEET'!U1819="","",'S.D.PASTE SHEET'!U1819)</f>
        <v/>
      </c>
      <c s="72" t="str">
        <f>IF('S.D.PASTE SHEET'!V1819="","",'S.D.PASTE SHEET'!V1819)</f>
        <v/>
      </c>
      <c s="72" t="str">
        <f>IF('S.D.PASTE SHEET'!W1819="","",'S.D.PASTE SHEET'!W1819)</f>
        <v/>
      </c>
      <c s="72" t="str">
        <f>IF('S.D.PASTE SHEET'!X1819="","",'S.D.PASTE SHEET'!X1819)</f>
        <v/>
      </c>
      <c s="72" t="str">
        <f>IF('S.D.PASTE SHEET'!Y1819="","",'S.D.PASTE SHEET'!Y1819)</f>
        <v/>
      </c>
      <c s="72" t="str">
        <f>IF('S.D.PASTE SHEET'!Z1819="","",'S.D.PASTE SHEET'!Z1819)</f>
        <v/>
      </c>
      <c s="72" t="str">
        <f>IF('S.D.PASTE SHEET'!AA1819="","",'S.D.PASTE SHEET'!AA1819)</f>
        <v/>
      </c>
      <c s="72" t="str">
        <f>IF('S.D.PASTE SHEET'!AB1819="","",'S.D.PASTE SHEET'!AB1819)</f>
        <v/>
      </c>
      <c s="72" t="str">
        <f>IF('S.D.PASTE SHEET'!AC1819="","",'S.D.PASTE SHEET'!AC1819)</f>
        <v/>
      </c>
      <c s="72" t="str">
        <f>IF('S.D.PASTE SHEET'!AD1819="","",'S.D.PASTE SHEET'!AD1819)</f>
        <v/>
      </c>
      <c s="74"/>
      <c s="70" t="str">
        <f>IF(AK1819="","",IF(AK1819&gt;0,COUNT($AG$2:AG1819),""))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IF(BC1819="","",IF(BC1819&gt;0,COUNT($AY$2:AY1819),""))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0" spans="1:157" ht="15.75" customHeight="1">
      <c r="A1820" s="72" t="str">
        <f>IF('S.D.PASTE SHEET'!A1820="","",'S.D.PASTE SHEET'!A1820)</f>
        <v/>
      </c>
      <c s="72" t="str">
        <f>IF('S.D.PASTE SHEET'!B1820="","",'S.D.PASTE SHEET'!B1820)</f>
        <v/>
      </c>
      <c s="72" t="str">
        <f>IF('S.D.PASTE SHEET'!C1820="","",'S.D.PASTE SHEET'!C1820)</f>
        <v/>
      </c>
      <c s="73" t="str">
        <f>IF('S.D.PASTE SHEET'!D1820="","",'S.D.PASTE SHEET'!D1820)</f>
        <v/>
      </c>
      <c s="72" t="str">
        <f>IF('S.D.PASTE SHEET'!E1820="","",UPPER('S.D.PASTE SHEET'!E1820))</f>
        <v/>
      </c>
      <c s="72" t="str">
        <f>IF('S.D.PASTE SHEET'!F1820="","",'S.D.PASTE SHEET'!F1820)</f>
        <v/>
      </c>
      <c s="72" t="str">
        <f>IF('S.D.PASTE SHEET'!G1820="","",UPPER('S.D.PASTE SHEET'!G1820))</f>
        <v/>
      </c>
      <c s="72" t="str">
        <f>IF('S.D.PASTE SHEET'!H1820="","",UPPER('S.D.PASTE SHEET'!H1820))</f>
        <v/>
      </c>
      <c s="72" t="str">
        <f>IF('S.D.PASTE SHEET'!I1820="","",'S.D.PASTE SHEET'!I1820)</f>
        <v/>
      </c>
      <c s="73" t="str">
        <f>IF('S.D.PASTE SHEET'!J1820="","",'S.D.PASTE SHEET'!J1820)</f>
        <v/>
      </c>
      <c s="72" t="str">
        <f>IF('S.D.PASTE SHEET'!K1820="","",'S.D.PASTE SHEET'!K1820)</f>
        <v/>
      </c>
      <c s="72" t="str">
        <f>IF('S.D.PASTE SHEET'!L1820="","",'S.D.PASTE SHEET'!L1820)</f>
        <v/>
      </c>
      <c s="72" t="str">
        <f>IF('S.D.PASTE SHEET'!M1820="","",'S.D.PASTE SHEET'!M1820)</f>
        <v/>
      </c>
      <c s="72" t="str">
        <f>IF('S.D.PASTE SHEET'!N1820="","",'S.D.PASTE SHEET'!N1820)</f>
        <v/>
      </c>
      <c s="72" t="str">
        <f>IF('S.D.PASTE SHEET'!O1820="","",'S.D.PASTE SHEET'!O1820)</f>
        <v/>
      </c>
      <c s="72" t="str">
        <f>IF('S.D.PASTE SHEET'!P1820="","",'S.D.PASTE SHEET'!P1820)</f>
        <v/>
      </c>
      <c s="72" t="str">
        <f>IF('S.D.PASTE SHEET'!Q1820="","",'S.D.PASTE SHEET'!Q1820)</f>
        <v/>
      </c>
      <c s="72" t="str">
        <f>IF('S.D.PASTE SHEET'!R1820="","",'S.D.PASTE SHEET'!R1820)</f>
        <v/>
      </c>
      <c s="72" t="str">
        <f>IF('S.D.PASTE SHEET'!S1820="","",'S.D.PASTE SHEET'!S1820)</f>
        <v/>
      </c>
      <c s="72" t="str">
        <f>IF('S.D.PASTE SHEET'!T1820="","",'S.D.PASTE SHEET'!T1820)</f>
        <v/>
      </c>
      <c s="72" t="str">
        <f>IF('S.D.PASTE SHEET'!U1820="","",'S.D.PASTE SHEET'!U1820)</f>
        <v/>
      </c>
      <c s="72" t="str">
        <f>IF('S.D.PASTE SHEET'!V1820="","",'S.D.PASTE SHEET'!V1820)</f>
        <v/>
      </c>
      <c s="72" t="str">
        <f>IF('S.D.PASTE SHEET'!W1820="","",'S.D.PASTE SHEET'!W1820)</f>
        <v/>
      </c>
      <c s="72" t="str">
        <f>IF('S.D.PASTE SHEET'!X1820="","",'S.D.PASTE SHEET'!X1820)</f>
        <v/>
      </c>
      <c s="72" t="str">
        <f>IF('S.D.PASTE SHEET'!Y1820="","",'S.D.PASTE SHEET'!Y1820)</f>
        <v/>
      </c>
      <c s="72" t="str">
        <f>IF('S.D.PASTE SHEET'!Z1820="","",'S.D.PASTE SHEET'!Z1820)</f>
        <v/>
      </c>
      <c s="72" t="str">
        <f>IF('S.D.PASTE SHEET'!AA1820="","",'S.D.PASTE SHEET'!AA1820)</f>
        <v/>
      </c>
      <c s="72" t="str">
        <f>IF('S.D.PASTE SHEET'!AB1820="","",'S.D.PASTE SHEET'!AB1820)</f>
        <v/>
      </c>
      <c s="72" t="str">
        <f>IF('S.D.PASTE SHEET'!AC1820="","",'S.D.PASTE SHEET'!AC1820)</f>
        <v/>
      </c>
      <c s="72" t="str">
        <f>IF('S.D.PASTE SHEET'!AD1820="","",'S.D.PASTE SHEET'!AD1820)</f>
        <v/>
      </c>
      <c s="74"/>
      <c s="70" t="str">
        <f>IF(AK1820="","",IF(AK1820&gt;0,COUNT($AG$2:AG1820),""))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IF(BC1820="","",IF(BC1820&gt;0,COUNT($AY$2:AY1820),""))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1" spans="1:157" ht="15.75" customHeight="1">
      <c r="A1821" s="72" t="str">
        <f>IF('S.D.PASTE SHEET'!A1821="","",'S.D.PASTE SHEET'!A1821)</f>
        <v/>
      </c>
      <c s="72" t="str">
        <f>IF('S.D.PASTE SHEET'!B1821="","",'S.D.PASTE SHEET'!B1821)</f>
        <v/>
      </c>
      <c s="72" t="str">
        <f>IF('S.D.PASTE SHEET'!C1821="","",'S.D.PASTE SHEET'!C1821)</f>
        <v/>
      </c>
      <c s="73" t="str">
        <f>IF('S.D.PASTE SHEET'!D1821="","",'S.D.PASTE SHEET'!D1821)</f>
        <v/>
      </c>
      <c s="72" t="str">
        <f>IF('S.D.PASTE SHEET'!E1821="","",UPPER('S.D.PASTE SHEET'!E1821))</f>
        <v/>
      </c>
      <c s="72" t="str">
        <f>IF('S.D.PASTE SHEET'!F1821="","",'S.D.PASTE SHEET'!F1821)</f>
        <v/>
      </c>
      <c s="72" t="str">
        <f>IF('S.D.PASTE SHEET'!G1821="","",UPPER('S.D.PASTE SHEET'!G1821))</f>
        <v/>
      </c>
      <c s="72" t="str">
        <f>IF('S.D.PASTE SHEET'!H1821="","",UPPER('S.D.PASTE SHEET'!H1821))</f>
        <v/>
      </c>
      <c s="72" t="str">
        <f>IF('S.D.PASTE SHEET'!I1821="","",'S.D.PASTE SHEET'!I1821)</f>
        <v/>
      </c>
      <c s="73" t="str">
        <f>IF('S.D.PASTE SHEET'!J1821="","",'S.D.PASTE SHEET'!J1821)</f>
        <v/>
      </c>
      <c s="72" t="str">
        <f>IF('S.D.PASTE SHEET'!K1821="","",'S.D.PASTE SHEET'!K1821)</f>
        <v/>
      </c>
      <c s="72" t="str">
        <f>IF('S.D.PASTE SHEET'!L1821="","",'S.D.PASTE SHEET'!L1821)</f>
        <v/>
      </c>
      <c s="72" t="str">
        <f>IF('S.D.PASTE SHEET'!M1821="","",'S.D.PASTE SHEET'!M1821)</f>
        <v/>
      </c>
      <c s="72" t="str">
        <f>IF('S.D.PASTE SHEET'!N1821="","",'S.D.PASTE SHEET'!N1821)</f>
        <v/>
      </c>
      <c s="72" t="str">
        <f>IF('S.D.PASTE SHEET'!O1821="","",'S.D.PASTE SHEET'!O1821)</f>
        <v/>
      </c>
      <c s="72" t="str">
        <f>IF('S.D.PASTE SHEET'!P1821="","",'S.D.PASTE SHEET'!P1821)</f>
        <v/>
      </c>
      <c s="72" t="str">
        <f>IF('S.D.PASTE SHEET'!Q1821="","",'S.D.PASTE SHEET'!Q1821)</f>
        <v/>
      </c>
      <c s="72" t="str">
        <f>IF('S.D.PASTE SHEET'!R1821="","",'S.D.PASTE SHEET'!R1821)</f>
        <v/>
      </c>
      <c s="72" t="str">
        <f>IF('S.D.PASTE SHEET'!S1821="","",'S.D.PASTE SHEET'!S1821)</f>
        <v/>
      </c>
      <c s="72" t="str">
        <f>IF('S.D.PASTE SHEET'!T1821="","",'S.D.PASTE SHEET'!T1821)</f>
        <v/>
      </c>
      <c s="72" t="str">
        <f>IF('S.D.PASTE SHEET'!U1821="","",'S.D.PASTE SHEET'!U1821)</f>
        <v/>
      </c>
      <c s="72" t="str">
        <f>IF('S.D.PASTE SHEET'!V1821="","",'S.D.PASTE SHEET'!V1821)</f>
        <v/>
      </c>
      <c s="72" t="str">
        <f>IF('S.D.PASTE SHEET'!W1821="","",'S.D.PASTE SHEET'!W1821)</f>
        <v/>
      </c>
      <c s="72" t="str">
        <f>IF('S.D.PASTE SHEET'!X1821="","",'S.D.PASTE SHEET'!X1821)</f>
        <v/>
      </c>
      <c s="72" t="str">
        <f>IF('S.D.PASTE SHEET'!Y1821="","",'S.D.PASTE SHEET'!Y1821)</f>
        <v/>
      </c>
      <c s="72" t="str">
        <f>IF('S.D.PASTE SHEET'!Z1821="","",'S.D.PASTE SHEET'!Z1821)</f>
        <v/>
      </c>
      <c s="72" t="str">
        <f>IF('S.D.PASTE SHEET'!AA1821="","",'S.D.PASTE SHEET'!AA1821)</f>
        <v/>
      </c>
      <c s="72" t="str">
        <f>IF('S.D.PASTE SHEET'!AB1821="","",'S.D.PASTE SHEET'!AB1821)</f>
        <v/>
      </c>
      <c s="72" t="str">
        <f>IF('S.D.PASTE SHEET'!AC1821="","",'S.D.PASTE SHEET'!AC1821)</f>
        <v/>
      </c>
      <c s="72" t="str">
        <f>IF('S.D.PASTE SHEET'!AD1821="","",'S.D.PASTE SHEET'!AD1821)</f>
        <v/>
      </c>
      <c s="74"/>
      <c s="70" t="str">
        <f>IF(AK1821="","",IF(AK1821&gt;0,COUNT($AG$2:AG1821),""))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IF(BC1821="","",IF(BC1821&gt;0,COUNT($AY$2:AY1821),""))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2" spans="1:157" ht="15.75" customHeight="1">
      <c r="A1822" s="72" t="str">
        <f>IF('S.D.PASTE SHEET'!A1822="","",'S.D.PASTE SHEET'!A1822)</f>
        <v/>
      </c>
      <c s="72" t="str">
        <f>IF('S.D.PASTE SHEET'!B1822="","",'S.D.PASTE SHEET'!B1822)</f>
        <v/>
      </c>
      <c s="72" t="str">
        <f>IF('S.D.PASTE SHEET'!C1822="","",'S.D.PASTE SHEET'!C1822)</f>
        <v/>
      </c>
      <c s="73" t="str">
        <f>IF('S.D.PASTE SHEET'!D1822="","",'S.D.PASTE SHEET'!D1822)</f>
        <v/>
      </c>
      <c s="72" t="str">
        <f>IF('S.D.PASTE SHEET'!E1822="","",UPPER('S.D.PASTE SHEET'!E1822))</f>
        <v/>
      </c>
      <c s="72" t="str">
        <f>IF('S.D.PASTE SHEET'!F1822="","",'S.D.PASTE SHEET'!F1822)</f>
        <v/>
      </c>
      <c s="72" t="str">
        <f>IF('S.D.PASTE SHEET'!G1822="","",UPPER('S.D.PASTE SHEET'!G1822))</f>
        <v/>
      </c>
      <c s="72" t="str">
        <f>IF('S.D.PASTE SHEET'!H1822="","",UPPER('S.D.PASTE SHEET'!H1822))</f>
        <v/>
      </c>
      <c s="72" t="str">
        <f>IF('S.D.PASTE SHEET'!I1822="","",'S.D.PASTE SHEET'!I1822)</f>
        <v/>
      </c>
      <c s="73" t="str">
        <f>IF('S.D.PASTE SHEET'!J1822="","",'S.D.PASTE SHEET'!J1822)</f>
        <v/>
      </c>
      <c s="72" t="str">
        <f>IF('S.D.PASTE SHEET'!K1822="","",'S.D.PASTE SHEET'!K1822)</f>
        <v/>
      </c>
      <c s="72" t="str">
        <f>IF('S.D.PASTE SHEET'!L1822="","",'S.D.PASTE SHEET'!L1822)</f>
        <v/>
      </c>
      <c s="72" t="str">
        <f>IF('S.D.PASTE SHEET'!M1822="","",'S.D.PASTE SHEET'!M1822)</f>
        <v/>
      </c>
      <c s="72" t="str">
        <f>IF('S.D.PASTE SHEET'!N1822="","",'S.D.PASTE SHEET'!N1822)</f>
        <v/>
      </c>
      <c s="72" t="str">
        <f>IF('S.D.PASTE SHEET'!O1822="","",'S.D.PASTE SHEET'!O1822)</f>
        <v/>
      </c>
      <c s="72" t="str">
        <f>IF('S.D.PASTE SHEET'!P1822="","",'S.D.PASTE SHEET'!P1822)</f>
        <v/>
      </c>
      <c s="72" t="str">
        <f>IF('S.D.PASTE SHEET'!Q1822="","",'S.D.PASTE SHEET'!Q1822)</f>
        <v/>
      </c>
      <c s="72" t="str">
        <f>IF('S.D.PASTE SHEET'!R1822="","",'S.D.PASTE SHEET'!R1822)</f>
        <v/>
      </c>
      <c s="72" t="str">
        <f>IF('S.D.PASTE SHEET'!S1822="","",'S.D.PASTE SHEET'!S1822)</f>
        <v/>
      </c>
      <c s="72" t="str">
        <f>IF('S.D.PASTE SHEET'!T1822="","",'S.D.PASTE SHEET'!T1822)</f>
        <v/>
      </c>
      <c s="72" t="str">
        <f>IF('S.D.PASTE SHEET'!U1822="","",'S.D.PASTE SHEET'!U1822)</f>
        <v/>
      </c>
      <c s="72" t="str">
        <f>IF('S.D.PASTE SHEET'!V1822="","",'S.D.PASTE SHEET'!V1822)</f>
        <v/>
      </c>
      <c s="72" t="str">
        <f>IF('S.D.PASTE SHEET'!W1822="","",'S.D.PASTE SHEET'!W1822)</f>
        <v/>
      </c>
      <c s="72" t="str">
        <f>IF('S.D.PASTE SHEET'!X1822="","",'S.D.PASTE SHEET'!X1822)</f>
        <v/>
      </c>
      <c s="72" t="str">
        <f>IF('S.D.PASTE SHEET'!Y1822="","",'S.D.PASTE SHEET'!Y1822)</f>
        <v/>
      </c>
      <c s="72" t="str">
        <f>IF('S.D.PASTE SHEET'!Z1822="","",'S.D.PASTE SHEET'!Z1822)</f>
        <v/>
      </c>
      <c s="72" t="str">
        <f>IF('S.D.PASTE SHEET'!AA1822="","",'S.D.PASTE SHEET'!AA1822)</f>
        <v/>
      </c>
      <c s="72" t="str">
        <f>IF('S.D.PASTE SHEET'!AB1822="","",'S.D.PASTE SHEET'!AB1822)</f>
        <v/>
      </c>
      <c s="72" t="str">
        <f>IF('S.D.PASTE SHEET'!AC1822="","",'S.D.PASTE SHEET'!AC1822)</f>
        <v/>
      </c>
      <c s="72" t="str">
        <f>IF('S.D.PASTE SHEET'!AD1822="","",'S.D.PASTE SHEET'!AD1822)</f>
        <v/>
      </c>
      <c s="74"/>
      <c s="70" t="str">
        <f>IF(AK1822="","",IF(AK1822&gt;0,COUNT($AG$2:AG1822),""))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IF(BC1822="","",IF(BC1822&gt;0,COUNT($AY$2:AY1822),""))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3" spans="1:157" ht="15.75" customHeight="1">
      <c r="A1823" s="72" t="str">
        <f>IF('S.D.PASTE SHEET'!A1823="","",'S.D.PASTE SHEET'!A1823)</f>
        <v/>
      </c>
      <c s="72" t="str">
        <f>IF('S.D.PASTE SHEET'!B1823="","",'S.D.PASTE SHEET'!B1823)</f>
        <v/>
      </c>
      <c s="72" t="str">
        <f>IF('S.D.PASTE SHEET'!C1823="","",'S.D.PASTE SHEET'!C1823)</f>
        <v/>
      </c>
      <c s="73" t="str">
        <f>IF('S.D.PASTE SHEET'!D1823="","",'S.D.PASTE SHEET'!D1823)</f>
        <v/>
      </c>
      <c s="72" t="str">
        <f>IF('S.D.PASTE SHEET'!E1823="","",UPPER('S.D.PASTE SHEET'!E1823))</f>
        <v/>
      </c>
      <c s="72" t="str">
        <f>IF('S.D.PASTE SHEET'!F1823="","",'S.D.PASTE SHEET'!F1823)</f>
        <v/>
      </c>
      <c s="72" t="str">
        <f>IF('S.D.PASTE SHEET'!G1823="","",UPPER('S.D.PASTE SHEET'!G1823))</f>
        <v/>
      </c>
      <c s="72" t="str">
        <f>IF('S.D.PASTE SHEET'!H1823="","",UPPER('S.D.PASTE SHEET'!H1823))</f>
        <v/>
      </c>
      <c s="72" t="str">
        <f>IF('S.D.PASTE SHEET'!I1823="","",'S.D.PASTE SHEET'!I1823)</f>
        <v/>
      </c>
      <c s="73" t="str">
        <f>IF('S.D.PASTE SHEET'!J1823="","",'S.D.PASTE SHEET'!J1823)</f>
        <v/>
      </c>
      <c s="72" t="str">
        <f>IF('S.D.PASTE SHEET'!K1823="","",'S.D.PASTE SHEET'!K1823)</f>
        <v/>
      </c>
      <c s="72" t="str">
        <f>IF('S.D.PASTE SHEET'!L1823="","",'S.D.PASTE SHEET'!L1823)</f>
        <v/>
      </c>
      <c s="72" t="str">
        <f>IF('S.D.PASTE SHEET'!M1823="","",'S.D.PASTE SHEET'!M1823)</f>
        <v/>
      </c>
      <c s="72" t="str">
        <f>IF('S.D.PASTE SHEET'!N1823="","",'S.D.PASTE SHEET'!N1823)</f>
        <v/>
      </c>
      <c s="72" t="str">
        <f>IF('S.D.PASTE SHEET'!O1823="","",'S.D.PASTE SHEET'!O1823)</f>
        <v/>
      </c>
      <c s="72" t="str">
        <f>IF('S.D.PASTE SHEET'!P1823="","",'S.D.PASTE SHEET'!P1823)</f>
        <v/>
      </c>
      <c s="72" t="str">
        <f>IF('S.D.PASTE SHEET'!Q1823="","",'S.D.PASTE SHEET'!Q1823)</f>
        <v/>
      </c>
      <c s="72" t="str">
        <f>IF('S.D.PASTE SHEET'!R1823="","",'S.D.PASTE SHEET'!R1823)</f>
        <v/>
      </c>
      <c s="72" t="str">
        <f>IF('S.D.PASTE SHEET'!S1823="","",'S.D.PASTE SHEET'!S1823)</f>
        <v/>
      </c>
      <c s="72" t="str">
        <f>IF('S.D.PASTE SHEET'!T1823="","",'S.D.PASTE SHEET'!T1823)</f>
        <v/>
      </c>
      <c s="72" t="str">
        <f>IF('S.D.PASTE SHEET'!U1823="","",'S.D.PASTE SHEET'!U1823)</f>
        <v/>
      </c>
      <c s="72" t="str">
        <f>IF('S.D.PASTE SHEET'!V1823="","",'S.D.PASTE SHEET'!V1823)</f>
        <v/>
      </c>
      <c s="72" t="str">
        <f>IF('S.D.PASTE SHEET'!W1823="","",'S.D.PASTE SHEET'!W1823)</f>
        <v/>
      </c>
      <c s="72" t="str">
        <f>IF('S.D.PASTE SHEET'!X1823="","",'S.D.PASTE SHEET'!X1823)</f>
        <v/>
      </c>
      <c s="72" t="str">
        <f>IF('S.D.PASTE SHEET'!Y1823="","",'S.D.PASTE SHEET'!Y1823)</f>
        <v/>
      </c>
      <c s="72" t="str">
        <f>IF('S.D.PASTE SHEET'!Z1823="","",'S.D.PASTE SHEET'!Z1823)</f>
        <v/>
      </c>
      <c s="72" t="str">
        <f>IF('S.D.PASTE SHEET'!AA1823="","",'S.D.PASTE SHEET'!AA1823)</f>
        <v/>
      </c>
      <c s="72" t="str">
        <f>IF('S.D.PASTE SHEET'!AB1823="","",'S.D.PASTE SHEET'!AB1823)</f>
        <v/>
      </c>
      <c s="72" t="str">
        <f>IF('S.D.PASTE SHEET'!AC1823="","",'S.D.PASTE SHEET'!AC1823)</f>
        <v/>
      </c>
      <c s="72" t="str">
        <f>IF('S.D.PASTE SHEET'!AD1823="","",'S.D.PASTE SHEET'!AD1823)</f>
        <v/>
      </c>
      <c s="74"/>
      <c s="70" t="str">
        <f>IF(AK1823="","",IF(AK1823&gt;0,COUNT($AG$2:AG1823),""))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IF(BC1823="","",IF(BC1823&gt;0,COUNT($AY$2:AY1823),""))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4" spans="1:157" ht="15.75" customHeight="1">
      <c r="A1824" s="72" t="str">
        <f>IF('S.D.PASTE SHEET'!A1824="","",'S.D.PASTE SHEET'!A1824)</f>
        <v/>
      </c>
      <c s="72" t="str">
        <f>IF('S.D.PASTE SHEET'!B1824="","",'S.D.PASTE SHEET'!B1824)</f>
        <v/>
      </c>
      <c s="72" t="str">
        <f>IF('S.D.PASTE SHEET'!C1824="","",'S.D.PASTE SHEET'!C1824)</f>
        <v/>
      </c>
      <c s="73" t="str">
        <f>IF('S.D.PASTE SHEET'!D1824="","",'S.D.PASTE SHEET'!D1824)</f>
        <v/>
      </c>
      <c s="72" t="str">
        <f>IF('S.D.PASTE SHEET'!E1824="","",UPPER('S.D.PASTE SHEET'!E1824))</f>
        <v/>
      </c>
      <c s="72" t="str">
        <f>IF('S.D.PASTE SHEET'!F1824="","",'S.D.PASTE SHEET'!F1824)</f>
        <v/>
      </c>
      <c s="72" t="str">
        <f>IF('S.D.PASTE SHEET'!G1824="","",UPPER('S.D.PASTE SHEET'!G1824))</f>
        <v/>
      </c>
      <c s="72" t="str">
        <f>IF('S.D.PASTE SHEET'!H1824="","",UPPER('S.D.PASTE SHEET'!H1824))</f>
        <v/>
      </c>
      <c s="72" t="str">
        <f>IF('S.D.PASTE SHEET'!I1824="","",'S.D.PASTE SHEET'!I1824)</f>
        <v/>
      </c>
      <c s="73" t="str">
        <f>IF('S.D.PASTE SHEET'!J1824="","",'S.D.PASTE SHEET'!J1824)</f>
        <v/>
      </c>
      <c s="72" t="str">
        <f>IF('S.D.PASTE SHEET'!K1824="","",'S.D.PASTE SHEET'!K1824)</f>
        <v/>
      </c>
      <c s="72" t="str">
        <f>IF('S.D.PASTE SHEET'!L1824="","",'S.D.PASTE SHEET'!L1824)</f>
        <v/>
      </c>
      <c s="72" t="str">
        <f>IF('S.D.PASTE SHEET'!M1824="","",'S.D.PASTE SHEET'!M1824)</f>
        <v/>
      </c>
      <c s="72" t="str">
        <f>IF('S.D.PASTE SHEET'!N1824="","",'S.D.PASTE SHEET'!N1824)</f>
        <v/>
      </c>
      <c s="72" t="str">
        <f>IF('S.D.PASTE SHEET'!O1824="","",'S.D.PASTE SHEET'!O1824)</f>
        <v/>
      </c>
      <c s="72" t="str">
        <f>IF('S.D.PASTE SHEET'!P1824="","",'S.D.PASTE SHEET'!P1824)</f>
        <v/>
      </c>
      <c s="72" t="str">
        <f>IF('S.D.PASTE SHEET'!Q1824="","",'S.D.PASTE SHEET'!Q1824)</f>
        <v/>
      </c>
      <c s="72" t="str">
        <f>IF('S.D.PASTE SHEET'!R1824="","",'S.D.PASTE SHEET'!R1824)</f>
        <v/>
      </c>
      <c s="72" t="str">
        <f>IF('S.D.PASTE SHEET'!S1824="","",'S.D.PASTE SHEET'!S1824)</f>
        <v/>
      </c>
      <c s="72" t="str">
        <f>IF('S.D.PASTE SHEET'!T1824="","",'S.D.PASTE SHEET'!T1824)</f>
        <v/>
      </c>
      <c s="72" t="str">
        <f>IF('S.D.PASTE SHEET'!U1824="","",'S.D.PASTE SHEET'!U1824)</f>
        <v/>
      </c>
      <c s="72" t="str">
        <f>IF('S.D.PASTE SHEET'!V1824="","",'S.D.PASTE SHEET'!V1824)</f>
        <v/>
      </c>
      <c s="72" t="str">
        <f>IF('S.D.PASTE SHEET'!W1824="","",'S.D.PASTE SHEET'!W1824)</f>
        <v/>
      </c>
      <c s="72" t="str">
        <f>IF('S.D.PASTE SHEET'!X1824="","",'S.D.PASTE SHEET'!X1824)</f>
        <v/>
      </c>
      <c s="72" t="str">
        <f>IF('S.D.PASTE SHEET'!Y1824="","",'S.D.PASTE SHEET'!Y1824)</f>
        <v/>
      </c>
      <c s="72" t="str">
        <f>IF('S.D.PASTE SHEET'!Z1824="","",'S.D.PASTE SHEET'!Z1824)</f>
        <v/>
      </c>
      <c s="72" t="str">
        <f>IF('S.D.PASTE SHEET'!AA1824="","",'S.D.PASTE SHEET'!AA1824)</f>
        <v/>
      </c>
      <c s="72" t="str">
        <f>IF('S.D.PASTE SHEET'!AB1824="","",'S.D.PASTE SHEET'!AB1824)</f>
        <v/>
      </c>
      <c s="72" t="str">
        <f>IF('S.D.PASTE SHEET'!AC1824="","",'S.D.PASTE SHEET'!AC1824)</f>
        <v/>
      </c>
      <c s="72" t="str">
        <f>IF('S.D.PASTE SHEET'!AD1824="","",'S.D.PASTE SHEET'!AD1824)</f>
        <v/>
      </c>
      <c s="74"/>
      <c s="70" t="str">
        <f>IF(AK1824="","",IF(AK1824&gt;0,COUNT($AG$2:AG1824),""))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IF(BC1824="","",IF(BC1824&gt;0,COUNT($AY$2:AY1824),""))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5" spans="1:157" ht="15.75" customHeight="1">
      <c r="A1825" s="72" t="str">
        <f>IF('S.D.PASTE SHEET'!A1825="","",'S.D.PASTE SHEET'!A1825)</f>
        <v/>
      </c>
      <c s="72" t="str">
        <f>IF('S.D.PASTE SHEET'!B1825="","",'S.D.PASTE SHEET'!B1825)</f>
        <v/>
      </c>
      <c s="72" t="str">
        <f>IF('S.D.PASTE SHEET'!C1825="","",'S.D.PASTE SHEET'!C1825)</f>
        <v/>
      </c>
      <c s="73" t="str">
        <f>IF('S.D.PASTE SHEET'!D1825="","",'S.D.PASTE SHEET'!D1825)</f>
        <v/>
      </c>
      <c s="72" t="str">
        <f>IF('S.D.PASTE SHEET'!E1825="","",UPPER('S.D.PASTE SHEET'!E1825))</f>
        <v/>
      </c>
      <c s="72" t="str">
        <f>IF('S.D.PASTE SHEET'!F1825="","",'S.D.PASTE SHEET'!F1825)</f>
        <v/>
      </c>
      <c s="72" t="str">
        <f>IF('S.D.PASTE SHEET'!G1825="","",UPPER('S.D.PASTE SHEET'!G1825))</f>
        <v/>
      </c>
      <c s="72" t="str">
        <f>IF('S.D.PASTE SHEET'!H1825="","",UPPER('S.D.PASTE SHEET'!H1825))</f>
        <v/>
      </c>
      <c s="72" t="str">
        <f>IF('S.D.PASTE SHEET'!I1825="","",'S.D.PASTE SHEET'!I1825)</f>
        <v/>
      </c>
      <c s="73" t="str">
        <f>IF('S.D.PASTE SHEET'!J1825="","",'S.D.PASTE SHEET'!J1825)</f>
        <v/>
      </c>
      <c s="72" t="str">
        <f>IF('S.D.PASTE SHEET'!K1825="","",'S.D.PASTE SHEET'!K1825)</f>
        <v/>
      </c>
      <c s="72" t="str">
        <f>IF('S.D.PASTE SHEET'!L1825="","",'S.D.PASTE SHEET'!L1825)</f>
        <v/>
      </c>
      <c s="72" t="str">
        <f>IF('S.D.PASTE SHEET'!M1825="","",'S.D.PASTE SHEET'!M1825)</f>
        <v/>
      </c>
      <c s="72" t="str">
        <f>IF('S.D.PASTE SHEET'!N1825="","",'S.D.PASTE SHEET'!N1825)</f>
        <v/>
      </c>
      <c s="72" t="str">
        <f>IF('S.D.PASTE SHEET'!O1825="","",'S.D.PASTE SHEET'!O1825)</f>
        <v/>
      </c>
      <c s="72" t="str">
        <f>IF('S.D.PASTE SHEET'!P1825="","",'S.D.PASTE SHEET'!P1825)</f>
        <v/>
      </c>
      <c s="72" t="str">
        <f>IF('S.D.PASTE SHEET'!Q1825="","",'S.D.PASTE SHEET'!Q1825)</f>
        <v/>
      </c>
      <c s="72" t="str">
        <f>IF('S.D.PASTE SHEET'!R1825="","",'S.D.PASTE SHEET'!R1825)</f>
        <v/>
      </c>
      <c s="72" t="str">
        <f>IF('S.D.PASTE SHEET'!S1825="","",'S.D.PASTE SHEET'!S1825)</f>
        <v/>
      </c>
      <c s="72" t="str">
        <f>IF('S.D.PASTE SHEET'!T1825="","",'S.D.PASTE SHEET'!T1825)</f>
        <v/>
      </c>
      <c s="72" t="str">
        <f>IF('S.D.PASTE SHEET'!U1825="","",'S.D.PASTE SHEET'!U1825)</f>
        <v/>
      </c>
      <c s="72" t="str">
        <f>IF('S.D.PASTE SHEET'!V1825="","",'S.D.PASTE SHEET'!V1825)</f>
        <v/>
      </c>
      <c s="72" t="str">
        <f>IF('S.D.PASTE SHEET'!W1825="","",'S.D.PASTE SHEET'!W1825)</f>
        <v/>
      </c>
      <c s="72" t="str">
        <f>IF('S.D.PASTE SHEET'!X1825="","",'S.D.PASTE SHEET'!X1825)</f>
        <v/>
      </c>
      <c s="72" t="str">
        <f>IF('S.D.PASTE SHEET'!Y1825="","",'S.D.PASTE SHEET'!Y1825)</f>
        <v/>
      </c>
      <c s="72" t="str">
        <f>IF('S.D.PASTE SHEET'!Z1825="","",'S.D.PASTE SHEET'!Z1825)</f>
        <v/>
      </c>
      <c s="72" t="str">
        <f>IF('S.D.PASTE SHEET'!AA1825="","",'S.D.PASTE SHEET'!AA1825)</f>
        <v/>
      </c>
      <c s="72" t="str">
        <f>IF('S.D.PASTE SHEET'!AB1825="","",'S.D.PASTE SHEET'!AB1825)</f>
        <v/>
      </c>
      <c s="72" t="str">
        <f>IF('S.D.PASTE SHEET'!AC1825="","",'S.D.PASTE SHEET'!AC1825)</f>
        <v/>
      </c>
      <c s="72" t="str">
        <f>IF('S.D.PASTE SHEET'!AD1825="","",'S.D.PASTE SHEET'!AD1825)</f>
        <v/>
      </c>
      <c s="74"/>
      <c s="70" t="str">
        <f>IF(AK1825="","",IF(AK1825&gt;0,COUNT($AG$2:AG1825),""))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IF(BC1825="","",IF(BC1825&gt;0,COUNT($AY$2:AY1825),""))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6" spans="1:157" ht="15.75" customHeight="1">
      <c r="A1826" s="72" t="str">
        <f>IF('S.D.PASTE SHEET'!A1826="","",'S.D.PASTE SHEET'!A1826)</f>
        <v/>
      </c>
      <c s="72" t="str">
        <f>IF('S.D.PASTE SHEET'!B1826="","",'S.D.PASTE SHEET'!B1826)</f>
        <v/>
      </c>
      <c s="72" t="str">
        <f>IF('S.D.PASTE SHEET'!C1826="","",'S.D.PASTE SHEET'!C1826)</f>
        <v/>
      </c>
      <c s="73" t="str">
        <f>IF('S.D.PASTE SHEET'!D1826="","",'S.D.PASTE SHEET'!D1826)</f>
        <v/>
      </c>
      <c s="72" t="str">
        <f>IF('S.D.PASTE SHEET'!E1826="","",UPPER('S.D.PASTE SHEET'!E1826))</f>
        <v/>
      </c>
      <c s="72" t="str">
        <f>IF('S.D.PASTE SHEET'!F1826="","",'S.D.PASTE SHEET'!F1826)</f>
        <v/>
      </c>
      <c s="72" t="str">
        <f>IF('S.D.PASTE SHEET'!G1826="","",UPPER('S.D.PASTE SHEET'!G1826))</f>
        <v/>
      </c>
      <c s="72" t="str">
        <f>IF('S.D.PASTE SHEET'!H1826="","",UPPER('S.D.PASTE SHEET'!H1826))</f>
        <v/>
      </c>
      <c s="72" t="str">
        <f>IF('S.D.PASTE SHEET'!I1826="","",'S.D.PASTE SHEET'!I1826)</f>
        <v/>
      </c>
      <c s="73" t="str">
        <f>IF('S.D.PASTE SHEET'!J1826="","",'S.D.PASTE SHEET'!J1826)</f>
        <v/>
      </c>
      <c s="72" t="str">
        <f>IF('S.D.PASTE SHEET'!K1826="","",'S.D.PASTE SHEET'!K1826)</f>
        <v/>
      </c>
      <c s="72" t="str">
        <f>IF('S.D.PASTE SHEET'!L1826="","",'S.D.PASTE SHEET'!L1826)</f>
        <v/>
      </c>
      <c s="72" t="str">
        <f>IF('S.D.PASTE SHEET'!M1826="","",'S.D.PASTE SHEET'!M1826)</f>
        <v/>
      </c>
      <c s="72" t="str">
        <f>IF('S.D.PASTE SHEET'!N1826="","",'S.D.PASTE SHEET'!N1826)</f>
        <v/>
      </c>
      <c s="72" t="str">
        <f>IF('S.D.PASTE SHEET'!O1826="","",'S.D.PASTE SHEET'!O1826)</f>
        <v/>
      </c>
      <c s="72" t="str">
        <f>IF('S.D.PASTE SHEET'!P1826="","",'S.D.PASTE SHEET'!P1826)</f>
        <v/>
      </c>
      <c s="72" t="str">
        <f>IF('S.D.PASTE SHEET'!Q1826="","",'S.D.PASTE SHEET'!Q1826)</f>
        <v/>
      </c>
      <c s="72" t="str">
        <f>IF('S.D.PASTE SHEET'!R1826="","",'S.D.PASTE SHEET'!R1826)</f>
        <v/>
      </c>
      <c s="72" t="str">
        <f>IF('S.D.PASTE SHEET'!S1826="","",'S.D.PASTE SHEET'!S1826)</f>
        <v/>
      </c>
      <c s="72" t="str">
        <f>IF('S.D.PASTE SHEET'!T1826="","",'S.D.PASTE SHEET'!T1826)</f>
        <v/>
      </c>
      <c s="72" t="str">
        <f>IF('S.D.PASTE SHEET'!U1826="","",'S.D.PASTE SHEET'!U1826)</f>
        <v/>
      </c>
      <c s="72" t="str">
        <f>IF('S.D.PASTE SHEET'!V1826="","",'S.D.PASTE SHEET'!V1826)</f>
        <v/>
      </c>
      <c s="72" t="str">
        <f>IF('S.D.PASTE SHEET'!W1826="","",'S.D.PASTE SHEET'!W1826)</f>
        <v/>
      </c>
      <c s="72" t="str">
        <f>IF('S.D.PASTE SHEET'!X1826="","",'S.D.PASTE SHEET'!X1826)</f>
        <v/>
      </c>
      <c s="72" t="str">
        <f>IF('S.D.PASTE SHEET'!Y1826="","",'S.D.PASTE SHEET'!Y1826)</f>
        <v/>
      </c>
      <c s="72" t="str">
        <f>IF('S.D.PASTE SHEET'!Z1826="","",'S.D.PASTE SHEET'!Z1826)</f>
        <v/>
      </c>
      <c s="72" t="str">
        <f>IF('S.D.PASTE SHEET'!AA1826="","",'S.D.PASTE SHEET'!AA1826)</f>
        <v/>
      </c>
      <c s="72" t="str">
        <f>IF('S.D.PASTE SHEET'!AB1826="","",'S.D.PASTE SHEET'!AB1826)</f>
        <v/>
      </c>
      <c s="72" t="str">
        <f>IF('S.D.PASTE SHEET'!AC1826="","",'S.D.PASTE SHEET'!AC1826)</f>
        <v/>
      </c>
      <c s="72" t="str">
        <f>IF('S.D.PASTE SHEET'!AD1826="","",'S.D.PASTE SHEET'!AD1826)</f>
        <v/>
      </c>
      <c s="74"/>
      <c s="70" t="str">
        <f>IF(AK1826="","",IF(AK1826&gt;0,COUNT($AG$2:AG1826),""))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IF(BC1826="","",IF(BC1826&gt;0,COUNT($AY$2:AY1826),""))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7" spans="1:157" ht="15.75" customHeight="1">
      <c r="A1827" s="72" t="str">
        <f>IF('S.D.PASTE SHEET'!A1827="","",'S.D.PASTE SHEET'!A1827)</f>
        <v/>
      </c>
      <c s="72" t="str">
        <f>IF('S.D.PASTE SHEET'!B1827="","",'S.D.PASTE SHEET'!B1827)</f>
        <v/>
      </c>
      <c s="72" t="str">
        <f>IF('S.D.PASTE SHEET'!C1827="","",'S.D.PASTE SHEET'!C1827)</f>
        <v/>
      </c>
      <c s="73" t="str">
        <f>IF('S.D.PASTE SHEET'!D1827="","",'S.D.PASTE SHEET'!D1827)</f>
        <v/>
      </c>
      <c s="72" t="str">
        <f>IF('S.D.PASTE SHEET'!E1827="","",UPPER('S.D.PASTE SHEET'!E1827))</f>
        <v/>
      </c>
      <c s="72" t="str">
        <f>IF('S.D.PASTE SHEET'!F1827="","",'S.D.PASTE SHEET'!F1827)</f>
        <v/>
      </c>
      <c s="72" t="str">
        <f>IF('S.D.PASTE SHEET'!G1827="","",UPPER('S.D.PASTE SHEET'!G1827))</f>
        <v/>
      </c>
      <c s="72" t="str">
        <f>IF('S.D.PASTE SHEET'!H1827="","",UPPER('S.D.PASTE SHEET'!H1827))</f>
        <v/>
      </c>
      <c s="72" t="str">
        <f>IF('S.D.PASTE SHEET'!I1827="","",'S.D.PASTE SHEET'!I1827)</f>
        <v/>
      </c>
      <c s="73" t="str">
        <f>IF('S.D.PASTE SHEET'!J1827="","",'S.D.PASTE SHEET'!J1827)</f>
        <v/>
      </c>
      <c s="72" t="str">
        <f>IF('S.D.PASTE SHEET'!K1827="","",'S.D.PASTE SHEET'!K1827)</f>
        <v/>
      </c>
      <c s="72" t="str">
        <f>IF('S.D.PASTE SHEET'!L1827="","",'S.D.PASTE SHEET'!L1827)</f>
        <v/>
      </c>
      <c s="72" t="str">
        <f>IF('S.D.PASTE SHEET'!M1827="","",'S.D.PASTE SHEET'!M1827)</f>
        <v/>
      </c>
      <c s="72" t="str">
        <f>IF('S.D.PASTE SHEET'!N1827="","",'S.D.PASTE SHEET'!N1827)</f>
        <v/>
      </c>
      <c s="72" t="str">
        <f>IF('S.D.PASTE SHEET'!O1827="","",'S.D.PASTE SHEET'!O1827)</f>
        <v/>
      </c>
      <c s="72" t="str">
        <f>IF('S.D.PASTE SHEET'!P1827="","",'S.D.PASTE SHEET'!P1827)</f>
        <v/>
      </c>
      <c s="72" t="str">
        <f>IF('S.D.PASTE SHEET'!Q1827="","",'S.D.PASTE SHEET'!Q1827)</f>
        <v/>
      </c>
      <c s="72" t="str">
        <f>IF('S.D.PASTE SHEET'!R1827="","",'S.D.PASTE SHEET'!R1827)</f>
        <v/>
      </c>
      <c s="72" t="str">
        <f>IF('S.D.PASTE SHEET'!S1827="","",'S.D.PASTE SHEET'!S1827)</f>
        <v/>
      </c>
      <c s="72" t="str">
        <f>IF('S.D.PASTE SHEET'!T1827="","",'S.D.PASTE SHEET'!T1827)</f>
        <v/>
      </c>
      <c s="72" t="str">
        <f>IF('S.D.PASTE SHEET'!U1827="","",'S.D.PASTE SHEET'!U1827)</f>
        <v/>
      </c>
      <c s="72" t="str">
        <f>IF('S.D.PASTE SHEET'!V1827="","",'S.D.PASTE SHEET'!V1827)</f>
        <v/>
      </c>
      <c s="72" t="str">
        <f>IF('S.D.PASTE SHEET'!W1827="","",'S.D.PASTE SHEET'!W1827)</f>
        <v/>
      </c>
      <c s="72" t="str">
        <f>IF('S.D.PASTE SHEET'!X1827="","",'S.D.PASTE SHEET'!X1827)</f>
        <v/>
      </c>
      <c s="72" t="str">
        <f>IF('S.D.PASTE SHEET'!Y1827="","",'S.D.PASTE SHEET'!Y1827)</f>
        <v/>
      </c>
      <c s="72" t="str">
        <f>IF('S.D.PASTE SHEET'!Z1827="","",'S.D.PASTE SHEET'!Z1827)</f>
        <v/>
      </c>
      <c s="72" t="str">
        <f>IF('S.D.PASTE SHEET'!AA1827="","",'S.D.PASTE SHEET'!AA1827)</f>
        <v/>
      </c>
      <c s="72" t="str">
        <f>IF('S.D.PASTE SHEET'!AB1827="","",'S.D.PASTE SHEET'!AB1827)</f>
        <v/>
      </c>
      <c s="72" t="str">
        <f>IF('S.D.PASTE SHEET'!AC1827="","",'S.D.PASTE SHEET'!AC1827)</f>
        <v/>
      </c>
      <c s="72" t="str">
        <f>IF('S.D.PASTE SHEET'!AD1827="","",'S.D.PASTE SHEET'!AD1827)</f>
        <v/>
      </c>
      <c s="74"/>
      <c s="70" t="str">
        <f>IF(AK1827="","",IF(AK1827&gt;0,COUNT($AG$2:AG1827),""))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IF(BC1827="","",IF(BC1827&gt;0,COUNT($AY$2:AY1827),""))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8" spans="1:157" ht="15.75" customHeight="1">
      <c r="A1828" s="72" t="str">
        <f>IF('S.D.PASTE SHEET'!A1828="","",'S.D.PASTE SHEET'!A1828)</f>
        <v/>
      </c>
      <c s="72" t="str">
        <f>IF('S.D.PASTE SHEET'!B1828="","",'S.D.PASTE SHEET'!B1828)</f>
        <v/>
      </c>
      <c s="72" t="str">
        <f>IF('S.D.PASTE SHEET'!C1828="","",'S.D.PASTE SHEET'!C1828)</f>
        <v/>
      </c>
      <c s="73" t="str">
        <f>IF('S.D.PASTE SHEET'!D1828="","",'S.D.PASTE SHEET'!D1828)</f>
        <v/>
      </c>
      <c s="72" t="str">
        <f>IF('S.D.PASTE SHEET'!E1828="","",UPPER('S.D.PASTE SHEET'!E1828))</f>
        <v/>
      </c>
      <c s="72" t="str">
        <f>IF('S.D.PASTE SHEET'!F1828="","",'S.D.PASTE SHEET'!F1828)</f>
        <v/>
      </c>
      <c s="72" t="str">
        <f>IF('S.D.PASTE SHEET'!G1828="","",UPPER('S.D.PASTE SHEET'!G1828))</f>
        <v/>
      </c>
      <c s="72" t="str">
        <f>IF('S.D.PASTE SHEET'!H1828="","",UPPER('S.D.PASTE SHEET'!H1828))</f>
        <v/>
      </c>
      <c s="72" t="str">
        <f>IF('S.D.PASTE SHEET'!I1828="","",'S.D.PASTE SHEET'!I1828)</f>
        <v/>
      </c>
      <c s="73" t="str">
        <f>IF('S.D.PASTE SHEET'!J1828="","",'S.D.PASTE SHEET'!J1828)</f>
        <v/>
      </c>
      <c s="72" t="str">
        <f>IF('S.D.PASTE SHEET'!K1828="","",'S.D.PASTE SHEET'!K1828)</f>
        <v/>
      </c>
      <c s="72" t="str">
        <f>IF('S.D.PASTE SHEET'!L1828="","",'S.D.PASTE SHEET'!L1828)</f>
        <v/>
      </c>
      <c s="72" t="str">
        <f>IF('S.D.PASTE SHEET'!M1828="","",'S.D.PASTE SHEET'!M1828)</f>
        <v/>
      </c>
      <c s="72" t="str">
        <f>IF('S.D.PASTE SHEET'!N1828="","",'S.D.PASTE SHEET'!N1828)</f>
        <v/>
      </c>
      <c s="72" t="str">
        <f>IF('S.D.PASTE SHEET'!O1828="","",'S.D.PASTE SHEET'!O1828)</f>
        <v/>
      </c>
      <c s="72" t="str">
        <f>IF('S.D.PASTE SHEET'!P1828="","",'S.D.PASTE SHEET'!P1828)</f>
        <v/>
      </c>
      <c s="72" t="str">
        <f>IF('S.D.PASTE SHEET'!Q1828="","",'S.D.PASTE SHEET'!Q1828)</f>
        <v/>
      </c>
      <c s="72" t="str">
        <f>IF('S.D.PASTE SHEET'!R1828="","",'S.D.PASTE SHEET'!R1828)</f>
        <v/>
      </c>
      <c s="72" t="str">
        <f>IF('S.D.PASTE SHEET'!S1828="","",'S.D.PASTE SHEET'!S1828)</f>
        <v/>
      </c>
      <c s="72" t="str">
        <f>IF('S.D.PASTE SHEET'!T1828="","",'S.D.PASTE SHEET'!T1828)</f>
        <v/>
      </c>
      <c s="72" t="str">
        <f>IF('S.D.PASTE SHEET'!U1828="","",'S.D.PASTE SHEET'!U1828)</f>
        <v/>
      </c>
      <c s="72" t="str">
        <f>IF('S.D.PASTE SHEET'!V1828="","",'S.D.PASTE SHEET'!V1828)</f>
        <v/>
      </c>
      <c s="72" t="str">
        <f>IF('S.D.PASTE SHEET'!W1828="","",'S.D.PASTE SHEET'!W1828)</f>
        <v/>
      </c>
      <c s="72" t="str">
        <f>IF('S.D.PASTE SHEET'!X1828="","",'S.D.PASTE SHEET'!X1828)</f>
        <v/>
      </c>
      <c s="72" t="str">
        <f>IF('S.D.PASTE SHEET'!Y1828="","",'S.D.PASTE SHEET'!Y1828)</f>
        <v/>
      </c>
      <c s="72" t="str">
        <f>IF('S.D.PASTE SHEET'!Z1828="","",'S.D.PASTE SHEET'!Z1828)</f>
        <v/>
      </c>
      <c s="72" t="str">
        <f>IF('S.D.PASTE SHEET'!AA1828="","",'S.D.PASTE SHEET'!AA1828)</f>
        <v/>
      </c>
      <c s="72" t="str">
        <f>IF('S.D.PASTE SHEET'!AB1828="","",'S.D.PASTE SHEET'!AB1828)</f>
        <v/>
      </c>
      <c s="72" t="str">
        <f>IF('S.D.PASTE SHEET'!AC1828="","",'S.D.PASTE SHEET'!AC1828)</f>
        <v/>
      </c>
      <c s="72" t="str">
        <f>IF('S.D.PASTE SHEET'!AD1828="","",'S.D.PASTE SHEET'!AD1828)</f>
        <v/>
      </c>
      <c s="74"/>
      <c s="70" t="str">
        <f>IF(AK1828="","",IF(AK1828&gt;0,COUNT($AG$2:AG1828),""))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IF(BC1828="","",IF(BC1828&gt;0,COUNT($AY$2:AY1828),""))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29" spans="1:157" ht="15.75" customHeight="1">
      <c r="A1829" s="72" t="str">
        <f>IF('S.D.PASTE SHEET'!A1829="","",'S.D.PASTE SHEET'!A1829)</f>
        <v/>
      </c>
      <c s="72" t="str">
        <f>IF('S.D.PASTE SHEET'!B1829="","",'S.D.PASTE SHEET'!B1829)</f>
        <v/>
      </c>
      <c s="72" t="str">
        <f>IF('S.D.PASTE SHEET'!C1829="","",'S.D.PASTE SHEET'!C1829)</f>
        <v/>
      </c>
      <c s="73" t="str">
        <f>IF('S.D.PASTE SHEET'!D1829="","",'S.D.PASTE SHEET'!D1829)</f>
        <v/>
      </c>
      <c s="72" t="str">
        <f>IF('S.D.PASTE SHEET'!E1829="","",UPPER('S.D.PASTE SHEET'!E1829))</f>
        <v/>
      </c>
      <c s="72" t="str">
        <f>IF('S.D.PASTE SHEET'!F1829="","",'S.D.PASTE SHEET'!F1829)</f>
        <v/>
      </c>
      <c s="72" t="str">
        <f>IF('S.D.PASTE SHEET'!G1829="","",UPPER('S.D.PASTE SHEET'!G1829))</f>
        <v/>
      </c>
      <c s="72" t="str">
        <f>IF('S.D.PASTE SHEET'!H1829="","",UPPER('S.D.PASTE SHEET'!H1829))</f>
        <v/>
      </c>
      <c s="72" t="str">
        <f>IF('S.D.PASTE SHEET'!I1829="","",'S.D.PASTE SHEET'!I1829)</f>
        <v/>
      </c>
      <c s="73" t="str">
        <f>IF('S.D.PASTE SHEET'!J1829="","",'S.D.PASTE SHEET'!J1829)</f>
        <v/>
      </c>
      <c s="72" t="str">
        <f>IF('S.D.PASTE SHEET'!K1829="","",'S.D.PASTE SHEET'!K1829)</f>
        <v/>
      </c>
      <c s="72" t="str">
        <f>IF('S.D.PASTE SHEET'!L1829="","",'S.D.PASTE SHEET'!L1829)</f>
        <v/>
      </c>
      <c s="72" t="str">
        <f>IF('S.D.PASTE SHEET'!M1829="","",'S.D.PASTE SHEET'!M1829)</f>
        <v/>
      </c>
      <c s="72" t="str">
        <f>IF('S.D.PASTE SHEET'!N1829="","",'S.D.PASTE SHEET'!N1829)</f>
        <v/>
      </c>
      <c s="72" t="str">
        <f>IF('S.D.PASTE SHEET'!O1829="","",'S.D.PASTE SHEET'!O1829)</f>
        <v/>
      </c>
      <c s="72" t="str">
        <f>IF('S.D.PASTE SHEET'!P1829="","",'S.D.PASTE SHEET'!P1829)</f>
        <v/>
      </c>
      <c s="72" t="str">
        <f>IF('S.D.PASTE SHEET'!Q1829="","",'S.D.PASTE SHEET'!Q1829)</f>
        <v/>
      </c>
      <c s="72" t="str">
        <f>IF('S.D.PASTE SHEET'!R1829="","",'S.D.PASTE SHEET'!R1829)</f>
        <v/>
      </c>
      <c s="72" t="str">
        <f>IF('S.D.PASTE SHEET'!S1829="","",'S.D.PASTE SHEET'!S1829)</f>
        <v/>
      </c>
      <c s="72" t="str">
        <f>IF('S.D.PASTE SHEET'!T1829="","",'S.D.PASTE SHEET'!T1829)</f>
        <v/>
      </c>
      <c s="72" t="str">
        <f>IF('S.D.PASTE SHEET'!U1829="","",'S.D.PASTE SHEET'!U1829)</f>
        <v/>
      </c>
      <c s="72" t="str">
        <f>IF('S.D.PASTE SHEET'!V1829="","",'S.D.PASTE SHEET'!V1829)</f>
        <v/>
      </c>
      <c s="72" t="str">
        <f>IF('S.D.PASTE SHEET'!W1829="","",'S.D.PASTE SHEET'!W1829)</f>
        <v/>
      </c>
      <c s="72" t="str">
        <f>IF('S.D.PASTE SHEET'!X1829="","",'S.D.PASTE SHEET'!X1829)</f>
        <v/>
      </c>
      <c s="72" t="str">
        <f>IF('S.D.PASTE SHEET'!Y1829="","",'S.D.PASTE SHEET'!Y1829)</f>
        <v/>
      </c>
      <c s="72" t="str">
        <f>IF('S.D.PASTE SHEET'!Z1829="","",'S.D.PASTE SHEET'!Z1829)</f>
        <v/>
      </c>
      <c s="72" t="str">
        <f>IF('S.D.PASTE SHEET'!AA1829="","",'S.D.PASTE SHEET'!AA1829)</f>
        <v/>
      </c>
      <c s="72" t="str">
        <f>IF('S.D.PASTE SHEET'!AB1829="","",'S.D.PASTE SHEET'!AB1829)</f>
        <v/>
      </c>
      <c s="72" t="str">
        <f>IF('S.D.PASTE SHEET'!AC1829="","",'S.D.PASTE SHEET'!AC1829)</f>
        <v/>
      </c>
      <c s="72" t="str">
        <f>IF('S.D.PASTE SHEET'!AD1829="","",'S.D.PASTE SHEET'!AD1829)</f>
        <v/>
      </c>
      <c s="74"/>
      <c s="70" t="str">
        <f>IF(AK1829="","",IF(AK1829&gt;0,COUNT($AG$2:AG1829),""))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IF(BC1829="","",IF(BC1829&gt;0,COUNT($AY$2:AY1829),""))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0" spans="1:157" ht="15.75" customHeight="1">
      <c r="A1830" s="72" t="str">
        <f>IF('S.D.PASTE SHEET'!A1830="","",'S.D.PASTE SHEET'!A1830)</f>
        <v/>
      </c>
      <c s="72" t="str">
        <f>IF('S.D.PASTE SHEET'!B1830="","",'S.D.PASTE SHEET'!B1830)</f>
        <v/>
      </c>
      <c s="72" t="str">
        <f>IF('S.D.PASTE SHEET'!C1830="","",'S.D.PASTE SHEET'!C1830)</f>
        <v/>
      </c>
      <c s="73" t="str">
        <f>IF('S.D.PASTE SHEET'!D1830="","",'S.D.PASTE SHEET'!D1830)</f>
        <v/>
      </c>
      <c s="72" t="str">
        <f>IF('S.D.PASTE SHEET'!E1830="","",UPPER('S.D.PASTE SHEET'!E1830))</f>
        <v/>
      </c>
      <c s="72" t="str">
        <f>IF('S.D.PASTE SHEET'!F1830="","",'S.D.PASTE SHEET'!F1830)</f>
        <v/>
      </c>
      <c s="72" t="str">
        <f>IF('S.D.PASTE SHEET'!G1830="","",UPPER('S.D.PASTE SHEET'!G1830))</f>
        <v/>
      </c>
      <c s="72" t="str">
        <f>IF('S.D.PASTE SHEET'!H1830="","",UPPER('S.D.PASTE SHEET'!H1830))</f>
        <v/>
      </c>
      <c s="72" t="str">
        <f>IF('S.D.PASTE SHEET'!I1830="","",'S.D.PASTE SHEET'!I1830)</f>
        <v/>
      </c>
      <c s="73" t="str">
        <f>IF('S.D.PASTE SHEET'!J1830="","",'S.D.PASTE SHEET'!J1830)</f>
        <v/>
      </c>
      <c s="72" t="str">
        <f>IF('S.D.PASTE SHEET'!K1830="","",'S.D.PASTE SHEET'!K1830)</f>
        <v/>
      </c>
      <c s="72" t="str">
        <f>IF('S.D.PASTE SHEET'!L1830="","",'S.D.PASTE SHEET'!L1830)</f>
        <v/>
      </c>
      <c s="72" t="str">
        <f>IF('S.D.PASTE SHEET'!M1830="","",'S.D.PASTE SHEET'!M1830)</f>
        <v/>
      </c>
      <c s="72" t="str">
        <f>IF('S.D.PASTE SHEET'!N1830="","",'S.D.PASTE SHEET'!N1830)</f>
        <v/>
      </c>
      <c s="72" t="str">
        <f>IF('S.D.PASTE SHEET'!O1830="","",'S.D.PASTE SHEET'!O1830)</f>
        <v/>
      </c>
      <c s="72" t="str">
        <f>IF('S.D.PASTE SHEET'!P1830="","",'S.D.PASTE SHEET'!P1830)</f>
        <v/>
      </c>
      <c s="72" t="str">
        <f>IF('S.D.PASTE SHEET'!Q1830="","",'S.D.PASTE SHEET'!Q1830)</f>
        <v/>
      </c>
      <c s="72" t="str">
        <f>IF('S.D.PASTE SHEET'!R1830="","",'S.D.PASTE SHEET'!R1830)</f>
        <v/>
      </c>
      <c s="72" t="str">
        <f>IF('S.D.PASTE SHEET'!S1830="","",'S.D.PASTE SHEET'!S1830)</f>
        <v/>
      </c>
      <c s="72" t="str">
        <f>IF('S.D.PASTE SHEET'!T1830="","",'S.D.PASTE SHEET'!T1830)</f>
        <v/>
      </c>
      <c s="72" t="str">
        <f>IF('S.D.PASTE SHEET'!U1830="","",'S.D.PASTE SHEET'!U1830)</f>
        <v/>
      </c>
      <c s="72" t="str">
        <f>IF('S.D.PASTE SHEET'!V1830="","",'S.D.PASTE SHEET'!V1830)</f>
        <v/>
      </c>
      <c s="72" t="str">
        <f>IF('S.D.PASTE SHEET'!W1830="","",'S.D.PASTE SHEET'!W1830)</f>
        <v/>
      </c>
      <c s="72" t="str">
        <f>IF('S.D.PASTE SHEET'!X1830="","",'S.D.PASTE SHEET'!X1830)</f>
        <v/>
      </c>
      <c s="72" t="str">
        <f>IF('S.D.PASTE SHEET'!Y1830="","",'S.D.PASTE SHEET'!Y1830)</f>
        <v/>
      </c>
      <c s="72" t="str">
        <f>IF('S.D.PASTE SHEET'!Z1830="","",'S.D.PASTE SHEET'!Z1830)</f>
        <v/>
      </c>
      <c s="72" t="str">
        <f>IF('S.D.PASTE SHEET'!AA1830="","",'S.D.PASTE SHEET'!AA1830)</f>
        <v/>
      </c>
      <c s="72" t="str">
        <f>IF('S.D.PASTE SHEET'!AB1830="","",'S.D.PASTE SHEET'!AB1830)</f>
        <v/>
      </c>
      <c s="72" t="str">
        <f>IF('S.D.PASTE SHEET'!AC1830="","",'S.D.PASTE SHEET'!AC1830)</f>
        <v/>
      </c>
      <c s="72" t="str">
        <f>IF('S.D.PASTE SHEET'!AD1830="","",'S.D.PASTE SHEET'!AD1830)</f>
        <v/>
      </c>
      <c s="74"/>
      <c s="70" t="str">
        <f>IF(AK1830="","",IF(AK1830&gt;0,COUNT($AG$2:AG1830),""))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IF(BC1830="","",IF(BC1830&gt;0,COUNT($AY$2:AY1830),""))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1" spans="1:157" ht="15.75" customHeight="1">
      <c r="A1831" s="72" t="str">
        <f>IF('S.D.PASTE SHEET'!A1831="","",'S.D.PASTE SHEET'!A1831)</f>
        <v/>
      </c>
      <c s="72" t="str">
        <f>IF('S.D.PASTE SHEET'!B1831="","",'S.D.PASTE SHEET'!B1831)</f>
        <v/>
      </c>
      <c s="72" t="str">
        <f>IF('S.D.PASTE SHEET'!C1831="","",'S.D.PASTE SHEET'!C1831)</f>
        <v/>
      </c>
      <c s="73" t="str">
        <f>IF('S.D.PASTE SHEET'!D1831="","",'S.D.PASTE SHEET'!D1831)</f>
        <v/>
      </c>
      <c s="72" t="str">
        <f>IF('S.D.PASTE SHEET'!E1831="","",UPPER('S.D.PASTE SHEET'!E1831))</f>
        <v/>
      </c>
      <c s="72" t="str">
        <f>IF('S.D.PASTE SHEET'!F1831="","",'S.D.PASTE SHEET'!F1831)</f>
        <v/>
      </c>
      <c s="72" t="str">
        <f>IF('S.D.PASTE SHEET'!G1831="","",UPPER('S.D.PASTE SHEET'!G1831))</f>
        <v/>
      </c>
      <c s="72" t="str">
        <f>IF('S.D.PASTE SHEET'!H1831="","",UPPER('S.D.PASTE SHEET'!H1831))</f>
        <v/>
      </c>
      <c s="72" t="str">
        <f>IF('S.D.PASTE SHEET'!I1831="","",'S.D.PASTE SHEET'!I1831)</f>
        <v/>
      </c>
      <c s="73" t="str">
        <f>IF('S.D.PASTE SHEET'!J1831="","",'S.D.PASTE SHEET'!J1831)</f>
        <v/>
      </c>
      <c s="72" t="str">
        <f>IF('S.D.PASTE SHEET'!K1831="","",'S.D.PASTE SHEET'!K1831)</f>
        <v/>
      </c>
      <c s="72" t="str">
        <f>IF('S.D.PASTE SHEET'!L1831="","",'S.D.PASTE SHEET'!L1831)</f>
        <v/>
      </c>
      <c s="72" t="str">
        <f>IF('S.D.PASTE SHEET'!M1831="","",'S.D.PASTE SHEET'!M1831)</f>
        <v/>
      </c>
      <c s="72" t="str">
        <f>IF('S.D.PASTE SHEET'!N1831="","",'S.D.PASTE SHEET'!N1831)</f>
        <v/>
      </c>
      <c s="72" t="str">
        <f>IF('S.D.PASTE SHEET'!O1831="","",'S.D.PASTE SHEET'!O1831)</f>
        <v/>
      </c>
      <c s="72" t="str">
        <f>IF('S.D.PASTE SHEET'!P1831="","",'S.D.PASTE SHEET'!P1831)</f>
        <v/>
      </c>
      <c s="72" t="str">
        <f>IF('S.D.PASTE SHEET'!Q1831="","",'S.D.PASTE SHEET'!Q1831)</f>
        <v/>
      </c>
      <c s="72" t="str">
        <f>IF('S.D.PASTE SHEET'!R1831="","",'S.D.PASTE SHEET'!R1831)</f>
        <v/>
      </c>
      <c s="72" t="str">
        <f>IF('S.D.PASTE SHEET'!S1831="","",'S.D.PASTE SHEET'!S1831)</f>
        <v/>
      </c>
      <c s="72" t="str">
        <f>IF('S.D.PASTE SHEET'!T1831="","",'S.D.PASTE SHEET'!T1831)</f>
        <v/>
      </c>
      <c s="72" t="str">
        <f>IF('S.D.PASTE SHEET'!U1831="","",'S.D.PASTE SHEET'!U1831)</f>
        <v/>
      </c>
      <c s="72" t="str">
        <f>IF('S.D.PASTE SHEET'!V1831="","",'S.D.PASTE SHEET'!V1831)</f>
        <v/>
      </c>
      <c s="72" t="str">
        <f>IF('S.D.PASTE SHEET'!W1831="","",'S.D.PASTE SHEET'!W1831)</f>
        <v/>
      </c>
      <c s="72" t="str">
        <f>IF('S.D.PASTE SHEET'!X1831="","",'S.D.PASTE SHEET'!X1831)</f>
        <v/>
      </c>
      <c s="72" t="str">
        <f>IF('S.D.PASTE SHEET'!Y1831="","",'S.D.PASTE SHEET'!Y1831)</f>
        <v/>
      </c>
      <c s="72" t="str">
        <f>IF('S.D.PASTE SHEET'!Z1831="","",'S.D.PASTE SHEET'!Z1831)</f>
        <v/>
      </c>
      <c s="72" t="str">
        <f>IF('S.D.PASTE SHEET'!AA1831="","",'S.D.PASTE SHEET'!AA1831)</f>
        <v/>
      </c>
      <c s="72" t="str">
        <f>IF('S.D.PASTE SHEET'!AB1831="","",'S.D.PASTE SHEET'!AB1831)</f>
        <v/>
      </c>
      <c s="72" t="str">
        <f>IF('S.D.PASTE SHEET'!AC1831="","",'S.D.PASTE SHEET'!AC1831)</f>
        <v/>
      </c>
      <c s="72" t="str">
        <f>IF('S.D.PASTE SHEET'!AD1831="","",'S.D.PASTE SHEET'!AD1831)</f>
        <v/>
      </c>
      <c s="74"/>
      <c s="70" t="str">
        <f>IF(AK1831="","",IF(AK1831&gt;0,COUNT($AG$2:AG1831),""))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IF(BC1831="","",IF(BC1831&gt;0,COUNT($AY$2:AY1831),""))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2" spans="1:157" ht="15.75" customHeight="1">
      <c r="A1832" s="72" t="str">
        <f>IF('S.D.PASTE SHEET'!A1832="","",'S.D.PASTE SHEET'!A1832)</f>
        <v/>
      </c>
      <c s="72" t="str">
        <f>IF('S.D.PASTE SHEET'!B1832="","",'S.D.PASTE SHEET'!B1832)</f>
        <v/>
      </c>
      <c s="72" t="str">
        <f>IF('S.D.PASTE SHEET'!C1832="","",'S.D.PASTE SHEET'!C1832)</f>
        <v/>
      </c>
      <c s="73" t="str">
        <f>IF('S.D.PASTE SHEET'!D1832="","",'S.D.PASTE SHEET'!D1832)</f>
        <v/>
      </c>
      <c s="72" t="str">
        <f>IF('S.D.PASTE SHEET'!E1832="","",UPPER('S.D.PASTE SHEET'!E1832))</f>
        <v/>
      </c>
      <c s="72" t="str">
        <f>IF('S.D.PASTE SHEET'!F1832="","",'S.D.PASTE SHEET'!F1832)</f>
        <v/>
      </c>
      <c s="72" t="str">
        <f>IF('S.D.PASTE SHEET'!G1832="","",UPPER('S.D.PASTE SHEET'!G1832))</f>
        <v/>
      </c>
      <c s="72" t="str">
        <f>IF('S.D.PASTE SHEET'!H1832="","",UPPER('S.D.PASTE SHEET'!H1832))</f>
        <v/>
      </c>
      <c s="72" t="str">
        <f>IF('S.D.PASTE SHEET'!I1832="","",'S.D.PASTE SHEET'!I1832)</f>
        <v/>
      </c>
      <c s="73" t="str">
        <f>IF('S.D.PASTE SHEET'!J1832="","",'S.D.PASTE SHEET'!J1832)</f>
        <v/>
      </c>
      <c s="72" t="str">
        <f>IF('S.D.PASTE SHEET'!K1832="","",'S.D.PASTE SHEET'!K1832)</f>
        <v/>
      </c>
      <c s="72" t="str">
        <f>IF('S.D.PASTE SHEET'!L1832="","",'S.D.PASTE SHEET'!L1832)</f>
        <v/>
      </c>
      <c s="72" t="str">
        <f>IF('S.D.PASTE SHEET'!M1832="","",'S.D.PASTE SHEET'!M1832)</f>
        <v/>
      </c>
      <c s="72" t="str">
        <f>IF('S.D.PASTE SHEET'!N1832="","",'S.D.PASTE SHEET'!N1832)</f>
        <v/>
      </c>
      <c s="72" t="str">
        <f>IF('S.D.PASTE SHEET'!O1832="","",'S.D.PASTE SHEET'!O1832)</f>
        <v/>
      </c>
      <c s="72" t="str">
        <f>IF('S.D.PASTE SHEET'!P1832="","",'S.D.PASTE SHEET'!P1832)</f>
        <v/>
      </c>
      <c s="72" t="str">
        <f>IF('S.D.PASTE SHEET'!Q1832="","",'S.D.PASTE SHEET'!Q1832)</f>
        <v/>
      </c>
      <c s="72" t="str">
        <f>IF('S.D.PASTE SHEET'!R1832="","",'S.D.PASTE SHEET'!R1832)</f>
        <v/>
      </c>
      <c s="72" t="str">
        <f>IF('S.D.PASTE SHEET'!S1832="","",'S.D.PASTE SHEET'!S1832)</f>
        <v/>
      </c>
      <c s="72" t="str">
        <f>IF('S.D.PASTE SHEET'!T1832="","",'S.D.PASTE SHEET'!T1832)</f>
        <v/>
      </c>
      <c s="72" t="str">
        <f>IF('S.D.PASTE SHEET'!U1832="","",'S.D.PASTE SHEET'!U1832)</f>
        <v/>
      </c>
      <c s="72" t="str">
        <f>IF('S.D.PASTE SHEET'!V1832="","",'S.D.PASTE SHEET'!V1832)</f>
        <v/>
      </c>
      <c s="72" t="str">
        <f>IF('S.D.PASTE SHEET'!W1832="","",'S.D.PASTE SHEET'!W1832)</f>
        <v/>
      </c>
      <c s="72" t="str">
        <f>IF('S.D.PASTE SHEET'!X1832="","",'S.D.PASTE SHEET'!X1832)</f>
        <v/>
      </c>
      <c s="72" t="str">
        <f>IF('S.D.PASTE SHEET'!Y1832="","",'S.D.PASTE SHEET'!Y1832)</f>
        <v/>
      </c>
      <c s="72" t="str">
        <f>IF('S.D.PASTE SHEET'!Z1832="","",'S.D.PASTE SHEET'!Z1832)</f>
        <v/>
      </c>
      <c s="72" t="str">
        <f>IF('S.D.PASTE SHEET'!AA1832="","",'S.D.PASTE SHEET'!AA1832)</f>
        <v/>
      </c>
      <c s="72" t="str">
        <f>IF('S.D.PASTE SHEET'!AB1832="","",'S.D.PASTE SHEET'!AB1832)</f>
        <v/>
      </c>
      <c s="72" t="str">
        <f>IF('S.D.PASTE SHEET'!AC1832="","",'S.D.PASTE SHEET'!AC1832)</f>
        <v/>
      </c>
      <c s="72" t="str">
        <f>IF('S.D.PASTE SHEET'!AD1832="","",'S.D.PASTE SHEET'!AD1832)</f>
        <v/>
      </c>
      <c s="74"/>
      <c s="70" t="str">
        <f>IF(AK1832="","",IF(AK1832&gt;0,COUNT($AG$2:AG1832),""))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IF(BC1832="","",IF(BC1832&gt;0,COUNT($AY$2:AY1832),""))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3" spans="1:157" ht="15.75" customHeight="1">
      <c r="A1833" s="72" t="str">
        <f>IF('S.D.PASTE SHEET'!A1833="","",'S.D.PASTE SHEET'!A1833)</f>
        <v/>
      </c>
      <c s="72" t="str">
        <f>IF('S.D.PASTE SHEET'!B1833="","",'S.D.PASTE SHEET'!B1833)</f>
        <v/>
      </c>
      <c s="72" t="str">
        <f>IF('S.D.PASTE SHEET'!C1833="","",'S.D.PASTE SHEET'!C1833)</f>
        <v/>
      </c>
      <c s="73" t="str">
        <f>IF('S.D.PASTE SHEET'!D1833="","",'S.D.PASTE SHEET'!D1833)</f>
        <v/>
      </c>
      <c s="72" t="str">
        <f>IF('S.D.PASTE SHEET'!E1833="","",UPPER('S.D.PASTE SHEET'!E1833))</f>
        <v/>
      </c>
      <c s="72" t="str">
        <f>IF('S.D.PASTE SHEET'!F1833="","",'S.D.PASTE SHEET'!F1833)</f>
        <v/>
      </c>
      <c s="72" t="str">
        <f>IF('S.D.PASTE SHEET'!G1833="","",UPPER('S.D.PASTE SHEET'!G1833))</f>
        <v/>
      </c>
      <c s="72" t="str">
        <f>IF('S.D.PASTE SHEET'!H1833="","",UPPER('S.D.PASTE SHEET'!H1833))</f>
        <v/>
      </c>
      <c s="72" t="str">
        <f>IF('S.D.PASTE SHEET'!I1833="","",'S.D.PASTE SHEET'!I1833)</f>
        <v/>
      </c>
      <c s="73" t="str">
        <f>IF('S.D.PASTE SHEET'!J1833="","",'S.D.PASTE SHEET'!J1833)</f>
        <v/>
      </c>
      <c s="72" t="str">
        <f>IF('S.D.PASTE SHEET'!K1833="","",'S.D.PASTE SHEET'!K1833)</f>
        <v/>
      </c>
      <c s="72" t="str">
        <f>IF('S.D.PASTE SHEET'!L1833="","",'S.D.PASTE SHEET'!L1833)</f>
        <v/>
      </c>
      <c s="72" t="str">
        <f>IF('S.D.PASTE SHEET'!M1833="","",'S.D.PASTE SHEET'!M1833)</f>
        <v/>
      </c>
      <c s="72" t="str">
        <f>IF('S.D.PASTE SHEET'!N1833="","",'S.D.PASTE SHEET'!N1833)</f>
        <v/>
      </c>
      <c s="72" t="str">
        <f>IF('S.D.PASTE SHEET'!O1833="","",'S.D.PASTE SHEET'!O1833)</f>
        <v/>
      </c>
      <c s="72" t="str">
        <f>IF('S.D.PASTE SHEET'!P1833="","",'S.D.PASTE SHEET'!P1833)</f>
        <v/>
      </c>
      <c s="72" t="str">
        <f>IF('S.D.PASTE SHEET'!Q1833="","",'S.D.PASTE SHEET'!Q1833)</f>
        <v/>
      </c>
      <c s="72" t="str">
        <f>IF('S.D.PASTE SHEET'!R1833="","",'S.D.PASTE SHEET'!R1833)</f>
        <v/>
      </c>
      <c s="72" t="str">
        <f>IF('S.D.PASTE SHEET'!S1833="","",'S.D.PASTE SHEET'!S1833)</f>
        <v/>
      </c>
      <c s="72" t="str">
        <f>IF('S.D.PASTE SHEET'!T1833="","",'S.D.PASTE SHEET'!T1833)</f>
        <v/>
      </c>
      <c s="72" t="str">
        <f>IF('S.D.PASTE SHEET'!U1833="","",'S.D.PASTE SHEET'!U1833)</f>
        <v/>
      </c>
      <c s="72" t="str">
        <f>IF('S.D.PASTE SHEET'!V1833="","",'S.D.PASTE SHEET'!V1833)</f>
        <v/>
      </c>
      <c s="72" t="str">
        <f>IF('S.D.PASTE SHEET'!W1833="","",'S.D.PASTE SHEET'!W1833)</f>
        <v/>
      </c>
      <c s="72" t="str">
        <f>IF('S.D.PASTE SHEET'!X1833="","",'S.D.PASTE SHEET'!X1833)</f>
        <v/>
      </c>
      <c s="72" t="str">
        <f>IF('S.D.PASTE SHEET'!Y1833="","",'S.D.PASTE SHEET'!Y1833)</f>
        <v/>
      </c>
      <c s="72" t="str">
        <f>IF('S.D.PASTE SHEET'!Z1833="","",'S.D.PASTE SHEET'!Z1833)</f>
        <v/>
      </c>
      <c s="72" t="str">
        <f>IF('S.D.PASTE SHEET'!AA1833="","",'S.D.PASTE SHEET'!AA1833)</f>
        <v/>
      </c>
      <c s="72" t="str">
        <f>IF('S.D.PASTE SHEET'!AB1833="","",'S.D.PASTE SHEET'!AB1833)</f>
        <v/>
      </c>
      <c s="72" t="str">
        <f>IF('S.D.PASTE SHEET'!AC1833="","",'S.D.PASTE SHEET'!AC1833)</f>
        <v/>
      </c>
      <c s="72" t="str">
        <f>IF('S.D.PASTE SHEET'!AD1833="","",'S.D.PASTE SHEET'!AD1833)</f>
        <v/>
      </c>
      <c s="74"/>
      <c s="70" t="str">
        <f>IF(AK1833="","",IF(AK1833&gt;0,COUNT($AG$2:AG1833),""))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IF(BC1833="","",IF(BC1833&gt;0,COUNT($AY$2:AY1833),""))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4" spans="1:157" ht="15.75" customHeight="1">
      <c r="A1834" s="72" t="str">
        <f>IF('S.D.PASTE SHEET'!A1834="","",'S.D.PASTE SHEET'!A1834)</f>
        <v/>
      </c>
      <c s="72" t="str">
        <f>IF('S.D.PASTE SHEET'!B1834="","",'S.D.PASTE SHEET'!B1834)</f>
        <v/>
      </c>
      <c s="72" t="str">
        <f>IF('S.D.PASTE SHEET'!C1834="","",'S.D.PASTE SHEET'!C1834)</f>
        <v/>
      </c>
      <c s="73" t="str">
        <f>IF('S.D.PASTE SHEET'!D1834="","",'S.D.PASTE SHEET'!D1834)</f>
        <v/>
      </c>
      <c s="72" t="str">
        <f>IF('S.D.PASTE SHEET'!E1834="","",UPPER('S.D.PASTE SHEET'!E1834))</f>
        <v/>
      </c>
      <c s="72" t="str">
        <f>IF('S.D.PASTE SHEET'!F1834="","",'S.D.PASTE SHEET'!F1834)</f>
        <v/>
      </c>
      <c s="72" t="str">
        <f>IF('S.D.PASTE SHEET'!G1834="","",UPPER('S.D.PASTE SHEET'!G1834))</f>
        <v/>
      </c>
      <c s="72" t="str">
        <f>IF('S.D.PASTE SHEET'!H1834="","",UPPER('S.D.PASTE SHEET'!H1834))</f>
        <v/>
      </c>
      <c s="72" t="str">
        <f>IF('S.D.PASTE SHEET'!I1834="","",'S.D.PASTE SHEET'!I1834)</f>
        <v/>
      </c>
      <c s="73" t="str">
        <f>IF('S.D.PASTE SHEET'!J1834="","",'S.D.PASTE SHEET'!J1834)</f>
        <v/>
      </c>
      <c s="72" t="str">
        <f>IF('S.D.PASTE SHEET'!K1834="","",'S.D.PASTE SHEET'!K1834)</f>
        <v/>
      </c>
      <c s="72" t="str">
        <f>IF('S.D.PASTE SHEET'!L1834="","",'S.D.PASTE SHEET'!L1834)</f>
        <v/>
      </c>
      <c s="72" t="str">
        <f>IF('S.D.PASTE SHEET'!M1834="","",'S.D.PASTE SHEET'!M1834)</f>
        <v/>
      </c>
      <c s="72" t="str">
        <f>IF('S.D.PASTE SHEET'!N1834="","",'S.D.PASTE SHEET'!N1834)</f>
        <v/>
      </c>
      <c s="72" t="str">
        <f>IF('S.D.PASTE SHEET'!O1834="","",'S.D.PASTE SHEET'!O1834)</f>
        <v/>
      </c>
      <c s="72" t="str">
        <f>IF('S.D.PASTE SHEET'!P1834="","",'S.D.PASTE SHEET'!P1834)</f>
        <v/>
      </c>
      <c s="72" t="str">
        <f>IF('S.D.PASTE SHEET'!Q1834="","",'S.D.PASTE SHEET'!Q1834)</f>
        <v/>
      </c>
      <c s="72" t="str">
        <f>IF('S.D.PASTE SHEET'!R1834="","",'S.D.PASTE SHEET'!R1834)</f>
        <v/>
      </c>
      <c s="72" t="str">
        <f>IF('S.D.PASTE SHEET'!S1834="","",'S.D.PASTE SHEET'!S1834)</f>
        <v/>
      </c>
      <c s="72" t="str">
        <f>IF('S.D.PASTE SHEET'!T1834="","",'S.D.PASTE SHEET'!T1834)</f>
        <v/>
      </c>
      <c s="72" t="str">
        <f>IF('S.D.PASTE SHEET'!U1834="","",'S.D.PASTE SHEET'!U1834)</f>
        <v/>
      </c>
      <c s="72" t="str">
        <f>IF('S.D.PASTE SHEET'!V1834="","",'S.D.PASTE SHEET'!V1834)</f>
        <v/>
      </c>
      <c s="72" t="str">
        <f>IF('S.D.PASTE SHEET'!W1834="","",'S.D.PASTE SHEET'!W1834)</f>
        <v/>
      </c>
      <c s="72" t="str">
        <f>IF('S.D.PASTE SHEET'!X1834="","",'S.D.PASTE SHEET'!X1834)</f>
        <v/>
      </c>
      <c s="72" t="str">
        <f>IF('S.D.PASTE SHEET'!Y1834="","",'S.D.PASTE SHEET'!Y1834)</f>
        <v/>
      </c>
      <c s="72" t="str">
        <f>IF('S.D.PASTE SHEET'!Z1834="","",'S.D.PASTE SHEET'!Z1834)</f>
        <v/>
      </c>
      <c s="72" t="str">
        <f>IF('S.D.PASTE SHEET'!AA1834="","",'S.D.PASTE SHEET'!AA1834)</f>
        <v/>
      </c>
      <c s="72" t="str">
        <f>IF('S.D.PASTE SHEET'!AB1834="","",'S.D.PASTE SHEET'!AB1834)</f>
        <v/>
      </c>
      <c s="72" t="str">
        <f>IF('S.D.PASTE SHEET'!AC1834="","",'S.D.PASTE SHEET'!AC1834)</f>
        <v/>
      </c>
      <c s="72" t="str">
        <f>IF('S.D.PASTE SHEET'!AD1834="","",'S.D.PASTE SHEET'!AD1834)</f>
        <v/>
      </c>
      <c s="74"/>
      <c s="70" t="str">
        <f>IF(AK1834="","",IF(AK1834&gt;0,COUNT($AG$2:AG1834),""))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IF(BC1834="","",IF(BC1834&gt;0,COUNT($AY$2:AY1834),""))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5" spans="1:157" ht="15.75" customHeight="1">
      <c r="A1835" s="72" t="str">
        <f>IF('S.D.PASTE SHEET'!A1835="","",'S.D.PASTE SHEET'!A1835)</f>
        <v/>
      </c>
      <c s="72" t="str">
        <f>IF('S.D.PASTE SHEET'!B1835="","",'S.D.PASTE SHEET'!B1835)</f>
        <v/>
      </c>
      <c s="72" t="str">
        <f>IF('S.D.PASTE SHEET'!C1835="","",'S.D.PASTE SHEET'!C1835)</f>
        <v/>
      </c>
      <c s="73" t="str">
        <f>IF('S.D.PASTE SHEET'!D1835="","",'S.D.PASTE SHEET'!D1835)</f>
        <v/>
      </c>
      <c s="72" t="str">
        <f>IF('S.D.PASTE SHEET'!E1835="","",UPPER('S.D.PASTE SHEET'!E1835))</f>
        <v/>
      </c>
      <c s="72" t="str">
        <f>IF('S.D.PASTE SHEET'!F1835="","",'S.D.PASTE SHEET'!F1835)</f>
        <v/>
      </c>
      <c s="72" t="str">
        <f>IF('S.D.PASTE SHEET'!G1835="","",UPPER('S.D.PASTE SHEET'!G1835))</f>
        <v/>
      </c>
      <c s="72" t="str">
        <f>IF('S.D.PASTE SHEET'!H1835="","",UPPER('S.D.PASTE SHEET'!H1835))</f>
        <v/>
      </c>
      <c s="72" t="str">
        <f>IF('S.D.PASTE SHEET'!I1835="","",'S.D.PASTE SHEET'!I1835)</f>
        <v/>
      </c>
      <c s="73" t="str">
        <f>IF('S.D.PASTE SHEET'!J1835="","",'S.D.PASTE SHEET'!J1835)</f>
        <v/>
      </c>
      <c s="72" t="str">
        <f>IF('S.D.PASTE SHEET'!K1835="","",'S.D.PASTE SHEET'!K1835)</f>
        <v/>
      </c>
      <c s="72" t="str">
        <f>IF('S.D.PASTE SHEET'!L1835="","",'S.D.PASTE SHEET'!L1835)</f>
        <v/>
      </c>
      <c s="72" t="str">
        <f>IF('S.D.PASTE SHEET'!M1835="","",'S.D.PASTE SHEET'!M1835)</f>
        <v/>
      </c>
      <c s="72" t="str">
        <f>IF('S.D.PASTE SHEET'!N1835="","",'S.D.PASTE SHEET'!N1835)</f>
        <v/>
      </c>
      <c s="72" t="str">
        <f>IF('S.D.PASTE SHEET'!O1835="","",'S.D.PASTE SHEET'!O1835)</f>
        <v/>
      </c>
      <c s="72" t="str">
        <f>IF('S.D.PASTE SHEET'!P1835="","",'S.D.PASTE SHEET'!P1835)</f>
        <v/>
      </c>
      <c s="72" t="str">
        <f>IF('S.D.PASTE SHEET'!Q1835="","",'S.D.PASTE SHEET'!Q1835)</f>
        <v/>
      </c>
      <c s="72" t="str">
        <f>IF('S.D.PASTE SHEET'!R1835="","",'S.D.PASTE SHEET'!R1835)</f>
        <v/>
      </c>
      <c s="72" t="str">
        <f>IF('S.D.PASTE SHEET'!S1835="","",'S.D.PASTE SHEET'!S1835)</f>
        <v/>
      </c>
      <c s="72" t="str">
        <f>IF('S.D.PASTE SHEET'!T1835="","",'S.D.PASTE SHEET'!T1835)</f>
        <v/>
      </c>
      <c s="72" t="str">
        <f>IF('S.D.PASTE SHEET'!U1835="","",'S.D.PASTE SHEET'!U1835)</f>
        <v/>
      </c>
      <c s="72" t="str">
        <f>IF('S.D.PASTE SHEET'!V1835="","",'S.D.PASTE SHEET'!V1835)</f>
        <v/>
      </c>
      <c s="72" t="str">
        <f>IF('S.D.PASTE SHEET'!W1835="","",'S.D.PASTE SHEET'!W1835)</f>
        <v/>
      </c>
      <c s="72" t="str">
        <f>IF('S.D.PASTE SHEET'!X1835="","",'S.D.PASTE SHEET'!X1835)</f>
        <v/>
      </c>
      <c s="72" t="str">
        <f>IF('S.D.PASTE SHEET'!Y1835="","",'S.D.PASTE SHEET'!Y1835)</f>
        <v/>
      </c>
      <c s="72" t="str">
        <f>IF('S.D.PASTE SHEET'!Z1835="","",'S.D.PASTE SHEET'!Z1835)</f>
        <v/>
      </c>
      <c s="72" t="str">
        <f>IF('S.D.PASTE SHEET'!AA1835="","",'S.D.PASTE SHEET'!AA1835)</f>
        <v/>
      </c>
      <c s="72" t="str">
        <f>IF('S.D.PASTE SHEET'!AB1835="","",'S.D.PASTE SHEET'!AB1835)</f>
        <v/>
      </c>
      <c s="72" t="str">
        <f>IF('S.D.PASTE SHEET'!AC1835="","",'S.D.PASTE SHEET'!AC1835)</f>
        <v/>
      </c>
      <c s="72" t="str">
        <f>IF('S.D.PASTE SHEET'!AD1835="","",'S.D.PASTE SHEET'!AD1835)</f>
        <v/>
      </c>
      <c s="74"/>
      <c s="70" t="str">
        <f>IF(AK1835="","",IF(AK1835&gt;0,COUNT($AG$2:AG1835),""))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IF(BC1835="","",IF(BC1835&gt;0,COUNT($AY$2:AY1835),""))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6" spans="1:157" ht="15.75" customHeight="1">
      <c r="A1836" s="72" t="str">
        <f>IF('S.D.PASTE SHEET'!A1836="","",'S.D.PASTE SHEET'!A1836)</f>
        <v/>
      </c>
      <c s="72" t="str">
        <f>IF('S.D.PASTE SHEET'!B1836="","",'S.D.PASTE SHEET'!B1836)</f>
        <v/>
      </c>
      <c s="72" t="str">
        <f>IF('S.D.PASTE SHEET'!C1836="","",'S.D.PASTE SHEET'!C1836)</f>
        <v/>
      </c>
      <c s="73" t="str">
        <f>IF('S.D.PASTE SHEET'!D1836="","",'S.D.PASTE SHEET'!D1836)</f>
        <v/>
      </c>
      <c s="72" t="str">
        <f>IF('S.D.PASTE SHEET'!E1836="","",UPPER('S.D.PASTE SHEET'!E1836))</f>
        <v/>
      </c>
      <c s="72" t="str">
        <f>IF('S.D.PASTE SHEET'!F1836="","",'S.D.PASTE SHEET'!F1836)</f>
        <v/>
      </c>
      <c s="72" t="str">
        <f>IF('S.D.PASTE SHEET'!G1836="","",UPPER('S.D.PASTE SHEET'!G1836))</f>
        <v/>
      </c>
      <c s="72" t="str">
        <f>IF('S.D.PASTE SHEET'!H1836="","",UPPER('S.D.PASTE SHEET'!H1836))</f>
        <v/>
      </c>
      <c s="72" t="str">
        <f>IF('S.D.PASTE SHEET'!I1836="","",'S.D.PASTE SHEET'!I1836)</f>
        <v/>
      </c>
      <c s="73" t="str">
        <f>IF('S.D.PASTE SHEET'!J1836="","",'S.D.PASTE SHEET'!J1836)</f>
        <v/>
      </c>
      <c s="72" t="str">
        <f>IF('S.D.PASTE SHEET'!K1836="","",'S.D.PASTE SHEET'!K1836)</f>
        <v/>
      </c>
      <c s="72" t="str">
        <f>IF('S.D.PASTE SHEET'!L1836="","",'S.D.PASTE SHEET'!L1836)</f>
        <v/>
      </c>
      <c s="72" t="str">
        <f>IF('S.D.PASTE SHEET'!M1836="","",'S.D.PASTE SHEET'!M1836)</f>
        <v/>
      </c>
      <c s="72" t="str">
        <f>IF('S.D.PASTE SHEET'!N1836="","",'S.D.PASTE SHEET'!N1836)</f>
        <v/>
      </c>
      <c s="72" t="str">
        <f>IF('S.D.PASTE SHEET'!O1836="","",'S.D.PASTE SHEET'!O1836)</f>
        <v/>
      </c>
      <c s="72" t="str">
        <f>IF('S.D.PASTE SHEET'!P1836="","",'S.D.PASTE SHEET'!P1836)</f>
        <v/>
      </c>
      <c s="72" t="str">
        <f>IF('S.D.PASTE SHEET'!Q1836="","",'S.D.PASTE SHEET'!Q1836)</f>
        <v/>
      </c>
      <c s="72" t="str">
        <f>IF('S.D.PASTE SHEET'!R1836="","",'S.D.PASTE SHEET'!R1836)</f>
        <v/>
      </c>
      <c s="72" t="str">
        <f>IF('S.D.PASTE SHEET'!S1836="","",'S.D.PASTE SHEET'!S1836)</f>
        <v/>
      </c>
      <c s="72" t="str">
        <f>IF('S.D.PASTE SHEET'!T1836="","",'S.D.PASTE SHEET'!T1836)</f>
        <v/>
      </c>
      <c s="72" t="str">
        <f>IF('S.D.PASTE SHEET'!U1836="","",'S.D.PASTE SHEET'!U1836)</f>
        <v/>
      </c>
      <c s="72" t="str">
        <f>IF('S.D.PASTE SHEET'!V1836="","",'S.D.PASTE SHEET'!V1836)</f>
        <v/>
      </c>
      <c s="72" t="str">
        <f>IF('S.D.PASTE SHEET'!W1836="","",'S.D.PASTE SHEET'!W1836)</f>
        <v/>
      </c>
      <c s="72" t="str">
        <f>IF('S.D.PASTE SHEET'!X1836="","",'S.D.PASTE SHEET'!X1836)</f>
        <v/>
      </c>
      <c s="72" t="str">
        <f>IF('S.D.PASTE SHEET'!Y1836="","",'S.D.PASTE SHEET'!Y1836)</f>
        <v/>
      </c>
      <c s="72" t="str">
        <f>IF('S.D.PASTE SHEET'!Z1836="","",'S.D.PASTE SHEET'!Z1836)</f>
        <v/>
      </c>
      <c s="72" t="str">
        <f>IF('S.D.PASTE SHEET'!AA1836="","",'S.D.PASTE SHEET'!AA1836)</f>
        <v/>
      </c>
      <c s="72" t="str">
        <f>IF('S.D.PASTE SHEET'!AB1836="","",'S.D.PASTE SHEET'!AB1836)</f>
        <v/>
      </c>
      <c s="72" t="str">
        <f>IF('S.D.PASTE SHEET'!AC1836="","",'S.D.PASTE SHEET'!AC1836)</f>
        <v/>
      </c>
      <c s="72" t="str">
        <f>IF('S.D.PASTE SHEET'!AD1836="","",'S.D.PASTE SHEET'!AD1836)</f>
        <v/>
      </c>
      <c s="74"/>
      <c s="70" t="str">
        <f>IF(AK1836="","",IF(AK1836&gt;0,COUNT($AG$2:AG1836),""))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IF(BC1836="","",IF(BC1836&gt;0,COUNT($AY$2:AY1836),""))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7" spans="1:157" ht="15.75" customHeight="1">
      <c r="A1837" s="72" t="str">
        <f>IF('S.D.PASTE SHEET'!A1837="","",'S.D.PASTE SHEET'!A1837)</f>
        <v/>
      </c>
      <c s="72" t="str">
        <f>IF('S.D.PASTE SHEET'!B1837="","",'S.D.PASTE SHEET'!B1837)</f>
        <v/>
      </c>
      <c s="72" t="str">
        <f>IF('S.D.PASTE SHEET'!C1837="","",'S.D.PASTE SHEET'!C1837)</f>
        <v/>
      </c>
      <c s="73" t="str">
        <f>IF('S.D.PASTE SHEET'!D1837="","",'S.D.PASTE SHEET'!D1837)</f>
        <v/>
      </c>
      <c s="72" t="str">
        <f>IF('S.D.PASTE SHEET'!E1837="","",UPPER('S.D.PASTE SHEET'!E1837))</f>
        <v/>
      </c>
      <c s="72" t="str">
        <f>IF('S.D.PASTE SHEET'!F1837="","",'S.D.PASTE SHEET'!F1837)</f>
        <v/>
      </c>
      <c s="72" t="str">
        <f>IF('S.D.PASTE SHEET'!G1837="","",UPPER('S.D.PASTE SHEET'!G1837))</f>
        <v/>
      </c>
      <c s="72" t="str">
        <f>IF('S.D.PASTE SHEET'!H1837="","",UPPER('S.D.PASTE SHEET'!H1837))</f>
        <v/>
      </c>
      <c s="72" t="str">
        <f>IF('S.D.PASTE SHEET'!I1837="","",'S.D.PASTE SHEET'!I1837)</f>
        <v/>
      </c>
      <c s="73" t="str">
        <f>IF('S.D.PASTE SHEET'!J1837="","",'S.D.PASTE SHEET'!J1837)</f>
        <v/>
      </c>
      <c s="72" t="str">
        <f>IF('S.D.PASTE SHEET'!K1837="","",'S.D.PASTE SHEET'!K1837)</f>
        <v/>
      </c>
      <c s="72" t="str">
        <f>IF('S.D.PASTE SHEET'!L1837="","",'S.D.PASTE SHEET'!L1837)</f>
        <v/>
      </c>
      <c s="72" t="str">
        <f>IF('S.D.PASTE SHEET'!M1837="","",'S.D.PASTE SHEET'!M1837)</f>
        <v/>
      </c>
      <c s="72" t="str">
        <f>IF('S.D.PASTE SHEET'!N1837="","",'S.D.PASTE SHEET'!N1837)</f>
        <v/>
      </c>
      <c s="72" t="str">
        <f>IF('S.D.PASTE SHEET'!O1837="","",'S.D.PASTE SHEET'!O1837)</f>
        <v/>
      </c>
      <c s="72" t="str">
        <f>IF('S.D.PASTE SHEET'!P1837="","",'S.D.PASTE SHEET'!P1837)</f>
        <v/>
      </c>
      <c s="72" t="str">
        <f>IF('S.D.PASTE SHEET'!Q1837="","",'S.D.PASTE SHEET'!Q1837)</f>
        <v/>
      </c>
      <c s="72" t="str">
        <f>IF('S.D.PASTE SHEET'!R1837="","",'S.D.PASTE SHEET'!R1837)</f>
        <v/>
      </c>
      <c s="72" t="str">
        <f>IF('S.D.PASTE SHEET'!S1837="","",'S.D.PASTE SHEET'!S1837)</f>
        <v/>
      </c>
      <c s="72" t="str">
        <f>IF('S.D.PASTE SHEET'!T1837="","",'S.D.PASTE SHEET'!T1837)</f>
        <v/>
      </c>
      <c s="72" t="str">
        <f>IF('S.D.PASTE SHEET'!U1837="","",'S.D.PASTE SHEET'!U1837)</f>
        <v/>
      </c>
      <c s="72" t="str">
        <f>IF('S.D.PASTE SHEET'!V1837="","",'S.D.PASTE SHEET'!V1837)</f>
        <v/>
      </c>
      <c s="72" t="str">
        <f>IF('S.D.PASTE SHEET'!W1837="","",'S.D.PASTE SHEET'!W1837)</f>
        <v/>
      </c>
      <c s="72" t="str">
        <f>IF('S.D.PASTE SHEET'!X1837="","",'S.D.PASTE SHEET'!X1837)</f>
        <v/>
      </c>
      <c s="72" t="str">
        <f>IF('S.D.PASTE SHEET'!Y1837="","",'S.D.PASTE SHEET'!Y1837)</f>
        <v/>
      </c>
      <c s="72" t="str">
        <f>IF('S.D.PASTE SHEET'!Z1837="","",'S.D.PASTE SHEET'!Z1837)</f>
        <v/>
      </c>
      <c s="72" t="str">
        <f>IF('S.D.PASTE SHEET'!AA1837="","",'S.D.PASTE SHEET'!AA1837)</f>
        <v/>
      </c>
      <c s="72" t="str">
        <f>IF('S.D.PASTE SHEET'!AB1837="","",'S.D.PASTE SHEET'!AB1837)</f>
        <v/>
      </c>
      <c s="72" t="str">
        <f>IF('S.D.PASTE SHEET'!AC1837="","",'S.D.PASTE SHEET'!AC1837)</f>
        <v/>
      </c>
      <c s="72" t="str">
        <f>IF('S.D.PASTE SHEET'!AD1837="","",'S.D.PASTE SHEET'!AD1837)</f>
        <v/>
      </c>
      <c s="74"/>
      <c s="70" t="str">
        <f>IF(AK1837="","",IF(AK1837&gt;0,COUNT($AG$2:AG1837),""))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IF(BC1837="","",IF(BC1837&gt;0,COUNT($AY$2:AY1837),""))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8" spans="1:157" ht="15.75" customHeight="1">
      <c r="A1838" s="72" t="str">
        <f>IF('S.D.PASTE SHEET'!A1838="","",'S.D.PASTE SHEET'!A1838)</f>
        <v/>
      </c>
      <c s="72" t="str">
        <f>IF('S.D.PASTE SHEET'!B1838="","",'S.D.PASTE SHEET'!B1838)</f>
        <v/>
      </c>
      <c s="72" t="str">
        <f>IF('S.D.PASTE SHEET'!C1838="","",'S.D.PASTE SHEET'!C1838)</f>
        <v/>
      </c>
      <c s="73" t="str">
        <f>IF('S.D.PASTE SHEET'!D1838="","",'S.D.PASTE SHEET'!D1838)</f>
        <v/>
      </c>
      <c s="72" t="str">
        <f>IF('S.D.PASTE SHEET'!E1838="","",UPPER('S.D.PASTE SHEET'!E1838))</f>
        <v/>
      </c>
      <c s="72" t="str">
        <f>IF('S.D.PASTE SHEET'!F1838="","",'S.D.PASTE SHEET'!F1838)</f>
        <v/>
      </c>
      <c s="72" t="str">
        <f>IF('S.D.PASTE SHEET'!G1838="","",UPPER('S.D.PASTE SHEET'!G1838))</f>
        <v/>
      </c>
      <c s="72" t="str">
        <f>IF('S.D.PASTE SHEET'!H1838="","",UPPER('S.D.PASTE SHEET'!H1838))</f>
        <v/>
      </c>
      <c s="72" t="str">
        <f>IF('S.D.PASTE SHEET'!I1838="","",'S.D.PASTE SHEET'!I1838)</f>
        <v/>
      </c>
      <c s="73" t="str">
        <f>IF('S.D.PASTE SHEET'!J1838="","",'S.D.PASTE SHEET'!J1838)</f>
        <v/>
      </c>
      <c s="72" t="str">
        <f>IF('S.D.PASTE SHEET'!K1838="","",'S.D.PASTE SHEET'!K1838)</f>
        <v/>
      </c>
      <c s="72" t="str">
        <f>IF('S.D.PASTE SHEET'!L1838="","",'S.D.PASTE SHEET'!L1838)</f>
        <v/>
      </c>
      <c s="72" t="str">
        <f>IF('S.D.PASTE SHEET'!M1838="","",'S.D.PASTE SHEET'!M1838)</f>
        <v/>
      </c>
      <c s="72" t="str">
        <f>IF('S.D.PASTE SHEET'!N1838="","",'S.D.PASTE SHEET'!N1838)</f>
        <v/>
      </c>
      <c s="72" t="str">
        <f>IF('S.D.PASTE SHEET'!O1838="","",'S.D.PASTE SHEET'!O1838)</f>
        <v/>
      </c>
      <c s="72" t="str">
        <f>IF('S.D.PASTE SHEET'!P1838="","",'S.D.PASTE SHEET'!P1838)</f>
        <v/>
      </c>
      <c s="72" t="str">
        <f>IF('S.D.PASTE SHEET'!Q1838="","",'S.D.PASTE SHEET'!Q1838)</f>
        <v/>
      </c>
      <c s="72" t="str">
        <f>IF('S.D.PASTE SHEET'!R1838="","",'S.D.PASTE SHEET'!R1838)</f>
        <v/>
      </c>
      <c s="72" t="str">
        <f>IF('S.D.PASTE SHEET'!S1838="","",'S.D.PASTE SHEET'!S1838)</f>
        <v/>
      </c>
      <c s="72" t="str">
        <f>IF('S.D.PASTE SHEET'!T1838="","",'S.D.PASTE SHEET'!T1838)</f>
        <v/>
      </c>
      <c s="72" t="str">
        <f>IF('S.D.PASTE SHEET'!U1838="","",'S.D.PASTE SHEET'!U1838)</f>
        <v/>
      </c>
      <c s="72" t="str">
        <f>IF('S.D.PASTE SHEET'!V1838="","",'S.D.PASTE SHEET'!V1838)</f>
        <v/>
      </c>
      <c s="72" t="str">
        <f>IF('S.D.PASTE SHEET'!W1838="","",'S.D.PASTE SHEET'!W1838)</f>
        <v/>
      </c>
      <c s="72" t="str">
        <f>IF('S.D.PASTE SHEET'!X1838="","",'S.D.PASTE SHEET'!X1838)</f>
        <v/>
      </c>
      <c s="72" t="str">
        <f>IF('S.D.PASTE SHEET'!Y1838="","",'S.D.PASTE SHEET'!Y1838)</f>
        <v/>
      </c>
      <c s="72" t="str">
        <f>IF('S.D.PASTE SHEET'!Z1838="","",'S.D.PASTE SHEET'!Z1838)</f>
        <v/>
      </c>
      <c s="72" t="str">
        <f>IF('S.D.PASTE SHEET'!AA1838="","",'S.D.PASTE SHEET'!AA1838)</f>
        <v/>
      </c>
      <c s="72" t="str">
        <f>IF('S.D.PASTE SHEET'!AB1838="","",'S.D.PASTE SHEET'!AB1838)</f>
        <v/>
      </c>
      <c s="72" t="str">
        <f>IF('S.D.PASTE SHEET'!AC1838="","",'S.D.PASTE SHEET'!AC1838)</f>
        <v/>
      </c>
      <c s="72" t="str">
        <f>IF('S.D.PASTE SHEET'!AD1838="","",'S.D.PASTE SHEET'!AD1838)</f>
        <v/>
      </c>
      <c s="74"/>
      <c s="70" t="str">
        <f>IF(AK1838="","",IF(AK1838&gt;0,COUNT($AG$2:AG1838),""))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IF(BC1838="","",IF(BC1838&gt;0,COUNT($AY$2:AY1838),""))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39" spans="1:157" ht="15.75" customHeight="1">
      <c r="A1839" s="72" t="str">
        <f>IF('S.D.PASTE SHEET'!A1839="","",'S.D.PASTE SHEET'!A1839)</f>
        <v/>
      </c>
      <c s="72" t="str">
        <f>IF('S.D.PASTE SHEET'!B1839="","",'S.D.PASTE SHEET'!B1839)</f>
        <v/>
      </c>
      <c s="72" t="str">
        <f>IF('S.D.PASTE SHEET'!C1839="","",'S.D.PASTE SHEET'!C1839)</f>
        <v/>
      </c>
      <c s="73" t="str">
        <f>IF('S.D.PASTE SHEET'!D1839="","",'S.D.PASTE SHEET'!D1839)</f>
        <v/>
      </c>
      <c s="72" t="str">
        <f>IF('S.D.PASTE SHEET'!E1839="","",UPPER('S.D.PASTE SHEET'!E1839))</f>
        <v/>
      </c>
      <c s="72" t="str">
        <f>IF('S.D.PASTE SHEET'!F1839="","",'S.D.PASTE SHEET'!F1839)</f>
        <v/>
      </c>
      <c s="72" t="str">
        <f>IF('S.D.PASTE SHEET'!G1839="","",UPPER('S.D.PASTE SHEET'!G1839))</f>
        <v/>
      </c>
      <c s="72" t="str">
        <f>IF('S.D.PASTE SHEET'!H1839="","",UPPER('S.D.PASTE SHEET'!H1839))</f>
        <v/>
      </c>
      <c s="72" t="str">
        <f>IF('S.D.PASTE SHEET'!I1839="","",'S.D.PASTE SHEET'!I1839)</f>
        <v/>
      </c>
      <c s="73" t="str">
        <f>IF('S.D.PASTE SHEET'!J1839="","",'S.D.PASTE SHEET'!J1839)</f>
        <v/>
      </c>
      <c s="72" t="str">
        <f>IF('S.D.PASTE SHEET'!K1839="","",'S.D.PASTE SHEET'!K1839)</f>
        <v/>
      </c>
      <c s="72" t="str">
        <f>IF('S.D.PASTE SHEET'!L1839="","",'S.D.PASTE SHEET'!L1839)</f>
        <v/>
      </c>
      <c s="72" t="str">
        <f>IF('S.D.PASTE SHEET'!M1839="","",'S.D.PASTE SHEET'!M1839)</f>
        <v/>
      </c>
      <c s="72" t="str">
        <f>IF('S.D.PASTE SHEET'!N1839="","",'S.D.PASTE SHEET'!N1839)</f>
        <v/>
      </c>
      <c s="72" t="str">
        <f>IF('S.D.PASTE SHEET'!O1839="","",'S.D.PASTE SHEET'!O1839)</f>
        <v/>
      </c>
      <c s="72" t="str">
        <f>IF('S.D.PASTE SHEET'!P1839="","",'S.D.PASTE SHEET'!P1839)</f>
        <v/>
      </c>
      <c s="72" t="str">
        <f>IF('S.D.PASTE SHEET'!Q1839="","",'S.D.PASTE SHEET'!Q1839)</f>
        <v/>
      </c>
      <c s="72" t="str">
        <f>IF('S.D.PASTE SHEET'!R1839="","",'S.D.PASTE SHEET'!R1839)</f>
        <v/>
      </c>
      <c s="72" t="str">
        <f>IF('S.D.PASTE SHEET'!S1839="","",'S.D.PASTE SHEET'!S1839)</f>
        <v/>
      </c>
      <c s="72" t="str">
        <f>IF('S.D.PASTE SHEET'!T1839="","",'S.D.PASTE SHEET'!T1839)</f>
        <v/>
      </c>
      <c s="72" t="str">
        <f>IF('S.D.PASTE SHEET'!U1839="","",'S.D.PASTE SHEET'!U1839)</f>
        <v/>
      </c>
      <c s="72" t="str">
        <f>IF('S.D.PASTE SHEET'!V1839="","",'S.D.PASTE SHEET'!V1839)</f>
        <v/>
      </c>
      <c s="72" t="str">
        <f>IF('S.D.PASTE SHEET'!W1839="","",'S.D.PASTE SHEET'!W1839)</f>
        <v/>
      </c>
      <c s="72" t="str">
        <f>IF('S.D.PASTE SHEET'!X1839="","",'S.D.PASTE SHEET'!X1839)</f>
        <v/>
      </c>
      <c s="72" t="str">
        <f>IF('S.D.PASTE SHEET'!Y1839="","",'S.D.PASTE SHEET'!Y1839)</f>
        <v/>
      </c>
      <c s="72" t="str">
        <f>IF('S.D.PASTE SHEET'!Z1839="","",'S.D.PASTE SHEET'!Z1839)</f>
        <v/>
      </c>
      <c s="72" t="str">
        <f>IF('S.D.PASTE SHEET'!AA1839="","",'S.D.PASTE SHEET'!AA1839)</f>
        <v/>
      </c>
      <c s="72" t="str">
        <f>IF('S.D.PASTE SHEET'!AB1839="","",'S.D.PASTE SHEET'!AB1839)</f>
        <v/>
      </c>
      <c s="72" t="str">
        <f>IF('S.D.PASTE SHEET'!AC1839="","",'S.D.PASTE SHEET'!AC1839)</f>
        <v/>
      </c>
      <c s="72" t="str">
        <f>IF('S.D.PASTE SHEET'!AD1839="","",'S.D.PASTE SHEET'!AD1839)</f>
        <v/>
      </c>
      <c s="74"/>
      <c s="70" t="str">
        <f>IF(AK1839="","",IF(AK1839&gt;0,COUNT($AG$2:AG1839),""))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IF(BC1839="","",IF(BC1839&gt;0,COUNT($AY$2:AY1839),""))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0" spans="1:157" ht="15.75" customHeight="1">
      <c r="A1840" s="72" t="str">
        <f>IF('S.D.PASTE SHEET'!A1840="","",'S.D.PASTE SHEET'!A1840)</f>
        <v/>
      </c>
      <c s="72" t="str">
        <f>IF('S.D.PASTE SHEET'!B1840="","",'S.D.PASTE SHEET'!B1840)</f>
        <v/>
      </c>
      <c s="72" t="str">
        <f>IF('S.D.PASTE SHEET'!C1840="","",'S.D.PASTE SHEET'!C1840)</f>
        <v/>
      </c>
      <c s="73" t="str">
        <f>IF('S.D.PASTE SHEET'!D1840="","",'S.D.PASTE SHEET'!D1840)</f>
        <v/>
      </c>
      <c s="72" t="str">
        <f>IF('S.D.PASTE SHEET'!E1840="","",UPPER('S.D.PASTE SHEET'!E1840))</f>
        <v/>
      </c>
      <c s="72" t="str">
        <f>IF('S.D.PASTE SHEET'!F1840="","",'S.D.PASTE SHEET'!F1840)</f>
        <v/>
      </c>
      <c s="72" t="str">
        <f>IF('S.D.PASTE SHEET'!G1840="","",UPPER('S.D.PASTE SHEET'!G1840))</f>
        <v/>
      </c>
      <c s="72" t="str">
        <f>IF('S.D.PASTE SHEET'!H1840="","",UPPER('S.D.PASTE SHEET'!H1840))</f>
        <v/>
      </c>
      <c s="72" t="str">
        <f>IF('S.D.PASTE SHEET'!I1840="","",'S.D.PASTE SHEET'!I1840)</f>
        <v/>
      </c>
      <c s="73" t="str">
        <f>IF('S.D.PASTE SHEET'!J1840="","",'S.D.PASTE SHEET'!J1840)</f>
        <v/>
      </c>
      <c s="72" t="str">
        <f>IF('S.D.PASTE SHEET'!K1840="","",'S.D.PASTE SHEET'!K1840)</f>
        <v/>
      </c>
      <c s="72" t="str">
        <f>IF('S.D.PASTE SHEET'!L1840="","",'S.D.PASTE SHEET'!L1840)</f>
        <v/>
      </c>
      <c s="72" t="str">
        <f>IF('S.D.PASTE SHEET'!M1840="","",'S.D.PASTE SHEET'!M1840)</f>
        <v/>
      </c>
      <c s="72" t="str">
        <f>IF('S.D.PASTE SHEET'!N1840="","",'S.D.PASTE SHEET'!N1840)</f>
        <v/>
      </c>
      <c s="72" t="str">
        <f>IF('S.D.PASTE SHEET'!O1840="","",'S.D.PASTE SHEET'!O1840)</f>
        <v/>
      </c>
      <c s="72" t="str">
        <f>IF('S.D.PASTE SHEET'!P1840="","",'S.D.PASTE SHEET'!P1840)</f>
        <v/>
      </c>
      <c s="72" t="str">
        <f>IF('S.D.PASTE SHEET'!Q1840="","",'S.D.PASTE SHEET'!Q1840)</f>
        <v/>
      </c>
      <c s="72" t="str">
        <f>IF('S.D.PASTE SHEET'!R1840="","",'S.D.PASTE SHEET'!R1840)</f>
        <v/>
      </c>
      <c s="72" t="str">
        <f>IF('S.D.PASTE SHEET'!S1840="","",'S.D.PASTE SHEET'!S1840)</f>
        <v/>
      </c>
      <c s="72" t="str">
        <f>IF('S.D.PASTE SHEET'!T1840="","",'S.D.PASTE SHEET'!T1840)</f>
        <v/>
      </c>
      <c s="72" t="str">
        <f>IF('S.D.PASTE SHEET'!U1840="","",'S.D.PASTE SHEET'!U1840)</f>
        <v/>
      </c>
      <c s="72" t="str">
        <f>IF('S.D.PASTE SHEET'!V1840="","",'S.D.PASTE SHEET'!V1840)</f>
        <v/>
      </c>
      <c s="72" t="str">
        <f>IF('S.D.PASTE SHEET'!W1840="","",'S.D.PASTE SHEET'!W1840)</f>
        <v/>
      </c>
      <c s="72" t="str">
        <f>IF('S.D.PASTE SHEET'!X1840="","",'S.D.PASTE SHEET'!X1840)</f>
        <v/>
      </c>
      <c s="72" t="str">
        <f>IF('S.D.PASTE SHEET'!Y1840="","",'S.D.PASTE SHEET'!Y1840)</f>
        <v/>
      </c>
      <c s="72" t="str">
        <f>IF('S.D.PASTE SHEET'!Z1840="","",'S.D.PASTE SHEET'!Z1840)</f>
        <v/>
      </c>
      <c s="72" t="str">
        <f>IF('S.D.PASTE SHEET'!AA1840="","",'S.D.PASTE SHEET'!AA1840)</f>
        <v/>
      </c>
      <c s="72" t="str">
        <f>IF('S.D.PASTE SHEET'!AB1840="","",'S.D.PASTE SHEET'!AB1840)</f>
        <v/>
      </c>
      <c s="72" t="str">
        <f>IF('S.D.PASTE SHEET'!AC1840="","",'S.D.PASTE SHEET'!AC1840)</f>
        <v/>
      </c>
      <c s="72" t="str">
        <f>IF('S.D.PASTE SHEET'!AD1840="","",'S.D.PASTE SHEET'!AD1840)</f>
        <v/>
      </c>
      <c s="74"/>
      <c s="70" t="str">
        <f>IF(AK1840="","",IF(AK1840&gt;0,COUNT($AG$2:AG1840),""))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IF(BC1840="","",IF(BC1840&gt;0,COUNT($AY$2:AY1840),""))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1" spans="1:157" ht="15.75" customHeight="1">
      <c r="A1841" s="72" t="str">
        <f>IF('S.D.PASTE SHEET'!A1841="","",'S.D.PASTE SHEET'!A1841)</f>
        <v/>
      </c>
      <c s="72" t="str">
        <f>IF('S.D.PASTE SHEET'!B1841="","",'S.D.PASTE SHEET'!B1841)</f>
        <v/>
      </c>
      <c s="72" t="str">
        <f>IF('S.D.PASTE SHEET'!C1841="","",'S.D.PASTE SHEET'!C1841)</f>
        <v/>
      </c>
      <c s="73" t="str">
        <f>IF('S.D.PASTE SHEET'!D1841="","",'S.D.PASTE SHEET'!D1841)</f>
        <v/>
      </c>
      <c s="72" t="str">
        <f>IF('S.D.PASTE SHEET'!E1841="","",UPPER('S.D.PASTE SHEET'!E1841))</f>
        <v/>
      </c>
      <c s="72" t="str">
        <f>IF('S.D.PASTE SHEET'!F1841="","",'S.D.PASTE SHEET'!F1841)</f>
        <v/>
      </c>
      <c s="72" t="str">
        <f>IF('S.D.PASTE SHEET'!G1841="","",UPPER('S.D.PASTE SHEET'!G1841))</f>
        <v/>
      </c>
      <c s="72" t="str">
        <f>IF('S.D.PASTE SHEET'!H1841="","",UPPER('S.D.PASTE SHEET'!H1841))</f>
        <v/>
      </c>
      <c s="72" t="str">
        <f>IF('S.D.PASTE SHEET'!I1841="","",'S.D.PASTE SHEET'!I1841)</f>
        <v/>
      </c>
      <c s="73" t="str">
        <f>IF('S.D.PASTE SHEET'!J1841="","",'S.D.PASTE SHEET'!J1841)</f>
        <v/>
      </c>
      <c s="72" t="str">
        <f>IF('S.D.PASTE SHEET'!K1841="","",'S.D.PASTE SHEET'!K1841)</f>
        <v/>
      </c>
      <c s="72" t="str">
        <f>IF('S.D.PASTE SHEET'!L1841="","",'S.D.PASTE SHEET'!L1841)</f>
        <v/>
      </c>
      <c s="72" t="str">
        <f>IF('S.D.PASTE SHEET'!M1841="","",'S.D.PASTE SHEET'!M1841)</f>
        <v/>
      </c>
      <c s="72" t="str">
        <f>IF('S.D.PASTE SHEET'!N1841="","",'S.D.PASTE SHEET'!N1841)</f>
        <v/>
      </c>
      <c s="72" t="str">
        <f>IF('S.D.PASTE SHEET'!O1841="","",'S.D.PASTE SHEET'!O1841)</f>
        <v/>
      </c>
      <c s="72" t="str">
        <f>IF('S.D.PASTE SHEET'!P1841="","",'S.D.PASTE SHEET'!P1841)</f>
        <v/>
      </c>
      <c s="72" t="str">
        <f>IF('S.D.PASTE SHEET'!Q1841="","",'S.D.PASTE SHEET'!Q1841)</f>
        <v/>
      </c>
      <c s="72" t="str">
        <f>IF('S.D.PASTE SHEET'!R1841="","",'S.D.PASTE SHEET'!R1841)</f>
        <v/>
      </c>
      <c s="72" t="str">
        <f>IF('S.D.PASTE SHEET'!S1841="","",'S.D.PASTE SHEET'!S1841)</f>
        <v/>
      </c>
      <c s="72" t="str">
        <f>IF('S.D.PASTE SHEET'!T1841="","",'S.D.PASTE SHEET'!T1841)</f>
        <v/>
      </c>
      <c s="72" t="str">
        <f>IF('S.D.PASTE SHEET'!U1841="","",'S.D.PASTE SHEET'!U1841)</f>
        <v/>
      </c>
      <c s="72" t="str">
        <f>IF('S.D.PASTE SHEET'!V1841="","",'S.D.PASTE SHEET'!V1841)</f>
        <v/>
      </c>
      <c s="72" t="str">
        <f>IF('S.D.PASTE SHEET'!W1841="","",'S.D.PASTE SHEET'!W1841)</f>
        <v/>
      </c>
      <c s="72" t="str">
        <f>IF('S.D.PASTE SHEET'!X1841="","",'S.D.PASTE SHEET'!X1841)</f>
        <v/>
      </c>
      <c s="72" t="str">
        <f>IF('S.D.PASTE SHEET'!Y1841="","",'S.D.PASTE SHEET'!Y1841)</f>
        <v/>
      </c>
      <c s="72" t="str">
        <f>IF('S.D.PASTE SHEET'!Z1841="","",'S.D.PASTE SHEET'!Z1841)</f>
        <v/>
      </c>
      <c s="72" t="str">
        <f>IF('S.D.PASTE SHEET'!AA1841="","",'S.D.PASTE SHEET'!AA1841)</f>
        <v/>
      </c>
      <c s="72" t="str">
        <f>IF('S.D.PASTE SHEET'!AB1841="","",'S.D.PASTE SHEET'!AB1841)</f>
        <v/>
      </c>
      <c s="72" t="str">
        <f>IF('S.D.PASTE SHEET'!AC1841="","",'S.D.PASTE SHEET'!AC1841)</f>
        <v/>
      </c>
      <c s="72" t="str">
        <f>IF('S.D.PASTE SHEET'!AD1841="","",'S.D.PASTE SHEET'!AD1841)</f>
        <v/>
      </c>
      <c s="74"/>
      <c s="70" t="str">
        <f>IF(AK1841="","",IF(AK1841&gt;0,COUNT($AG$2:AG1841),""))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IF(BC1841="","",IF(BC1841&gt;0,COUNT($AY$2:AY1841),""))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2" spans="1:157" ht="15.75" customHeight="1">
      <c r="A1842" s="72" t="str">
        <f>IF('S.D.PASTE SHEET'!A1842="","",'S.D.PASTE SHEET'!A1842)</f>
        <v/>
      </c>
      <c s="72" t="str">
        <f>IF('S.D.PASTE SHEET'!B1842="","",'S.D.PASTE SHEET'!B1842)</f>
        <v/>
      </c>
      <c s="72" t="str">
        <f>IF('S.D.PASTE SHEET'!C1842="","",'S.D.PASTE SHEET'!C1842)</f>
        <v/>
      </c>
      <c s="73" t="str">
        <f>IF('S.D.PASTE SHEET'!D1842="","",'S.D.PASTE SHEET'!D1842)</f>
        <v/>
      </c>
      <c s="72" t="str">
        <f>IF('S.D.PASTE SHEET'!E1842="","",UPPER('S.D.PASTE SHEET'!E1842))</f>
        <v/>
      </c>
      <c s="72" t="str">
        <f>IF('S.D.PASTE SHEET'!F1842="","",'S.D.PASTE SHEET'!F1842)</f>
        <v/>
      </c>
      <c s="72" t="str">
        <f>IF('S.D.PASTE SHEET'!G1842="","",UPPER('S.D.PASTE SHEET'!G1842))</f>
        <v/>
      </c>
      <c s="72" t="str">
        <f>IF('S.D.PASTE SHEET'!H1842="","",UPPER('S.D.PASTE SHEET'!H1842))</f>
        <v/>
      </c>
      <c s="72" t="str">
        <f>IF('S.D.PASTE SHEET'!I1842="","",'S.D.PASTE SHEET'!I1842)</f>
        <v/>
      </c>
      <c s="73" t="str">
        <f>IF('S.D.PASTE SHEET'!J1842="","",'S.D.PASTE SHEET'!J1842)</f>
        <v/>
      </c>
      <c s="72" t="str">
        <f>IF('S.D.PASTE SHEET'!K1842="","",'S.D.PASTE SHEET'!K1842)</f>
        <v/>
      </c>
      <c s="72" t="str">
        <f>IF('S.D.PASTE SHEET'!L1842="","",'S.D.PASTE SHEET'!L1842)</f>
        <v/>
      </c>
      <c s="72" t="str">
        <f>IF('S.D.PASTE SHEET'!M1842="","",'S.D.PASTE SHEET'!M1842)</f>
        <v/>
      </c>
      <c s="72" t="str">
        <f>IF('S.D.PASTE SHEET'!N1842="","",'S.D.PASTE SHEET'!N1842)</f>
        <v/>
      </c>
      <c s="72" t="str">
        <f>IF('S.D.PASTE SHEET'!O1842="","",'S.D.PASTE SHEET'!O1842)</f>
        <v/>
      </c>
      <c s="72" t="str">
        <f>IF('S.D.PASTE SHEET'!P1842="","",'S.D.PASTE SHEET'!P1842)</f>
        <v/>
      </c>
      <c s="72" t="str">
        <f>IF('S.D.PASTE SHEET'!Q1842="","",'S.D.PASTE SHEET'!Q1842)</f>
        <v/>
      </c>
      <c s="72" t="str">
        <f>IF('S.D.PASTE SHEET'!R1842="","",'S.D.PASTE SHEET'!R1842)</f>
        <v/>
      </c>
      <c s="72" t="str">
        <f>IF('S.D.PASTE SHEET'!S1842="","",'S.D.PASTE SHEET'!S1842)</f>
        <v/>
      </c>
      <c s="72" t="str">
        <f>IF('S.D.PASTE SHEET'!T1842="","",'S.D.PASTE SHEET'!T1842)</f>
        <v/>
      </c>
      <c s="72" t="str">
        <f>IF('S.D.PASTE SHEET'!U1842="","",'S.D.PASTE SHEET'!U1842)</f>
        <v/>
      </c>
      <c s="72" t="str">
        <f>IF('S.D.PASTE SHEET'!V1842="","",'S.D.PASTE SHEET'!V1842)</f>
        <v/>
      </c>
      <c s="72" t="str">
        <f>IF('S.D.PASTE SHEET'!W1842="","",'S.D.PASTE SHEET'!W1842)</f>
        <v/>
      </c>
      <c s="72" t="str">
        <f>IF('S.D.PASTE SHEET'!X1842="","",'S.D.PASTE SHEET'!X1842)</f>
        <v/>
      </c>
      <c s="72" t="str">
        <f>IF('S.D.PASTE SHEET'!Y1842="","",'S.D.PASTE SHEET'!Y1842)</f>
        <v/>
      </c>
      <c s="72" t="str">
        <f>IF('S.D.PASTE SHEET'!Z1842="","",'S.D.PASTE SHEET'!Z1842)</f>
        <v/>
      </c>
      <c s="72" t="str">
        <f>IF('S.D.PASTE SHEET'!AA1842="","",'S.D.PASTE SHEET'!AA1842)</f>
        <v/>
      </c>
      <c s="72" t="str">
        <f>IF('S.D.PASTE SHEET'!AB1842="","",'S.D.PASTE SHEET'!AB1842)</f>
        <v/>
      </c>
      <c s="72" t="str">
        <f>IF('S.D.PASTE SHEET'!AC1842="","",'S.D.PASTE SHEET'!AC1842)</f>
        <v/>
      </c>
      <c s="72" t="str">
        <f>IF('S.D.PASTE SHEET'!AD1842="","",'S.D.PASTE SHEET'!AD1842)</f>
        <v/>
      </c>
      <c s="74"/>
      <c s="70" t="str">
        <f>IF(AK1842="","",IF(AK1842&gt;0,COUNT($AG$2:AG1842),""))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IF(BC1842="","",IF(BC1842&gt;0,COUNT($AY$2:AY1842),""))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3" spans="1:157" ht="15.75" customHeight="1">
      <c r="A1843" s="72" t="str">
        <f>IF('S.D.PASTE SHEET'!A1843="","",'S.D.PASTE SHEET'!A1843)</f>
        <v/>
      </c>
      <c s="72" t="str">
        <f>IF('S.D.PASTE SHEET'!B1843="","",'S.D.PASTE SHEET'!B1843)</f>
        <v/>
      </c>
      <c s="72" t="str">
        <f>IF('S.D.PASTE SHEET'!C1843="","",'S.D.PASTE SHEET'!C1843)</f>
        <v/>
      </c>
      <c s="73" t="str">
        <f>IF('S.D.PASTE SHEET'!D1843="","",'S.D.PASTE SHEET'!D1843)</f>
        <v/>
      </c>
      <c s="72" t="str">
        <f>IF('S.D.PASTE SHEET'!E1843="","",UPPER('S.D.PASTE SHEET'!E1843))</f>
        <v/>
      </c>
      <c s="72" t="str">
        <f>IF('S.D.PASTE SHEET'!F1843="","",'S.D.PASTE SHEET'!F1843)</f>
        <v/>
      </c>
      <c s="72" t="str">
        <f>IF('S.D.PASTE SHEET'!G1843="","",UPPER('S.D.PASTE SHEET'!G1843))</f>
        <v/>
      </c>
      <c s="72" t="str">
        <f>IF('S.D.PASTE SHEET'!H1843="","",UPPER('S.D.PASTE SHEET'!H1843))</f>
        <v/>
      </c>
      <c s="72" t="str">
        <f>IF('S.D.PASTE SHEET'!I1843="","",'S.D.PASTE SHEET'!I1843)</f>
        <v/>
      </c>
      <c s="73" t="str">
        <f>IF('S.D.PASTE SHEET'!J1843="","",'S.D.PASTE SHEET'!J1843)</f>
        <v/>
      </c>
      <c s="72" t="str">
        <f>IF('S.D.PASTE SHEET'!K1843="","",'S.D.PASTE SHEET'!K1843)</f>
        <v/>
      </c>
      <c s="72" t="str">
        <f>IF('S.D.PASTE SHEET'!L1843="","",'S.D.PASTE SHEET'!L1843)</f>
        <v/>
      </c>
      <c s="72" t="str">
        <f>IF('S.D.PASTE SHEET'!M1843="","",'S.D.PASTE SHEET'!M1843)</f>
        <v/>
      </c>
      <c s="72" t="str">
        <f>IF('S.D.PASTE SHEET'!N1843="","",'S.D.PASTE SHEET'!N1843)</f>
        <v/>
      </c>
      <c s="72" t="str">
        <f>IF('S.D.PASTE SHEET'!O1843="","",'S.D.PASTE SHEET'!O1843)</f>
        <v/>
      </c>
      <c s="72" t="str">
        <f>IF('S.D.PASTE SHEET'!P1843="","",'S.D.PASTE SHEET'!P1843)</f>
        <v/>
      </c>
      <c s="72" t="str">
        <f>IF('S.D.PASTE SHEET'!Q1843="","",'S.D.PASTE SHEET'!Q1843)</f>
        <v/>
      </c>
      <c s="72" t="str">
        <f>IF('S.D.PASTE SHEET'!R1843="","",'S.D.PASTE SHEET'!R1843)</f>
        <v/>
      </c>
      <c s="72" t="str">
        <f>IF('S.D.PASTE SHEET'!S1843="","",'S.D.PASTE SHEET'!S1843)</f>
        <v/>
      </c>
      <c s="72" t="str">
        <f>IF('S.D.PASTE SHEET'!T1843="","",'S.D.PASTE SHEET'!T1843)</f>
        <v/>
      </c>
      <c s="72" t="str">
        <f>IF('S.D.PASTE SHEET'!U1843="","",'S.D.PASTE SHEET'!U1843)</f>
        <v/>
      </c>
      <c s="72" t="str">
        <f>IF('S.D.PASTE SHEET'!V1843="","",'S.D.PASTE SHEET'!V1843)</f>
        <v/>
      </c>
      <c s="72" t="str">
        <f>IF('S.D.PASTE SHEET'!W1843="","",'S.D.PASTE SHEET'!W1843)</f>
        <v/>
      </c>
      <c s="72" t="str">
        <f>IF('S.D.PASTE SHEET'!X1843="","",'S.D.PASTE SHEET'!X1843)</f>
        <v/>
      </c>
      <c s="72" t="str">
        <f>IF('S.D.PASTE SHEET'!Y1843="","",'S.D.PASTE SHEET'!Y1843)</f>
        <v/>
      </c>
      <c s="72" t="str">
        <f>IF('S.D.PASTE SHEET'!Z1843="","",'S.D.PASTE SHEET'!Z1843)</f>
        <v/>
      </c>
      <c s="72" t="str">
        <f>IF('S.D.PASTE SHEET'!AA1843="","",'S.D.PASTE SHEET'!AA1843)</f>
        <v/>
      </c>
      <c s="72" t="str">
        <f>IF('S.D.PASTE SHEET'!AB1843="","",'S.D.PASTE SHEET'!AB1843)</f>
        <v/>
      </c>
      <c s="72" t="str">
        <f>IF('S.D.PASTE SHEET'!AC1843="","",'S.D.PASTE SHEET'!AC1843)</f>
        <v/>
      </c>
      <c s="72" t="str">
        <f>IF('S.D.PASTE SHEET'!AD1843="","",'S.D.PASTE SHEET'!AD1843)</f>
        <v/>
      </c>
      <c s="74"/>
      <c s="70" t="str">
        <f>IF(AK1843="","",IF(AK1843&gt;0,COUNT($AG$2:AG1843),""))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IF(BC1843="","",IF(BC1843&gt;0,COUNT($AY$2:AY1843),""))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4" spans="1:157" ht="15.75" customHeight="1">
      <c r="A1844" s="72" t="str">
        <f>IF('S.D.PASTE SHEET'!A1844="","",'S.D.PASTE SHEET'!A1844)</f>
        <v/>
      </c>
      <c s="72" t="str">
        <f>IF('S.D.PASTE SHEET'!B1844="","",'S.D.PASTE SHEET'!B1844)</f>
        <v/>
      </c>
      <c s="72" t="str">
        <f>IF('S.D.PASTE SHEET'!C1844="","",'S.D.PASTE SHEET'!C1844)</f>
        <v/>
      </c>
      <c s="73" t="str">
        <f>IF('S.D.PASTE SHEET'!D1844="","",'S.D.PASTE SHEET'!D1844)</f>
        <v/>
      </c>
      <c s="72" t="str">
        <f>IF('S.D.PASTE SHEET'!E1844="","",UPPER('S.D.PASTE SHEET'!E1844))</f>
        <v/>
      </c>
      <c s="72" t="str">
        <f>IF('S.D.PASTE SHEET'!F1844="","",'S.D.PASTE SHEET'!F1844)</f>
        <v/>
      </c>
      <c s="72" t="str">
        <f>IF('S.D.PASTE SHEET'!G1844="","",UPPER('S.D.PASTE SHEET'!G1844))</f>
        <v/>
      </c>
      <c s="72" t="str">
        <f>IF('S.D.PASTE SHEET'!H1844="","",UPPER('S.D.PASTE SHEET'!H1844))</f>
        <v/>
      </c>
      <c s="72" t="str">
        <f>IF('S.D.PASTE SHEET'!I1844="","",'S.D.PASTE SHEET'!I1844)</f>
        <v/>
      </c>
      <c s="73" t="str">
        <f>IF('S.D.PASTE SHEET'!J1844="","",'S.D.PASTE SHEET'!J1844)</f>
        <v/>
      </c>
      <c s="72" t="str">
        <f>IF('S.D.PASTE SHEET'!K1844="","",'S.D.PASTE SHEET'!K1844)</f>
        <v/>
      </c>
      <c s="72" t="str">
        <f>IF('S.D.PASTE SHEET'!L1844="","",'S.D.PASTE SHEET'!L1844)</f>
        <v/>
      </c>
      <c s="72" t="str">
        <f>IF('S.D.PASTE SHEET'!M1844="","",'S.D.PASTE SHEET'!M1844)</f>
        <v/>
      </c>
      <c s="72" t="str">
        <f>IF('S.D.PASTE SHEET'!N1844="","",'S.D.PASTE SHEET'!N1844)</f>
        <v/>
      </c>
      <c s="72" t="str">
        <f>IF('S.D.PASTE SHEET'!O1844="","",'S.D.PASTE SHEET'!O1844)</f>
        <v/>
      </c>
      <c s="72" t="str">
        <f>IF('S.D.PASTE SHEET'!P1844="","",'S.D.PASTE SHEET'!P1844)</f>
        <v/>
      </c>
      <c s="72" t="str">
        <f>IF('S.D.PASTE SHEET'!Q1844="","",'S.D.PASTE SHEET'!Q1844)</f>
        <v/>
      </c>
      <c s="72" t="str">
        <f>IF('S.D.PASTE SHEET'!R1844="","",'S.D.PASTE SHEET'!R1844)</f>
        <v/>
      </c>
      <c s="72" t="str">
        <f>IF('S.D.PASTE SHEET'!S1844="","",'S.D.PASTE SHEET'!S1844)</f>
        <v/>
      </c>
      <c s="72" t="str">
        <f>IF('S.D.PASTE SHEET'!T1844="","",'S.D.PASTE SHEET'!T1844)</f>
        <v/>
      </c>
      <c s="72" t="str">
        <f>IF('S.D.PASTE SHEET'!U1844="","",'S.D.PASTE SHEET'!U1844)</f>
        <v/>
      </c>
      <c s="72" t="str">
        <f>IF('S.D.PASTE SHEET'!V1844="","",'S.D.PASTE SHEET'!V1844)</f>
        <v/>
      </c>
      <c s="72" t="str">
        <f>IF('S.D.PASTE SHEET'!W1844="","",'S.D.PASTE SHEET'!W1844)</f>
        <v/>
      </c>
      <c s="72" t="str">
        <f>IF('S.D.PASTE SHEET'!X1844="","",'S.D.PASTE SHEET'!X1844)</f>
        <v/>
      </c>
      <c s="72" t="str">
        <f>IF('S.D.PASTE SHEET'!Y1844="","",'S.D.PASTE SHEET'!Y1844)</f>
        <v/>
      </c>
      <c s="72" t="str">
        <f>IF('S.D.PASTE SHEET'!Z1844="","",'S.D.PASTE SHEET'!Z1844)</f>
        <v/>
      </c>
      <c s="72" t="str">
        <f>IF('S.D.PASTE SHEET'!AA1844="","",'S.D.PASTE SHEET'!AA1844)</f>
        <v/>
      </c>
      <c s="72" t="str">
        <f>IF('S.D.PASTE SHEET'!AB1844="","",'S.D.PASTE SHEET'!AB1844)</f>
        <v/>
      </c>
      <c s="72" t="str">
        <f>IF('S.D.PASTE SHEET'!AC1844="","",'S.D.PASTE SHEET'!AC1844)</f>
        <v/>
      </c>
      <c s="72" t="str">
        <f>IF('S.D.PASTE SHEET'!AD1844="","",'S.D.PASTE SHEET'!AD1844)</f>
        <v/>
      </c>
      <c s="74"/>
      <c s="70" t="str">
        <f>IF(AK1844="","",IF(AK1844&gt;0,COUNT($AG$2:AG1844),""))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IF(BC1844="","",IF(BC1844&gt;0,COUNT($AY$2:AY1844),""))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5" spans="1:157" ht="15.75" customHeight="1">
      <c r="A1845" s="72" t="str">
        <f>IF('S.D.PASTE SHEET'!A1845="","",'S.D.PASTE SHEET'!A1845)</f>
        <v/>
      </c>
      <c s="72" t="str">
        <f>IF('S.D.PASTE SHEET'!B1845="","",'S.D.PASTE SHEET'!B1845)</f>
        <v/>
      </c>
      <c s="72" t="str">
        <f>IF('S.D.PASTE SHEET'!C1845="","",'S.D.PASTE SHEET'!C1845)</f>
        <v/>
      </c>
      <c s="73" t="str">
        <f>IF('S.D.PASTE SHEET'!D1845="","",'S.D.PASTE SHEET'!D1845)</f>
        <v/>
      </c>
      <c s="72" t="str">
        <f>IF('S.D.PASTE SHEET'!E1845="","",UPPER('S.D.PASTE SHEET'!E1845))</f>
        <v/>
      </c>
      <c s="72" t="str">
        <f>IF('S.D.PASTE SHEET'!F1845="","",'S.D.PASTE SHEET'!F1845)</f>
        <v/>
      </c>
      <c s="72" t="str">
        <f>IF('S.D.PASTE SHEET'!G1845="","",UPPER('S.D.PASTE SHEET'!G1845))</f>
        <v/>
      </c>
      <c s="72" t="str">
        <f>IF('S.D.PASTE SHEET'!H1845="","",UPPER('S.D.PASTE SHEET'!H1845))</f>
        <v/>
      </c>
      <c s="72" t="str">
        <f>IF('S.D.PASTE SHEET'!I1845="","",'S.D.PASTE SHEET'!I1845)</f>
        <v/>
      </c>
      <c s="73" t="str">
        <f>IF('S.D.PASTE SHEET'!J1845="","",'S.D.PASTE SHEET'!J1845)</f>
        <v/>
      </c>
      <c s="72" t="str">
        <f>IF('S.D.PASTE SHEET'!K1845="","",'S.D.PASTE SHEET'!K1845)</f>
        <v/>
      </c>
      <c s="72" t="str">
        <f>IF('S.D.PASTE SHEET'!L1845="","",'S.D.PASTE SHEET'!L1845)</f>
        <v/>
      </c>
      <c s="72" t="str">
        <f>IF('S.D.PASTE SHEET'!M1845="","",'S.D.PASTE SHEET'!M1845)</f>
        <v/>
      </c>
      <c s="72" t="str">
        <f>IF('S.D.PASTE SHEET'!N1845="","",'S.D.PASTE SHEET'!N1845)</f>
        <v/>
      </c>
      <c s="72" t="str">
        <f>IF('S.D.PASTE SHEET'!O1845="","",'S.D.PASTE SHEET'!O1845)</f>
        <v/>
      </c>
      <c s="72" t="str">
        <f>IF('S.D.PASTE SHEET'!P1845="","",'S.D.PASTE SHEET'!P1845)</f>
        <v/>
      </c>
      <c s="72" t="str">
        <f>IF('S.D.PASTE SHEET'!Q1845="","",'S.D.PASTE SHEET'!Q1845)</f>
        <v/>
      </c>
      <c s="72" t="str">
        <f>IF('S.D.PASTE SHEET'!R1845="","",'S.D.PASTE SHEET'!R1845)</f>
        <v/>
      </c>
      <c s="72" t="str">
        <f>IF('S.D.PASTE SHEET'!S1845="","",'S.D.PASTE SHEET'!S1845)</f>
        <v/>
      </c>
      <c s="72" t="str">
        <f>IF('S.D.PASTE SHEET'!T1845="","",'S.D.PASTE SHEET'!T1845)</f>
        <v/>
      </c>
      <c s="72" t="str">
        <f>IF('S.D.PASTE SHEET'!U1845="","",'S.D.PASTE SHEET'!U1845)</f>
        <v/>
      </c>
      <c s="72" t="str">
        <f>IF('S.D.PASTE SHEET'!V1845="","",'S.D.PASTE SHEET'!V1845)</f>
        <v/>
      </c>
      <c s="72" t="str">
        <f>IF('S.D.PASTE SHEET'!W1845="","",'S.D.PASTE SHEET'!W1845)</f>
        <v/>
      </c>
      <c s="72" t="str">
        <f>IF('S.D.PASTE SHEET'!X1845="","",'S.D.PASTE SHEET'!X1845)</f>
        <v/>
      </c>
      <c s="72" t="str">
        <f>IF('S.D.PASTE SHEET'!Y1845="","",'S.D.PASTE SHEET'!Y1845)</f>
        <v/>
      </c>
      <c s="72" t="str">
        <f>IF('S.D.PASTE SHEET'!Z1845="","",'S.D.PASTE SHEET'!Z1845)</f>
        <v/>
      </c>
      <c s="72" t="str">
        <f>IF('S.D.PASTE SHEET'!AA1845="","",'S.D.PASTE SHEET'!AA1845)</f>
        <v/>
      </c>
      <c s="72" t="str">
        <f>IF('S.D.PASTE SHEET'!AB1845="","",'S.D.PASTE SHEET'!AB1845)</f>
        <v/>
      </c>
      <c s="72" t="str">
        <f>IF('S.D.PASTE SHEET'!AC1845="","",'S.D.PASTE SHEET'!AC1845)</f>
        <v/>
      </c>
      <c s="72" t="str">
        <f>IF('S.D.PASTE SHEET'!AD1845="","",'S.D.PASTE SHEET'!AD1845)</f>
        <v/>
      </c>
      <c s="74"/>
      <c s="70" t="str">
        <f>IF(AK1845="","",IF(AK1845&gt;0,COUNT($AG$2:AG1845),""))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IF(BC1845="","",IF(BC1845&gt;0,COUNT($AY$2:AY1845),""))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6" spans="1:157" ht="15.75" customHeight="1">
      <c r="A1846" s="72" t="str">
        <f>IF('S.D.PASTE SHEET'!A1846="","",'S.D.PASTE SHEET'!A1846)</f>
        <v/>
      </c>
      <c s="72" t="str">
        <f>IF('S.D.PASTE SHEET'!B1846="","",'S.D.PASTE SHEET'!B1846)</f>
        <v/>
      </c>
      <c s="72" t="str">
        <f>IF('S.D.PASTE SHEET'!C1846="","",'S.D.PASTE SHEET'!C1846)</f>
        <v/>
      </c>
      <c s="73" t="str">
        <f>IF('S.D.PASTE SHEET'!D1846="","",'S.D.PASTE SHEET'!D1846)</f>
        <v/>
      </c>
      <c s="72" t="str">
        <f>IF('S.D.PASTE SHEET'!E1846="","",UPPER('S.D.PASTE SHEET'!E1846))</f>
        <v/>
      </c>
      <c s="72" t="str">
        <f>IF('S.D.PASTE SHEET'!F1846="","",'S.D.PASTE SHEET'!F1846)</f>
        <v/>
      </c>
      <c s="72" t="str">
        <f>IF('S.D.PASTE SHEET'!G1846="","",UPPER('S.D.PASTE SHEET'!G1846))</f>
        <v/>
      </c>
      <c s="72" t="str">
        <f>IF('S.D.PASTE SHEET'!H1846="","",UPPER('S.D.PASTE SHEET'!H1846))</f>
        <v/>
      </c>
      <c s="72" t="str">
        <f>IF('S.D.PASTE SHEET'!I1846="","",'S.D.PASTE SHEET'!I1846)</f>
        <v/>
      </c>
      <c s="73" t="str">
        <f>IF('S.D.PASTE SHEET'!J1846="","",'S.D.PASTE SHEET'!J1846)</f>
        <v/>
      </c>
      <c s="72" t="str">
        <f>IF('S.D.PASTE SHEET'!K1846="","",'S.D.PASTE SHEET'!K1846)</f>
        <v/>
      </c>
      <c s="72" t="str">
        <f>IF('S.D.PASTE SHEET'!L1846="","",'S.D.PASTE SHEET'!L1846)</f>
        <v/>
      </c>
      <c s="72" t="str">
        <f>IF('S.D.PASTE SHEET'!M1846="","",'S.D.PASTE SHEET'!M1846)</f>
        <v/>
      </c>
      <c s="72" t="str">
        <f>IF('S.D.PASTE SHEET'!N1846="","",'S.D.PASTE SHEET'!N1846)</f>
        <v/>
      </c>
      <c s="72" t="str">
        <f>IF('S.D.PASTE SHEET'!O1846="","",'S.D.PASTE SHEET'!O1846)</f>
        <v/>
      </c>
      <c s="72" t="str">
        <f>IF('S.D.PASTE SHEET'!P1846="","",'S.D.PASTE SHEET'!P1846)</f>
        <v/>
      </c>
      <c s="72" t="str">
        <f>IF('S.D.PASTE SHEET'!Q1846="","",'S.D.PASTE SHEET'!Q1846)</f>
        <v/>
      </c>
      <c s="72" t="str">
        <f>IF('S.D.PASTE SHEET'!R1846="","",'S.D.PASTE SHEET'!R1846)</f>
        <v/>
      </c>
      <c s="72" t="str">
        <f>IF('S.D.PASTE SHEET'!S1846="","",'S.D.PASTE SHEET'!S1846)</f>
        <v/>
      </c>
      <c s="72" t="str">
        <f>IF('S.D.PASTE SHEET'!T1846="","",'S.D.PASTE SHEET'!T1846)</f>
        <v/>
      </c>
      <c s="72" t="str">
        <f>IF('S.D.PASTE SHEET'!U1846="","",'S.D.PASTE SHEET'!U1846)</f>
        <v/>
      </c>
      <c s="72" t="str">
        <f>IF('S.D.PASTE SHEET'!V1846="","",'S.D.PASTE SHEET'!V1846)</f>
        <v/>
      </c>
      <c s="72" t="str">
        <f>IF('S.D.PASTE SHEET'!W1846="","",'S.D.PASTE SHEET'!W1846)</f>
        <v/>
      </c>
      <c s="72" t="str">
        <f>IF('S.D.PASTE SHEET'!X1846="","",'S.D.PASTE SHEET'!X1846)</f>
        <v/>
      </c>
      <c s="72" t="str">
        <f>IF('S.D.PASTE SHEET'!Y1846="","",'S.D.PASTE SHEET'!Y1846)</f>
        <v/>
      </c>
      <c s="72" t="str">
        <f>IF('S.D.PASTE SHEET'!Z1846="","",'S.D.PASTE SHEET'!Z1846)</f>
        <v/>
      </c>
      <c s="72" t="str">
        <f>IF('S.D.PASTE SHEET'!AA1846="","",'S.D.PASTE SHEET'!AA1846)</f>
        <v/>
      </c>
      <c s="72" t="str">
        <f>IF('S.D.PASTE SHEET'!AB1846="","",'S.D.PASTE SHEET'!AB1846)</f>
        <v/>
      </c>
      <c s="72" t="str">
        <f>IF('S.D.PASTE SHEET'!AC1846="","",'S.D.PASTE SHEET'!AC1846)</f>
        <v/>
      </c>
      <c s="72" t="str">
        <f>IF('S.D.PASTE SHEET'!AD1846="","",'S.D.PASTE SHEET'!AD1846)</f>
        <v/>
      </c>
      <c s="74"/>
      <c s="70" t="str">
        <f>IF(AK1846="","",IF(AK1846&gt;0,COUNT($AG$2:AG1846),""))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IF(BC1846="","",IF(BC1846&gt;0,COUNT($AY$2:AY1846),""))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7" spans="1:157" ht="15.75" customHeight="1">
      <c r="A1847" s="72" t="str">
        <f>IF('S.D.PASTE SHEET'!A1847="","",'S.D.PASTE SHEET'!A1847)</f>
        <v/>
      </c>
      <c s="72" t="str">
        <f>IF('S.D.PASTE SHEET'!B1847="","",'S.D.PASTE SHEET'!B1847)</f>
        <v/>
      </c>
      <c s="72" t="str">
        <f>IF('S.D.PASTE SHEET'!C1847="","",'S.D.PASTE SHEET'!C1847)</f>
        <v/>
      </c>
      <c s="73" t="str">
        <f>IF('S.D.PASTE SHEET'!D1847="","",'S.D.PASTE SHEET'!D1847)</f>
        <v/>
      </c>
      <c s="72" t="str">
        <f>IF('S.D.PASTE SHEET'!E1847="","",UPPER('S.D.PASTE SHEET'!E1847))</f>
        <v/>
      </c>
      <c s="72" t="str">
        <f>IF('S.D.PASTE SHEET'!F1847="","",'S.D.PASTE SHEET'!F1847)</f>
        <v/>
      </c>
      <c s="72" t="str">
        <f>IF('S.D.PASTE SHEET'!G1847="","",UPPER('S.D.PASTE SHEET'!G1847))</f>
        <v/>
      </c>
      <c s="72" t="str">
        <f>IF('S.D.PASTE SHEET'!H1847="","",UPPER('S.D.PASTE SHEET'!H1847))</f>
        <v/>
      </c>
      <c s="72" t="str">
        <f>IF('S.D.PASTE SHEET'!I1847="","",'S.D.PASTE SHEET'!I1847)</f>
        <v/>
      </c>
      <c s="73" t="str">
        <f>IF('S.D.PASTE SHEET'!J1847="","",'S.D.PASTE SHEET'!J1847)</f>
        <v/>
      </c>
      <c s="72" t="str">
        <f>IF('S.D.PASTE SHEET'!K1847="","",'S.D.PASTE SHEET'!K1847)</f>
        <v/>
      </c>
      <c s="72" t="str">
        <f>IF('S.D.PASTE SHEET'!L1847="","",'S.D.PASTE SHEET'!L1847)</f>
        <v/>
      </c>
      <c s="72" t="str">
        <f>IF('S.D.PASTE SHEET'!M1847="","",'S.D.PASTE SHEET'!M1847)</f>
        <v/>
      </c>
      <c s="72" t="str">
        <f>IF('S.D.PASTE SHEET'!N1847="","",'S.D.PASTE SHEET'!N1847)</f>
        <v/>
      </c>
      <c s="72" t="str">
        <f>IF('S.D.PASTE SHEET'!O1847="","",'S.D.PASTE SHEET'!O1847)</f>
        <v/>
      </c>
      <c s="72" t="str">
        <f>IF('S.D.PASTE SHEET'!P1847="","",'S.D.PASTE SHEET'!P1847)</f>
        <v/>
      </c>
      <c s="72" t="str">
        <f>IF('S.D.PASTE SHEET'!Q1847="","",'S.D.PASTE SHEET'!Q1847)</f>
        <v/>
      </c>
      <c s="72" t="str">
        <f>IF('S.D.PASTE SHEET'!R1847="","",'S.D.PASTE SHEET'!R1847)</f>
        <v/>
      </c>
      <c s="72" t="str">
        <f>IF('S.D.PASTE SHEET'!S1847="","",'S.D.PASTE SHEET'!S1847)</f>
        <v/>
      </c>
      <c s="72" t="str">
        <f>IF('S.D.PASTE SHEET'!T1847="","",'S.D.PASTE SHEET'!T1847)</f>
        <v/>
      </c>
      <c s="72" t="str">
        <f>IF('S.D.PASTE SHEET'!U1847="","",'S.D.PASTE SHEET'!U1847)</f>
        <v/>
      </c>
      <c s="72" t="str">
        <f>IF('S.D.PASTE SHEET'!V1847="","",'S.D.PASTE SHEET'!V1847)</f>
        <v/>
      </c>
      <c s="72" t="str">
        <f>IF('S.D.PASTE SHEET'!W1847="","",'S.D.PASTE SHEET'!W1847)</f>
        <v/>
      </c>
      <c s="72" t="str">
        <f>IF('S.D.PASTE SHEET'!X1847="","",'S.D.PASTE SHEET'!X1847)</f>
        <v/>
      </c>
      <c s="72" t="str">
        <f>IF('S.D.PASTE SHEET'!Y1847="","",'S.D.PASTE SHEET'!Y1847)</f>
        <v/>
      </c>
      <c s="72" t="str">
        <f>IF('S.D.PASTE SHEET'!Z1847="","",'S.D.PASTE SHEET'!Z1847)</f>
        <v/>
      </c>
      <c s="72" t="str">
        <f>IF('S.D.PASTE SHEET'!AA1847="","",'S.D.PASTE SHEET'!AA1847)</f>
        <v/>
      </c>
      <c s="72" t="str">
        <f>IF('S.D.PASTE SHEET'!AB1847="","",'S.D.PASTE SHEET'!AB1847)</f>
        <v/>
      </c>
      <c s="72" t="str">
        <f>IF('S.D.PASTE SHEET'!AC1847="","",'S.D.PASTE SHEET'!AC1847)</f>
        <v/>
      </c>
      <c s="72" t="str">
        <f>IF('S.D.PASTE SHEET'!AD1847="","",'S.D.PASTE SHEET'!AD1847)</f>
        <v/>
      </c>
      <c s="74"/>
      <c s="70" t="str">
        <f>IF(AK1847="","",IF(AK1847&gt;0,COUNT($AG$2:AG1847),""))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IF(BC1847="","",IF(BC1847&gt;0,COUNT($AY$2:AY1847),""))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8" spans="1:157" ht="15.75" customHeight="1">
      <c r="A1848" s="72" t="str">
        <f>IF('S.D.PASTE SHEET'!A1848="","",'S.D.PASTE SHEET'!A1848)</f>
        <v/>
      </c>
      <c s="72" t="str">
        <f>IF('S.D.PASTE SHEET'!B1848="","",'S.D.PASTE SHEET'!B1848)</f>
        <v/>
      </c>
      <c s="72" t="str">
        <f>IF('S.D.PASTE SHEET'!C1848="","",'S.D.PASTE SHEET'!C1848)</f>
        <v/>
      </c>
      <c s="73" t="str">
        <f>IF('S.D.PASTE SHEET'!D1848="","",'S.D.PASTE SHEET'!D1848)</f>
        <v/>
      </c>
      <c s="72" t="str">
        <f>IF('S.D.PASTE SHEET'!E1848="","",UPPER('S.D.PASTE SHEET'!E1848))</f>
        <v/>
      </c>
      <c s="72" t="str">
        <f>IF('S.D.PASTE SHEET'!F1848="","",'S.D.PASTE SHEET'!F1848)</f>
        <v/>
      </c>
      <c s="72" t="str">
        <f>IF('S.D.PASTE SHEET'!G1848="","",UPPER('S.D.PASTE SHEET'!G1848))</f>
        <v/>
      </c>
      <c s="72" t="str">
        <f>IF('S.D.PASTE SHEET'!H1848="","",UPPER('S.D.PASTE SHEET'!H1848))</f>
        <v/>
      </c>
      <c s="72" t="str">
        <f>IF('S.D.PASTE SHEET'!I1848="","",'S.D.PASTE SHEET'!I1848)</f>
        <v/>
      </c>
      <c s="73" t="str">
        <f>IF('S.D.PASTE SHEET'!J1848="","",'S.D.PASTE SHEET'!J1848)</f>
        <v/>
      </c>
      <c s="72" t="str">
        <f>IF('S.D.PASTE SHEET'!K1848="","",'S.D.PASTE SHEET'!K1848)</f>
        <v/>
      </c>
      <c s="72" t="str">
        <f>IF('S.D.PASTE SHEET'!L1848="","",'S.D.PASTE SHEET'!L1848)</f>
        <v/>
      </c>
      <c s="72" t="str">
        <f>IF('S.D.PASTE SHEET'!M1848="","",'S.D.PASTE SHEET'!M1848)</f>
        <v/>
      </c>
      <c s="72" t="str">
        <f>IF('S.D.PASTE SHEET'!N1848="","",'S.D.PASTE SHEET'!N1848)</f>
        <v/>
      </c>
      <c s="72" t="str">
        <f>IF('S.D.PASTE SHEET'!O1848="","",'S.D.PASTE SHEET'!O1848)</f>
        <v/>
      </c>
      <c s="72" t="str">
        <f>IF('S.D.PASTE SHEET'!P1848="","",'S.D.PASTE SHEET'!P1848)</f>
        <v/>
      </c>
      <c s="72" t="str">
        <f>IF('S.D.PASTE SHEET'!Q1848="","",'S.D.PASTE SHEET'!Q1848)</f>
        <v/>
      </c>
      <c s="72" t="str">
        <f>IF('S.D.PASTE SHEET'!R1848="","",'S.D.PASTE SHEET'!R1848)</f>
        <v/>
      </c>
      <c s="72" t="str">
        <f>IF('S.D.PASTE SHEET'!S1848="","",'S.D.PASTE SHEET'!S1848)</f>
        <v/>
      </c>
      <c s="72" t="str">
        <f>IF('S.D.PASTE SHEET'!T1848="","",'S.D.PASTE SHEET'!T1848)</f>
        <v/>
      </c>
      <c s="72" t="str">
        <f>IF('S.D.PASTE SHEET'!U1848="","",'S.D.PASTE SHEET'!U1848)</f>
        <v/>
      </c>
      <c s="72" t="str">
        <f>IF('S.D.PASTE SHEET'!V1848="","",'S.D.PASTE SHEET'!V1848)</f>
        <v/>
      </c>
      <c s="72" t="str">
        <f>IF('S.D.PASTE SHEET'!W1848="","",'S.D.PASTE SHEET'!W1848)</f>
        <v/>
      </c>
      <c s="72" t="str">
        <f>IF('S.D.PASTE SHEET'!X1848="","",'S.D.PASTE SHEET'!X1848)</f>
        <v/>
      </c>
      <c s="72" t="str">
        <f>IF('S.D.PASTE SHEET'!Y1848="","",'S.D.PASTE SHEET'!Y1848)</f>
        <v/>
      </c>
      <c s="72" t="str">
        <f>IF('S.D.PASTE SHEET'!Z1848="","",'S.D.PASTE SHEET'!Z1848)</f>
        <v/>
      </c>
      <c s="72" t="str">
        <f>IF('S.D.PASTE SHEET'!AA1848="","",'S.D.PASTE SHEET'!AA1848)</f>
        <v/>
      </c>
      <c s="72" t="str">
        <f>IF('S.D.PASTE SHEET'!AB1848="","",'S.D.PASTE SHEET'!AB1848)</f>
        <v/>
      </c>
      <c s="72" t="str">
        <f>IF('S.D.PASTE SHEET'!AC1848="","",'S.D.PASTE SHEET'!AC1848)</f>
        <v/>
      </c>
      <c s="72" t="str">
        <f>IF('S.D.PASTE SHEET'!AD1848="","",'S.D.PASTE SHEET'!AD1848)</f>
        <v/>
      </c>
      <c s="74"/>
      <c s="70" t="str">
        <f>IF(AK1848="","",IF(AK1848&gt;0,COUNT($AG$2:AG1848),""))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IF(BC1848="","",IF(BC1848&gt;0,COUNT($AY$2:AY1848),""))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49" spans="1:157" ht="15.75" customHeight="1">
      <c r="A1849" s="72" t="str">
        <f>IF('S.D.PASTE SHEET'!A1849="","",'S.D.PASTE SHEET'!A1849)</f>
        <v/>
      </c>
      <c s="72" t="str">
        <f>IF('S.D.PASTE SHEET'!B1849="","",'S.D.PASTE SHEET'!B1849)</f>
        <v/>
      </c>
      <c s="72" t="str">
        <f>IF('S.D.PASTE SHEET'!C1849="","",'S.D.PASTE SHEET'!C1849)</f>
        <v/>
      </c>
      <c s="73" t="str">
        <f>IF('S.D.PASTE SHEET'!D1849="","",'S.D.PASTE SHEET'!D1849)</f>
        <v/>
      </c>
      <c s="72" t="str">
        <f>IF('S.D.PASTE SHEET'!E1849="","",UPPER('S.D.PASTE SHEET'!E1849))</f>
        <v/>
      </c>
      <c s="72" t="str">
        <f>IF('S.D.PASTE SHEET'!F1849="","",'S.D.PASTE SHEET'!F1849)</f>
        <v/>
      </c>
      <c s="72" t="str">
        <f>IF('S.D.PASTE SHEET'!G1849="","",UPPER('S.D.PASTE SHEET'!G1849))</f>
        <v/>
      </c>
      <c s="72" t="str">
        <f>IF('S.D.PASTE SHEET'!H1849="","",UPPER('S.D.PASTE SHEET'!H1849))</f>
        <v/>
      </c>
      <c s="72" t="str">
        <f>IF('S.D.PASTE SHEET'!I1849="","",'S.D.PASTE SHEET'!I1849)</f>
        <v/>
      </c>
      <c s="73" t="str">
        <f>IF('S.D.PASTE SHEET'!J1849="","",'S.D.PASTE SHEET'!J1849)</f>
        <v/>
      </c>
      <c s="72" t="str">
        <f>IF('S.D.PASTE SHEET'!K1849="","",'S.D.PASTE SHEET'!K1849)</f>
        <v/>
      </c>
      <c s="72" t="str">
        <f>IF('S.D.PASTE SHEET'!L1849="","",'S.D.PASTE SHEET'!L1849)</f>
        <v/>
      </c>
      <c s="72" t="str">
        <f>IF('S.D.PASTE SHEET'!M1849="","",'S.D.PASTE SHEET'!M1849)</f>
        <v/>
      </c>
      <c s="72" t="str">
        <f>IF('S.D.PASTE SHEET'!N1849="","",'S.D.PASTE SHEET'!N1849)</f>
        <v/>
      </c>
      <c s="72" t="str">
        <f>IF('S.D.PASTE SHEET'!O1849="","",'S.D.PASTE SHEET'!O1849)</f>
        <v/>
      </c>
      <c s="72" t="str">
        <f>IF('S.D.PASTE SHEET'!P1849="","",'S.D.PASTE SHEET'!P1849)</f>
        <v/>
      </c>
      <c s="72" t="str">
        <f>IF('S.D.PASTE SHEET'!Q1849="","",'S.D.PASTE SHEET'!Q1849)</f>
        <v/>
      </c>
      <c s="72" t="str">
        <f>IF('S.D.PASTE SHEET'!R1849="","",'S.D.PASTE SHEET'!R1849)</f>
        <v/>
      </c>
      <c s="72" t="str">
        <f>IF('S.D.PASTE SHEET'!S1849="","",'S.D.PASTE SHEET'!S1849)</f>
        <v/>
      </c>
      <c s="72" t="str">
        <f>IF('S.D.PASTE SHEET'!T1849="","",'S.D.PASTE SHEET'!T1849)</f>
        <v/>
      </c>
      <c s="72" t="str">
        <f>IF('S.D.PASTE SHEET'!U1849="","",'S.D.PASTE SHEET'!U1849)</f>
        <v/>
      </c>
      <c s="72" t="str">
        <f>IF('S.D.PASTE SHEET'!V1849="","",'S.D.PASTE SHEET'!V1849)</f>
        <v/>
      </c>
      <c s="72" t="str">
        <f>IF('S.D.PASTE SHEET'!W1849="","",'S.D.PASTE SHEET'!W1849)</f>
        <v/>
      </c>
      <c s="72" t="str">
        <f>IF('S.D.PASTE SHEET'!X1849="","",'S.D.PASTE SHEET'!X1849)</f>
        <v/>
      </c>
      <c s="72" t="str">
        <f>IF('S.D.PASTE SHEET'!Y1849="","",'S.D.PASTE SHEET'!Y1849)</f>
        <v/>
      </c>
      <c s="72" t="str">
        <f>IF('S.D.PASTE SHEET'!Z1849="","",'S.D.PASTE SHEET'!Z1849)</f>
        <v/>
      </c>
      <c s="72" t="str">
        <f>IF('S.D.PASTE SHEET'!AA1849="","",'S.D.PASTE SHEET'!AA1849)</f>
        <v/>
      </c>
      <c s="72" t="str">
        <f>IF('S.D.PASTE SHEET'!AB1849="","",'S.D.PASTE SHEET'!AB1849)</f>
        <v/>
      </c>
      <c s="72" t="str">
        <f>IF('S.D.PASTE SHEET'!AC1849="","",'S.D.PASTE SHEET'!AC1849)</f>
        <v/>
      </c>
      <c s="72" t="str">
        <f>IF('S.D.PASTE SHEET'!AD1849="","",'S.D.PASTE SHEET'!AD1849)</f>
        <v/>
      </c>
      <c s="74"/>
      <c s="70" t="str">
        <f>IF(AK1849="","",IF(AK1849&gt;0,COUNT($AG$2:AG1849),""))</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IF(BC1849="","",IF(BC1849&gt;0,COUNT($AY$2:AY1849),""))</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0" spans="1:157" ht="15.75" customHeight="1">
      <c r="A1850" s="72" t="str">
        <f>IF('S.D.PASTE SHEET'!A1850="","",'S.D.PASTE SHEET'!A1850)</f>
        <v/>
      </c>
      <c s="72" t="str">
        <f>IF('S.D.PASTE SHEET'!B1850="","",'S.D.PASTE SHEET'!B1850)</f>
        <v/>
      </c>
      <c s="72" t="str">
        <f>IF('S.D.PASTE SHEET'!C1850="","",'S.D.PASTE SHEET'!C1850)</f>
        <v/>
      </c>
      <c s="73" t="str">
        <f>IF('S.D.PASTE SHEET'!D1850="","",'S.D.PASTE SHEET'!D1850)</f>
        <v/>
      </c>
      <c s="72" t="str">
        <f>IF('S.D.PASTE SHEET'!E1850="","",UPPER('S.D.PASTE SHEET'!E1850))</f>
        <v/>
      </c>
      <c s="72" t="str">
        <f>IF('S.D.PASTE SHEET'!F1850="","",'S.D.PASTE SHEET'!F1850)</f>
        <v/>
      </c>
      <c s="72" t="str">
        <f>IF('S.D.PASTE SHEET'!G1850="","",UPPER('S.D.PASTE SHEET'!G1850))</f>
        <v/>
      </c>
      <c s="72" t="str">
        <f>IF('S.D.PASTE SHEET'!H1850="","",UPPER('S.D.PASTE SHEET'!H1850))</f>
        <v/>
      </c>
      <c s="72" t="str">
        <f>IF('S.D.PASTE SHEET'!I1850="","",'S.D.PASTE SHEET'!I1850)</f>
        <v/>
      </c>
      <c s="73" t="str">
        <f>IF('S.D.PASTE SHEET'!J1850="","",'S.D.PASTE SHEET'!J1850)</f>
        <v/>
      </c>
      <c s="72" t="str">
        <f>IF('S.D.PASTE SHEET'!K1850="","",'S.D.PASTE SHEET'!K1850)</f>
        <v/>
      </c>
      <c s="72" t="str">
        <f>IF('S.D.PASTE SHEET'!L1850="","",'S.D.PASTE SHEET'!L1850)</f>
        <v/>
      </c>
      <c s="72" t="str">
        <f>IF('S.D.PASTE SHEET'!M1850="","",'S.D.PASTE SHEET'!M1850)</f>
        <v/>
      </c>
      <c s="72" t="str">
        <f>IF('S.D.PASTE SHEET'!N1850="","",'S.D.PASTE SHEET'!N1850)</f>
        <v/>
      </c>
      <c s="72" t="str">
        <f>IF('S.D.PASTE SHEET'!O1850="","",'S.D.PASTE SHEET'!O1850)</f>
        <v/>
      </c>
      <c s="72" t="str">
        <f>IF('S.D.PASTE SHEET'!P1850="","",'S.D.PASTE SHEET'!P1850)</f>
        <v/>
      </c>
      <c s="72" t="str">
        <f>IF('S.D.PASTE SHEET'!Q1850="","",'S.D.PASTE SHEET'!Q1850)</f>
        <v/>
      </c>
      <c s="72" t="str">
        <f>IF('S.D.PASTE SHEET'!R1850="","",'S.D.PASTE SHEET'!R1850)</f>
        <v/>
      </c>
      <c s="72" t="str">
        <f>IF('S.D.PASTE SHEET'!S1850="","",'S.D.PASTE SHEET'!S1850)</f>
        <v/>
      </c>
      <c s="72" t="str">
        <f>IF('S.D.PASTE SHEET'!T1850="","",'S.D.PASTE SHEET'!T1850)</f>
        <v/>
      </c>
      <c s="72" t="str">
        <f>IF('S.D.PASTE SHEET'!U1850="","",'S.D.PASTE SHEET'!U1850)</f>
        <v/>
      </c>
      <c s="72" t="str">
        <f>IF('S.D.PASTE SHEET'!V1850="","",'S.D.PASTE SHEET'!V1850)</f>
        <v/>
      </c>
      <c s="72" t="str">
        <f>IF('S.D.PASTE SHEET'!W1850="","",'S.D.PASTE SHEET'!W1850)</f>
        <v/>
      </c>
      <c s="72" t="str">
        <f>IF('S.D.PASTE SHEET'!X1850="","",'S.D.PASTE SHEET'!X1850)</f>
        <v/>
      </c>
      <c s="72" t="str">
        <f>IF('S.D.PASTE SHEET'!Y1850="","",'S.D.PASTE SHEET'!Y1850)</f>
        <v/>
      </c>
      <c s="72" t="str">
        <f>IF('S.D.PASTE SHEET'!Z1850="","",'S.D.PASTE SHEET'!Z1850)</f>
        <v/>
      </c>
      <c s="72" t="str">
        <f>IF('S.D.PASTE SHEET'!AA1850="","",'S.D.PASTE SHEET'!AA1850)</f>
        <v/>
      </c>
      <c s="72" t="str">
        <f>IF('S.D.PASTE SHEET'!AB1850="","",'S.D.PASTE SHEET'!AB1850)</f>
        <v/>
      </c>
      <c s="72" t="str">
        <f>IF('S.D.PASTE SHEET'!AC1850="","",'S.D.PASTE SHEET'!AC1850)</f>
        <v/>
      </c>
      <c s="72" t="str">
        <f>IF('S.D.PASTE SHEET'!AD1850="","",'S.D.PASTE SHEET'!AD1850)</f>
        <v/>
      </c>
      <c s="74"/>
      <c s="70" t="str">
        <f>IF(AK1850="","",IF(AK1850&gt;0,COUNT($AG$2:AG1850),""))</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IF(BC1850="","",IF(BC1850&gt;0,COUNT($AY$2:AY1850),""))</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1" spans="1:157" ht="15.75" customHeight="1">
      <c r="A1851" s="72" t="str">
        <f>IF('S.D.PASTE SHEET'!A1851="","",'S.D.PASTE SHEET'!A1851)</f>
        <v/>
      </c>
      <c s="72" t="str">
        <f>IF('S.D.PASTE SHEET'!B1851="","",'S.D.PASTE SHEET'!B1851)</f>
        <v/>
      </c>
      <c s="72" t="str">
        <f>IF('S.D.PASTE SHEET'!C1851="","",'S.D.PASTE SHEET'!C1851)</f>
        <v/>
      </c>
      <c s="73" t="str">
        <f>IF('S.D.PASTE SHEET'!D1851="","",'S.D.PASTE SHEET'!D1851)</f>
        <v/>
      </c>
      <c s="72" t="str">
        <f>IF('S.D.PASTE SHEET'!E1851="","",UPPER('S.D.PASTE SHEET'!E1851))</f>
        <v/>
      </c>
      <c s="72" t="str">
        <f>IF('S.D.PASTE SHEET'!F1851="","",'S.D.PASTE SHEET'!F1851)</f>
        <v/>
      </c>
      <c s="72" t="str">
        <f>IF('S.D.PASTE SHEET'!G1851="","",UPPER('S.D.PASTE SHEET'!G1851))</f>
        <v/>
      </c>
      <c s="72" t="str">
        <f>IF('S.D.PASTE SHEET'!H1851="","",UPPER('S.D.PASTE SHEET'!H1851))</f>
        <v/>
      </c>
      <c s="72" t="str">
        <f>IF('S.D.PASTE SHEET'!I1851="","",'S.D.PASTE SHEET'!I1851)</f>
        <v/>
      </c>
      <c s="73" t="str">
        <f>IF('S.D.PASTE SHEET'!J1851="","",'S.D.PASTE SHEET'!J1851)</f>
        <v/>
      </c>
      <c s="72" t="str">
        <f>IF('S.D.PASTE SHEET'!K1851="","",'S.D.PASTE SHEET'!K1851)</f>
        <v/>
      </c>
      <c s="72" t="str">
        <f>IF('S.D.PASTE SHEET'!L1851="","",'S.D.PASTE SHEET'!L1851)</f>
        <v/>
      </c>
      <c s="72" t="str">
        <f>IF('S.D.PASTE SHEET'!M1851="","",'S.D.PASTE SHEET'!M1851)</f>
        <v/>
      </c>
      <c s="72" t="str">
        <f>IF('S.D.PASTE SHEET'!N1851="","",'S.D.PASTE SHEET'!N1851)</f>
        <v/>
      </c>
      <c s="72" t="str">
        <f>IF('S.D.PASTE SHEET'!O1851="","",'S.D.PASTE SHEET'!O1851)</f>
        <v/>
      </c>
      <c s="72" t="str">
        <f>IF('S.D.PASTE SHEET'!P1851="","",'S.D.PASTE SHEET'!P1851)</f>
        <v/>
      </c>
      <c s="72" t="str">
        <f>IF('S.D.PASTE SHEET'!Q1851="","",'S.D.PASTE SHEET'!Q1851)</f>
        <v/>
      </c>
      <c s="72" t="str">
        <f>IF('S.D.PASTE SHEET'!R1851="","",'S.D.PASTE SHEET'!R1851)</f>
        <v/>
      </c>
      <c s="72" t="str">
        <f>IF('S.D.PASTE SHEET'!S1851="","",'S.D.PASTE SHEET'!S1851)</f>
        <v/>
      </c>
      <c s="72" t="str">
        <f>IF('S.D.PASTE SHEET'!T1851="","",'S.D.PASTE SHEET'!T1851)</f>
        <v/>
      </c>
      <c s="72" t="str">
        <f>IF('S.D.PASTE SHEET'!U1851="","",'S.D.PASTE SHEET'!U1851)</f>
        <v/>
      </c>
      <c s="72" t="str">
        <f>IF('S.D.PASTE SHEET'!V1851="","",'S.D.PASTE SHEET'!V1851)</f>
        <v/>
      </c>
      <c s="72" t="str">
        <f>IF('S.D.PASTE SHEET'!W1851="","",'S.D.PASTE SHEET'!W1851)</f>
        <v/>
      </c>
      <c s="72" t="str">
        <f>IF('S.D.PASTE SHEET'!X1851="","",'S.D.PASTE SHEET'!X1851)</f>
        <v/>
      </c>
      <c s="72" t="str">
        <f>IF('S.D.PASTE SHEET'!Y1851="","",'S.D.PASTE SHEET'!Y1851)</f>
        <v/>
      </c>
      <c s="72" t="str">
        <f>IF('S.D.PASTE SHEET'!Z1851="","",'S.D.PASTE SHEET'!Z1851)</f>
        <v/>
      </c>
      <c s="72" t="str">
        <f>IF('S.D.PASTE SHEET'!AA1851="","",'S.D.PASTE SHEET'!AA1851)</f>
        <v/>
      </c>
      <c s="72" t="str">
        <f>IF('S.D.PASTE SHEET'!AB1851="","",'S.D.PASTE SHEET'!AB1851)</f>
        <v/>
      </c>
      <c s="72" t="str">
        <f>IF('S.D.PASTE SHEET'!AC1851="","",'S.D.PASTE SHEET'!AC1851)</f>
        <v/>
      </c>
      <c s="72" t="str">
        <f>IF('S.D.PASTE SHEET'!AD1851="","",'S.D.PASTE SHEET'!AD1851)</f>
        <v/>
      </c>
      <c s="74"/>
      <c s="70" t="str">
        <f>IF(AK1851="","",IF(AK1851&gt;0,COUNT($AG$2:AG1851),""))</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IF(BC1851="","",IF(BC1851&gt;0,COUNT($AY$2:AY1851),""))</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2" spans="1:157" ht="15.75" customHeight="1">
      <c r="A1852" s="72" t="str">
        <f>IF('S.D.PASTE SHEET'!A1852="","",'S.D.PASTE SHEET'!A1852)</f>
        <v/>
      </c>
      <c s="72" t="str">
        <f>IF('S.D.PASTE SHEET'!B1852="","",'S.D.PASTE SHEET'!B1852)</f>
        <v/>
      </c>
      <c s="72" t="str">
        <f>IF('S.D.PASTE SHEET'!C1852="","",'S.D.PASTE SHEET'!C1852)</f>
        <v/>
      </c>
      <c s="73" t="str">
        <f>IF('S.D.PASTE SHEET'!D1852="","",'S.D.PASTE SHEET'!D1852)</f>
        <v/>
      </c>
      <c s="72" t="str">
        <f>IF('S.D.PASTE SHEET'!E1852="","",UPPER('S.D.PASTE SHEET'!E1852))</f>
        <v/>
      </c>
      <c s="72" t="str">
        <f>IF('S.D.PASTE SHEET'!F1852="","",'S.D.PASTE SHEET'!F1852)</f>
        <v/>
      </c>
      <c s="72" t="str">
        <f>IF('S.D.PASTE SHEET'!G1852="","",UPPER('S.D.PASTE SHEET'!G1852))</f>
        <v/>
      </c>
      <c s="72" t="str">
        <f>IF('S.D.PASTE SHEET'!H1852="","",UPPER('S.D.PASTE SHEET'!H1852))</f>
        <v/>
      </c>
      <c s="72" t="str">
        <f>IF('S.D.PASTE SHEET'!I1852="","",'S.D.PASTE SHEET'!I1852)</f>
        <v/>
      </c>
      <c s="73" t="str">
        <f>IF('S.D.PASTE SHEET'!J1852="","",'S.D.PASTE SHEET'!J1852)</f>
        <v/>
      </c>
      <c s="72" t="str">
        <f>IF('S.D.PASTE SHEET'!K1852="","",'S.D.PASTE SHEET'!K1852)</f>
        <v/>
      </c>
      <c s="72" t="str">
        <f>IF('S.D.PASTE SHEET'!L1852="","",'S.D.PASTE SHEET'!L1852)</f>
        <v/>
      </c>
      <c s="72" t="str">
        <f>IF('S.D.PASTE SHEET'!M1852="","",'S.D.PASTE SHEET'!M1852)</f>
        <v/>
      </c>
      <c s="72" t="str">
        <f>IF('S.D.PASTE SHEET'!N1852="","",'S.D.PASTE SHEET'!N1852)</f>
        <v/>
      </c>
      <c s="72" t="str">
        <f>IF('S.D.PASTE SHEET'!O1852="","",'S.D.PASTE SHEET'!O1852)</f>
        <v/>
      </c>
      <c s="72" t="str">
        <f>IF('S.D.PASTE SHEET'!P1852="","",'S.D.PASTE SHEET'!P1852)</f>
        <v/>
      </c>
      <c s="72" t="str">
        <f>IF('S.D.PASTE SHEET'!Q1852="","",'S.D.PASTE SHEET'!Q1852)</f>
        <v/>
      </c>
      <c s="72" t="str">
        <f>IF('S.D.PASTE SHEET'!R1852="","",'S.D.PASTE SHEET'!R1852)</f>
        <v/>
      </c>
      <c s="72" t="str">
        <f>IF('S.D.PASTE SHEET'!S1852="","",'S.D.PASTE SHEET'!S1852)</f>
        <v/>
      </c>
      <c s="72" t="str">
        <f>IF('S.D.PASTE SHEET'!T1852="","",'S.D.PASTE SHEET'!T1852)</f>
        <v/>
      </c>
      <c s="72" t="str">
        <f>IF('S.D.PASTE SHEET'!U1852="","",'S.D.PASTE SHEET'!U1852)</f>
        <v/>
      </c>
      <c s="72" t="str">
        <f>IF('S.D.PASTE SHEET'!V1852="","",'S.D.PASTE SHEET'!V1852)</f>
        <v/>
      </c>
      <c s="72" t="str">
        <f>IF('S.D.PASTE SHEET'!W1852="","",'S.D.PASTE SHEET'!W1852)</f>
        <v/>
      </c>
      <c s="72" t="str">
        <f>IF('S.D.PASTE SHEET'!X1852="","",'S.D.PASTE SHEET'!X1852)</f>
        <v/>
      </c>
      <c s="72" t="str">
        <f>IF('S.D.PASTE SHEET'!Y1852="","",'S.D.PASTE SHEET'!Y1852)</f>
        <v/>
      </c>
      <c s="72" t="str">
        <f>IF('S.D.PASTE SHEET'!Z1852="","",'S.D.PASTE SHEET'!Z1852)</f>
        <v/>
      </c>
      <c s="72" t="str">
        <f>IF('S.D.PASTE SHEET'!AA1852="","",'S.D.PASTE SHEET'!AA1852)</f>
        <v/>
      </c>
      <c s="72" t="str">
        <f>IF('S.D.PASTE SHEET'!AB1852="","",'S.D.PASTE SHEET'!AB1852)</f>
        <v/>
      </c>
      <c s="72" t="str">
        <f>IF('S.D.PASTE SHEET'!AC1852="","",'S.D.PASTE SHEET'!AC1852)</f>
        <v/>
      </c>
      <c s="72" t="str">
        <f>IF('S.D.PASTE SHEET'!AD1852="","",'S.D.PASTE SHEET'!AD1852)</f>
        <v/>
      </c>
      <c s="74"/>
      <c s="70" t="str">
        <f>IF(AK1852="","",IF(AK1852&gt;0,COUNT($AG$2:AG1852),""))</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IF(BC1852="","",IF(BC1852&gt;0,COUNT($AY$2:AY1852),""))</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3" spans="1:157" ht="15.75" customHeight="1">
      <c r="A1853" s="72" t="str">
        <f>IF('S.D.PASTE SHEET'!A1853="","",'S.D.PASTE SHEET'!A1853)</f>
        <v/>
      </c>
      <c s="72" t="str">
        <f>IF('S.D.PASTE SHEET'!B1853="","",'S.D.PASTE SHEET'!B1853)</f>
        <v/>
      </c>
      <c s="72" t="str">
        <f>IF('S.D.PASTE SHEET'!C1853="","",'S.D.PASTE SHEET'!C1853)</f>
        <v/>
      </c>
      <c s="73" t="str">
        <f>IF('S.D.PASTE SHEET'!D1853="","",'S.D.PASTE SHEET'!D1853)</f>
        <v/>
      </c>
      <c s="72" t="str">
        <f>IF('S.D.PASTE SHEET'!E1853="","",UPPER('S.D.PASTE SHEET'!E1853))</f>
        <v/>
      </c>
      <c s="72" t="str">
        <f>IF('S.D.PASTE SHEET'!F1853="","",'S.D.PASTE SHEET'!F1853)</f>
        <v/>
      </c>
      <c s="72" t="str">
        <f>IF('S.D.PASTE SHEET'!G1853="","",UPPER('S.D.PASTE SHEET'!G1853))</f>
        <v/>
      </c>
      <c s="72" t="str">
        <f>IF('S.D.PASTE SHEET'!H1853="","",UPPER('S.D.PASTE SHEET'!H1853))</f>
        <v/>
      </c>
      <c s="72" t="str">
        <f>IF('S.D.PASTE SHEET'!I1853="","",'S.D.PASTE SHEET'!I1853)</f>
        <v/>
      </c>
      <c s="73" t="str">
        <f>IF('S.D.PASTE SHEET'!J1853="","",'S.D.PASTE SHEET'!J1853)</f>
        <v/>
      </c>
      <c s="72" t="str">
        <f>IF('S.D.PASTE SHEET'!K1853="","",'S.D.PASTE SHEET'!K1853)</f>
        <v/>
      </c>
      <c s="72" t="str">
        <f>IF('S.D.PASTE SHEET'!L1853="","",'S.D.PASTE SHEET'!L1853)</f>
        <v/>
      </c>
      <c s="72" t="str">
        <f>IF('S.D.PASTE SHEET'!M1853="","",'S.D.PASTE SHEET'!M1853)</f>
        <v/>
      </c>
      <c s="72" t="str">
        <f>IF('S.D.PASTE SHEET'!N1853="","",'S.D.PASTE SHEET'!N1853)</f>
        <v/>
      </c>
      <c s="72" t="str">
        <f>IF('S.D.PASTE SHEET'!O1853="","",'S.D.PASTE SHEET'!O1853)</f>
        <v/>
      </c>
      <c s="72" t="str">
        <f>IF('S.D.PASTE SHEET'!P1853="","",'S.D.PASTE SHEET'!P1853)</f>
        <v/>
      </c>
      <c s="72" t="str">
        <f>IF('S.D.PASTE SHEET'!Q1853="","",'S.D.PASTE SHEET'!Q1853)</f>
        <v/>
      </c>
      <c s="72" t="str">
        <f>IF('S.D.PASTE SHEET'!R1853="","",'S.D.PASTE SHEET'!R1853)</f>
        <v/>
      </c>
      <c s="72" t="str">
        <f>IF('S.D.PASTE SHEET'!S1853="","",'S.D.PASTE SHEET'!S1853)</f>
        <v/>
      </c>
      <c s="72" t="str">
        <f>IF('S.D.PASTE SHEET'!T1853="","",'S.D.PASTE SHEET'!T1853)</f>
        <v/>
      </c>
      <c s="72" t="str">
        <f>IF('S.D.PASTE SHEET'!U1853="","",'S.D.PASTE SHEET'!U1853)</f>
        <v/>
      </c>
      <c s="72" t="str">
        <f>IF('S.D.PASTE SHEET'!V1853="","",'S.D.PASTE SHEET'!V1853)</f>
        <v/>
      </c>
      <c s="72" t="str">
        <f>IF('S.D.PASTE SHEET'!W1853="","",'S.D.PASTE SHEET'!W1853)</f>
        <v/>
      </c>
      <c s="72" t="str">
        <f>IF('S.D.PASTE SHEET'!X1853="","",'S.D.PASTE SHEET'!X1853)</f>
        <v/>
      </c>
      <c s="72" t="str">
        <f>IF('S.D.PASTE SHEET'!Y1853="","",'S.D.PASTE SHEET'!Y1853)</f>
        <v/>
      </c>
      <c s="72" t="str">
        <f>IF('S.D.PASTE SHEET'!Z1853="","",'S.D.PASTE SHEET'!Z1853)</f>
        <v/>
      </c>
      <c s="72" t="str">
        <f>IF('S.D.PASTE SHEET'!AA1853="","",'S.D.PASTE SHEET'!AA1853)</f>
        <v/>
      </c>
      <c s="72" t="str">
        <f>IF('S.D.PASTE SHEET'!AB1853="","",'S.D.PASTE SHEET'!AB1853)</f>
        <v/>
      </c>
      <c s="72" t="str">
        <f>IF('S.D.PASTE SHEET'!AC1853="","",'S.D.PASTE SHEET'!AC1853)</f>
        <v/>
      </c>
      <c s="72" t="str">
        <f>IF('S.D.PASTE SHEET'!AD1853="","",'S.D.PASTE SHEET'!AD1853)</f>
        <v/>
      </c>
      <c s="74"/>
      <c s="70" t="str">
        <f>IF(AK1853="","",IF(AK1853&gt;0,COUNT($AG$2:AG1853),""))</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IF(BC1853="","",IF(BC1853&gt;0,COUNT($AY$2:AY1853),""))</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4" spans="1:157" ht="15.75" customHeight="1">
      <c r="A1854" s="72" t="str">
        <f>IF('S.D.PASTE SHEET'!A1854="","",'S.D.PASTE SHEET'!A1854)</f>
        <v/>
      </c>
      <c s="72" t="str">
        <f>IF('S.D.PASTE SHEET'!B1854="","",'S.D.PASTE SHEET'!B1854)</f>
        <v/>
      </c>
      <c s="72" t="str">
        <f>IF('S.D.PASTE SHEET'!C1854="","",'S.D.PASTE SHEET'!C1854)</f>
        <v/>
      </c>
      <c s="73" t="str">
        <f>IF('S.D.PASTE SHEET'!D1854="","",'S.D.PASTE SHEET'!D1854)</f>
        <v/>
      </c>
      <c s="72" t="str">
        <f>IF('S.D.PASTE SHEET'!E1854="","",UPPER('S.D.PASTE SHEET'!E1854))</f>
        <v/>
      </c>
      <c s="72" t="str">
        <f>IF('S.D.PASTE SHEET'!F1854="","",'S.D.PASTE SHEET'!F1854)</f>
        <v/>
      </c>
      <c s="72" t="str">
        <f>IF('S.D.PASTE SHEET'!G1854="","",UPPER('S.D.PASTE SHEET'!G1854))</f>
        <v/>
      </c>
      <c s="72" t="str">
        <f>IF('S.D.PASTE SHEET'!H1854="","",UPPER('S.D.PASTE SHEET'!H1854))</f>
        <v/>
      </c>
      <c s="72" t="str">
        <f>IF('S.D.PASTE SHEET'!I1854="","",'S.D.PASTE SHEET'!I1854)</f>
        <v/>
      </c>
      <c s="73" t="str">
        <f>IF('S.D.PASTE SHEET'!J1854="","",'S.D.PASTE SHEET'!J1854)</f>
        <v/>
      </c>
      <c s="72" t="str">
        <f>IF('S.D.PASTE SHEET'!K1854="","",'S.D.PASTE SHEET'!K1854)</f>
        <v/>
      </c>
      <c s="72" t="str">
        <f>IF('S.D.PASTE SHEET'!L1854="","",'S.D.PASTE SHEET'!L1854)</f>
        <v/>
      </c>
      <c s="72" t="str">
        <f>IF('S.D.PASTE SHEET'!M1854="","",'S.D.PASTE SHEET'!M1854)</f>
        <v/>
      </c>
      <c s="72" t="str">
        <f>IF('S.D.PASTE SHEET'!N1854="","",'S.D.PASTE SHEET'!N1854)</f>
        <v/>
      </c>
      <c s="72" t="str">
        <f>IF('S.D.PASTE SHEET'!O1854="","",'S.D.PASTE SHEET'!O1854)</f>
        <v/>
      </c>
      <c s="72" t="str">
        <f>IF('S.D.PASTE SHEET'!P1854="","",'S.D.PASTE SHEET'!P1854)</f>
        <v/>
      </c>
      <c s="72" t="str">
        <f>IF('S.D.PASTE SHEET'!Q1854="","",'S.D.PASTE SHEET'!Q1854)</f>
        <v/>
      </c>
      <c s="72" t="str">
        <f>IF('S.D.PASTE SHEET'!R1854="","",'S.D.PASTE SHEET'!R1854)</f>
        <v/>
      </c>
      <c s="72" t="str">
        <f>IF('S.D.PASTE SHEET'!S1854="","",'S.D.PASTE SHEET'!S1854)</f>
        <v/>
      </c>
      <c s="72" t="str">
        <f>IF('S.D.PASTE SHEET'!T1854="","",'S.D.PASTE SHEET'!T1854)</f>
        <v/>
      </c>
      <c s="72" t="str">
        <f>IF('S.D.PASTE SHEET'!U1854="","",'S.D.PASTE SHEET'!U1854)</f>
        <v/>
      </c>
      <c s="72" t="str">
        <f>IF('S.D.PASTE SHEET'!V1854="","",'S.D.PASTE SHEET'!V1854)</f>
        <v/>
      </c>
      <c s="72" t="str">
        <f>IF('S.D.PASTE SHEET'!W1854="","",'S.D.PASTE SHEET'!W1854)</f>
        <v/>
      </c>
      <c s="72" t="str">
        <f>IF('S.D.PASTE SHEET'!X1854="","",'S.D.PASTE SHEET'!X1854)</f>
        <v/>
      </c>
      <c s="72" t="str">
        <f>IF('S.D.PASTE SHEET'!Y1854="","",'S.D.PASTE SHEET'!Y1854)</f>
        <v/>
      </c>
      <c s="72" t="str">
        <f>IF('S.D.PASTE SHEET'!Z1854="","",'S.D.PASTE SHEET'!Z1854)</f>
        <v/>
      </c>
      <c s="72" t="str">
        <f>IF('S.D.PASTE SHEET'!AA1854="","",'S.D.PASTE SHEET'!AA1854)</f>
        <v/>
      </c>
      <c s="72" t="str">
        <f>IF('S.D.PASTE SHEET'!AB1854="","",'S.D.PASTE SHEET'!AB1854)</f>
        <v/>
      </c>
      <c s="72" t="str">
        <f>IF('S.D.PASTE SHEET'!AC1854="","",'S.D.PASTE SHEET'!AC1854)</f>
        <v/>
      </c>
      <c s="72" t="str">
        <f>IF('S.D.PASTE SHEET'!AD1854="","",'S.D.PASTE SHEET'!AD1854)</f>
        <v/>
      </c>
      <c s="74"/>
      <c s="70" t="str">
        <f>IF(AK1854="","",IF(AK1854&gt;0,COUNT($AG$2:AG1854),""))</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IF(BC1854="","",IF(BC1854&gt;0,COUNT($AY$2:AY1854),""))</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5" spans="1:157" ht="15.75" customHeight="1">
      <c r="A1855" s="72" t="str">
        <f>IF('S.D.PASTE SHEET'!A1855="","",'S.D.PASTE SHEET'!A1855)</f>
        <v/>
      </c>
      <c s="72" t="str">
        <f>IF('S.D.PASTE SHEET'!B1855="","",'S.D.PASTE SHEET'!B1855)</f>
        <v/>
      </c>
      <c s="72" t="str">
        <f>IF('S.D.PASTE SHEET'!C1855="","",'S.D.PASTE SHEET'!C1855)</f>
        <v/>
      </c>
      <c s="73" t="str">
        <f>IF('S.D.PASTE SHEET'!D1855="","",'S.D.PASTE SHEET'!D1855)</f>
        <v/>
      </c>
      <c s="72" t="str">
        <f>IF('S.D.PASTE SHEET'!E1855="","",UPPER('S.D.PASTE SHEET'!E1855))</f>
        <v/>
      </c>
      <c s="72" t="str">
        <f>IF('S.D.PASTE SHEET'!F1855="","",'S.D.PASTE SHEET'!F1855)</f>
        <v/>
      </c>
      <c s="72" t="str">
        <f>IF('S.D.PASTE SHEET'!G1855="","",UPPER('S.D.PASTE SHEET'!G1855))</f>
        <v/>
      </c>
      <c s="72" t="str">
        <f>IF('S.D.PASTE SHEET'!H1855="","",UPPER('S.D.PASTE SHEET'!H1855))</f>
        <v/>
      </c>
      <c s="72" t="str">
        <f>IF('S.D.PASTE SHEET'!I1855="","",'S.D.PASTE SHEET'!I1855)</f>
        <v/>
      </c>
      <c s="73" t="str">
        <f>IF('S.D.PASTE SHEET'!J1855="","",'S.D.PASTE SHEET'!J1855)</f>
        <v/>
      </c>
      <c s="72" t="str">
        <f>IF('S.D.PASTE SHEET'!K1855="","",'S.D.PASTE SHEET'!K1855)</f>
        <v/>
      </c>
      <c s="72" t="str">
        <f>IF('S.D.PASTE SHEET'!L1855="","",'S.D.PASTE SHEET'!L1855)</f>
        <v/>
      </c>
      <c s="72" t="str">
        <f>IF('S.D.PASTE SHEET'!M1855="","",'S.D.PASTE SHEET'!M1855)</f>
        <v/>
      </c>
      <c s="72" t="str">
        <f>IF('S.D.PASTE SHEET'!N1855="","",'S.D.PASTE SHEET'!N1855)</f>
        <v/>
      </c>
      <c s="72" t="str">
        <f>IF('S.D.PASTE SHEET'!O1855="","",'S.D.PASTE SHEET'!O1855)</f>
        <v/>
      </c>
      <c s="72" t="str">
        <f>IF('S.D.PASTE SHEET'!P1855="","",'S.D.PASTE SHEET'!P1855)</f>
        <v/>
      </c>
      <c s="72" t="str">
        <f>IF('S.D.PASTE SHEET'!Q1855="","",'S.D.PASTE SHEET'!Q1855)</f>
        <v/>
      </c>
      <c s="72" t="str">
        <f>IF('S.D.PASTE SHEET'!R1855="","",'S.D.PASTE SHEET'!R1855)</f>
        <v/>
      </c>
      <c s="72" t="str">
        <f>IF('S.D.PASTE SHEET'!S1855="","",'S.D.PASTE SHEET'!S1855)</f>
        <v/>
      </c>
      <c s="72" t="str">
        <f>IF('S.D.PASTE SHEET'!T1855="","",'S.D.PASTE SHEET'!T1855)</f>
        <v/>
      </c>
      <c s="72" t="str">
        <f>IF('S.D.PASTE SHEET'!U1855="","",'S.D.PASTE SHEET'!U1855)</f>
        <v/>
      </c>
      <c s="72" t="str">
        <f>IF('S.D.PASTE SHEET'!V1855="","",'S.D.PASTE SHEET'!V1855)</f>
        <v/>
      </c>
      <c s="72" t="str">
        <f>IF('S.D.PASTE SHEET'!W1855="","",'S.D.PASTE SHEET'!W1855)</f>
        <v/>
      </c>
      <c s="72" t="str">
        <f>IF('S.D.PASTE SHEET'!X1855="","",'S.D.PASTE SHEET'!X1855)</f>
        <v/>
      </c>
      <c s="72" t="str">
        <f>IF('S.D.PASTE SHEET'!Y1855="","",'S.D.PASTE SHEET'!Y1855)</f>
        <v/>
      </c>
      <c s="72" t="str">
        <f>IF('S.D.PASTE SHEET'!Z1855="","",'S.D.PASTE SHEET'!Z1855)</f>
        <v/>
      </c>
      <c s="72" t="str">
        <f>IF('S.D.PASTE SHEET'!AA1855="","",'S.D.PASTE SHEET'!AA1855)</f>
        <v/>
      </c>
      <c s="72" t="str">
        <f>IF('S.D.PASTE SHEET'!AB1855="","",'S.D.PASTE SHEET'!AB1855)</f>
        <v/>
      </c>
      <c s="72" t="str">
        <f>IF('S.D.PASTE SHEET'!AC1855="","",'S.D.PASTE SHEET'!AC1855)</f>
        <v/>
      </c>
      <c s="72" t="str">
        <f>IF('S.D.PASTE SHEET'!AD1855="","",'S.D.PASTE SHEET'!AD1855)</f>
        <v/>
      </c>
      <c s="74"/>
      <c s="70" t="str">
        <f>IF(AK1855="","",IF(AK1855&gt;0,COUNT($AG$2:AG1855),""))</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IF(BC1855="","",IF(BC1855&gt;0,COUNT($AY$2:AY1855),""))</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6" spans="1:157" ht="15.75" customHeight="1">
      <c r="A1856" s="72" t="str">
        <f>IF('S.D.PASTE SHEET'!A1856="","",'S.D.PASTE SHEET'!A1856)</f>
        <v/>
      </c>
      <c s="72" t="str">
        <f>IF('S.D.PASTE SHEET'!B1856="","",'S.D.PASTE SHEET'!B1856)</f>
        <v/>
      </c>
      <c s="72" t="str">
        <f>IF('S.D.PASTE SHEET'!C1856="","",'S.D.PASTE SHEET'!C1856)</f>
        <v/>
      </c>
      <c s="73" t="str">
        <f>IF('S.D.PASTE SHEET'!D1856="","",'S.D.PASTE SHEET'!D1856)</f>
        <v/>
      </c>
      <c s="72" t="str">
        <f>IF('S.D.PASTE SHEET'!E1856="","",UPPER('S.D.PASTE SHEET'!E1856))</f>
        <v/>
      </c>
      <c s="72" t="str">
        <f>IF('S.D.PASTE SHEET'!F1856="","",'S.D.PASTE SHEET'!F1856)</f>
        <v/>
      </c>
      <c s="72" t="str">
        <f>IF('S.D.PASTE SHEET'!G1856="","",UPPER('S.D.PASTE SHEET'!G1856))</f>
        <v/>
      </c>
      <c s="72" t="str">
        <f>IF('S.D.PASTE SHEET'!H1856="","",UPPER('S.D.PASTE SHEET'!H1856))</f>
        <v/>
      </c>
      <c s="72" t="str">
        <f>IF('S.D.PASTE SHEET'!I1856="","",'S.D.PASTE SHEET'!I1856)</f>
        <v/>
      </c>
      <c s="73" t="str">
        <f>IF('S.D.PASTE SHEET'!J1856="","",'S.D.PASTE SHEET'!J1856)</f>
        <v/>
      </c>
      <c s="72" t="str">
        <f>IF('S.D.PASTE SHEET'!K1856="","",'S.D.PASTE SHEET'!K1856)</f>
        <v/>
      </c>
      <c s="72" t="str">
        <f>IF('S.D.PASTE SHEET'!L1856="","",'S.D.PASTE SHEET'!L1856)</f>
        <v/>
      </c>
      <c s="72" t="str">
        <f>IF('S.D.PASTE SHEET'!M1856="","",'S.D.PASTE SHEET'!M1856)</f>
        <v/>
      </c>
      <c s="72" t="str">
        <f>IF('S.D.PASTE SHEET'!N1856="","",'S.D.PASTE SHEET'!N1856)</f>
        <v/>
      </c>
      <c s="72" t="str">
        <f>IF('S.D.PASTE SHEET'!O1856="","",'S.D.PASTE SHEET'!O1856)</f>
        <v/>
      </c>
      <c s="72" t="str">
        <f>IF('S.D.PASTE SHEET'!P1856="","",'S.D.PASTE SHEET'!P1856)</f>
        <v/>
      </c>
      <c s="72" t="str">
        <f>IF('S.D.PASTE SHEET'!Q1856="","",'S.D.PASTE SHEET'!Q1856)</f>
        <v/>
      </c>
      <c s="72" t="str">
        <f>IF('S.D.PASTE SHEET'!R1856="","",'S.D.PASTE SHEET'!R1856)</f>
        <v/>
      </c>
      <c s="72" t="str">
        <f>IF('S.D.PASTE SHEET'!S1856="","",'S.D.PASTE SHEET'!S1856)</f>
        <v/>
      </c>
      <c s="72" t="str">
        <f>IF('S.D.PASTE SHEET'!T1856="","",'S.D.PASTE SHEET'!T1856)</f>
        <v/>
      </c>
      <c s="72" t="str">
        <f>IF('S.D.PASTE SHEET'!U1856="","",'S.D.PASTE SHEET'!U1856)</f>
        <v/>
      </c>
      <c s="72" t="str">
        <f>IF('S.D.PASTE SHEET'!V1856="","",'S.D.PASTE SHEET'!V1856)</f>
        <v/>
      </c>
      <c s="72" t="str">
        <f>IF('S.D.PASTE SHEET'!W1856="","",'S.D.PASTE SHEET'!W1856)</f>
        <v/>
      </c>
      <c s="72" t="str">
        <f>IF('S.D.PASTE SHEET'!X1856="","",'S.D.PASTE SHEET'!X1856)</f>
        <v/>
      </c>
      <c s="72" t="str">
        <f>IF('S.D.PASTE SHEET'!Y1856="","",'S.D.PASTE SHEET'!Y1856)</f>
        <v/>
      </c>
      <c s="72" t="str">
        <f>IF('S.D.PASTE SHEET'!Z1856="","",'S.D.PASTE SHEET'!Z1856)</f>
        <v/>
      </c>
      <c s="72" t="str">
        <f>IF('S.D.PASTE SHEET'!AA1856="","",'S.D.PASTE SHEET'!AA1856)</f>
        <v/>
      </c>
      <c s="72" t="str">
        <f>IF('S.D.PASTE SHEET'!AB1856="","",'S.D.PASTE SHEET'!AB1856)</f>
        <v/>
      </c>
      <c s="72" t="str">
        <f>IF('S.D.PASTE SHEET'!AC1856="","",'S.D.PASTE SHEET'!AC1856)</f>
        <v/>
      </c>
      <c s="72" t="str">
        <f>IF('S.D.PASTE SHEET'!AD1856="","",'S.D.PASTE SHEET'!AD1856)</f>
        <v/>
      </c>
      <c s="74"/>
      <c s="70" t="str">
        <f>IF(AK1856="","",IF(AK1856&gt;0,COUNT($AG$2:AG1856),""))</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IF(BC1856="","",IF(BC1856&gt;0,COUNT($AY$2:AY1856),""))</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7" spans="1:157" ht="15.75" customHeight="1">
      <c r="A1857" s="72" t="str">
        <f>IF('S.D.PASTE SHEET'!A1857="","",'S.D.PASTE SHEET'!A1857)</f>
        <v/>
      </c>
      <c s="72" t="str">
        <f>IF('S.D.PASTE SHEET'!B1857="","",'S.D.PASTE SHEET'!B1857)</f>
        <v/>
      </c>
      <c s="72" t="str">
        <f>IF('S.D.PASTE SHEET'!C1857="","",'S.D.PASTE SHEET'!C1857)</f>
        <v/>
      </c>
      <c s="73" t="str">
        <f>IF('S.D.PASTE SHEET'!D1857="","",'S.D.PASTE SHEET'!D1857)</f>
        <v/>
      </c>
      <c s="72" t="str">
        <f>IF('S.D.PASTE SHEET'!E1857="","",UPPER('S.D.PASTE SHEET'!E1857))</f>
        <v/>
      </c>
      <c s="72" t="str">
        <f>IF('S.D.PASTE SHEET'!F1857="","",'S.D.PASTE SHEET'!F1857)</f>
        <v/>
      </c>
      <c s="72" t="str">
        <f>IF('S.D.PASTE SHEET'!G1857="","",UPPER('S.D.PASTE SHEET'!G1857))</f>
        <v/>
      </c>
      <c s="72" t="str">
        <f>IF('S.D.PASTE SHEET'!H1857="","",UPPER('S.D.PASTE SHEET'!H1857))</f>
        <v/>
      </c>
      <c s="72" t="str">
        <f>IF('S.D.PASTE SHEET'!I1857="","",'S.D.PASTE SHEET'!I1857)</f>
        <v/>
      </c>
      <c s="73" t="str">
        <f>IF('S.D.PASTE SHEET'!J1857="","",'S.D.PASTE SHEET'!J1857)</f>
        <v/>
      </c>
      <c s="72" t="str">
        <f>IF('S.D.PASTE SHEET'!K1857="","",'S.D.PASTE SHEET'!K1857)</f>
        <v/>
      </c>
      <c s="72" t="str">
        <f>IF('S.D.PASTE SHEET'!L1857="","",'S.D.PASTE SHEET'!L1857)</f>
        <v/>
      </c>
      <c s="72" t="str">
        <f>IF('S.D.PASTE SHEET'!M1857="","",'S.D.PASTE SHEET'!M1857)</f>
        <v/>
      </c>
      <c s="72" t="str">
        <f>IF('S.D.PASTE SHEET'!N1857="","",'S.D.PASTE SHEET'!N1857)</f>
        <v/>
      </c>
      <c s="72" t="str">
        <f>IF('S.D.PASTE SHEET'!O1857="","",'S.D.PASTE SHEET'!O1857)</f>
        <v/>
      </c>
      <c s="72" t="str">
        <f>IF('S.D.PASTE SHEET'!P1857="","",'S.D.PASTE SHEET'!P1857)</f>
        <v/>
      </c>
      <c s="72" t="str">
        <f>IF('S.D.PASTE SHEET'!Q1857="","",'S.D.PASTE SHEET'!Q1857)</f>
        <v/>
      </c>
      <c s="72" t="str">
        <f>IF('S.D.PASTE SHEET'!R1857="","",'S.D.PASTE SHEET'!R1857)</f>
        <v/>
      </c>
      <c s="72" t="str">
        <f>IF('S.D.PASTE SHEET'!S1857="","",'S.D.PASTE SHEET'!S1857)</f>
        <v/>
      </c>
      <c s="72" t="str">
        <f>IF('S.D.PASTE SHEET'!T1857="","",'S.D.PASTE SHEET'!T1857)</f>
        <v/>
      </c>
      <c s="72" t="str">
        <f>IF('S.D.PASTE SHEET'!U1857="","",'S.D.PASTE SHEET'!U1857)</f>
        <v/>
      </c>
      <c s="72" t="str">
        <f>IF('S.D.PASTE SHEET'!V1857="","",'S.D.PASTE SHEET'!V1857)</f>
        <v/>
      </c>
      <c s="72" t="str">
        <f>IF('S.D.PASTE SHEET'!W1857="","",'S.D.PASTE SHEET'!W1857)</f>
        <v/>
      </c>
      <c s="72" t="str">
        <f>IF('S.D.PASTE SHEET'!X1857="","",'S.D.PASTE SHEET'!X1857)</f>
        <v/>
      </c>
      <c s="72" t="str">
        <f>IF('S.D.PASTE SHEET'!Y1857="","",'S.D.PASTE SHEET'!Y1857)</f>
        <v/>
      </c>
      <c s="72" t="str">
        <f>IF('S.D.PASTE SHEET'!Z1857="","",'S.D.PASTE SHEET'!Z1857)</f>
        <v/>
      </c>
      <c s="72" t="str">
        <f>IF('S.D.PASTE SHEET'!AA1857="","",'S.D.PASTE SHEET'!AA1857)</f>
        <v/>
      </c>
      <c s="72" t="str">
        <f>IF('S.D.PASTE SHEET'!AB1857="","",'S.D.PASTE SHEET'!AB1857)</f>
        <v/>
      </c>
      <c s="72" t="str">
        <f>IF('S.D.PASTE SHEET'!AC1857="","",'S.D.PASTE SHEET'!AC1857)</f>
        <v/>
      </c>
      <c s="72" t="str">
        <f>IF('S.D.PASTE SHEET'!AD1857="","",'S.D.PASTE SHEET'!AD1857)</f>
        <v/>
      </c>
      <c s="74"/>
      <c s="70" t="str">
        <f>IF(AK1857="","",IF(AK1857&gt;0,COUNT($AG$2:AG1857),""))</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IF(BC1857="","",IF(BC1857&gt;0,COUNT($AY$2:AY1857),""))</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8" spans="1:157" ht="15.75" customHeight="1">
      <c r="A1858" s="72" t="str">
        <f>IF('S.D.PASTE SHEET'!A1858="","",'S.D.PASTE SHEET'!A1858)</f>
        <v/>
      </c>
      <c s="72" t="str">
        <f>IF('S.D.PASTE SHEET'!B1858="","",'S.D.PASTE SHEET'!B1858)</f>
        <v/>
      </c>
      <c s="72" t="str">
        <f>IF('S.D.PASTE SHEET'!C1858="","",'S.D.PASTE SHEET'!C1858)</f>
        <v/>
      </c>
      <c s="73" t="str">
        <f>IF('S.D.PASTE SHEET'!D1858="","",'S.D.PASTE SHEET'!D1858)</f>
        <v/>
      </c>
      <c s="72" t="str">
        <f>IF('S.D.PASTE SHEET'!E1858="","",UPPER('S.D.PASTE SHEET'!E1858))</f>
        <v/>
      </c>
      <c s="72" t="str">
        <f>IF('S.D.PASTE SHEET'!F1858="","",'S.D.PASTE SHEET'!F1858)</f>
        <v/>
      </c>
      <c s="72" t="str">
        <f>IF('S.D.PASTE SHEET'!G1858="","",UPPER('S.D.PASTE SHEET'!G1858))</f>
        <v/>
      </c>
      <c s="72" t="str">
        <f>IF('S.D.PASTE SHEET'!H1858="","",UPPER('S.D.PASTE SHEET'!H1858))</f>
        <v/>
      </c>
      <c s="72" t="str">
        <f>IF('S.D.PASTE SHEET'!I1858="","",'S.D.PASTE SHEET'!I1858)</f>
        <v/>
      </c>
      <c s="73" t="str">
        <f>IF('S.D.PASTE SHEET'!J1858="","",'S.D.PASTE SHEET'!J1858)</f>
        <v/>
      </c>
      <c s="72" t="str">
        <f>IF('S.D.PASTE SHEET'!K1858="","",'S.D.PASTE SHEET'!K1858)</f>
        <v/>
      </c>
      <c s="72" t="str">
        <f>IF('S.D.PASTE SHEET'!L1858="","",'S.D.PASTE SHEET'!L1858)</f>
        <v/>
      </c>
      <c s="72" t="str">
        <f>IF('S.D.PASTE SHEET'!M1858="","",'S.D.PASTE SHEET'!M1858)</f>
        <v/>
      </c>
      <c s="72" t="str">
        <f>IF('S.D.PASTE SHEET'!N1858="","",'S.D.PASTE SHEET'!N1858)</f>
        <v/>
      </c>
      <c s="72" t="str">
        <f>IF('S.D.PASTE SHEET'!O1858="","",'S.D.PASTE SHEET'!O1858)</f>
        <v/>
      </c>
      <c s="72" t="str">
        <f>IF('S.D.PASTE SHEET'!P1858="","",'S.D.PASTE SHEET'!P1858)</f>
        <v/>
      </c>
      <c s="72" t="str">
        <f>IF('S.D.PASTE SHEET'!Q1858="","",'S.D.PASTE SHEET'!Q1858)</f>
        <v/>
      </c>
      <c s="72" t="str">
        <f>IF('S.D.PASTE SHEET'!R1858="","",'S.D.PASTE SHEET'!R1858)</f>
        <v/>
      </c>
      <c s="72" t="str">
        <f>IF('S.D.PASTE SHEET'!S1858="","",'S.D.PASTE SHEET'!S1858)</f>
        <v/>
      </c>
      <c s="72" t="str">
        <f>IF('S.D.PASTE SHEET'!T1858="","",'S.D.PASTE SHEET'!T1858)</f>
        <v/>
      </c>
      <c s="72" t="str">
        <f>IF('S.D.PASTE SHEET'!U1858="","",'S.D.PASTE SHEET'!U1858)</f>
        <v/>
      </c>
      <c s="72" t="str">
        <f>IF('S.D.PASTE SHEET'!V1858="","",'S.D.PASTE SHEET'!V1858)</f>
        <v/>
      </c>
      <c s="72" t="str">
        <f>IF('S.D.PASTE SHEET'!W1858="","",'S.D.PASTE SHEET'!W1858)</f>
        <v/>
      </c>
      <c s="72" t="str">
        <f>IF('S.D.PASTE SHEET'!X1858="","",'S.D.PASTE SHEET'!X1858)</f>
        <v/>
      </c>
      <c s="72" t="str">
        <f>IF('S.D.PASTE SHEET'!Y1858="","",'S.D.PASTE SHEET'!Y1858)</f>
        <v/>
      </c>
      <c s="72" t="str">
        <f>IF('S.D.PASTE SHEET'!Z1858="","",'S.D.PASTE SHEET'!Z1858)</f>
        <v/>
      </c>
      <c s="72" t="str">
        <f>IF('S.D.PASTE SHEET'!AA1858="","",'S.D.PASTE SHEET'!AA1858)</f>
        <v/>
      </c>
      <c s="72" t="str">
        <f>IF('S.D.PASTE SHEET'!AB1858="","",'S.D.PASTE SHEET'!AB1858)</f>
        <v/>
      </c>
      <c s="72" t="str">
        <f>IF('S.D.PASTE SHEET'!AC1858="","",'S.D.PASTE SHEET'!AC1858)</f>
        <v/>
      </c>
      <c s="72" t="str">
        <f>IF('S.D.PASTE SHEET'!AD1858="","",'S.D.PASTE SHEET'!AD1858)</f>
        <v/>
      </c>
      <c s="74"/>
      <c s="70" t="str">
        <f>IF(AK1858="","",IF(AK1858&gt;0,COUNT($AG$2:AG1858),""))</f>
        <v/>
      </c>
      <c s="75" t="str">
        <f t="shared" si="897"/>
        <v/>
      </c>
      <c s="75" t="str">
        <f t="shared" si="898"/>
        <v/>
      </c>
      <c s="75" t="str">
        <f t="shared" si="899"/>
        <v/>
      </c>
      <c s="73" t="str">
        <f t="shared" si="900"/>
        <v/>
      </c>
      <c s="75" t="str">
        <f t="shared" si="901"/>
        <v/>
      </c>
      <c s="75" t="str">
        <f t="shared" si="902"/>
        <v/>
      </c>
      <c s="75" t="str">
        <f t="shared" si="903"/>
        <v/>
      </c>
      <c s="75" t="str">
        <f t="shared" si="904"/>
        <v/>
      </c>
      <c s="75" t="str">
        <f t="shared" si="905"/>
        <v/>
      </c>
      <c s="73" t="str">
        <f t="shared" si="906"/>
        <v/>
      </c>
      <c s="75" t="str">
        <f t="shared" si="907"/>
        <v/>
      </c>
      <c s="75" t="str">
        <f t="shared" si="908"/>
        <v/>
      </c>
      <c s="75" t="str">
        <f t="shared" si="909"/>
        <v/>
      </c>
      <c s="75" t="str">
        <f t="shared" si="910"/>
        <v/>
      </c>
      <c s="75" t="str">
        <f t="shared" si="911"/>
        <v/>
      </c>
      <c s="75" t="str">
        <f t="shared" si="912"/>
        <v/>
      </c>
      <c s="70"/>
      <c s="70" t="str">
        <f>IF(BC1858="","",IF(BC1858&gt;0,COUNT($AY$2:AY1858),""))</f>
        <v/>
      </c>
      <c s="76" t="str">
        <f t="shared" si="913"/>
        <v/>
      </c>
      <c s="76" t="str">
        <f t="shared" si="914"/>
        <v/>
      </c>
      <c s="76" t="str">
        <f t="shared" si="915"/>
        <v/>
      </c>
      <c s="73" t="str">
        <f t="shared" si="916"/>
        <v/>
      </c>
      <c s="76" t="str">
        <f t="shared" si="917"/>
        <v/>
      </c>
      <c s="76" t="str">
        <f t="shared" si="918"/>
        <v/>
      </c>
      <c s="76" t="str">
        <f t="shared" si="919"/>
        <v/>
      </c>
      <c s="76" t="str">
        <f t="shared" si="920"/>
        <v/>
      </c>
      <c s="76" t="str">
        <f t="shared" si="921"/>
        <v/>
      </c>
      <c s="73" t="str">
        <f t="shared" si="922"/>
        <v/>
      </c>
      <c s="76" t="str">
        <f t="shared" si="923"/>
        <v/>
      </c>
      <c s="76" t="str">
        <f t="shared" si="924"/>
        <v/>
      </c>
      <c s="76" t="str">
        <f t="shared" si="925"/>
        <v/>
      </c>
      <c s="76" t="str">
        <f t="shared" si="926"/>
        <v/>
      </c>
      <c s="76" t="str">
        <f t="shared" si="927"/>
        <v/>
      </c>
      <c s="76" t="str">
        <f t="shared" si="92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59" spans="1:157" ht="15.75" customHeight="1">
      <c r="A1859" s="72" t="str">
        <f>IF('S.D.PASTE SHEET'!A1859="","",'S.D.PASTE SHEET'!A1859)</f>
        <v/>
      </c>
      <c s="72" t="str">
        <f>IF('S.D.PASTE SHEET'!B1859="","",'S.D.PASTE SHEET'!B1859)</f>
        <v/>
      </c>
      <c s="72" t="str">
        <f>IF('S.D.PASTE SHEET'!C1859="","",'S.D.PASTE SHEET'!C1859)</f>
        <v/>
      </c>
      <c s="73" t="str">
        <f>IF('S.D.PASTE SHEET'!D1859="","",'S.D.PASTE SHEET'!D1859)</f>
        <v/>
      </c>
      <c s="72" t="str">
        <f>IF('S.D.PASTE SHEET'!E1859="","",UPPER('S.D.PASTE SHEET'!E1859))</f>
        <v/>
      </c>
      <c s="72" t="str">
        <f>IF('S.D.PASTE SHEET'!F1859="","",'S.D.PASTE SHEET'!F1859)</f>
        <v/>
      </c>
      <c s="72" t="str">
        <f>IF('S.D.PASTE SHEET'!G1859="","",UPPER('S.D.PASTE SHEET'!G1859))</f>
        <v/>
      </c>
      <c s="72" t="str">
        <f>IF('S.D.PASTE SHEET'!H1859="","",UPPER('S.D.PASTE SHEET'!H1859))</f>
        <v/>
      </c>
      <c s="72" t="str">
        <f>IF('S.D.PASTE SHEET'!I1859="","",'S.D.PASTE SHEET'!I1859)</f>
        <v/>
      </c>
      <c s="73" t="str">
        <f>IF('S.D.PASTE SHEET'!J1859="","",'S.D.PASTE SHEET'!J1859)</f>
        <v/>
      </c>
      <c s="72" t="str">
        <f>IF('S.D.PASTE SHEET'!K1859="","",'S.D.PASTE SHEET'!K1859)</f>
        <v/>
      </c>
      <c s="72" t="str">
        <f>IF('S.D.PASTE SHEET'!L1859="","",'S.D.PASTE SHEET'!L1859)</f>
        <v/>
      </c>
      <c s="72" t="str">
        <f>IF('S.D.PASTE SHEET'!M1859="","",'S.D.PASTE SHEET'!M1859)</f>
        <v/>
      </c>
      <c s="72" t="str">
        <f>IF('S.D.PASTE SHEET'!N1859="","",'S.D.PASTE SHEET'!N1859)</f>
        <v/>
      </c>
      <c s="72" t="str">
        <f>IF('S.D.PASTE SHEET'!O1859="","",'S.D.PASTE SHEET'!O1859)</f>
        <v/>
      </c>
      <c s="72" t="str">
        <f>IF('S.D.PASTE SHEET'!P1859="","",'S.D.PASTE SHEET'!P1859)</f>
        <v/>
      </c>
      <c s="72" t="str">
        <f>IF('S.D.PASTE SHEET'!Q1859="","",'S.D.PASTE SHEET'!Q1859)</f>
        <v/>
      </c>
      <c s="72" t="str">
        <f>IF('S.D.PASTE SHEET'!R1859="","",'S.D.PASTE SHEET'!R1859)</f>
        <v/>
      </c>
      <c s="72" t="str">
        <f>IF('S.D.PASTE SHEET'!S1859="","",'S.D.PASTE SHEET'!S1859)</f>
        <v/>
      </c>
      <c s="72" t="str">
        <f>IF('S.D.PASTE SHEET'!T1859="","",'S.D.PASTE SHEET'!T1859)</f>
        <v/>
      </c>
      <c s="72" t="str">
        <f>IF('S.D.PASTE SHEET'!U1859="","",'S.D.PASTE SHEET'!U1859)</f>
        <v/>
      </c>
      <c s="72" t="str">
        <f>IF('S.D.PASTE SHEET'!V1859="","",'S.D.PASTE SHEET'!V1859)</f>
        <v/>
      </c>
      <c s="72" t="str">
        <f>IF('S.D.PASTE SHEET'!W1859="","",'S.D.PASTE SHEET'!W1859)</f>
        <v/>
      </c>
      <c s="72" t="str">
        <f>IF('S.D.PASTE SHEET'!X1859="","",'S.D.PASTE SHEET'!X1859)</f>
        <v/>
      </c>
      <c s="72" t="str">
        <f>IF('S.D.PASTE SHEET'!Y1859="","",'S.D.PASTE SHEET'!Y1859)</f>
        <v/>
      </c>
      <c s="72" t="str">
        <f>IF('S.D.PASTE SHEET'!Z1859="","",'S.D.PASTE SHEET'!Z1859)</f>
        <v/>
      </c>
      <c s="72" t="str">
        <f>IF('S.D.PASTE SHEET'!AA1859="","",'S.D.PASTE SHEET'!AA1859)</f>
        <v/>
      </c>
      <c s="72" t="str">
        <f>IF('S.D.PASTE SHEET'!AB1859="","",'S.D.PASTE SHEET'!AB1859)</f>
        <v/>
      </c>
      <c s="72" t="str">
        <f>IF('S.D.PASTE SHEET'!AC1859="","",'S.D.PASTE SHEET'!AC1859)</f>
        <v/>
      </c>
      <c s="72" t="str">
        <f>IF('S.D.PASTE SHEET'!AD1859="","",'S.D.PASTE SHEET'!AD1859)</f>
        <v/>
      </c>
      <c s="74"/>
      <c s="70" t="str">
        <f>IF(AK1859="","",IF(AK1859&gt;0,COUNT($AG$2:AG1859),""))</f>
        <v/>
      </c>
      <c s="75" t="str">
        <f t="shared" si="929" ref="AG1859:AG1922">IF(AND($AJ$1=12,$A1859=12),$A1859,"")</f>
        <v/>
      </c>
      <c s="75" t="str">
        <f t="shared" si="930" ref="AH1859:AH1922">IF(AND($AJ$1=12,$A1859=12),$B1859,"")</f>
        <v/>
      </c>
      <c s="75" t="str">
        <f t="shared" si="931" ref="AI1859:AI1922">IF(AND($AJ$1=12,$A1859=12),C1859,"")</f>
        <v/>
      </c>
      <c s="73" t="str">
        <f t="shared" si="932" ref="AJ1859:AJ1922">IF(AND($AJ$1=12,$A1859=12),$D1859,"")</f>
        <v/>
      </c>
      <c s="75" t="str">
        <f t="shared" si="933" ref="AK1859:AK1922">IF(AND($AJ$1=12,$A1859=12),$E1859,"")</f>
        <v/>
      </c>
      <c s="75" t="str">
        <f t="shared" si="934" ref="AL1859:AL1922">IF(AND($AJ$1=12,$A1859=12),$F1859,"")</f>
        <v/>
      </c>
      <c s="75" t="str">
        <f t="shared" si="935" ref="AM1859:AM1922">IF(AND($AJ$1=12,$A1859=12),$G1859,"")</f>
        <v/>
      </c>
      <c s="75" t="str">
        <f t="shared" si="936" ref="AN1859:AN1922">IF(AND($AJ$1=12,$A1859=12),$H1859,"")</f>
        <v/>
      </c>
      <c s="75" t="str">
        <f t="shared" si="937" ref="AO1859:AO1922">IF(AND($AJ$1=12,$A1859=12),$I1859,"")</f>
        <v/>
      </c>
      <c s="73" t="str">
        <f t="shared" si="938" ref="AP1859:AP1922">IF(AND($AJ$1=12,$A1859=12),$J1859,"")</f>
        <v/>
      </c>
      <c s="75" t="str">
        <f t="shared" si="939" ref="AQ1859:AQ1922">IF(AND($AJ$1=12,$A1859=12),$K1859,"")</f>
        <v/>
      </c>
      <c s="75" t="str">
        <f t="shared" si="940" ref="AR1859:AR1922">IF(AND($AJ$1=12,$A1859=12),$L1859,"")</f>
        <v/>
      </c>
      <c s="75" t="str">
        <f t="shared" si="941" ref="AS1859:AS1922">IF(AND($AJ$1=12,$A1859=12),$M1859,"")</f>
        <v/>
      </c>
      <c s="75" t="str">
        <f t="shared" si="942" ref="AT1859:AT1922">IF(AND($AJ$1=12,$A1859=12),$N1859,"")</f>
        <v/>
      </c>
      <c s="75" t="str">
        <f t="shared" si="943" ref="AU1859:AU1922">IF(AND($AJ$1=12,$A1859=12),$O1859,"")</f>
        <v/>
      </c>
      <c s="75" t="str">
        <f t="shared" si="944" ref="AV1859:AV1922">IF(AND($AJ$1=12,$A1859=12),$P1859,"")</f>
        <v/>
      </c>
      <c s="70"/>
      <c s="70" t="str">
        <f>IF(BC1859="","",IF(BC1859&gt;0,COUNT($AY$2:AY1859),""))</f>
        <v/>
      </c>
      <c s="76" t="str">
        <f t="shared" si="945" ref="AY1859:AY1922">IF(AND($BB$1=12,$A1859=12,$BC$1=$B1859),$A1859,"")</f>
        <v/>
      </c>
      <c s="76" t="str">
        <f t="shared" si="946" ref="AZ1859:AZ1922">IF(AND($BB$1=12,$A1859=12,$BC$1=$B1859),$B1859,"")</f>
        <v/>
      </c>
      <c s="76" t="str">
        <f t="shared" si="947" ref="BA1859:BA1922">IF(AND($BB$1=12,$A1859=12,$BC$1=$B1859),$C1859,"")</f>
        <v/>
      </c>
      <c s="73" t="str">
        <f t="shared" si="948" ref="BB1859:BB1922">IF(AND($BB$1=12,$A1859=12,$BC$1=$B1859),$D1859,"")</f>
        <v/>
      </c>
      <c s="76" t="str">
        <f t="shared" si="949" ref="BC1859:BC1922">IF(AND($BB$1=12,$A1859=12,$BC$1=$B1859),$E1859,"")</f>
        <v/>
      </c>
      <c s="76" t="str">
        <f t="shared" si="950" ref="BD1859:BD1922">IF(AND($BB$1=12,$A1859=12,$BC$1=$B1859),$F1859,"")</f>
        <v/>
      </c>
      <c s="76" t="str">
        <f t="shared" si="951" ref="BE1859:BE1922">IF(AND($BB$1=12,$A1859=12,$BC$1=$B1859),$G1859,"")</f>
        <v/>
      </c>
      <c s="76" t="str">
        <f t="shared" si="952" ref="BF1859:BF1922">IF(AND($BB$1=12,$A1859=12,$BC$1=$B1859),$H1859,"")</f>
        <v/>
      </c>
      <c s="76" t="str">
        <f t="shared" si="953" ref="BG1859:BG1922">IF(AND($BB$1=12,$A1859=12,$BC$1=$B1859),$I1859,"")</f>
        <v/>
      </c>
      <c s="73" t="str">
        <f t="shared" si="954" ref="BH1859:BH1922">IF(AND($BB$1=12,$A1859=12,$BC$1=$B1859),$J1859,"")</f>
        <v/>
      </c>
      <c s="76" t="str">
        <f t="shared" si="955" ref="BI1859:BI1922">IF(AND($BB$1=12,$A1859=12,$BC$1=$B1859),$K1859,"")</f>
        <v/>
      </c>
      <c s="76" t="str">
        <f t="shared" si="956" ref="BJ1859:BJ1922">IF(AND($BB$1=12,$A1859=12,$BC$1=$B1859),$L1859,"")</f>
        <v/>
      </c>
      <c s="76" t="str">
        <f t="shared" si="957" ref="BK1859:BK1922">IF(AND($BB$1=12,$A1859=12,$BC$1=$B1859),$M1859,"")</f>
        <v/>
      </c>
      <c s="76" t="str">
        <f t="shared" si="958" ref="BL1859:BL1922">IF(AND($BB$1=12,$A1859=12,$BC$1=$B1859),$N1859,"")</f>
        <v/>
      </c>
      <c s="76" t="str">
        <f t="shared" si="959" ref="BM1859:BM1922">IF(AND($BB$1=12,$A1859=12,$BC$1=$B1859),$O1859,"")</f>
        <v/>
      </c>
      <c s="76" t="str">
        <f t="shared" si="960" ref="BN1859:BN1922">IF(AND($BB$1=12,$A1859=12,$BC$1=$B1859),$P1859,"")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0" spans="1:157" ht="15.75" customHeight="1">
      <c r="A1860" s="72" t="str">
        <f>IF('S.D.PASTE SHEET'!A1860="","",'S.D.PASTE SHEET'!A1860)</f>
        <v/>
      </c>
      <c s="72" t="str">
        <f>IF('S.D.PASTE SHEET'!B1860="","",'S.D.PASTE SHEET'!B1860)</f>
        <v/>
      </c>
      <c s="72" t="str">
        <f>IF('S.D.PASTE SHEET'!C1860="","",'S.D.PASTE SHEET'!C1860)</f>
        <v/>
      </c>
      <c s="73" t="str">
        <f>IF('S.D.PASTE SHEET'!D1860="","",'S.D.PASTE SHEET'!D1860)</f>
        <v/>
      </c>
      <c s="72" t="str">
        <f>IF('S.D.PASTE SHEET'!E1860="","",UPPER('S.D.PASTE SHEET'!E1860))</f>
        <v/>
      </c>
      <c s="72" t="str">
        <f>IF('S.D.PASTE SHEET'!F1860="","",'S.D.PASTE SHEET'!F1860)</f>
        <v/>
      </c>
      <c s="72" t="str">
        <f>IF('S.D.PASTE SHEET'!G1860="","",UPPER('S.D.PASTE SHEET'!G1860))</f>
        <v/>
      </c>
      <c s="72" t="str">
        <f>IF('S.D.PASTE SHEET'!H1860="","",UPPER('S.D.PASTE SHEET'!H1860))</f>
        <v/>
      </c>
      <c s="72" t="str">
        <f>IF('S.D.PASTE SHEET'!I1860="","",'S.D.PASTE SHEET'!I1860)</f>
        <v/>
      </c>
      <c s="73" t="str">
        <f>IF('S.D.PASTE SHEET'!J1860="","",'S.D.PASTE SHEET'!J1860)</f>
        <v/>
      </c>
      <c s="72" t="str">
        <f>IF('S.D.PASTE SHEET'!K1860="","",'S.D.PASTE SHEET'!K1860)</f>
        <v/>
      </c>
      <c s="72" t="str">
        <f>IF('S.D.PASTE SHEET'!L1860="","",'S.D.PASTE SHEET'!L1860)</f>
        <v/>
      </c>
      <c s="72" t="str">
        <f>IF('S.D.PASTE SHEET'!M1860="","",'S.D.PASTE SHEET'!M1860)</f>
        <v/>
      </c>
      <c s="72" t="str">
        <f>IF('S.D.PASTE SHEET'!N1860="","",'S.D.PASTE SHEET'!N1860)</f>
        <v/>
      </c>
      <c s="72" t="str">
        <f>IF('S.D.PASTE SHEET'!O1860="","",'S.D.PASTE SHEET'!O1860)</f>
        <v/>
      </c>
      <c s="72" t="str">
        <f>IF('S.D.PASTE SHEET'!P1860="","",'S.D.PASTE SHEET'!P1860)</f>
        <v/>
      </c>
      <c s="72" t="str">
        <f>IF('S.D.PASTE SHEET'!Q1860="","",'S.D.PASTE SHEET'!Q1860)</f>
        <v/>
      </c>
      <c s="72" t="str">
        <f>IF('S.D.PASTE SHEET'!R1860="","",'S.D.PASTE SHEET'!R1860)</f>
        <v/>
      </c>
      <c s="72" t="str">
        <f>IF('S.D.PASTE SHEET'!S1860="","",'S.D.PASTE SHEET'!S1860)</f>
        <v/>
      </c>
      <c s="72" t="str">
        <f>IF('S.D.PASTE SHEET'!T1860="","",'S.D.PASTE SHEET'!T1860)</f>
        <v/>
      </c>
      <c s="72" t="str">
        <f>IF('S.D.PASTE SHEET'!U1860="","",'S.D.PASTE SHEET'!U1860)</f>
        <v/>
      </c>
      <c s="72" t="str">
        <f>IF('S.D.PASTE SHEET'!V1860="","",'S.D.PASTE SHEET'!V1860)</f>
        <v/>
      </c>
      <c s="72" t="str">
        <f>IF('S.D.PASTE SHEET'!W1860="","",'S.D.PASTE SHEET'!W1860)</f>
        <v/>
      </c>
      <c s="72" t="str">
        <f>IF('S.D.PASTE SHEET'!X1860="","",'S.D.PASTE SHEET'!X1860)</f>
        <v/>
      </c>
      <c s="72" t="str">
        <f>IF('S.D.PASTE SHEET'!Y1860="","",'S.D.PASTE SHEET'!Y1860)</f>
        <v/>
      </c>
      <c s="72" t="str">
        <f>IF('S.D.PASTE SHEET'!Z1860="","",'S.D.PASTE SHEET'!Z1860)</f>
        <v/>
      </c>
      <c s="72" t="str">
        <f>IF('S.D.PASTE SHEET'!AA1860="","",'S.D.PASTE SHEET'!AA1860)</f>
        <v/>
      </c>
      <c s="72" t="str">
        <f>IF('S.D.PASTE SHEET'!AB1860="","",'S.D.PASTE SHEET'!AB1860)</f>
        <v/>
      </c>
      <c s="72" t="str">
        <f>IF('S.D.PASTE SHEET'!AC1860="","",'S.D.PASTE SHEET'!AC1860)</f>
        <v/>
      </c>
      <c s="72" t="str">
        <f>IF('S.D.PASTE SHEET'!AD1860="","",'S.D.PASTE SHEET'!AD1860)</f>
        <v/>
      </c>
      <c s="74"/>
      <c s="70" t="str">
        <f>IF(AK1860="","",IF(AK1860&gt;0,COUNT($AG$2:AG1860),""))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IF(BC1860="","",IF(BC1860&gt;0,COUNT($AY$2:AY1860),""))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1" spans="1:157" ht="15.75" customHeight="1">
      <c r="A1861" s="72" t="str">
        <f>IF('S.D.PASTE SHEET'!A1861="","",'S.D.PASTE SHEET'!A1861)</f>
        <v/>
      </c>
      <c s="72" t="str">
        <f>IF('S.D.PASTE SHEET'!B1861="","",'S.D.PASTE SHEET'!B1861)</f>
        <v/>
      </c>
      <c s="72" t="str">
        <f>IF('S.D.PASTE SHEET'!C1861="","",'S.D.PASTE SHEET'!C1861)</f>
        <v/>
      </c>
      <c s="73" t="str">
        <f>IF('S.D.PASTE SHEET'!D1861="","",'S.D.PASTE SHEET'!D1861)</f>
        <v/>
      </c>
      <c s="72" t="str">
        <f>IF('S.D.PASTE SHEET'!E1861="","",UPPER('S.D.PASTE SHEET'!E1861))</f>
        <v/>
      </c>
      <c s="72" t="str">
        <f>IF('S.D.PASTE SHEET'!F1861="","",'S.D.PASTE SHEET'!F1861)</f>
        <v/>
      </c>
      <c s="72" t="str">
        <f>IF('S.D.PASTE SHEET'!G1861="","",UPPER('S.D.PASTE SHEET'!G1861))</f>
        <v/>
      </c>
      <c s="72" t="str">
        <f>IF('S.D.PASTE SHEET'!H1861="","",UPPER('S.D.PASTE SHEET'!H1861))</f>
        <v/>
      </c>
      <c s="72" t="str">
        <f>IF('S.D.PASTE SHEET'!I1861="","",'S.D.PASTE SHEET'!I1861)</f>
        <v/>
      </c>
      <c s="73" t="str">
        <f>IF('S.D.PASTE SHEET'!J1861="","",'S.D.PASTE SHEET'!J1861)</f>
        <v/>
      </c>
      <c s="72" t="str">
        <f>IF('S.D.PASTE SHEET'!K1861="","",'S.D.PASTE SHEET'!K1861)</f>
        <v/>
      </c>
      <c s="72" t="str">
        <f>IF('S.D.PASTE SHEET'!L1861="","",'S.D.PASTE SHEET'!L1861)</f>
        <v/>
      </c>
      <c s="72" t="str">
        <f>IF('S.D.PASTE SHEET'!M1861="","",'S.D.PASTE SHEET'!M1861)</f>
        <v/>
      </c>
      <c s="72" t="str">
        <f>IF('S.D.PASTE SHEET'!N1861="","",'S.D.PASTE SHEET'!N1861)</f>
        <v/>
      </c>
      <c s="72" t="str">
        <f>IF('S.D.PASTE SHEET'!O1861="","",'S.D.PASTE SHEET'!O1861)</f>
        <v/>
      </c>
      <c s="72" t="str">
        <f>IF('S.D.PASTE SHEET'!P1861="","",'S.D.PASTE SHEET'!P1861)</f>
        <v/>
      </c>
      <c s="72" t="str">
        <f>IF('S.D.PASTE SHEET'!Q1861="","",'S.D.PASTE SHEET'!Q1861)</f>
        <v/>
      </c>
      <c s="72" t="str">
        <f>IF('S.D.PASTE SHEET'!R1861="","",'S.D.PASTE SHEET'!R1861)</f>
        <v/>
      </c>
      <c s="72" t="str">
        <f>IF('S.D.PASTE SHEET'!S1861="","",'S.D.PASTE SHEET'!S1861)</f>
        <v/>
      </c>
      <c s="72" t="str">
        <f>IF('S.D.PASTE SHEET'!T1861="","",'S.D.PASTE SHEET'!T1861)</f>
        <v/>
      </c>
      <c s="72" t="str">
        <f>IF('S.D.PASTE SHEET'!U1861="","",'S.D.PASTE SHEET'!U1861)</f>
        <v/>
      </c>
      <c s="72" t="str">
        <f>IF('S.D.PASTE SHEET'!V1861="","",'S.D.PASTE SHEET'!V1861)</f>
        <v/>
      </c>
      <c s="72" t="str">
        <f>IF('S.D.PASTE SHEET'!W1861="","",'S.D.PASTE SHEET'!W1861)</f>
        <v/>
      </c>
      <c s="72" t="str">
        <f>IF('S.D.PASTE SHEET'!X1861="","",'S.D.PASTE SHEET'!X1861)</f>
        <v/>
      </c>
      <c s="72" t="str">
        <f>IF('S.D.PASTE SHEET'!Y1861="","",'S.D.PASTE SHEET'!Y1861)</f>
        <v/>
      </c>
      <c s="72" t="str">
        <f>IF('S.D.PASTE SHEET'!Z1861="","",'S.D.PASTE SHEET'!Z1861)</f>
        <v/>
      </c>
      <c s="72" t="str">
        <f>IF('S.D.PASTE SHEET'!AA1861="","",'S.D.PASTE SHEET'!AA1861)</f>
        <v/>
      </c>
      <c s="72" t="str">
        <f>IF('S.D.PASTE SHEET'!AB1861="","",'S.D.PASTE SHEET'!AB1861)</f>
        <v/>
      </c>
      <c s="72" t="str">
        <f>IF('S.D.PASTE SHEET'!AC1861="","",'S.D.PASTE SHEET'!AC1861)</f>
        <v/>
      </c>
      <c s="72" t="str">
        <f>IF('S.D.PASTE SHEET'!AD1861="","",'S.D.PASTE SHEET'!AD1861)</f>
        <v/>
      </c>
      <c s="74"/>
      <c s="70" t="str">
        <f>IF(AK1861="","",IF(AK1861&gt;0,COUNT($AG$2:AG1861),""))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IF(BC1861="","",IF(BC1861&gt;0,COUNT($AY$2:AY1861),""))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2" spans="1:157" ht="15.75" customHeight="1">
      <c r="A1862" s="72" t="str">
        <f>IF('S.D.PASTE SHEET'!A1862="","",'S.D.PASTE SHEET'!A1862)</f>
        <v/>
      </c>
      <c s="72" t="str">
        <f>IF('S.D.PASTE SHEET'!B1862="","",'S.D.PASTE SHEET'!B1862)</f>
        <v/>
      </c>
      <c s="72" t="str">
        <f>IF('S.D.PASTE SHEET'!C1862="","",'S.D.PASTE SHEET'!C1862)</f>
        <v/>
      </c>
      <c s="73" t="str">
        <f>IF('S.D.PASTE SHEET'!D1862="","",'S.D.PASTE SHEET'!D1862)</f>
        <v/>
      </c>
      <c s="72" t="str">
        <f>IF('S.D.PASTE SHEET'!E1862="","",UPPER('S.D.PASTE SHEET'!E1862))</f>
        <v/>
      </c>
      <c s="72" t="str">
        <f>IF('S.D.PASTE SHEET'!F1862="","",'S.D.PASTE SHEET'!F1862)</f>
        <v/>
      </c>
      <c s="72" t="str">
        <f>IF('S.D.PASTE SHEET'!G1862="","",UPPER('S.D.PASTE SHEET'!G1862))</f>
        <v/>
      </c>
      <c s="72" t="str">
        <f>IF('S.D.PASTE SHEET'!H1862="","",UPPER('S.D.PASTE SHEET'!H1862))</f>
        <v/>
      </c>
      <c s="72" t="str">
        <f>IF('S.D.PASTE SHEET'!I1862="","",'S.D.PASTE SHEET'!I1862)</f>
        <v/>
      </c>
      <c s="73" t="str">
        <f>IF('S.D.PASTE SHEET'!J1862="","",'S.D.PASTE SHEET'!J1862)</f>
        <v/>
      </c>
      <c s="72" t="str">
        <f>IF('S.D.PASTE SHEET'!K1862="","",'S.D.PASTE SHEET'!K1862)</f>
        <v/>
      </c>
      <c s="72" t="str">
        <f>IF('S.D.PASTE SHEET'!L1862="","",'S.D.PASTE SHEET'!L1862)</f>
        <v/>
      </c>
      <c s="72" t="str">
        <f>IF('S.D.PASTE SHEET'!M1862="","",'S.D.PASTE SHEET'!M1862)</f>
        <v/>
      </c>
      <c s="72" t="str">
        <f>IF('S.D.PASTE SHEET'!N1862="","",'S.D.PASTE SHEET'!N1862)</f>
        <v/>
      </c>
      <c s="72" t="str">
        <f>IF('S.D.PASTE SHEET'!O1862="","",'S.D.PASTE SHEET'!O1862)</f>
        <v/>
      </c>
      <c s="72" t="str">
        <f>IF('S.D.PASTE SHEET'!P1862="","",'S.D.PASTE SHEET'!P1862)</f>
        <v/>
      </c>
      <c s="72" t="str">
        <f>IF('S.D.PASTE SHEET'!Q1862="","",'S.D.PASTE SHEET'!Q1862)</f>
        <v/>
      </c>
      <c s="72" t="str">
        <f>IF('S.D.PASTE SHEET'!R1862="","",'S.D.PASTE SHEET'!R1862)</f>
        <v/>
      </c>
      <c s="72" t="str">
        <f>IF('S.D.PASTE SHEET'!S1862="","",'S.D.PASTE SHEET'!S1862)</f>
        <v/>
      </c>
      <c s="72" t="str">
        <f>IF('S.D.PASTE SHEET'!T1862="","",'S.D.PASTE SHEET'!T1862)</f>
        <v/>
      </c>
      <c s="72" t="str">
        <f>IF('S.D.PASTE SHEET'!U1862="","",'S.D.PASTE SHEET'!U1862)</f>
        <v/>
      </c>
      <c s="72" t="str">
        <f>IF('S.D.PASTE SHEET'!V1862="","",'S.D.PASTE SHEET'!V1862)</f>
        <v/>
      </c>
      <c s="72" t="str">
        <f>IF('S.D.PASTE SHEET'!W1862="","",'S.D.PASTE SHEET'!W1862)</f>
        <v/>
      </c>
      <c s="72" t="str">
        <f>IF('S.D.PASTE SHEET'!X1862="","",'S.D.PASTE SHEET'!X1862)</f>
        <v/>
      </c>
      <c s="72" t="str">
        <f>IF('S.D.PASTE SHEET'!Y1862="","",'S.D.PASTE SHEET'!Y1862)</f>
        <v/>
      </c>
      <c s="72" t="str">
        <f>IF('S.D.PASTE SHEET'!Z1862="","",'S.D.PASTE SHEET'!Z1862)</f>
        <v/>
      </c>
      <c s="72" t="str">
        <f>IF('S.D.PASTE SHEET'!AA1862="","",'S.D.PASTE SHEET'!AA1862)</f>
        <v/>
      </c>
      <c s="72" t="str">
        <f>IF('S.D.PASTE SHEET'!AB1862="","",'S.D.PASTE SHEET'!AB1862)</f>
        <v/>
      </c>
      <c s="72" t="str">
        <f>IF('S.D.PASTE SHEET'!AC1862="","",'S.D.PASTE SHEET'!AC1862)</f>
        <v/>
      </c>
      <c s="72" t="str">
        <f>IF('S.D.PASTE SHEET'!AD1862="","",'S.D.PASTE SHEET'!AD1862)</f>
        <v/>
      </c>
      <c s="74"/>
      <c s="70" t="str">
        <f>IF(AK1862="","",IF(AK1862&gt;0,COUNT($AG$2:AG1862),""))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IF(BC1862="","",IF(BC1862&gt;0,COUNT($AY$2:AY1862),""))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3" spans="1:157" ht="15.75" customHeight="1">
      <c r="A1863" s="72" t="str">
        <f>IF('S.D.PASTE SHEET'!A1863="","",'S.D.PASTE SHEET'!A1863)</f>
        <v/>
      </c>
      <c s="72" t="str">
        <f>IF('S.D.PASTE SHEET'!B1863="","",'S.D.PASTE SHEET'!B1863)</f>
        <v/>
      </c>
      <c s="72" t="str">
        <f>IF('S.D.PASTE SHEET'!C1863="","",'S.D.PASTE SHEET'!C1863)</f>
        <v/>
      </c>
      <c s="73" t="str">
        <f>IF('S.D.PASTE SHEET'!D1863="","",'S.D.PASTE SHEET'!D1863)</f>
        <v/>
      </c>
      <c s="72" t="str">
        <f>IF('S.D.PASTE SHEET'!E1863="","",UPPER('S.D.PASTE SHEET'!E1863))</f>
        <v/>
      </c>
      <c s="72" t="str">
        <f>IF('S.D.PASTE SHEET'!F1863="","",'S.D.PASTE SHEET'!F1863)</f>
        <v/>
      </c>
      <c s="72" t="str">
        <f>IF('S.D.PASTE SHEET'!G1863="","",UPPER('S.D.PASTE SHEET'!G1863))</f>
        <v/>
      </c>
      <c s="72" t="str">
        <f>IF('S.D.PASTE SHEET'!H1863="","",UPPER('S.D.PASTE SHEET'!H1863))</f>
        <v/>
      </c>
      <c s="72" t="str">
        <f>IF('S.D.PASTE SHEET'!I1863="","",'S.D.PASTE SHEET'!I1863)</f>
        <v/>
      </c>
      <c s="73" t="str">
        <f>IF('S.D.PASTE SHEET'!J1863="","",'S.D.PASTE SHEET'!J1863)</f>
        <v/>
      </c>
      <c s="72" t="str">
        <f>IF('S.D.PASTE SHEET'!K1863="","",'S.D.PASTE SHEET'!K1863)</f>
        <v/>
      </c>
      <c s="72" t="str">
        <f>IF('S.D.PASTE SHEET'!L1863="","",'S.D.PASTE SHEET'!L1863)</f>
        <v/>
      </c>
      <c s="72" t="str">
        <f>IF('S.D.PASTE SHEET'!M1863="","",'S.D.PASTE SHEET'!M1863)</f>
        <v/>
      </c>
      <c s="72" t="str">
        <f>IF('S.D.PASTE SHEET'!N1863="","",'S.D.PASTE SHEET'!N1863)</f>
        <v/>
      </c>
      <c s="72" t="str">
        <f>IF('S.D.PASTE SHEET'!O1863="","",'S.D.PASTE SHEET'!O1863)</f>
        <v/>
      </c>
      <c s="72" t="str">
        <f>IF('S.D.PASTE SHEET'!P1863="","",'S.D.PASTE SHEET'!P1863)</f>
        <v/>
      </c>
      <c s="72" t="str">
        <f>IF('S.D.PASTE SHEET'!Q1863="","",'S.D.PASTE SHEET'!Q1863)</f>
        <v/>
      </c>
      <c s="72" t="str">
        <f>IF('S.D.PASTE SHEET'!R1863="","",'S.D.PASTE SHEET'!R1863)</f>
        <v/>
      </c>
      <c s="72" t="str">
        <f>IF('S.D.PASTE SHEET'!S1863="","",'S.D.PASTE SHEET'!S1863)</f>
        <v/>
      </c>
      <c s="72" t="str">
        <f>IF('S.D.PASTE SHEET'!T1863="","",'S.D.PASTE SHEET'!T1863)</f>
        <v/>
      </c>
      <c s="72" t="str">
        <f>IF('S.D.PASTE SHEET'!U1863="","",'S.D.PASTE SHEET'!U1863)</f>
        <v/>
      </c>
      <c s="72" t="str">
        <f>IF('S.D.PASTE SHEET'!V1863="","",'S.D.PASTE SHEET'!V1863)</f>
        <v/>
      </c>
      <c s="72" t="str">
        <f>IF('S.D.PASTE SHEET'!W1863="","",'S.D.PASTE SHEET'!W1863)</f>
        <v/>
      </c>
      <c s="72" t="str">
        <f>IF('S.D.PASTE SHEET'!X1863="","",'S.D.PASTE SHEET'!X1863)</f>
        <v/>
      </c>
      <c s="72" t="str">
        <f>IF('S.D.PASTE SHEET'!Y1863="","",'S.D.PASTE SHEET'!Y1863)</f>
        <v/>
      </c>
      <c s="72" t="str">
        <f>IF('S.D.PASTE SHEET'!Z1863="","",'S.D.PASTE SHEET'!Z1863)</f>
        <v/>
      </c>
      <c s="72" t="str">
        <f>IF('S.D.PASTE SHEET'!AA1863="","",'S.D.PASTE SHEET'!AA1863)</f>
        <v/>
      </c>
      <c s="72" t="str">
        <f>IF('S.D.PASTE SHEET'!AB1863="","",'S.D.PASTE SHEET'!AB1863)</f>
        <v/>
      </c>
      <c s="72" t="str">
        <f>IF('S.D.PASTE SHEET'!AC1863="","",'S.D.PASTE SHEET'!AC1863)</f>
        <v/>
      </c>
      <c s="72" t="str">
        <f>IF('S.D.PASTE SHEET'!AD1863="","",'S.D.PASTE SHEET'!AD1863)</f>
        <v/>
      </c>
      <c s="74"/>
      <c s="70" t="str">
        <f>IF(AK1863="","",IF(AK1863&gt;0,COUNT($AG$2:AG1863),""))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IF(BC1863="","",IF(BC1863&gt;0,COUNT($AY$2:AY1863),""))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4" spans="1:157" ht="15.75" customHeight="1">
      <c r="A1864" s="72" t="str">
        <f>IF('S.D.PASTE SHEET'!A1864="","",'S.D.PASTE SHEET'!A1864)</f>
        <v/>
      </c>
      <c s="72" t="str">
        <f>IF('S.D.PASTE SHEET'!B1864="","",'S.D.PASTE SHEET'!B1864)</f>
        <v/>
      </c>
      <c s="72" t="str">
        <f>IF('S.D.PASTE SHEET'!C1864="","",'S.D.PASTE SHEET'!C1864)</f>
        <v/>
      </c>
      <c s="73" t="str">
        <f>IF('S.D.PASTE SHEET'!D1864="","",'S.D.PASTE SHEET'!D1864)</f>
        <v/>
      </c>
      <c s="72" t="str">
        <f>IF('S.D.PASTE SHEET'!E1864="","",UPPER('S.D.PASTE SHEET'!E1864))</f>
        <v/>
      </c>
      <c s="72" t="str">
        <f>IF('S.D.PASTE SHEET'!F1864="","",'S.D.PASTE SHEET'!F1864)</f>
        <v/>
      </c>
      <c s="72" t="str">
        <f>IF('S.D.PASTE SHEET'!G1864="","",UPPER('S.D.PASTE SHEET'!G1864))</f>
        <v/>
      </c>
      <c s="72" t="str">
        <f>IF('S.D.PASTE SHEET'!H1864="","",UPPER('S.D.PASTE SHEET'!H1864))</f>
        <v/>
      </c>
      <c s="72" t="str">
        <f>IF('S.D.PASTE SHEET'!I1864="","",'S.D.PASTE SHEET'!I1864)</f>
        <v/>
      </c>
      <c s="73" t="str">
        <f>IF('S.D.PASTE SHEET'!J1864="","",'S.D.PASTE SHEET'!J1864)</f>
        <v/>
      </c>
      <c s="72" t="str">
        <f>IF('S.D.PASTE SHEET'!K1864="","",'S.D.PASTE SHEET'!K1864)</f>
        <v/>
      </c>
      <c s="72" t="str">
        <f>IF('S.D.PASTE SHEET'!L1864="","",'S.D.PASTE SHEET'!L1864)</f>
        <v/>
      </c>
      <c s="72" t="str">
        <f>IF('S.D.PASTE SHEET'!M1864="","",'S.D.PASTE SHEET'!M1864)</f>
        <v/>
      </c>
      <c s="72" t="str">
        <f>IF('S.D.PASTE SHEET'!N1864="","",'S.D.PASTE SHEET'!N1864)</f>
        <v/>
      </c>
      <c s="72" t="str">
        <f>IF('S.D.PASTE SHEET'!O1864="","",'S.D.PASTE SHEET'!O1864)</f>
        <v/>
      </c>
      <c s="72" t="str">
        <f>IF('S.D.PASTE SHEET'!P1864="","",'S.D.PASTE SHEET'!P1864)</f>
        <v/>
      </c>
      <c s="72" t="str">
        <f>IF('S.D.PASTE SHEET'!Q1864="","",'S.D.PASTE SHEET'!Q1864)</f>
        <v/>
      </c>
      <c s="72" t="str">
        <f>IF('S.D.PASTE SHEET'!R1864="","",'S.D.PASTE SHEET'!R1864)</f>
        <v/>
      </c>
      <c s="72" t="str">
        <f>IF('S.D.PASTE SHEET'!S1864="","",'S.D.PASTE SHEET'!S1864)</f>
        <v/>
      </c>
      <c s="72" t="str">
        <f>IF('S.D.PASTE SHEET'!T1864="","",'S.D.PASTE SHEET'!T1864)</f>
        <v/>
      </c>
      <c s="72" t="str">
        <f>IF('S.D.PASTE SHEET'!U1864="","",'S.D.PASTE SHEET'!U1864)</f>
        <v/>
      </c>
      <c s="72" t="str">
        <f>IF('S.D.PASTE SHEET'!V1864="","",'S.D.PASTE SHEET'!V1864)</f>
        <v/>
      </c>
      <c s="72" t="str">
        <f>IF('S.D.PASTE SHEET'!W1864="","",'S.D.PASTE SHEET'!W1864)</f>
        <v/>
      </c>
      <c s="72" t="str">
        <f>IF('S.D.PASTE SHEET'!X1864="","",'S.D.PASTE SHEET'!X1864)</f>
        <v/>
      </c>
      <c s="72" t="str">
        <f>IF('S.D.PASTE SHEET'!Y1864="","",'S.D.PASTE SHEET'!Y1864)</f>
        <v/>
      </c>
      <c s="72" t="str">
        <f>IF('S.D.PASTE SHEET'!Z1864="","",'S.D.PASTE SHEET'!Z1864)</f>
        <v/>
      </c>
      <c s="72" t="str">
        <f>IF('S.D.PASTE SHEET'!AA1864="","",'S.D.PASTE SHEET'!AA1864)</f>
        <v/>
      </c>
      <c s="72" t="str">
        <f>IF('S.D.PASTE SHEET'!AB1864="","",'S.D.PASTE SHEET'!AB1864)</f>
        <v/>
      </c>
      <c s="72" t="str">
        <f>IF('S.D.PASTE SHEET'!AC1864="","",'S.D.PASTE SHEET'!AC1864)</f>
        <v/>
      </c>
      <c s="72" t="str">
        <f>IF('S.D.PASTE SHEET'!AD1864="","",'S.D.PASTE SHEET'!AD1864)</f>
        <v/>
      </c>
      <c s="74"/>
      <c s="70" t="str">
        <f>IF(AK1864="","",IF(AK1864&gt;0,COUNT($AG$2:AG1864),""))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IF(BC1864="","",IF(BC1864&gt;0,COUNT($AY$2:AY1864),""))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5" spans="1:157" ht="15.75" customHeight="1">
      <c r="A1865" s="72" t="str">
        <f>IF('S.D.PASTE SHEET'!A1865="","",'S.D.PASTE SHEET'!A1865)</f>
        <v/>
      </c>
      <c s="72" t="str">
        <f>IF('S.D.PASTE SHEET'!B1865="","",'S.D.PASTE SHEET'!B1865)</f>
        <v/>
      </c>
      <c s="72" t="str">
        <f>IF('S.D.PASTE SHEET'!C1865="","",'S.D.PASTE SHEET'!C1865)</f>
        <v/>
      </c>
      <c s="73" t="str">
        <f>IF('S.D.PASTE SHEET'!D1865="","",'S.D.PASTE SHEET'!D1865)</f>
        <v/>
      </c>
      <c s="72" t="str">
        <f>IF('S.D.PASTE SHEET'!E1865="","",UPPER('S.D.PASTE SHEET'!E1865))</f>
        <v/>
      </c>
      <c s="72" t="str">
        <f>IF('S.D.PASTE SHEET'!F1865="","",'S.D.PASTE SHEET'!F1865)</f>
        <v/>
      </c>
      <c s="72" t="str">
        <f>IF('S.D.PASTE SHEET'!G1865="","",UPPER('S.D.PASTE SHEET'!G1865))</f>
        <v/>
      </c>
      <c s="72" t="str">
        <f>IF('S.D.PASTE SHEET'!H1865="","",UPPER('S.D.PASTE SHEET'!H1865))</f>
        <v/>
      </c>
      <c s="72" t="str">
        <f>IF('S.D.PASTE SHEET'!I1865="","",'S.D.PASTE SHEET'!I1865)</f>
        <v/>
      </c>
      <c s="73" t="str">
        <f>IF('S.D.PASTE SHEET'!J1865="","",'S.D.PASTE SHEET'!J1865)</f>
        <v/>
      </c>
      <c s="72" t="str">
        <f>IF('S.D.PASTE SHEET'!K1865="","",'S.D.PASTE SHEET'!K1865)</f>
        <v/>
      </c>
      <c s="72" t="str">
        <f>IF('S.D.PASTE SHEET'!L1865="","",'S.D.PASTE SHEET'!L1865)</f>
        <v/>
      </c>
      <c s="72" t="str">
        <f>IF('S.D.PASTE SHEET'!M1865="","",'S.D.PASTE SHEET'!M1865)</f>
        <v/>
      </c>
      <c s="72" t="str">
        <f>IF('S.D.PASTE SHEET'!N1865="","",'S.D.PASTE SHEET'!N1865)</f>
        <v/>
      </c>
      <c s="72" t="str">
        <f>IF('S.D.PASTE SHEET'!O1865="","",'S.D.PASTE SHEET'!O1865)</f>
        <v/>
      </c>
      <c s="72" t="str">
        <f>IF('S.D.PASTE SHEET'!P1865="","",'S.D.PASTE SHEET'!P1865)</f>
        <v/>
      </c>
      <c s="72" t="str">
        <f>IF('S.D.PASTE SHEET'!Q1865="","",'S.D.PASTE SHEET'!Q1865)</f>
        <v/>
      </c>
      <c s="72" t="str">
        <f>IF('S.D.PASTE SHEET'!R1865="","",'S.D.PASTE SHEET'!R1865)</f>
        <v/>
      </c>
      <c s="72" t="str">
        <f>IF('S.D.PASTE SHEET'!S1865="","",'S.D.PASTE SHEET'!S1865)</f>
        <v/>
      </c>
      <c s="72" t="str">
        <f>IF('S.D.PASTE SHEET'!T1865="","",'S.D.PASTE SHEET'!T1865)</f>
        <v/>
      </c>
      <c s="72" t="str">
        <f>IF('S.D.PASTE SHEET'!U1865="","",'S.D.PASTE SHEET'!U1865)</f>
        <v/>
      </c>
      <c s="72" t="str">
        <f>IF('S.D.PASTE SHEET'!V1865="","",'S.D.PASTE SHEET'!V1865)</f>
        <v/>
      </c>
      <c s="72" t="str">
        <f>IF('S.D.PASTE SHEET'!W1865="","",'S.D.PASTE SHEET'!W1865)</f>
        <v/>
      </c>
      <c s="72" t="str">
        <f>IF('S.D.PASTE SHEET'!X1865="","",'S.D.PASTE SHEET'!X1865)</f>
        <v/>
      </c>
      <c s="72" t="str">
        <f>IF('S.D.PASTE SHEET'!Y1865="","",'S.D.PASTE SHEET'!Y1865)</f>
        <v/>
      </c>
      <c s="72" t="str">
        <f>IF('S.D.PASTE SHEET'!Z1865="","",'S.D.PASTE SHEET'!Z1865)</f>
        <v/>
      </c>
      <c s="72" t="str">
        <f>IF('S.D.PASTE SHEET'!AA1865="","",'S.D.PASTE SHEET'!AA1865)</f>
        <v/>
      </c>
      <c s="72" t="str">
        <f>IF('S.D.PASTE SHEET'!AB1865="","",'S.D.PASTE SHEET'!AB1865)</f>
        <v/>
      </c>
      <c s="72" t="str">
        <f>IF('S.D.PASTE SHEET'!AC1865="","",'S.D.PASTE SHEET'!AC1865)</f>
        <v/>
      </c>
      <c s="72" t="str">
        <f>IF('S.D.PASTE SHEET'!AD1865="","",'S.D.PASTE SHEET'!AD1865)</f>
        <v/>
      </c>
      <c s="74"/>
      <c s="70" t="str">
        <f>IF(AK1865="","",IF(AK1865&gt;0,COUNT($AG$2:AG1865),""))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IF(BC1865="","",IF(BC1865&gt;0,COUNT($AY$2:AY1865),""))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6" spans="1:157" ht="15.75" customHeight="1">
      <c r="A1866" s="72" t="str">
        <f>IF('S.D.PASTE SHEET'!A1866="","",'S.D.PASTE SHEET'!A1866)</f>
        <v/>
      </c>
      <c s="72" t="str">
        <f>IF('S.D.PASTE SHEET'!B1866="","",'S.D.PASTE SHEET'!B1866)</f>
        <v/>
      </c>
      <c s="72" t="str">
        <f>IF('S.D.PASTE SHEET'!C1866="","",'S.D.PASTE SHEET'!C1866)</f>
        <v/>
      </c>
      <c s="73" t="str">
        <f>IF('S.D.PASTE SHEET'!D1866="","",'S.D.PASTE SHEET'!D1866)</f>
        <v/>
      </c>
      <c s="72" t="str">
        <f>IF('S.D.PASTE SHEET'!E1866="","",UPPER('S.D.PASTE SHEET'!E1866))</f>
        <v/>
      </c>
      <c s="72" t="str">
        <f>IF('S.D.PASTE SHEET'!F1866="","",'S.D.PASTE SHEET'!F1866)</f>
        <v/>
      </c>
      <c s="72" t="str">
        <f>IF('S.D.PASTE SHEET'!G1866="","",UPPER('S.D.PASTE SHEET'!G1866))</f>
        <v/>
      </c>
      <c s="72" t="str">
        <f>IF('S.D.PASTE SHEET'!H1866="","",UPPER('S.D.PASTE SHEET'!H1866))</f>
        <v/>
      </c>
      <c s="72" t="str">
        <f>IF('S.D.PASTE SHEET'!I1866="","",'S.D.PASTE SHEET'!I1866)</f>
        <v/>
      </c>
      <c s="73" t="str">
        <f>IF('S.D.PASTE SHEET'!J1866="","",'S.D.PASTE SHEET'!J1866)</f>
        <v/>
      </c>
      <c s="72" t="str">
        <f>IF('S.D.PASTE SHEET'!K1866="","",'S.D.PASTE SHEET'!K1866)</f>
        <v/>
      </c>
      <c s="72" t="str">
        <f>IF('S.D.PASTE SHEET'!L1866="","",'S.D.PASTE SHEET'!L1866)</f>
        <v/>
      </c>
      <c s="72" t="str">
        <f>IF('S.D.PASTE SHEET'!M1866="","",'S.D.PASTE SHEET'!M1866)</f>
        <v/>
      </c>
      <c s="72" t="str">
        <f>IF('S.D.PASTE SHEET'!N1866="","",'S.D.PASTE SHEET'!N1866)</f>
        <v/>
      </c>
      <c s="72" t="str">
        <f>IF('S.D.PASTE SHEET'!O1866="","",'S.D.PASTE SHEET'!O1866)</f>
        <v/>
      </c>
      <c s="72" t="str">
        <f>IF('S.D.PASTE SHEET'!P1866="","",'S.D.PASTE SHEET'!P1866)</f>
        <v/>
      </c>
      <c s="72" t="str">
        <f>IF('S.D.PASTE SHEET'!Q1866="","",'S.D.PASTE SHEET'!Q1866)</f>
        <v/>
      </c>
      <c s="72" t="str">
        <f>IF('S.D.PASTE SHEET'!R1866="","",'S.D.PASTE SHEET'!R1866)</f>
        <v/>
      </c>
      <c s="72" t="str">
        <f>IF('S.D.PASTE SHEET'!S1866="","",'S.D.PASTE SHEET'!S1866)</f>
        <v/>
      </c>
      <c s="72" t="str">
        <f>IF('S.D.PASTE SHEET'!T1866="","",'S.D.PASTE SHEET'!T1866)</f>
        <v/>
      </c>
      <c s="72" t="str">
        <f>IF('S.D.PASTE SHEET'!U1866="","",'S.D.PASTE SHEET'!U1866)</f>
        <v/>
      </c>
      <c s="72" t="str">
        <f>IF('S.D.PASTE SHEET'!V1866="","",'S.D.PASTE SHEET'!V1866)</f>
        <v/>
      </c>
      <c s="72" t="str">
        <f>IF('S.D.PASTE SHEET'!W1866="","",'S.D.PASTE SHEET'!W1866)</f>
        <v/>
      </c>
      <c s="72" t="str">
        <f>IF('S.D.PASTE SHEET'!X1866="","",'S.D.PASTE SHEET'!X1866)</f>
        <v/>
      </c>
      <c s="72" t="str">
        <f>IF('S.D.PASTE SHEET'!Y1866="","",'S.D.PASTE SHEET'!Y1866)</f>
        <v/>
      </c>
      <c s="72" t="str">
        <f>IF('S.D.PASTE SHEET'!Z1866="","",'S.D.PASTE SHEET'!Z1866)</f>
        <v/>
      </c>
      <c s="72" t="str">
        <f>IF('S.D.PASTE SHEET'!AA1866="","",'S.D.PASTE SHEET'!AA1866)</f>
        <v/>
      </c>
      <c s="72" t="str">
        <f>IF('S.D.PASTE SHEET'!AB1866="","",'S.D.PASTE SHEET'!AB1866)</f>
        <v/>
      </c>
      <c s="72" t="str">
        <f>IF('S.D.PASTE SHEET'!AC1866="","",'S.D.PASTE SHEET'!AC1866)</f>
        <v/>
      </c>
      <c s="72" t="str">
        <f>IF('S.D.PASTE SHEET'!AD1866="","",'S.D.PASTE SHEET'!AD1866)</f>
        <v/>
      </c>
      <c s="74"/>
      <c s="70" t="str">
        <f>IF(AK1866="","",IF(AK1866&gt;0,COUNT($AG$2:AG1866),""))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IF(BC1866="","",IF(BC1866&gt;0,COUNT($AY$2:AY1866),""))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7" spans="1:157" ht="15.75" customHeight="1">
      <c r="A1867" s="72" t="str">
        <f>IF('S.D.PASTE SHEET'!A1867="","",'S.D.PASTE SHEET'!A1867)</f>
        <v/>
      </c>
      <c s="72" t="str">
        <f>IF('S.D.PASTE SHEET'!B1867="","",'S.D.PASTE SHEET'!B1867)</f>
        <v/>
      </c>
      <c s="72" t="str">
        <f>IF('S.D.PASTE SHEET'!C1867="","",'S.D.PASTE SHEET'!C1867)</f>
        <v/>
      </c>
      <c s="73" t="str">
        <f>IF('S.D.PASTE SHEET'!D1867="","",'S.D.PASTE SHEET'!D1867)</f>
        <v/>
      </c>
      <c s="72" t="str">
        <f>IF('S.D.PASTE SHEET'!E1867="","",UPPER('S.D.PASTE SHEET'!E1867))</f>
        <v/>
      </c>
      <c s="72" t="str">
        <f>IF('S.D.PASTE SHEET'!F1867="","",'S.D.PASTE SHEET'!F1867)</f>
        <v/>
      </c>
      <c s="72" t="str">
        <f>IF('S.D.PASTE SHEET'!G1867="","",UPPER('S.D.PASTE SHEET'!G1867))</f>
        <v/>
      </c>
      <c s="72" t="str">
        <f>IF('S.D.PASTE SHEET'!H1867="","",UPPER('S.D.PASTE SHEET'!H1867))</f>
        <v/>
      </c>
      <c s="72" t="str">
        <f>IF('S.D.PASTE SHEET'!I1867="","",'S.D.PASTE SHEET'!I1867)</f>
        <v/>
      </c>
      <c s="73" t="str">
        <f>IF('S.D.PASTE SHEET'!J1867="","",'S.D.PASTE SHEET'!J1867)</f>
        <v/>
      </c>
      <c s="72" t="str">
        <f>IF('S.D.PASTE SHEET'!K1867="","",'S.D.PASTE SHEET'!K1867)</f>
        <v/>
      </c>
      <c s="72" t="str">
        <f>IF('S.D.PASTE SHEET'!L1867="","",'S.D.PASTE SHEET'!L1867)</f>
        <v/>
      </c>
      <c s="72" t="str">
        <f>IF('S.D.PASTE SHEET'!M1867="","",'S.D.PASTE SHEET'!M1867)</f>
        <v/>
      </c>
      <c s="72" t="str">
        <f>IF('S.D.PASTE SHEET'!N1867="","",'S.D.PASTE SHEET'!N1867)</f>
        <v/>
      </c>
      <c s="72" t="str">
        <f>IF('S.D.PASTE SHEET'!O1867="","",'S.D.PASTE SHEET'!O1867)</f>
        <v/>
      </c>
      <c s="72" t="str">
        <f>IF('S.D.PASTE SHEET'!P1867="","",'S.D.PASTE SHEET'!P1867)</f>
        <v/>
      </c>
      <c s="72" t="str">
        <f>IF('S.D.PASTE SHEET'!Q1867="","",'S.D.PASTE SHEET'!Q1867)</f>
        <v/>
      </c>
      <c s="72" t="str">
        <f>IF('S.D.PASTE SHEET'!R1867="","",'S.D.PASTE SHEET'!R1867)</f>
        <v/>
      </c>
      <c s="72" t="str">
        <f>IF('S.D.PASTE SHEET'!S1867="","",'S.D.PASTE SHEET'!S1867)</f>
        <v/>
      </c>
      <c s="72" t="str">
        <f>IF('S.D.PASTE SHEET'!T1867="","",'S.D.PASTE SHEET'!T1867)</f>
        <v/>
      </c>
      <c s="72" t="str">
        <f>IF('S.D.PASTE SHEET'!U1867="","",'S.D.PASTE SHEET'!U1867)</f>
        <v/>
      </c>
      <c s="72" t="str">
        <f>IF('S.D.PASTE SHEET'!V1867="","",'S.D.PASTE SHEET'!V1867)</f>
        <v/>
      </c>
      <c s="72" t="str">
        <f>IF('S.D.PASTE SHEET'!W1867="","",'S.D.PASTE SHEET'!W1867)</f>
        <v/>
      </c>
      <c s="72" t="str">
        <f>IF('S.D.PASTE SHEET'!X1867="","",'S.D.PASTE SHEET'!X1867)</f>
        <v/>
      </c>
      <c s="72" t="str">
        <f>IF('S.D.PASTE SHEET'!Y1867="","",'S.D.PASTE SHEET'!Y1867)</f>
        <v/>
      </c>
      <c s="72" t="str">
        <f>IF('S.D.PASTE SHEET'!Z1867="","",'S.D.PASTE SHEET'!Z1867)</f>
        <v/>
      </c>
      <c s="72" t="str">
        <f>IF('S.D.PASTE SHEET'!AA1867="","",'S.D.PASTE SHEET'!AA1867)</f>
        <v/>
      </c>
      <c s="72" t="str">
        <f>IF('S.D.PASTE SHEET'!AB1867="","",'S.D.PASTE SHEET'!AB1867)</f>
        <v/>
      </c>
      <c s="72" t="str">
        <f>IF('S.D.PASTE SHEET'!AC1867="","",'S.D.PASTE SHEET'!AC1867)</f>
        <v/>
      </c>
      <c s="72" t="str">
        <f>IF('S.D.PASTE SHEET'!AD1867="","",'S.D.PASTE SHEET'!AD1867)</f>
        <v/>
      </c>
      <c s="74"/>
      <c s="70" t="str">
        <f>IF(AK1867="","",IF(AK1867&gt;0,COUNT($AG$2:AG1867),""))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IF(BC1867="","",IF(BC1867&gt;0,COUNT($AY$2:AY1867),""))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8" spans="1:157" ht="15.75" customHeight="1">
      <c r="A1868" s="72" t="str">
        <f>IF('S.D.PASTE SHEET'!A1868="","",'S.D.PASTE SHEET'!A1868)</f>
        <v/>
      </c>
      <c s="72" t="str">
        <f>IF('S.D.PASTE SHEET'!B1868="","",'S.D.PASTE SHEET'!B1868)</f>
        <v/>
      </c>
      <c s="72" t="str">
        <f>IF('S.D.PASTE SHEET'!C1868="","",'S.D.PASTE SHEET'!C1868)</f>
        <v/>
      </c>
      <c s="73" t="str">
        <f>IF('S.D.PASTE SHEET'!D1868="","",'S.D.PASTE SHEET'!D1868)</f>
        <v/>
      </c>
      <c s="72" t="str">
        <f>IF('S.D.PASTE SHEET'!E1868="","",UPPER('S.D.PASTE SHEET'!E1868))</f>
        <v/>
      </c>
      <c s="72" t="str">
        <f>IF('S.D.PASTE SHEET'!F1868="","",'S.D.PASTE SHEET'!F1868)</f>
        <v/>
      </c>
      <c s="72" t="str">
        <f>IF('S.D.PASTE SHEET'!G1868="","",UPPER('S.D.PASTE SHEET'!G1868))</f>
        <v/>
      </c>
      <c s="72" t="str">
        <f>IF('S.D.PASTE SHEET'!H1868="","",UPPER('S.D.PASTE SHEET'!H1868))</f>
        <v/>
      </c>
      <c s="72" t="str">
        <f>IF('S.D.PASTE SHEET'!I1868="","",'S.D.PASTE SHEET'!I1868)</f>
        <v/>
      </c>
      <c s="73" t="str">
        <f>IF('S.D.PASTE SHEET'!J1868="","",'S.D.PASTE SHEET'!J1868)</f>
        <v/>
      </c>
      <c s="72" t="str">
        <f>IF('S.D.PASTE SHEET'!K1868="","",'S.D.PASTE SHEET'!K1868)</f>
        <v/>
      </c>
      <c s="72" t="str">
        <f>IF('S.D.PASTE SHEET'!L1868="","",'S.D.PASTE SHEET'!L1868)</f>
        <v/>
      </c>
      <c s="72" t="str">
        <f>IF('S.D.PASTE SHEET'!M1868="","",'S.D.PASTE SHEET'!M1868)</f>
        <v/>
      </c>
      <c s="72" t="str">
        <f>IF('S.D.PASTE SHEET'!N1868="","",'S.D.PASTE SHEET'!N1868)</f>
        <v/>
      </c>
      <c s="72" t="str">
        <f>IF('S.D.PASTE SHEET'!O1868="","",'S.D.PASTE SHEET'!O1868)</f>
        <v/>
      </c>
      <c s="72" t="str">
        <f>IF('S.D.PASTE SHEET'!P1868="","",'S.D.PASTE SHEET'!P1868)</f>
        <v/>
      </c>
      <c s="72" t="str">
        <f>IF('S.D.PASTE SHEET'!Q1868="","",'S.D.PASTE SHEET'!Q1868)</f>
        <v/>
      </c>
      <c s="72" t="str">
        <f>IF('S.D.PASTE SHEET'!R1868="","",'S.D.PASTE SHEET'!R1868)</f>
        <v/>
      </c>
      <c s="72" t="str">
        <f>IF('S.D.PASTE SHEET'!S1868="","",'S.D.PASTE SHEET'!S1868)</f>
        <v/>
      </c>
      <c s="72" t="str">
        <f>IF('S.D.PASTE SHEET'!T1868="","",'S.D.PASTE SHEET'!T1868)</f>
        <v/>
      </c>
      <c s="72" t="str">
        <f>IF('S.D.PASTE SHEET'!U1868="","",'S.D.PASTE SHEET'!U1868)</f>
        <v/>
      </c>
      <c s="72" t="str">
        <f>IF('S.D.PASTE SHEET'!V1868="","",'S.D.PASTE SHEET'!V1868)</f>
        <v/>
      </c>
      <c s="72" t="str">
        <f>IF('S.D.PASTE SHEET'!W1868="","",'S.D.PASTE SHEET'!W1868)</f>
        <v/>
      </c>
      <c s="72" t="str">
        <f>IF('S.D.PASTE SHEET'!X1868="","",'S.D.PASTE SHEET'!X1868)</f>
        <v/>
      </c>
      <c s="72" t="str">
        <f>IF('S.D.PASTE SHEET'!Y1868="","",'S.D.PASTE SHEET'!Y1868)</f>
        <v/>
      </c>
      <c s="72" t="str">
        <f>IF('S.D.PASTE SHEET'!Z1868="","",'S.D.PASTE SHEET'!Z1868)</f>
        <v/>
      </c>
      <c s="72" t="str">
        <f>IF('S.D.PASTE SHEET'!AA1868="","",'S.D.PASTE SHEET'!AA1868)</f>
        <v/>
      </c>
      <c s="72" t="str">
        <f>IF('S.D.PASTE SHEET'!AB1868="","",'S.D.PASTE SHEET'!AB1868)</f>
        <v/>
      </c>
      <c s="72" t="str">
        <f>IF('S.D.PASTE SHEET'!AC1868="","",'S.D.PASTE SHEET'!AC1868)</f>
        <v/>
      </c>
      <c s="72" t="str">
        <f>IF('S.D.PASTE SHEET'!AD1868="","",'S.D.PASTE SHEET'!AD1868)</f>
        <v/>
      </c>
      <c s="74"/>
      <c s="70" t="str">
        <f>IF(AK1868="","",IF(AK1868&gt;0,COUNT($AG$2:AG1868),""))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IF(BC1868="","",IF(BC1868&gt;0,COUNT($AY$2:AY1868),""))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69" spans="1:157" ht="15.75" customHeight="1">
      <c r="A1869" s="72" t="str">
        <f>IF('S.D.PASTE SHEET'!A1869="","",'S.D.PASTE SHEET'!A1869)</f>
        <v/>
      </c>
      <c s="72" t="str">
        <f>IF('S.D.PASTE SHEET'!B1869="","",'S.D.PASTE SHEET'!B1869)</f>
        <v/>
      </c>
      <c s="72" t="str">
        <f>IF('S.D.PASTE SHEET'!C1869="","",'S.D.PASTE SHEET'!C1869)</f>
        <v/>
      </c>
      <c s="73" t="str">
        <f>IF('S.D.PASTE SHEET'!D1869="","",'S.D.PASTE SHEET'!D1869)</f>
        <v/>
      </c>
      <c s="72" t="str">
        <f>IF('S.D.PASTE SHEET'!E1869="","",UPPER('S.D.PASTE SHEET'!E1869))</f>
        <v/>
      </c>
      <c s="72" t="str">
        <f>IF('S.D.PASTE SHEET'!F1869="","",'S.D.PASTE SHEET'!F1869)</f>
        <v/>
      </c>
      <c s="72" t="str">
        <f>IF('S.D.PASTE SHEET'!G1869="","",UPPER('S.D.PASTE SHEET'!G1869))</f>
        <v/>
      </c>
      <c s="72" t="str">
        <f>IF('S.D.PASTE SHEET'!H1869="","",UPPER('S.D.PASTE SHEET'!H1869))</f>
        <v/>
      </c>
      <c s="72" t="str">
        <f>IF('S.D.PASTE SHEET'!I1869="","",'S.D.PASTE SHEET'!I1869)</f>
        <v/>
      </c>
      <c s="73" t="str">
        <f>IF('S.D.PASTE SHEET'!J1869="","",'S.D.PASTE SHEET'!J1869)</f>
        <v/>
      </c>
      <c s="72" t="str">
        <f>IF('S.D.PASTE SHEET'!K1869="","",'S.D.PASTE SHEET'!K1869)</f>
        <v/>
      </c>
      <c s="72" t="str">
        <f>IF('S.D.PASTE SHEET'!L1869="","",'S.D.PASTE SHEET'!L1869)</f>
        <v/>
      </c>
      <c s="72" t="str">
        <f>IF('S.D.PASTE SHEET'!M1869="","",'S.D.PASTE SHEET'!M1869)</f>
        <v/>
      </c>
      <c s="72" t="str">
        <f>IF('S.D.PASTE SHEET'!N1869="","",'S.D.PASTE SHEET'!N1869)</f>
        <v/>
      </c>
      <c s="72" t="str">
        <f>IF('S.D.PASTE SHEET'!O1869="","",'S.D.PASTE SHEET'!O1869)</f>
        <v/>
      </c>
      <c s="72" t="str">
        <f>IF('S.D.PASTE SHEET'!P1869="","",'S.D.PASTE SHEET'!P1869)</f>
        <v/>
      </c>
      <c s="72" t="str">
        <f>IF('S.D.PASTE SHEET'!Q1869="","",'S.D.PASTE SHEET'!Q1869)</f>
        <v/>
      </c>
      <c s="72" t="str">
        <f>IF('S.D.PASTE SHEET'!R1869="","",'S.D.PASTE SHEET'!R1869)</f>
        <v/>
      </c>
      <c s="72" t="str">
        <f>IF('S.D.PASTE SHEET'!S1869="","",'S.D.PASTE SHEET'!S1869)</f>
        <v/>
      </c>
      <c s="72" t="str">
        <f>IF('S.D.PASTE SHEET'!T1869="","",'S.D.PASTE SHEET'!T1869)</f>
        <v/>
      </c>
      <c s="72" t="str">
        <f>IF('S.D.PASTE SHEET'!U1869="","",'S.D.PASTE SHEET'!U1869)</f>
        <v/>
      </c>
      <c s="72" t="str">
        <f>IF('S.D.PASTE SHEET'!V1869="","",'S.D.PASTE SHEET'!V1869)</f>
        <v/>
      </c>
      <c s="72" t="str">
        <f>IF('S.D.PASTE SHEET'!W1869="","",'S.D.PASTE SHEET'!W1869)</f>
        <v/>
      </c>
      <c s="72" t="str">
        <f>IF('S.D.PASTE SHEET'!X1869="","",'S.D.PASTE SHEET'!X1869)</f>
        <v/>
      </c>
      <c s="72" t="str">
        <f>IF('S.D.PASTE SHEET'!Y1869="","",'S.D.PASTE SHEET'!Y1869)</f>
        <v/>
      </c>
      <c s="72" t="str">
        <f>IF('S.D.PASTE SHEET'!Z1869="","",'S.D.PASTE SHEET'!Z1869)</f>
        <v/>
      </c>
      <c s="72" t="str">
        <f>IF('S.D.PASTE SHEET'!AA1869="","",'S.D.PASTE SHEET'!AA1869)</f>
        <v/>
      </c>
      <c s="72" t="str">
        <f>IF('S.D.PASTE SHEET'!AB1869="","",'S.D.PASTE SHEET'!AB1869)</f>
        <v/>
      </c>
      <c s="72" t="str">
        <f>IF('S.D.PASTE SHEET'!AC1869="","",'S.D.PASTE SHEET'!AC1869)</f>
        <v/>
      </c>
      <c s="72" t="str">
        <f>IF('S.D.PASTE SHEET'!AD1869="","",'S.D.PASTE SHEET'!AD1869)</f>
        <v/>
      </c>
      <c s="74"/>
      <c s="70" t="str">
        <f>IF(AK1869="","",IF(AK1869&gt;0,COUNT($AG$2:AG1869),""))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IF(BC1869="","",IF(BC1869&gt;0,COUNT($AY$2:AY1869),""))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0" spans="1:157" ht="15.75" customHeight="1">
      <c r="A1870" s="72" t="str">
        <f>IF('S.D.PASTE SHEET'!A1870="","",'S.D.PASTE SHEET'!A1870)</f>
        <v/>
      </c>
      <c s="72" t="str">
        <f>IF('S.D.PASTE SHEET'!B1870="","",'S.D.PASTE SHEET'!B1870)</f>
        <v/>
      </c>
      <c s="72" t="str">
        <f>IF('S.D.PASTE SHEET'!C1870="","",'S.D.PASTE SHEET'!C1870)</f>
        <v/>
      </c>
      <c s="73" t="str">
        <f>IF('S.D.PASTE SHEET'!D1870="","",'S.D.PASTE SHEET'!D1870)</f>
        <v/>
      </c>
      <c s="72" t="str">
        <f>IF('S.D.PASTE SHEET'!E1870="","",UPPER('S.D.PASTE SHEET'!E1870))</f>
        <v/>
      </c>
      <c s="72" t="str">
        <f>IF('S.D.PASTE SHEET'!F1870="","",'S.D.PASTE SHEET'!F1870)</f>
        <v/>
      </c>
      <c s="72" t="str">
        <f>IF('S.D.PASTE SHEET'!G1870="","",UPPER('S.D.PASTE SHEET'!G1870))</f>
        <v/>
      </c>
      <c s="72" t="str">
        <f>IF('S.D.PASTE SHEET'!H1870="","",UPPER('S.D.PASTE SHEET'!H1870))</f>
        <v/>
      </c>
      <c s="72" t="str">
        <f>IF('S.D.PASTE SHEET'!I1870="","",'S.D.PASTE SHEET'!I1870)</f>
        <v/>
      </c>
      <c s="73" t="str">
        <f>IF('S.D.PASTE SHEET'!J1870="","",'S.D.PASTE SHEET'!J1870)</f>
        <v/>
      </c>
      <c s="72" t="str">
        <f>IF('S.D.PASTE SHEET'!K1870="","",'S.D.PASTE SHEET'!K1870)</f>
        <v/>
      </c>
      <c s="72" t="str">
        <f>IF('S.D.PASTE SHEET'!L1870="","",'S.D.PASTE SHEET'!L1870)</f>
        <v/>
      </c>
      <c s="72" t="str">
        <f>IF('S.D.PASTE SHEET'!M1870="","",'S.D.PASTE SHEET'!M1870)</f>
        <v/>
      </c>
      <c s="72" t="str">
        <f>IF('S.D.PASTE SHEET'!N1870="","",'S.D.PASTE SHEET'!N1870)</f>
        <v/>
      </c>
      <c s="72" t="str">
        <f>IF('S.D.PASTE SHEET'!O1870="","",'S.D.PASTE SHEET'!O1870)</f>
        <v/>
      </c>
      <c s="72" t="str">
        <f>IF('S.D.PASTE SHEET'!P1870="","",'S.D.PASTE SHEET'!P1870)</f>
        <v/>
      </c>
      <c s="72" t="str">
        <f>IF('S.D.PASTE SHEET'!Q1870="","",'S.D.PASTE SHEET'!Q1870)</f>
        <v/>
      </c>
      <c s="72" t="str">
        <f>IF('S.D.PASTE SHEET'!R1870="","",'S.D.PASTE SHEET'!R1870)</f>
        <v/>
      </c>
      <c s="72" t="str">
        <f>IF('S.D.PASTE SHEET'!S1870="","",'S.D.PASTE SHEET'!S1870)</f>
        <v/>
      </c>
      <c s="72" t="str">
        <f>IF('S.D.PASTE SHEET'!T1870="","",'S.D.PASTE SHEET'!T1870)</f>
        <v/>
      </c>
      <c s="72" t="str">
        <f>IF('S.D.PASTE SHEET'!U1870="","",'S.D.PASTE SHEET'!U1870)</f>
        <v/>
      </c>
      <c s="72" t="str">
        <f>IF('S.D.PASTE SHEET'!V1870="","",'S.D.PASTE SHEET'!V1870)</f>
        <v/>
      </c>
      <c s="72" t="str">
        <f>IF('S.D.PASTE SHEET'!W1870="","",'S.D.PASTE SHEET'!W1870)</f>
        <v/>
      </c>
      <c s="72" t="str">
        <f>IF('S.D.PASTE SHEET'!X1870="","",'S.D.PASTE SHEET'!X1870)</f>
        <v/>
      </c>
      <c s="72" t="str">
        <f>IF('S.D.PASTE SHEET'!Y1870="","",'S.D.PASTE SHEET'!Y1870)</f>
        <v/>
      </c>
      <c s="72" t="str">
        <f>IF('S.D.PASTE SHEET'!Z1870="","",'S.D.PASTE SHEET'!Z1870)</f>
        <v/>
      </c>
      <c s="72" t="str">
        <f>IF('S.D.PASTE SHEET'!AA1870="","",'S.D.PASTE SHEET'!AA1870)</f>
        <v/>
      </c>
      <c s="72" t="str">
        <f>IF('S.D.PASTE SHEET'!AB1870="","",'S.D.PASTE SHEET'!AB1870)</f>
        <v/>
      </c>
      <c s="72" t="str">
        <f>IF('S.D.PASTE SHEET'!AC1870="","",'S.D.PASTE SHEET'!AC1870)</f>
        <v/>
      </c>
      <c s="72" t="str">
        <f>IF('S.D.PASTE SHEET'!AD1870="","",'S.D.PASTE SHEET'!AD1870)</f>
        <v/>
      </c>
      <c s="74"/>
      <c s="70" t="str">
        <f>IF(AK1870="","",IF(AK1870&gt;0,COUNT($AG$2:AG1870),""))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IF(BC1870="","",IF(BC1870&gt;0,COUNT($AY$2:AY1870),""))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1" spans="1:157" ht="15.75" customHeight="1">
      <c r="A1871" s="72" t="str">
        <f>IF('S.D.PASTE SHEET'!A1871="","",'S.D.PASTE SHEET'!A1871)</f>
        <v/>
      </c>
      <c s="72" t="str">
        <f>IF('S.D.PASTE SHEET'!B1871="","",'S.D.PASTE SHEET'!B1871)</f>
        <v/>
      </c>
      <c s="72" t="str">
        <f>IF('S.D.PASTE SHEET'!C1871="","",'S.D.PASTE SHEET'!C1871)</f>
        <v/>
      </c>
      <c s="73" t="str">
        <f>IF('S.D.PASTE SHEET'!D1871="","",'S.D.PASTE SHEET'!D1871)</f>
        <v/>
      </c>
      <c s="72" t="str">
        <f>IF('S.D.PASTE SHEET'!E1871="","",UPPER('S.D.PASTE SHEET'!E1871))</f>
        <v/>
      </c>
      <c s="72" t="str">
        <f>IF('S.D.PASTE SHEET'!F1871="","",'S.D.PASTE SHEET'!F1871)</f>
        <v/>
      </c>
      <c s="72" t="str">
        <f>IF('S.D.PASTE SHEET'!G1871="","",UPPER('S.D.PASTE SHEET'!G1871))</f>
        <v/>
      </c>
      <c s="72" t="str">
        <f>IF('S.D.PASTE SHEET'!H1871="","",UPPER('S.D.PASTE SHEET'!H1871))</f>
        <v/>
      </c>
      <c s="72" t="str">
        <f>IF('S.D.PASTE SHEET'!I1871="","",'S.D.PASTE SHEET'!I1871)</f>
        <v/>
      </c>
      <c s="73" t="str">
        <f>IF('S.D.PASTE SHEET'!J1871="","",'S.D.PASTE SHEET'!J1871)</f>
        <v/>
      </c>
      <c s="72" t="str">
        <f>IF('S.D.PASTE SHEET'!K1871="","",'S.D.PASTE SHEET'!K1871)</f>
        <v/>
      </c>
      <c s="72" t="str">
        <f>IF('S.D.PASTE SHEET'!L1871="","",'S.D.PASTE SHEET'!L1871)</f>
        <v/>
      </c>
      <c s="72" t="str">
        <f>IF('S.D.PASTE SHEET'!M1871="","",'S.D.PASTE SHEET'!M1871)</f>
        <v/>
      </c>
      <c s="72" t="str">
        <f>IF('S.D.PASTE SHEET'!N1871="","",'S.D.PASTE SHEET'!N1871)</f>
        <v/>
      </c>
      <c s="72" t="str">
        <f>IF('S.D.PASTE SHEET'!O1871="","",'S.D.PASTE SHEET'!O1871)</f>
        <v/>
      </c>
      <c s="72" t="str">
        <f>IF('S.D.PASTE SHEET'!P1871="","",'S.D.PASTE SHEET'!P1871)</f>
        <v/>
      </c>
      <c s="72" t="str">
        <f>IF('S.D.PASTE SHEET'!Q1871="","",'S.D.PASTE SHEET'!Q1871)</f>
        <v/>
      </c>
      <c s="72" t="str">
        <f>IF('S.D.PASTE SHEET'!R1871="","",'S.D.PASTE SHEET'!R1871)</f>
        <v/>
      </c>
      <c s="72" t="str">
        <f>IF('S.D.PASTE SHEET'!S1871="","",'S.D.PASTE SHEET'!S1871)</f>
        <v/>
      </c>
      <c s="72" t="str">
        <f>IF('S.D.PASTE SHEET'!T1871="","",'S.D.PASTE SHEET'!T1871)</f>
        <v/>
      </c>
      <c s="72" t="str">
        <f>IF('S.D.PASTE SHEET'!U1871="","",'S.D.PASTE SHEET'!U1871)</f>
        <v/>
      </c>
      <c s="72" t="str">
        <f>IF('S.D.PASTE SHEET'!V1871="","",'S.D.PASTE SHEET'!V1871)</f>
        <v/>
      </c>
      <c s="72" t="str">
        <f>IF('S.D.PASTE SHEET'!W1871="","",'S.D.PASTE SHEET'!W1871)</f>
        <v/>
      </c>
      <c s="72" t="str">
        <f>IF('S.D.PASTE SHEET'!X1871="","",'S.D.PASTE SHEET'!X1871)</f>
        <v/>
      </c>
      <c s="72" t="str">
        <f>IF('S.D.PASTE SHEET'!Y1871="","",'S.D.PASTE SHEET'!Y1871)</f>
        <v/>
      </c>
      <c s="72" t="str">
        <f>IF('S.D.PASTE SHEET'!Z1871="","",'S.D.PASTE SHEET'!Z1871)</f>
        <v/>
      </c>
      <c s="72" t="str">
        <f>IF('S.D.PASTE SHEET'!AA1871="","",'S.D.PASTE SHEET'!AA1871)</f>
        <v/>
      </c>
      <c s="72" t="str">
        <f>IF('S.D.PASTE SHEET'!AB1871="","",'S.D.PASTE SHEET'!AB1871)</f>
        <v/>
      </c>
      <c s="72" t="str">
        <f>IF('S.D.PASTE SHEET'!AC1871="","",'S.D.PASTE SHEET'!AC1871)</f>
        <v/>
      </c>
      <c s="72" t="str">
        <f>IF('S.D.PASTE SHEET'!AD1871="","",'S.D.PASTE SHEET'!AD1871)</f>
        <v/>
      </c>
      <c s="74"/>
      <c s="70" t="str">
        <f>IF(AK1871="","",IF(AK1871&gt;0,COUNT($AG$2:AG1871),""))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IF(BC1871="","",IF(BC1871&gt;0,COUNT($AY$2:AY1871),""))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2" spans="1:157" ht="15.75" customHeight="1">
      <c r="A1872" s="72" t="str">
        <f>IF('S.D.PASTE SHEET'!A1872="","",'S.D.PASTE SHEET'!A1872)</f>
        <v/>
      </c>
      <c s="72" t="str">
        <f>IF('S.D.PASTE SHEET'!B1872="","",'S.D.PASTE SHEET'!B1872)</f>
        <v/>
      </c>
      <c s="72" t="str">
        <f>IF('S.D.PASTE SHEET'!C1872="","",'S.D.PASTE SHEET'!C1872)</f>
        <v/>
      </c>
      <c s="73" t="str">
        <f>IF('S.D.PASTE SHEET'!D1872="","",'S.D.PASTE SHEET'!D1872)</f>
        <v/>
      </c>
      <c s="72" t="str">
        <f>IF('S.D.PASTE SHEET'!E1872="","",UPPER('S.D.PASTE SHEET'!E1872))</f>
        <v/>
      </c>
      <c s="72" t="str">
        <f>IF('S.D.PASTE SHEET'!F1872="","",'S.D.PASTE SHEET'!F1872)</f>
        <v/>
      </c>
      <c s="72" t="str">
        <f>IF('S.D.PASTE SHEET'!G1872="","",UPPER('S.D.PASTE SHEET'!G1872))</f>
        <v/>
      </c>
      <c s="72" t="str">
        <f>IF('S.D.PASTE SHEET'!H1872="","",UPPER('S.D.PASTE SHEET'!H1872))</f>
        <v/>
      </c>
      <c s="72" t="str">
        <f>IF('S.D.PASTE SHEET'!I1872="","",'S.D.PASTE SHEET'!I1872)</f>
        <v/>
      </c>
      <c s="73" t="str">
        <f>IF('S.D.PASTE SHEET'!J1872="","",'S.D.PASTE SHEET'!J1872)</f>
        <v/>
      </c>
      <c s="72" t="str">
        <f>IF('S.D.PASTE SHEET'!K1872="","",'S.D.PASTE SHEET'!K1872)</f>
        <v/>
      </c>
      <c s="72" t="str">
        <f>IF('S.D.PASTE SHEET'!L1872="","",'S.D.PASTE SHEET'!L1872)</f>
        <v/>
      </c>
      <c s="72" t="str">
        <f>IF('S.D.PASTE SHEET'!M1872="","",'S.D.PASTE SHEET'!M1872)</f>
        <v/>
      </c>
      <c s="72" t="str">
        <f>IF('S.D.PASTE SHEET'!N1872="","",'S.D.PASTE SHEET'!N1872)</f>
        <v/>
      </c>
      <c s="72" t="str">
        <f>IF('S.D.PASTE SHEET'!O1872="","",'S.D.PASTE SHEET'!O1872)</f>
        <v/>
      </c>
      <c s="72" t="str">
        <f>IF('S.D.PASTE SHEET'!P1872="","",'S.D.PASTE SHEET'!P1872)</f>
        <v/>
      </c>
      <c s="72" t="str">
        <f>IF('S.D.PASTE SHEET'!Q1872="","",'S.D.PASTE SHEET'!Q1872)</f>
        <v/>
      </c>
      <c s="72" t="str">
        <f>IF('S.D.PASTE SHEET'!R1872="","",'S.D.PASTE SHEET'!R1872)</f>
        <v/>
      </c>
      <c s="72" t="str">
        <f>IF('S.D.PASTE SHEET'!S1872="","",'S.D.PASTE SHEET'!S1872)</f>
        <v/>
      </c>
      <c s="72" t="str">
        <f>IF('S.D.PASTE SHEET'!T1872="","",'S.D.PASTE SHEET'!T1872)</f>
        <v/>
      </c>
      <c s="72" t="str">
        <f>IF('S.D.PASTE SHEET'!U1872="","",'S.D.PASTE SHEET'!U1872)</f>
        <v/>
      </c>
      <c s="72" t="str">
        <f>IF('S.D.PASTE SHEET'!V1872="","",'S.D.PASTE SHEET'!V1872)</f>
        <v/>
      </c>
      <c s="72" t="str">
        <f>IF('S.D.PASTE SHEET'!W1872="","",'S.D.PASTE SHEET'!W1872)</f>
        <v/>
      </c>
      <c s="72" t="str">
        <f>IF('S.D.PASTE SHEET'!X1872="","",'S.D.PASTE SHEET'!X1872)</f>
        <v/>
      </c>
      <c s="72" t="str">
        <f>IF('S.D.PASTE SHEET'!Y1872="","",'S.D.PASTE SHEET'!Y1872)</f>
        <v/>
      </c>
      <c s="72" t="str">
        <f>IF('S.D.PASTE SHEET'!Z1872="","",'S.D.PASTE SHEET'!Z1872)</f>
        <v/>
      </c>
      <c s="72" t="str">
        <f>IF('S.D.PASTE SHEET'!AA1872="","",'S.D.PASTE SHEET'!AA1872)</f>
        <v/>
      </c>
      <c s="72" t="str">
        <f>IF('S.D.PASTE SHEET'!AB1872="","",'S.D.PASTE SHEET'!AB1872)</f>
        <v/>
      </c>
      <c s="72" t="str">
        <f>IF('S.D.PASTE SHEET'!AC1872="","",'S.D.PASTE SHEET'!AC1872)</f>
        <v/>
      </c>
      <c s="72" t="str">
        <f>IF('S.D.PASTE SHEET'!AD1872="","",'S.D.PASTE SHEET'!AD1872)</f>
        <v/>
      </c>
      <c s="74"/>
      <c s="70" t="str">
        <f>IF(AK1872="","",IF(AK1872&gt;0,COUNT($AG$2:AG1872),""))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IF(BC1872="","",IF(BC1872&gt;0,COUNT($AY$2:AY1872),""))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3" spans="1:157" ht="15.75" customHeight="1">
      <c r="A1873" s="72" t="str">
        <f>IF('S.D.PASTE SHEET'!A1873="","",'S.D.PASTE SHEET'!A1873)</f>
        <v/>
      </c>
      <c s="72" t="str">
        <f>IF('S.D.PASTE SHEET'!B1873="","",'S.D.PASTE SHEET'!B1873)</f>
        <v/>
      </c>
      <c s="72" t="str">
        <f>IF('S.D.PASTE SHEET'!C1873="","",'S.D.PASTE SHEET'!C1873)</f>
        <v/>
      </c>
      <c s="73" t="str">
        <f>IF('S.D.PASTE SHEET'!D1873="","",'S.D.PASTE SHEET'!D1873)</f>
        <v/>
      </c>
      <c s="72" t="str">
        <f>IF('S.D.PASTE SHEET'!E1873="","",UPPER('S.D.PASTE SHEET'!E1873))</f>
        <v/>
      </c>
      <c s="72" t="str">
        <f>IF('S.D.PASTE SHEET'!F1873="","",'S.D.PASTE SHEET'!F1873)</f>
        <v/>
      </c>
      <c s="72" t="str">
        <f>IF('S.D.PASTE SHEET'!G1873="","",UPPER('S.D.PASTE SHEET'!G1873))</f>
        <v/>
      </c>
      <c s="72" t="str">
        <f>IF('S.D.PASTE SHEET'!H1873="","",UPPER('S.D.PASTE SHEET'!H1873))</f>
        <v/>
      </c>
      <c s="72" t="str">
        <f>IF('S.D.PASTE SHEET'!I1873="","",'S.D.PASTE SHEET'!I1873)</f>
        <v/>
      </c>
      <c s="73" t="str">
        <f>IF('S.D.PASTE SHEET'!J1873="","",'S.D.PASTE SHEET'!J1873)</f>
        <v/>
      </c>
      <c s="72" t="str">
        <f>IF('S.D.PASTE SHEET'!K1873="","",'S.D.PASTE SHEET'!K1873)</f>
        <v/>
      </c>
      <c s="72" t="str">
        <f>IF('S.D.PASTE SHEET'!L1873="","",'S.D.PASTE SHEET'!L1873)</f>
        <v/>
      </c>
      <c s="72" t="str">
        <f>IF('S.D.PASTE SHEET'!M1873="","",'S.D.PASTE SHEET'!M1873)</f>
        <v/>
      </c>
      <c s="72" t="str">
        <f>IF('S.D.PASTE SHEET'!N1873="","",'S.D.PASTE SHEET'!N1873)</f>
        <v/>
      </c>
      <c s="72" t="str">
        <f>IF('S.D.PASTE SHEET'!O1873="","",'S.D.PASTE SHEET'!O1873)</f>
        <v/>
      </c>
      <c s="72" t="str">
        <f>IF('S.D.PASTE SHEET'!P1873="","",'S.D.PASTE SHEET'!P1873)</f>
        <v/>
      </c>
      <c s="72" t="str">
        <f>IF('S.D.PASTE SHEET'!Q1873="","",'S.D.PASTE SHEET'!Q1873)</f>
        <v/>
      </c>
      <c s="72" t="str">
        <f>IF('S.D.PASTE SHEET'!R1873="","",'S.D.PASTE SHEET'!R1873)</f>
        <v/>
      </c>
      <c s="72" t="str">
        <f>IF('S.D.PASTE SHEET'!S1873="","",'S.D.PASTE SHEET'!S1873)</f>
        <v/>
      </c>
      <c s="72" t="str">
        <f>IF('S.D.PASTE SHEET'!T1873="","",'S.D.PASTE SHEET'!T1873)</f>
        <v/>
      </c>
      <c s="72" t="str">
        <f>IF('S.D.PASTE SHEET'!U1873="","",'S.D.PASTE SHEET'!U1873)</f>
        <v/>
      </c>
      <c s="72" t="str">
        <f>IF('S.D.PASTE SHEET'!V1873="","",'S.D.PASTE SHEET'!V1873)</f>
        <v/>
      </c>
      <c s="72" t="str">
        <f>IF('S.D.PASTE SHEET'!W1873="","",'S.D.PASTE SHEET'!W1873)</f>
        <v/>
      </c>
      <c s="72" t="str">
        <f>IF('S.D.PASTE SHEET'!X1873="","",'S.D.PASTE SHEET'!X1873)</f>
        <v/>
      </c>
      <c s="72" t="str">
        <f>IF('S.D.PASTE SHEET'!Y1873="","",'S.D.PASTE SHEET'!Y1873)</f>
        <v/>
      </c>
      <c s="72" t="str">
        <f>IF('S.D.PASTE SHEET'!Z1873="","",'S.D.PASTE SHEET'!Z1873)</f>
        <v/>
      </c>
      <c s="72" t="str">
        <f>IF('S.D.PASTE SHEET'!AA1873="","",'S.D.PASTE SHEET'!AA1873)</f>
        <v/>
      </c>
      <c s="72" t="str">
        <f>IF('S.D.PASTE SHEET'!AB1873="","",'S.D.PASTE SHEET'!AB1873)</f>
        <v/>
      </c>
      <c s="72" t="str">
        <f>IF('S.D.PASTE SHEET'!AC1873="","",'S.D.PASTE SHEET'!AC1873)</f>
        <v/>
      </c>
      <c s="72" t="str">
        <f>IF('S.D.PASTE SHEET'!AD1873="","",'S.D.PASTE SHEET'!AD1873)</f>
        <v/>
      </c>
      <c s="74"/>
      <c s="70" t="str">
        <f>IF(AK1873="","",IF(AK1873&gt;0,COUNT($AG$2:AG1873),""))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IF(BC1873="","",IF(BC1873&gt;0,COUNT($AY$2:AY1873),""))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4" spans="1:157" ht="15.75" customHeight="1">
      <c r="A1874" s="72" t="str">
        <f>IF('S.D.PASTE SHEET'!A1874="","",'S.D.PASTE SHEET'!A1874)</f>
        <v/>
      </c>
      <c s="72" t="str">
        <f>IF('S.D.PASTE SHEET'!B1874="","",'S.D.PASTE SHEET'!B1874)</f>
        <v/>
      </c>
      <c s="72" t="str">
        <f>IF('S.D.PASTE SHEET'!C1874="","",'S.D.PASTE SHEET'!C1874)</f>
        <v/>
      </c>
      <c s="73" t="str">
        <f>IF('S.D.PASTE SHEET'!D1874="","",'S.D.PASTE SHEET'!D1874)</f>
        <v/>
      </c>
      <c s="72" t="str">
        <f>IF('S.D.PASTE SHEET'!E1874="","",UPPER('S.D.PASTE SHEET'!E1874))</f>
        <v/>
      </c>
      <c s="72" t="str">
        <f>IF('S.D.PASTE SHEET'!F1874="","",'S.D.PASTE SHEET'!F1874)</f>
        <v/>
      </c>
      <c s="72" t="str">
        <f>IF('S.D.PASTE SHEET'!G1874="","",UPPER('S.D.PASTE SHEET'!G1874))</f>
        <v/>
      </c>
      <c s="72" t="str">
        <f>IF('S.D.PASTE SHEET'!H1874="","",UPPER('S.D.PASTE SHEET'!H1874))</f>
        <v/>
      </c>
      <c s="72" t="str">
        <f>IF('S.D.PASTE SHEET'!I1874="","",'S.D.PASTE SHEET'!I1874)</f>
        <v/>
      </c>
      <c s="73" t="str">
        <f>IF('S.D.PASTE SHEET'!J1874="","",'S.D.PASTE SHEET'!J1874)</f>
        <v/>
      </c>
      <c s="72" t="str">
        <f>IF('S.D.PASTE SHEET'!K1874="","",'S.D.PASTE SHEET'!K1874)</f>
        <v/>
      </c>
      <c s="72" t="str">
        <f>IF('S.D.PASTE SHEET'!L1874="","",'S.D.PASTE SHEET'!L1874)</f>
        <v/>
      </c>
      <c s="72" t="str">
        <f>IF('S.D.PASTE SHEET'!M1874="","",'S.D.PASTE SHEET'!M1874)</f>
        <v/>
      </c>
      <c s="72" t="str">
        <f>IF('S.D.PASTE SHEET'!N1874="","",'S.D.PASTE SHEET'!N1874)</f>
        <v/>
      </c>
      <c s="72" t="str">
        <f>IF('S.D.PASTE SHEET'!O1874="","",'S.D.PASTE SHEET'!O1874)</f>
        <v/>
      </c>
      <c s="72" t="str">
        <f>IF('S.D.PASTE SHEET'!P1874="","",'S.D.PASTE SHEET'!P1874)</f>
        <v/>
      </c>
      <c s="72" t="str">
        <f>IF('S.D.PASTE SHEET'!Q1874="","",'S.D.PASTE SHEET'!Q1874)</f>
        <v/>
      </c>
      <c s="72" t="str">
        <f>IF('S.D.PASTE SHEET'!R1874="","",'S.D.PASTE SHEET'!R1874)</f>
        <v/>
      </c>
      <c s="72" t="str">
        <f>IF('S.D.PASTE SHEET'!S1874="","",'S.D.PASTE SHEET'!S1874)</f>
        <v/>
      </c>
      <c s="72" t="str">
        <f>IF('S.D.PASTE SHEET'!T1874="","",'S.D.PASTE SHEET'!T1874)</f>
        <v/>
      </c>
      <c s="72" t="str">
        <f>IF('S.D.PASTE SHEET'!U1874="","",'S.D.PASTE SHEET'!U1874)</f>
        <v/>
      </c>
      <c s="72" t="str">
        <f>IF('S.D.PASTE SHEET'!V1874="","",'S.D.PASTE SHEET'!V1874)</f>
        <v/>
      </c>
      <c s="72" t="str">
        <f>IF('S.D.PASTE SHEET'!W1874="","",'S.D.PASTE SHEET'!W1874)</f>
        <v/>
      </c>
      <c s="72" t="str">
        <f>IF('S.D.PASTE SHEET'!X1874="","",'S.D.PASTE SHEET'!X1874)</f>
        <v/>
      </c>
      <c s="72" t="str">
        <f>IF('S.D.PASTE SHEET'!Y1874="","",'S.D.PASTE SHEET'!Y1874)</f>
        <v/>
      </c>
      <c s="72" t="str">
        <f>IF('S.D.PASTE SHEET'!Z1874="","",'S.D.PASTE SHEET'!Z1874)</f>
        <v/>
      </c>
      <c s="72" t="str">
        <f>IF('S.D.PASTE SHEET'!AA1874="","",'S.D.PASTE SHEET'!AA1874)</f>
        <v/>
      </c>
      <c s="72" t="str">
        <f>IF('S.D.PASTE SHEET'!AB1874="","",'S.D.PASTE SHEET'!AB1874)</f>
        <v/>
      </c>
      <c s="72" t="str">
        <f>IF('S.D.PASTE SHEET'!AC1874="","",'S.D.PASTE SHEET'!AC1874)</f>
        <v/>
      </c>
      <c s="72" t="str">
        <f>IF('S.D.PASTE SHEET'!AD1874="","",'S.D.PASTE SHEET'!AD1874)</f>
        <v/>
      </c>
      <c s="74"/>
      <c s="70" t="str">
        <f>IF(AK1874="","",IF(AK1874&gt;0,COUNT($AG$2:AG1874),""))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IF(BC1874="","",IF(BC1874&gt;0,COUNT($AY$2:AY1874),""))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5" spans="1:157" ht="15.75" customHeight="1">
      <c r="A1875" s="72" t="str">
        <f>IF('S.D.PASTE SHEET'!A1875="","",'S.D.PASTE SHEET'!A1875)</f>
        <v/>
      </c>
      <c s="72" t="str">
        <f>IF('S.D.PASTE SHEET'!B1875="","",'S.D.PASTE SHEET'!B1875)</f>
        <v/>
      </c>
      <c s="72" t="str">
        <f>IF('S.D.PASTE SHEET'!C1875="","",'S.D.PASTE SHEET'!C1875)</f>
        <v/>
      </c>
      <c s="73" t="str">
        <f>IF('S.D.PASTE SHEET'!D1875="","",'S.D.PASTE SHEET'!D1875)</f>
        <v/>
      </c>
      <c s="72" t="str">
        <f>IF('S.D.PASTE SHEET'!E1875="","",UPPER('S.D.PASTE SHEET'!E1875))</f>
        <v/>
      </c>
      <c s="72" t="str">
        <f>IF('S.D.PASTE SHEET'!F1875="","",'S.D.PASTE SHEET'!F1875)</f>
        <v/>
      </c>
      <c s="72" t="str">
        <f>IF('S.D.PASTE SHEET'!G1875="","",UPPER('S.D.PASTE SHEET'!G1875))</f>
        <v/>
      </c>
      <c s="72" t="str">
        <f>IF('S.D.PASTE SHEET'!H1875="","",UPPER('S.D.PASTE SHEET'!H1875))</f>
        <v/>
      </c>
      <c s="72" t="str">
        <f>IF('S.D.PASTE SHEET'!I1875="","",'S.D.PASTE SHEET'!I1875)</f>
        <v/>
      </c>
      <c s="73" t="str">
        <f>IF('S.D.PASTE SHEET'!J1875="","",'S.D.PASTE SHEET'!J1875)</f>
        <v/>
      </c>
      <c s="72" t="str">
        <f>IF('S.D.PASTE SHEET'!K1875="","",'S.D.PASTE SHEET'!K1875)</f>
        <v/>
      </c>
      <c s="72" t="str">
        <f>IF('S.D.PASTE SHEET'!L1875="","",'S.D.PASTE SHEET'!L1875)</f>
        <v/>
      </c>
      <c s="72" t="str">
        <f>IF('S.D.PASTE SHEET'!M1875="","",'S.D.PASTE SHEET'!M1875)</f>
        <v/>
      </c>
      <c s="72" t="str">
        <f>IF('S.D.PASTE SHEET'!N1875="","",'S.D.PASTE SHEET'!N1875)</f>
        <v/>
      </c>
      <c s="72" t="str">
        <f>IF('S.D.PASTE SHEET'!O1875="","",'S.D.PASTE SHEET'!O1875)</f>
        <v/>
      </c>
      <c s="72" t="str">
        <f>IF('S.D.PASTE SHEET'!P1875="","",'S.D.PASTE SHEET'!P1875)</f>
        <v/>
      </c>
      <c s="72" t="str">
        <f>IF('S.D.PASTE SHEET'!Q1875="","",'S.D.PASTE SHEET'!Q1875)</f>
        <v/>
      </c>
      <c s="72" t="str">
        <f>IF('S.D.PASTE SHEET'!R1875="","",'S.D.PASTE SHEET'!R1875)</f>
        <v/>
      </c>
      <c s="72" t="str">
        <f>IF('S.D.PASTE SHEET'!S1875="","",'S.D.PASTE SHEET'!S1875)</f>
        <v/>
      </c>
      <c s="72" t="str">
        <f>IF('S.D.PASTE SHEET'!T1875="","",'S.D.PASTE SHEET'!T1875)</f>
        <v/>
      </c>
      <c s="72" t="str">
        <f>IF('S.D.PASTE SHEET'!U1875="","",'S.D.PASTE SHEET'!U1875)</f>
        <v/>
      </c>
      <c s="72" t="str">
        <f>IF('S.D.PASTE SHEET'!V1875="","",'S.D.PASTE SHEET'!V1875)</f>
        <v/>
      </c>
      <c s="72" t="str">
        <f>IF('S.D.PASTE SHEET'!W1875="","",'S.D.PASTE SHEET'!W1875)</f>
        <v/>
      </c>
      <c s="72" t="str">
        <f>IF('S.D.PASTE SHEET'!X1875="","",'S.D.PASTE SHEET'!X1875)</f>
        <v/>
      </c>
      <c s="72" t="str">
        <f>IF('S.D.PASTE SHEET'!Y1875="","",'S.D.PASTE SHEET'!Y1875)</f>
        <v/>
      </c>
      <c s="72" t="str">
        <f>IF('S.D.PASTE SHEET'!Z1875="","",'S.D.PASTE SHEET'!Z1875)</f>
        <v/>
      </c>
      <c s="72" t="str">
        <f>IF('S.D.PASTE SHEET'!AA1875="","",'S.D.PASTE SHEET'!AA1875)</f>
        <v/>
      </c>
      <c s="72" t="str">
        <f>IF('S.D.PASTE SHEET'!AB1875="","",'S.D.PASTE SHEET'!AB1875)</f>
        <v/>
      </c>
      <c s="72" t="str">
        <f>IF('S.D.PASTE SHEET'!AC1875="","",'S.D.PASTE SHEET'!AC1875)</f>
        <v/>
      </c>
      <c s="72" t="str">
        <f>IF('S.D.PASTE SHEET'!AD1875="","",'S.D.PASTE SHEET'!AD1875)</f>
        <v/>
      </c>
      <c s="74"/>
      <c s="70" t="str">
        <f>IF(AK1875="","",IF(AK1875&gt;0,COUNT($AG$2:AG1875),""))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IF(BC1875="","",IF(BC1875&gt;0,COUNT($AY$2:AY1875),""))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6" spans="1:157" ht="15.75" customHeight="1">
      <c r="A1876" s="72" t="str">
        <f>IF('S.D.PASTE SHEET'!A1876="","",'S.D.PASTE SHEET'!A1876)</f>
        <v/>
      </c>
      <c s="72" t="str">
        <f>IF('S.D.PASTE SHEET'!B1876="","",'S.D.PASTE SHEET'!B1876)</f>
        <v/>
      </c>
      <c s="72" t="str">
        <f>IF('S.D.PASTE SHEET'!C1876="","",'S.D.PASTE SHEET'!C1876)</f>
        <v/>
      </c>
      <c s="73" t="str">
        <f>IF('S.D.PASTE SHEET'!D1876="","",'S.D.PASTE SHEET'!D1876)</f>
        <v/>
      </c>
      <c s="72" t="str">
        <f>IF('S.D.PASTE SHEET'!E1876="","",UPPER('S.D.PASTE SHEET'!E1876))</f>
        <v/>
      </c>
      <c s="72" t="str">
        <f>IF('S.D.PASTE SHEET'!F1876="","",'S.D.PASTE SHEET'!F1876)</f>
        <v/>
      </c>
      <c s="72" t="str">
        <f>IF('S.D.PASTE SHEET'!G1876="","",UPPER('S.D.PASTE SHEET'!G1876))</f>
        <v/>
      </c>
      <c s="72" t="str">
        <f>IF('S.D.PASTE SHEET'!H1876="","",UPPER('S.D.PASTE SHEET'!H1876))</f>
        <v/>
      </c>
      <c s="72" t="str">
        <f>IF('S.D.PASTE SHEET'!I1876="","",'S.D.PASTE SHEET'!I1876)</f>
        <v/>
      </c>
      <c s="73" t="str">
        <f>IF('S.D.PASTE SHEET'!J1876="","",'S.D.PASTE SHEET'!J1876)</f>
        <v/>
      </c>
      <c s="72" t="str">
        <f>IF('S.D.PASTE SHEET'!K1876="","",'S.D.PASTE SHEET'!K1876)</f>
        <v/>
      </c>
      <c s="72" t="str">
        <f>IF('S.D.PASTE SHEET'!L1876="","",'S.D.PASTE SHEET'!L1876)</f>
        <v/>
      </c>
      <c s="72" t="str">
        <f>IF('S.D.PASTE SHEET'!M1876="","",'S.D.PASTE SHEET'!M1876)</f>
        <v/>
      </c>
      <c s="72" t="str">
        <f>IF('S.D.PASTE SHEET'!N1876="","",'S.D.PASTE SHEET'!N1876)</f>
        <v/>
      </c>
      <c s="72" t="str">
        <f>IF('S.D.PASTE SHEET'!O1876="","",'S.D.PASTE SHEET'!O1876)</f>
        <v/>
      </c>
      <c s="72" t="str">
        <f>IF('S.D.PASTE SHEET'!P1876="","",'S.D.PASTE SHEET'!P1876)</f>
        <v/>
      </c>
      <c s="72" t="str">
        <f>IF('S.D.PASTE SHEET'!Q1876="","",'S.D.PASTE SHEET'!Q1876)</f>
        <v/>
      </c>
      <c s="72" t="str">
        <f>IF('S.D.PASTE SHEET'!R1876="","",'S.D.PASTE SHEET'!R1876)</f>
        <v/>
      </c>
      <c s="72" t="str">
        <f>IF('S.D.PASTE SHEET'!S1876="","",'S.D.PASTE SHEET'!S1876)</f>
        <v/>
      </c>
      <c s="72" t="str">
        <f>IF('S.D.PASTE SHEET'!T1876="","",'S.D.PASTE SHEET'!T1876)</f>
        <v/>
      </c>
      <c s="72" t="str">
        <f>IF('S.D.PASTE SHEET'!U1876="","",'S.D.PASTE SHEET'!U1876)</f>
        <v/>
      </c>
      <c s="72" t="str">
        <f>IF('S.D.PASTE SHEET'!V1876="","",'S.D.PASTE SHEET'!V1876)</f>
        <v/>
      </c>
      <c s="72" t="str">
        <f>IF('S.D.PASTE SHEET'!W1876="","",'S.D.PASTE SHEET'!W1876)</f>
        <v/>
      </c>
      <c s="72" t="str">
        <f>IF('S.D.PASTE SHEET'!X1876="","",'S.D.PASTE SHEET'!X1876)</f>
        <v/>
      </c>
      <c s="72" t="str">
        <f>IF('S.D.PASTE SHEET'!Y1876="","",'S.D.PASTE SHEET'!Y1876)</f>
        <v/>
      </c>
      <c s="72" t="str">
        <f>IF('S.D.PASTE SHEET'!Z1876="","",'S.D.PASTE SHEET'!Z1876)</f>
        <v/>
      </c>
      <c s="72" t="str">
        <f>IF('S.D.PASTE SHEET'!AA1876="","",'S.D.PASTE SHEET'!AA1876)</f>
        <v/>
      </c>
      <c s="72" t="str">
        <f>IF('S.D.PASTE SHEET'!AB1876="","",'S.D.PASTE SHEET'!AB1876)</f>
        <v/>
      </c>
      <c s="72" t="str">
        <f>IF('S.D.PASTE SHEET'!AC1876="","",'S.D.PASTE SHEET'!AC1876)</f>
        <v/>
      </c>
      <c s="72" t="str">
        <f>IF('S.D.PASTE SHEET'!AD1876="","",'S.D.PASTE SHEET'!AD1876)</f>
        <v/>
      </c>
      <c s="74"/>
      <c s="70" t="str">
        <f>IF(AK1876="","",IF(AK1876&gt;0,COUNT($AG$2:AG1876),""))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IF(BC1876="","",IF(BC1876&gt;0,COUNT($AY$2:AY1876),""))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7" spans="1:157" ht="15.75" customHeight="1">
      <c r="A1877" s="72" t="str">
        <f>IF('S.D.PASTE SHEET'!A1877="","",'S.D.PASTE SHEET'!A1877)</f>
        <v/>
      </c>
      <c s="72" t="str">
        <f>IF('S.D.PASTE SHEET'!B1877="","",'S.D.PASTE SHEET'!B1877)</f>
        <v/>
      </c>
      <c s="72" t="str">
        <f>IF('S.D.PASTE SHEET'!C1877="","",'S.D.PASTE SHEET'!C1877)</f>
        <v/>
      </c>
      <c s="73" t="str">
        <f>IF('S.D.PASTE SHEET'!D1877="","",'S.D.PASTE SHEET'!D1877)</f>
        <v/>
      </c>
      <c s="72" t="str">
        <f>IF('S.D.PASTE SHEET'!E1877="","",UPPER('S.D.PASTE SHEET'!E1877))</f>
        <v/>
      </c>
      <c s="72" t="str">
        <f>IF('S.D.PASTE SHEET'!F1877="","",'S.D.PASTE SHEET'!F1877)</f>
        <v/>
      </c>
      <c s="72" t="str">
        <f>IF('S.D.PASTE SHEET'!G1877="","",UPPER('S.D.PASTE SHEET'!G1877))</f>
        <v/>
      </c>
      <c s="72" t="str">
        <f>IF('S.D.PASTE SHEET'!H1877="","",UPPER('S.D.PASTE SHEET'!H1877))</f>
        <v/>
      </c>
      <c s="72" t="str">
        <f>IF('S.D.PASTE SHEET'!I1877="","",'S.D.PASTE SHEET'!I1877)</f>
        <v/>
      </c>
      <c s="73" t="str">
        <f>IF('S.D.PASTE SHEET'!J1877="","",'S.D.PASTE SHEET'!J1877)</f>
        <v/>
      </c>
      <c s="72" t="str">
        <f>IF('S.D.PASTE SHEET'!K1877="","",'S.D.PASTE SHEET'!K1877)</f>
        <v/>
      </c>
      <c s="72" t="str">
        <f>IF('S.D.PASTE SHEET'!L1877="","",'S.D.PASTE SHEET'!L1877)</f>
        <v/>
      </c>
      <c s="72" t="str">
        <f>IF('S.D.PASTE SHEET'!M1877="","",'S.D.PASTE SHEET'!M1877)</f>
        <v/>
      </c>
      <c s="72" t="str">
        <f>IF('S.D.PASTE SHEET'!N1877="","",'S.D.PASTE SHEET'!N1877)</f>
        <v/>
      </c>
      <c s="72" t="str">
        <f>IF('S.D.PASTE SHEET'!O1877="","",'S.D.PASTE SHEET'!O1877)</f>
        <v/>
      </c>
      <c s="72" t="str">
        <f>IF('S.D.PASTE SHEET'!P1877="","",'S.D.PASTE SHEET'!P1877)</f>
        <v/>
      </c>
      <c s="72" t="str">
        <f>IF('S.D.PASTE SHEET'!Q1877="","",'S.D.PASTE SHEET'!Q1877)</f>
        <v/>
      </c>
      <c s="72" t="str">
        <f>IF('S.D.PASTE SHEET'!R1877="","",'S.D.PASTE SHEET'!R1877)</f>
        <v/>
      </c>
      <c s="72" t="str">
        <f>IF('S.D.PASTE SHEET'!S1877="","",'S.D.PASTE SHEET'!S1877)</f>
        <v/>
      </c>
      <c s="72" t="str">
        <f>IF('S.D.PASTE SHEET'!T1877="","",'S.D.PASTE SHEET'!T1877)</f>
        <v/>
      </c>
      <c s="72" t="str">
        <f>IF('S.D.PASTE SHEET'!U1877="","",'S.D.PASTE SHEET'!U1877)</f>
        <v/>
      </c>
      <c s="72" t="str">
        <f>IF('S.D.PASTE SHEET'!V1877="","",'S.D.PASTE SHEET'!V1877)</f>
        <v/>
      </c>
      <c s="72" t="str">
        <f>IF('S.D.PASTE SHEET'!W1877="","",'S.D.PASTE SHEET'!W1877)</f>
        <v/>
      </c>
      <c s="72" t="str">
        <f>IF('S.D.PASTE SHEET'!X1877="","",'S.D.PASTE SHEET'!X1877)</f>
        <v/>
      </c>
      <c s="72" t="str">
        <f>IF('S.D.PASTE SHEET'!Y1877="","",'S.D.PASTE SHEET'!Y1877)</f>
        <v/>
      </c>
      <c s="72" t="str">
        <f>IF('S.D.PASTE SHEET'!Z1877="","",'S.D.PASTE SHEET'!Z1877)</f>
        <v/>
      </c>
      <c s="72" t="str">
        <f>IF('S.D.PASTE SHEET'!AA1877="","",'S.D.PASTE SHEET'!AA1877)</f>
        <v/>
      </c>
      <c s="72" t="str">
        <f>IF('S.D.PASTE SHEET'!AB1877="","",'S.D.PASTE SHEET'!AB1877)</f>
        <v/>
      </c>
      <c s="72" t="str">
        <f>IF('S.D.PASTE SHEET'!AC1877="","",'S.D.PASTE SHEET'!AC1877)</f>
        <v/>
      </c>
      <c s="72" t="str">
        <f>IF('S.D.PASTE SHEET'!AD1877="","",'S.D.PASTE SHEET'!AD1877)</f>
        <v/>
      </c>
      <c s="74"/>
      <c s="70" t="str">
        <f>IF(AK1877="","",IF(AK1877&gt;0,COUNT($AG$2:AG1877),""))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IF(BC1877="","",IF(BC1877&gt;0,COUNT($AY$2:AY1877),""))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8" spans="1:157" ht="15.75" customHeight="1">
      <c r="A1878" s="72" t="str">
        <f>IF('S.D.PASTE SHEET'!A1878="","",'S.D.PASTE SHEET'!A1878)</f>
        <v/>
      </c>
      <c s="72" t="str">
        <f>IF('S.D.PASTE SHEET'!B1878="","",'S.D.PASTE SHEET'!B1878)</f>
        <v/>
      </c>
      <c s="72" t="str">
        <f>IF('S.D.PASTE SHEET'!C1878="","",'S.D.PASTE SHEET'!C1878)</f>
        <v/>
      </c>
      <c s="73" t="str">
        <f>IF('S.D.PASTE SHEET'!D1878="","",'S.D.PASTE SHEET'!D1878)</f>
        <v/>
      </c>
      <c s="72" t="str">
        <f>IF('S.D.PASTE SHEET'!E1878="","",UPPER('S.D.PASTE SHEET'!E1878))</f>
        <v/>
      </c>
      <c s="72" t="str">
        <f>IF('S.D.PASTE SHEET'!F1878="","",'S.D.PASTE SHEET'!F1878)</f>
        <v/>
      </c>
      <c s="72" t="str">
        <f>IF('S.D.PASTE SHEET'!G1878="","",UPPER('S.D.PASTE SHEET'!G1878))</f>
        <v/>
      </c>
      <c s="72" t="str">
        <f>IF('S.D.PASTE SHEET'!H1878="","",UPPER('S.D.PASTE SHEET'!H1878))</f>
        <v/>
      </c>
      <c s="72" t="str">
        <f>IF('S.D.PASTE SHEET'!I1878="","",'S.D.PASTE SHEET'!I1878)</f>
        <v/>
      </c>
      <c s="73" t="str">
        <f>IF('S.D.PASTE SHEET'!J1878="","",'S.D.PASTE SHEET'!J1878)</f>
        <v/>
      </c>
      <c s="72" t="str">
        <f>IF('S.D.PASTE SHEET'!K1878="","",'S.D.PASTE SHEET'!K1878)</f>
        <v/>
      </c>
      <c s="72" t="str">
        <f>IF('S.D.PASTE SHEET'!L1878="","",'S.D.PASTE SHEET'!L1878)</f>
        <v/>
      </c>
      <c s="72" t="str">
        <f>IF('S.D.PASTE SHEET'!M1878="","",'S.D.PASTE SHEET'!M1878)</f>
        <v/>
      </c>
      <c s="72" t="str">
        <f>IF('S.D.PASTE SHEET'!N1878="","",'S.D.PASTE SHEET'!N1878)</f>
        <v/>
      </c>
      <c s="72" t="str">
        <f>IF('S.D.PASTE SHEET'!O1878="","",'S.D.PASTE SHEET'!O1878)</f>
        <v/>
      </c>
      <c s="72" t="str">
        <f>IF('S.D.PASTE SHEET'!P1878="","",'S.D.PASTE SHEET'!P1878)</f>
        <v/>
      </c>
      <c s="72" t="str">
        <f>IF('S.D.PASTE SHEET'!Q1878="","",'S.D.PASTE SHEET'!Q1878)</f>
        <v/>
      </c>
      <c s="72" t="str">
        <f>IF('S.D.PASTE SHEET'!R1878="","",'S.D.PASTE SHEET'!R1878)</f>
        <v/>
      </c>
      <c s="72" t="str">
        <f>IF('S.D.PASTE SHEET'!S1878="","",'S.D.PASTE SHEET'!S1878)</f>
        <v/>
      </c>
      <c s="72" t="str">
        <f>IF('S.D.PASTE SHEET'!T1878="","",'S.D.PASTE SHEET'!T1878)</f>
        <v/>
      </c>
      <c s="72" t="str">
        <f>IF('S.D.PASTE SHEET'!U1878="","",'S.D.PASTE SHEET'!U1878)</f>
        <v/>
      </c>
      <c s="72" t="str">
        <f>IF('S.D.PASTE SHEET'!V1878="","",'S.D.PASTE SHEET'!V1878)</f>
        <v/>
      </c>
      <c s="72" t="str">
        <f>IF('S.D.PASTE SHEET'!W1878="","",'S.D.PASTE SHEET'!W1878)</f>
        <v/>
      </c>
      <c s="72" t="str">
        <f>IF('S.D.PASTE SHEET'!X1878="","",'S.D.PASTE SHEET'!X1878)</f>
        <v/>
      </c>
      <c s="72" t="str">
        <f>IF('S.D.PASTE SHEET'!Y1878="","",'S.D.PASTE SHEET'!Y1878)</f>
        <v/>
      </c>
      <c s="72" t="str">
        <f>IF('S.D.PASTE SHEET'!Z1878="","",'S.D.PASTE SHEET'!Z1878)</f>
        <v/>
      </c>
      <c s="72" t="str">
        <f>IF('S.D.PASTE SHEET'!AA1878="","",'S.D.PASTE SHEET'!AA1878)</f>
        <v/>
      </c>
      <c s="72" t="str">
        <f>IF('S.D.PASTE SHEET'!AB1878="","",'S.D.PASTE SHEET'!AB1878)</f>
        <v/>
      </c>
      <c s="72" t="str">
        <f>IF('S.D.PASTE SHEET'!AC1878="","",'S.D.PASTE SHEET'!AC1878)</f>
        <v/>
      </c>
      <c s="72" t="str">
        <f>IF('S.D.PASTE SHEET'!AD1878="","",'S.D.PASTE SHEET'!AD1878)</f>
        <v/>
      </c>
      <c s="74"/>
      <c s="70" t="str">
        <f>IF(AK1878="","",IF(AK1878&gt;0,COUNT($AG$2:AG1878),""))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IF(BC1878="","",IF(BC1878&gt;0,COUNT($AY$2:AY1878),""))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79" spans="1:157" ht="15.75" customHeight="1">
      <c r="A1879" s="72" t="str">
        <f>IF('S.D.PASTE SHEET'!A1879="","",'S.D.PASTE SHEET'!A1879)</f>
        <v/>
      </c>
      <c s="72" t="str">
        <f>IF('S.D.PASTE SHEET'!B1879="","",'S.D.PASTE SHEET'!B1879)</f>
        <v/>
      </c>
      <c s="72" t="str">
        <f>IF('S.D.PASTE SHEET'!C1879="","",'S.D.PASTE SHEET'!C1879)</f>
        <v/>
      </c>
      <c s="73" t="str">
        <f>IF('S.D.PASTE SHEET'!D1879="","",'S.D.PASTE SHEET'!D1879)</f>
        <v/>
      </c>
      <c s="72" t="str">
        <f>IF('S.D.PASTE SHEET'!E1879="","",UPPER('S.D.PASTE SHEET'!E1879))</f>
        <v/>
      </c>
      <c s="72" t="str">
        <f>IF('S.D.PASTE SHEET'!F1879="","",'S.D.PASTE SHEET'!F1879)</f>
        <v/>
      </c>
      <c s="72" t="str">
        <f>IF('S.D.PASTE SHEET'!G1879="","",UPPER('S.D.PASTE SHEET'!G1879))</f>
        <v/>
      </c>
      <c s="72" t="str">
        <f>IF('S.D.PASTE SHEET'!H1879="","",UPPER('S.D.PASTE SHEET'!H1879))</f>
        <v/>
      </c>
      <c s="72" t="str">
        <f>IF('S.D.PASTE SHEET'!I1879="","",'S.D.PASTE SHEET'!I1879)</f>
        <v/>
      </c>
      <c s="73" t="str">
        <f>IF('S.D.PASTE SHEET'!J1879="","",'S.D.PASTE SHEET'!J1879)</f>
        <v/>
      </c>
      <c s="72" t="str">
        <f>IF('S.D.PASTE SHEET'!K1879="","",'S.D.PASTE SHEET'!K1879)</f>
        <v/>
      </c>
      <c s="72" t="str">
        <f>IF('S.D.PASTE SHEET'!L1879="","",'S.D.PASTE SHEET'!L1879)</f>
        <v/>
      </c>
      <c s="72" t="str">
        <f>IF('S.D.PASTE SHEET'!M1879="","",'S.D.PASTE SHEET'!M1879)</f>
        <v/>
      </c>
      <c s="72" t="str">
        <f>IF('S.D.PASTE SHEET'!N1879="","",'S.D.PASTE SHEET'!N1879)</f>
        <v/>
      </c>
      <c s="72" t="str">
        <f>IF('S.D.PASTE SHEET'!O1879="","",'S.D.PASTE SHEET'!O1879)</f>
        <v/>
      </c>
      <c s="72" t="str">
        <f>IF('S.D.PASTE SHEET'!P1879="","",'S.D.PASTE SHEET'!P1879)</f>
        <v/>
      </c>
      <c s="72" t="str">
        <f>IF('S.D.PASTE SHEET'!Q1879="","",'S.D.PASTE SHEET'!Q1879)</f>
        <v/>
      </c>
      <c s="72" t="str">
        <f>IF('S.D.PASTE SHEET'!R1879="","",'S.D.PASTE SHEET'!R1879)</f>
        <v/>
      </c>
      <c s="72" t="str">
        <f>IF('S.D.PASTE SHEET'!S1879="","",'S.D.PASTE SHEET'!S1879)</f>
        <v/>
      </c>
      <c s="72" t="str">
        <f>IF('S.D.PASTE SHEET'!T1879="","",'S.D.PASTE SHEET'!T1879)</f>
        <v/>
      </c>
      <c s="72" t="str">
        <f>IF('S.D.PASTE SHEET'!U1879="","",'S.D.PASTE SHEET'!U1879)</f>
        <v/>
      </c>
      <c s="72" t="str">
        <f>IF('S.D.PASTE SHEET'!V1879="","",'S.D.PASTE SHEET'!V1879)</f>
        <v/>
      </c>
      <c s="72" t="str">
        <f>IF('S.D.PASTE SHEET'!W1879="","",'S.D.PASTE SHEET'!W1879)</f>
        <v/>
      </c>
      <c s="72" t="str">
        <f>IF('S.D.PASTE SHEET'!X1879="","",'S.D.PASTE SHEET'!X1879)</f>
        <v/>
      </c>
      <c s="72" t="str">
        <f>IF('S.D.PASTE SHEET'!Y1879="","",'S.D.PASTE SHEET'!Y1879)</f>
        <v/>
      </c>
      <c s="72" t="str">
        <f>IF('S.D.PASTE SHEET'!Z1879="","",'S.D.PASTE SHEET'!Z1879)</f>
        <v/>
      </c>
      <c s="72" t="str">
        <f>IF('S.D.PASTE SHEET'!AA1879="","",'S.D.PASTE SHEET'!AA1879)</f>
        <v/>
      </c>
      <c s="72" t="str">
        <f>IF('S.D.PASTE SHEET'!AB1879="","",'S.D.PASTE SHEET'!AB1879)</f>
        <v/>
      </c>
      <c s="72" t="str">
        <f>IF('S.D.PASTE SHEET'!AC1879="","",'S.D.PASTE SHEET'!AC1879)</f>
        <v/>
      </c>
      <c s="72" t="str">
        <f>IF('S.D.PASTE SHEET'!AD1879="","",'S.D.PASTE SHEET'!AD1879)</f>
        <v/>
      </c>
      <c s="74"/>
      <c s="70" t="str">
        <f>IF(AK1879="","",IF(AK1879&gt;0,COUNT($AG$2:AG1879),""))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IF(BC1879="","",IF(BC1879&gt;0,COUNT($AY$2:AY1879),""))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0" spans="1:157" ht="15.75" customHeight="1">
      <c r="A1880" s="72" t="str">
        <f>IF('S.D.PASTE SHEET'!A1880="","",'S.D.PASTE SHEET'!A1880)</f>
        <v/>
      </c>
      <c s="72" t="str">
        <f>IF('S.D.PASTE SHEET'!B1880="","",'S.D.PASTE SHEET'!B1880)</f>
        <v/>
      </c>
      <c s="72" t="str">
        <f>IF('S.D.PASTE SHEET'!C1880="","",'S.D.PASTE SHEET'!C1880)</f>
        <v/>
      </c>
      <c s="73" t="str">
        <f>IF('S.D.PASTE SHEET'!D1880="","",'S.D.PASTE SHEET'!D1880)</f>
        <v/>
      </c>
      <c s="72" t="str">
        <f>IF('S.D.PASTE SHEET'!E1880="","",UPPER('S.D.PASTE SHEET'!E1880))</f>
        <v/>
      </c>
      <c s="72" t="str">
        <f>IF('S.D.PASTE SHEET'!F1880="","",'S.D.PASTE SHEET'!F1880)</f>
        <v/>
      </c>
      <c s="72" t="str">
        <f>IF('S.D.PASTE SHEET'!G1880="","",UPPER('S.D.PASTE SHEET'!G1880))</f>
        <v/>
      </c>
      <c s="72" t="str">
        <f>IF('S.D.PASTE SHEET'!H1880="","",UPPER('S.D.PASTE SHEET'!H1880))</f>
        <v/>
      </c>
      <c s="72" t="str">
        <f>IF('S.D.PASTE SHEET'!I1880="","",'S.D.PASTE SHEET'!I1880)</f>
        <v/>
      </c>
      <c s="73" t="str">
        <f>IF('S.D.PASTE SHEET'!J1880="","",'S.D.PASTE SHEET'!J1880)</f>
        <v/>
      </c>
      <c s="72" t="str">
        <f>IF('S.D.PASTE SHEET'!K1880="","",'S.D.PASTE SHEET'!K1880)</f>
        <v/>
      </c>
      <c s="72" t="str">
        <f>IF('S.D.PASTE SHEET'!L1880="","",'S.D.PASTE SHEET'!L1880)</f>
        <v/>
      </c>
      <c s="72" t="str">
        <f>IF('S.D.PASTE SHEET'!M1880="","",'S.D.PASTE SHEET'!M1880)</f>
        <v/>
      </c>
      <c s="72" t="str">
        <f>IF('S.D.PASTE SHEET'!N1880="","",'S.D.PASTE SHEET'!N1880)</f>
        <v/>
      </c>
      <c s="72" t="str">
        <f>IF('S.D.PASTE SHEET'!O1880="","",'S.D.PASTE SHEET'!O1880)</f>
        <v/>
      </c>
      <c s="72" t="str">
        <f>IF('S.D.PASTE SHEET'!P1880="","",'S.D.PASTE SHEET'!P1880)</f>
        <v/>
      </c>
      <c s="72" t="str">
        <f>IF('S.D.PASTE SHEET'!Q1880="","",'S.D.PASTE SHEET'!Q1880)</f>
        <v/>
      </c>
      <c s="72" t="str">
        <f>IF('S.D.PASTE SHEET'!R1880="","",'S.D.PASTE SHEET'!R1880)</f>
        <v/>
      </c>
      <c s="72" t="str">
        <f>IF('S.D.PASTE SHEET'!S1880="","",'S.D.PASTE SHEET'!S1880)</f>
        <v/>
      </c>
      <c s="72" t="str">
        <f>IF('S.D.PASTE SHEET'!T1880="","",'S.D.PASTE SHEET'!T1880)</f>
        <v/>
      </c>
      <c s="72" t="str">
        <f>IF('S.D.PASTE SHEET'!U1880="","",'S.D.PASTE SHEET'!U1880)</f>
        <v/>
      </c>
      <c s="72" t="str">
        <f>IF('S.D.PASTE SHEET'!V1880="","",'S.D.PASTE SHEET'!V1880)</f>
        <v/>
      </c>
      <c s="72" t="str">
        <f>IF('S.D.PASTE SHEET'!W1880="","",'S.D.PASTE SHEET'!W1880)</f>
        <v/>
      </c>
      <c s="72" t="str">
        <f>IF('S.D.PASTE SHEET'!X1880="","",'S.D.PASTE SHEET'!X1880)</f>
        <v/>
      </c>
      <c s="72" t="str">
        <f>IF('S.D.PASTE SHEET'!Y1880="","",'S.D.PASTE SHEET'!Y1880)</f>
        <v/>
      </c>
      <c s="72" t="str">
        <f>IF('S.D.PASTE SHEET'!Z1880="","",'S.D.PASTE SHEET'!Z1880)</f>
        <v/>
      </c>
      <c s="72" t="str">
        <f>IF('S.D.PASTE SHEET'!AA1880="","",'S.D.PASTE SHEET'!AA1880)</f>
        <v/>
      </c>
      <c s="72" t="str">
        <f>IF('S.D.PASTE SHEET'!AB1880="","",'S.D.PASTE SHEET'!AB1880)</f>
        <v/>
      </c>
      <c s="72" t="str">
        <f>IF('S.D.PASTE SHEET'!AC1880="","",'S.D.PASTE SHEET'!AC1880)</f>
        <v/>
      </c>
      <c s="72" t="str">
        <f>IF('S.D.PASTE SHEET'!AD1880="","",'S.D.PASTE SHEET'!AD1880)</f>
        <v/>
      </c>
      <c s="74"/>
      <c s="70" t="str">
        <f>IF(AK1880="","",IF(AK1880&gt;0,COUNT($AG$2:AG1880),""))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IF(BC1880="","",IF(BC1880&gt;0,COUNT($AY$2:AY1880),""))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1" spans="1:157" ht="15.75" customHeight="1">
      <c r="A1881" s="72" t="str">
        <f>IF('S.D.PASTE SHEET'!A1881="","",'S.D.PASTE SHEET'!A1881)</f>
        <v/>
      </c>
      <c s="72" t="str">
        <f>IF('S.D.PASTE SHEET'!B1881="","",'S.D.PASTE SHEET'!B1881)</f>
        <v/>
      </c>
      <c s="72" t="str">
        <f>IF('S.D.PASTE SHEET'!C1881="","",'S.D.PASTE SHEET'!C1881)</f>
        <v/>
      </c>
      <c s="73" t="str">
        <f>IF('S.D.PASTE SHEET'!D1881="","",'S.D.PASTE SHEET'!D1881)</f>
        <v/>
      </c>
      <c s="72" t="str">
        <f>IF('S.D.PASTE SHEET'!E1881="","",UPPER('S.D.PASTE SHEET'!E1881))</f>
        <v/>
      </c>
      <c s="72" t="str">
        <f>IF('S.D.PASTE SHEET'!F1881="","",'S.D.PASTE SHEET'!F1881)</f>
        <v/>
      </c>
      <c s="72" t="str">
        <f>IF('S.D.PASTE SHEET'!G1881="","",UPPER('S.D.PASTE SHEET'!G1881))</f>
        <v/>
      </c>
      <c s="72" t="str">
        <f>IF('S.D.PASTE SHEET'!H1881="","",UPPER('S.D.PASTE SHEET'!H1881))</f>
        <v/>
      </c>
      <c s="72" t="str">
        <f>IF('S.D.PASTE SHEET'!I1881="","",'S.D.PASTE SHEET'!I1881)</f>
        <v/>
      </c>
      <c s="73" t="str">
        <f>IF('S.D.PASTE SHEET'!J1881="","",'S.D.PASTE SHEET'!J1881)</f>
        <v/>
      </c>
      <c s="72" t="str">
        <f>IF('S.D.PASTE SHEET'!K1881="","",'S.D.PASTE SHEET'!K1881)</f>
        <v/>
      </c>
      <c s="72" t="str">
        <f>IF('S.D.PASTE SHEET'!L1881="","",'S.D.PASTE SHEET'!L1881)</f>
        <v/>
      </c>
      <c s="72" t="str">
        <f>IF('S.D.PASTE SHEET'!M1881="","",'S.D.PASTE SHEET'!M1881)</f>
        <v/>
      </c>
      <c s="72" t="str">
        <f>IF('S.D.PASTE SHEET'!N1881="","",'S.D.PASTE SHEET'!N1881)</f>
        <v/>
      </c>
      <c s="72" t="str">
        <f>IF('S.D.PASTE SHEET'!O1881="","",'S.D.PASTE SHEET'!O1881)</f>
        <v/>
      </c>
      <c s="72" t="str">
        <f>IF('S.D.PASTE SHEET'!P1881="","",'S.D.PASTE SHEET'!P1881)</f>
        <v/>
      </c>
      <c s="72" t="str">
        <f>IF('S.D.PASTE SHEET'!Q1881="","",'S.D.PASTE SHEET'!Q1881)</f>
        <v/>
      </c>
      <c s="72" t="str">
        <f>IF('S.D.PASTE SHEET'!R1881="","",'S.D.PASTE SHEET'!R1881)</f>
        <v/>
      </c>
      <c s="72" t="str">
        <f>IF('S.D.PASTE SHEET'!S1881="","",'S.D.PASTE SHEET'!S1881)</f>
        <v/>
      </c>
      <c s="72" t="str">
        <f>IF('S.D.PASTE SHEET'!T1881="","",'S.D.PASTE SHEET'!T1881)</f>
        <v/>
      </c>
      <c s="72" t="str">
        <f>IF('S.D.PASTE SHEET'!U1881="","",'S.D.PASTE SHEET'!U1881)</f>
        <v/>
      </c>
      <c s="72" t="str">
        <f>IF('S.D.PASTE SHEET'!V1881="","",'S.D.PASTE SHEET'!V1881)</f>
        <v/>
      </c>
      <c s="72" t="str">
        <f>IF('S.D.PASTE SHEET'!W1881="","",'S.D.PASTE SHEET'!W1881)</f>
        <v/>
      </c>
      <c s="72" t="str">
        <f>IF('S.D.PASTE SHEET'!X1881="","",'S.D.PASTE SHEET'!X1881)</f>
        <v/>
      </c>
      <c s="72" t="str">
        <f>IF('S.D.PASTE SHEET'!Y1881="","",'S.D.PASTE SHEET'!Y1881)</f>
        <v/>
      </c>
      <c s="72" t="str">
        <f>IF('S.D.PASTE SHEET'!Z1881="","",'S.D.PASTE SHEET'!Z1881)</f>
        <v/>
      </c>
      <c s="72" t="str">
        <f>IF('S.D.PASTE SHEET'!AA1881="","",'S.D.PASTE SHEET'!AA1881)</f>
        <v/>
      </c>
      <c s="72" t="str">
        <f>IF('S.D.PASTE SHEET'!AB1881="","",'S.D.PASTE SHEET'!AB1881)</f>
        <v/>
      </c>
      <c s="72" t="str">
        <f>IF('S.D.PASTE SHEET'!AC1881="","",'S.D.PASTE SHEET'!AC1881)</f>
        <v/>
      </c>
      <c s="72" t="str">
        <f>IF('S.D.PASTE SHEET'!AD1881="","",'S.D.PASTE SHEET'!AD1881)</f>
        <v/>
      </c>
      <c s="74"/>
      <c s="70" t="str">
        <f>IF(AK1881="","",IF(AK1881&gt;0,COUNT($AG$2:AG1881),""))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IF(BC1881="","",IF(BC1881&gt;0,COUNT($AY$2:AY1881),""))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2" spans="1:157" ht="15.75" customHeight="1">
      <c r="A1882" s="72" t="str">
        <f>IF('S.D.PASTE SHEET'!A1882="","",'S.D.PASTE SHEET'!A1882)</f>
        <v/>
      </c>
      <c s="72" t="str">
        <f>IF('S.D.PASTE SHEET'!B1882="","",'S.D.PASTE SHEET'!B1882)</f>
        <v/>
      </c>
      <c s="72" t="str">
        <f>IF('S.D.PASTE SHEET'!C1882="","",'S.D.PASTE SHEET'!C1882)</f>
        <v/>
      </c>
      <c s="73" t="str">
        <f>IF('S.D.PASTE SHEET'!D1882="","",'S.D.PASTE SHEET'!D1882)</f>
        <v/>
      </c>
      <c s="72" t="str">
        <f>IF('S.D.PASTE SHEET'!E1882="","",UPPER('S.D.PASTE SHEET'!E1882))</f>
        <v/>
      </c>
      <c s="72" t="str">
        <f>IF('S.D.PASTE SHEET'!F1882="","",'S.D.PASTE SHEET'!F1882)</f>
        <v/>
      </c>
      <c s="72" t="str">
        <f>IF('S.D.PASTE SHEET'!G1882="","",UPPER('S.D.PASTE SHEET'!G1882))</f>
        <v/>
      </c>
      <c s="72" t="str">
        <f>IF('S.D.PASTE SHEET'!H1882="","",UPPER('S.D.PASTE SHEET'!H1882))</f>
        <v/>
      </c>
      <c s="72" t="str">
        <f>IF('S.D.PASTE SHEET'!I1882="","",'S.D.PASTE SHEET'!I1882)</f>
        <v/>
      </c>
      <c s="73" t="str">
        <f>IF('S.D.PASTE SHEET'!J1882="","",'S.D.PASTE SHEET'!J1882)</f>
        <v/>
      </c>
      <c s="72" t="str">
        <f>IF('S.D.PASTE SHEET'!K1882="","",'S.D.PASTE SHEET'!K1882)</f>
        <v/>
      </c>
      <c s="72" t="str">
        <f>IF('S.D.PASTE SHEET'!L1882="","",'S.D.PASTE SHEET'!L1882)</f>
        <v/>
      </c>
      <c s="72" t="str">
        <f>IF('S.D.PASTE SHEET'!M1882="","",'S.D.PASTE SHEET'!M1882)</f>
        <v/>
      </c>
      <c s="72" t="str">
        <f>IF('S.D.PASTE SHEET'!N1882="","",'S.D.PASTE SHEET'!N1882)</f>
        <v/>
      </c>
      <c s="72" t="str">
        <f>IF('S.D.PASTE SHEET'!O1882="","",'S.D.PASTE SHEET'!O1882)</f>
        <v/>
      </c>
      <c s="72" t="str">
        <f>IF('S.D.PASTE SHEET'!P1882="","",'S.D.PASTE SHEET'!P1882)</f>
        <v/>
      </c>
      <c s="72" t="str">
        <f>IF('S.D.PASTE SHEET'!Q1882="","",'S.D.PASTE SHEET'!Q1882)</f>
        <v/>
      </c>
      <c s="72" t="str">
        <f>IF('S.D.PASTE SHEET'!R1882="","",'S.D.PASTE SHEET'!R1882)</f>
        <v/>
      </c>
      <c s="72" t="str">
        <f>IF('S.D.PASTE SHEET'!S1882="","",'S.D.PASTE SHEET'!S1882)</f>
        <v/>
      </c>
      <c s="72" t="str">
        <f>IF('S.D.PASTE SHEET'!T1882="","",'S.D.PASTE SHEET'!T1882)</f>
        <v/>
      </c>
      <c s="72" t="str">
        <f>IF('S.D.PASTE SHEET'!U1882="","",'S.D.PASTE SHEET'!U1882)</f>
        <v/>
      </c>
      <c s="72" t="str">
        <f>IF('S.D.PASTE SHEET'!V1882="","",'S.D.PASTE SHEET'!V1882)</f>
        <v/>
      </c>
      <c s="72" t="str">
        <f>IF('S.D.PASTE SHEET'!W1882="","",'S.D.PASTE SHEET'!W1882)</f>
        <v/>
      </c>
      <c s="72" t="str">
        <f>IF('S.D.PASTE SHEET'!X1882="","",'S.D.PASTE SHEET'!X1882)</f>
        <v/>
      </c>
      <c s="72" t="str">
        <f>IF('S.D.PASTE SHEET'!Y1882="","",'S.D.PASTE SHEET'!Y1882)</f>
        <v/>
      </c>
      <c s="72" t="str">
        <f>IF('S.D.PASTE SHEET'!Z1882="","",'S.D.PASTE SHEET'!Z1882)</f>
        <v/>
      </c>
      <c s="72" t="str">
        <f>IF('S.D.PASTE SHEET'!AA1882="","",'S.D.PASTE SHEET'!AA1882)</f>
        <v/>
      </c>
      <c s="72" t="str">
        <f>IF('S.D.PASTE SHEET'!AB1882="","",'S.D.PASTE SHEET'!AB1882)</f>
        <v/>
      </c>
      <c s="72" t="str">
        <f>IF('S.D.PASTE SHEET'!AC1882="","",'S.D.PASTE SHEET'!AC1882)</f>
        <v/>
      </c>
      <c s="72" t="str">
        <f>IF('S.D.PASTE SHEET'!AD1882="","",'S.D.PASTE SHEET'!AD1882)</f>
        <v/>
      </c>
      <c s="74"/>
      <c s="70" t="str">
        <f>IF(AK1882="","",IF(AK1882&gt;0,COUNT($AG$2:AG1882),""))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IF(BC1882="","",IF(BC1882&gt;0,COUNT($AY$2:AY1882),""))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3" spans="1:157" ht="15.75" customHeight="1">
      <c r="A1883" s="72" t="str">
        <f>IF('S.D.PASTE SHEET'!A1883="","",'S.D.PASTE SHEET'!A1883)</f>
        <v/>
      </c>
      <c s="72" t="str">
        <f>IF('S.D.PASTE SHEET'!B1883="","",'S.D.PASTE SHEET'!B1883)</f>
        <v/>
      </c>
      <c s="72" t="str">
        <f>IF('S.D.PASTE SHEET'!C1883="","",'S.D.PASTE SHEET'!C1883)</f>
        <v/>
      </c>
      <c s="73" t="str">
        <f>IF('S.D.PASTE SHEET'!D1883="","",'S.D.PASTE SHEET'!D1883)</f>
        <v/>
      </c>
      <c s="72" t="str">
        <f>IF('S.D.PASTE SHEET'!E1883="","",UPPER('S.D.PASTE SHEET'!E1883))</f>
        <v/>
      </c>
      <c s="72" t="str">
        <f>IF('S.D.PASTE SHEET'!F1883="","",'S.D.PASTE SHEET'!F1883)</f>
        <v/>
      </c>
      <c s="72" t="str">
        <f>IF('S.D.PASTE SHEET'!G1883="","",UPPER('S.D.PASTE SHEET'!G1883))</f>
        <v/>
      </c>
      <c s="72" t="str">
        <f>IF('S.D.PASTE SHEET'!H1883="","",UPPER('S.D.PASTE SHEET'!H1883))</f>
        <v/>
      </c>
      <c s="72" t="str">
        <f>IF('S.D.PASTE SHEET'!I1883="","",'S.D.PASTE SHEET'!I1883)</f>
        <v/>
      </c>
      <c s="73" t="str">
        <f>IF('S.D.PASTE SHEET'!J1883="","",'S.D.PASTE SHEET'!J1883)</f>
        <v/>
      </c>
      <c s="72" t="str">
        <f>IF('S.D.PASTE SHEET'!K1883="","",'S.D.PASTE SHEET'!K1883)</f>
        <v/>
      </c>
      <c s="72" t="str">
        <f>IF('S.D.PASTE SHEET'!L1883="","",'S.D.PASTE SHEET'!L1883)</f>
        <v/>
      </c>
      <c s="72" t="str">
        <f>IF('S.D.PASTE SHEET'!M1883="","",'S.D.PASTE SHEET'!M1883)</f>
        <v/>
      </c>
      <c s="72" t="str">
        <f>IF('S.D.PASTE SHEET'!N1883="","",'S.D.PASTE SHEET'!N1883)</f>
        <v/>
      </c>
      <c s="72" t="str">
        <f>IF('S.D.PASTE SHEET'!O1883="","",'S.D.PASTE SHEET'!O1883)</f>
        <v/>
      </c>
      <c s="72" t="str">
        <f>IF('S.D.PASTE SHEET'!P1883="","",'S.D.PASTE SHEET'!P1883)</f>
        <v/>
      </c>
      <c s="72" t="str">
        <f>IF('S.D.PASTE SHEET'!Q1883="","",'S.D.PASTE SHEET'!Q1883)</f>
        <v/>
      </c>
      <c s="72" t="str">
        <f>IF('S.D.PASTE SHEET'!R1883="","",'S.D.PASTE SHEET'!R1883)</f>
        <v/>
      </c>
      <c s="72" t="str">
        <f>IF('S.D.PASTE SHEET'!S1883="","",'S.D.PASTE SHEET'!S1883)</f>
        <v/>
      </c>
      <c s="72" t="str">
        <f>IF('S.D.PASTE SHEET'!T1883="","",'S.D.PASTE SHEET'!T1883)</f>
        <v/>
      </c>
      <c s="72" t="str">
        <f>IF('S.D.PASTE SHEET'!U1883="","",'S.D.PASTE SHEET'!U1883)</f>
        <v/>
      </c>
      <c s="72" t="str">
        <f>IF('S.D.PASTE SHEET'!V1883="","",'S.D.PASTE SHEET'!V1883)</f>
        <v/>
      </c>
      <c s="72" t="str">
        <f>IF('S.D.PASTE SHEET'!W1883="","",'S.D.PASTE SHEET'!W1883)</f>
        <v/>
      </c>
      <c s="72" t="str">
        <f>IF('S.D.PASTE SHEET'!X1883="","",'S.D.PASTE SHEET'!X1883)</f>
        <v/>
      </c>
      <c s="72" t="str">
        <f>IF('S.D.PASTE SHEET'!Y1883="","",'S.D.PASTE SHEET'!Y1883)</f>
        <v/>
      </c>
      <c s="72" t="str">
        <f>IF('S.D.PASTE SHEET'!Z1883="","",'S.D.PASTE SHEET'!Z1883)</f>
        <v/>
      </c>
      <c s="72" t="str">
        <f>IF('S.D.PASTE SHEET'!AA1883="","",'S.D.PASTE SHEET'!AA1883)</f>
        <v/>
      </c>
      <c s="72" t="str">
        <f>IF('S.D.PASTE SHEET'!AB1883="","",'S.D.PASTE SHEET'!AB1883)</f>
        <v/>
      </c>
      <c s="72" t="str">
        <f>IF('S.D.PASTE SHEET'!AC1883="","",'S.D.PASTE SHEET'!AC1883)</f>
        <v/>
      </c>
      <c s="72" t="str">
        <f>IF('S.D.PASTE SHEET'!AD1883="","",'S.D.PASTE SHEET'!AD1883)</f>
        <v/>
      </c>
      <c s="74"/>
      <c s="70" t="str">
        <f>IF(AK1883="","",IF(AK1883&gt;0,COUNT($AG$2:AG1883),""))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IF(BC1883="","",IF(BC1883&gt;0,COUNT($AY$2:AY1883),""))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4" spans="1:157" ht="15.75" customHeight="1">
      <c r="A1884" s="72" t="str">
        <f>IF('S.D.PASTE SHEET'!A1884="","",'S.D.PASTE SHEET'!A1884)</f>
        <v/>
      </c>
      <c s="72" t="str">
        <f>IF('S.D.PASTE SHEET'!B1884="","",'S.D.PASTE SHEET'!B1884)</f>
        <v/>
      </c>
      <c s="72" t="str">
        <f>IF('S.D.PASTE SHEET'!C1884="","",'S.D.PASTE SHEET'!C1884)</f>
        <v/>
      </c>
      <c s="73" t="str">
        <f>IF('S.D.PASTE SHEET'!D1884="","",'S.D.PASTE SHEET'!D1884)</f>
        <v/>
      </c>
      <c s="72" t="str">
        <f>IF('S.D.PASTE SHEET'!E1884="","",UPPER('S.D.PASTE SHEET'!E1884))</f>
        <v/>
      </c>
      <c s="72" t="str">
        <f>IF('S.D.PASTE SHEET'!F1884="","",'S.D.PASTE SHEET'!F1884)</f>
        <v/>
      </c>
      <c s="72" t="str">
        <f>IF('S.D.PASTE SHEET'!G1884="","",UPPER('S.D.PASTE SHEET'!G1884))</f>
        <v/>
      </c>
      <c s="72" t="str">
        <f>IF('S.D.PASTE SHEET'!H1884="","",UPPER('S.D.PASTE SHEET'!H1884))</f>
        <v/>
      </c>
      <c s="72" t="str">
        <f>IF('S.D.PASTE SHEET'!I1884="","",'S.D.PASTE SHEET'!I1884)</f>
        <v/>
      </c>
      <c s="73" t="str">
        <f>IF('S.D.PASTE SHEET'!J1884="","",'S.D.PASTE SHEET'!J1884)</f>
        <v/>
      </c>
      <c s="72" t="str">
        <f>IF('S.D.PASTE SHEET'!K1884="","",'S.D.PASTE SHEET'!K1884)</f>
        <v/>
      </c>
      <c s="72" t="str">
        <f>IF('S.D.PASTE SHEET'!L1884="","",'S.D.PASTE SHEET'!L1884)</f>
        <v/>
      </c>
      <c s="72" t="str">
        <f>IF('S.D.PASTE SHEET'!M1884="","",'S.D.PASTE SHEET'!M1884)</f>
        <v/>
      </c>
      <c s="72" t="str">
        <f>IF('S.D.PASTE SHEET'!N1884="","",'S.D.PASTE SHEET'!N1884)</f>
        <v/>
      </c>
      <c s="72" t="str">
        <f>IF('S.D.PASTE SHEET'!O1884="","",'S.D.PASTE SHEET'!O1884)</f>
        <v/>
      </c>
      <c s="72" t="str">
        <f>IF('S.D.PASTE SHEET'!P1884="","",'S.D.PASTE SHEET'!P1884)</f>
        <v/>
      </c>
      <c s="72" t="str">
        <f>IF('S.D.PASTE SHEET'!Q1884="","",'S.D.PASTE SHEET'!Q1884)</f>
        <v/>
      </c>
      <c s="72" t="str">
        <f>IF('S.D.PASTE SHEET'!R1884="","",'S.D.PASTE SHEET'!R1884)</f>
        <v/>
      </c>
      <c s="72" t="str">
        <f>IF('S.D.PASTE SHEET'!S1884="","",'S.D.PASTE SHEET'!S1884)</f>
        <v/>
      </c>
      <c s="72" t="str">
        <f>IF('S.D.PASTE SHEET'!T1884="","",'S.D.PASTE SHEET'!T1884)</f>
        <v/>
      </c>
      <c s="72" t="str">
        <f>IF('S.D.PASTE SHEET'!U1884="","",'S.D.PASTE SHEET'!U1884)</f>
        <v/>
      </c>
      <c s="72" t="str">
        <f>IF('S.D.PASTE SHEET'!V1884="","",'S.D.PASTE SHEET'!V1884)</f>
        <v/>
      </c>
      <c s="72" t="str">
        <f>IF('S.D.PASTE SHEET'!W1884="","",'S.D.PASTE SHEET'!W1884)</f>
        <v/>
      </c>
      <c s="72" t="str">
        <f>IF('S.D.PASTE SHEET'!X1884="","",'S.D.PASTE SHEET'!X1884)</f>
        <v/>
      </c>
      <c s="72" t="str">
        <f>IF('S.D.PASTE SHEET'!Y1884="","",'S.D.PASTE SHEET'!Y1884)</f>
        <v/>
      </c>
      <c s="72" t="str">
        <f>IF('S.D.PASTE SHEET'!Z1884="","",'S.D.PASTE SHEET'!Z1884)</f>
        <v/>
      </c>
      <c s="72" t="str">
        <f>IF('S.D.PASTE SHEET'!AA1884="","",'S.D.PASTE SHEET'!AA1884)</f>
        <v/>
      </c>
      <c s="72" t="str">
        <f>IF('S.D.PASTE SHEET'!AB1884="","",'S.D.PASTE SHEET'!AB1884)</f>
        <v/>
      </c>
      <c s="72" t="str">
        <f>IF('S.D.PASTE SHEET'!AC1884="","",'S.D.PASTE SHEET'!AC1884)</f>
        <v/>
      </c>
      <c s="72" t="str">
        <f>IF('S.D.PASTE SHEET'!AD1884="","",'S.D.PASTE SHEET'!AD1884)</f>
        <v/>
      </c>
      <c s="74"/>
      <c s="70" t="str">
        <f>IF(AK1884="","",IF(AK1884&gt;0,COUNT($AG$2:AG1884),""))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IF(BC1884="","",IF(BC1884&gt;0,COUNT($AY$2:AY1884),""))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5" spans="1:157" ht="15.75" customHeight="1">
      <c r="A1885" s="72" t="str">
        <f>IF('S.D.PASTE SHEET'!A1885="","",'S.D.PASTE SHEET'!A1885)</f>
        <v/>
      </c>
      <c s="72" t="str">
        <f>IF('S.D.PASTE SHEET'!B1885="","",'S.D.PASTE SHEET'!B1885)</f>
        <v/>
      </c>
      <c s="72" t="str">
        <f>IF('S.D.PASTE SHEET'!C1885="","",'S.D.PASTE SHEET'!C1885)</f>
        <v/>
      </c>
      <c s="73" t="str">
        <f>IF('S.D.PASTE SHEET'!D1885="","",'S.D.PASTE SHEET'!D1885)</f>
        <v/>
      </c>
      <c s="72" t="str">
        <f>IF('S.D.PASTE SHEET'!E1885="","",UPPER('S.D.PASTE SHEET'!E1885))</f>
        <v/>
      </c>
      <c s="72" t="str">
        <f>IF('S.D.PASTE SHEET'!F1885="","",'S.D.PASTE SHEET'!F1885)</f>
        <v/>
      </c>
      <c s="72" t="str">
        <f>IF('S.D.PASTE SHEET'!G1885="","",UPPER('S.D.PASTE SHEET'!G1885))</f>
        <v/>
      </c>
      <c s="72" t="str">
        <f>IF('S.D.PASTE SHEET'!H1885="","",UPPER('S.D.PASTE SHEET'!H1885))</f>
        <v/>
      </c>
      <c s="72" t="str">
        <f>IF('S.D.PASTE SHEET'!I1885="","",'S.D.PASTE SHEET'!I1885)</f>
        <v/>
      </c>
      <c s="73" t="str">
        <f>IF('S.D.PASTE SHEET'!J1885="","",'S.D.PASTE SHEET'!J1885)</f>
        <v/>
      </c>
      <c s="72" t="str">
        <f>IF('S.D.PASTE SHEET'!K1885="","",'S.D.PASTE SHEET'!K1885)</f>
        <v/>
      </c>
      <c s="72" t="str">
        <f>IF('S.D.PASTE SHEET'!L1885="","",'S.D.PASTE SHEET'!L1885)</f>
        <v/>
      </c>
      <c s="72" t="str">
        <f>IF('S.D.PASTE SHEET'!M1885="","",'S.D.PASTE SHEET'!M1885)</f>
        <v/>
      </c>
      <c s="72" t="str">
        <f>IF('S.D.PASTE SHEET'!N1885="","",'S.D.PASTE SHEET'!N1885)</f>
        <v/>
      </c>
      <c s="72" t="str">
        <f>IF('S.D.PASTE SHEET'!O1885="","",'S.D.PASTE SHEET'!O1885)</f>
        <v/>
      </c>
      <c s="72" t="str">
        <f>IF('S.D.PASTE SHEET'!P1885="","",'S.D.PASTE SHEET'!P1885)</f>
        <v/>
      </c>
      <c s="72" t="str">
        <f>IF('S.D.PASTE SHEET'!Q1885="","",'S.D.PASTE SHEET'!Q1885)</f>
        <v/>
      </c>
      <c s="72" t="str">
        <f>IF('S.D.PASTE SHEET'!R1885="","",'S.D.PASTE SHEET'!R1885)</f>
        <v/>
      </c>
      <c s="72" t="str">
        <f>IF('S.D.PASTE SHEET'!S1885="","",'S.D.PASTE SHEET'!S1885)</f>
        <v/>
      </c>
      <c s="72" t="str">
        <f>IF('S.D.PASTE SHEET'!T1885="","",'S.D.PASTE SHEET'!T1885)</f>
        <v/>
      </c>
      <c s="72" t="str">
        <f>IF('S.D.PASTE SHEET'!U1885="","",'S.D.PASTE SHEET'!U1885)</f>
        <v/>
      </c>
      <c s="72" t="str">
        <f>IF('S.D.PASTE SHEET'!V1885="","",'S.D.PASTE SHEET'!V1885)</f>
        <v/>
      </c>
      <c s="72" t="str">
        <f>IF('S.D.PASTE SHEET'!W1885="","",'S.D.PASTE SHEET'!W1885)</f>
        <v/>
      </c>
      <c s="72" t="str">
        <f>IF('S.D.PASTE SHEET'!X1885="","",'S.D.PASTE SHEET'!X1885)</f>
        <v/>
      </c>
      <c s="72" t="str">
        <f>IF('S.D.PASTE SHEET'!Y1885="","",'S.D.PASTE SHEET'!Y1885)</f>
        <v/>
      </c>
      <c s="72" t="str">
        <f>IF('S.D.PASTE SHEET'!Z1885="","",'S.D.PASTE SHEET'!Z1885)</f>
        <v/>
      </c>
      <c s="72" t="str">
        <f>IF('S.D.PASTE SHEET'!AA1885="","",'S.D.PASTE SHEET'!AA1885)</f>
        <v/>
      </c>
      <c s="72" t="str">
        <f>IF('S.D.PASTE SHEET'!AB1885="","",'S.D.PASTE SHEET'!AB1885)</f>
        <v/>
      </c>
      <c s="72" t="str">
        <f>IF('S.D.PASTE SHEET'!AC1885="","",'S.D.PASTE SHEET'!AC1885)</f>
        <v/>
      </c>
      <c s="72" t="str">
        <f>IF('S.D.PASTE SHEET'!AD1885="","",'S.D.PASTE SHEET'!AD1885)</f>
        <v/>
      </c>
      <c s="74"/>
      <c s="70" t="str">
        <f>IF(AK1885="","",IF(AK1885&gt;0,COUNT($AG$2:AG1885),""))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IF(BC1885="","",IF(BC1885&gt;0,COUNT($AY$2:AY1885),""))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6" spans="1:157" ht="15.75" customHeight="1">
      <c r="A1886" s="72" t="str">
        <f>IF('S.D.PASTE SHEET'!A1886="","",'S.D.PASTE SHEET'!A1886)</f>
        <v/>
      </c>
      <c s="72" t="str">
        <f>IF('S.D.PASTE SHEET'!B1886="","",'S.D.PASTE SHEET'!B1886)</f>
        <v/>
      </c>
      <c s="72" t="str">
        <f>IF('S.D.PASTE SHEET'!C1886="","",'S.D.PASTE SHEET'!C1886)</f>
        <v/>
      </c>
      <c s="73" t="str">
        <f>IF('S.D.PASTE SHEET'!D1886="","",'S.D.PASTE SHEET'!D1886)</f>
        <v/>
      </c>
      <c s="72" t="str">
        <f>IF('S.D.PASTE SHEET'!E1886="","",UPPER('S.D.PASTE SHEET'!E1886))</f>
        <v/>
      </c>
      <c s="72" t="str">
        <f>IF('S.D.PASTE SHEET'!F1886="","",'S.D.PASTE SHEET'!F1886)</f>
        <v/>
      </c>
      <c s="72" t="str">
        <f>IF('S.D.PASTE SHEET'!G1886="","",UPPER('S.D.PASTE SHEET'!G1886))</f>
        <v/>
      </c>
      <c s="72" t="str">
        <f>IF('S.D.PASTE SHEET'!H1886="","",UPPER('S.D.PASTE SHEET'!H1886))</f>
        <v/>
      </c>
      <c s="72" t="str">
        <f>IF('S.D.PASTE SHEET'!I1886="","",'S.D.PASTE SHEET'!I1886)</f>
        <v/>
      </c>
      <c s="73" t="str">
        <f>IF('S.D.PASTE SHEET'!J1886="","",'S.D.PASTE SHEET'!J1886)</f>
        <v/>
      </c>
      <c s="72" t="str">
        <f>IF('S.D.PASTE SHEET'!K1886="","",'S.D.PASTE SHEET'!K1886)</f>
        <v/>
      </c>
      <c s="72" t="str">
        <f>IF('S.D.PASTE SHEET'!L1886="","",'S.D.PASTE SHEET'!L1886)</f>
        <v/>
      </c>
      <c s="72" t="str">
        <f>IF('S.D.PASTE SHEET'!M1886="","",'S.D.PASTE SHEET'!M1886)</f>
        <v/>
      </c>
      <c s="72" t="str">
        <f>IF('S.D.PASTE SHEET'!N1886="","",'S.D.PASTE SHEET'!N1886)</f>
        <v/>
      </c>
      <c s="72" t="str">
        <f>IF('S.D.PASTE SHEET'!O1886="","",'S.D.PASTE SHEET'!O1886)</f>
        <v/>
      </c>
      <c s="72" t="str">
        <f>IF('S.D.PASTE SHEET'!P1886="","",'S.D.PASTE SHEET'!P1886)</f>
        <v/>
      </c>
      <c s="72" t="str">
        <f>IF('S.D.PASTE SHEET'!Q1886="","",'S.D.PASTE SHEET'!Q1886)</f>
        <v/>
      </c>
      <c s="72" t="str">
        <f>IF('S.D.PASTE SHEET'!R1886="","",'S.D.PASTE SHEET'!R1886)</f>
        <v/>
      </c>
      <c s="72" t="str">
        <f>IF('S.D.PASTE SHEET'!S1886="","",'S.D.PASTE SHEET'!S1886)</f>
        <v/>
      </c>
      <c s="72" t="str">
        <f>IF('S.D.PASTE SHEET'!T1886="","",'S.D.PASTE SHEET'!T1886)</f>
        <v/>
      </c>
      <c s="72" t="str">
        <f>IF('S.D.PASTE SHEET'!U1886="","",'S.D.PASTE SHEET'!U1886)</f>
        <v/>
      </c>
      <c s="72" t="str">
        <f>IF('S.D.PASTE SHEET'!V1886="","",'S.D.PASTE SHEET'!V1886)</f>
        <v/>
      </c>
      <c s="72" t="str">
        <f>IF('S.D.PASTE SHEET'!W1886="","",'S.D.PASTE SHEET'!W1886)</f>
        <v/>
      </c>
      <c s="72" t="str">
        <f>IF('S.D.PASTE SHEET'!X1886="","",'S.D.PASTE SHEET'!X1886)</f>
        <v/>
      </c>
      <c s="72" t="str">
        <f>IF('S.D.PASTE SHEET'!Y1886="","",'S.D.PASTE SHEET'!Y1886)</f>
        <v/>
      </c>
      <c s="72" t="str">
        <f>IF('S.D.PASTE SHEET'!Z1886="","",'S.D.PASTE SHEET'!Z1886)</f>
        <v/>
      </c>
      <c s="72" t="str">
        <f>IF('S.D.PASTE SHEET'!AA1886="","",'S.D.PASTE SHEET'!AA1886)</f>
        <v/>
      </c>
      <c s="72" t="str">
        <f>IF('S.D.PASTE SHEET'!AB1886="","",'S.D.PASTE SHEET'!AB1886)</f>
        <v/>
      </c>
      <c s="72" t="str">
        <f>IF('S.D.PASTE SHEET'!AC1886="","",'S.D.PASTE SHEET'!AC1886)</f>
        <v/>
      </c>
      <c s="72" t="str">
        <f>IF('S.D.PASTE SHEET'!AD1886="","",'S.D.PASTE SHEET'!AD1886)</f>
        <v/>
      </c>
      <c s="74"/>
      <c s="70" t="str">
        <f>IF(AK1886="","",IF(AK1886&gt;0,COUNT($AG$2:AG1886),""))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IF(BC1886="","",IF(BC1886&gt;0,COUNT($AY$2:AY1886),""))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7" spans="1:157" ht="15.75" customHeight="1">
      <c r="A1887" s="72" t="str">
        <f>IF('S.D.PASTE SHEET'!A1887="","",'S.D.PASTE SHEET'!A1887)</f>
        <v/>
      </c>
      <c s="72" t="str">
        <f>IF('S.D.PASTE SHEET'!B1887="","",'S.D.PASTE SHEET'!B1887)</f>
        <v/>
      </c>
      <c s="72" t="str">
        <f>IF('S.D.PASTE SHEET'!C1887="","",'S.D.PASTE SHEET'!C1887)</f>
        <v/>
      </c>
      <c s="73" t="str">
        <f>IF('S.D.PASTE SHEET'!D1887="","",'S.D.PASTE SHEET'!D1887)</f>
        <v/>
      </c>
      <c s="72" t="str">
        <f>IF('S.D.PASTE SHEET'!E1887="","",UPPER('S.D.PASTE SHEET'!E1887))</f>
        <v/>
      </c>
      <c s="72" t="str">
        <f>IF('S.D.PASTE SHEET'!F1887="","",'S.D.PASTE SHEET'!F1887)</f>
        <v/>
      </c>
      <c s="72" t="str">
        <f>IF('S.D.PASTE SHEET'!G1887="","",UPPER('S.D.PASTE SHEET'!G1887))</f>
        <v/>
      </c>
      <c s="72" t="str">
        <f>IF('S.D.PASTE SHEET'!H1887="","",UPPER('S.D.PASTE SHEET'!H1887))</f>
        <v/>
      </c>
      <c s="72" t="str">
        <f>IF('S.D.PASTE SHEET'!I1887="","",'S.D.PASTE SHEET'!I1887)</f>
        <v/>
      </c>
      <c s="73" t="str">
        <f>IF('S.D.PASTE SHEET'!J1887="","",'S.D.PASTE SHEET'!J1887)</f>
        <v/>
      </c>
      <c s="72" t="str">
        <f>IF('S.D.PASTE SHEET'!K1887="","",'S.D.PASTE SHEET'!K1887)</f>
        <v/>
      </c>
      <c s="72" t="str">
        <f>IF('S.D.PASTE SHEET'!L1887="","",'S.D.PASTE SHEET'!L1887)</f>
        <v/>
      </c>
      <c s="72" t="str">
        <f>IF('S.D.PASTE SHEET'!M1887="","",'S.D.PASTE SHEET'!M1887)</f>
        <v/>
      </c>
      <c s="72" t="str">
        <f>IF('S.D.PASTE SHEET'!N1887="","",'S.D.PASTE SHEET'!N1887)</f>
        <v/>
      </c>
      <c s="72" t="str">
        <f>IF('S.D.PASTE SHEET'!O1887="","",'S.D.PASTE SHEET'!O1887)</f>
        <v/>
      </c>
      <c s="72" t="str">
        <f>IF('S.D.PASTE SHEET'!P1887="","",'S.D.PASTE SHEET'!P1887)</f>
        <v/>
      </c>
      <c s="72" t="str">
        <f>IF('S.D.PASTE SHEET'!Q1887="","",'S.D.PASTE SHEET'!Q1887)</f>
        <v/>
      </c>
      <c s="72" t="str">
        <f>IF('S.D.PASTE SHEET'!R1887="","",'S.D.PASTE SHEET'!R1887)</f>
        <v/>
      </c>
      <c s="72" t="str">
        <f>IF('S.D.PASTE SHEET'!S1887="","",'S.D.PASTE SHEET'!S1887)</f>
        <v/>
      </c>
      <c s="72" t="str">
        <f>IF('S.D.PASTE SHEET'!T1887="","",'S.D.PASTE SHEET'!T1887)</f>
        <v/>
      </c>
      <c s="72" t="str">
        <f>IF('S.D.PASTE SHEET'!U1887="","",'S.D.PASTE SHEET'!U1887)</f>
        <v/>
      </c>
      <c s="72" t="str">
        <f>IF('S.D.PASTE SHEET'!V1887="","",'S.D.PASTE SHEET'!V1887)</f>
        <v/>
      </c>
      <c s="72" t="str">
        <f>IF('S.D.PASTE SHEET'!W1887="","",'S.D.PASTE SHEET'!W1887)</f>
        <v/>
      </c>
      <c s="72" t="str">
        <f>IF('S.D.PASTE SHEET'!X1887="","",'S.D.PASTE SHEET'!X1887)</f>
        <v/>
      </c>
      <c s="72" t="str">
        <f>IF('S.D.PASTE SHEET'!Y1887="","",'S.D.PASTE SHEET'!Y1887)</f>
        <v/>
      </c>
      <c s="72" t="str">
        <f>IF('S.D.PASTE SHEET'!Z1887="","",'S.D.PASTE SHEET'!Z1887)</f>
        <v/>
      </c>
      <c s="72" t="str">
        <f>IF('S.D.PASTE SHEET'!AA1887="","",'S.D.PASTE SHEET'!AA1887)</f>
        <v/>
      </c>
      <c s="72" t="str">
        <f>IF('S.D.PASTE SHEET'!AB1887="","",'S.D.PASTE SHEET'!AB1887)</f>
        <v/>
      </c>
      <c s="72" t="str">
        <f>IF('S.D.PASTE SHEET'!AC1887="","",'S.D.PASTE SHEET'!AC1887)</f>
        <v/>
      </c>
      <c s="72" t="str">
        <f>IF('S.D.PASTE SHEET'!AD1887="","",'S.D.PASTE SHEET'!AD1887)</f>
        <v/>
      </c>
      <c s="74"/>
      <c s="70" t="str">
        <f>IF(AK1887="","",IF(AK1887&gt;0,COUNT($AG$2:AG1887),""))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IF(BC1887="","",IF(BC1887&gt;0,COUNT($AY$2:AY1887),""))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8" spans="1:157" ht="15.75" customHeight="1">
      <c r="A1888" s="72" t="str">
        <f>IF('S.D.PASTE SHEET'!A1888="","",'S.D.PASTE SHEET'!A1888)</f>
        <v/>
      </c>
      <c s="72" t="str">
        <f>IF('S.D.PASTE SHEET'!B1888="","",'S.D.PASTE SHEET'!B1888)</f>
        <v/>
      </c>
      <c s="72" t="str">
        <f>IF('S.D.PASTE SHEET'!C1888="","",'S.D.PASTE SHEET'!C1888)</f>
        <v/>
      </c>
      <c s="73" t="str">
        <f>IF('S.D.PASTE SHEET'!D1888="","",'S.D.PASTE SHEET'!D1888)</f>
        <v/>
      </c>
      <c s="72" t="str">
        <f>IF('S.D.PASTE SHEET'!E1888="","",UPPER('S.D.PASTE SHEET'!E1888))</f>
        <v/>
      </c>
      <c s="72" t="str">
        <f>IF('S.D.PASTE SHEET'!F1888="","",'S.D.PASTE SHEET'!F1888)</f>
        <v/>
      </c>
      <c s="72" t="str">
        <f>IF('S.D.PASTE SHEET'!G1888="","",UPPER('S.D.PASTE SHEET'!G1888))</f>
        <v/>
      </c>
      <c s="72" t="str">
        <f>IF('S.D.PASTE SHEET'!H1888="","",UPPER('S.D.PASTE SHEET'!H1888))</f>
        <v/>
      </c>
      <c s="72" t="str">
        <f>IF('S.D.PASTE SHEET'!I1888="","",'S.D.PASTE SHEET'!I1888)</f>
        <v/>
      </c>
      <c s="73" t="str">
        <f>IF('S.D.PASTE SHEET'!J1888="","",'S.D.PASTE SHEET'!J1888)</f>
        <v/>
      </c>
      <c s="72" t="str">
        <f>IF('S.D.PASTE SHEET'!K1888="","",'S.D.PASTE SHEET'!K1888)</f>
        <v/>
      </c>
      <c s="72" t="str">
        <f>IF('S.D.PASTE SHEET'!L1888="","",'S.D.PASTE SHEET'!L1888)</f>
        <v/>
      </c>
      <c s="72" t="str">
        <f>IF('S.D.PASTE SHEET'!M1888="","",'S.D.PASTE SHEET'!M1888)</f>
        <v/>
      </c>
      <c s="72" t="str">
        <f>IF('S.D.PASTE SHEET'!N1888="","",'S.D.PASTE SHEET'!N1888)</f>
        <v/>
      </c>
      <c s="72" t="str">
        <f>IF('S.D.PASTE SHEET'!O1888="","",'S.D.PASTE SHEET'!O1888)</f>
        <v/>
      </c>
      <c s="72" t="str">
        <f>IF('S.D.PASTE SHEET'!P1888="","",'S.D.PASTE SHEET'!P1888)</f>
        <v/>
      </c>
      <c s="72" t="str">
        <f>IF('S.D.PASTE SHEET'!Q1888="","",'S.D.PASTE SHEET'!Q1888)</f>
        <v/>
      </c>
      <c s="72" t="str">
        <f>IF('S.D.PASTE SHEET'!R1888="","",'S.D.PASTE SHEET'!R1888)</f>
        <v/>
      </c>
      <c s="72" t="str">
        <f>IF('S.D.PASTE SHEET'!S1888="","",'S.D.PASTE SHEET'!S1888)</f>
        <v/>
      </c>
      <c s="72" t="str">
        <f>IF('S.D.PASTE SHEET'!T1888="","",'S.D.PASTE SHEET'!T1888)</f>
        <v/>
      </c>
      <c s="72" t="str">
        <f>IF('S.D.PASTE SHEET'!U1888="","",'S.D.PASTE SHEET'!U1888)</f>
        <v/>
      </c>
      <c s="72" t="str">
        <f>IF('S.D.PASTE SHEET'!V1888="","",'S.D.PASTE SHEET'!V1888)</f>
        <v/>
      </c>
      <c s="72" t="str">
        <f>IF('S.D.PASTE SHEET'!W1888="","",'S.D.PASTE SHEET'!W1888)</f>
        <v/>
      </c>
      <c s="72" t="str">
        <f>IF('S.D.PASTE SHEET'!X1888="","",'S.D.PASTE SHEET'!X1888)</f>
        <v/>
      </c>
      <c s="72" t="str">
        <f>IF('S.D.PASTE SHEET'!Y1888="","",'S.D.PASTE SHEET'!Y1888)</f>
        <v/>
      </c>
      <c s="72" t="str">
        <f>IF('S.D.PASTE SHEET'!Z1888="","",'S.D.PASTE SHEET'!Z1888)</f>
        <v/>
      </c>
      <c s="72" t="str">
        <f>IF('S.D.PASTE SHEET'!AA1888="","",'S.D.PASTE SHEET'!AA1888)</f>
        <v/>
      </c>
      <c s="72" t="str">
        <f>IF('S.D.PASTE SHEET'!AB1888="","",'S.D.PASTE SHEET'!AB1888)</f>
        <v/>
      </c>
      <c s="72" t="str">
        <f>IF('S.D.PASTE SHEET'!AC1888="","",'S.D.PASTE SHEET'!AC1888)</f>
        <v/>
      </c>
      <c s="72" t="str">
        <f>IF('S.D.PASTE SHEET'!AD1888="","",'S.D.PASTE SHEET'!AD1888)</f>
        <v/>
      </c>
      <c s="74"/>
      <c s="70" t="str">
        <f>IF(AK1888="","",IF(AK1888&gt;0,COUNT($AG$2:AG1888),""))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IF(BC1888="","",IF(BC1888&gt;0,COUNT($AY$2:AY1888),""))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89" spans="1:157" ht="15.75" customHeight="1">
      <c r="A1889" s="72" t="str">
        <f>IF('S.D.PASTE SHEET'!A1889="","",'S.D.PASTE SHEET'!A1889)</f>
        <v/>
      </c>
      <c s="72" t="str">
        <f>IF('S.D.PASTE SHEET'!B1889="","",'S.D.PASTE SHEET'!B1889)</f>
        <v/>
      </c>
      <c s="72" t="str">
        <f>IF('S.D.PASTE SHEET'!C1889="","",'S.D.PASTE SHEET'!C1889)</f>
        <v/>
      </c>
      <c s="73" t="str">
        <f>IF('S.D.PASTE SHEET'!D1889="","",'S.D.PASTE SHEET'!D1889)</f>
        <v/>
      </c>
      <c s="72" t="str">
        <f>IF('S.D.PASTE SHEET'!E1889="","",UPPER('S.D.PASTE SHEET'!E1889))</f>
        <v/>
      </c>
      <c s="72" t="str">
        <f>IF('S.D.PASTE SHEET'!F1889="","",'S.D.PASTE SHEET'!F1889)</f>
        <v/>
      </c>
      <c s="72" t="str">
        <f>IF('S.D.PASTE SHEET'!G1889="","",UPPER('S.D.PASTE SHEET'!G1889))</f>
        <v/>
      </c>
      <c s="72" t="str">
        <f>IF('S.D.PASTE SHEET'!H1889="","",UPPER('S.D.PASTE SHEET'!H1889))</f>
        <v/>
      </c>
      <c s="72" t="str">
        <f>IF('S.D.PASTE SHEET'!I1889="","",'S.D.PASTE SHEET'!I1889)</f>
        <v/>
      </c>
      <c s="73" t="str">
        <f>IF('S.D.PASTE SHEET'!J1889="","",'S.D.PASTE SHEET'!J1889)</f>
        <v/>
      </c>
      <c s="72" t="str">
        <f>IF('S.D.PASTE SHEET'!K1889="","",'S.D.PASTE SHEET'!K1889)</f>
        <v/>
      </c>
      <c s="72" t="str">
        <f>IF('S.D.PASTE SHEET'!L1889="","",'S.D.PASTE SHEET'!L1889)</f>
        <v/>
      </c>
      <c s="72" t="str">
        <f>IF('S.D.PASTE SHEET'!M1889="","",'S.D.PASTE SHEET'!M1889)</f>
        <v/>
      </c>
      <c s="72" t="str">
        <f>IF('S.D.PASTE SHEET'!N1889="","",'S.D.PASTE SHEET'!N1889)</f>
        <v/>
      </c>
      <c s="72" t="str">
        <f>IF('S.D.PASTE SHEET'!O1889="","",'S.D.PASTE SHEET'!O1889)</f>
        <v/>
      </c>
      <c s="72" t="str">
        <f>IF('S.D.PASTE SHEET'!P1889="","",'S.D.PASTE SHEET'!P1889)</f>
        <v/>
      </c>
      <c s="72" t="str">
        <f>IF('S.D.PASTE SHEET'!Q1889="","",'S.D.PASTE SHEET'!Q1889)</f>
        <v/>
      </c>
      <c s="72" t="str">
        <f>IF('S.D.PASTE SHEET'!R1889="","",'S.D.PASTE SHEET'!R1889)</f>
        <v/>
      </c>
      <c s="72" t="str">
        <f>IF('S.D.PASTE SHEET'!S1889="","",'S.D.PASTE SHEET'!S1889)</f>
        <v/>
      </c>
      <c s="72" t="str">
        <f>IF('S.D.PASTE SHEET'!T1889="","",'S.D.PASTE SHEET'!T1889)</f>
        <v/>
      </c>
      <c s="72" t="str">
        <f>IF('S.D.PASTE SHEET'!U1889="","",'S.D.PASTE SHEET'!U1889)</f>
        <v/>
      </c>
      <c s="72" t="str">
        <f>IF('S.D.PASTE SHEET'!V1889="","",'S.D.PASTE SHEET'!V1889)</f>
        <v/>
      </c>
      <c s="72" t="str">
        <f>IF('S.D.PASTE SHEET'!W1889="","",'S.D.PASTE SHEET'!W1889)</f>
        <v/>
      </c>
      <c s="72" t="str">
        <f>IF('S.D.PASTE SHEET'!X1889="","",'S.D.PASTE SHEET'!X1889)</f>
        <v/>
      </c>
      <c s="72" t="str">
        <f>IF('S.D.PASTE SHEET'!Y1889="","",'S.D.PASTE SHEET'!Y1889)</f>
        <v/>
      </c>
      <c s="72" t="str">
        <f>IF('S.D.PASTE SHEET'!Z1889="","",'S.D.PASTE SHEET'!Z1889)</f>
        <v/>
      </c>
      <c s="72" t="str">
        <f>IF('S.D.PASTE SHEET'!AA1889="","",'S.D.PASTE SHEET'!AA1889)</f>
        <v/>
      </c>
      <c s="72" t="str">
        <f>IF('S.D.PASTE SHEET'!AB1889="","",'S.D.PASTE SHEET'!AB1889)</f>
        <v/>
      </c>
      <c s="72" t="str">
        <f>IF('S.D.PASTE SHEET'!AC1889="","",'S.D.PASTE SHEET'!AC1889)</f>
        <v/>
      </c>
      <c s="72" t="str">
        <f>IF('S.D.PASTE SHEET'!AD1889="","",'S.D.PASTE SHEET'!AD1889)</f>
        <v/>
      </c>
      <c s="74"/>
      <c s="70" t="str">
        <f>IF(AK1889="","",IF(AK1889&gt;0,COUNT($AG$2:AG1889),""))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IF(BC1889="","",IF(BC1889&gt;0,COUNT($AY$2:AY1889),""))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0" spans="1:157" ht="15.75" customHeight="1">
      <c r="A1890" s="72" t="str">
        <f>IF('S.D.PASTE SHEET'!A1890="","",'S.D.PASTE SHEET'!A1890)</f>
        <v/>
      </c>
      <c s="72" t="str">
        <f>IF('S.D.PASTE SHEET'!B1890="","",'S.D.PASTE SHEET'!B1890)</f>
        <v/>
      </c>
      <c s="72" t="str">
        <f>IF('S.D.PASTE SHEET'!C1890="","",'S.D.PASTE SHEET'!C1890)</f>
        <v/>
      </c>
      <c s="73" t="str">
        <f>IF('S.D.PASTE SHEET'!D1890="","",'S.D.PASTE SHEET'!D1890)</f>
        <v/>
      </c>
      <c s="72" t="str">
        <f>IF('S.D.PASTE SHEET'!E1890="","",UPPER('S.D.PASTE SHEET'!E1890))</f>
        <v/>
      </c>
      <c s="72" t="str">
        <f>IF('S.D.PASTE SHEET'!F1890="","",'S.D.PASTE SHEET'!F1890)</f>
        <v/>
      </c>
      <c s="72" t="str">
        <f>IF('S.D.PASTE SHEET'!G1890="","",UPPER('S.D.PASTE SHEET'!G1890))</f>
        <v/>
      </c>
      <c s="72" t="str">
        <f>IF('S.D.PASTE SHEET'!H1890="","",UPPER('S.D.PASTE SHEET'!H1890))</f>
        <v/>
      </c>
      <c s="72" t="str">
        <f>IF('S.D.PASTE SHEET'!I1890="","",'S.D.PASTE SHEET'!I1890)</f>
        <v/>
      </c>
      <c s="73" t="str">
        <f>IF('S.D.PASTE SHEET'!J1890="","",'S.D.PASTE SHEET'!J1890)</f>
        <v/>
      </c>
      <c s="72" t="str">
        <f>IF('S.D.PASTE SHEET'!K1890="","",'S.D.PASTE SHEET'!K1890)</f>
        <v/>
      </c>
      <c s="72" t="str">
        <f>IF('S.D.PASTE SHEET'!L1890="","",'S.D.PASTE SHEET'!L1890)</f>
        <v/>
      </c>
      <c s="72" t="str">
        <f>IF('S.D.PASTE SHEET'!M1890="","",'S.D.PASTE SHEET'!M1890)</f>
        <v/>
      </c>
      <c s="72" t="str">
        <f>IF('S.D.PASTE SHEET'!N1890="","",'S.D.PASTE SHEET'!N1890)</f>
        <v/>
      </c>
      <c s="72" t="str">
        <f>IF('S.D.PASTE SHEET'!O1890="","",'S.D.PASTE SHEET'!O1890)</f>
        <v/>
      </c>
      <c s="72" t="str">
        <f>IF('S.D.PASTE SHEET'!P1890="","",'S.D.PASTE SHEET'!P1890)</f>
        <v/>
      </c>
      <c s="72" t="str">
        <f>IF('S.D.PASTE SHEET'!Q1890="","",'S.D.PASTE SHEET'!Q1890)</f>
        <v/>
      </c>
      <c s="72" t="str">
        <f>IF('S.D.PASTE SHEET'!R1890="","",'S.D.PASTE SHEET'!R1890)</f>
        <v/>
      </c>
      <c s="72" t="str">
        <f>IF('S.D.PASTE SHEET'!S1890="","",'S.D.PASTE SHEET'!S1890)</f>
        <v/>
      </c>
      <c s="72" t="str">
        <f>IF('S.D.PASTE SHEET'!T1890="","",'S.D.PASTE SHEET'!T1890)</f>
        <v/>
      </c>
      <c s="72" t="str">
        <f>IF('S.D.PASTE SHEET'!U1890="","",'S.D.PASTE SHEET'!U1890)</f>
        <v/>
      </c>
      <c s="72" t="str">
        <f>IF('S.D.PASTE SHEET'!V1890="","",'S.D.PASTE SHEET'!V1890)</f>
        <v/>
      </c>
      <c s="72" t="str">
        <f>IF('S.D.PASTE SHEET'!W1890="","",'S.D.PASTE SHEET'!W1890)</f>
        <v/>
      </c>
      <c s="72" t="str">
        <f>IF('S.D.PASTE SHEET'!X1890="","",'S.D.PASTE SHEET'!X1890)</f>
        <v/>
      </c>
      <c s="72" t="str">
        <f>IF('S.D.PASTE SHEET'!Y1890="","",'S.D.PASTE SHEET'!Y1890)</f>
        <v/>
      </c>
      <c s="72" t="str">
        <f>IF('S.D.PASTE SHEET'!Z1890="","",'S.D.PASTE SHEET'!Z1890)</f>
        <v/>
      </c>
      <c s="72" t="str">
        <f>IF('S.D.PASTE SHEET'!AA1890="","",'S.D.PASTE SHEET'!AA1890)</f>
        <v/>
      </c>
      <c s="72" t="str">
        <f>IF('S.D.PASTE SHEET'!AB1890="","",'S.D.PASTE SHEET'!AB1890)</f>
        <v/>
      </c>
      <c s="72" t="str">
        <f>IF('S.D.PASTE SHEET'!AC1890="","",'S.D.PASTE SHEET'!AC1890)</f>
        <v/>
      </c>
      <c s="72" t="str">
        <f>IF('S.D.PASTE SHEET'!AD1890="","",'S.D.PASTE SHEET'!AD1890)</f>
        <v/>
      </c>
      <c s="74"/>
      <c s="70" t="str">
        <f>IF(AK1890="","",IF(AK1890&gt;0,COUNT($AG$2:AG1890),""))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IF(BC1890="","",IF(BC1890&gt;0,COUNT($AY$2:AY1890),""))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1" spans="1:157" ht="15.75" customHeight="1">
      <c r="A1891" s="72" t="str">
        <f>IF('S.D.PASTE SHEET'!A1891="","",'S.D.PASTE SHEET'!A1891)</f>
        <v/>
      </c>
      <c s="72" t="str">
        <f>IF('S.D.PASTE SHEET'!B1891="","",'S.D.PASTE SHEET'!B1891)</f>
        <v/>
      </c>
      <c s="72" t="str">
        <f>IF('S.D.PASTE SHEET'!C1891="","",'S.D.PASTE SHEET'!C1891)</f>
        <v/>
      </c>
      <c s="73" t="str">
        <f>IF('S.D.PASTE SHEET'!D1891="","",'S.D.PASTE SHEET'!D1891)</f>
        <v/>
      </c>
      <c s="72" t="str">
        <f>IF('S.D.PASTE SHEET'!E1891="","",UPPER('S.D.PASTE SHEET'!E1891))</f>
        <v/>
      </c>
      <c s="72" t="str">
        <f>IF('S.D.PASTE SHEET'!F1891="","",'S.D.PASTE SHEET'!F1891)</f>
        <v/>
      </c>
      <c s="72" t="str">
        <f>IF('S.D.PASTE SHEET'!G1891="","",UPPER('S.D.PASTE SHEET'!G1891))</f>
        <v/>
      </c>
      <c s="72" t="str">
        <f>IF('S.D.PASTE SHEET'!H1891="","",UPPER('S.D.PASTE SHEET'!H1891))</f>
        <v/>
      </c>
      <c s="72" t="str">
        <f>IF('S.D.PASTE SHEET'!I1891="","",'S.D.PASTE SHEET'!I1891)</f>
        <v/>
      </c>
      <c s="73" t="str">
        <f>IF('S.D.PASTE SHEET'!J1891="","",'S.D.PASTE SHEET'!J1891)</f>
        <v/>
      </c>
      <c s="72" t="str">
        <f>IF('S.D.PASTE SHEET'!K1891="","",'S.D.PASTE SHEET'!K1891)</f>
        <v/>
      </c>
      <c s="72" t="str">
        <f>IF('S.D.PASTE SHEET'!L1891="","",'S.D.PASTE SHEET'!L1891)</f>
        <v/>
      </c>
      <c s="72" t="str">
        <f>IF('S.D.PASTE SHEET'!M1891="","",'S.D.PASTE SHEET'!M1891)</f>
        <v/>
      </c>
      <c s="72" t="str">
        <f>IF('S.D.PASTE SHEET'!N1891="","",'S.D.PASTE SHEET'!N1891)</f>
        <v/>
      </c>
      <c s="72" t="str">
        <f>IF('S.D.PASTE SHEET'!O1891="","",'S.D.PASTE SHEET'!O1891)</f>
        <v/>
      </c>
      <c s="72" t="str">
        <f>IF('S.D.PASTE SHEET'!P1891="","",'S.D.PASTE SHEET'!P1891)</f>
        <v/>
      </c>
      <c s="72" t="str">
        <f>IF('S.D.PASTE SHEET'!Q1891="","",'S.D.PASTE SHEET'!Q1891)</f>
        <v/>
      </c>
      <c s="72" t="str">
        <f>IF('S.D.PASTE SHEET'!R1891="","",'S.D.PASTE SHEET'!R1891)</f>
        <v/>
      </c>
      <c s="72" t="str">
        <f>IF('S.D.PASTE SHEET'!S1891="","",'S.D.PASTE SHEET'!S1891)</f>
        <v/>
      </c>
      <c s="72" t="str">
        <f>IF('S.D.PASTE SHEET'!T1891="","",'S.D.PASTE SHEET'!T1891)</f>
        <v/>
      </c>
      <c s="72" t="str">
        <f>IF('S.D.PASTE SHEET'!U1891="","",'S.D.PASTE SHEET'!U1891)</f>
        <v/>
      </c>
      <c s="72" t="str">
        <f>IF('S.D.PASTE SHEET'!V1891="","",'S.D.PASTE SHEET'!V1891)</f>
        <v/>
      </c>
      <c s="72" t="str">
        <f>IF('S.D.PASTE SHEET'!W1891="","",'S.D.PASTE SHEET'!W1891)</f>
        <v/>
      </c>
      <c s="72" t="str">
        <f>IF('S.D.PASTE SHEET'!X1891="","",'S.D.PASTE SHEET'!X1891)</f>
        <v/>
      </c>
      <c s="72" t="str">
        <f>IF('S.D.PASTE SHEET'!Y1891="","",'S.D.PASTE SHEET'!Y1891)</f>
        <v/>
      </c>
      <c s="72" t="str">
        <f>IF('S.D.PASTE SHEET'!Z1891="","",'S.D.PASTE SHEET'!Z1891)</f>
        <v/>
      </c>
      <c s="72" t="str">
        <f>IF('S.D.PASTE SHEET'!AA1891="","",'S.D.PASTE SHEET'!AA1891)</f>
        <v/>
      </c>
      <c s="72" t="str">
        <f>IF('S.D.PASTE SHEET'!AB1891="","",'S.D.PASTE SHEET'!AB1891)</f>
        <v/>
      </c>
      <c s="72" t="str">
        <f>IF('S.D.PASTE SHEET'!AC1891="","",'S.D.PASTE SHEET'!AC1891)</f>
        <v/>
      </c>
      <c s="72" t="str">
        <f>IF('S.D.PASTE SHEET'!AD1891="","",'S.D.PASTE SHEET'!AD1891)</f>
        <v/>
      </c>
      <c s="74"/>
      <c s="70" t="str">
        <f>IF(AK1891="","",IF(AK1891&gt;0,COUNT($AG$2:AG1891),""))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IF(BC1891="","",IF(BC1891&gt;0,COUNT($AY$2:AY1891),""))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2" spans="1:157" ht="15.75" customHeight="1">
      <c r="A1892" s="72" t="str">
        <f>IF('S.D.PASTE SHEET'!A1892="","",'S.D.PASTE SHEET'!A1892)</f>
        <v/>
      </c>
      <c s="72" t="str">
        <f>IF('S.D.PASTE SHEET'!B1892="","",'S.D.PASTE SHEET'!B1892)</f>
        <v/>
      </c>
      <c s="72" t="str">
        <f>IF('S.D.PASTE SHEET'!C1892="","",'S.D.PASTE SHEET'!C1892)</f>
        <v/>
      </c>
      <c s="73" t="str">
        <f>IF('S.D.PASTE SHEET'!D1892="","",'S.D.PASTE SHEET'!D1892)</f>
        <v/>
      </c>
      <c s="72" t="str">
        <f>IF('S.D.PASTE SHEET'!E1892="","",UPPER('S.D.PASTE SHEET'!E1892))</f>
        <v/>
      </c>
      <c s="72" t="str">
        <f>IF('S.D.PASTE SHEET'!F1892="","",'S.D.PASTE SHEET'!F1892)</f>
        <v/>
      </c>
      <c s="72" t="str">
        <f>IF('S.D.PASTE SHEET'!G1892="","",UPPER('S.D.PASTE SHEET'!G1892))</f>
        <v/>
      </c>
      <c s="72" t="str">
        <f>IF('S.D.PASTE SHEET'!H1892="","",UPPER('S.D.PASTE SHEET'!H1892))</f>
        <v/>
      </c>
      <c s="72" t="str">
        <f>IF('S.D.PASTE SHEET'!I1892="","",'S.D.PASTE SHEET'!I1892)</f>
        <v/>
      </c>
      <c s="73" t="str">
        <f>IF('S.D.PASTE SHEET'!J1892="","",'S.D.PASTE SHEET'!J1892)</f>
        <v/>
      </c>
      <c s="72" t="str">
        <f>IF('S.D.PASTE SHEET'!K1892="","",'S.D.PASTE SHEET'!K1892)</f>
        <v/>
      </c>
      <c s="72" t="str">
        <f>IF('S.D.PASTE SHEET'!L1892="","",'S.D.PASTE SHEET'!L1892)</f>
        <v/>
      </c>
      <c s="72" t="str">
        <f>IF('S.D.PASTE SHEET'!M1892="","",'S.D.PASTE SHEET'!M1892)</f>
        <v/>
      </c>
      <c s="72" t="str">
        <f>IF('S.D.PASTE SHEET'!N1892="","",'S.D.PASTE SHEET'!N1892)</f>
        <v/>
      </c>
      <c s="72" t="str">
        <f>IF('S.D.PASTE SHEET'!O1892="","",'S.D.PASTE SHEET'!O1892)</f>
        <v/>
      </c>
      <c s="72" t="str">
        <f>IF('S.D.PASTE SHEET'!P1892="","",'S.D.PASTE SHEET'!P1892)</f>
        <v/>
      </c>
      <c s="72" t="str">
        <f>IF('S.D.PASTE SHEET'!Q1892="","",'S.D.PASTE SHEET'!Q1892)</f>
        <v/>
      </c>
      <c s="72" t="str">
        <f>IF('S.D.PASTE SHEET'!R1892="","",'S.D.PASTE SHEET'!R1892)</f>
        <v/>
      </c>
      <c s="72" t="str">
        <f>IF('S.D.PASTE SHEET'!S1892="","",'S.D.PASTE SHEET'!S1892)</f>
        <v/>
      </c>
      <c s="72" t="str">
        <f>IF('S.D.PASTE SHEET'!T1892="","",'S.D.PASTE SHEET'!T1892)</f>
        <v/>
      </c>
      <c s="72" t="str">
        <f>IF('S.D.PASTE SHEET'!U1892="","",'S.D.PASTE SHEET'!U1892)</f>
        <v/>
      </c>
      <c s="72" t="str">
        <f>IF('S.D.PASTE SHEET'!V1892="","",'S.D.PASTE SHEET'!V1892)</f>
        <v/>
      </c>
      <c s="72" t="str">
        <f>IF('S.D.PASTE SHEET'!W1892="","",'S.D.PASTE SHEET'!W1892)</f>
        <v/>
      </c>
      <c s="72" t="str">
        <f>IF('S.D.PASTE SHEET'!X1892="","",'S.D.PASTE SHEET'!X1892)</f>
        <v/>
      </c>
      <c s="72" t="str">
        <f>IF('S.D.PASTE SHEET'!Y1892="","",'S.D.PASTE SHEET'!Y1892)</f>
        <v/>
      </c>
      <c s="72" t="str">
        <f>IF('S.D.PASTE SHEET'!Z1892="","",'S.D.PASTE SHEET'!Z1892)</f>
        <v/>
      </c>
      <c s="72" t="str">
        <f>IF('S.D.PASTE SHEET'!AA1892="","",'S.D.PASTE SHEET'!AA1892)</f>
        <v/>
      </c>
      <c s="72" t="str">
        <f>IF('S.D.PASTE SHEET'!AB1892="","",'S.D.PASTE SHEET'!AB1892)</f>
        <v/>
      </c>
      <c s="72" t="str">
        <f>IF('S.D.PASTE SHEET'!AC1892="","",'S.D.PASTE SHEET'!AC1892)</f>
        <v/>
      </c>
      <c s="72" t="str">
        <f>IF('S.D.PASTE SHEET'!AD1892="","",'S.D.PASTE SHEET'!AD1892)</f>
        <v/>
      </c>
      <c s="74"/>
      <c s="70" t="str">
        <f>IF(AK1892="","",IF(AK1892&gt;0,COUNT($AG$2:AG1892),""))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IF(BC1892="","",IF(BC1892&gt;0,COUNT($AY$2:AY1892),""))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3" spans="1:157" ht="15.75" customHeight="1">
      <c r="A1893" s="72" t="str">
        <f>IF('S.D.PASTE SHEET'!A1893="","",'S.D.PASTE SHEET'!A1893)</f>
        <v/>
      </c>
      <c s="72" t="str">
        <f>IF('S.D.PASTE SHEET'!B1893="","",'S.D.PASTE SHEET'!B1893)</f>
        <v/>
      </c>
      <c s="72" t="str">
        <f>IF('S.D.PASTE SHEET'!C1893="","",'S.D.PASTE SHEET'!C1893)</f>
        <v/>
      </c>
      <c s="73" t="str">
        <f>IF('S.D.PASTE SHEET'!D1893="","",'S.D.PASTE SHEET'!D1893)</f>
        <v/>
      </c>
      <c s="72" t="str">
        <f>IF('S.D.PASTE SHEET'!E1893="","",UPPER('S.D.PASTE SHEET'!E1893))</f>
        <v/>
      </c>
      <c s="72" t="str">
        <f>IF('S.D.PASTE SHEET'!F1893="","",'S.D.PASTE SHEET'!F1893)</f>
        <v/>
      </c>
      <c s="72" t="str">
        <f>IF('S.D.PASTE SHEET'!G1893="","",UPPER('S.D.PASTE SHEET'!G1893))</f>
        <v/>
      </c>
      <c s="72" t="str">
        <f>IF('S.D.PASTE SHEET'!H1893="","",UPPER('S.D.PASTE SHEET'!H1893))</f>
        <v/>
      </c>
      <c s="72" t="str">
        <f>IF('S.D.PASTE SHEET'!I1893="","",'S.D.PASTE SHEET'!I1893)</f>
        <v/>
      </c>
      <c s="73" t="str">
        <f>IF('S.D.PASTE SHEET'!J1893="","",'S.D.PASTE SHEET'!J1893)</f>
        <v/>
      </c>
      <c s="72" t="str">
        <f>IF('S.D.PASTE SHEET'!K1893="","",'S.D.PASTE SHEET'!K1893)</f>
        <v/>
      </c>
      <c s="72" t="str">
        <f>IF('S.D.PASTE SHEET'!L1893="","",'S.D.PASTE SHEET'!L1893)</f>
        <v/>
      </c>
      <c s="72" t="str">
        <f>IF('S.D.PASTE SHEET'!M1893="","",'S.D.PASTE SHEET'!M1893)</f>
        <v/>
      </c>
      <c s="72" t="str">
        <f>IF('S.D.PASTE SHEET'!N1893="","",'S.D.PASTE SHEET'!N1893)</f>
        <v/>
      </c>
      <c s="72" t="str">
        <f>IF('S.D.PASTE SHEET'!O1893="","",'S.D.PASTE SHEET'!O1893)</f>
        <v/>
      </c>
      <c s="72" t="str">
        <f>IF('S.D.PASTE SHEET'!P1893="","",'S.D.PASTE SHEET'!P1893)</f>
        <v/>
      </c>
      <c s="72" t="str">
        <f>IF('S.D.PASTE SHEET'!Q1893="","",'S.D.PASTE SHEET'!Q1893)</f>
        <v/>
      </c>
      <c s="72" t="str">
        <f>IF('S.D.PASTE SHEET'!R1893="","",'S.D.PASTE SHEET'!R1893)</f>
        <v/>
      </c>
      <c s="72" t="str">
        <f>IF('S.D.PASTE SHEET'!S1893="","",'S.D.PASTE SHEET'!S1893)</f>
        <v/>
      </c>
      <c s="72" t="str">
        <f>IF('S.D.PASTE SHEET'!T1893="","",'S.D.PASTE SHEET'!T1893)</f>
        <v/>
      </c>
      <c s="72" t="str">
        <f>IF('S.D.PASTE SHEET'!U1893="","",'S.D.PASTE SHEET'!U1893)</f>
        <v/>
      </c>
      <c s="72" t="str">
        <f>IF('S.D.PASTE SHEET'!V1893="","",'S.D.PASTE SHEET'!V1893)</f>
        <v/>
      </c>
      <c s="72" t="str">
        <f>IF('S.D.PASTE SHEET'!W1893="","",'S.D.PASTE SHEET'!W1893)</f>
        <v/>
      </c>
      <c s="72" t="str">
        <f>IF('S.D.PASTE SHEET'!X1893="","",'S.D.PASTE SHEET'!X1893)</f>
        <v/>
      </c>
      <c s="72" t="str">
        <f>IF('S.D.PASTE SHEET'!Y1893="","",'S.D.PASTE SHEET'!Y1893)</f>
        <v/>
      </c>
      <c s="72" t="str">
        <f>IF('S.D.PASTE SHEET'!Z1893="","",'S.D.PASTE SHEET'!Z1893)</f>
        <v/>
      </c>
      <c s="72" t="str">
        <f>IF('S.D.PASTE SHEET'!AA1893="","",'S.D.PASTE SHEET'!AA1893)</f>
        <v/>
      </c>
      <c s="72" t="str">
        <f>IF('S.D.PASTE SHEET'!AB1893="","",'S.D.PASTE SHEET'!AB1893)</f>
        <v/>
      </c>
      <c s="72" t="str">
        <f>IF('S.D.PASTE SHEET'!AC1893="","",'S.D.PASTE SHEET'!AC1893)</f>
        <v/>
      </c>
      <c s="72" t="str">
        <f>IF('S.D.PASTE SHEET'!AD1893="","",'S.D.PASTE SHEET'!AD1893)</f>
        <v/>
      </c>
      <c s="74"/>
      <c s="70" t="str">
        <f>IF(AK1893="","",IF(AK1893&gt;0,COUNT($AG$2:AG1893),""))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IF(BC1893="","",IF(BC1893&gt;0,COUNT($AY$2:AY1893),""))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4" spans="1:157" ht="15.75" customHeight="1">
      <c r="A1894" s="72" t="str">
        <f>IF('S.D.PASTE SHEET'!A1894="","",'S.D.PASTE SHEET'!A1894)</f>
        <v/>
      </c>
      <c s="72" t="str">
        <f>IF('S.D.PASTE SHEET'!B1894="","",'S.D.PASTE SHEET'!B1894)</f>
        <v/>
      </c>
      <c s="72" t="str">
        <f>IF('S.D.PASTE SHEET'!C1894="","",'S.D.PASTE SHEET'!C1894)</f>
        <v/>
      </c>
      <c s="73" t="str">
        <f>IF('S.D.PASTE SHEET'!D1894="","",'S.D.PASTE SHEET'!D1894)</f>
        <v/>
      </c>
      <c s="72" t="str">
        <f>IF('S.D.PASTE SHEET'!E1894="","",UPPER('S.D.PASTE SHEET'!E1894))</f>
        <v/>
      </c>
      <c s="72" t="str">
        <f>IF('S.D.PASTE SHEET'!F1894="","",'S.D.PASTE SHEET'!F1894)</f>
        <v/>
      </c>
      <c s="72" t="str">
        <f>IF('S.D.PASTE SHEET'!G1894="","",UPPER('S.D.PASTE SHEET'!G1894))</f>
        <v/>
      </c>
      <c s="72" t="str">
        <f>IF('S.D.PASTE SHEET'!H1894="","",UPPER('S.D.PASTE SHEET'!H1894))</f>
        <v/>
      </c>
      <c s="72" t="str">
        <f>IF('S.D.PASTE SHEET'!I1894="","",'S.D.PASTE SHEET'!I1894)</f>
        <v/>
      </c>
      <c s="73" t="str">
        <f>IF('S.D.PASTE SHEET'!J1894="","",'S.D.PASTE SHEET'!J1894)</f>
        <v/>
      </c>
      <c s="72" t="str">
        <f>IF('S.D.PASTE SHEET'!K1894="","",'S.D.PASTE SHEET'!K1894)</f>
        <v/>
      </c>
      <c s="72" t="str">
        <f>IF('S.D.PASTE SHEET'!L1894="","",'S.D.PASTE SHEET'!L1894)</f>
        <v/>
      </c>
      <c s="72" t="str">
        <f>IF('S.D.PASTE SHEET'!M1894="","",'S.D.PASTE SHEET'!M1894)</f>
        <v/>
      </c>
      <c s="72" t="str">
        <f>IF('S.D.PASTE SHEET'!N1894="","",'S.D.PASTE SHEET'!N1894)</f>
        <v/>
      </c>
      <c s="72" t="str">
        <f>IF('S.D.PASTE SHEET'!O1894="","",'S.D.PASTE SHEET'!O1894)</f>
        <v/>
      </c>
      <c s="72" t="str">
        <f>IF('S.D.PASTE SHEET'!P1894="","",'S.D.PASTE SHEET'!P1894)</f>
        <v/>
      </c>
      <c s="72" t="str">
        <f>IF('S.D.PASTE SHEET'!Q1894="","",'S.D.PASTE SHEET'!Q1894)</f>
        <v/>
      </c>
      <c s="72" t="str">
        <f>IF('S.D.PASTE SHEET'!R1894="","",'S.D.PASTE SHEET'!R1894)</f>
        <v/>
      </c>
      <c s="72" t="str">
        <f>IF('S.D.PASTE SHEET'!S1894="","",'S.D.PASTE SHEET'!S1894)</f>
        <v/>
      </c>
      <c s="72" t="str">
        <f>IF('S.D.PASTE SHEET'!T1894="","",'S.D.PASTE SHEET'!T1894)</f>
        <v/>
      </c>
      <c s="72" t="str">
        <f>IF('S.D.PASTE SHEET'!U1894="","",'S.D.PASTE SHEET'!U1894)</f>
        <v/>
      </c>
      <c s="72" t="str">
        <f>IF('S.D.PASTE SHEET'!V1894="","",'S.D.PASTE SHEET'!V1894)</f>
        <v/>
      </c>
      <c s="72" t="str">
        <f>IF('S.D.PASTE SHEET'!W1894="","",'S.D.PASTE SHEET'!W1894)</f>
        <v/>
      </c>
      <c s="72" t="str">
        <f>IF('S.D.PASTE SHEET'!X1894="","",'S.D.PASTE SHEET'!X1894)</f>
        <v/>
      </c>
      <c s="72" t="str">
        <f>IF('S.D.PASTE SHEET'!Y1894="","",'S.D.PASTE SHEET'!Y1894)</f>
        <v/>
      </c>
      <c s="72" t="str">
        <f>IF('S.D.PASTE SHEET'!Z1894="","",'S.D.PASTE SHEET'!Z1894)</f>
        <v/>
      </c>
      <c s="72" t="str">
        <f>IF('S.D.PASTE SHEET'!AA1894="","",'S.D.PASTE SHEET'!AA1894)</f>
        <v/>
      </c>
      <c s="72" t="str">
        <f>IF('S.D.PASTE SHEET'!AB1894="","",'S.D.PASTE SHEET'!AB1894)</f>
        <v/>
      </c>
      <c s="72" t="str">
        <f>IF('S.D.PASTE SHEET'!AC1894="","",'S.D.PASTE SHEET'!AC1894)</f>
        <v/>
      </c>
      <c s="72" t="str">
        <f>IF('S.D.PASTE SHEET'!AD1894="","",'S.D.PASTE SHEET'!AD1894)</f>
        <v/>
      </c>
      <c s="74"/>
      <c s="70" t="str">
        <f>IF(AK1894="","",IF(AK1894&gt;0,COUNT($AG$2:AG1894),""))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IF(BC1894="","",IF(BC1894&gt;0,COUNT($AY$2:AY1894),""))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5" spans="1:157" ht="15.75" customHeight="1">
      <c r="A1895" s="72" t="str">
        <f>IF('S.D.PASTE SHEET'!A1895="","",'S.D.PASTE SHEET'!A1895)</f>
        <v/>
      </c>
      <c s="72" t="str">
        <f>IF('S.D.PASTE SHEET'!B1895="","",'S.D.PASTE SHEET'!B1895)</f>
        <v/>
      </c>
      <c s="72" t="str">
        <f>IF('S.D.PASTE SHEET'!C1895="","",'S.D.PASTE SHEET'!C1895)</f>
        <v/>
      </c>
      <c s="73" t="str">
        <f>IF('S.D.PASTE SHEET'!D1895="","",'S.D.PASTE SHEET'!D1895)</f>
        <v/>
      </c>
      <c s="72" t="str">
        <f>IF('S.D.PASTE SHEET'!E1895="","",UPPER('S.D.PASTE SHEET'!E1895))</f>
        <v/>
      </c>
      <c s="72" t="str">
        <f>IF('S.D.PASTE SHEET'!F1895="","",'S.D.PASTE SHEET'!F1895)</f>
        <v/>
      </c>
      <c s="72" t="str">
        <f>IF('S.D.PASTE SHEET'!G1895="","",UPPER('S.D.PASTE SHEET'!G1895))</f>
        <v/>
      </c>
      <c s="72" t="str">
        <f>IF('S.D.PASTE SHEET'!H1895="","",UPPER('S.D.PASTE SHEET'!H1895))</f>
        <v/>
      </c>
      <c s="72" t="str">
        <f>IF('S.D.PASTE SHEET'!I1895="","",'S.D.PASTE SHEET'!I1895)</f>
        <v/>
      </c>
      <c s="73" t="str">
        <f>IF('S.D.PASTE SHEET'!J1895="","",'S.D.PASTE SHEET'!J1895)</f>
        <v/>
      </c>
      <c s="72" t="str">
        <f>IF('S.D.PASTE SHEET'!K1895="","",'S.D.PASTE SHEET'!K1895)</f>
        <v/>
      </c>
      <c s="72" t="str">
        <f>IF('S.D.PASTE SHEET'!L1895="","",'S.D.PASTE SHEET'!L1895)</f>
        <v/>
      </c>
      <c s="72" t="str">
        <f>IF('S.D.PASTE SHEET'!M1895="","",'S.D.PASTE SHEET'!M1895)</f>
        <v/>
      </c>
      <c s="72" t="str">
        <f>IF('S.D.PASTE SHEET'!N1895="","",'S.D.PASTE SHEET'!N1895)</f>
        <v/>
      </c>
      <c s="72" t="str">
        <f>IF('S.D.PASTE SHEET'!O1895="","",'S.D.PASTE SHEET'!O1895)</f>
        <v/>
      </c>
      <c s="72" t="str">
        <f>IF('S.D.PASTE SHEET'!P1895="","",'S.D.PASTE SHEET'!P1895)</f>
        <v/>
      </c>
      <c s="72" t="str">
        <f>IF('S.D.PASTE SHEET'!Q1895="","",'S.D.PASTE SHEET'!Q1895)</f>
        <v/>
      </c>
      <c s="72" t="str">
        <f>IF('S.D.PASTE SHEET'!R1895="","",'S.D.PASTE SHEET'!R1895)</f>
        <v/>
      </c>
      <c s="72" t="str">
        <f>IF('S.D.PASTE SHEET'!S1895="","",'S.D.PASTE SHEET'!S1895)</f>
        <v/>
      </c>
      <c s="72" t="str">
        <f>IF('S.D.PASTE SHEET'!T1895="","",'S.D.PASTE SHEET'!T1895)</f>
        <v/>
      </c>
      <c s="72" t="str">
        <f>IF('S.D.PASTE SHEET'!U1895="","",'S.D.PASTE SHEET'!U1895)</f>
        <v/>
      </c>
      <c s="72" t="str">
        <f>IF('S.D.PASTE SHEET'!V1895="","",'S.D.PASTE SHEET'!V1895)</f>
        <v/>
      </c>
      <c s="72" t="str">
        <f>IF('S.D.PASTE SHEET'!W1895="","",'S.D.PASTE SHEET'!W1895)</f>
        <v/>
      </c>
      <c s="72" t="str">
        <f>IF('S.D.PASTE SHEET'!X1895="","",'S.D.PASTE SHEET'!X1895)</f>
        <v/>
      </c>
      <c s="72" t="str">
        <f>IF('S.D.PASTE SHEET'!Y1895="","",'S.D.PASTE SHEET'!Y1895)</f>
        <v/>
      </c>
      <c s="72" t="str">
        <f>IF('S.D.PASTE SHEET'!Z1895="","",'S.D.PASTE SHEET'!Z1895)</f>
        <v/>
      </c>
      <c s="72" t="str">
        <f>IF('S.D.PASTE SHEET'!AA1895="","",'S.D.PASTE SHEET'!AA1895)</f>
        <v/>
      </c>
      <c s="72" t="str">
        <f>IF('S.D.PASTE SHEET'!AB1895="","",'S.D.PASTE SHEET'!AB1895)</f>
        <v/>
      </c>
      <c s="72" t="str">
        <f>IF('S.D.PASTE SHEET'!AC1895="","",'S.D.PASTE SHEET'!AC1895)</f>
        <v/>
      </c>
      <c s="72" t="str">
        <f>IF('S.D.PASTE SHEET'!AD1895="","",'S.D.PASTE SHEET'!AD1895)</f>
        <v/>
      </c>
      <c s="74"/>
      <c s="70" t="str">
        <f>IF(AK1895="","",IF(AK1895&gt;0,COUNT($AG$2:AG1895),""))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IF(BC1895="","",IF(BC1895&gt;0,COUNT($AY$2:AY1895),""))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6" spans="1:157" ht="15.75" customHeight="1">
      <c r="A1896" s="72" t="str">
        <f>IF('S.D.PASTE SHEET'!A1896="","",'S.D.PASTE SHEET'!A1896)</f>
        <v/>
      </c>
      <c s="72" t="str">
        <f>IF('S.D.PASTE SHEET'!B1896="","",'S.D.PASTE SHEET'!B1896)</f>
        <v/>
      </c>
      <c s="72" t="str">
        <f>IF('S.D.PASTE SHEET'!C1896="","",'S.D.PASTE SHEET'!C1896)</f>
        <v/>
      </c>
      <c s="73" t="str">
        <f>IF('S.D.PASTE SHEET'!D1896="","",'S.D.PASTE SHEET'!D1896)</f>
        <v/>
      </c>
      <c s="72" t="str">
        <f>IF('S.D.PASTE SHEET'!E1896="","",UPPER('S.D.PASTE SHEET'!E1896))</f>
        <v/>
      </c>
      <c s="72" t="str">
        <f>IF('S.D.PASTE SHEET'!F1896="","",'S.D.PASTE SHEET'!F1896)</f>
        <v/>
      </c>
      <c s="72" t="str">
        <f>IF('S.D.PASTE SHEET'!G1896="","",UPPER('S.D.PASTE SHEET'!G1896))</f>
        <v/>
      </c>
      <c s="72" t="str">
        <f>IF('S.D.PASTE SHEET'!H1896="","",UPPER('S.D.PASTE SHEET'!H1896))</f>
        <v/>
      </c>
      <c s="72" t="str">
        <f>IF('S.D.PASTE SHEET'!I1896="","",'S.D.PASTE SHEET'!I1896)</f>
        <v/>
      </c>
      <c s="73" t="str">
        <f>IF('S.D.PASTE SHEET'!J1896="","",'S.D.PASTE SHEET'!J1896)</f>
        <v/>
      </c>
      <c s="72" t="str">
        <f>IF('S.D.PASTE SHEET'!K1896="","",'S.D.PASTE SHEET'!K1896)</f>
        <v/>
      </c>
      <c s="72" t="str">
        <f>IF('S.D.PASTE SHEET'!L1896="","",'S.D.PASTE SHEET'!L1896)</f>
        <v/>
      </c>
      <c s="72" t="str">
        <f>IF('S.D.PASTE SHEET'!M1896="","",'S.D.PASTE SHEET'!M1896)</f>
        <v/>
      </c>
      <c s="72" t="str">
        <f>IF('S.D.PASTE SHEET'!N1896="","",'S.D.PASTE SHEET'!N1896)</f>
        <v/>
      </c>
      <c s="72" t="str">
        <f>IF('S.D.PASTE SHEET'!O1896="","",'S.D.PASTE SHEET'!O1896)</f>
        <v/>
      </c>
      <c s="72" t="str">
        <f>IF('S.D.PASTE SHEET'!P1896="","",'S.D.PASTE SHEET'!P1896)</f>
        <v/>
      </c>
      <c s="72" t="str">
        <f>IF('S.D.PASTE SHEET'!Q1896="","",'S.D.PASTE SHEET'!Q1896)</f>
        <v/>
      </c>
      <c s="72" t="str">
        <f>IF('S.D.PASTE SHEET'!R1896="","",'S.D.PASTE SHEET'!R1896)</f>
        <v/>
      </c>
      <c s="72" t="str">
        <f>IF('S.D.PASTE SHEET'!S1896="","",'S.D.PASTE SHEET'!S1896)</f>
        <v/>
      </c>
      <c s="72" t="str">
        <f>IF('S.D.PASTE SHEET'!T1896="","",'S.D.PASTE SHEET'!T1896)</f>
        <v/>
      </c>
      <c s="72" t="str">
        <f>IF('S.D.PASTE SHEET'!U1896="","",'S.D.PASTE SHEET'!U1896)</f>
        <v/>
      </c>
      <c s="72" t="str">
        <f>IF('S.D.PASTE SHEET'!V1896="","",'S.D.PASTE SHEET'!V1896)</f>
        <v/>
      </c>
      <c s="72" t="str">
        <f>IF('S.D.PASTE SHEET'!W1896="","",'S.D.PASTE SHEET'!W1896)</f>
        <v/>
      </c>
      <c s="72" t="str">
        <f>IF('S.D.PASTE SHEET'!X1896="","",'S.D.PASTE SHEET'!X1896)</f>
        <v/>
      </c>
      <c s="72" t="str">
        <f>IF('S.D.PASTE SHEET'!Y1896="","",'S.D.PASTE SHEET'!Y1896)</f>
        <v/>
      </c>
      <c s="72" t="str">
        <f>IF('S.D.PASTE SHEET'!Z1896="","",'S.D.PASTE SHEET'!Z1896)</f>
        <v/>
      </c>
      <c s="72" t="str">
        <f>IF('S.D.PASTE SHEET'!AA1896="","",'S.D.PASTE SHEET'!AA1896)</f>
        <v/>
      </c>
      <c s="72" t="str">
        <f>IF('S.D.PASTE SHEET'!AB1896="","",'S.D.PASTE SHEET'!AB1896)</f>
        <v/>
      </c>
      <c s="72" t="str">
        <f>IF('S.D.PASTE SHEET'!AC1896="","",'S.D.PASTE SHEET'!AC1896)</f>
        <v/>
      </c>
      <c s="72" t="str">
        <f>IF('S.D.PASTE SHEET'!AD1896="","",'S.D.PASTE SHEET'!AD1896)</f>
        <v/>
      </c>
      <c s="74"/>
      <c s="70" t="str">
        <f>IF(AK1896="","",IF(AK1896&gt;0,COUNT($AG$2:AG1896),""))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IF(BC1896="","",IF(BC1896&gt;0,COUNT($AY$2:AY1896),""))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7" spans="1:157" ht="15.75" customHeight="1">
      <c r="A1897" s="72" t="str">
        <f>IF('S.D.PASTE SHEET'!A1897="","",'S.D.PASTE SHEET'!A1897)</f>
        <v/>
      </c>
      <c s="72" t="str">
        <f>IF('S.D.PASTE SHEET'!B1897="","",'S.D.PASTE SHEET'!B1897)</f>
        <v/>
      </c>
      <c s="72" t="str">
        <f>IF('S.D.PASTE SHEET'!C1897="","",'S.D.PASTE SHEET'!C1897)</f>
        <v/>
      </c>
      <c s="73" t="str">
        <f>IF('S.D.PASTE SHEET'!D1897="","",'S.D.PASTE SHEET'!D1897)</f>
        <v/>
      </c>
      <c s="72" t="str">
        <f>IF('S.D.PASTE SHEET'!E1897="","",UPPER('S.D.PASTE SHEET'!E1897))</f>
        <v/>
      </c>
      <c s="72" t="str">
        <f>IF('S.D.PASTE SHEET'!F1897="","",'S.D.PASTE SHEET'!F1897)</f>
        <v/>
      </c>
      <c s="72" t="str">
        <f>IF('S.D.PASTE SHEET'!G1897="","",UPPER('S.D.PASTE SHEET'!G1897))</f>
        <v/>
      </c>
      <c s="72" t="str">
        <f>IF('S.D.PASTE SHEET'!H1897="","",UPPER('S.D.PASTE SHEET'!H1897))</f>
        <v/>
      </c>
      <c s="72" t="str">
        <f>IF('S.D.PASTE SHEET'!I1897="","",'S.D.PASTE SHEET'!I1897)</f>
        <v/>
      </c>
      <c s="73" t="str">
        <f>IF('S.D.PASTE SHEET'!J1897="","",'S.D.PASTE SHEET'!J1897)</f>
        <v/>
      </c>
      <c s="72" t="str">
        <f>IF('S.D.PASTE SHEET'!K1897="","",'S.D.PASTE SHEET'!K1897)</f>
        <v/>
      </c>
      <c s="72" t="str">
        <f>IF('S.D.PASTE SHEET'!L1897="","",'S.D.PASTE SHEET'!L1897)</f>
        <v/>
      </c>
      <c s="72" t="str">
        <f>IF('S.D.PASTE SHEET'!M1897="","",'S.D.PASTE SHEET'!M1897)</f>
        <v/>
      </c>
      <c s="72" t="str">
        <f>IF('S.D.PASTE SHEET'!N1897="","",'S.D.PASTE SHEET'!N1897)</f>
        <v/>
      </c>
      <c s="72" t="str">
        <f>IF('S.D.PASTE SHEET'!O1897="","",'S.D.PASTE SHEET'!O1897)</f>
        <v/>
      </c>
      <c s="72" t="str">
        <f>IF('S.D.PASTE SHEET'!P1897="","",'S.D.PASTE SHEET'!P1897)</f>
        <v/>
      </c>
      <c s="72" t="str">
        <f>IF('S.D.PASTE SHEET'!Q1897="","",'S.D.PASTE SHEET'!Q1897)</f>
        <v/>
      </c>
      <c s="72" t="str">
        <f>IF('S.D.PASTE SHEET'!R1897="","",'S.D.PASTE SHEET'!R1897)</f>
        <v/>
      </c>
      <c s="72" t="str">
        <f>IF('S.D.PASTE SHEET'!S1897="","",'S.D.PASTE SHEET'!S1897)</f>
        <v/>
      </c>
      <c s="72" t="str">
        <f>IF('S.D.PASTE SHEET'!T1897="","",'S.D.PASTE SHEET'!T1897)</f>
        <v/>
      </c>
      <c s="72" t="str">
        <f>IF('S.D.PASTE SHEET'!U1897="","",'S.D.PASTE SHEET'!U1897)</f>
        <v/>
      </c>
      <c s="72" t="str">
        <f>IF('S.D.PASTE SHEET'!V1897="","",'S.D.PASTE SHEET'!V1897)</f>
        <v/>
      </c>
      <c s="72" t="str">
        <f>IF('S.D.PASTE SHEET'!W1897="","",'S.D.PASTE SHEET'!W1897)</f>
        <v/>
      </c>
      <c s="72" t="str">
        <f>IF('S.D.PASTE SHEET'!X1897="","",'S.D.PASTE SHEET'!X1897)</f>
        <v/>
      </c>
      <c s="72" t="str">
        <f>IF('S.D.PASTE SHEET'!Y1897="","",'S.D.PASTE SHEET'!Y1897)</f>
        <v/>
      </c>
      <c s="72" t="str">
        <f>IF('S.D.PASTE SHEET'!Z1897="","",'S.D.PASTE SHEET'!Z1897)</f>
        <v/>
      </c>
      <c s="72" t="str">
        <f>IF('S.D.PASTE SHEET'!AA1897="","",'S.D.PASTE SHEET'!AA1897)</f>
        <v/>
      </c>
      <c s="72" t="str">
        <f>IF('S.D.PASTE SHEET'!AB1897="","",'S.D.PASTE SHEET'!AB1897)</f>
        <v/>
      </c>
      <c s="72" t="str">
        <f>IF('S.D.PASTE SHEET'!AC1897="","",'S.D.PASTE SHEET'!AC1897)</f>
        <v/>
      </c>
      <c s="72" t="str">
        <f>IF('S.D.PASTE SHEET'!AD1897="","",'S.D.PASTE SHEET'!AD1897)</f>
        <v/>
      </c>
      <c s="74"/>
      <c s="70" t="str">
        <f>IF(AK1897="","",IF(AK1897&gt;0,COUNT($AG$2:AG1897),""))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IF(BC1897="","",IF(BC1897&gt;0,COUNT($AY$2:AY1897),""))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8" spans="1:157" ht="15.75" customHeight="1">
      <c r="A1898" s="72" t="str">
        <f>IF('S.D.PASTE SHEET'!A1898="","",'S.D.PASTE SHEET'!A1898)</f>
        <v/>
      </c>
      <c s="72" t="str">
        <f>IF('S.D.PASTE SHEET'!B1898="","",'S.D.PASTE SHEET'!B1898)</f>
        <v/>
      </c>
      <c s="72" t="str">
        <f>IF('S.D.PASTE SHEET'!C1898="","",'S.D.PASTE SHEET'!C1898)</f>
        <v/>
      </c>
      <c s="73" t="str">
        <f>IF('S.D.PASTE SHEET'!D1898="","",'S.D.PASTE SHEET'!D1898)</f>
        <v/>
      </c>
      <c s="72" t="str">
        <f>IF('S.D.PASTE SHEET'!E1898="","",UPPER('S.D.PASTE SHEET'!E1898))</f>
        <v/>
      </c>
      <c s="72" t="str">
        <f>IF('S.D.PASTE SHEET'!F1898="","",'S.D.PASTE SHEET'!F1898)</f>
        <v/>
      </c>
      <c s="72" t="str">
        <f>IF('S.D.PASTE SHEET'!G1898="","",UPPER('S.D.PASTE SHEET'!G1898))</f>
        <v/>
      </c>
      <c s="72" t="str">
        <f>IF('S.D.PASTE SHEET'!H1898="","",UPPER('S.D.PASTE SHEET'!H1898))</f>
        <v/>
      </c>
      <c s="72" t="str">
        <f>IF('S.D.PASTE SHEET'!I1898="","",'S.D.PASTE SHEET'!I1898)</f>
        <v/>
      </c>
      <c s="73" t="str">
        <f>IF('S.D.PASTE SHEET'!J1898="","",'S.D.PASTE SHEET'!J1898)</f>
        <v/>
      </c>
      <c s="72" t="str">
        <f>IF('S.D.PASTE SHEET'!K1898="","",'S.D.PASTE SHEET'!K1898)</f>
        <v/>
      </c>
      <c s="72" t="str">
        <f>IF('S.D.PASTE SHEET'!L1898="","",'S.D.PASTE SHEET'!L1898)</f>
        <v/>
      </c>
      <c s="72" t="str">
        <f>IF('S.D.PASTE SHEET'!M1898="","",'S.D.PASTE SHEET'!M1898)</f>
        <v/>
      </c>
      <c s="72" t="str">
        <f>IF('S.D.PASTE SHEET'!N1898="","",'S.D.PASTE SHEET'!N1898)</f>
        <v/>
      </c>
      <c s="72" t="str">
        <f>IF('S.D.PASTE SHEET'!O1898="","",'S.D.PASTE SHEET'!O1898)</f>
        <v/>
      </c>
      <c s="72" t="str">
        <f>IF('S.D.PASTE SHEET'!P1898="","",'S.D.PASTE SHEET'!P1898)</f>
        <v/>
      </c>
      <c s="72" t="str">
        <f>IF('S.D.PASTE SHEET'!Q1898="","",'S.D.PASTE SHEET'!Q1898)</f>
        <v/>
      </c>
      <c s="72" t="str">
        <f>IF('S.D.PASTE SHEET'!R1898="","",'S.D.PASTE SHEET'!R1898)</f>
        <v/>
      </c>
      <c s="72" t="str">
        <f>IF('S.D.PASTE SHEET'!S1898="","",'S.D.PASTE SHEET'!S1898)</f>
        <v/>
      </c>
      <c s="72" t="str">
        <f>IF('S.D.PASTE SHEET'!T1898="","",'S.D.PASTE SHEET'!T1898)</f>
        <v/>
      </c>
      <c s="72" t="str">
        <f>IF('S.D.PASTE SHEET'!U1898="","",'S.D.PASTE SHEET'!U1898)</f>
        <v/>
      </c>
      <c s="72" t="str">
        <f>IF('S.D.PASTE SHEET'!V1898="","",'S.D.PASTE SHEET'!V1898)</f>
        <v/>
      </c>
      <c s="72" t="str">
        <f>IF('S.D.PASTE SHEET'!W1898="","",'S.D.PASTE SHEET'!W1898)</f>
        <v/>
      </c>
      <c s="72" t="str">
        <f>IF('S.D.PASTE SHEET'!X1898="","",'S.D.PASTE SHEET'!X1898)</f>
        <v/>
      </c>
      <c s="72" t="str">
        <f>IF('S.D.PASTE SHEET'!Y1898="","",'S.D.PASTE SHEET'!Y1898)</f>
        <v/>
      </c>
      <c s="72" t="str">
        <f>IF('S.D.PASTE SHEET'!Z1898="","",'S.D.PASTE SHEET'!Z1898)</f>
        <v/>
      </c>
      <c s="72" t="str">
        <f>IF('S.D.PASTE SHEET'!AA1898="","",'S.D.PASTE SHEET'!AA1898)</f>
        <v/>
      </c>
      <c s="72" t="str">
        <f>IF('S.D.PASTE SHEET'!AB1898="","",'S.D.PASTE SHEET'!AB1898)</f>
        <v/>
      </c>
      <c s="72" t="str">
        <f>IF('S.D.PASTE SHEET'!AC1898="","",'S.D.PASTE SHEET'!AC1898)</f>
        <v/>
      </c>
      <c s="72" t="str">
        <f>IF('S.D.PASTE SHEET'!AD1898="","",'S.D.PASTE SHEET'!AD1898)</f>
        <v/>
      </c>
      <c s="74"/>
      <c s="70" t="str">
        <f>IF(AK1898="","",IF(AK1898&gt;0,COUNT($AG$2:AG1898),""))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IF(BC1898="","",IF(BC1898&gt;0,COUNT($AY$2:AY1898),""))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899" spans="1:157" ht="15.75" customHeight="1">
      <c r="A1899" s="72" t="str">
        <f>IF('S.D.PASTE SHEET'!A1899="","",'S.D.PASTE SHEET'!A1899)</f>
        <v/>
      </c>
      <c s="72" t="str">
        <f>IF('S.D.PASTE SHEET'!B1899="","",'S.D.PASTE SHEET'!B1899)</f>
        <v/>
      </c>
      <c s="72" t="str">
        <f>IF('S.D.PASTE SHEET'!C1899="","",'S.D.PASTE SHEET'!C1899)</f>
        <v/>
      </c>
      <c s="73" t="str">
        <f>IF('S.D.PASTE SHEET'!D1899="","",'S.D.PASTE SHEET'!D1899)</f>
        <v/>
      </c>
      <c s="72" t="str">
        <f>IF('S.D.PASTE SHEET'!E1899="","",UPPER('S.D.PASTE SHEET'!E1899))</f>
        <v/>
      </c>
      <c s="72" t="str">
        <f>IF('S.D.PASTE SHEET'!F1899="","",'S.D.PASTE SHEET'!F1899)</f>
        <v/>
      </c>
      <c s="72" t="str">
        <f>IF('S.D.PASTE SHEET'!G1899="","",UPPER('S.D.PASTE SHEET'!G1899))</f>
        <v/>
      </c>
      <c s="72" t="str">
        <f>IF('S.D.PASTE SHEET'!H1899="","",UPPER('S.D.PASTE SHEET'!H1899))</f>
        <v/>
      </c>
      <c s="72" t="str">
        <f>IF('S.D.PASTE SHEET'!I1899="","",'S.D.PASTE SHEET'!I1899)</f>
        <v/>
      </c>
      <c s="73" t="str">
        <f>IF('S.D.PASTE SHEET'!J1899="","",'S.D.PASTE SHEET'!J1899)</f>
        <v/>
      </c>
      <c s="72" t="str">
        <f>IF('S.D.PASTE SHEET'!K1899="","",'S.D.PASTE SHEET'!K1899)</f>
        <v/>
      </c>
      <c s="72" t="str">
        <f>IF('S.D.PASTE SHEET'!L1899="","",'S.D.PASTE SHEET'!L1899)</f>
        <v/>
      </c>
      <c s="72" t="str">
        <f>IF('S.D.PASTE SHEET'!M1899="","",'S.D.PASTE SHEET'!M1899)</f>
        <v/>
      </c>
      <c s="72" t="str">
        <f>IF('S.D.PASTE SHEET'!N1899="","",'S.D.PASTE SHEET'!N1899)</f>
        <v/>
      </c>
      <c s="72" t="str">
        <f>IF('S.D.PASTE SHEET'!O1899="","",'S.D.PASTE SHEET'!O1899)</f>
        <v/>
      </c>
      <c s="72" t="str">
        <f>IF('S.D.PASTE SHEET'!P1899="","",'S.D.PASTE SHEET'!P1899)</f>
        <v/>
      </c>
      <c s="72" t="str">
        <f>IF('S.D.PASTE SHEET'!Q1899="","",'S.D.PASTE SHEET'!Q1899)</f>
        <v/>
      </c>
      <c s="72" t="str">
        <f>IF('S.D.PASTE SHEET'!R1899="","",'S.D.PASTE SHEET'!R1899)</f>
        <v/>
      </c>
      <c s="72" t="str">
        <f>IF('S.D.PASTE SHEET'!S1899="","",'S.D.PASTE SHEET'!S1899)</f>
        <v/>
      </c>
      <c s="72" t="str">
        <f>IF('S.D.PASTE SHEET'!T1899="","",'S.D.PASTE SHEET'!T1899)</f>
        <v/>
      </c>
      <c s="72" t="str">
        <f>IF('S.D.PASTE SHEET'!U1899="","",'S.D.PASTE SHEET'!U1899)</f>
        <v/>
      </c>
      <c s="72" t="str">
        <f>IF('S.D.PASTE SHEET'!V1899="","",'S.D.PASTE SHEET'!V1899)</f>
        <v/>
      </c>
      <c s="72" t="str">
        <f>IF('S.D.PASTE SHEET'!W1899="","",'S.D.PASTE SHEET'!W1899)</f>
        <v/>
      </c>
      <c s="72" t="str">
        <f>IF('S.D.PASTE SHEET'!X1899="","",'S.D.PASTE SHEET'!X1899)</f>
        <v/>
      </c>
      <c s="72" t="str">
        <f>IF('S.D.PASTE SHEET'!Y1899="","",'S.D.PASTE SHEET'!Y1899)</f>
        <v/>
      </c>
      <c s="72" t="str">
        <f>IF('S.D.PASTE SHEET'!Z1899="","",'S.D.PASTE SHEET'!Z1899)</f>
        <v/>
      </c>
      <c s="72" t="str">
        <f>IF('S.D.PASTE SHEET'!AA1899="","",'S.D.PASTE SHEET'!AA1899)</f>
        <v/>
      </c>
      <c s="72" t="str">
        <f>IF('S.D.PASTE SHEET'!AB1899="","",'S.D.PASTE SHEET'!AB1899)</f>
        <v/>
      </c>
      <c s="72" t="str">
        <f>IF('S.D.PASTE SHEET'!AC1899="","",'S.D.PASTE SHEET'!AC1899)</f>
        <v/>
      </c>
      <c s="72" t="str">
        <f>IF('S.D.PASTE SHEET'!AD1899="","",'S.D.PASTE SHEET'!AD1899)</f>
        <v/>
      </c>
      <c s="74"/>
      <c s="70" t="str">
        <f>IF(AK1899="","",IF(AK1899&gt;0,COUNT($AG$2:AG1899),""))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IF(BC1899="","",IF(BC1899&gt;0,COUNT($AY$2:AY1899),""))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0" spans="1:157" ht="15.75" customHeight="1">
      <c r="A1900" s="72" t="str">
        <f>IF('S.D.PASTE SHEET'!A1900="","",'S.D.PASTE SHEET'!A1900)</f>
        <v/>
      </c>
      <c s="72" t="str">
        <f>IF('S.D.PASTE SHEET'!B1900="","",'S.D.PASTE SHEET'!B1900)</f>
        <v/>
      </c>
      <c s="72" t="str">
        <f>IF('S.D.PASTE SHEET'!C1900="","",'S.D.PASTE SHEET'!C1900)</f>
        <v/>
      </c>
      <c s="73" t="str">
        <f>IF('S.D.PASTE SHEET'!D1900="","",'S.D.PASTE SHEET'!D1900)</f>
        <v/>
      </c>
      <c s="72" t="str">
        <f>IF('S.D.PASTE SHEET'!E1900="","",UPPER('S.D.PASTE SHEET'!E1900))</f>
        <v/>
      </c>
      <c s="72" t="str">
        <f>IF('S.D.PASTE SHEET'!F1900="","",'S.D.PASTE SHEET'!F1900)</f>
        <v/>
      </c>
      <c s="72" t="str">
        <f>IF('S.D.PASTE SHEET'!G1900="","",UPPER('S.D.PASTE SHEET'!G1900))</f>
        <v/>
      </c>
      <c s="72" t="str">
        <f>IF('S.D.PASTE SHEET'!H1900="","",UPPER('S.D.PASTE SHEET'!H1900))</f>
        <v/>
      </c>
      <c s="72" t="str">
        <f>IF('S.D.PASTE SHEET'!I1900="","",'S.D.PASTE SHEET'!I1900)</f>
        <v/>
      </c>
      <c s="73" t="str">
        <f>IF('S.D.PASTE SHEET'!J1900="","",'S.D.PASTE SHEET'!J1900)</f>
        <v/>
      </c>
      <c s="72" t="str">
        <f>IF('S.D.PASTE SHEET'!K1900="","",'S.D.PASTE SHEET'!K1900)</f>
        <v/>
      </c>
      <c s="72" t="str">
        <f>IF('S.D.PASTE SHEET'!L1900="","",'S.D.PASTE SHEET'!L1900)</f>
        <v/>
      </c>
      <c s="72" t="str">
        <f>IF('S.D.PASTE SHEET'!M1900="","",'S.D.PASTE SHEET'!M1900)</f>
        <v/>
      </c>
      <c s="72" t="str">
        <f>IF('S.D.PASTE SHEET'!N1900="","",'S.D.PASTE SHEET'!N1900)</f>
        <v/>
      </c>
      <c s="72" t="str">
        <f>IF('S.D.PASTE SHEET'!O1900="","",'S.D.PASTE SHEET'!O1900)</f>
        <v/>
      </c>
      <c s="72" t="str">
        <f>IF('S.D.PASTE SHEET'!P1900="","",'S.D.PASTE SHEET'!P1900)</f>
        <v/>
      </c>
      <c s="72" t="str">
        <f>IF('S.D.PASTE SHEET'!Q1900="","",'S.D.PASTE SHEET'!Q1900)</f>
        <v/>
      </c>
      <c s="72" t="str">
        <f>IF('S.D.PASTE SHEET'!R1900="","",'S.D.PASTE SHEET'!R1900)</f>
        <v/>
      </c>
      <c s="72" t="str">
        <f>IF('S.D.PASTE SHEET'!S1900="","",'S.D.PASTE SHEET'!S1900)</f>
        <v/>
      </c>
      <c s="72" t="str">
        <f>IF('S.D.PASTE SHEET'!T1900="","",'S.D.PASTE SHEET'!T1900)</f>
        <v/>
      </c>
      <c s="72" t="str">
        <f>IF('S.D.PASTE SHEET'!U1900="","",'S.D.PASTE SHEET'!U1900)</f>
        <v/>
      </c>
      <c s="72" t="str">
        <f>IF('S.D.PASTE SHEET'!V1900="","",'S.D.PASTE SHEET'!V1900)</f>
        <v/>
      </c>
      <c s="72" t="str">
        <f>IF('S.D.PASTE SHEET'!W1900="","",'S.D.PASTE SHEET'!W1900)</f>
        <v/>
      </c>
      <c s="72" t="str">
        <f>IF('S.D.PASTE SHEET'!X1900="","",'S.D.PASTE SHEET'!X1900)</f>
        <v/>
      </c>
      <c s="72" t="str">
        <f>IF('S.D.PASTE SHEET'!Y1900="","",'S.D.PASTE SHEET'!Y1900)</f>
        <v/>
      </c>
      <c s="72" t="str">
        <f>IF('S.D.PASTE SHEET'!Z1900="","",'S.D.PASTE SHEET'!Z1900)</f>
        <v/>
      </c>
      <c s="72" t="str">
        <f>IF('S.D.PASTE SHEET'!AA1900="","",'S.D.PASTE SHEET'!AA1900)</f>
        <v/>
      </c>
      <c s="72" t="str">
        <f>IF('S.D.PASTE SHEET'!AB1900="","",'S.D.PASTE SHEET'!AB1900)</f>
        <v/>
      </c>
      <c s="72" t="str">
        <f>IF('S.D.PASTE SHEET'!AC1900="","",'S.D.PASTE SHEET'!AC1900)</f>
        <v/>
      </c>
      <c s="72" t="str">
        <f>IF('S.D.PASTE SHEET'!AD1900="","",'S.D.PASTE SHEET'!AD1900)</f>
        <v/>
      </c>
      <c s="74"/>
      <c s="70" t="str">
        <f>IF(AK1900="","",IF(AK1900&gt;0,COUNT($AG$2:AG1900),""))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IF(BC1900="","",IF(BC1900&gt;0,COUNT($AY$2:AY1900),""))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1" spans="1:157" ht="15.75" customHeight="1">
      <c r="A1901" s="72" t="str">
        <f>IF('S.D.PASTE SHEET'!A1901="","",'S.D.PASTE SHEET'!A1901)</f>
        <v/>
      </c>
      <c s="72" t="str">
        <f>IF('S.D.PASTE SHEET'!B1901="","",'S.D.PASTE SHEET'!B1901)</f>
        <v/>
      </c>
      <c s="72" t="str">
        <f>IF('S.D.PASTE SHEET'!C1901="","",'S.D.PASTE SHEET'!C1901)</f>
        <v/>
      </c>
      <c s="73" t="str">
        <f>IF('S.D.PASTE SHEET'!D1901="","",'S.D.PASTE SHEET'!D1901)</f>
        <v/>
      </c>
      <c s="72" t="str">
        <f>IF('S.D.PASTE SHEET'!E1901="","",UPPER('S.D.PASTE SHEET'!E1901))</f>
        <v/>
      </c>
      <c s="72" t="str">
        <f>IF('S.D.PASTE SHEET'!F1901="","",'S.D.PASTE SHEET'!F1901)</f>
        <v/>
      </c>
      <c s="72" t="str">
        <f>IF('S.D.PASTE SHEET'!G1901="","",UPPER('S.D.PASTE SHEET'!G1901))</f>
        <v/>
      </c>
      <c s="72" t="str">
        <f>IF('S.D.PASTE SHEET'!H1901="","",UPPER('S.D.PASTE SHEET'!H1901))</f>
        <v/>
      </c>
      <c s="72" t="str">
        <f>IF('S.D.PASTE SHEET'!I1901="","",'S.D.PASTE SHEET'!I1901)</f>
        <v/>
      </c>
      <c s="73" t="str">
        <f>IF('S.D.PASTE SHEET'!J1901="","",'S.D.PASTE SHEET'!J1901)</f>
        <v/>
      </c>
      <c s="72" t="str">
        <f>IF('S.D.PASTE SHEET'!K1901="","",'S.D.PASTE SHEET'!K1901)</f>
        <v/>
      </c>
      <c s="72" t="str">
        <f>IF('S.D.PASTE SHEET'!L1901="","",'S.D.PASTE SHEET'!L1901)</f>
        <v/>
      </c>
      <c s="72" t="str">
        <f>IF('S.D.PASTE SHEET'!M1901="","",'S.D.PASTE SHEET'!M1901)</f>
        <v/>
      </c>
      <c s="72" t="str">
        <f>IF('S.D.PASTE SHEET'!N1901="","",'S.D.PASTE SHEET'!N1901)</f>
        <v/>
      </c>
      <c s="72" t="str">
        <f>IF('S.D.PASTE SHEET'!O1901="","",'S.D.PASTE SHEET'!O1901)</f>
        <v/>
      </c>
      <c s="72" t="str">
        <f>IF('S.D.PASTE SHEET'!P1901="","",'S.D.PASTE SHEET'!P1901)</f>
        <v/>
      </c>
      <c s="72" t="str">
        <f>IF('S.D.PASTE SHEET'!Q1901="","",'S.D.PASTE SHEET'!Q1901)</f>
        <v/>
      </c>
      <c s="72" t="str">
        <f>IF('S.D.PASTE SHEET'!R1901="","",'S.D.PASTE SHEET'!R1901)</f>
        <v/>
      </c>
      <c s="72" t="str">
        <f>IF('S.D.PASTE SHEET'!S1901="","",'S.D.PASTE SHEET'!S1901)</f>
        <v/>
      </c>
      <c s="72" t="str">
        <f>IF('S.D.PASTE SHEET'!T1901="","",'S.D.PASTE SHEET'!T1901)</f>
        <v/>
      </c>
      <c s="72" t="str">
        <f>IF('S.D.PASTE SHEET'!U1901="","",'S.D.PASTE SHEET'!U1901)</f>
        <v/>
      </c>
      <c s="72" t="str">
        <f>IF('S.D.PASTE SHEET'!V1901="","",'S.D.PASTE SHEET'!V1901)</f>
        <v/>
      </c>
      <c s="72" t="str">
        <f>IF('S.D.PASTE SHEET'!W1901="","",'S.D.PASTE SHEET'!W1901)</f>
        <v/>
      </c>
      <c s="72" t="str">
        <f>IF('S.D.PASTE SHEET'!X1901="","",'S.D.PASTE SHEET'!X1901)</f>
        <v/>
      </c>
      <c s="72" t="str">
        <f>IF('S.D.PASTE SHEET'!Y1901="","",'S.D.PASTE SHEET'!Y1901)</f>
        <v/>
      </c>
      <c s="72" t="str">
        <f>IF('S.D.PASTE SHEET'!Z1901="","",'S.D.PASTE SHEET'!Z1901)</f>
        <v/>
      </c>
      <c s="72" t="str">
        <f>IF('S.D.PASTE SHEET'!AA1901="","",'S.D.PASTE SHEET'!AA1901)</f>
        <v/>
      </c>
      <c s="72" t="str">
        <f>IF('S.D.PASTE SHEET'!AB1901="","",'S.D.PASTE SHEET'!AB1901)</f>
        <v/>
      </c>
      <c s="72" t="str">
        <f>IF('S.D.PASTE SHEET'!AC1901="","",'S.D.PASTE SHEET'!AC1901)</f>
        <v/>
      </c>
      <c s="72" t="str">
        <f>IF('S.D.PASTE SHEET'!AD1901="","",'S.D.PASTE SHEET'!AD1901)</f>
        <v/>
      </c>
      <c s="74"/>
      <c s="70" t="str">
        <f>IF(AK1901="","",IF(AK1901&gt;0,COUNT($AG$2:AG1901),""))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IF(BC1901="","",IF(BC1901&gt;0,COUNT($AY$2:AY1901),""))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2" spans="1:157" ht="15.75" customHeight="1">
      <c r="A1902" s="72" t="str">
        <f>IF('S.D.PASTE SHEET'!A1902="","",'S.D.PASTE SHEET'!A1902)</f>
        <v/>
      </c>
      <c s="72" t="str">
        <f>IF('S.D.PASTE SHEET'!B1902="","",'S.D.PASTE SHEET'!B1902)</f>
        <v/>
      </c>
      <c s="72" t="str">
        <f>IF('S.D.PASTE SHEET'!C1902="","",'S.D.PASTE SHEET'!C1902)</f>
        <v/>
      </c>
      <c s="73" t="str">
        <f>IF('S.D.PASTE SHEET'!D1902="","",'S.D.PASTE SHEET'!D1902)</f>
        <v/>
      </c>
      <c s="72" t="str">
        <f>IF('S.D.PASTE SHEET'!E1902="","",UPPER('S.D.PASTE SHEET'!E1902))</f>
        <v/>
      </c>
      <c s="72" t="str">
        <f>IF('S.D.PASTE SHEET'!F1902="","",'S.D.PASTE SHEET'!F1902)</f>
        <v/>
      </c>
      <c s="72" t="str">
        <f>IF('S.D.PASTE SHEET'!G1902="","",UPPER('S.D.PASTE SHEET'!G1902))</f>
        <v/>
      </c>
      <c s="72" t="str">
        <f>IF('S.D.PASTE SHEET'!H1902="","",UPPER('S.D.PASTE SHEET'!H1902))</f>
        <v/>
      </c>
      <c s="72" t="str">
        <f>IF('S.D.PASTE SHEET'!I1902="","",'S.D.PASTE SHEET'!I1902)</f>
        <v/>
      </c>
      <c s="73" t="str">
        <f>IF('S.D.PASTE SHEET'!J1902="","",'S.D.PASTE SHEET'!J1902)</f>
        <v/>
      </c>
      <c s="72" t="str">
        <f>IF('S.D.PASTE SHEET'!K1902="","",'S.D.PASTE SHEET'!K1902)</f>
        <v/>
      </c>
      <c s="72" t="str">
        <f>IF('S.D.PASTE SHEET'!L1902="","",'S.D.PASTE SHEET'!L1902)</f>
        <v/>
      </c>
      <c s="72" t="str">
        <f>IF('S.D.PASTE SHEET'!M1902="","",'S.D.PASTE SHEET'!M1902)</f>
        <v/>
      </c>
      <c s="72" t="str">
        <f>IF('S.D.PASTE SHEET'!N1902="","",'S.D.PASTE SHEET'!N1902)</f>
        <v/>
      </c>
      <c s="72" t="str">
        <f>IF('S.D.PASTE SHEET'!O1902="","",'S.D.PASTE SHEET'!O1902)</f>
        <v/>
      </c>
      <c s="72" t="str">
        <f>IF('S.D.PASTE SHEET'!P1902="","",'S.D.PASTE SHEET'!P1902)</f>
        <v/>
      </c>
      <c s="72" t="str">
        <f>IF('S.D.PASTE SHEET'!Q1902="","",'S.D.PASTE SHEET'!Q1902)</f>
        <v/>
      </c>
      <c s="72" t="str">
        <f>IF('S.D.PASTE SHEET'!R1902="","",'S.D.PASTE SHEET'!R1902)</f>
        <v/>
      </c>
      <c s="72" t="str">
        <f>IF('S.D.PASTE SHEET'!S1902="","",'S.D.PASTE SHEET'!S1902)</f>
        <v/>
      </c>
      <c s="72" t="str">
        <f>IF('S.D.PASTE SHEET'!T1902="","",'S.D.PASTE SHEET'!T1902)</f>
        <v/>
      </c>
      <c s="72" t="str">
        <f>IF('S.D.PASTE SHEET'!U1902="","",'S.D.PASTE SHEET'!U1902)</f>
        <v/>
      </c>
      <c s="72" t="str">
        <f>IF('S.D.PASTE SHEET'!V1902="","",'S.D.PASTE SHEET'!V1902)</f>
        <v/>
      </c>
      <c s="72" t="str">
        <f>IF('S.D.PASTE SHEET'!W1902="","",'S.D.PASTE SHEET'!W1902)</f>
        <v/>
      </c>
      <c s="72" t="str">
        <f>IF('S.D.PASTE SHEET'!X1902="","",'S.D.PASTE SHEET'!X1902)</f>
        <v/>
      </c>
      <c s="72" t="str">
        <f>IF('S.D.PASTE SHEET'!Y1902="","",'S.D.PASTE SHEET'!Y1902)</f>
        <v/>
      </c>
      <c s="72" t="str">
        <f>IF('S.D.PASTE SHEET'!Z1902="","",'S.D.PASTE SHEET'!Z1902)</f>
        <v/>
      </c>
      <c s="72" t="str">
        <f>IF('S.D.PASTE SHEET'!AA1902="","",'S.D.PASTE SHEET'!AA1902)</f>
        <v/>
      </c>
      <c s="72" t="str">
        <f>IF('S.D.PASTE SHEET'!AB1902="","",'S.D.PASTE SHEET'!AB1902)</f>
        <v/>
      </c>
      <c s="72" t="str">
        <f>IF('S.D.PASTE SHEET'!AC1902="","",'S.D.PASTE SHEET'!AC1902)</f>
        <v/>
      </c>
      <c s="72" t="str">
        <f>IF('S.D.PASTE SHEET'!AD1902="","",'S.D.PASTE SHEET'!AD1902)</f>
        <v/>
      </c>
      <c s="74"/>
      <c s="70" t="str">
        <f>IF(AK1902="","",IF(AK1902&gt;0,COUNT($AG$2:AG1902),""))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IF(BC1902="","",IF(BC1902&gt;0,COUNT($AY$2:AY1902),""))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3" spans="1:157" ht="15.75" customHeight="1">
      <c r="A1903" s="72" t="str">
        <f>IF('S.D.PASTE SHEET'!A1903="","",'S.D.PASTE SHEET'!A1903)</f>
        <v/>
      </c>
      <c s="72" t="str">
        <f>IF('S.D.PASTE SHEET'!B1903="","",'S.D.PASTE SHEET'!B1903)</f>
        <v/>
      </c>
      <c s="72" t="str">
        <f>IF('S.D.PASTE SHEET'!C1903="","",'S.D.PASTE SHEET'!C1903)</f>
        <v/>
      </c>
      <c s="73" t="str">
        <f>IF('S.D.PASTE SHEET'!D1903="","",'S.D.PASTE SHEET'!D1903)</f>
        <v/>
      </c>
      <c s="72" t="str">
        <f>IF('S.D.PASTE SHEET'!E1903="","",UPPER('S.D.PASTE SHEET'!E1903))</f>
        <v/>
      </c>
      <c s="72" t="str">
        <f>IF('S.D.PASTE SHEET'!F1903="","",'S.D.PASTE SHEET'!F1903)</f>
        <v/>
      </c>
      <c s="72" t="str">
        <f>IF('S.D.PASTE SHEET'!G1903="","",UPPER('S.D.PASTE SHEET'!G1903))</f>
        <v/>
      </c>
      <c s="72" t="str">
        <f>IF('S.D.PASTE SHEET'!H1903="","",UPPER('S.D.PASTE SHEET'!H1903))</f>
        <v/>
      </c>
      <c s="72" t="str">
        <f>IF('S.D.PASTE SHEET'!I1903="","",'S.D.PASTE SHEET'!I1903)</f>
        <v/>
      </c>
      <c s="73" t="str">
        <f>IF('S.D.PASTE SHEET'!J1903="","",'S.D.PASTE SHEET'!J1903)</f>
        <v/>
      </c>
      <c s="72" t="str">
        <f>IF('S.D.PASTE SHEET'!K1903="","",'S.D.PASTE SHEET'!K1903)</f>
        <v/>
      </c>
      <c s="72" t="str">
        <f>IF('S.D.PASTE SHEET'!L1903="","",'S.D.PASTE SHEET'!L1903)</f>
        <v/>
      </c>
      <c s="72" t="str">
        <f>IF('S.D.PASTE SHEET'!M1903="","",'S.D.PASTE SHEET'!M1903)</f>
        <v/>
      </c>
      <c s="72" t="str">
        <f>IF('S.D.PASTE SHEET'!N1903="","",'S.D.PASTE SHEET'!N1903)</f>
        <v/>
      </c>
      <c s="72" t="str">
        <f>IF('S.D.PASTE SHEET'!O1903="","",'S.D.PASTE SHEET'!O1903)</f>
        <v/>
      </c>
      <c s="72" t="str">
        <f>IF('S.D.PASTE SHEET'!P1903="","",'S.D.PASTE SHEET'!P1903)</f>
        <v/>
      </c>
      <c s="72" t="str">
        <f>IF('S.D.PASTE SHEET'!Q1903="","",'S.D.PASTE SHEET'!Q1903)</f>
        <v/>
      </c>
      <c s="72" t="str">
        <f>IF('S.D.PASTE SHEET'!R1903="","",'S.D.PASTE SHEET'!R1903)</f>
        <v/>
      </c>
      <c s="72" t="str">
        <f>IF('S.D.PASTE SHEET'!S1903="","",'S.D.PASTE SHEET'!S1903)</f>
        <v/>
      </c>
      <c s="72" t="str">
        <f>IF('S.D.PASTE SHEET'!T1903="","",'S.D.PASTE SHEET'!T1903)</f>
        <v/>
      </c>
      <c s="72" t="str">
        <f>IF('S.D.PASTE SHEET'!U1903="","",'S.D.PASTE SHEET'!U1903)</f>
        <v/>
      </c>
      <c s="72" t="str">
        <f>IF('S.D.PASTE SHEET'!V1903="","",'S.D.PASTE SHEET'!V1903)</f>
        <v/>
      </c>
      <c s="72" t="str">
        <f>IF('S.D.PASTE SHEET'!W1903="","",'S.D.PASTE SHEET'!W1903)</f>
        <v/>
      </c>
      <c s="72" t="str">
        <f>IF('S.D.PASTE SHEET'!X1903="","",'S.D.PASTE SHEET'!X1903)</f>
        <v/>
      </c>
      <c s="72" t="str">
        <f>IF('S.D.PASTE SHEET'!Y1903="","",'S.D.PASTE SHEET'!Y1903)</f>
        <v/>
      </c>
      <c s="72" t="str">
        <f>IF('S.D.PASTE SHEET'!Z1903="","",'S.D.PASTE SHEET'!Z1903)</f>
        <v/>
      </c>
      <c s="72" t="str">
        <f>IF('S.D.PASTE SHEET'!AA1903="","",'S.D.PASTE SHEET'!AA1903)</f>
        <v/>
      </c>
      <c s="72" t="str">
        <f>IF('S.D.PASTE SHEET'!AB1903="","",'S.D.PASTE SHEET'!AB1903)</f>
        <v/>
      </c>
      <c s="72" t="str">
        <f>IF('S.D.PASTE SHEET'!AC1903="","",'S.D.PASTE SHEET'!AC1903)</f>
        <v/>
      </c>
      <c s="72" t="str">
        <f>IF('S.D.PASTE SHEET'!AD1903="","",'S.D.PASTE SHEET'!AD1903)</f>
        <v/>
      </c>
      <c s="74"/>
      <c s="70" t="str">
        <f>IF(AK1903="","",IF(AK1903&gt;0,COUNT($AG$2:AG1903),""))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IF(BC1903="","",IF(BC1903&gt;0,COUNT($AY$2:AY1903),""))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4" spans="1:157" ht="15.75" customHeight="1">
      <c r="A1904" s="72" t="str">
        <f>IF('S.D.PASTE SHEET'!A1904="","",'S.D.PASTE SHEET'!A1904)</f>
        <v/>
      </c>
      <c s="72" t="str">
        <f>IF('S.D.PASTE SHEET'!B1904="","",'S.D.PASTE SHEET'!B1904)</f>
        <v/>
      </c>
      <c s="72" t="str">
        <f>IF('S.D.PASTE SHEET'!C1904="","",'S.D.PASTE SHEET'!C1904)</f>
        <v/>
      </c>
      <c s="73" t="str">
        <f>IF('S.D.PASTE SHEET'!D1904="","",'S.D.PASTE SHEET'!D1904)</f>
        <v/>
      </c>
      <c s="72" t="str">
        <f>IF('S.D.PASTE SHEET'!E1904="","",UPPER('S.D.PASTE SHEET'!E1904))</f>
        <v/>
      </c>
      <c s="72" t="str">
        <f>IF('S.D.PASTE SHEET'!F1904="","",'S.D.PASTE SHEET'!F1904)</f>
        <v/>
      </c>
      <c s="72" t="str">
        <f>IF('S.D.PASTE SHEET'!G1904="","",UPPER('S.D.PASTE SHEET'!G1904))</f>
        <v/>
      </c>
      <c s="72" t="str">
        <f>IF('S.D.PASTE SHEET'!H1904="","",UPPER('S.D.PASTE SHEET'!H1904))</f>
        <v/>
      </c>
      <c s="72" t="str">
        <f>IF('S.D.PASTE SHEET'!I1904="","",'S.D.PASTE SHEET'!I1904)</f>
        <v/>
      </c>
      <c s="73" t="str">
        <f>IF('S.D.PASTE SHEET'!J1904="","",'S.D.PASTE SHEET'!J1904)</f>
        <v/>
      </c>
      <c s="72" t="str">
        <f>IF('S.D.PASTE SHEET'!K1904="","",'S.D.PASTE SHEET'!K1904)</f>
        <v/>
      </c>
      <c s="72" t="str">
        <f>IF('S.D.PASTE SHEET'!L1904="","",'S.D.PASTE SHEET'!L1904)</f>
        <v/>
      </c>
      <c s="72" t="str">
        <f>IF('S.D.PASTE SHEET'!M1904="","",'S.D.PASTE SHEET'!M1904)</f>
        <v/>
      </c>
      <c s="72" t="str">
        <f>IF('S.D.PASTE SHEET'!N1904="","",'S.D.PASTE SHEET'!N1904)</f>
        <v/>
      </c>
      <c s="72" t="str">
        <f>IF('S.D.PASTE SHEET'!O1904="","",'S.D.PASTE SHEET'!O1904)</f>
        <v/>
      </c>
      <c s="72" t="str">
        <f>IF('S.D.PASTE SHEET'!P1904="","",'S.D.PASTE SHEET'!P1904)</f>
        <v/>
      </c>
      <c s="72" t="str">
        <f>IF('S.D.PASTE SHEET'!Q1904="","",'S.D.PASTE SHEET'!Q1904)</f>
        <v/>
      </c>
      <c s="72" t="str">
        <f>IF('S.D.PASTE SHEET'!R1904="","",'S.D.PASTE SHEET'!R1904)</f>
        <v/>
      </c>
      <c s="72" t="str">
        <f>IF('S.D.PASTE SHEET'!S1904="","",'S.D.PASTE SHEET'!S1904)</f>
        <v/>
      </c>
      <c s="72" t="str">
        <f>IF('S.D.PASTE SHEET'!T1904="","",'S.D.PASTE SHEET'!T1904)</f>
        <v/>
      </c>
      <c s="72" t="str">
        <f>IF('S.D.PASTE SHEET'!U1904="","",'S.D.PASTE SHEET'!U1904)</f>
        <v/>
      </c>
      <c s="72" t="str">
        <f>IF('S.D.PASTE SHEET'!V1904="","",'S.D.PASTE SHEET'!V1904)</f>
        <v/>
      </c>
      <c s="72" t="str">
        <f>IF('S.D.PASTE SHEET'!W1904="","",'S.D.PASTE SHEET'!W1904)</f>
        <v/>
      </c>
      <c s="72" t="str">
        <f>IF('S.D.PASTE SHEET'!X1904="","",'S.D.PASTE SHEET'!X1904)</f>
        <v/>
      </c>
      <c s="72" t="str">
        <f>IF('S.D.PASTE SHEET'!Y1904="","",'S.D.PASTE SHEET'!Y1904)</f>
        <v/>
      </c>
      <c s="72" t="str">
        <f>IF('S.D.PASTE SHEET'!Z1904="","",'S.D.PASTE SHEET'!Z1904)</f>
        <v/>
      </c>
      <c s="72" t="str">
        <f>IF('S.D.PASTE SHEET'!AA1904="","",'S.D.PASTE SHEET'!AA1904)</f>
        <v/>
      </c>
      <c s="72" t="str">
        <f>IF('S.D.PASTE SHEET'!AB1904="","",'S.D.PASTE SHEET'!AB1904)</f>
        <v/>
      </c>
      <c s="72" t="str">
        <f>IF('S.D.PASTE SHEET'!AC1904="","",'S.D.PASTE SHEET'!AC1904)</f>
        <v/>
      </c>
      <c s="72" t="str">
        <f>IF('S.D.PASTE SHEET'!AD1904="","",'S.D.PASTE SHEET'!AD1904)</f>
        <v/>
      </c>
      <c s="74"/>
      <c s="70" t="str">
        <f>IF(AK1904="","",IF(AK1904&gt;0,COUNT($AG$2:AG1904),""))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IF(BC1904="","",IF(BC1904&gt;0,COUNT($AY$2:AY1904),""))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5" spans="1:157" ht="15.75" customHeight="1">
      <c r="A1905" s="72" t="str">
        <f>IF('S.D.PASTE SHEET'!A1905="","",'S.D.PASTE SHEET'!A1905)</f>
        <v/>
      </c>
      <c s="72" t="str">
        <f>IF('S.D.PASTE SHEET'!B1905="","",'S.D.PASTE SHEET'!B1905)</f>
        <v/>
      </c>
      <c s="72" t="str">
        <f>IF('S.D.PASTE SHEET'!C1905="","",'S.D.PASTE SHEET'!C1905)</f>
        <v/>
      </c>
      <c s="73" t="str">
        <f>IF('S.D.PASTE SHEET'!D1905="","",'S.D.PASTE SHEET'!D1905)</f>
        <v/>
      </c>
      <c s="72" t="str">
        <f>IF('S.D.PASTE SHEET'!E1905="","",UPPER('S.D.PASTE SHEET'!E1905))</f>
        <v/>
      </c>
      <c s="72" t="str">
        <f>IF('S.D.PASTE SHEET'!F1905="","",'S.D.PASTE SHEET'!F1905)</f>
        <v/>
      </c>
      <c s="72" t="str">
        <f>IF('S.D.PASTE SHEET'!G1905="","",UPPER('S.D.PASTE SHEET'!G1905))</f>
        <v/>
      </c>
      <c s="72" t="str">
        <f>IF('S.D.PASTE SHEET'!H1905="","",UPPER('S.D.PASTE SHEET'!H1905))</f>
        <v/>
      </c>
      <c s="72" t="str">
        <f>IF('S.D.PASTE SHEET'!I1905="","",'S.D.PASTE SHEET'!I1905)</f>
        <v/>
      </c>
      <c s="73" t="str">
        <f>IF('S.D.PASTE SHEET'!J1905="","",'S.D.PASTE SHEET'!J1905)</f>
        <v/>
      </c>
      <c s="72" t="str">
        <f>IF('S.D.PASTE SHEET'!K1905="","",'S.D.PASTE SHEET'!K1905)</f>
        <v/>
      </c>
      <c s="72" t="str">
        <f>IF('S.D.PASTE SHEET'!L1905="","",'S.D.PASTE SHEET'!L1905)</f>
        <v/>
      </c>
      <c s="72" t="str">
        <f>IF('S.D.PASTE SHEET'!M1905="","",'S.D.PASTE SHEET'!M1905)</f>
        <v/>
      </c>
      <c s="72" t="str">
        <f>IF('S.D.PASTE SHEET'!N1905="","",'S.D.PASTE SHEET'!N1905)</f>
        <v/>
      </c>
      <c s="72" t="str">
        <f>IF('S.D.PASTE SHEET'!O1905="","",'S.D.PASTE SHEET'!O1905)</f>
        <v/>
      </c>
      <c s="72" t="str">
        <f>IF('S.D.PASTE SHEET'!P1905="","",'S.D.PASTE SHEET'!P1905)</f>
        <v/>
      </c>
      <c s="72" t="str">
        <f>IF('S.D.PASTE SHEET'!Q1905="","",'S.D.PASTE SHEET'!Q1905)</f>
        <v/>
      </c>
      <c s="72" t="str">
        <f>IF('S.D.PASTE SHEET'!R1905="","",'S.D.PASTE SHEET'!R1905)</f>
        <v/>
      </c>
      <c s="72" t="str">
        <f>IF('S.D.PASTE SHEET'!S1905="","",'S.D.PASTE SHEET'!S1905)</f>
        <v/>
      </c>
      <c s="72" t="str">
        <f>IF('S.D.PASTE SHEET'!T1905="","",'S.D.PASTE SHEET'!T1905)</f>
        <v/>
      </c>
      <c s="72" t="str">
        <f>IF('S.D.PASTE SHEET'!U1905="","",'S.D.PASTE SHEET'!U1905)</f>
        <v/>
      </c>
      <c s="72" t="str">
        <f>IF('S.D.PASTE SHEET'!V1905="","",'S.D.PASTE SHEET'!V1905)</f>
        <v/>
      </c>
      <c s="72" t="str">
        <f>IF('S.D.PASTE SHEET'!W1905="","",'S.D.PASTE SHEET'!W1905)</f>
        <v/>
      </c>
      <c s="72" t="str">
        <f>IF('S.D.PASTE SHEET'!X1905="","",'S.D.PASTE SHEET'!X1905)</f>
        <v/>
      </c>
      <c s="72" t="str">
        <f>IF('S.D.PASTE SHEET'!Y1905="","",'S.D.PASTE SHEET'!Y1905)</f>
        <v/>
      </c>
      <c s="72" t="str">
        <f>IF('S.D.PASTE SHEET'!Z1905="","",'S.D.PASTE SHEET'!Z1905)</f>
        <v/>
      </c>
      <c s="72" t="str">
        <f>IF('S.D.PASTE SHEET'!AA1905="","",'S.D.PASTE SHEET'!AA1905)</f>
        <v/>
      </c>
      <c s="72" t="str">
        <f>IF('S.D.PASTE SHEET'!AB1905="","",'S.D.PASTE SHEET'!AB1905)</f>
        <v/>
      </c>
      <c s="72" t="str">
        <f>IF('S.D.PASTE SHEET'!AC1905="","",'S.D.PASTE SHEET'!AC1905)</f>
        <v/>
      </c>
      <c s="72" t="str">
        <f>IF('S.D.PASTE SHEET'!AD1905="","",'S.D.PASTE SHEET'!AD1905)</f>
        <v/>
      </c>
      <c s="74"/>
      <c s="70" t="str">
        <f>IF(AK1905="","",IF(AK1905&gt;0,COUNT($AG$2:AG1905),""))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IF(BC1905="","",IF(BC1905&gt;0,COUNT($AY$2:AY1905),""))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6" spans="1:157" ht="15.75" customHeight="1">
      <c r="A1906" s="72" t="str">
        <f>IF('S.D.PASTE SHEET'!A1906="","",'S.D.PASTE SHEET'!A1906)</f>
        <v/>
      </c>
      <c s="72" t="str">
        <f>IF('S.D.PASTE SHEET'!B1906="","",'S.D.PASTE SHEET'!B1906)</f>
        <v/>
      </c>
      <c s="72" t="str">
        <f>IF('S.D.PASTE SHEET'!C1906="","",'S.D.PASTE SHEET'!C1906)</f>
        <v/>
      </c>
      <c s="73" t="str">
        <f>IF('S.D.PASTE SHEET'!D1906="","",'S.D.PASTE SHEET'!D1906)</f>
        <v/>
      </c>
      <c s="72" t="str">
        <f>IF('S.D.PASTE SHEET'!E1906="","",UPPER('S.D.PASTE SHEET'!E1906))</f>
        <v/>
      </c>
      <c s="72" t="str">
        <f>IF('S.D.PASTE SHEET'!F1906="","",'S.D.PASTE SHEET'!F1906)</f>
        <v/>
      </c>
      <c s="72" t="str">
        <f>IF('S.D.PASTE SHEET'!G1906="","",UPPER('S.D.PASTE SHEET'!G1906))</f>
        <v/>
      </c>
      <c s="72" t="str">
        <f>IF('S.D.PASTE SHEET'!H1906="","",UPPER('S.D.PASTE SHEET'!H1906))</f>
        <v/>
      </c>
      <c s="72" t="str">
        <f>IF('S.D.PASTE SHEET'!I1906="","",'S.D.PASTE SHEET'!I1906)</f>
        <v/>
      </c>
      <c s="73" t="str">
        <f>IF('S.D.PASTE SHEET'!J1906="","",'S.D.PASTE SHEET'!J1906)</f>
        <v/>
      </c>
      <c s="72" t="str">
        <f>IF('S.D.PASTE SHEET'!K1906="","",'S.D.PASTE SHEET'!K1906)</f>
        <v/>
      </c>
      <c s="72" t="str">
        <f>IF('S.D.PASTE SHEET'!L1906="","",'S.D.PASTE SHEET'!L1906)</f>
        <v/>
      </c>
      <c s="72" t="str">
        <f>IF('S.D.PASTE SHEET'!M1906="","",'S.D.PASTE SHEET'!M1906)</f>
        <v/>
      </c>
      <c s="72" t="str">
        <f>IF('S.D.PASTE SHEET'!N1906="","",'S.D.PASTE SHEET'!N1906)</f>
        <v/>
      </c>
      <c s="72" t="str">
        <f>IF('S.D.PASTE SHEET'!O1906="","",'S.D.PASTE SHEET'!O1906)</f>
        <v/>
      </c>
      <c s="72" t="str">
        <f>IF('S.D.PASTE SHEET'!P1906="","",'S.D.PASTE SHEET'!P1906)</f>
        <v/>
      </c>
      <c s="72" t="str">
        <f>IF('S.D.PASTE SHEET'!Q1906="","",'S.D.PASTE SHEET'!Q1906)</f>
        <v/>
      </c>
      <c s="72" t="str">
        <f>IF('S.D.PASTE SHEET'!R1906="","",'S.D.PASTE SHEET'!R1906)</f>
        <v/>
      </c>
      <c s="72" t="str">
        <f>IF('S.D.PASTE SHEET'!S1906="","",'S.D.PASTE SHEET'!S1906)</f>
        <v/>
      </c>
      <c s="72" t="str">
        <f>IF('S.D.PASTE SHEET'!T1906="","",'S.D.PASTE SHEET'!T1906)</f>
        <v/>
      </c>
      <c s="72" t="str">
        <f>IF('S.D.PASTE SHEET'!U1906="","",'S.D.PASTE SHEET'!U1906)</f>
        <v/>
      </c>
      <c s="72" t="str">
        <f>IF('S.D.PASTE SHEET'!V1906="","",'S.D.PASTE SHEET'!V1906)</f>
        <v/>
      </c>
      <c s="72" t="str">
        <f>IF('S.D.PASTE SHEET'!W1906="","",'S.D.PASTE SHEET'!W1906)</f>
        <v/>
      </c>
      <c s="72" t="str">
        <f>IF('S.D.PASTE SHEET'!X1906="","",'S.D.PASTE SHEET'!X1906)</f>
        <v/>
      </c>
      <c s="72" t="str">
        <f>IF('S.D.PASTE SHEET'!Y1906="","",'S.D.PASTE SHEET'!Y1906)</f>
        <v/>
      </c>
      <c s="72" t="str">
        <f>IF('S.D.PASTE SHEET'!Z1906="","",'S.D.PASTE SHEET'!Z1906)</f>
        <v/>
      </c>
      <c s="72" t="str">
        <f>IF('S.D.PASTE SHEET'!AA1906="","",'S.D.PASTE SHEET'!AA1906)</f>
        <v/>
      </c>
      <c s="72" t="str">
        <f>IF('S.D.PASTE SHEET'!AB1906="","",'S.D.PASTE SHEET'!AB1906)</f>
        <v/>
      </c>
      <c s="72" t="str">
        <f>IF('S.D.PASTE SHEET'!AC1906="","",'S.D.PASTE SHEET'!AC1906)</f>
        <v/>
      </c>
      <c s="72" t="str">
        <f>IF('S.D.PASTE SHEET'!AD1906="","",'S.D.PASTE SHEET'!AD1906)</f>
        <v/>
      </c>
      <c s="74"/>
      <c s="70" t="str">
        <f>IF(AK1906="","",IF(AK1906&gt;0,COUNT($AG$2:AG1906),""))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IF(BC1906="","",IF(BC1906&gt;0,COUNT($AY$2:AY1906),""))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7" spans="1:157" ht="15.75" customHeight="1">
      <c r="A1907" s="72" t="str">
        <f>IF('S.D.PASTE SHEET'!A1907="","",'S.D.PASTE SHEET'!A1907)</f>
        <v/>
      </c>
      <c s="72" t="str">
        <f>IF('S.D.PASTE SHEET'!B1907="","",'S.D.PASTE SHEET'!B1907)</f>
        <v/>
      </c>
      <c s="72" t="str">
        <f>IF('S.D.PASTE SHEET'!C1907="","",'S.D.PASTE SHEET'!C1907)</f>
        <v/>
      </c>
      <c s="73" t="str">
        <f>IF('S.D.PASTE SHEET'!D1907="","",'S.D.PASTE SHEET'!D1907)</f>
        <v/>
      </c>
      <c s="72" t="str">
        <f>IF('S.D.PASTE SHEET'!E1907="","",UPPER('S.D.PASTE SHEET'!E1907))</f>
        <v/>
      </c>
      <c s="72" t="str">
        <f>IF('S.D.PASTE SHEET'!F1907="","",'S.D.PASTE SHEET'!F1907)</f>
        <v/>
      </c>
      <c s="72" t="str">
        <f>IF('S.D.PASTE SHEET'!G1907="","",UPPER('S.D.PASTE SHEET'!G1907))</f>
        <v/>
      </c>
      <c s="72" t="str">
        <f>IF('S.D.PASTE SHEET'!H1907="","",UPPER('S.D.PASTE SHEET'!H1907))</f>
        <v/>
      </c>
      <c s="72" t="str">
        <f>IF('S.D.PASTE SHEET'!I1907="","",'S.D.PASTE SHEET'!I1907)</f>
        <v/>
      </c>
      <c s="73" t="str">
        <f>IF('S.D.PASTE SHEET'!J1907="","",'S.D.PASTE SHEET'!J1907)</f>
        <v/>
      </c>
      <c s="72" t="str">
        <f>IF('S.D.PASTE SHEET'!K1907="","",'S.D.PASTE SHEET'!K1907)</f>
        <v/>
      </c>
      <c s="72" t="str">
        <f>IF('S.D.PASTE SHEET'!L1907="","",'S.D.PASTE SHEET'!L1907)</f>
        <v/>
      </c>
      <c s="72" t="str">
        <f>IF('S.D.PASTE SHEET'!M1907="","",'S.D.PASTE SHEET'!M1907)</f>
        <v/>
      </c>
      <c s="72" t="str">
        <f>IF('S.D.PASTE SHEET'!N1907="","",'S.D.PASTE SHEET'!N1907)</f>
        <v/>
      </c>
      <c s="72" t="str">
        <f>IF('S.D.PASTE SHEET'!O1907="","",'S.D.PASTE SHEET'!O1907)</f>
        <v/>
      </c>
      <c s="72" t="str">
        <f>IF('S.D.PASTE SHEET'!P1907="","",'S.D.PASTE SHEET'!P1907)</f>
        <v/>
      </c>
      <c s="72" t="str">
        <f>IF('S.D.PASTE SHEET'!Q1907="","",'S.D.PASTE SHEET'!Q1907)</f>
        <v/>
      </c>
      <c s="72" t="str">
        <f>IF('S.D.PASTE SHEET'!R1907="","",'S.D.PASTE SHEET'!R1907)</f>
        <v/>
      </c>
      <c s="72" t="str">
        <f>IF('S.D.PASTE SHEET'!S1907="","",'S.D.PASTE SHEET'!S1907)</f>
        <v/>
      </c>
      <c s="72" t="str">
        <f>IF('S.D.PASTE SHEET'!T1907="","",'S.D.PASTE SHEET'!T1907)</f>
        <v/>
      </c>
      <c s="72" t="str">
        <f>IF('S.D.PASTE SHEET'!U1907="","",'S.D.PASTE SHEET'!U1907)</f>
        <v/>
      </c>
      <c s="72" t="str">
        <f>IF('S.D.PASTE SHEET'!V1907="","",'S.D.PASTE SHEET'!V1907)</f>
        <v/>
      </c>
      <c s="72" t="str">
        <f>IF('S.D.PASTE SHEET'!W1907="","",'S.D.PASTE SHEET'!W1907)</f>
        <v/>
      </c>
      <c s="72" t="str">
        <f>IF('S.D.PASTE SHEET'!X1907="","",'S.D.PASTE SHEET'!X1907)</f>
        <v/>
      </c>
      <c s="72" t="str">
        <f>IF('S.D.PASTE SHEET'!Y1907="","",'S.D.PASTE SHEET'!Y1907)</f>
        <v/>
      </c>
      <c s="72" t="str">
        <f>IF('S.D.PASTE SHEET'!Z1907="","",'S.D.PASTE SHEET'!Z1907)</f>
        <v/>
      </c>
      <c s="72" t="str">
        <f>IF('S.D.PASTE SHEET'!AA1907="","",'S.D.PASTE SHEET'!AA1907)</f>
        <v/>
      </c>
      <c s="72" t="str">
        <f>IF('S.D.PASTE SHEET'!AB1907="","",'S.D.PASTE SHEET'!AB1907)</f>
        <v/>
      </c>
      <c s="72" t="str">
        <f>IF('S.D.PASTE SHEET'!AC1907="","",'S.D.PASTE SHEET'!AC1907)</f>
        <v/>
      </c>
      <c s="72" t="str">
        <f>IF('S.D.PASTE SHEET'!AD1907="","",'S.D.PASTE SHEET'!AD1907)</f>
        <v/>
      </c>
      <c s="74"/>
      <c s="70" t="str">
        <f>IF(AK1907="","",IF(AK1907&gt;0,COUNT($AG$2:AG1907),""))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IF(BC1907="","",IF(BC1907&gt;0,COUNT($AY$2:AY1907),""))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8" spans="1:157" ht="15.75" customHeight="1">
      <c r="A1908" s="72" t="str">
        <f>IF('S.D.PASTE SHEET'!A1908="","",'S.D.PASTE SHEET'!A1908)</f>
        <v/>
      </c>
      <c s="72" t="str">
        <f>IF('S.D.PASTE SHEET'!B1908="","",'S.D.PASTE SHEET'!B1908)</f>
        <v/>
      </c>
      <c s="72" t="str">
        <f>IF('S.D.PASTE SHEET'!C1908="","",'S.D.PASTE SHEET'!C1908)</f>
        <v/>
      </c>
      <c s="73" t="str">
        <f>IF('S.D.PASTE SHEET'!D1908="","",'S.D.PASTE SHEET'!D1908)</f>
        <v/>
      </c>
      <c s="72" t="str">
        <f>IF('S.D.PASTE SHEET'!E1908="","",UPPER('S.D.PASTE SHEET'!E1908))</f>
        <v/>
      </c>
      <c s="72" t="str">
        <f>IF('S.D.PASTE SHEET'!F1908="","",'S.D.PASTE SHEET'!F1908)</f>
        <v/>
      </c>
      <c s="72" t="str">
        <f>IF('S.D.PASTE SHEET'!G1908="","",UPPER('S.D.PASTE SHEET'!G1908))</f>
        <v/>
      </c>
      <c s="72" t="str">
        <f>IF('S.D.PASTE SHEET'!H1908="","",UPPER('S.D.PASTE SHEET'!H1908))</f>
        <v/>
      </c>
      <c s="72" t="str">
        <f>IF('S.D.PASTE SHEET'!I1908="","",'S.D.PASTE SHEET'!I1908)</f>
        <v/>
      </c>
      <c s="73" t="str">
        <f>IF('S.D.PASTE SHEET'!J1908="","",'S.D.PASTE SHEET'!J1908)</f>
        <v/>
      </c>
      <c s="72" t="str">
        <f>IF('S.D.PASTE SHEET'!K1908="","",'S.D.PASTE SHEET'!K1908)</f>
        <v/>
      </c>
      <c s="72" t="str">
        <f>IF('S.D.PASTE SHEET'!L1908="","",'S.D.PASTE SHEET'!L1908)</f>
        <v/>
      </c>
      <c s="72" t="str">
        <f>IF('S.D.PASTE SHEET'!M1908="","",'S.D.PASTE SHEET'!M1908)</f>
        <v/>
      </c>
      <c s="72" t="str">
        <f>IF('S.D.PASTE SHEET'!N1908="","",'S.D.PASTE SHEET'!N1908)</f>
        <v/>
      </c>
      <c s="72" t="str">
        <f>IF('S.D.PASTE SHEET'!O1908="","",'S.D.PASTE SHEET'!O1908)</f>
        <v/>
      </c>
      <c s="72" t="str">
        <f>IF('S.D.PASTE SHEET'!P1908="","",'S.D.PASTE SHEET'!P1908)</f>
        <v/>
      </c>
      <c s="72" t="str">
        <f>IF('S.D.PASTE SHEET'!Q1908="","",'S.D.PASTE SHEET'!Q1908)</f>
        <v/>
      </c>
      <c s="72" t="str">
        <f>IF('S.D.PASTE SHEET'!R1908="","",'S.D.PASTE SHEET'!R1908)</f>
        <v/>
      </c>
      <c s="72" t="str">
        <f>IF('S.D.PASTE SHEET'!S1908="","",'S.D.PASTE SHEET'!S1908)</f>
        <v/>
      </c>
      <c s="72" t="str">
        <f>IF('S.D.PASTE SHEET'!T1908="","",'S.D.PASTE SHEET'!T1908)</f>
        <v/>
      </c>
      <c s="72" t="str">
        <f>IF('S.D.PASTE SHEET'!U1908="","",'S.D.PASTE SHEET'!U1908)</f>
        <v/>
      </c>
      <c s="72" t="str">
        <f>IF('S.D.PASTE SHEET'!V1908="","",'S.D.PASTE SHEET'!V1908)</f>
        <v/>
      </c>
      <c s="72" t="str">
        <f>IF('S.D.PASTE SHEET'!W1908="","",'S.D.PASTE SHEET'!W1908)</f>
        <v/>
      </c>
      <c s="72" t="str">
        <f>IF('S.D.PASTE SHEET'!X1908="","",'S.D.PASTE SHEET'!X1908)</f>
        <v/>
      </c>
      <c s="72" t="str">
        <f>IF('S.D.PASTE SHEET'!Y1908="","",'S.D.PASTE SHEET'!Y1908)</f>
        <v/>
      </c>
      <c s="72" t="str">
        <f>IF('S.D.PASTE SHEET'!Z1908="","",'S.D.PASTE SHEET'!Z1908)</f>
        <v/>
      </c>
      <c s="72" t="str">
        <f>IF('S.D.PASTE SHEET'!AA1908="","",'S.D.PASTE SHEET'!AA1908)</f>
        <v/>
      </c>
      <c s="72" t="str">
        <f>IF('S.D.PASTE SHEET'!AB1908="","",'S.D.PASTE SHEET'!AB1908)</f>
        <v/>
      </c>
      <c s="72" t="str">
        <f>IF('S.D.PASTE SHEET'!AC1908="","",'S.D.PASTE SHEET'!AC1908)</f>
        <v/>
      </c>
      <c s="72" t="str">
        <f>IF('S.D.PASTE SHEET'!AD1908="","",'S.D.PASTE SHEET'!AD1908)</f>
        <v/>
      </c>
      <c s="74"/>
      <c s="70" t="str">
        <f>IF(AK1908="","",IF(AK1908&gt;0,COUNT($AG$2:AG1908),""))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IF(BC1908="","",IF(BC1908&gt;0,COUNT($AY$2:AY1908),""))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09" spans="1:157" ht="15.75" customHeight="1">
      <c r="A1909" s="72" t="str">
        <f>IF('S.D.PASTE SHEET'!A1909="","",'S.D.PASTE SHEET'!A1909)</f>
        <v/>
      </c>
      <c s="72" t="str">
        <f>IF('S.D.PASTE SHEET'!B1909="","",'S.D.PASTE SHEET'!B1909)</f>
        <v/>
      </c>
      <c s="72" t="str">
        <f>IF('S.D.PASTE SHEET'!C1909="","",'S.D.PASTE SHEET'!C1909)</f>
        <v/>
      </c>
      <c s="73" t="str">
        <f>IF('S.D.PASTE SHEET'!D1909="","",'S.D.PASTE SHEET'!D1909)</f>
        <v/>
      </c>
      <c s="72" t="str">
        <f>IF('S.D.PASTE SHEET'!E1909="","",UPPER('S.D.PASTE SHEET'!E1909))</f>
        <v/>
      </c>
      <c s="72" t="str">
        <f>IF('S.D.PASTE SHEET'!F1909="","",'S.D.PASTE SHEET'!F1909)</f>
        <v/>
      </c>
      <c s="72" t="str">
        <f>IF('S.D.PASTE SHEET'!G1909="","",UPPER('S.D.PASTE SHEET'!G1909))</f>
        <v/>
      </c>
      <c s="72" t="str">
        <f>IF('S.D.PASTE SHEET'!H1909="","",UPPER('S.D.PASTE SHEET'!H1909))</f>
        <v/>
      </c>
      <c s="72" t="str">
        <f>IF('S.D.PASTE SHEET'!I1909="","",'S.D.PASTE SHEET'!I1909)</f>
        <v/>
      </c>
      <c s="73" t="str">
        <f>IF('S.D.PASTE SHEET'!J1909="","",'S.D.PASTE SHEET'!J1909)</f>
        <v/>
      </c>
      <c s="72" t="str">
        <f>IF('S.D.PASTE SHEET'!K1909="","",'S.D.PASTE SHEET'!K1909)</f>
        <v/>
      </c>
      <c s="72" t="str">
        <f>IF('S.D.PASTE SHEET'!L1909="","",'S.D.PASTE SHEET'!L1909)</f>
        <v/>
      </c>
      <c s="72" t="str">
        <f>IF('S.D.PASTE SHEET'!M1909="","",'S.D.PASTE SHEET'!M1909)</f>
        <v/>
      </c>
      <c s="72" t="str">
        <f>IF('S.D.PASTE SHEET'!N1909="","",'S.D.PASTE SHEET'!N1909)</f>
        <v/>
      </c>
      <c s="72" t="str">
        <f>IF('S.D.PASTE SHEET'!O1909="","",'S.D.PASTE SHEET'!O1909)</f>
        <v/>
      </c>
      <c s="72" t="str">
        <f>IF('S.D.PASTE SHEET'!P1909="","",'S.D.PASTE SHEET'!P1909)</f>
        <v/>
      </c>
      <c s="72" t="str">
        <f>IF('S.D.PASTE SHEET'!Q1909="","",'S.D.PASTE SHEET'!Q1909)</f>
        <v/>
      </c>
      <c s="72" t="str">
        <f>IF('S.D.PASTE SHEET'!R1909="","",'S.D.PASTE SHEET'!R1909)</f>
        <v/>
      </c>
      <c s="72" t="str">
        <f>IF('S.D.PASTE SHEET'!S1909="","",'S.D.PASTE SHEET'!S1909)</f>
        <v/>
      </c>
      <c s="72" t="str">
        <f>IF('S.D.PASTE SHEET'!T1909="","",'S.D.PASTE SHEET'!T1909)</f>
        <v/>
      </c>
      <c s="72" t="str">
        <f>IF('S.D.PASTE SHEET'!U1909="","",'S.D.PASTE SHEET'!U1909)</f>
        <v/>
      </c>
      <c s="72" t="str">
        <f>IF('S.D.PASTE SHEET'!V1909="","",'S.D.PASTE SHEET'!V1909)</f>
        <v/>
      </c>
      <c s="72" t="str">
        <f>IF('S.D.PASTE SHEET'!W1909="","",'S.D.PASTE SHEET'!W1909)</f>
        <v/>
      </c>
      <c s="72" t="str">
        <f>IF('S.D.PASTE SHEET'!X1909="","",'S.D.PASTE SHEET'!X1909)</f>
        <v/>
      </c>
      <c s="72" t="str">
        <f>IF('S.D.PASTE SHEET'!Y1909="","",'S.D.PASTE SHEET'!Y1909)</f>
        <v/>
      </c>
      <c s="72" t="str">
        <f>IF('S.D.PASTE SHEET'!Z1909="","",'S.D.PASTE SHEET'!Z1909)</f>
        <v/>
      </c>
      <c s="72" t="str">
        <f>IF('S.D.PASTE SHEET'!AA1909="","",'S.D.PASTE SHEET'!AA1909)</f>
        <v/>
      </c>
      <c s="72" t="str">
        <f>IF('S.D.PASTE SHEET'!AB1909="","",'S.D.PASTE SHEET'!AB1909)</f>
        <v/>
      </c>
      <c s="72" t="str">
        <f>IF('S.D.PASTE SHEET'!AC1909="","",'S.D.PASTE SHEET'!AC1909)</f>
        <v/>
      </c>
      <c s="72" t="str">
        <f>IF('S.D.PASTE SHEET'!AD1909="","",'S.D.PASTE SHEET'!AD1909)</f>
        <v/>
      </c>
      <c s="74"/>
      <c s="70" t="str">
        <f>IF(AK1909="","",IF(AK1909&gt;0,COUNT($AG$2:AG1909),""))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IF(BC1909="","",IF(BC1909&gt;0,COUNT($AY$2:AY1909),""))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0" spans="1:157" ht="15.75" customHeight="1">
      <c r="A1910" s="72" t="str">
        <f>IF('S.D.PASTE SHEET'!A1910="","",'S.D.PASTE SHEET'!A1910)</f>
        <v/>
      </c>
      <c s="72" t="str">
        <f>IF('S.D.PASTE SHEET'!B1910="","",'S.D.PASTE SHEET'!B1910)</f>
        <v/>
      </c>
      <c s="72" t="str">
        <f>IF('S.D.PASTE SHEET'!C1910="","",'S.D.PASTE SHEET'!C1910)</f>
        <v/>
      </c>
      <c s="73" t="str">
        <f>IF('S.D.PASTE SHEET'!D1910="","",'S.D.PASTE SHEET'!D1910)</f>
        <v/>
      </c>
      <c s="72" t="str">
        <f>IF('S.D.PASTE SHEET'!E1910="","",UPPER('S.D.PASTE SHEET'!E1910))</f>
        <v/>
      </c>
      <c s="72" t="str">
        <f>IF('S.D.PASTE SHEET'!F1910="","",'S.D.PASTE SHEET'!F1910)</f>
        <v/>
      </c>
      <c s="72" t="str">
        <f>IF('S.D.PASTE SHEET'!G1910="","",UPPER('S.D.PASTE SHEET'!G1910))</f>
        <v/>
      </c>
      <c s="72" t="str">
        <f>IF('S.D.PASTE SHEET'!H1910="","",UPPER('S.D.PASTE SHEET'!H1910))</f>
        <v/>
      </c>
      <c s="72" t="str">
        <f>IF('S.D.PASTE SHEET'!I1910="","",'S.D.PASTE SHEET'!I1910)</f>
        <v/>
      </c>
      <c s="73" t="str">
        <f>IF('S.D.PASTE SHEET'!J1910="","",'S.D.PASTE SHEET'!J1910)</f>
        <v/>
      </c>
      <c s="72" t="str">
        <f>IF('S.D.PASTE SHEET'!K1910="","",'S.D.PASTE SHEET'!K1910)</f>
        <v/>
      </c>
      <c s="72" t="str">
        <f>IF('S.D.PASTE SHEET'!L1910="","",'S.D.PASTE SHEET'!L1910)</f>
        <v/>
      </c>
      <c s="72" t="str">
        <f>IF('S.D.PASTE SHEET'!M1910="","",'S.D.PASTE SHEET'!M1910)</f>
        <v/>
      </c>
      <c s="72" t="str">
        <f>IF('S.D.PASTE SHEET'!N1910="","",'S.D.PASTE SHEET'!N1910)</f>
        <v/>
      </c>
      <c s="72" t="str">
        <f>IF('S.D.PASTE SHEET'!O1910="","",'S.D.PASTE SHEET'!O1910)</f>
        <v/>
      </c>
      <c s="72" t="str">
        <f>IF('S.D.PASTE SHEET'!P1910="","",'S.D.PASTE SHEET'!P1910)</f>
        <v/>
      </c>
      <c s="72" t="str">
        <f>IF('S.D.PASTE SHEET'!Q1910="","",'S.D.PASTE SHEET'!Q1910)</f>
        <v/>
      </c>
      <c s="72" t="str">
        <f>IF('S.D.PASTE SHEET'!R1910="","",'S.D.PASTE SHEET'!R1910)</f>
        <v/>
      </c>
      <c s="72" t="str">
        <f>IF('S.D.PASTE SHEET'!S1910="","",'S.D.PASTE SHEET'!S1910)</f>
        <v/>
      </c>
      <c s="72" t="str">
        <f>IF('S.D.PASTE SHEET'!T1910="","",'S.D.PASTE SHEET'!T1910)</f>
        <v/>
      </c>
      <c s="72" t="str">
        <f>IF('S.D.PASTE SHEET'!U1910="","",'S.D.PASTE SHEET'!U1910)</f>
        <v/>
      </c>
      <c s="72" t="str">
        <f>IF('S.D.PASTE SHEET'!V1910="","",'S.D.PASTE SHEET'!V1910)</f>
        <v/>
      </c>
      <c s="72" t="str">
        <f>IF('S.D.PASTE SHEET'!W1910="","",'S.D.PASTE SHEET'!W1910)</f>
        <v/>
      </c>
      <c s="72" t="str">
        <f>IF('S.D.PASTE SHEET'!X1910="","",'S.D.PASTE SHEET'!X1910)</f>
        <v/>
      </c>
      <c s="72" t="str">
        <f>IF('S.D.PASTE SHEET'!Y1910="","",'S.D.PASTE SHEET'!Y1910)</f>
        <v/>
      </c>
      <c s="72" t="str">
        <f>IF('S.D.PASTE SHEET'!Z1910="","",'S.D.PASTE SHEET'!Z1910)</f>
        <v/>
      </c>
      <c s="72" t="str">
        <f>IF('S.D.PASTE SHEET'!AA1910="","",'S.D.PASTE SHEET'!AA1910)</f>
        <v/>
      </c>
      <c s="72" t="str">
        <f>IF('S.D.PASTE SHEET'!AB1910="","",'S.D.PASTE SHEET'!AB1910)</f>
        <v/>
      </c>
      <c s="72" t="str">
        <f>IF('S.D.PASTE SHEET'!AC1910="","",'S.D.PASTE SHEET'!AC1910)</f>
        <v/>
      </c>
      <c s="72" t="str">
        <f>IF('S.D.PASTE SHEET'!AD1910="","",'S.D.PASTE SHEET'!AD1910)</f>
        <v/>
      </c>
      <c s="74"/>
      <c s="70" t="str">
        <f>IF(AK1910="","",IF(AK1910&gt;0,COUNT($AG$2:AG1910),""))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IF(BC1910="","",IF(BC1910&gt;0,COUNT($AY$2:AY1910),""))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1" spans="1:157" ht="15.75" customHeight="1">
      <c r="A1911" s="72" t="str">
        <f>IF('S.D.PASTE SHEET'!A1911="","",'S.D.PASTE SHEET'!A1911)</f>
        <v/>
      </c>
      <c s="72" t="str">
        <f>IF('S.D.PASTE SHEET'!B1911="","",'S.D.PASTE SHEET'!B1911)</f>
        <v/>
      </c>
      <c s="72" t="str">
        <f>IF('S.D.PASTE SHEET'!C1911="","",'S.D.PASTE SHEET'!C1911)</f>
        <v/>
      </c>
      <c s="73" t="str">
        <f>IF('S.D.PASTE SHEET'!D1911="","",'S.D.PASTE SHEET'!D1911)</f>
        <v/>
      </c>
      <c s="72" t="str">
        <f>IF('S.D.PASTE SHEET'!E1911="","",UPPER('S.D.PASTE SHEET'!E1911))</f>
        <v/>
      </c>
      <c s="72" t="str">
        <f>IF('S.D.PASTE SHEET'!F1911="","",'S.D.PASTE SHEET'!F1911)</f>
        <v/>
      </c>
      <c s="72" t="str">
        <f>IF('S.D.PASTE SHEET'!G1911="","",UPPER('S.D.PASTE SHEET'!G1911))</f>
        <v/>
      </c>
      <c s="72" t="str">
        <f>IF('S.D.PASTE SHEET'!H1911="","",UPPER('S.D.PASTE SHEET'!H1911))</f>
        <v/>
      </c>
      <c s="72" t="str">
        <f>IF('S.D.PASTE SHEET'!I1911="","",'S.D.PASTE SHEET'!I1911)</f>
        <v/>
      </c>
      <c s="73" t="str">
        <f>IF('S.D.PASTE SHEET'!J1911="","",'S.D.PASTE SHEET'!J1911)</f>
        <v/>
      </c>
      <c s="72" t="str">
        <f>IF('S.D.PASTE SHEET'!K1911="","",'S.D.PASTE SHEET'!K1911)</f>
        <v/>
      </c>
      <c s="72" t="str">
        <f>IF('S.D.PASTE SHEET'!L1911="","",'S.D.PASTE SHEET'!L1911)</f>
        <v/>
      </c>
      <c s="72" t="str">
        <f>IF('S.D.PASTE SHEET'!M1911="","",'S.D.PASTE SHEET'!M1911)</f>
        <v/>
      </c>
      <c s="72" t="str">
        <f>IF('S.D.PASTE SHEET'!N1911="","",'S.D.PASTE SHEET'!N1911)</f>
        <v/>
      </c>
      <c s="72" t="str">
        <f>IF('S.D.PASTE SHEET'!O1911="","",'S.D.PASTE SHEET'!O1911)</f>
        <v/>
      </c>
      <c s="72" t="str">
        <f>IF('S.D.PASTE SHEET'!P1911="","",'S.D.PASTE SHEET'!P1911)</f>
        <v/>
      </c>
      <c s="72" t="str">
        <f>IF('S.D.PASTE SHEET'!Q1911="","",'S.D.PASTE SHEET'!Q1911)</f>
        <v/>
      </c>
      <c s="72" t="str">
        <f>IF('S.D.PASTE SHEET'!R1911="","",'S.D.PASTE SHEET'!R1911)</f>
        <v/>
      </c>
      <c s="72" t="str">
        <f>IF('S.D.PASTE SHEET'!S1911="","",'S.D.PASTE SHEET'!S1911)</f>
        <v/>
      </c>
      <c s="72" t="str">
        <f>IF('S.D.PASTE SHEET'!T1911="","",'S.D.PASTE SHEET'!T1911)</f>
        <v/>
      </c>
      <c s="72" t="str">
        <f>IF('S.D.PASTE SHEET'!U1911="","",'S.D.PASTE SHEET'!U1911)</f>
        <v/>
      </c>
      <c s="72" t="str">
        <f>IF('S.D.PASTE SHEET'!V1911="","",'S.D.PASTE SHEET'!V1911)</f>
        <v/>
      </c>
      <c s="72" t="str">
        <f>IF('S.D.PASTE SHEET'!W1911="","",'S.D.PASTE SHEET'!W1911)</f>
        <v/>
      </c>
      <c s="72" t="str">
        <f>IF('S.D.PASTE SHEET'!X1911="","",'S.D.PASTE SHEET'!X1911)</f>
        <v/>
      </c>
      <c s="72" t="str">
        <f>IF('S.D.PASTE SHEET'!Y1911="","",'S.D.PASTE SHEET'!Y1911)</f>
        <v/>
      </c>
      <c s="72" t="str">
        <f>IF('S.D.PASTE SHEET'!Z1911="","",'S.D.PASTE SHEET'!Z1911)</f>
        <v/>
      </c>
      <c s="72" t="str">
        <f>IF('S.D.PASTE SHEET'!AA1911="","",'S.D.PASTE SHEET'!AA1911)</f>
        <v/>
      </c>
      <c s="72" t="str">
        <f>IF('S.D.PASTE SHEET'!AB1911="","",'S.D.PASTE SHEET'!AB1911)</f>
        <v/>
      </c>
      <c s="72" t="str">
        <f>IF('S.D.PASTE SHEET'!AC1911="","",'S.D.PASTE SHEET'!AC1911)</f>
        <v/>
      </c>
      <c s="72" t="str">
        <f>IF('S.D.PASTE SHEET'!AD1911="","",'S.D.PASTE SHEET'!AD1911)</f>
        <v/>
      </c>
      <c s="74"/>
      <c s="70" t="str">
        <f>IF(AK1911="","",IF(AK1911&gt;0,COUNT($AG$2:AG1911),""))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IF(BC1911="","",IF(BC1911&gt;0,COUNT($AY$2:AY1911),""))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2" spans="1:157" ht="15.75" customHeight="1">
      <c r="A1912" s="72" t="str">
        <f>IF('S.D.PASTE SHEET'!A1912="","",'S.D.PASTE SHEET'!A1912)</f>
        <v/>
      </c>
      <c s="72" t="str">
        <f>IF('S.D.PASTE SHEET'!B1912="","",'S.D.PASTE SHEET'!B1912)</f>
        <v/>
      </c>
      <c s="72" t="str">
        <f>IF('S.D.PASTE SHEET'!C1912="","",'S.D.PASTE SHEET'!C1912)</f>
        <v/>
      </c>
      <c s="73" t="str">
        <f>IF('S.D.PASTE SHEET'!D1912="","",'S.D.PASTE SHEET'!D1912)</f>
        <v/>
      </c>
      <c s="72" t="str">
        <f>IF('S.D.PASTE SHEET'!E1912="","",UPPER('S.D.PASTE SHEET'!E1912))</f>
        <v/>
      </c>
      <c s="72" t="str">
        <f>IF('S.D.PASTE SHEET'!F1912="","",'S.D.PASTE SHEET'!F1912)</f>
        <v/>
      </c>
      <c s="72" t="str">
        <f>IF('S.D.PASTE SHEET'!G1912="","",UPPER('S.D.PASTE SHEET'!G1912))</f>
        <v/>
      </c>
      <c s="72" t="str">
        <f>IF('S.D.PASTE SHEET'!H1912="","",UPPER('S.D.PASTE SHEET'!H1912))</f>
        <v/>
      </c>
      <c s="72" t="str">
        <f>IF('S.D.PASTE SHEET'!I1912="","",'S.D.PASTE SHEET'!I1912)</f>
        <v/>
      </c>
      <c s="73" t="str">
        <f>IF('S.D.PASTE SHEET'!J1912="","",'S.D.PASTE SHEET'!J1912)</f>
        <v/>
      </c>
      <c s="72" t="str">
        <f>IF('S.D.PASTE SHEET'!K1912="","",'S.D.PASTE SHEET'!K1912)</f>
        <v/>
      </c>
      <c s="72" t="str">
        <f>IF('S.D.PASTE SHEET'!L1912="","",'S.D.PASTE SHEET'!L1912)</f>
        <v/>
      </c>
      <c s="72" t="str">
        <f>IF('S.D.PASTE SHEET'!M1912="","",'S.D.PASTE SHEET'!M1912)</f>
        <v/>
      </c>
      <c s="72" t="str">
        <f>IF('S.D.PASTE SHEET'!N1912="","",'S.D.PASTE SHEET'!N1912)</f>
        <v/>
      </c>
      <c s="72" t="str">
        <f>IF('S.D.PASTE SHEET'!O1912="","",'S.D.PASTE SHEET'!O1912)</f>
        <v/>
      </c>
      <c s="72" t="str">
        <f>IF('S.D.PASTE SHEET'!P1912="","",'S.D.PASTE SHEET'!P1912)</f>
        <v/>
      </c>
      <c s="72" t="str">
        <f>IF('S.D.PASTE SHEET'!Q1912="","",'S.D.PASTE SHEET'!Q1912)</f>
        <v/>
      </c>
      <c s="72" t="str">
        <f>IF('S.D.PASTE SHEET'!R1912="","",'S.D.PASTE SHEET'!R1912)</f>
        <v/>
      </c>
      <c s="72" t="str">
        <f>IF('S.D.PASTE SHEET'!S1912="","",'S.D.PASTE SHEET'!S1912)</f>
        <v/>
      </c>
      <c s="72" t="str">
        <f>IF('S.D.PASTE SHEET'!T1912="","",'S.D.PASTE SHEET'!T1912)</f>
        <v/>
      </c>
      <c s="72" t="str">
        <f>IF('S.D.PASTE SHEET'!U1912="","",'S.D.PASTE SHEET'!U1912)</f>
        <v/>
      </c>
      <c s="72" t="str">
        <f>IF('S.D.PASTE SHEET'!V1912="","",'S.D.PASTE SHEET'!V1912)</f>
        <v/>
      </c>
      <c s="72" t="str">
        <f>IF('S.D.PASTE SHEET'!W1912="","",'S.D.PASTE SHEET'!W1912)</f>
        <v/>
      </c>
      <c s="72" t="str">
        <f>IF('S.D.PASTE SHEET'!X1912="","",'S.D.PASTE SHEET'!X1912)</f>
        <v/>
      </c>
      <c s="72" t="str">
        <f>IF('S.D.PASTE SHEET'!Y1912="","",'S.D.PASTE SHEET'!Y1912)</f>
        <v/>
      </c>
      <c s="72" t="str">
        <f>IF('S.D.PASTE SHEET'!Z1912="","",'S.D.PASTE SHEET'!Z1912)</f>
        <v/>
      </c>
      <c s="72" t="str">
        <f>IF('S.D.PASTE SHEET'!AA1912="","",'S.D.PASTE SHEET'!AA1912)</f>
        <v/>
      </c>
      <c s="72" t="str">
        <f>IF('S.D.PASTE SHEET'!AB1912="","",'S.D.PASTE SHEET'!AB1912)</f>
        <v/>
      </c>
      <c s="72" t="str">
        <f>IF('S.D.PASTE SHEET'!AC1912="","",'S.D.PASTE SHEET'!AC1912)</f>
        <v/>
      </c>
      <c s="72" t="str">
        <f>IF('S.D.PASTE SHEET'!AD1912="","",'S.D.PASTE SHEET'!AD1912)</f>
        <v/>
      </c>
      <c s="74"/>
      <c s="70" t="str">
        <f>IF(AK1912="","",IF(AK1912&gt;0,COUNT($AG$2:AG1912),""))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IF(BC1912="","",IF(BC1912&gt;0,COUNT($AY$2:AY1912),""))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3" spans="1:157" ht="15.75" customHeight="1">
      <c r="A1913" s="72" t="str">
        <f>IF('S.D.PASTE SHEET'!A1913="","",'S.D.PASTE SHEET'!A1913)</f>
        <v/>
      </c>
      <c s="72" t="str">
        <f>IF('S.D.PASTE SHEET'!B1913="","",'S.D.PASTE SHEET'!B1913)</f>
        <v/>
      </c>
      <c s="72" t="str">
        <f>IF('S.D.PASTE SHEET'!C1913="","",'S.D.PASTE SHEET'!C1913)</f>
        <v/>
      </c>
      <c s="73" t="str">
        <f>IF('S.D.PASTE SHEET'!D1913="","",'S.D.PASTE SHEET'!D1913)</f>
        <v/>
      </c>
      <c s="72" t="str">
        <f>IF('S.D.PASTE SHEET'!E1913="","",UPPER('S.D.PASTE SHEET'!E1913))</f>
        <v/>
      </c>
      <c s="72" t="str">
        <f>IF('S.D.PASTE SHEET'!F1913="","",'S.D.PASTE SHEET'!F1913)</f>
        <v/>
      </c>
      <c s="72" t="str">
        <f>IF('S.D.PASTE SHEET'!G1913="","",UPPER('S.D.PASTE SHEET'!G1913))</f>
        <v/>
      </c>
      <c s="72" t="str">
        <f>IF('S.D.PASTE SHEET'!H1913="","",UPPER('S.D.PASTE SHEET'!H1913))</f>
        <v/>
      </c>
      <c s="72" t="str">
        <f>IF('S.D.PASTE SHEET'!I1913="","",'S.D.PASTE SHEET'!I1913)</f>
        <v/>
      </c>
      <c s="73" t="str">
        <f>IF('S.D.PASTE SHEET'!J1913="","",'S.D.PASTE SHEET'!J1913)</f>
        <v/>
      </c>
      <c s="72" t="str">
        <f>IF('S.D.PASTE SHEET'!K1913="","",'S.D.PASTE SHEET'!K1913)</f>
        <v/>
      </c>
      <c s="72" t="str">
        <f>IF('S.D.PASTE SHEET'!L1913="","",'S.D.PASTE SHEET'!L1913)</f>
        <v/>
      </c>
      <c s="72" t="str">
        <f>IF('S.D.PASTE SHEET'!M1913="","",'S.D.PASTE SHEET'!M1913)</f>
        <v/>
      </c>
      <c s="72" t="str">
        <f>IF('S.D.PASTE SHEET'!N1913="","",'S.D.PASTE SHEET'!N1913)</f>
        <v/>
      </c>
      <c s="72" t="str">
        <f>IF('S.D.PASTE SHEET'!O1913="","",'S.D.PASTE SHEET'!O1913)</f>
        <v/>
      </c>
      <c s="72" t="str">
        <f>IF('S.D.PASTE SHEET'!P1913="","",'S.D.PASTE SHEET'!P1913)</f>
        <v/>
      </c>
      <c s="72" t="str">
        <f>IF('S.D.PASTE SHEET'!Q1913="","",'S.D.PASTE SHEET'!Q1913)</f>
        <v/>
      </c>
      <c s="72" t="str">
        <f>IF('S.D.PASTE SHEET'!R1913="","",'S.D.PASTE SHEET'!R1913)</f>
        <v/>
      </c>
      <c s="72" t="str">
        <f>IF('S.D.PASTE SHEET'!S1913="","",'S.D.PASTE SHEET'!S1913)</f>
        <v/>
      </c>
      <c s="72" t="str">
        <f>IF('S.D.PASTE SHEET'!T1913="","",'S.D.PASTE SHEET'!T1913)</f>
        <v/>
      </c>
      <c s="72" t="str">
        <f>IF('S.D.PASTE SHEET'!U1913="","",'S.D.PASTE SHEET'!U1913)</f>
        <v/>
      </c>
      <c s="72" t="str">
        <f>IF('S.D.PASTE SHEET'!V1913="","",'S.D.PASTE SHEET'!V1913)</f>
        <v/>
      </c>
      <c s="72" t="str">
        <f>IF('S.D.PASTE SHEET'!W1913="","",'S.D.PASTE SHEET'!W1913)</f>
        <v/>
      </c>
      <c s="72" t="str">
        <f>IF('S.D.PASTE SHEET'!X1913="","",'S.D.PASTE SHEET'!X1913)</f>
        <v/>
      </c>
      <c s="72" t="str">
        <f>IF('S.D.PASTE SHEET'!Y1913="","",'S.D.PASTE SHEET'!Y1913)</f>
        <v/>
      </c>
      <c s="72" t="str">
        <f>IF('S.D.PASTE SHEET'!Z1913="","",'S.D.PASTE SHEET'!Z1913)</f>
        <v/>
      </c>
      <c s="72" t="str">
        <f>IF('S.D.PASTE SHEET'!AA1913="","",'S.D.PASTE SHEET'!AA1913)</f>
        <v/>
      </c>
      <c s="72" t="str">
        <f>IF('S.D.PASTE SHEET'!AB1913="","",'S.D.PASTE SHEET'!AB1913)</f>
        <v/>
      </c>
      <c s="72" t="str">
        <f>IF('S.D.PASTE SHEET'!AC1913="","",'S.D.PASTE SHEET'!AC1913)</f>
        <v/>
      </c>
      <c s="72" t="str">
        <f>IF('S.D.PASTE SHEET'!AD1913="","",'S.D.PASTE SHEET'!AD1913)</f>
        <v/>
      </c>
      <c s="74"/>
      <c s="70" t="str">
        <f>IF(AK1913="","",IF(AK1913&gt;0,COUNT($AG$2:AG1913),""))</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IF(BC1913="","",IF(BC1913&gt;0,COUNT($AY$2:AY1913),""))</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4" spans="1:157" ht="15.75" customHeight="1">
      <c r="A1914" s="72" t="str">
        <f>IF('S.D.PASTE SHEET'!A1914="","",'S.D.PASTE SHEET'!A1914)</f>
        <v/>
      </c>
      <c s="72" t="str">
        <f>IF('S.D.PASTE SHEET'!B1914="","",'S.D.PASTE SHEET'!B1914)</f>
        <v/>
      </c>
      <c s="72" t="str">
        <f>IF('S.D.PASTE SHEET'!C1914="","",'S.D.PASTE SHEET'!C1914)</f>
        <v/>
      </c>
      <c s="73" t="str">
        <f>IF('S.D.PASTE SHEET'!D1914="","",'S.D.PASTE SHEET'!D1914)</f>
        <v/>
      </c>
      <c s="72" t="str">
        <f>IF('S.D.PASTE SHEET'!E1914="","",UPPER('S.D.PASTE SHEET'!E1914))</f>
        <v/>
      </c>
      <c s="72" t="str">
        <f>IF('S.D.PASTE SHEET'!F1914="","",'S.D.PASTE SHEET'!F1914)</f>
        <v/>
      </c>
      <c s="72" t="str">
        <f>IF('S.D.PASTE SHEET'!G1914="","",UPPER('S.D.PASTE SHEET'!G1914))</f>
        <v/>
      </c>
      <c s="72" t="str">
        <f>IF('S.D.PASTE SHEET'!H1914="","",UPPER('S.D.PASTE SHEET'!H1914))</f>
        <v/>
      </c>
      <c s="72" t="str">
        <f>IF('S.D.PASTE SHEET'!I1914="","",'S.D.PASTE SHEET'!I1914)</f>
        <v/>
      </c>
      <c s="73" t="str">
        <f>IF('S.D.PASTE SHEET'!J1914="","",'S.D.PASTE SHEET'!J1914)</f>
        <v/>
      </c>
      <c s="72" t="str">
        <f>IF('S.D.PASTE SHEET'!K1914="","",'S.D.PASTE SHEET'!K1914)</f>
        <v/>
      </c>
      <c s="72" t="str">
        <f>IF('S.D.PASTE SHEET'!L1914="","",'S.D.PASTE SHEET'!L1914)</f>
        <v/>
      </c>
      <c s="72" t="str">
        <f>IF('S.D.PASTE SHEET'!M1914="","",'S.D.PASTE SHEET'!M1914)</f>
        <v/>
      </c>
      <c s="72" t="str">
        <f>IF('S.D.PASTE SHEET'!N1914="","",'S.D.PASTE SHEET'!N1914)</f>
        <v/>
      </c>
      <c s="72" t="str">
        <f>IF('S.D.PASTE SHEET'!O1914="","",'S.D.PASTE SHEET'!O1914)</f>
        <v/>
      </c>
      <c s="72" t="str">
        <f>IF('S.D.PASTE SHEET'!P1914="","",'S.D.PASTE SHEET'!P1914)</f>
        <v/>
      </c>
      <c s="72" t="str">
        <f>IF('S.D.PASTE SHEET'!Q1914="","",'S.D.PASTE SHEET'!Q1914)</f>
        <v/>
      </c>
      <c s="72" t="str">
        <f>IF('S.D.PASTE SHEET'!R1914="","",'S.D.PASTE SHEET'!R1914)</f>
        <v/>
      </c>
      <c s="72" t="str">
        <f>IF('S.D.PASTE SHEET'!S1914="","",'S.D.PASTE SHEET'!S1914)</f>
        <v/>
      </c>
      <c s="72" t="str">
        <f>IF('S.D.PASTE SHEET'!T1914="","",'S.D.PASTE SHEET'!T1914)</f>
        <v/>
      </c>
      <c s="72" t="str">
        <f>IF('S.D.PASTE SHEET'!U1914="","",'S.D.PASTE SHEET'!U1914)</f>
        <v/>
      </c>
      <c s="72" t="str">
        <f>IF('S.D.PASTE SHEET'!V1914="","",'S.D.PASTE SHEET'!V1914)</f>
        <v/>
      </c>
      <c s="72" t="str">
        <f>IF('S.D.PASTE SHEET'!W1914="","",'S.D.PASTE SHEET'!W1914)</f>
        <v/>
      </c>
      <c s="72" t="str">
        <f>IF('S.D.PASTE SHEET'!X1914="","",'S.D.PASTE SHEET'!X1914)</f>
        <v/>
      </c>
      <c s="72" t="str">
        <f>IF('S.D.PASTE SHEET'!Y1914="","",'S.D.PASTE SHEET'!Y1914)</f>
        <v/>
      </c>
      <c s="72" t="str">
        <f>IF('S.D.PASTE SHEET'!Z1914="","",'S.D.PASTE SHEET'!Z1914)</f>
        <v/>
      </c>
      <c s="72" t="str">
        <f>IF('S.D.PASTE SHEET'!AA1914="","",'S.D.PASTE SHEET'!AA1914)</f>
        <v/>
      </c>
      <c s="72" t="str">
        <f>IF('S.D.PASTE SHEET'!AB1914="","",'S.D.PASTE SHEET'!AB1914)</f>
        <v/>
      </c>
      <c s="72" t="str">
        <f>IF('S.D.PASTE SHEET'!AC1914="","",'S.D.PASTE SHEET'!AC1914)</f>
        <v/>
      </c>
      <c s="72" t="str">
        <f>IF('S.D.PASTE SHEET'!AD1914="","",'S.D.PASTE SHEET'!AD1914)</f>
        <v/>
      </c>
      <c s="74"/>
      <c s="70" t="str">
        <f>IF(AK1914="","",IF(AK1914&gt;0,COUNT($AG$2:AG1914),""))</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IF(BC1914="","",IF(BC1914&gt;0,COUNT($AY$2:AY1914),""))</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5" spans="1:157" ht="15.75" customHeight="1">
      <c r="A1915" s="72" t="str">
        <f>IF('S.D.PASTE SHEET'!A1915="","",'S.D.PASTE SHEET'!A1915)</f>
        <v/>
      </c>
      <c s="72" t="str">
        <f>IF('S.D.PASTE SHEET'!B1915="","",'S.D.PASTE SHEET'!B1915)</f>
        <v/>
      </c>
      <c s="72" t="str">
        <f>IF('S.D.PASTE SHEET'!C1915="","",'S.D.PASTE SHEET'!C1915)</f>
        <v/>
      </c>
      <c s="73" t="str">
        <f>IF('S.D.PASTE SHEET'!D1915="","",'S.D.PASTE SHEET'!D1915)</f>
        <v/>
      </c>
      <c s="72" t="str">
        <f>IF('S.D.PASTE SHEET'!E1915="","",UPPER('S.D.PASTE SHEET'!E1915))</f>
        <v/>
      </c>
      <c s="72" t="str">
        <f>IF('S.D.PASTE SHEET'!F1915="","",'S.D.PASTE SHEET'!F1915)</f>
        <v/>
      </c>
      <c s="72" t="str">
        <f>IF('S.D.PASTE SHEET'!G1915="","",UPPER('S.D.PASTE SHEET'!G1915))</f>
        <v/>
      </c>
      <c s="72" t="str">
        <f>IF('S.D.PASTE SHEET'!H1915="","",UPPER('S.D.PASTE SHEET'!H1915))</f>
        <v/>
      </c>
      <c s="72" t="str">
        <f>IF('S.D.PASTE SHEET'!I1915="","",'S.D.PASTE SHEET'!I1915)</f>
        <v/>
      </c>
      <c s="73" t="str">
        <f>IF('S.D.PASTE SHEET'!J1915="","",'S.D.PASTE SHEET'!J1915)</f>
        <v/>
      </c>
      <c s="72" t="str">
        <f>IF('S.D.PASTE SHEET'!K1915="","",'S.D.PASTE SHEET'!K1915)</f>
        <v/>
      </c>
      <c s="72" t="str">
        <f>IF('S.D.PASTE SHEET'!L1915="","",'S.D.PASTE SHEET'!L1915)</f>
        <v/>
      </c>
      <c s="72" t="str">
        <f>IF('S.D.PASTE SHEET'!M1915="","",'S.D.PASTE SHEET'!M1915)</f>
        <v/>
      </c>
      <c s="72" t="str">
        <f>IF('S.D.PASTE SHEET'!N1915="","",'S.D.PASTE SHEET'!N1915)</f>
        <v/>
      </c>
      <c s="72" t="str">
        <f>IF('S.D.PASTE SHEET'!O1915="","",'S.D.PASTE SHEET'!O1915)</f>
        <v/>
      </c>
      <c s="72" t="str">
        <f>IF('S.D.PASTE SHEET'!P1915="","",'S.D.PASTE SHEET'!P1915)</f>
        <v/>
      </c>
      <c s="72" t="str">
        <f>IF('S.D.PASTE SHEET'!Q1915="","",'S.D.PASTE SHEET'!Q1915)</f>
        <v/>
      </c>
      <c s="72" t="str">
        <f>IF('S.D.PASTE SHEET'!R1915="","",'S.D.PASTE SHEET'!R1915)</f>
        <v/>
      </c>
      <c s="72" t="str">
        <f>IF('S.D.PASTE SHEET'!S1915="","",'S.D.PASTE SHEET'!S1915)</f>
        <v/>
      </c>
      <c s="72" t="str">
        <f>IF('S.D.PASTE SHEET'!T1915="","",'S.D.PASTE SHEET'!T1915)</f>
        <v/>
      </c>
      <c s="72" t="str">
        <f>IF('S.D.PASTE SHEET'!U1915="","",'S.D.PASTE SHEET'!U1915)</f>
        <v/>
      </c>
      <c s="72" t="str">
        <f>IF('S.D.PASTE SHEET'!V1915="","",'S.D.PASTE SHEET'!V1915)</f>
        <v/>
      </c>
      <c s="72" t="str">
        <f>IF('S.D.PASTE SHEET'!W1915="","",'S.D.PASTE SHEET'!W1915)</f>
        <v/>
      </c>
      <c s="72" t="str">
        <f>IF('S.D.PASTE SHEET'!X1915="","",'S.D.PASTE SHEET'!X1915)</f>
        <v/>
      </c>
      <c s="72" t="str">
        <f>IF('S.D.PASTE SHEET'!Y1915="","",'S.D.PASTE SHEET'!Y1915)</f>
        <v/>
      </c>
      <c s="72" t="str">
        <f>IF('S.D.PASTE SHEET'!Z1915="","",'S.D.PASTE SHEET'!Z1915)</f>
        <v/>
      </c>
      <c s="72" t="str">
        <f>IF('S.D.PASTE SHEET'!AA1915="","",'S.D.PASTE SHEET'!AA1915)</f>
        <v/>
      </c>
      <c s="72" t="str">
        <f>IF('S.D.PASTE SHEET'!AB1915="","",'S.D.PASTE SHEET'!AB1915)</f>
        <v/>
      </c>
      <c s="72" t="str">
        <f>IF('S.D.PASTE SHEET'!AC1915="","",'S.D.PASTE SHEET'!AC1915)</f>
        <v/>
      </c>
      <c s="72" t="str">
        <f>IF('S.D.PASTE SHEET'!AD1915="","",'S.D.PASTE SHEET'!AD1915)</f>
        <v/>
      </c>
      <c s="74"/>
      <c s="70" t="str">
        <f>IF(AK1915="","",IF(AK1915&gt;0,COUNT($AG$2:AG1915),""))</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IF(BC1915="","",IF(BC1915&gt;0,COUNT($AY$2:AY1915),""))</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6" spans="1:157" ht="15.75" customHeight="1">
      <c r="A1916" s="72" t="str">
        <f>IF('S.D.PASTE SHEET'!A1916="","",'S.D.PASTE SHEET'!A1916)</f>
        <v/>
      </c>
      <c s="72" t="str">
        <f>IF('S.D.PASTE SHEET'!B1916="","",'S.D.PASTE SHEET'!B1916)</f>
        <v/>
      </c>
      <c s="72" t="str">
        <f>IF('S.D.PASTE SHEET'!C1916="","",'S.D.PASTE SHEET'!C1916)</f>
        <v/>
      </c>
      <c s="73" t="str">
        <f>IF('S.D.PASTE SHEET'!D1916="","",'S.D.PASTE SHEET'!D1916)</f>
        <v/>
      </c>
      <c s="72" t="str">
        <f>IF('S.D.PASTE SHEET'!E1916="","",UPPER('S.D.PASTE SHEET'!E1916))</f>
        <v/>
      </c>
      <c s="72" t="str">
        <f>IF('S.D.PASTE SHEET'!F1916="","",'S.D.PASTE SHEET'!F1916)</f>
        <v/>
      </c>
      <c s="72" t="str">
        <f>IF('S.D.PASTE SHEET'!G1916="","",UPPER('S.D.PASTE SHEET'!G1916))</f>
        <v/>
      </c>
      <c s="72" t="str">
        <f>IF('S.D.PASTE SHEET'!H1916="","",UPPER('S.D.PASTE SHEET'!H1916))</f>
        <v/>
      </c>
      <c s="72" t="str">
        <f>IF('S.D.PASTE SHEET'!I1916="","",'S.D.PASTE SHEET'!I1916)</f>
        <v/>
      </c>
      <c s="73" t="str">
        <f>IF('S.D.PASTE SHEET'!J1916="","",'S.D.PASTE SHEET'!J1916)</f>
        <v/>
      </c>
      <c s="72" t="str">
        <f>IF('S.D.PASTE SHEET'!K1916="","",'S.D.PASTE SHEET'!K1916)</f>
        <v/>
      </c>
      <c s="72" t="str">
        <f>IF('S.D.PASTE SHEET'!L1916="","",'S.D.PASTE SHEET'!L1916)</f>
        <v/>
      </c>
      <c s="72" t="str">
        <f>IF('S.D.PASTE SHEET'!M1916="","",'S.D.PASTE SHEET'!M1916)</f>
        <v/>
      </c>
      <c s="72" t="str">
        <f>IF('S.D.PASTE SHEET'!N1916="","",'S.D.PASTE SHEET'!N1916)</f>
        <v/>
      </c>
      <c s="72" t="str">
        <f>IF('S.D.PASTE SHEET'!O1916="","",'S.D.PASTE SHEET'!O1916)</f>
        <v/>
      </c>
      <c s="72" t="str">
        <f>IF('S.D.PASTE SHEET'!P1916="","",'S.D.PASTE SHEET'!P1916)</f>
        <v/>
      </c>
      <c s="72" t="str">
        <f>IF('S.D.PASTE SHEET'!Q1916="","",'S.D.PASTE SHEET'!Q1916)</f>
        <v/>
      </c>
      <c s="72" t="str">
        <f>IF('S.D.PASTE SHEET'!R1916="","",'S.D.PASTE SHEET'!R1916)</f>
        <v/>
      </c>
      <c s="72" t="str">
        <f>IF('S.D.PASTE SHEET'!S1916="","",'S.D.PASTE SHEET'!S1916)</f>
        <v/>
      </c>
      <c s="72" t="str">
        <f>IF('S.D.PASTE SHEET'!T1916="","",'S.D.PASTE SHEET'!T1916)</f>
        <v/>
      </c>
      <c s="72" t="str">
        <f>IF('S.D.PASTE SHEET'!U1916="","",'S.D.PASTE SHEET'!U1916)</f>
        <v/>
      </c>
      <c s="72" t="str">
        <f>IF('S.D.PASTE SHEET'!V1916="","",'S.D.PASTE SHEET'!V1916)</f>
        <v/>
      </c>
      <c s="72" t="str">
        <f>IF('S.D.PASTE SHEET'!W1916="","",'S.D.PASTE SHEET'!W1916)</f>
        <v/>
      </c>
      <c s="72" t="str">
        <f>IF('S.D.PASTE SHEET'!X1916="","",'S.D.PASTE SHEET'!X1916)</f>
        <v/>
      </c>
      <c s="72" t="str">
        <f>IF('S.D.PASTE SHEET'!Y1916="","",'S.D.PASTE SHEET'!Y1916)</f>
        <v/>
      </c>
      <c s="72" t="str">
        <f>IF('S.D.PASTE SHEET'!Z1916="","",'S.D.PASTE SHEET'!Z1916)</f>
        <v/>
      </c>
      <c s="72" t="str">
        <f>IF('S.D.PASTE SHEET'!AA1916="","",'S.D.PASTE SHEET'!AA1916)</f>
        <v/>
      </c>
      <c s="72" t="str">
        <f>IF('S.D.PASTE SHEET'!AB1916="","",'S.D.PASTE SHEET'!AB1916)</f>
        <v/>
      </c>
      <c s="72" t="str">
        <f>IF('S.D.PASTE SHEET'!AC1916="","",'S.D.PASTE SHEET'!AC1916)</f>
        <v/>
      </c>
      <c s="72" t="str">
        <f>IF('S.D.PASTE SHEET'!AD1916="","",'S.D.PASTE SHEET'!AD1916)</f>
        <v/>
      </c>
      <c s="74"/>
      <c s="70" t="str">
        <f>IF(AK1916="","",IF(AK1916&gt;0,COUNT($AG$2:AG1916),""))</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IF(BC1916="","",IF(BC1916&gt;0,COUNT($AY$2:AY1916),""))</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7" spans="1:157" ht="15.75" customHeight="1">
      <c r="A1917" s="72" t="str">
        <f>IF('S.D.PASTE SHEET'!A1917="","",'S.D.PASTE SHEET'!A1917)</f>
        <v/>
      </c>
      <c s="72" t="str">
        <f>IF('S.D.PASTE SHEET'!B1917="","",'S.D.PASTE SHEET'!B1917)</f>
        <v/>
      </c>
      <c s="72" t="str">
        <f>IF('S.D.PASTE SHEET'!C1917="","",'S.D.PASTE SHEET'!C1917)</f>
        <v/>
      </c>
      <c s="73" t="str">
        <f>IF('S.D.PASTE SHEET'!D1917="","",'S.D.PASTE SHEET'!D1917)</f>
        <v/>
      </c>
      <c s="72" t="str">
        <f>IF('S.D.PASTE SHEET'!E1917="","",UPPER('S.D.PASTE SHEET'!E1917))</f>
        <v/>
      </c>
      <c s="72" t="str">
        <f>IF('S.D.PASTE SHEET'!F1917="","",'S.D.PASTE SHEET'!F1917)</f>
        <v/>
      </c>
      <c s="72" t="str">
        <f>IF('S.D.PASTE SHEET'!G1917="","",UPPER('S.D.PASTE SHEET'!G1917))</f>
        <v/>
      </c>
      <c s="72" t="str">
        <f>IF('S.D.PASTE SHEET'!H1917="","",UPPER('S.D.PASTE SHEET'!H1917))</f>
        <v/>
      </c>
      <c s="72" t="str">
        <f>IF('S.D.PASTE SHEET'!I1917="","",'S.D.PASTE SHEET'!I1917)</f>
        <v/>
      </c>
      <c s="73" t="str">
        <f>IF('S.D.PASTE SHEET'!J1917="","",'S.D.PASTE SHEET'!J1917)</f>
        <v/>
      </c>
      <c s="72" t="str">
        <f>IF('S.D.PASTE SHEET'!K1917="","",'S.D.PASTE SHEET'!K1917)</f>
        <v/>
      </c>
      <c s="72" t="str">
        <f>IF('S.D.PASTE SHEET'!L1917="","",'S.D.PASTE SHEET'!L1917)</f>
        <v/>
      </c>
      <c s="72" t="str">
        <f>IF('S.D.PASTE SHEET'!M1917="","",'S.D.PASTE SHEET'!M1917)</f>
        <v/>
      </c>
      <c s="72" t="str">
        <f>IF('S.D.PASTE SHEET'!N1917="","",'S.D.PASTE SHEET'!N1917)</f>
        <v/>
      </c>
      <c s="72" t="str">
        <f>IF('S.D.PASTE SHEET'!O1917="","",'S.D.PASTE SHEET'!O1917)</f>
        <v/>
      </c>
      <c s="72" t="str">
        <f>IF('S.D.PASTE SHEET'!P1917="","",'S.D.PASTE SHEET'!P1917)</f>
        <v/>
      </c>
      <c s="72" t="str">
        <f>IF('S.D.PASTE SHEET'!Q1917="","",'S.D.PASTE SHEET'!Q1917)</f>
        <v/>
      </c>
      <c s="72" t="str">
        <f>IF('S.D.PASTE SHEET'!R1917="","",'S.D.PASTE SHEET'!R1917)</f>
        <v/>
      </c>
      <c s="72" t="str">
        <f>IF('S.D.PASTE SHEET'!S1917="","",'S.D.PASTE SHEET'!S1917)</f>
        <v/>
      </c>
      <c s="72" t="str">
        <f>IF('S.D.PASTE SHEET'!T1917="","",'S.D.PASTE SHEET'!T1917)</f>
        <v/>
      </c>
      <c s="72" t="str">
        <f>IF('S.D.PASTE SHEET'!U1917="","",'S.D.PASTE SHEET'!U1917)</f>
        <v/>
      </c>
      <c s="72" t="str">
        <f>IF('S.D.PASTE SHEET'!V1917="","",'S.D.PASTE SHEET'!V1917)</f>
        <v/>
      </c>
      <c s="72" t="str">
        <f>IF('S.D.PASTE SHEET'!W1917="","",'S.D.PASTE SHEET'!W1917)</f>
        <v/>
      </c>
      <c s="72" t="str">
        <f>IF('S.D.PASTE SHEET'!X1917="","",'S.D.PASTE SHEET'!X1917)</f>
        <v/>
      </c>
      <c s="72" t="str">
        <f>IF('S.D.PASTE SHEET'!Y1917="","",'S.D.PASTE SHEET'!Y1917)</f>
        <v/>
      </c>
      <c s="72" t="str">
        <f>IF('S.D.PASTE SHEET'!Z1917="","",'S.D.PASTE SHEET'!Z1917)</f>
        <v/>
      </c>
      <c s="72" t="str">
        <f>IF('S.D.PASTE SHEET'!AA1917="","",'S.D.PASTE SHEET'!AA1917)</f>
        <v/>
      </c>
      <c s="72" t="str">
        <f>IF('S.D.PASTE SHEET'!AB1917="","",'S.D.PASTE SHEET'!AB1917)</f>
        <v/>
      </c>
      <c s="72" t="str">
        <f>IF('S.D.PASTE SHEET'!AC1917="","",'S.D.PASTE SHEET'!AC1917)</f>
        <v/>
      </c>
      <c s="72" t="str">
        <f>IF('S.D.PASTE SHEET'!AD1917="","",'S.D.PASTE SHEET'!AD1917)</f>
        <v/>
      </c>
      <c s="74"/>
      <c s="70" t="str">
        <f>IF(AK1917="","",IF(AK1917&gt;0,COUNT($AG$2:AG1917),""))</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IF(BC1917="","",IF(BC1917&gt;0,COUNT($AY$2:AY1917),""))</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8" spans="1:157" ht="15.75" customHeight="1">
      <c r="A1918" s="72" t="str">
        <f>IF('S.D.PASTE SHEET'!A1918="","",'S.D.PASTE SHEET'!A1918)</f>
        <v/>
      </c>
      <c s="72" t="str">
        <f>IF('S.D.PASTE SHEET'!B1918="","",'S.D.PASTE SHEET'!B1918)</f>
        <v/>
      </c>
      <c s="72" t="str">
        <f>IF('S.D.PASTE SHEET'!C1918="","",'S.D.PASTE SHEET'!C1918)</f>
        <v/>
      </c>
      <c s="73" t="str">
        <f>IF('S.D.PASTE SHEET'!D1918="","",'S.D.PASTE SHEET'!D1918)</f>
        <v/>
      </c>
      <c s="72" t="str">
        <f>IF('S.D.PASTE SHEET'!E1918="","",UPPER('S.D.PASTE SHEET'!E1918))</f>
        <v/>
      </c>
      <c s="72" t="str">
        <f>IF('S.D.PASTE SHEET'!F1918="","",'S.D.PASTE SHEET'!F1918)</f>
        <v/>
      </c>
      <c s="72" t="str">
        <f>IF('S.D.PASTE SHEET'!G1918="","",UPPER('S.D.PASTE SHEET'!G1918))</f>
        <v/>
      </c>
      <c s="72" t="str">
        <f>IF('S.D.PASTE SHEET'!H1918="","",UPPER('S.D.PASTE SHEET'!H1918))</f>
        <v/>
      </c>
      <c s="72" t="str">
        <f>IF('S.D.PASTE SHEET'!I1918="","",'S.D.PASTE SHEET'!I1918)</f>
        <v/>
      </c>
      <c s="73" t="str">
        <f>IF('S.D.PASTE SHEET'!J1918="","",'S.D.PASTE SHEET'!J1918)</f>
        <v/>
      </c>
      <c s="72" t="str">
        <f>IF('S.D.PASTE SHEET'!K1918="","",'S.D.PASTE SHEET'!K1918)</f>
        <v/>
      </c>
      <c s="72" t="str">
        <f>IF('S.D.PASTE SHEET'!L1918="","",'S.D.PASTE SHEET'!L1918)</f>
        <v/>
      </c>
      <c s="72" t="str">
        <f>IF('S.D.PASTE SHEET'!M1918="","",'S.D.PASTE SHEET'!M1918)</f>
        <v/>
      </c>
      <c s="72" t="str">
        <f>IF('S.D.PASTE SHEET'!N1918="","",'S.D.PASTE SHEET'!N1918)</f>
        <v/>
      </c>
      <c s="72" t="str">
        <f>IF('S.D.PASTE SHEET'!O1918="","",'S.D.PASTE SHEET'!O1918)</f>
        <v/>
      </c>
      <c s="72" t="str">
        <f>IF('S.D.PASTE SHEET'!P1918="","",'S.D.PASTE SHEET'!P1918)</f>
        <v/>
      </c>
      <c s="72" t="str">
        <f>IF('S.D.PASTE SHEET'!Q1918="","",'S.D.PASTE SHEET'!Q1918)</f>
        <v/>
      </c>
      <c s="72" t="str">
        <f>IF('S.D.PASTE SHEET'!R1918="","",'S.D.PASTE SHEET'!R1918)</f>
        <v/>
      </c>
      <c s="72" t="str">
        <f>IF('S.D.PASTE SHEET'!S1918="","",'S.D.PASTE SHEET'!S1918)</f>
        <v/>
      </c>
      <c s="72" t="str">
        <f>IF('S.D.PASTE SHEET'!T1918="","",'S.D.PASTE SHEET'!T1918)</f>
        <v/>
      </c>
      <c s="72" t="str">
        <f>IF('S.D.PASTE SHEET'!U1918="","",'S.D.PASTE SHEET'!U1918)</f>
        <v/>
      </c>
      <c s="72" t="str">
        <f>IF('S.D.PASTE SHEET'!V1918="","",'S.D.PASTE SHEET'!V1918)</f>
        <v/>
      </c>
      <c s="72" t="str">
        <f>IF('S.D.PASTE SHEET'!W1918="","",'S.D.PASTE SHEET'!W1918)</f>
        <v/>
      </c>
      <c s="72" t="str">
        <f>IF('S.D.PASTE SHEET'!X1918="","",'S.D.PASTE SHEET'!X1918)</f>
        <v/>
      </c>
      <c s="72" t="str">
        <f>IF('S.D.PASTE SHEET'!Y1918="","",'S.D.PASTE SHEET'!Y1918)</f>
        <v/>
      </c>
      <c s="72" t="str">
        <f>IF('S.D.PASTE SHEET'!Z1918="","",'S.D.PASTE SHEET'!Z1918)</f>
        <v/>
      </c>
      <c s="72" t="str">
        <f>IF('S.D.PASTE SHEET'!AA1918="","",'S.D.PASTE SHEET'!AA1918)</f>
        <v/>
      </c>
      <c s="72" t="str">
        <f>IF('S.D.PASTE SHEET'!AB1918="","",'S.D.PASTE SHEET'!AB1918)</f>
        <v/>
      </c>
      <c s="72" t="str">
        <f>IF('S.D.PASTE SHEET'!AC1918="","",'S.D.PASTE SHEET'!AC1918)</f>
        <v/>
      </c>
      <c s="72" t="str">
        <f>IF('S.D.PASTE SHEET'!AD1918="","",'S.D.PASTE SHEET'!AD1918)</f>
        <v/>
      </c>
      <c s="74"/>
      <c s="70" t="str">
        <f>IF(AK1918="","",IF(AK1918&gt;0,COUNT($AG$2:AG1918),""))</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IF(BC1918="","",IF(BC1918&gt;0,COUNT($AY$2:AY1918),""))</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19" spans="1:157" ht="15.75" customHeight="1">
      <c r="A1919" s="72" t="str">
        <f>IF('S.D.PASTE SHEET'!A1919="","",'S.D.PASTE SHEET'!A1919)</f>
        <v/>
      </c>
      <c s="72" t="str">
        <f>IF('S.D.PASTE SHEET'!B1919="","",'S.D.PASTE SHEET'!B1919)</f>
        <v/>
      </c>
      <c s="72" t="str">
        <f>IF('S.D.PASTE SHEET'!C1919="","",'S.D.PASTE SHEET'!C1919)</f>
        <v/>
      </c>
      <c s="73" t="str">
        <f>IF('S.D.PASTE SHEET'!D1919="","",'S.D.PASTE SHEET'!D1919)</f>
        <v/>
      </c>
      <c s="72" t="str">
        <f>IF('S.D.PASTE SHEET'!E1919="","",UPPER('S.D.PASTE SHEET'!E1919))</f>
        <v/>
      </c>
      <c s="72" t="str">
        <f>IF('S.D.PASTE SHEET'!F1919="","",'S.D.PASTE SHEET'!F1919)</f>
        <v/>
      </c>
      <c s="72" t="str">
        <f>IF('S.D.PASTE SHEET'!G1919="","",UPPER('S.D.PASTE SHEET'!G1919))</f>
        <v/>
      </c>
      <c s="72" t="str">
        <f>IF('S.D.PASTE SHEET'!H1919="","",UPPER('S.D.PASTE SHEET'!H1919))</f>
        <v/>
      </c>
      <c s="72" t="str">
        <f>IF('S.D.PASTE SHEET'!I1919="","",'S.D.PASTE SHEET'!I1919)</f>
        <v/>
      </c>
      <c s="73" t="str">
        <f>IF('S.D.PASTE SHEET'!J1919="","",'S.D.PASTE SHEET'!J1919)</f>
        <v/>
      </c>
      <c s="72" t="str">
        <f>IF('S.D.PASTE SHEET'!K1919="","",'S.D.PASTE SHEET'!K1919)</f>
        <v/>
      </c>
      <c s="72" t="str">
        <f>IF('S.D.PASTE SHEET'!L1919="","",'S.D.PASTE SHEET'!L1919)</f>
        <v/>
      </c>
      <c s="72" t="str">
        <f>IF('S.D.PASTE SHEET'!M1919="","",'S.D.PASTE SHEET'!M1919)</f>
        <v/>
      </c>
      <c s="72" t="str">
        <f>IF('S.D.PASTE SHEET'!N1919="","",'S.D.PASTE SHEET'!N1919)</f>
        <v/>
      </c>
      <c s="72" t="str">
        <f>IF('S.D.PASTE SHEET'!O1919="","",'S.D.PASTE SHEET'!O1919)</f>
        <v/>
      </c>
      <c s="72" t="str">
        <f>IF('S.D.PASTE SHEET'!P1919="","",'S.D.PASTE SHEET'!P1919)</f>
        <v/>
      </c>
      <c s="72" t="str">
        <f>IF('S.D.PASTE SHEET'!Q1919="","",'S.D.PASTE SHEET'!Q1919)</f>
        <v/>
      </c>
      <c s="72" t="str">
        <f>IF('S.D.PASTE SHEET'!R1919="","",'S.D.PASTE SHEET'!R1919)</f>
        <v/>
      </c>
      <c s="72" t="str">
        <f>IF('S.D.PASTE SHEET'!S1919="","",'S.D.PASTE SHEET'!S1919)</f>
        <v/>
      </c>
      <c s="72" t="str">
        <f>IF('S.D.PASTE SHEET'!T1919="","",'S.D.PASTE SHEET'!T1919)</f>
        <v/>
      </c>
      <c s="72" t="str">
        <f>IF('S.D.PASTE SHEET'!U1919="","",'S.D.PASTE SHEET'!U1919)</f>
        <v/>
      </c>
      <c s="72" t="str">
        <f>IF('S.D.PASTE SHEET'!V1919="","",'S.D.PASTE SHEET'!V1919)</f>
        <v/>
      </c>
      <c s="72" t="str">
        <f>IF('S.D.PASTE SHEET'!W1919="","",'S.D.PASTE SHEET'!W1919)</f>
        <v/>
      </c>
      <c s="72" t="str">
        <f>IF('S.D.PASTE SHEET'!X1919="","",'S.D.PASTE SHEET'!X1919)</f>
        <v/>
      </c>
      <c s="72" t="str">
        <f>IF('S.D.PASTE SHEET'!Y1919="","",'S.D.PASTE SHEET'!Y1919)</f>
        <v/>
      </c>
      <c s="72" t="str">
        <f>IF('S.D.PASTE SHEET'!Z1919="","",'S.D.PASTE SHEET'!Z1919)</f>
        <v/>
      </c>
      <c s="72" t="str">
        <f>IF('S.D.PASTE SHEET'!AA1919="","",'S.D.PASTE SHEET'!AA1919)</f>
        <v/>
      </c>
      <c s="72" t="str">
        <f>IF('S.D.PASTE SHEET'!AB1919="","",'S.D.PASTE SHEET'!AB1919)</f>
        <v/>
      </c>
      <c s="72" t="str">
        <f>IF('S.D.PASTE SHEET'!AC1919="","",'S.D.PASTE SHEET'!AC1919)</f>
        <v/>
      </c>
      <c s="72" t="str">
        <f>IF('S.D.PASTE SHEET'!AD1919="","",'S.D.PASTE SHEET'!AD1919)</f>
        <v/>
      </c>
      <c s="74"/>
      <c s="70" t="str">
        <f>IF(AK1919="","",IF(AK1919&gt;0,COUNT($AG$2:AG1919),""))</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IF(BC1919="","",IF(BC1919&gt;0,COUNT($AY$2:AY1919),""))</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0" spans="1:157" ht="15.75" customHeight="1">
      <c r="A1920" s="72" t="str">
        <f>IF('S.D.PASTE SHEET'!A1920="","",'S.D.PASTE SHEET'!A1920)</f>
        <v/>
      </c>
      <c s="72" t="str">
        <f>IF('S.D.PASTE SHEET'!B1920="","",'S.D.PASTE SHEET'!B1920)</f>
        <v/>
      </c>
      <c s="72" t="str">
        <f>IF('S.D.PASTE SHEET'!C1920="","",'S.D.PASTE SHEET'!C1920)</f>
        <v/>
      </c>
      <c s="73" t="str">
        <f>IF('S.D.PASTE SHEET'!D1920="","",'S.D.PASTE SHEET'!D1920)</f>
        <v/>
      </c>
      <c s="72" t="str">
        <f>IF('S.D.PASTE SHEET'!E1920="","",UPPER('S.D.PASTE SHEET'!E1920))</f>
        <v/>
      </c>
      <c s="72" t="str">
        <f>IF('S.D.PASTE SHEET'!F1920="","",'S.D.PASTE SHEET'!F1920)</f>
        <v/>
      </c>
      <c s="72" t="str">
        <f>IF('S.D.PASTE SHEET'!G1920="","",UPPER('S.D.PASTE SHEET'!G1920))</f>
        <v/>
      </c>
      <c s="72" t="str">
        <f>IF('S.D.PASTE SHEET'!H1920="","",UPPER('S.D.PASTE SHEET'!H1920))</f>
        <v/>
      </c>
      <c s="72" t="str">
        <f>IF('S.D.PASTE SHEET'!I1920="","",'S.D.PASTE SHEET'!I1920)</f>
        <v/>
      </c>
      <c s="73" t="str">
        <f>IF('S.D.PASTE SHEET'!J1920="","",'S.D.PASTE SHEET'!J1920)</f>
        <v/>
      </c>
      <c s="72" t="str">
        <f>IF('S.D.PASTE SHEET'!K1920="","",'S.D.PASTE SHEET'!K1920)</f>
        <v/>
      </c>
      <c s="72" t="str">
        <f>IF('S.D.PASTE SHEET'!L1920="","",'S.D.PASTE SHEET'!L1920)</f>
        <v/>
      </c>
      <c s="72" t="str">
        <f>IF('S.D.PASTE SHEET'!M1920="","",'S.D.PASTE SHEET'!M1920)</f>
        <v/>
      </c>
      <c s="72" t="str">
        <f>IF('S.D.PASTE SHEET'!N1920="","",'S.D.PASTE SHEET'!N1920)</f>
        <v/>
      </c>
      <c s="72" t="str">
        <f>IF('S.D.PASTE SHEET'!O1920="","",'S.D.PASTE SHEET'!O1920)</f>
        <v/>
      </c>
      <c s="72" t="str">
        <f>IF('S.D.PASTE SHEET'!P1920="","",'S.D.PASTE SHEET'!P1920)</f>
        <v/>
      </c>
      <c s="72" t="str">
        <f>IF('S.D.PASTE SHEET'!Q1920="","",'S.D.PASTE SHEET'!Q1920)</f>
        <v/>
      </c>
      <c s="72" t="str">
        <f>IF('S.D.PASTE SHEET'!R1920="","",'S.D.PASTE SHEET'!R1920)</f>
        <v/>
      </c>
      <c s="72" t="str">
        <f>IF('S.D.PASTE SHEET'!S1920="","",'S.D.PASTE SHEET'!S1920)</f>
        <v/>
      </c>
      <c s="72" t="str">
        <f>IF('S.D.PASTE SHEET'!T1920="","",'S.D.PASTE SHEET'!T1920)</f>
        <v/>
      </c>
      <c s="72" t="str">
        <f>IF('S.D.PASTE SHEET'!U1920="","",'S.D.PASTE SHEET'!U1920)</f>
        <v/>
      </c>
      <c s="72" t="str">
        <f>IF('S.D.PASTE SHEET'!V1920="","",'S.D.PASTE SHEET'!V1920)</f>
        <v/>
      </c>
      <c s="72" t="str">
        <f>IF('S.D.PASTE SHEET'!W1920="","",'S.D.PASTE SHEET'!W1920)</f>
        <v/>
      </c>
      <c s="72" t="str">
        <f>IF('S.D.PASTE SHEET'!X1920="","",'S.D.PASTE SHEET'!X1920)</f>
        <v/>
      </c>
      <c s="72" t="str">
        <f>IF('S.D.PASTE SHEET'!Y1920="","",'S.D.PASTE SHEET'!Y1920)</f>
        <v/>
      </c>
      <c s="72" t="str">
        <f>IF('S.D.PASTE SHEET'!Z1920="","",'S.D.PASTE SHEET'!Z1920)</f>
        <v/>
      </c>
      <c s="72" t="str">
        <f>IF('S.D.PASTE SHEET'!AA1920="","",'S.D.PASTE SHEET'!AA1920)</f>
        <v/>
      </c>
      <c s="72" t="str">
        <f>IF('S.D.PASTE SHEET'!AB1920="","",'S.D.PASTE SHEET'!AB1920)</f>
        <v/>
      </c>
      <c s="72" t="str">
        <f>IF('S.D.PASTE SHEET'!AC1920="","",'S.D.PASTE SHEET'!AC1920)</f>
        <v/>
      </c>
      <c s="72" t="str">
        <f>IF('S.D.PASTE SHEET'!AD1920="","",'S.D.PASTE SHEET'!AD1920)</f>
        <v/>
      </c>
      <c s="74"/>
      <c s="70" t="str">
        <f>IF(AK1920="","",IF(AK1920&gt;0,COUNT($AG$2:AG1920),""))</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IF(BC1920="","",IF(BC1920&gt;0,COUNT($AY$2:AY1920),""))</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1" spans="1:157" ht="15.75" customHeight="1">
      <c r="A1921" s="72" t="str">
        <f>IF('S.D.PASTE SHEET'!A1921="","",'S.D.PASTE SHEET'!A1921)</f>
        <v/>
      </c>
      <c s="72" t="str">
        <f>IF('S.D.PASTE SHEET'!B1921="","",'S.D.PASTE SHEET'!B1921)</f>
        <v/>
      </c>
      <c s="72" t="str">
        <f>IF('S.D.PASTE SHEET'!C1921="","",'S.D.PASTE SHEET'!C1921)</f>
        <v/>
      </c>
      <c s="73" t="str">
        <f>IF('S.D.PASTE SHEET'!D1921="","",'S.D.PASTE SHEET'!D1921)</f>
        <v/>
      </c>
      <c s="72" t="str">
        <f>IF('S.D.PASTE SHEET'!E1921="","",UPPER('S.D.PASTE SHEET'!E1921))</f>
        <v/>
      </c>
      <c s="72" t="str">
        <f>IF('S.D.PASTE SHEET'!F1921="","",'S.D.PASTE SHEET'!F1921)</f>
        <v/>
      </c>
      <c s="72" t="str">
        <f>IF('S.D.PASTE SHEET'!G1921="","",UPPER('S.D.PASTE SHEET'!G1921))</f>
        <v/>
      </c>
      <c s="72" t="str">
        <f>IF('S.D.PASTE SHEET'!H1921="","",UPPER('S.D.PASTE SHEET'!H1921))</f>
        <v/>
      </c>
      <c s="72" t="str">
        <f>IF('S.D.PASTE SHEET'!I1921="","",'S.D.PASTE SHEET'!I1921)</f>
        <v/>
      </c>
      <c s="73" t="str">
        <f>IF('S.D.PASTE SHEET'!J1921="","",'S.D.PASTE SHEET'!J1921)</f>
        <v/>
      </c>
      <c s="72" t="str">
        <f>IF('S.D.PASTE SHEET'!K1921="","",'S.D.PASTE SHEET'!K1921)</f>
        <v/>
      </c>
      <c s="72" t="str">
        <f>IF('S.D.PASTE SHEET'!L1921="","",'S.D.PASTE SHEET'!L1921)</f>
        <v/>
      </c>
      <c s="72" t="str">
        <f>IF('S.D.PASTE SHEET'!M1921="","",'S.D.PASTE SHEET'!M1921)</f>
        <v/>
      </c>
      <c s="72" t="str">
        <f>IF('S.D.PASTE SHEET'!N1921="","",'S.D.PASTE SHEET'!N1921)</f>
        <v/>
      </c>
      <c s="72" t="str">
        <f>IF('S.D.PASTE SHEET'!O1921="","",'S.D.PASTE SHEET'!O1921)</f>
        <v/>
      </c>
      <c s="72" t="str">
        <f>IF('S.D.PASTE SHEET'!P1921="","",'S.D.PASTE SHEET'!P1921)</f>
        <v/>
      </c>
      <c s="72" t="str">
        <f>IF('S.D.PASTE SHEET'!Q1921="","",'S.D.PASTE SHEET'!Q1921)</f>
        <v/>
      </c>
      <c s="72" t="str">
        <f>IF('S.D.PASTE SHEET'!R1921="","",'S.D.PASTE SHEET'!R1921)</f>
        <v/>
      </c>
      <c s="72" t="str">
        <f>IF('S.D.PASTE SHEET'!S1921="","",'S.D.PASTE SHEET'!S1921)</f>
        <v/>
      </c>
      <c s="72" t="str">
        <f>IF('S.D.PASTE SHEET'!T1921="","",'S.D.PASTE SHEET'!T1921)</f>
        <v/>
      </c>
      <c s="72" t="str">
        <f>IF('S.D.PASTE SHEET'!U1921="","",'S.D.PASTE SHEET'!U1921)</f>
        <v/>
      </c>
      <c s="72" t="str">
        <f>IF('S.D.PASTE SHEET'!V1921="","",'S.D.PASTE SHEET'!V1921)</f>
        <v/>
      </c>
      <c s="72" t="str">
        <f>IF('S.D.PASTE SHEET'!W1921="","",'S.D.PASTE SHEET'!W1921)</f>
        <v/>
      </c>
      <c s="72" t="str">
        <f>IF('S.D.PASTE SHEET'!X1921="","",'S.D.PASTE SHEET'!X1921)</f>
        <v/>
      </c>
      <c s="72" t="str">
        <f>IF('S.D.PASTE SHEET'!Y1921="","",'S.D.PASTE SHEET'!Y1921)</f>
        <v/>
      </c>
      <c s="72" t="str">
        <f>IF('S.D.PASTE SHEET'!Z1921="","",'S.D.PASTE SHEET'!Z1921)</f>
        <v/>
      </c>
      <c s="72" t="str">
        <f>IF('S.D.PASTE SHEET'!AA1921="","",'S.D.PASTE SHEET'!AA1921)</f>
        <v/>
      </c>
      <c s="72" t="str">
        <f>IF('S.D.PASTE SHEET'!AB1921="","",'S.D.PASTE SHEET'!AB1921)</f>
        <v/>
      </c>
      <c s="72" t="str">
        <f>IF('S.D.PASTE SHEET'!AC1921="","",'S.D.PASTE SHEET'!AC1921)</f>
        <v/>
      </c>
      <c s="72" t="str">
        <f>IF('S.D.PASTE SHEET'!AD1921="","",'S.D.PASTE SHEET'!AD1921)</f>
        <v/>
      </c>
      <c s="74"/>
      <c s="70" t="str">
        <f>IF(AK1921="","",IF(AK1921&gt;0,COUNT($AG$2:AG1921),""))</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IF(BC1921="","",IF(BC1921&gt;0,COUNT($AY$2:AY1921),""))</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2" spans="1:157" ht="15.75" customHeight="1">
      <c r="A1922" s="72" t="str">
        <f>IF('S.D.PASTE SHEET'!A1922="","",'S.D.PASTE SHEET'!A1922)</f>
        <v/>
      </c>
      <c s="72" t="str">
        <f>IF('S.D.PASTE SHEET'!B1922="","",'S.D.PASTE SHEET'!B1922)</f>
        <v/>
      </c>
      <c s="72" t="str">
        <f>IF('S.D.PASTE SHEET'!C1922="","",'S.D.PASTE SHEET'!C1922)</f>
        <v/>
      </c>
      <c s="73" t="str">
        <f>IF('S.D.PASTE SHEET'!D1922="","",'S.D.PASTE SHEET'!D1922)</f>
        <v/>
      </c>
      <c s="72" t="str">
        <f>IF('S.D.PASTE SHEET'!E1922="","",UPPER('S.D.PASTE SHEET'!E1922))</f>
        <v/>
      </c>
      <c s="72" t="str">
        <f>IF('S.D.PASTE SHEET'!F1922="","",'S.D.PASTE SHEET'!F1922)</f>
        <v/>
      </c>
      <c s="72" t="str">
        <f>IF('S.D.PASTE SHEET'!G1922="","",UPPER('S.D.PASTE SHEET'!G1922))</f>
        <v/>
      </c>
      <c s="72" t="str">
        <f>IF('S.D.PASTE SHEET'!H1922="","",UPPER('S.D.PASTE SHEET'!H1922))</f>
        <v/>
      </c>
      <c s="72" t="str">
        <f>IF('S.D.PASTE SHEET'!I1922="","",'S.D.PASTE SHEET'!I1922)</f>
        <v/>
      </c>
      <c s="73" t="str">
        <f>IF('S.D.PASTE SHEET'!J1922="","",'S.D.PASTE SHEET'!J1922)</f>
        <v/>
      </c>
      <c s="72" t="str">
        <f>IF('S.D.PASTE SHEET'!K1922="","",'S.D.PASTE SHEET'!K1922)</f>
        <v/>
      </c>
      <c s="72" t="str">
        <f>IF('S.D.PASTE SHEET'!L1922="","",'S.D.PASTE SHEET'!L1922)</f>
        <v/>
      </c>
      <c s="72" t="str">
        <f>IF('S.D.PASTE SHEET'!M1922="","",'S.D.PASTE SHEET'!M1922)</f>
        <v/>
      </c>
      <c s="72" t="str">
        <f>IF('S.D.PASTE SHEET'!N1922="","",'S.D.PASTE SHEET'!N1922)</f>
        <v/>
      </c>
      <c s="72" t="str">
        <f>IF('S.D.PASTE SHEET'!O1922="","",'S.D.PASTE SHEET'!O1922)</f>
        <v/>
      </c>
      <c s="72" t="str">
        <f>IF('S.D.PASTE SHEET'!P1922="","",'S.D.PASTE SHEET'!P1922)</f>
        <v/>
      </c>
      <c s="72" t="str">
        <f>IF('S.D.PASTE SHEET'!Q1922="","",'S.D.PASTE SHEET'!Q1922)</f>
        <v/>
      </c>
      <c s="72" t="str">
        <f>IF('S.D.PASTE SHEET'!R1922="","",'S.D.PASTE SHEET'!R1922)</f>
        <v/>
      </c>
      <c s="72" t="str">
        <f>IF('S.D.PASTE SHEET'!S1922="","",'S.D.PASTE SHEET'!S1922)</f>
        <v/>
      </c>
      <c s="72" t="str">
        <f>IF('S.D.PASTE SHEET'!T1922="","",'S.D.PASTE SHEET'!T1922)</f>
        <v/>
      </c>
      <c s="72" t="str">
        <f>IF('S.D.PASTE SHEET'!U1922="","",'S.D.PASTE SHEET'!U1922)</f>
        <v/>
      </c>
      <c s="72" t="str">
        <f>IF('S.D.PASTE SHEET'!V1922="","",'S.D.PASTE SHEET'!V1922)</f>
        <v/>
      </c>
      <c s="72" t="str">
        <f>IF('S.D.PASTE SHEET'!W1922="","",'S.D.PASTE SHEET'!W1922)</f>
        <v/>
      </c>
      <c s="72" t="str">
        <f>IF('S.D.PASTE SHEET'!X1922="","",'S.D.PASTE SHEET'!X1922)</f>
        <v/>
      </c>
      <c s="72" t="str">
        <f>IF('S.D.PASTE SHEET'!Y1922="","",'S.D.PASTE SHEET'!Y1922)</f>
        <v/>
      </c>
      <c s="72" t="str">
        <f>IF('S.D.PASTE SHEET'!Z1922="","",'S.D.PASTE SHEET'!Z1922)</f>
        <v/>
      </c>
      <c s="72" t="str">
        <f>IF('S.D.PASTE SHEET'!AA1922="","",'S.D.PASTE SHEET'!AA1922)</f>
        <v/>
      </c>
      <c s="72" t="str">
        <f>IF('S.D.PASTE SHEET'!AB1922="","",'S.D.PASTE SHEET'!AB1922)</f>
        <v/>
      </c>
      <c s="72" t="str">
        <f>IF('S.D.PASTE SHEET'!AC1922="","",'S.D.PASTE SHEET'!AC1922)</f>
        <v/>
      </c>
      <c s="72" t="str">
        <f>IF('S.D.PASTE SHEET'!AD1922="","",'S.D.PASTE SHEET'!AD1922)</f>
        <v/>
      </c>
      <c s="74"/>
      <c s="70" t="str">
        <f>IF(AK1922="","",IF(AK1922&gt;0,COUNT($AG$2:AG1922),""))</f>
        <v/>
      </c>
      <c s="75" t="str">
        <f t="shared" si="929"/>
        <v/>
      </c>
      <c s="75" t="str">
        <f t="shared" si="930"/>
        <v/>
      </c>
      <c s="75" t="str">
        <f t="shared" si="931"/>
        <v/>
      </c>
      <c s="73" t="str">
        <f t="shared" si="932"/>
        <v/>
      </c>
      <c s="75" t="str">
        <f t="shared" si="933"/>
        <v/>
      </c>
      <c s="75" t="str">
        <f t="shared" si="934"/>
        <v/>
      </c>
      <c s="75" t="str">
        <f t="shared" si="935"/>
        <v/>
      </c>
      <c s="75" t="str">
        <f t="shared" si="936"/>
        <v/>
      </c>
      <c s="75" t="str">
        <f t="shared" si="937"/>
        <v/>
      </c>
      <c s="73" t="str">
        <f t="shared" si="938"/>
        <v/>
      </c>
      <c s="75" t="str">
        <f t="shared" si="939"/>
        <v/>
      </c>
      <c s="75" t="str">
        <f t="shared" si="940"/>
        <v/>
      </c>
      <c s="75" t="str">
        <f t="shared" si="941"/>
        <v/>
      </c>
      <c s="75" t="str">
        <f t="shared" si="942"/>
        <v/>
      </c>
      <c s="75" t="str">
        <f t="shared" si="943"/>
        <v/>
      </c>
      <c s="75" t="str">
        <f t="shared" si="944"/>
        <v/>
      </c>
      <c s="70"/>
      <c s="70" t="str">
        <f>IF(BC1922="","",IF(BC1922&gt;0,COUNT($AY$2:AY1922),""))</f>
        <v/>
      </c>
      <c s="76" t="str">
        <f t="shared" si="945"/>
        <v/>
      </c>
      <c s="76" t="str">
        <f t="shared" si="946"/>
        <v/>
      </c>
      <c s="76" t="str">
        <f t="shared" si="947"/>
        <v/>
      </c>
      <c s="73" t="str">
        <f t="shared" si="948"/>
        <v/>
      </c>
      <c s="76" t="str">
        <f t="shared" si="949"/>
        <v/>
      </c>
      <c s="76" t="str">
        <f t="shared" si="950"/>
        <v/>
      </c>
      <c s="76" t="str">
        <f t="shared" si="951"/>
        <v/>
      </c>
      <c s="76" t="str">
        <f t="shared" si="952"/>
        <v/>
      </c>
      <c s="76" t="str">
        <f t="shared" si="953"/>
        <v/>
      </c>
      <c s="73" t="str">
        <f t="shared" si="954"/>
        <v/>
      </c>
      <c s="76" t="str">
        <f t="shared" si="955"/>
        <v/>
      </c>
      <c s="76" t="str">
        <f t="shared" si="956"/>
        <v/>
      </c>
      <c s="76" t="str">
        <f t="shared" si="957"/>
        <v/>
      </c>
      <c s="76" t="str">
        <f t="shared" si="958"/>
        <v/>
      </c>
      <c s="76" t="str">
        <f t="shared" si="959"/>
        <v/>
      </c>
      <c s="76" t="str">
        <f t="shared" si="96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3" spans="1:157" ht="15.75" customHeight="1">
      <c r="A1923" s="72" t="str">
        <f>IF('S.D.PASTE SHEET'!A1923="","",'S.D.PASTE SHEET'!A1923)</f>
        <v/>
      </c>
      <c s="72" t="str">
        <f>IF('S.D.PASTE SHEET'!B1923="","",'S.D.PASTE SHEET'!B1923)</f>
        <v/>
      </c>
      <c s="72" t="str">
        <f>IF('S.D.PASTE SHEET'!C1923="","",'S.D.PASTE SHEET'!C1923)</f>
        <v/>
      </c>
      <c s="73" t="str">
        <f>IF('S.D.PASTE SHEET'!D1923="","",'S.D.PASTE SHEET'!D1923)</f>
        <v/>
      </c>
      <c s="72" t="str">
        <f>IF('S.D.PASTE SHEET'!E1923="","",UPPER('S.D.PASTE SHEET'!E1923))</f>
        <v/>
      </c>
      <c s="72" t="str">
        <f>IF('S.D.PASTE SHEET'!F1923="","",'S.D.PASTE SHEET'!F1923)</f>
        <v/>
      </c>
      <c s="72" t="str">
        <f>IF('S.D.PASTE SHEET'!G1923="","",UPPER('S.D.PASTE SHEET'!G1923))</f>
        <v/>
      </c>
      <c s="72" t="str">
        <f>IF('S.D.PASTE SHEET'!H1923="","",UPPER('S.D.PASTE SHEET'!H1923))</f>
        <v/>
      </c>
      <c s="72" t="str">
        <f>IF('S.D.PASTE SHEET'!I1923="","",'S.D.PASTE SHEET'!I1923)</f>
        <v/>
      </c>
      <c s="73" t="str">
        <f>IF('S.D.PASTE SHEET'!J1923="","",'S.D.PASTE SHEET'!J1923)</f>
        <v/>
      </c>
      <c s="72" t="str">
        <f>IF('S.D.PASTE SHEET'!K1923="","",'S.D.PASTE SHEET'!K1923)</f>
        <v/>
      </c>
      <c s="72" t="str">
        <f>IF('S.D.PASTE SHEET'!L1923="","",'S.D.PASTE SHEET'!L1923)</f>
        <v/>
      </c>
      <c s="72" t="str">
        <f>IF('S.D.PASTE SHEET'!M1923="","",'S.D.PASTE SHEET'!M1923)</f>
        <v/>
      </c>
      <c s="72" t="str">
        <f>IF('S.D.PASTE SHEET'!N1923="","",'S.D.PASTE SHEET'!N1923)</f>
        <v/>
      </c>
      <c s="72" t="str">
        <f>IF('S.D.PASTE SHEET'!O1923="","",'S.D.PASTE SHEET'!O1923)</f>
        <v/>
      </c>
      <c s="72" t="str">
        <f>IF('S.D.PASTE SHEET'!P1923="","",'S.D.PASTE SHEET'!P1923)</f>
        <v/>
      </c>
      <c s="72" t="str">
        <f>IF('S.D.PASTE SHEET'!Q1923="","",'S.D.PASTE SHEET'!Q1923)</f>
        <v/>
      </c>
      <c s="72" t="str">
        <f>IF('S.D.PASTE SHEET'!R1923="","",'S.D.PASTE SHEET'!R1923)</f>
        <v/>
      </c>
      <c s="72" t="str">
        <f>IF('S.D.PASTE SHEET'!S1923="","",'S.D.PASTE SHEET'!S1923)</f>
        <v/>
      </c>
      <c s="72" t="str">
        <f>IF('S.D.PASTE SHEET'!T1923="","",'S.D.PASTE SHEET'!T1923)</f>
        <v/>
      </c>
      <c s="72" t="str">
        <f>IF('S.D.PASTE SHEET'!U1923="","",'S.D.PASTE SHEET'!U1923)</f>
        <v/>
      </c>
      <c s="72" t="str">
        <f>IF('S.D.PASTE SHEET'!V1923="","",'S.D.PASTE SHEET'!V1923)</f>
        <v/>
      </c>
      <c s="72" t="str">
        <f>IF('S.D.PASTE SHEET'!W1923="","",'S.D.PASTE SHEET'!W1923)</f>
        <v/>
      </c>
      <c s="72" t="str">
        <f>IF('S.D.PASTE SHEET'!X1923="","",'S.D.PASTE SHEET'!X1923)</f>
        <v/>
      </c>
      <c s="72" t="str">
        <f>IF('S.D.PASTE SHEET'!Y1923="","",'S.D.PASTE SHEET'!Y1923)</f>
        <v/>
      </c>
      <c s="72" t="str">
        <f>IF('S.D.PASTE SHEET'!Z1923="","",'S.D.PASTE SHEET'!Z1923)</f>
        <v/>
      </c>
      <c s="72" t="str">
        <f>IF('S.D.PASTE SHEET'!AA1923="","",'S.D.PASTE SHEET'!AA1923)</f>
        <v/>
      </c>
      <c s="72" t="str">
        <f>IF('S.D.PASTE SHEET'!AB1923="","",'S.D.PASTE SHEET'!AB1923)</f>
        <v/>
      </c>
      <c s="72" t="str">
        <f>IF('S.D.PASTE SHEET'!AC1923="","",'S.D.PASTE SHEET'!AC1923)</f>
        <v/>
      </c>
      <c s="72" t="str">
        <f>IF('S.D.PASTE SHEET'!AD1923="","",'S.D.PASTE SHEET'!AD1923)</f>
        <v/>
      </c>
      <c s="74"/>
      <c s="70" t="str">
        <f>IF(AK1923="","",IF(AK1923&gt;0,COUNT($AG$2:AG1923),""))</f>
        <v/>
      </c>
      <c s="75" t="str">
        <f t="shared" si="961" ref="AG1923:AG1986">IF(AND($AJ$1=12,$A1923=12),$A1923,"")</f>
        <v/>
      </c>
      <c s="75" t="str">
        <f t="shared" si="962" ref="AH1923:AH1986">IF(AND($AJ$1=12,$A1923=12),$B1923,"")</f>
        <v/>
      </c>
      <c s="75" t="str">
        <f t="shared" si="963" ref="AI1923:AI1986">IF(AND($AJ$1=12,$A1923=12),C1923,"")</f>
        <v/>
      </c>
      <c s="73" t="str">
        <f t="shared" si="964" ref="AJ1923:AJ1986">IF(AND($AJ$1=12,$A1923=12),$D1923,"")</f>
        <v/>
      </c>
      <c s="75" t="str">
        <f t="shared" si="965" ref="AK1923:AK1986">IF(AND($AJ$1=12,$A1923=12),$E1923,"")</f>
        <v/>
      </c>
      <c s="75" t="str">
        <f t="shared" si="966" ref="AL1923:AL1986">IF(AND($AJ$1=12,$A1923=12),$F1923,"")</f>
        <v/>
      </c>
      <c s="75" t="str">
        <f t="shared" si="967" ref="AM1923:AM1986">IF(AND($AJ$1=12,$A1923=12),$G1923,"")</f>
        <v/>
      </c>
      <c s="75" t="str">
        <f t="shared" si="968" ref="AN1923:AN1986">IF(AND($AJ$1=12,$A1923=12),$H1923,"")</f>
        <v/>
      </c>
      <c s="75" t="str">
        <f t="shared" si="969" ref="AO1923:AO1986">IF(AND($AJ$1=12,$A1923=12),$I1923,"")</f>
        <v/>
      </c>
      <c s="73" t="str">
        <f t="shared" si="970" ref="AP1923:AP1986">IF(AND($AJ$1=12,$A1923=12),$J1923,"")</f>
        <v/>
      </c>
      <c s="75" t="str">
        <f t="shared" si="971" ref="AQ1923:AQ1986">IF(AND($AJ$1=12,$A1923=12),$K1923,"")</f>
        <v/>
      </c>
      <c s="75" t="str">
        <f t="shared" si="972" ref="AR1923:AR1986">IF(AND($AJ$1=12,$A1923=12),$L1923,"")</f>
        <v/>
      </c>
      <c s="75" t="str">
        <f t="shared" si="973" ref="AS1923:AS1986">IF(AND($AJ$1=12,$A1923=12),$M1923,"")</f>
        <v/>
      </c>
      <c s="75" t="str">
        <f t="shared" si="974" ref="AT1923:AT1986">IF(AND($AJ$1=12,$A1923=12),$N1923,"")</f>
        <v/>
      </c>
      <c s="75" t="str">
        <f t="shared" si="975" ref="AU1923:AU1986">IF(AND($AJ$1=12,$A1923=12),$O1923,"")</f>
        <v/>
      </c>
      <c s="75" t="str">
        <f t="shared" si="976" ref="AV1923:AV1986">IF(AND($AJ$1=12,$A1923=12),$P1923,"")</f>
        <v/>
      </c>
      <c s="70"/>
      <c s="70" t="str">
        <f>IF(BC1923="","",IF(BC1923&gt;0,COUNT($AY$2:AY1923),""))</f>
        <v/>
      </c>
      <c s="76" t="str">
        <f t="shared" si="977" ref="AY1923:AY1986">IF(AND($BB$1=12,$A1923=12,$BC$1=$B1923),$A1923,"")</f>
        <v/>
      </c>
      <c s="76" t="str">
        <f t="shared" si="978" ref="AZ1923:AZ1986">IF(AND($BB$1=12,$A1923=12,$BC$1=$B1923),$B1923,"")</f>
        <v/>
      </c>
      <c s="76" t="str">
        <f t="shared" si="979" ref="BA1923:BA1986">IF(AND($BB$1=12,$A1923=12,$BC$1=$B1923),$C1923,"")</f>
        <v/>
      </c>
      <c s="73" t="str">
        <f t="shared" si="980" ref="BB1923:BB1986">IF(AND($BB$1=12,$A1923=12,$BC$1=$B1923),$D1923,"")</f>
        <v/>
      </c>
      <c s="76" t="str">
        <f t="shared" si="981" ref="BC1923:BC1986">IF(AND($BB$1=12,$A1923=12,$BC$1=$B1923),$E1923,"")</f>
        <v/>
      </c>
      <c s="76" t="str">
        <f t="shared" si="982" ref="BD1923:BD1986">IF(AND($BB$1=12,$A1923=12,$BC$1=$B1923),$F1923,"")</f>
        <v/>
      </c>
      <c s="76" t="str">
        <f t="shared" si="983" ref="BE1923:BE1986">IF(AND($BB$1=12,$A1923=12,$BC$1=$B1923),$G1923,"")</f>
        <v/>
      </c>
      <c s="76" t="str">
        <f t="shared" si="984" ref="BF1923:BF1986">IF(AND($BB$1=12,$A1923=12,$BC$1=$B1923),$H1923,"")</f>
        <v/>
      </c>
      <c s="76" t="str">
        <f t="shared" si="985" ref="BG1923:BG1986">IF(AND($BB$1=12,$A1923=12,$BC$1=$B1923),$I1923,"")</f>
        <v/>
      </c>
      <c s="73" t="str">
        <f t="shared" si="986" ref="BH1923:BH1986">IF(AND($BB$1=12,$A1923=12,$BC$1=$B1923),$J1923,"")</f>
        <v/>
      </c>
      <c s="76" t="str">
        <f t="shared" si="987" ref="BI1923:BI1986">IF(AND($BB$1=12,$A1923=12,$BC$1=$B1923),$K1923,"")</f>
        <v/>
      </c>
      <c s="76" t="str">
        <f t="shared" si="988" ref="BJ1923:BJ1986">IF(AND($BB$1=12,$A1923=12,$BC$1=$B1923),$L1923,"")</f>
        <v/>
      </c>
      <c s="76" t="str">
        <f t="shared" si="989" ref="BK1923:BK1986">IF(AND($BB$1=12,$A1923=12,$BC$1=$B1923),$M1923,"")</f>
        <v/>
      </c>
      <c s="76" t="str">
        <f t="shared" si="990" ref="BL1923:BL1986">IF(AND($BB$1=12,$A1923=12,$BC$1=$B1923),$N1923,"")</f>
        <v/>
      </c>
      <c s="76" t="str">
        <f t="shared" si="991" ref="BM1923:BM1986">IF(AND($BB$1=12,$A1923=12,$BC$1=$B1923),$O1923,"")</f>
        <v/>
      </c>
      <c s="76" t="str">
        <f t="shared" si="992" ref="BN1923:BN1986">IF(AND($BB$1=12,$A1923=12,$BC$1=$B1923),$P1923,"")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4" spans="1:157" ht="15.75" customHeight="1">
      <c r="A1924" s="72" t="str">
        <f>IF('S.D.PASTE SHEET'!A1924="","",'S.D.PASTE SHEET'!A1924)</f>
        <v/>
      </c>
      <c s="72" t="str">
        <f>IF('S.D.PASTE SHEET'!B1924="","",'S.D.PASTE SHEET'!B1924)</f>
        <v/>
      </c>
      <c s="72" t="str">
        <f>IF('S.D.PASTE SHEET'!C1924="","",'S.D.PASTE SHEET'!C1924)</f>
        <v/>
      </c>
      <c s="73" t="str">
        <f>IF('S.D.PASTE SHEET'!D1924="","",'S.D.PASTE SHEET'!D1924)</f>
        <v/>
      </c>
      <c s="72" t="str">
        <f>IF('S.D.PASTE SHEET'!E1924="","",UPPER('S.D.PASTE SHEET'!E1924))</f>
        <v/>
      </c>
      <c s="72" t="str">
        <f>IF('S.D.PASTE SHEET'!F1924="","",'S.D.PASTE SHEET'!F1924)</f>
        <v/>
      </c>
      <c s="72" t="str">
        <f>IF('S.D.PASTE SHEET'!G1924="","",UPPER('S.D.PASTE SHEET'!G1924))</f>
        <v/>
      </c>
      <c s="72" t="str">
        <f>IF('S.D.PASTE SHEET'!H1924="","",UPPER('S.D.PASTE SHEET'!H1924))</f>
        <v/>
      </c>
      <c s="72" t="str">
        <f>IF('S.D.PASTE SHEET'!I1924="","",'S.D.PASTE SHEET'!I1924)</f>
        <v/>
      </c>
      <c s="73" t="str">
        <f>IF('S.D.PASTE SHEET'!J1924="","",'S.D.PASTE SHEET'!J1924)</f>
        <v/>
      </c>
      <c s="72" t="str">
        <f>IF('S.D.PASTE SHEET'!K1924="","",'S.D.PASTE SHEET'!K1924)</f>
        <v/>
      </c>
      <c s="72" t="str">
        <f>IF('S.D.PASTE SHEET'!L1924="","",'S.D.PASTE SHEET'!L1924)</f>
        <v/>
      </c>
      <c s="72" t="str">
        <f>IF('S.D.PASTE SHEET'!M1924="","",'S.D.PASTE SHEET'!M1924)</f>
        <v/>
      </c>
      <c s="72" t="str">
        <f>IF('S.D.PASTE SHEET'!N1924="","",'S.D.PASTE SHEET'!N1924)</f>
        <v/>
      </c>
      <c s="72" t="str">
        <f>IF('S.D.PASTE SHEET'!O1924="","",'S.D.PASTE SHEET'!O1924)</f>
        <v/>
      </c>
      <c s="72" t="str">
        <f>IF('S.D.PASTE SHEET'!P1924="","",'S.D.PASTE SHEET'!P1924)</f>
        <v/>
      </c>
      <c s="72" t="str">
        <f>IF('S.D.PASTE SHEET'!Q1924="","",'S.D.PASTE SHEET'!Q1924)</f>
        <v/>
      </c>
      <c s="72" t="str">
        <f>IF('S.D.PASTE SHEET'!R1924="","",'S.D.PASTE SHEET'!R1924)</f>
        <v/>
      </c>
      <c s="72" t="str">
        <f>IF('S.D.PASTE SHEET'!S1924="","",'S.D.PASTE SHEET'!S1924)</f>
        <v/>
      </c>
      <c s="72" t="str">
        <f>IF('S.D.PASTE SHEET'!T1924="","",'S.D.PASTE SHEET'!T1924)</f>
        <v/>
      </c>
      <c s="72" t="str">
        <f>IF('S.D.PASTE SHEET'!U1924="","",'S.D.PASTE SHEET'!U1924)</f>
        <v/>
      </c>
      <c s="72" t="str">
        <f>IF('S.D.PASTE SHEET'!V1924="","",'S.D.PASTE SHEET'!V1924)</f>
        <v/>
      </c>
      <c s="72" t="str">
        <f>IF('S.D.PASTE SHEET'!W1924="","",'S.D.PASTE SHEET'!W1924)</f>
        <v/>
      </c>
      <c s="72" t="str">
        <f>IF('S.D.PASTE SHEET'!X1924="","",'S.D.PASTE SHEET'!X1924)</f>
        <v/>
      </c>
      <c s="72" t="str">
        <f>IF('S.D.PASTE SHEET'!Y1924="","",'S.D.PASTE SHEET'!Y1924)</f>
        <v/>
      </c>
      <c s="72" t="str">
        <f>IF('S.D.PASTE SHEET'!Z1924="","",'S.D.PASTE SHEET'!Z1924)</f>
        <v/>
      </c>
      <c s="72" t="str">
        <f>IF('S.D.PASTE SHEET'!AA1924="","",'S.D.PASTE SHEET'!AA1924)</f>
        <v/>
      </c>
      <c s="72" t="str">
        <f>IF('S.D.PASTE SHEET'!AB1924="","",'S.D.PASTE SHEET'!AB1924)</f>
        <v/>
      </c>
      <c s="72" t="str">
        <f>IF('S.D.PASTE SHEET'!AC1924="","",'S.D.PASTE SHEET'!AC1924)</f>
        <v/>
      </c>
      <c s="72" t="str">
        <f>IF('S.D.PASTE SHEET'!AD1924="","",'S.D.PASTE SHEET'!AD1924)</f>
        <v/>
      </c>
      <c s="74"/>
      <c s="70" t="str">
        <f>IF(AK1924="","",IF(AK1924&gt;0,COUNT($AG$2:AG1924),""))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IF(BC1924="","",IF(BC1924&gt;0,COUNT($AY$2:AY1924),""))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5" spans="1:157" ht="15.75" customHeight="1">
      <c r="A1925" s="72" t="str">
        <f>IF('S.D.PASTE SHEET'!A1925="","",'S.D.PASTE SHEET'!A1925)</f>
        <v/>
      </c>
      <c s="72" t="str">
        <f>IF('S.D.PASTE SHEET'!B1925="","",'S.D.PASTE SHEET'!B1925)</f>
        <v/>
      </c>
      <c s="72" t="str">
        <f>IF('S.D.PASTE SHEET'!C1925="","",'S.D.PASTE SHEET'!C1925)</f>
        <v/>
      </c>
      <c s="73" t="str">
        <f>IF('S.D.PASTE SHEET'!D1925="","",'S.D.PASTE SHEET'!D1925)</f>
        <v/>
      </c>
      <c s="72" t="str">
        <f>IF('S.D.PASTE SHEET'!E1925="","",UPPER('S.D.PASTE SHEET'!E1925))</f>
        <v/>
      </c>
      <c s="72" t="str">
        <f>IF('S.D.PASTE SHEET'!F1925="","",'S.D.PASTE SHEET'!F1925)</f>
        <v/>
      </c>
      <c s="72" t="str">
        <f>IF('S.D.PASTE SHEET'!G1925="","",UPPER('S.D.PASTE SHEET'!G1925))</f>
        <v/>
      </c>
      <c s="72" t="str">
        <f>IF('S.D.PASTE SHEET'!H1925="","",UPPER('S.D.PASTE SHEET'!H1925))</f>
        <v/>
      </c>
      <c s="72" t="str">
        <f>IF('S.D.PASTE SHEET'!I1925="","",'S.D.PASTE SHEET'!I1925)</f>
        <v/>
      </c>
      <c s="73" t="str">
        <f>IF('S.D.PASTE SHEET'!J1925="","",'S.D.PASTE SHEET'!J1925)</f>
        <v/>
      </c>
      <c s="72" t="str">
        <f>IF('S.D.PASTE SHEET'!K1925="","",'S.D.PASTE SHEET'!K1925)</f>
        <v/>
      </c>
      <c s="72" t="str">
        <f>IF('S.D.PASTE SHEET'!L1925="","",'S.D.PASTE SHEET'!L1925)</f>
        <v/>
      </c>
      <c s="72" t="str">
        <f>IF('S.D.PASTE SHEET'!M1925="","",'S.D.PASTE SHEET'!M1925)</f>
        <v/>
      </c>
      <c s="72" t="str">
        <f>IF('S.D.PASTE SHEET'!N1925="","",'S.D.PASTE SHEET'!N1925)</f>
        <v/>
      </c>
      <c s="72" t="str">
        <f>IF('S.D.PASTE SHEET'!O1925="","",'S.D.PASTE SHEET'!O1925)</f>
        <v/>
      </c>
      <c s="72" t="str">
        <f>IF('S.D.PASTE SHEET'!P1925="","",'S.D.PASTE SHEET'!P1925)</f>
        <v/>
      </c>
      <c s="72" t="str">
        <f>IF('S.D.PASTE SHEET'!Q1925="","",'S.D.PASTE SHEET'!Q1925)</f>
        <v/>
      </c>
      <c s="72" t="str">
        <f>IF('S.D.PASTE SHEET'!R1925="","",'S.D.PASTE SHEET'!R1925)</f>
        <v/>
      </c>
      <c s="72" t="str">
        <f>IF('S.D.PASTE SHEET'!S1925="","",'S.D.PASTE SHEET'!S1925)</f>
        <v/>
      </c>
      <c s="72" t="str">
        <f>IF('S.D.PASTE SHEET'!T1925="","",'S.D.PASTE SHEET'!T1925)</f>
        <v/>
      </c>
      <c s="72" t="str">
        <f>IF('S.D.PASTE SHEET'!U1925="","",'S.D.PASTE SHEET'!U1925)</f>
        <v/>
      </c>
      <c s="72" t="str">
        <f>IF('S.D.PASTE SHEET'!V1925="","",'S.D.PASTE SHEET'!V1925)</f>
        <v/>
      </c>
      <c s="72" t="str">
        <f>IF('S.D.PASTE SHEET'!W1925="","",'S.D.PASTE SHEET'!W1925)</f>
        <v/>
      </c>
      <c s="72" t="str">
        <f>IF('S.D.PASTE SHEET'!X1925="","",'S.D.PASTE SHEET'!X1925)</f>
        <v/>
      </c>
      <c s="72" t="str">
        <f>IF('S.D.PASTE SHEET'!Y1925="","",'S.D.PASTE SHEET'!Y1925)</f>
        <v/>
      </c>
      <c s="72" t="str">
        <f>IF('S.D.PASTE SHEET'!Z1925="","",'S.D.PASTE SHEET'!Z1925)</f>
        <v/>
      </c>
      <c s="72" t="str">
        <f>IF('S.D.PASTE SHEET'!AA1925="","",'S.D.PASTE SHEET'!AA1925)</f>
        <v/>
      </c>
      <c s="72" t="str">
        <f>IF('S.D.PASTE SHEET'!AB1925="","",'S.D.PASTE SHEET'!AB1925)</f>
        <v/>
      </c>
      <c s="72" t="str">
        <f>IF('S.D.PASTE SHEET'!AC1925="","",'S.D.PASTE SHEET'!AC1925)</f>
        <v/>
      </c>
      <c s="72" t="str">
        <f>IF('S.D.PASTE SHEET'!AD1925="","",'S.D.PASTE SHEET'!AD1925)</f>
        <v/>
      </c>
      <c s="74"/>
      <c s="70" t="str">
        <f>IF(AK1925="","",IF(AK1925&gt;0,COUNT($AG$2:AG1925),""))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IF(BC1925="","",IF(BC1925&gt;0,COUNT($AY$2:AY1925),""))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6" spans="1:157" ht="15.75" customHeight="1">
      <c r="A1926" s="72" t="str">
        <f>IF('S.D.PASTE SHEET'!A1926="","",'S.D.PASTE SHEET'!A1926)</f>
        <v/>
      </c>
      <c s="72" t="str">
        <f>IF('S.D.PASTE SHEET'!B1926="","",'S.D.PASTE SHEET'!B1926)</f>
        <v/>
      </c>
      <c s="72" t="str">
        <f>IF('S.D.PASTE SHEET'!C1926="","",'S.D.PASTE SHEET'!C1926)</f>
        <v/>
      </c>
      <c s="73" t="str">
        <f>IF('S.D.PASTE SHEET'!D1926="","",'S.D.PASTE SHEET'!D1926)</f>
        <v/>
      </c>
      <c s="72" t="str">
        <f>IF('S.D.PASTE SHEET'!E1926="","",UPPER('S.D.PASTE SHEET'!E1926))</f>
        <v/>
      </c>
      <c s="72" t="str">
        <f>IF('S.D.PASTE SHEET'!F1926="","",'S.D.PASTE SHEET'!F1926)</f>
        <v/>
      </c>
      <c s="72" t="str">
        <f>IF('S.D.PASTE SHEET'!G1926="","",UPPER('S.D.PASTE SHEET'!G1926))</f>
        <v/>
      </c>
      <c s="72" t="str">
        <f>IF('S.D.PASTE SHEET'!H1926="","",UPPER('S.D.PASTE SHEET'!H1926))</f>
        <v/>
      </c>
      <c s="72" t="str">
        <f>IF('S.D.PASTE SHEET'!I1926="","",'S.D.PASTE SHEET'!I1926)</f>
        <v/>
      </c>
      <c s="73" t="str">
        <f>IF('S.D.PASTE SHEET'!J1926="","",'S.D.PASTE SHEET'!J1926)</f>
        <v/>
      </c>
      <c s="72" t="str">
        <f>IF('S.D.PASTE SHEET'!K1926="","",'S.D.PASTE SHEET'!K1926)</f>
        <v/>
      </c>
      <c s="72" t="str">
        <f>IF('S.D.PASTE SHEET'!L1926="","",'S.D.PASTE SHEET'!L1926)</f>
        <v/>
      </c>
      <c s="72" t="str">
        <f>IF('S.D.PASTE SHEET'!M1926="","",'S.D.PASTE SHEET'!M1926)</f>
        <v/>
      </c>
      <c s="72" t="str">
        <f>IF('S.D.PASTE SHEET'!N1926="","",'S.D.PASTE SHEET'!N1926)</f>
        <v/>
      </c>
      <c s="72" t="str">
        <f>IF('S.D.PASTE SHEET'!O1926="","",'S.D.PASTE SHEET'!O1926)</f>
        <v/>
      </c>
      <c s="72" t="str">
        <f>IF('S.D.PASTE SHEET'!P1926="","",'S.D.PASTE SHEET'!P1926)</f>
        <v/>
      </c>
      <c s="72" t="str">
        <f>IF('S.D.PASTE SHEET'!Q1926="","",'S.D.PASTE SHEET'!Q1926)</f>
        <v/>
      </c>
      <c s="72" t="str">
        <f>IF('S.D.PASTE SHEET'!R1926="","",'S.D.PASTE SHEET'!R1926)</f>
        <v/>
      </c>
      <c s="72" t="str">
        <f>IF('S.D.PASTE SHEET'!S1926="","",'S.D.PASTE SHEET'!S1926)</f>
        <v/>
      </c>
      <c s="72" t="str">
        <f>IF('S.D.PASTE SHEET'!T1926="","",'S.D.PASTE SHEET'!T1926)</f>
        <v/>
      </c>
      <c s="72" t="str">
        <f>IF('S.D.PASTE SHEET'!U1926="","",'S.D.PASTE SHEET'!U1926)</f>
        <v/>
      </c>
      <c s="72" t="str">
        <f>IF('S.D.PASTE SHEET'!V1926="","",'S.D.PASTE SHEET'!V1926)</f>
        <v/>
      </c>
      <c s="72" t="str">
        <f>IF('S.D.PASTE SHEET'!W1926="","",'S.D.PASTE SHEET'!W1926)</f>
        <v/>
      </c>
      <c s="72" t="str">
        <f>IF('S.D.PASTE SHEET'!X1926="","",'S.D.PASTE SHEET'!X1926)</f>
        <v/>
      </c>
      <c s="72" t="str">
        <f>IF('S.D.PASTE SHEET'!Y1926="","",'S.D.PASTE SHEET'!Y1926)</f>
        <v/>
      </c>
      <c s="72" t="str">
        <f>IF('S.D.PASTE SHEET'!Z1926="","",'S.D.PASTE SHEET'!Z1926)</f>
        <v/>
      </c>
      <c s="72" t="str">
        <f>IF('S.D.PASTE SHEET'!AA1926="","",'S.D.PASTE SHEET'!AA1926)</f>
        <v/>
      </c>
      <c s="72" t="str">
        <f>IF('S.D.PASTE SHEET'!AB1926="","",'S.D.PASTE SHEET'!AB1926)</f>
        <v/>
      </c>
      <c s="72" t="str">
        <f>IF('S.D.PASTE SHEET'!AC1926="","",'S.D.PASTE SHEET'!AC1926)</f>
        <v/>
      </c>
      <c s="72" t="str">
        <f>IF('S.D.PASTE SHEET'!AD1926="","",'S.D.PASTE SHEET'!AD1926)</f>
        <v/>
      </c>
      <c s="74"/>
      <c s="70" t="str">
        <f>IF(AK1926="","",IF(AK1926&gt;0,COUNT($AG$2:AG1926),""))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IF(BC1926="","",IF(BC1926&gt;0,COUNT($AY$2:AY1926),""))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7" spans="1:157" ht="15.75" customHeight="1">
      <c r="A1927" s="72" t="str">
        <f>IF('S.D.PASTE SHEET'!A1927="","",'S.D.PASTE SHEET'!A1927)</f>
        <v/>
      </c>
      <c s="72" t="str">
        <f>IF('S.D.PASTE SHEET'!B1927="","",'S.D.PASTE SHEET'!B1927)</f>
        <v/>
      </c>
      <c s="72" t="str">
        <f>IF('S.D.PASTE SHEET'!C1927="","",'S.D.PASTE SHEET'!C1927)</f>
        <v/>
      </c>
      <c s="73" t="str">
        <f>IF('S.D.PASTE SHEET'!D1927="","",'S.D.PASTE SHEET'!D1927)</f>
        <v/>
      </c>
      <c s="72" t="str">
        <f>IF('S.D.PASTE SHEET'!E1927="","",UPPER('S.D.PASTE SHEET'!E1927))</f>
        <v/>
      </c>
      <c s="72" t="str">
        <f>IF('S.D.PASTE SHEET'!F1927="","",'S.D.PASTE SHEET'!F1927)</f>
        <v/>
      </c>
      <c s="72" t="str">
        <f>IF('S.D.PASTE SHEET'!G1927="","",UPPER('S.D.PASTE SHEET'!G1927))</f>
        <v/>
      </c>
      <c s="72" t="str">
        <f>IF('S.D.PASTE SHEET'!H1927="","",UPPER('S.D.PASTE SHEET'!H1927))</f>
        <v/>
      </c>
      <c s="72" t="str">
        <f>IF('S.D.PASTE SHEET'!I1927="","",'S.D.PASTE SHEET'!I1927)</f>
        <v/>
      </c>
      <c s="73" t="str">
        <f>IF('S.D.PASTE SHEET'!J1927="","",'S.D.PASTE SHEET'!J1927)</f>
        <v/>
      </c>
      <c s="72" t="str">
        <f>IF('S.D.PASTE SHEET'!K1927="","",'S.D.PASTE SHEET'!K1927)</f>
        <v/>
      </c>
      <c s="72" t="str">
        <f>IF('S.D.PASTE SHEET'!L1927="","",'S.D.PASTE SHEET'!L1927)</f>
        <v/>
      </c>
      <c s="72" t="str">
        <f>IF('S.D.PASTE SHEET'!M1927="","",'S.D.PASTE SHEET'!M1927)</f>
        <v/>
      </c>
      <c s="72" t="str">
        <f>IF('S.D.PASTE SHEET'!N1927="","",'S.D.PASTE SHEET'!N1927)</f>
        <v/>
      </c>
      <c s="72" t="str">
        <f>IF('S.D.PASTE SHEET'!O1927="","",'S.D.PASTE SHEET'!O1927)</f>
        <v/>
      </c>
      <c s="72" t="str">
        <f>IF('S.D.PASTE SHEET'!P1927="","",'S.D.PASTE SHEET'!P1927)</f>
        <v/>
      </c>
      <c s="72" t="str">
        <f>IF('S.D.PASTE SHEET'!Q1927="","",'S.D.PASTE SHEET'!Q1927)</f>
        <v/>
      </c>
      <c s="72" t="str">
        <f>IF('S.D.PASTE SHEET'!R1927="","",'S.D.PASTE SHEET'!R1927)</f>
        <v/>
      </c>
      <c s="72" t="str">
        <f>IF('S.D.PASTE SHEET'!S1927="","",'S.D.PASTE SHEET'!S1927)</f>
        <v/>
      </c>
      <c s="72" t="str">
        <f>IF('S.D.PASTE SHEET'!T1927="","",'S.D.PASTE SHEET'!T1927)</f>
        <v/>
      </c>
      <c s="72" t="str">
        <f>IF('S.D.PASTE SHEET'!U1927="","",'S.D.PASTE SHEET'!U1927)</f>
        <v/>
      </c>
      <c s="72" t="str">
        <f>IF('S.D.PASTE SHEET'!V1927="","",'S.D.PASTE SHEET'!V1927)</f>
        <v/>
      </c>
      <c s="72" t="str">
        <f>IF('S.D.PASTE SHEET'!W1927="","",'S.D.PASTE SHEET'!W1927)</f>
        <v/>
      </c>
      <c s="72" t="str">
        <f>IF('S.D.PASTE SHEET'!X1927="","",'S.D.PASTE SHEET'!X1927)</f>
        <v/>
      </c>
      <c s="72" t="str">
        <f>IF('S.D.PASTE SHEET'!Y1927="","",'S.D.PASTE SHEET'!Y1927)</f>
        <v/>
      </c>
      <c s="72" t="str">
        <f>IF('S.D.PASTE SHEET'!Z1927="","",'S.D.PASTE SHEET'!Z1927)</f>
        <v/>
      </c>
      <c s="72" t="str">
        <f>IF('S.D.PASTE SHEET'!AA1927="","",'S.D.PASTE SHEET'!AA1927)</f>
        <v/>
      </c>
      <c s="72" t="str">
        <f>IF('S.D.PASTE SHEET'!AB1927="","",'S.D.PASTE SHEET'!AB1927)</f>
        <v/>
      </c>
      <c s="72" t="str">
        <f>IF('S.D.PASTE SHEET'!AC1927="","",'S.D.PASTE SHEET'!AC1927)</f>
        <v/>
      </c>
      <c s="72" t="str">
        <f>IF('S.D.PASTE SHEET'!AD1927="","",'S.D.PASTE SHEET'!AD1927)</f>
        <v/>
      </c>
      <c s="74"/>
      <c s="70" t="str">
        <f>IF(AK1927="","",IF(AK1927&gt;0,COUNT($AG$2:AG1927),""))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IF(BC1927="","",IF(BC1927&gt;0,COUNT($AY$2:AY1927),""))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8" spans="1:157" ht="15.75" customHeight="1">
      <c r="A1928" s="72" t="str">
        <f>IF('S.D.PASTE SHEET'!A1928="","",'S.D.PASTE SHEET'!A1928)</f>
        <v/>
      </c>
      <c s="72" t="str">
        <f>IF('S.D.PASTE SHEET'!B1928="","",'S.D.PASTE SHEET'!B1928)</f>
        <v/>
      </c>
      <c s="72" t="str">
        <f>IF('S.D.PASTE SHEET'!C1928="","",'S.D.PASTE SHEET'!C1928)</f>
        <v/>
      </c>
      <c s="73" t="str">
        <f>IF('S.D.PASTE SHEET'!D1928="","",'S.D.PASTE SHEET'!D1928)</f>
        <v/>
      </c>
      <c s="72" t="str">
        <f>IF('S.D.PASTE SHEET'!E1928="","",UPPER('S.D.PASTE SHEET'!E1928))</f>
        <v/>
      </c>
      <c s="72" t="str">
        <f>IF('S.D.PASTE SHEET'!F1928="","",'S.D.PASTE SHEET'!F1928)</f>
        <v/>
      </c>
      <c s="72" t="str">
        <f>IF('S.D.PASTE SHEET'!G1928="","",UPPER('S.D.PASTE SHEET'!G1928))</f>
        <v/>
      </c>
      <c s="72" t="str">
        <f>IF('S.D.PASTE SHEET'!H1928="","",UPPER('S.D.PASTE SHEET'!H1928))</f>
        <v/>
      </c>
      <c s="72" t="str">
        <f>IF('S.D.PASTE SHEET'!I1928="","",'S.D.PASTE SHEET'!I1928)</f>
        <v/>
      </c>
      <c s="73" t="str">
        <f>IF('S.D.PASTE SHEET'!J1928="","",'S.D.PASTE SHEET'!J1928)</f>
        <v/>
      </c>
      <c s="72" t="str">
        <f>IF('S.D.PASTE SHEET'!K1928="","",'S.D.PASTE SHEET'!K1928)</f>
        <v/>
      </c>
      <c s="72" t="str">
        <f>IF('S.D.PASTE SHEET'!L1928="","",'S.D.PASTE SHEET'!L1928)</f>
        <v/>
      </c>
      <c s="72" t="str">
        <f>IF('S.D.PASTE SHEET'!M1928="","",'S.D.PASTE SHEET'!M1928)</f>
        <v/>
      </c>
      <c s="72" t="str">
        <f>IF('S.D.PASTE SHEET'!N1928="","",'S.D.PASTE SHEET'!N1928)</f>
        <v/>
      </c>
      <c s="72" t="str">
        <f>IF('S.D.PASTE SHEET'!O1928="","",'S.D.PASTE SHEET'!O1928)</f>
        <v/>
      </c>
      <c s="72" t="str">
        <f>IF('S.D.PASTE SHEET'!P1928="","",'S.D.PASTE SHEET'!P1928)</f>
        <v/>
      </c>
      <c s="72" t="str">
        <f>IF('S.D.PASTE SHEET'!Q1928="","",'S.D.PASTE SHEET'!Q1928)</f>
        <v/>
      </c>
      <c s="72" t="str">
        <f>IF('S.D.PASTE SHEET'!R1928="","",'S.D.PASTE SHEET'!R1928)</f>
        <v/>
      </c>
      <c s="72" t="str">
        <f>IF('S.D.PASTE SHEET'!S1928="","",'S.D.PASTE SHEET'!S1928)</f>
        <v/>
      </c>
      <c s="72" t="str">
        <f>IF('S.D.PASTE SHEET'!T1928="","",'S.D.PASTE SHEET'!T1928)</f>
        <v/>
      </c>
      <c s="72" t="str">
        <f>IF('S.D.PASTE SHEET'!U1928="","",'S.D.PASTE SHEET'!U1928)</f>
        <v/>
      </c>
      <c s="72" t="str">
        <f>IF('S.D.PASTE SHEET'!V1928="","",'S.D.PASTE SHEET'!V1928)</f>
        <v/>
      </c>
      <c s="72" t="str">
        <f>IF('S.D.PASTE SHEET'!W1928="","",'S.D.PASTE SHEET'!W1928)</f>
        <v/>
      </c>
      <c s="72" t="str">
        <f>IF('S.D.PASTE SHEET'!X1928="","",'S.D.PASTE SHEET'!X1928)</f>
        <v/>
      </c>
      <c s="72" t="str">
        <f>IF('S.D.PASTE SHEET'!Y1928="","",'S.D.PASTE SHEET'!Y1928)</f>
        <v/>
      </c>
      <c s="72" t="str">
        <f>IF('S.D.PASTE SHEET'!Z1928="","",'S.D.PASTE SHEET'!Z1928)</f>
        <v/>
      </c>
      <c s="72" t="str">
        <f>IF('S.D.PASTE SHEET'!AA1928="","",'S.D.PASTE SHEET'!AA1928)</f>
        <v/>
      </c>
      <c s="72" t="str">
        <f>IF('S.D.PASTE SHEET'!AB1928="","",'S.D.PASTE SHEET'!AB1928)</f>
        <v/>
      </c>
      <c s="72" t="str">
        <f>IF('S.D.PASTE SHEET'!AC1928="","",'S.D.PASTE SHEET'!AC1928)</f>
        <v/>
      </c>
      <c s="72" t="str">
        <f>IF('S.D.PASTE SHEET'!AD1928="","",'S.D.PASTE SHEET'!AD1928)</f>
        <v/>
      </c>
      <c s="74"/>
      <c s="70" t="str">
        <f>IF(AK1928="","",IF(AK1928&gt;0,COUNT($AG$2:AG1928),""))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IF(BC1928="","",IF(BC1928&gt;0,COUNT($AY$2:AY1928),""))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29" spans="1:157" ht="15.75" customHeight="1">
      <c r="A1929" s="72" t="str">
        <f>IF('S.D.PASTE SHEET'!A1929="","",'S.D.PASTE SHEET'!A1929)</f>
        <v/>
      </c>
      <c s="72" t="str">
        <f>IF('S.D.PASTE SHEET'!B1929="","",'S.D.PASTE SHEET'!B1929)</f>
        <v/>
      </c>
      <c s="72" t="str">
        <f>IF('S.D.PASTE SHEET'!C1929="","",'S.D.PASTE SHEET'!C1929)</f>
        <v/>
      </c>
      <c s="73" t="str">
        <f>IF('S.D.PASTE SHEET'!D1929="","",'S.D.PASTE SHEET'!D1929)</f>
        <v/>
      </c>
      <c s="72" t="str">
        <f>IF('S.D.PASTE SHEET'!E1929="","",UPPER('S.D.PASTE SHEET'!E1929))</f>
        <v/>
      </c>
      <c s="72" t="str">
        <f>IF('S.D.PASTE SHEET'!F1929="","",'S.D.PASTE SHEET'!F1929)</f>
        <v/>
      </c>
      <c s="72" t="str">
        <f>IF('S.D.PASTE SHEET'!G1929="","",UPPER('S.D.PASTE SHEET'!G1929))</f>
        <v/>
      </c>
      <c s="72" t="str">
        <f>IF('S.D.PASTE SHEET'!H1929="","",UPPER('S.D.PASTE SHEET'!H1929))</f>
        <v/>
      </c>
      <c s="72" t="str">
        <f>IF('S.D.PASTE SHEET'!I1929="","",'S.D.PASTE SHEET'!I1929)</f>
        <v/>
      </c>
      <c s="73" t="str">
        <f>IF('S.D.PASTE SHEET'!J1929="","",'S.D.PASTE SHEET'!J1929)</f>
        <v/>
      </c>
      <c s="72" t="str">
        <f>IF('S.D.PASTE SHEET'!K1929="","",'S.D.PASTE SHEET'!K1929)</f>
        <v/>
      </c>
      <c s="72" t="str">
        <f>IF('S.D.PASTE SHEET'!L1929="","",'S.D.PASTE SHEET'!L1929)</f>
        <v/>
      </c>
      <c s="72" t="str">
        <f>IF('S.D.PASTE SHEET'!M1929="","",'S.D.PASTE SHEET'!M1929)</f>
        <v/>
      </c>
      <c s="72" t="str">
        <f>IF('S.D.PASTE SHEET'!N1929="","",'S.D.PASTE SHEET'!N1929)</f>
        <v/>
      </c>
      <c s="72" t="str">
        <f>IF('S.D.PASTE SHEET'!O1929="","",'S.D.PASTE SHEET'!O1929)</f>
        <v/>
      </c>
      <c s="72" t="str">
        <f>IF('S.D.PASTE SHEET'!P1929="","",'S.D.PASTE SHEET'!P1929)</f>
        <v/>
      </c>
      <c s="72" t="str">
        <f>IF('S.D.PASTE SHEET'!Q1929="","",'S.D.PASTE SHEET'!Q1929)</f>
        <v/>
      </c>
      <c s="72" t="str">
        <f>IF('S.D.PASTE SHEET'!R1929="","",'S.D.PASTE SHEET'!R1929)</f>
        <v/>
      </c>
      <c s="72" t="str">
        <f>IF('S.D.PASTE SHEET'!S1929="","",'S.D.PASTE SHEET'!S1929)</f>
        <v/>
      </c>
      <c s="72" t="str">
        <f>IF('S.D.PASTE SHEET'!T1929="","",'S.D.PASTE SHEET'!T1929)</f>
        <v/>
      </c>
      <c s="72" t="str">
        <f>IF('S.D.PASTE SHEET'!U1929="","",'S.D.PASTE SHEET'!U1929)</f>
        <v/>
      </c>
      <c s="72" t="str">
        <f>IF('S.D.PASTE SHEET'!V1929="","",'S.D.PASTE SHEET'!V1929)</f>
        <v/>
      </c>
      <c s="72" t="str">
        <f>IF('S.D.PASTE SHEET'!W1929="","",'S.D.PASTE SHEET'!W1929)</f>
        <v/>
      </c>
      <c s="72" t="str">
        <f>IF('S.D.PASTE SHEET'!X1929="","",'S.D.PASTE SHEET'!X1929)</f>
        <v/>
      </c>
      <c s="72" t="str">
        <f>IF('S.D.PASTE SHEET'!Y1929="","",'S.D.PASTE SHEET'!Y1929)</f>
        <v/>
      </c>
      <c s="72" t="str">
        <f>IF('S.D.PASTE SHEET'!Z1929="","",'S.D.PASTE SHEET'!Z1929)</f>
        <v/>
      </c>
      <c s="72" t="str">
        <f>IF('S.D.PASTE SHEET'!AA1929="","",'S.D.PASTE SHEET'!AA1929)</f>
        <v/>
      </c>
      <c s="72" t="str">
        <f>IF('S.D.PASTE SHEET'!AB1929="","",'S.D.PASTE SHEET'!AB1929)</f>
        <v/>
      </c>
      <c s="72" t="str">
        <f>IF('S.D.PASTE SHEET'!AC1929="","",'S.D.PASTE SHEET'!AC1929)</f>
        <v/>
      </c>
      <c s="72" t="str">
        <f>IF('S.D.PASTE SHEET'!AD1929="","",'S.D.PASTE SHEET'!AD1929)</f>
        <v/>
      </c>
      <c s="74"/>
      <c s="70" t="str">
        <f>IF(AK1929="","",IF(AK1929&gt;0,COUNT($AG$2:AG1929),""))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IF(BC1929="","",IF(BC1929&gt;0,COUNT($AY$2:AY1929),""))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0" spans="1:157" ht="15.75" customHeight="1">
      <c r="A1930" s="72" t="str">
        <f>IF('S.D.PASTE SHEET'!A1930="","",'S.D.PASTE SHEET'!A1930)</f>
        <v/>
      </c>
      <c s="72" t="str">
        <f>IF('S.D.PASTE SHEET'!B1930="","",'S.D.PASTE SHEET'!B1930)</f>
        <v/>
      </c>
      <c s="72" t="str">
        <f>IF('S.D.PASTE SHEET'!C1930="","",'S.D.PASTE SHEET'!C1930)</f>
        <v/>
      </c>
      <c s="73" t="str">
        <f>IF('S.D.PASTE SHEET'!D1930="","",'S.D.PASTE SHEET'!D1930)</f>
        <v/>
      </c>
      <c s="72" t="str">
        <f>IF('S.D.PASTE SHEET'!E1930="","",UPPER('S.D.PASTE SHEET'!E1930))</f>
        <v/>
      </c>
      <c s="72" t="str">
        <f>IF('S.D.PASTE SHEET'!F1930="","",'S.D.PASTE SHEET'!F1930)</f>
        <v/>
      </c>
      <c s="72" t="str">
        <f>IF('S.D.PASTE SHEET'!G1930="","",UPPER('S.D.PASTE SHEET'!G1930))</f>
        <v/>
      </c>
      <c s="72" t="str">
        <f>IF('S.D.PASTE SHEET'!H1930="","",UPPER('S.D.PASTE SHEET'!H1930))</f>
        <v/>
      </c>
      <c s="72" t="str">
        <f>IF('S.D.PASTE SHEET'!I1930="","",'S.D.PASTE SHEET'!I1930)</f>
        <v/>
      </c>
      <c s="73" t="str">
        <f>IF('S.D.PASTE SHEET'!J1930="","",'S.D.PASTE SHEET'!J1930)</f>
        <v/>
      </c>
      <c s="72" t="str">
        <f>IF('S.D.PASTE SHEET'!K1930="","",'S.D.PASTE SHEET'!K1930)</f>
        <v/>
      </c>
      <c s="72" t="str">
        <f>IF('S.D.PASTE SHEET'!L1930="","",'S.D.PASTE SHEET'!L1930)</f>
        <v/>
      </c>
      <c s="72" t="str">
        <f>IF('S.D.PASTE SHEET'!M1930="","",'S.D.PASTE SHEET'!M1930)</f>
        <v/>
      </c>
      <c s="72" t="str">
        <f>IF('S.D.PASTE SHEET'!N1930="","",'S.D.PASTE SHEET'!N1930)</f>
        <v/>
      </c>
      <c s="72" t="str">
        <f>IF('S.D.PASTE SHEET'!O1930="","",'S.D.PASTE SHEET'!O1930)</f>
        <v/>
      </c>
      <c s="72" t="str">
        <f>IF('S.D.PASTE SHEET'!P1930="","",'S.D.PASTE SHEET'!P1930)</f>
        <v/>
      </c>
      <c s="72" t="str">
        <f>IF('S.D.PASTE SHEET'!Q1930="","",'S.D.PASTE SHEET'!Q1930)</f>
        <v/>
      </c>
      <c s="72" t="str">
        <f>IF('S.D.PASTE SHEET'!R1930="","",'S.D.PASTE SHEET'!R1930)</f>
        <v/>
      </c>
      <c s="72" t="str">
        <f>IF('S.D.PASTE SHEET'!S1930="","",'S.D.PASTE SHEET'!S1930)</f>
        <v/>
      </c>
      <c s="72" t="str">
        <f>IF('S.D.PASTE SHEET'!T1930="","",'S.D.PASTE SHEET'!T1930)</f>
        <v/>
      </c>
      <c s="72" t="str">
        <f>IF('S.D.PASTE SHEET'!U1930="","",'S.D.PASTE SHEET'!U1930)</f>
        <v/>
      </c>
      <c s="72" t="str">
        <f>IF('S.D.PASTE SHEET'!V1930="","",'S.D.PASTE SHEET'!V1930)</f>
        <v/>
      </c>
      <c s="72" t="str">
        <f>IF('S.D.PASTE SHEET'!W1930="","",'S.D.PASTE SHEET'!W1930)</f>
        <v/>
      </c>
      <c s="72" t="str">
        <f>IF('S.D.PASTE SHEET'!X1930="","",'S.D.PASTE SHEET'!X1930)</f>
        <v/>
      </c>
      <c s="72" t="str">
        <f>IF('S.D.PASTE SHEET'!Y1930="","",'S.D.PASTE SHEET'!Y1930)</f>
        <v/>
      </c>
      <c s="72" t="str">
        <f>IF('S.D.PASTE SHEET'!Z1930="","",'S.D.PASTE SHEET'!Z1930)</f>
        <v/>
      </c>
      <c s="72" t="str">
        <f>IF('S.D.PASTE SHEET'!AA1930="","",'S.D.PASTE SHEET'!AA1930)</f>
        <v/>
      </c>
      <c s="72" t="str">
        <f>IF('S.D.PASTE SHEET'!AB1930="","",'S.D.PASTE SHEET'!AB1930)</f>
        <v/>
      </c>
      <c s="72" t="str">
        <f>IF('S.D.PASTE SHEET'!AC1930="","",'S.D.PASTE SHEET'!AC1930)</f>
        <v/>
      </c>
      <c s="72" t="str">
        <f>IF('S.D.PASTE SHEET'!AD1930="","",'S.D.PASTE SHEET'!AD1930)</f>
        <v/>
      </c>
      <c s="74"/>
      <c s="70" t="str">
        <f>IF(AK1930="","",IF(AK1930&gt;0,COUNT($AG$2:AG1930),""))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IF(BC1930="","",IF(BC1930&gt;0,COUNT($AY$2:AY1930),""))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1" spans="1:157" ht="15.75" customHeight="1">
      <c r="A1931" s="72" t="str">
        <f>IF('S.D.PASTE SHEET'!A1931="","",'S.D.PASTE SHEET'!A1931)</f>
        <v/>
      </c>
      <c s="72" t="str">
        <f>IF('S.D.PASTE SHEET'!B1931="","",'S.D.PASTE SHEET'!B1931)</f>
        <v/>
      </c>
      <c s="72" t="str">
        <f>IF('S.D.PASTE SHEET'!C1931="","",'S.D.PASTE SHEET'!C1931)</f>
        <v/>
      </c>
      <c s="73" t="str">
        <f>IF('S.D.PASTE SHEET'!D1931="","",'S.D.PASTE SHEET'!D1931)</f>
        <v/>
      </c>
      <c s="72" t="str">
        <f>IF('S.D.PASTE SHEET'!E1931="","",UPPER('S.D.PASTE SHEET'!E1931))</f>
        <v/>
      </c>
      <c s="72" t="str">
        <f>IF('S.D.PASTE SHEET'!F1931="","",'S.D.PASTE SHEET'!F1931)</f>
        <v/>
      </c>
      <c s="72" t="str">
        <f>IF('S.D.PASTE SHEET'!G1931="","",UPPER('S.D.PASTE SHEET'!G1931))</f>
        <v/>
      </c>
      <c s="72" t="str">
        <f>IF('S.D.PASTE SHEET'!H1931="","",UPPER('S.D.PASTE SHEET'!H1931))</f>
        <v/>
      </c>
      <c s="72" t="str">
        <f>IF('S.D.PASTE SHEET'!I1931="","",'S.D.PASTE SHEET'!I1931)</f>
        <v/>
      </c>
      <c s="73" t="str">
        <f>IF('S.D.PASTE SHEET'!J1931="","",'S.D.PASTE SHEET'!J1931)</f>
        <v/>
      </c>
      <c s="72" t="str">
        <f>IF('S.D.PASTE SHEET'!K1931="","",'S.D.PASTE SHEET'!K1931)</f>
        <v/>
      </c>
      <c s="72" t="str">
        <f>IF('S.D.PASTE SHEET'!L1931="","",'S.D.PASTE SHEET'!L1931)</f>
        <v/>
      </c>
      <c s="72" t="str">
        <f>IF('S.D.PASTE SHEET'!M1931="","",'S.D.PASTE SHEET'!M1931)</f>
        <v/>
      </c>
      <c s="72" t="str">
        <f>IF('S.D.PASTE SHEET'!N1931="","",'S.D.PASTE SHEET'!N1931)</f>
        <v/>
      </c>
      <c s="72" t="str">
        <f>IF('S.D.PASTE SHEET'!O1931="","",'S.D.PASTE SHEET'!O1931)</f>
        <v/>
      </c>
      <c s="72" t="str">
        <f>IF('S.D.PASTE SHEET'!P1931="","",'S.D.PASTE SHEET'!P1931)</f>
        <v/>
      </c>
      <c s="72" t="str">
        <f>IF('S.D.PASTE SHEET'!Q1931="","",'S.D.PASTE SHEET'!Q1931)</f>
        <v/>
      </c>
      <c s="72" t="str">
        <f>IF('S.D.PASTE SHEET'!R1931="","",'S.D.PASTE SHEET'!R1931)</f>
        <v/>
      </c>
      <c s="72" t="str">
        <f>IF('S.D.PASTE SHEET'!S1931="","",'S.D.PASTE SHEET'!S1931)</f>
        <v/>
      </c>
      <c s="72" t="str">
        <f>IF('S.D.PASTE SHEET'!T1931="","",'S.D.PASTE SHEET'!T1931)</f>
        <v/>
      </c>
      <c s="72" t="str">
        <f>IF('S.D.PASTE SHEET'!U1931="","",'S.D.PASTE SHEET'!U1931)</f>
        <v/>
      </c>
      <c s="72" t="str">
        <f>IF('S.D.PASTE SHEET'!V1931="","",'S.D.PASTE SHEET'!V1931)</f>
        <v/>
      </c>
      <c s="72" t="str">
        <f>IF('S.D.PASTE SHEET'!W1931="","",'S.D.PASTE SHEET'!W1931)</f>
        <v/>
      </c>
      <c s="72" t="str">
        <f>IF('S.D.PASTE SHEET'!X1931="","",'S.D.PASTE SHEET'!X1931)</f>
        <v/>
      </c>
      <c s="72" t="str">
        <f>IF('S.D.PASTE SHEET'!Y1931="","",'S.D.PASTE SHEET'!Y1931)</f>
        <v/>
      </c>
      <c s="72" t="str">
        <f>IF('S.D.PASTE SHEET'!Z1931="","",'S.D.PASTE SHEET'!Z1931)</f>
        <v/>
      </c>
      <c s="72" t="str">
        <f>IF('S.D.PASTE SHEET'!AA1931="","",'S.D.PASTE SHEET'!AA1931)</f>
        <v/>
      </c>
      <c s="72" t="str">
        <f>IF('S.D.PASTE SHEET'!AB1931="","",'S.D.PASTE SHEET'!AB1931)</f>
        <v/>
      </c>
      <c s="72" t="str">
        <f>IF('S.D.PASTE SHEET'!AC1931="","",'S.D.PASTE SHEET'!AC1931)</f>
        <v/>
      </c>
      <c s="72" t="str">
        <f>IF('S.D.PASTE SHEET'!AD1931="","",'S.D.PASTE SHEET'!AD1931)</f>
        <v/>
      </c>
      <c s="74"/>
      <c s="70" t="str">
        <f>IF(AK1931="","",IF(AK1931&gt;0,COUNT($AG$2:AG1931),""))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IF(BC1931="","",IF(BC1931&gt;0,COUNT($AY$2:AY1931),""))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2" spans="1:157" ht="15.75" customHeight="1">
      <c r="A1932" s="72" t="str">
        <f>IF('S.D.PASTE SHEET'!A1932="","",'S.D.PASTE SHEET'!A1932)</f>
        <v/>
      </c>
      <c s="72" t="str">
        <f>IF('S.D.PASTE SHEET'!B1932="","",'S.D.PASTE SHEET'!B1932)</f>
        <v/>
      </c>
      <c s="72" t="str">
        <f>IF('S.D.PASTE SHEET'!C1932="","",'S.D.PASTE SHEET'!C1932)</f>
        <v/>
      </c>
      <c s="73" t="str">
        <f>IF('S.D.PASTE SHEET'!D1932="","",'S.D.PASTE SHEET'!D1932)</f>
        <v/>
      </c>
      <c s="72" t="str">
        <f>IF('S.D.PASTE SHEET'!E1932="","",UPPER('S.D.PASTE SHEET'!E1932))</f>
        <v/>
      </c>
      <c s="72" t="str">
        <f>IF('S.D.PASTE SHEET'!F1932="","",'S.D.PASTE SHEET'!F1932)</f>
        <v/>
      </c>
      <c s="72" t="str">
        <f>IF('S.D.PASTE SHEET'!G1932="","",UPPER('S.D.PASTE SHEET'!G1932))</f>
        <v/>
      </c>
      <c s="72" t="str">
        <f>IF('S.D.PASTE SHEET'!H1932="","",UPPER('S.D.PASTE SHEET'!H1932))</f>
        <v/>
      </c>
      <c s="72" t="str">
        <f>IF('S.D.PASTE SHEET'!I1932="","",'S.D.PASTE SHEET'!I1932)</f>
        <v/>
      </c>
      <c s="73" t="str">
        <f>IF('S.D.PASTE SHEET'!J1932="","",'S.D.PASTE SHEET'!J1932)</f>
        <v/>
      </c>
      <c s="72" t="str">
        <f>IF('S.D.PASTE SHEET'!K1932="","",'S.D.PASTE SHEET'!K1932)</f>
        <v/>
      </c>
      <c s="72" t="str">
        <f>IF('S.D.PASTE SHEET'!L1932="","",'S.D.PASTE SHEET'!L1932)</f>
        <v/>
      </c>
      <c s="72" t="str">
        <f>IF('S.D.PASTE SHEET'!M1932="","",'S.D.PASTE SHEET'!M1932)</f>
        <v/>
      </c>
      <c s="72" t="str">
        <f>IF('S.D.PASTE SHEET'!N1932="","",'S.D.PASTE SHEET'!N1932)</f>
        <v/>
      </c>
      <c s="72" t="str">
        <f>IF('S.D.PASTE SHEET'!O1932="","",'S.D.PASTE SHEET'!O1932)</f>
        <v/>
      </c>
      <c s="72" t="str">
        <f>IF('S.D.PASTE SHEET'!P1932="","",'S.D.PASTE SHEET'!P1932)</f>
        <v/>
      </c>
      <c s="72" t="str">
        <f>IF('S.D.PASTE SHEET'!Q1932="","",'S.D.PASTE SHEET'!Q1932)</f>
        <v/>
      </c>
      <c s="72" t="str">
        <f>IF('S.D.PASTE SHEET'!R1932="","",'S.D.PASTE SHEET'!R1932)</f>
        <v/>
      </c>
      <c s="72" t="str">
        <f>IF('S.D.PASTE SHEET'!S1932="","",'S.D.PASTE SHEET'!S1932)</f>
        <v/>
      </c>
      <c s="72" t="str">
        <f>IF('S.D.PASTE SHEET'!T1932="","",'S.D.PASTE SHEET'!T1932)</f>
        <v/>
      </c>
      <c s="72" t="str">
        <f>IF('S.D.PASTE SHEET'!U1932="","",'S.D.PASTE SHEET'!U1932)</f>
        <v/>
      </c>
      <c s="72" t="str">
        <f>IF('S.D.PASTE SHEET'!V1932="","",'S.D.PASTE SHEET'!V1932)</f>
        <v/>
      </c>
      <c s="72" t="str">
        <f>IF('S.D.PASTE SHEET'!W1932="","",'S.D.PASTE SHEET'!W1932)</f>
        <v/>
      </c>
      <c s="72" t="str">
        <f>IF('S.D.PASTE SHEET'!X1932="","",'S.D.PASTE SHEET'!X1932)</f>
        <v/>
      </c>
      <c s="72" t="str">
        <f>IF('S.D.PASTE SHEET'!Y1932="","",'S.D.PASTE SHEET'!Y1932)</f>
        <v/>
      </c>
      <c s="72" t="str">
        <f>IF('S.D.PASTE SHEET'!Z1932="","",'S.D.PASTE SHEET'!Z1932)</f>
        <v/>
      </c>
      <c s="72" t="str">
        <f>IF('S.D.PASTE SHEET'!AA1932="","",'S.D.PASTE SHEET'!AA1932)</f>
        <v/>
      </c>
      <c s="72" t="str">
        <f>IF('S.D.PASTE SHEET'!AB1932="","",'S.D.PASTE SHEET'!AB1932)</f>
        <v/>
      </c>
      <c s="72" t="str">
        <f>IF('S.D.PASTE SHEET'!AC1932="","",'S.D.PASTE SHEET'!AC1932)</f>
        <v/>
      </c>
      <c s="72" t="str">
        <f>IF('S.D.PASTE SHEET'!AD1932="","",'S.D.PASTE SHEET'!AD1932)</f>
        <v/>
      </c>
      <c s="74"/>
      <c s="70" t="str">
        <f>IF(AK1932="","",IF(AK1932&gt;0,COUNT($AG$2:AG1932),""))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IF(BC1932="","",IF(BC1932&gt;0,COUNT($AY$2:AY1932),""))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3" spans="1:157" ht="15.75" customHeight="1">
      <c r="A1933" s="72" t="str">
        <f>IF('S.D.PASTE SHEET'!A1933="","",'S.D.PASTE SHEET'!A1933)</f>
        <v/>
      </c>
      <c s="72" t="str">
        <f>IF('S.D.PASTE SHEET'!B1933="","",'S.D.PASTE SHEET'!B1933)</f>
        <v/>
      </c>
      <c s="72" t="str">
        <f>IF('S.D.PASTE SHEET'!C1933="","",'S.D.PASTE SHEET'!C1933)</f>
        <v/>
      </c>
      <c s="73" t="str">
        <f>IF('S.D.PASTE SHEET'!D1933="","",'S.D.PASTE SHEET'!D1933)</f>
        <v/>
      </c>
      <c s="72" t="str">
        <f>IF('S.D.PASTE SHEET'!E1933="","",UPPER('S.D.PASTE SHEET'!E1933))</f>
        <v/>
      </c>
      <c s="72" t="str">
        <f>IF('S.D.PASTE SHEET'!F1933="","",'S.D.PASTE SHEET'!F1933)</f>
        <v/>
      </c>
      <c s="72" t="str">
        <f>IF('S.D.PASTE SHEET'!G1933="","",UPPER('S.D.PASTE SHEET'!G1933))</f>
        <v/>
      </c>
      <c s="72" t="str">
        <f>IF('S.D.PASTE SHEET'!H1933="","",UPPER('S.D.PASTE SHEET'!H1933))</f>
        <v/>
      </c>
      <c s="72" t="str">
        <f>IF('S.D.PASTE SHEET'!I1933="","",'S.D.PASTE SHEET'!I1933)</f>
        <v/>
      </c>
      <c s="73" t="str">
        <f>IF('S.D.PASTE SHEET'!J1933="","",'S.D.PASTE SHEET'!J1933)</f>
        <v/>
      </c>
      <c s="72" t="str">
        <f>IF('S.D.PASTE SHEET'!K1933="","",'S.D.PASTE SHEET'!K1933)</f>
        <v/>
      </c>
      <c s="72" t="str">
        <f>IF('S.D.PASTE SHEET'!L1933="","",'S.D.PASTE SHEET'!L1933)</f>
        <v/>
      </c>
      <c s="72" t="str">
        <f>IF('S.D.PASTE SHEET'!M1933="","",'S.D.PASTE SHEET'!M1933)</f>
        <v/>
      </c>
      <c s="72" t="str">
        <f>IF('S.D.PASTE SHEET'!N1933="","",'S.D.PASTE SHEET'!N1933)</f>
        <v/>
      </c>
      <c s="72" t="str">
        <f>IF('S.D.PASTE SHEET'!O1933="","",'S.D.PASTE SHEET'!O1933)</f>
        <v/>
      </c>
      <c s="72" t="str">
        <f>IF('S.D.PASTE SHEET'!P1933="","",'S.D.PASTE SHEET'!P1933)</f>
        <v/>
      </c>
      <c s="72" t="str">
        <f>IF('S.D.PASTE SHEET'!Q1933="","",'S.D.PASTE SHEET'!Q1933)</f>
        <v/>
      </c>
      <c s="72" t="str">
        <f>IF('S.D.PASTE SHEET'!R1933="","",'S.D.PASTE SHEET'!R1933)</f>
        <v/>
      </c>
      <c s="72" t="str">
        <f>IF('S.D.PASTE SHEET'!S1933="","",'S.D.PASTE SHEET'!S1933)</f>
        <v/>
      </c>
      <c s="72" t="str">
        <f>IF('S.D.PASTE SHEET'!T1933="","",'S.D.PASTE SHEET'!T1933)</f>
        <v/>
      </c>
      <c s="72" t="str">
        <f>IF('S.D.PASTE SHEET'!U1933="","",'S.D.PASTE SHEET'!U1933)</f>
        <v/>
      </c>
      <c s="72" t="str">
        <f>IF('S.D.PASTE SHEET'!V1933="","",'S.D.PASTE SHEET'!V1933)</f>
        <v/>
      </c>
      <c s="72" t="str">
        <f>IF('S.D.PASTE SHEET'!W1933="","",'S.D.PASTE SHEET'!W1933)</f>
        <v/>
      </c>
      <c s="72" t="str">
        <f>IF('S.D.PASTE SHEET'!X1933="","",'S.D.PASTE SHEET'!X1933)</f>
        <v/>
      </c>
      <c s="72" t="str">
        <f>IF('S.D.PASTE SHEET'!Y1933="","",'S.D.PASTE SHEET'!Y1933)</f>
        <v/>
      </c>
      <c s="72" t="str">
        <f>IF('S.D.PASTE SHEET'!Z1933="","",'S.D.PASTE SHEET'!Z1933)</f>
        <v/>
      </c>
      <c s="72" t="str">
        <f>IF('S.D.PASTE SHEET'!AA1933="","",'S.D.PASTE SHEET'!AA1933)</f>
        <v/>
      </c>
      <c s="72" t="str">
        <f>IF('S.D.PASTE SHEET'!AB1933="","",'S.D.PASTE SHEET'!AB1933)</f>
        <v/>
      </c>
      <c s="72" t="str">
        <f>IF('S.D.PASTE SHEET'!AC1933="","",'S.D.PASTE SHEET'!AC1933)</f>
        <v/>
      </c>
      <c s="72" t="str">
        <f>IF('S.D.PASTE SHEET'!AD1933="","",'S.D.PASTE SHEET'!AD1933)</f>
        <v/>
      </c>
      <c s="74"/>
      <c s="70" t="str">
        <f>IF(AK1933="","",IF(AK1933&gt;0,COUNT($AG$2:AG1933),""))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IF(BC1933="","",IF(BC1933&gt;0,COUNT($AY$2:AY1933),""))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4" spans="1:157" ht="15.75" customHeight="1">
      <c r="A1934" s="72" t="str">
        <f>IF('S.D.PASTE SHEET'!A1934="","",'S.D.PASTE SHEET'!A1934)</f>
        <v/>
      </c>
      <c s="72" t="str">
        <f>IF('S.D.PASTE SHEET'!B1934="","",'S.D.PASTE SHEET'!B1934)</f>
        <v/>
      </c>
      <c s="72" t="str">
        <f>IF('S.D.PASTE SHEET'!C1934="","",'S.D.PASTE SHEET'!C1934)</f>
        <v/>
      </c>
      <c s="73" t="str">
        <f>IF('S.D.PASTE SHEET'!D1934="","",'S.D.PASTE SHEET'!D1934)</f>
        <v/>
      </c>
      <c s="72" t="str">
        <f>IF('S.D.PASTE SHEET'!E1934="","",UPPER('S.D.PASTE SHEET'!E1934))</f>
        <v/>
      </c>
      <c s="72" t="str">
        <f>IF('S.D.PASTE SHEET'!F1934="","",'S.D.PASTE SHEET'!F1934)</f>
        <v/>
      </c>
      <c s="72" t="str">
        <f>IF('S.D.PASTE SHEET'!G1934="","",UPPER('S.D.PASTE SHEET'!G1934))</f>
        <v/>
      </c>
      <c s="72" t="str">
        <f>IF('S.D.PASTE SHEET'!H1934="","",UPPER('S.D.PASTE SHEET'!H1934))</f>
        <v/>
      </c>
      <c s="72" t="str">
        <f>IF('S.D.PASTE SHEET'!I1934="","",'S.D.PASTE SHEET'!I1934)</f>
        <v/>
      </c>
      <c s="73" t="str">
        <f>IF('S.D.PASTE SHEET'!J1934="","",'S.D.PASTE SHEET'!J1934)</f>
        <v/>
      </c>
      <c s="72" t="str">
        <f>IF('S.D.PASTE SHEET'!K1934="","",'S.D.PASTE SHEET'!K1934)</f>
        <v/>
      </c>
      <c s="72" t="str">
        <f>IF('S.D.PASTE SHEET'!L1934="","",'S.D.PASTE SHEET'!L1934)</f>
        <v/>
      </c>
      <c s="72" t="str">
        <f>IF('S.D.PASTE SHEET'!M1934="","",'S.D.PASTE SHEET'!M1934)</f>
        <v/>
      </c>
      <c s="72" t="str">
        <f>IF('S.D.PASTE SHEET'!N1934="","",'S.D.PASTE SHEET'!N1934)</f>
        <v/>
      </c>
      <c s="72" t="str">
        <f>IF('S.D.PASTE SHEET'!O1934="","",'S.D.PASTE SHEET'!O1934)</f>
        <v/>
      </c>
      <c s="72" t="str">
        <f>IF('S.D.PASTE SHEET'!P1934="","",'S.D.PASTE SHEET'!P1934)</f>
        <v/>
      </c>
      <c s="72" t="str">
        <f>IF('S.D.PASTE SHEET'!Q1934="","",'S.D.PASTE SHEET'!Q1934)</f>
        <v/>
      </c>
      <c s="72" t="str">
        <f>IF('S.D.PASTE SHEET'!R1934="","",'S.D.PASTE SHEET'!R1934)</f>
        <v/>
      </c>
      <c s="72" t="str">
        <f>IF('S.D.PASTE SHEET'!S1934="","",'S.D.PASTE SHEET'!S1934)</f>
        <v/>
      </c>
      <c s="72" t="str">
        <f>IF('S.D.PASTE SHEET'!T1934="","",'S.D.PASTE SHEET'!T1934)</f>
        <v/>
      </c>
      <c s="72" t="str">
        <f>IF('S.D.PASTE SHEET'!U1934="","",'S.D.PASTE SHEET'!U1934)</f>
        <v/>
      </c>
      <c s="72" t="str">
        <f>IF('S.D.PASTE SHEET'!V1934="","",'S.D.PASTE SHEET'!V1934)</f>
        <v/>
      </c>
      <c s="72" t="str">
        <f>IF('S.D.PASTE SHEET'!W1934="","",'S.D.PASTE SHEET'!W1934)</f>
        <v/>
      </c>
      <c s="72" t="str">
        <f>IF('S.D.PASTE SHEET'!X1934="","",'S.D.PASTE SHEET'!X1934)</f>
        <v/>
      </c>
      <c s="72" t="str">
        <f>IF('S.D.PASTE SHEET'!Y1934="","",'S.D.PASTE SHEET'!Y1934)</f>
        <v/>
      </c>
      <c s="72" t="str">
        <f>IF('S.D.PASTE SHEET'!Z1934="","",'S.D.PASTE SHEET'!Z1934)</f>
        <v/>
      </c>
      <c s="72" t="str">
        <f>IF('S.D.PASTE SHEET'!AA1934="","",'S.D.PASTE SHEET'!AA1934)</f>
        <v/>
      </c>
      <c s="72" t="str">
        <f>IF('S.D.PASTE SHEET'!AB1934="","",'S.D.PASTE SHEET'!AB1934)</f>
        <v/>
      </c>
      <c s="72" t="str">
        <f>IF('S.D.PASTE SHEET'!AC1934="","",'S.D.PASTE SHEET'!AC1934)</f>
        <v/>
      </c>
      <c s="72" t="str">
        <f>IF('S.D.PASTE SHEET'!AD1934="","",'S.D.PASTE SHEET'!AD1934)</f>
        <v/>
      </c>
      <c s="74"/>
      <c s="70" t="str">
        <f>IF(AK1934="","",IF(AK1934&gt;0,COUNT($AG$2:AG1934),""))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IF(BC1934="","",IF(BC1934&gt;0,COUNT($AY$2:AY1934),""))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5" spans="1:157" ht="15.75" customHeight="1">
      <c r="A1935" s="72" t="str">
        <f>IF('S.D.PASTE SHEET'!A1935="","",'S.D.PASTE SHEET'!A1935)</f>
        <v/>
      </c>
      <c s="72" t="str">
        <f>IF('S.D.PASTE SHEET'!B1935="","",'S.D.PASTE SHEET'!B1935)</f>
        <v/>
      </c>
      <c s="72" t="str">
        <f>IF('S.D.PASTE SHEET'!C1935="","",'S.D.PASTE SHEET'!C1935)</f>
        <v/>
      </c>
      <c s="73" t="str">
        <f>IF('S.D.PASTE SHEET'!D1935="","",'S.D.PASTE SHEET'!D1935)</f>
        <v/>
      </c>
      <c s="72" t="str">
        <f>IF('S.D.PASTE SHEET'!E1935="","",UPPER('S.D.PASTE SHEET'!E1935))</f>
        <v/>
      </c>
      <c s="72" t="str">
        <f>IF('S.D.PASTE SHEET'!F1935="","",'S.D.PASTE SHEET'!F1935)</f>
        <v/>
      </c>
      <c s="72" t="str">
        <f>IF('S.D.PASTE SHEET'!G1935="","",UPPER('S.D.PASTE SHEET'!G1935))</f>
        <v/>
      </c>
      <c s="72" t="str">
        <f>IF('S.D.PASTE SHEET'!H1935="","",UPPER('S.D.PASTE SHEET'!H1935))</f>
        <v/>
      </c>
      <c s="72" t="str">
        <f>IF('S.D.PASTE SHEET'!I1935="","",'S.D.PASTE SHEET'!I1935)</f>
        <v/>
      </c>
      <c s="73" t="str">
        <f>IF('S.D.PASTE SHEET'!J1935="","",'S.D.PASTE SHEET'!J1935)</f>
        <v/>
      </c>
      <c s="72" t="str">
        <f>IF('S.D.PASTE SHEET'!K1935="","",'S.D.PASTE SHEET'!K1935)</f>
        <v/>
      </c>
      <c s="72" t="str">
        <f>IF('S.D.PASTE SHEET'!L1935="","",'S.D.PASTE SHEET'!L1935)</f>
        <v/>
      </c>
      <c s="72" t="str">
        <f>IF('S.D.PASTE SHEET'!M1935="","",'S.D.PASTE SHEET'!M1935)</f>
        <v/>
      </c>
      <c s="72" t="str">
        <f>IF('S.D.PASTE SHEET'!N1935="","",'S.D.PASTE SHEET'!N1935)</f>
        <v/>
      </c>
      <c s="72" t="str">
        <f>IF('S.D.PASTE SHEET'!O1935="","",'S.D.PASTE SHEET'!O1935)</f>
        <v/>
      </c>
      <c s="72" t="str">
        <f>IF('S.D.PASTE SHEET'!P1935="","",'S.D.PASTE SHEET'!P1935)</f>
        <v/>
      </c>
      <c s="72" t="str">
        <f>IF('S.D.PASTE SHEET'!Q1935="","",'S.D.PASTE SHEET'!Q1935)</f>
        <v/>
      </c>
      <c s="72" t="str">
        <f>IF('S.D.PASTE SHEET'!R1935="","",'S.D.PASTE SHEET'!R1935)</f>
        <v/>
      </c>
      <c s="72" t="str">
        <f>IF('S.D.PASTE SHEET'!S1935="","",'S.D.PASTE SHEET'!S1935)</f>
        <v/>
      </c>
      <c s="72" t="str">
        <f>IF('S.D.PASTE SHEET'!T1935="","",'S.D.PASTE SHEET'!T1935)</f>
        <v/>
      </c>
      <c s="72" t="str">
        <f>IF('S.D.PASTE SHEET'!U1935="","",'S.D.PASTE SHEET'!U1935)</f>
        <v/>
      </c>
      <c s="72" t="str">
        <f>IF('S.D.PASTE SHEET'!V1935="","",'S.D.PASTE SHEET'!V1935)</f>
        <v/>
      </c>
      <c s="72" t="str">
        <f>IF('S.D.PASTE SHEET'!W1935="","",'S.D.PASTE SHEET'!W1935)</f>
        <v/>
      </c>
      <c s="72" t="str">
        <f>IF('S.D.PASTE SHEET'!X1935="","",'S.D.PASTE SHEET'!X1935)</f>
        <v/>
      </c>
      <c s="72" t="str">
        <f>IF('S.D.PASTE SHEET'!Y1935="","",'S.D.PASTE SHEET'!Y1935)</f>
        <v/>
      </c>
      <c s="72" t="str">
        <f>IF('S.D.PASTE SHEET'!Z1935="","",'S.D.PASTE SHEET'!Z1935)</f>
        <v/>
      </c>
      <c s="72" t="str">
        <f>IF('S.D.PASTE SHEET'!AA1935="","",'S.D.PASTE SHEET'!AA1935)</f>
        <v/>
      </c>
      <c s="72" t="str">
        <f>IF('S.D.PASTE SHEET'!AB1935="","",'S.D.PASTE SHEET'!AB1935)</f>
        <v/>
      </c>
      <c s="72" t="str">
        <f>IF('S.D.PASTE SHEET'!AC1935="","",'S.D.PASTE SHEET'!AC1935)</f>
        <v/>
      </c>
      <c s="72" t="str">
        <f>IF('S.D.PASTE SHEET'!AD1935="","",'S.D.PASTE SHEET'!AD1935)</f>
        <v/>
      </c>
      <c s="74"/>
      <c s="70" t="str">
        <f>IF(AK1935="","",IF(AK1935&gt;0,COUNT($AG$2:AG1935),""))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IF(BC1935="","",IF(BC1935&gt;0,COUNT($AY$2:AY1935),""))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6" spans="1:157" ht="15.75" customHeight="1">
      <c r="A1936" s="72" t="str">
        <f>IF('S.D.PASTE SHEET'!A1936="","",'S.D.PASTE SHEET'!A1936)</f>
        <v/>
      </c>
      <c s="72" t="str">
        <f>IF('S.D.PASTE SHEET'!B1936="","",'S.D.PASTE SHEET'!B1936)</f>
        <v/>
      </c>
      <c s="72" t="str">
        <f>IF('S.D.PASTE SHEET'!C1936="","",'S.D.PASTE SHEET'!C1936)</f>
        <v/>
      </c>
      <c s="73" t="str">
        <f>IF('S.D.PASTE SHEET'!D1936="","",'S.D.PASTE SHEET'!D1936)</f>
        <v/>
      </c>
      <c s="72" t="str">
        <f>IF('S.D.PASTE SHEET'!E1936="","",UPPER('S.D.PASTE SHEET'!E1936))</f>
        <v/>
      </c>
      <c s="72" t="str">
        <f>IF('S.D.PASTE SHEET'!F1936="","",'S.D.PASTE SHEET'!F1936)</f>
        <v/>
      </c>
      <c s="72" t="str">
        <f>IF('S.D.PASTE SHEET'!G1936="","",UPPER('S.D.PASTE SHEET'!G1936))</f>
        <v/>
      </c>
      <c s="72" t="str">
        <f>IF('S.D.PASTE SHEET'!H1936="","",UPPER('S.D.PASTE SHEET'!H1936))</f>
        <v/>
      </c>
      <c s="72" t="str">
        <f>IF('S.D.PASTE SHEET'!I1936="","",'S.D.PASTE SHEET'!I1936)</f>
        <v/>
      </c>
      <c s="73" t="str">
        <f>IF('S.D.PASTE SHEET'!J1936="","",'S.D.PASTE SHEET'!J1936)</f>
        <v/>
      </c>
      <c s="72" t="str">
        <f>IF('S.D.PASTE SHEET'!K1936="","",'S.D.PASTE SHEET'!K1936)</f>
        <v/>
      </c>
      <c s="72" t="str">
        <f>IF('S.D.PASTE SHEET'!L1936="","",'S.D.PASTE SHEET'!L1936)</f>
        <v/>
      </c>
      <c s="72" t="str">
        <f>IF('S.D.PASTE SHEET'!M1936="","",'S.D.PASTE SHEET'!M1936)</f>
        <v/>
      </c>
      <c s="72" t="str">
        <f>IF('S.D.PASTE SHEET'!N1936="","",'S.D.PASTE SHEET'!N1936)</f>
        <v/>
      </c>
      <c s="72" t="str">
        <f>IF('S.D.PASTE SHEET'!O1936="","",'S.D.PASTE SHEET'!O1936)</f>
        <v/>
      </c>
      <c s="72" t="str">
        <f>IF('S.D.PASTE SHEET'!P1936="","",'S.D.PASTE SHEET'!P1936)</f>
        <v/>
      </c>
      <c s="72" t="str">
        <f>IF('S.D.PASTE SHEET'!Q1936="","",'S.D.PASTE SHEET'!Q1936)</f>
        <v/>
      </c>
      <c s="72" t="str">
        <f>IF('S.D.PASTE SHEET'!R1936="","",'S.D.PASTE SHEET'!R1936)</f>
        <v/>
      </c>
      <c s="72" t="str">
        <f>IF('S.D.PASTE SHEET'!S1936="","",'S.D.PASTE SHEET'!S1936)</f>
        <v/>
      </c>
      <c s="72" t="str">
        <f>IF('S.D.PASTE SHEET'!T1936="","",'S.D.PASTE SHEET'!T1936)</f>
        <v/>
      </c>
      <c s="72" t="str">
        <f>IF('S.D.PASTE SHEET'!U1936="","",'S.D.PASTE SHEET'!U1936)</f>
        <v/>
      </c>
      <c s="72" t="str">
        <f>IF('S.D.PASTE SHEET'!V1936="","",'S.D.PASTE SHEET'!V1936)</f>
        <v/>
      </c>
      <c s="72" t="str">
        <f>IF('S.D.PASTE SHEET'!W1936="","",'S.D.PASTE SHEET'!W1936)</f>
        <v/>
      </c>
      <c s="72" t="str">
        <f>IF('S.D.PASTE SHEET'!X1936="","",'S.D.PASTE SHEET'!X1936)</f>
        <v/>
      </c>
      <c s="72" t="str">
        <f>IF('S.D.PASTE SHEET'!Y1936="","",'S.D.PASTE SHEET'!Y1936)</f>
        <v/>
      </c>
      <c s="72" t="str">
        <f>IF('S.D.PASTE SHEET'!Z1936="","",'S.D.PASTE SHEET'!Z1936)</f>
        <v/>
      </c>
      <c s="72" t="str">
        <f>IF('S.D.PASTE SHEET'!AA1936="","",'S.D.PASTE SHEET'!AA1936)</f>
        <v/>
      </c>
      <c s="72" t="str">
        <f>IF('S.D.PASTE SHEET'!AB1936="","",'S.D.PASTE SHEET'!AB1936)</f>
        <v/>
      </c>
      <c s="72" t="str">
        <f>IF('S.D.PASTE SHEET'!AC1936="","",'S.D.PASTE SHEET'!AC1936)</f>
        <v/>
      </c>
      <c s="72" t="str">
        <f>IF('S.D.PASTE SHEET'!AD1936="","",'S.D.PASTE SHEET'!AD1936)</f>
        <v/>
      </c>
      <c s="74"/>
      <c s="70" t="str">
        <f>IF(AK1936="","",IF(AK1936&gt;0,COUNT($AG$2:AG1936),""))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IF(BC1936="","",IF(BC1936&gt;0,COUNT($AY$2:AY1936),""))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7" spans="1:157" ht="15.75" customHeight="1">
      <c r="A1937" s="72" t="str">
        <f>IF('S.D.PASTE SHEET'!A1937="","",'S.D.PASTE SHEET'!A1937)</f>
        <v/>
      </c>
      <c s="72" t="str">
        <f>IF('S.D.PASTE SHEET'!B1937="","",'S.D.PASTE SHEET'!B1937)</f>
        <v/>
      </c>
      <c s="72" t="str">
        <f>IF('S.D.PASTE SHEET'!C1937="","",'S.D.PASTE SHEET'!C1937)</f>
        <v/>
      </c>
      <c s="73" t="str">
        <f>IF('S.D.PASTE SHEET'!D1937="","",'S.D.PASTE SHEET'!D1937)</f>
        <v/>
      </c>
      <c s="72" t="str">
        <f>IF('S.D.PASTE SHEET'!E1937="","",UPPER('S.D.PASTE SHEET'!E1937))</f>
        <v/>
      </c>
      <c s="72" t="str">
        <f>IF('S.D.PASTE SHEET'!F1937="","",'S.D.PASTE SHEET'!F1937)</f>
        <v/>
      </c>
      <c s="72" t="str">
        <f>IF('S.D.PASTE SHEET'!G1937="","",UPPER('S.D.PASTE SHEET'!G1937))</f>
        <v/>
      </c>
      <c s="72" t="str">
        <f>IF('S.D.PASTE SHEET'!H1937="","",UPPER('S.D.PASTE SHEET'!H1937))</f>
        <v/>
      </c>
      <c s="72" t="str">
        <f>IF('S.D.PASTE SHEET'!I1937="","",'S.D.PASTE SHEET'!I1937)</f>
        <v/>
      </c>
      <c s="73" t="str">
        <f>IF('S.D.PASTE SHEET'!J1937="","",'S.D.PASTE SHEET'!J1937)</f>
        <v/>
      </c>
      <c s="72" t="str">
        <f>IF('S.D.PASTE SHEET'!K1937="","",'S.D.PASTE SHEET'!K1937)</f>
        <v/>
      </c>
      <c s="72" t="str">
        <f>IF('S.D.PASTE SHEET'!L1937="","",'S.D.PASTE SHEET'!L1937)</f>
        <v/>
      </c>
      <c s="72" t="str">
        <f>IF('S.D.PASTE SHEET'!M1937="","",'S.D.PASTE SHEET'!M1937)</f>
        <v/>
      </c>
      <c s="72" t="str">
        <f>IF('S.D.PASTE SHEET'!N1937="","",'S.D.PASTE SHEET'!N1937)</f>
        <v/>
      </c>
      <c s="72" t="str">
        <f>IF('S.D.PASTE SHEET'!O1937="","",'S.D.PASTE SHEET'!O1937)</f>
        <v/>
      </c>
      <c s="72" t="str">
        <f>IF('S.D.PASTE SHEET'!P1937="","",'S.D.PASTE SHEET'!P1937)</f>
        <v/>
      </c>
      <c s="72" t="str">
        <f>IF('S.D.PASTE SHEET'!Q1937="","",'S.D.PASTE SHEET'!Q1937)</f>
        <v/>
      </c>
      <c s="72" t="str">
        <f>IF('S.D.PASTE SHEET'!R1937="","",'S.D.PASTE SHEET'!R1937)</f>
        <v/>
      </c>
      <c s="72" t="str">
        <f>IF('S.D.PASTE SHEET'!S1937="","",'S.D.PASTE SHEET'!S1937)</f>
        <v/>
      </c>
      <c s="72" t="str">
        <f>IF('S.D.PASTE SHEET'!T1937="","",'S.D.PASTE SHEET'!T1937)</f>
        <v/>
      </c>
      <c s="72" t="str">
        <f>IF('S.D.PASTE SHEET'!U1937="","",'S.D.PASTE SHEET'!U1937)</f>
        <v/>
      </c>
      <c s="72" t="str">
        <f>IF('S.D.PASTE SHEET'!V1937="","",'S.D.PASTE SHEET'!V1937)</f>
        <v/>
      </c>
      <c s="72" t="str">
        <f>IF('S.D.PASTE SHEET'!W1937="","",'S.D.PASTE SHEET'!W1937)</f>
        <v/>
      </c>
      <c s="72" t="str">
        <f>IF('S.D.PASTE SHEET'!X1937="","",'S.D.PASTE SHEET'!X1937)</f>
        <v/>
      </c>
      <c s="72" t="str">
        <f>IF('S.D.PASTE SHEET'!Y1937="","",'S.D.PASTE SHEET'!Y1937)</f>
        <v/>
      </c>
      <c s="72" t="str">
        <f>IF('S.D.PASTE SHEET'!Z1937="","",'S.D.PASTE SHEET'!Z1937)</f>
        <v/>
      </c>
      <c s="72" t="str">
        <f>IF('S.D.PASTE SHEET'!AA1937="","",'S.D.PASTE SHEET'!AA1937)</f>
        <v/>
      </c>
      <c s="72" t="str">
        <f>IF('S.D.PASTE SHEET'!AB1937="","",'S.D.PASTE SHEET'!AB1937)</f>
        <v/>
      </c>
      <c s="72" t="str">
        <f>IF('S.D.PASTE SHEET'!AC1937="","",'S.D.PASTE SHEET'!AC1937)</f>
        <v/>
      </c>
      <c s="72" t="str">
        <f>IF('S.D.PASTE SHEET'!AD1937="","",'S.D.PASTE SHEET'!AD1937)</f>
        <v/>
      </c>
      <c s="74"/>
      <c s="70" t="str">
        <f>IF(AK1937="","",IF(AK1937&gt;0,COUNT($AG$2:AG1937),""))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IF(BC1937="","",IF(BC1937&gt;0,COUNT($AY$2:AY1937),""))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8" spans="1:157" ht="15.75" customHeight="1">
      <c r="A1938" s="72" t="str">
        <f>IF('S.D.PASTE SHEET'!A1938="","",'S.D.PASTE SHEET'!A1938)</f>
        <v/>
      </c>
      <c s="72" t="str">
        <f>IF('S.D.PASTE SHEET'!B1938="","",'S.D.PASTE SHEET'!B1938)</f>
        <v/>
      </c>
      <c s="72" t="str">
        <f>IF('S.D.PASTE SHEET'!C1938="","",'S.D.PASTE SHEET'!C1938)</f>
        <v/>
      </c>
      <c s="73" t="str">
        <f>IF('S.D.PASTE SHEET'!D1938="","",'S.D.PASTE SHEET'!D1938)</f>
        <v/>
      </c>
      <c s="72" t="str">
        <f>IF('S.D.PASTE SHEET'!E1938="","",UPPER('S.D.PASTE SHEET'!E1938))</f>
        <v/>
      </c>
      <c s="72" t="str">
        <f>IF('S.D.PASTE SHEET'!F1938="","",'S.D.PASTE SHEET'!F1938)</f>
        <v/>
      </c>
      <c s="72" t="str">
        <f>IF('S.D.PASTE SHEET'!G1938="","",UPPER('S.D.PASTE SHEET'!G1938))</f>
        <v/>
      </c>
      <c s="72" t="str">
        <f>IF('S.D.PASTE SHEET'!H1938="","",UPPER('S.D.PASTE SHEET'!H1938))</f>
        <v/>
      </c>
      <c s="72" t="str">
        <f>IF('S.D.PASTE SHEET'!I1938="","",'S.D.PASTE SHEET'!I1938)</f>
        <v/>
      </c>
      <c s="73" t="str">
        <f>IF('S.D.PASTE SHEET'!J1938="","",'S.D.PASTE SHEET'!J1938)</f>
        <v/>
      </c>
      <c s="72" t="str">
        <f>IF('S.D.PASTE SHEET'!K1938="","",'S.D.PASTE SHEET'!K1938)</f>
        <v/>
      </c>
      <c s="72" t="str">
        <f>IF('S.D.PASTE SHEET'!L1938="","",'S.D.PASTE SHEET'!L1938)</f>
        <v/>
      </c>
      <c s="72" t="str">
        <f>IF('S.D.PASTE SHEET'!M1938="","",'S.D.PASTE SHEET'!M1938)</f>
        <v/>
      </c>
      <c s="72" t="str">
        <f>IF('S.D.PASTE SHEET'!N1938="","",'S.D.PASTE SHEET'!N1938)</f>
        <v/>
      </c>
      <c s="72" t="str">
        <f>IF('S.D.PASTE SHEET'!O1938="","",'S.D.PASTE SHEET'!O1938)</f>
        <v/>
      </c>
      <c s="72" t="str">
        <f>IF('S.D.PASTE SHEET'!P1938="","",'S.D.PASTE SHEET'!P1938)</f>
        <v/>
      </c>
      <c s="72" t="str">
        <f>IF('S.D.PASTE SHEET'!Q1938="","",'S.D.PASTE SHEET'!Q1938)</f>
        <v/>
      </c>
      <c s="72" t="str">
        <f>IF('S.D.PASTE SHEET'!R1938="","",'S.D.PASTE SHEET'!R1938)</f>
        <v/>
      </c>
      <c s="72" t="str">
        <f>IF('S.D.PASTE SHEET'!S1938="","",'S.D.PASTE SHEET'!S1938)</f>
        <v/>
      </c>
      <c s="72" t="str">
        <f>IF('S.D.PASTE SHEET'!T1938="","",'S.D.PASTE SHEET'!T1938)</f>
        <v/>
      </c>
      <c s="72" t="str">
        <f>IF('S.D.PASTE SHEET'!U1938="","",'S.D.PASTE SHEET'!U1938)</f>
        <v/>
      </c>
      <c s="72" t="str">
        <f>IF('S.D.PASTE SHEET'!V1938="","",'S.D.PASTE SHEET'!V1938)</f>
        <v/>
      </c>
      <c s="72" t="str">
        <f>IF('S.D.PASTE SHEET'!W1938="","",'S.D.PASTE SHEET'!W1938)</f>
        <v/>
      </c>
      <c s="72" t="str">
        <f>IF('S.D.PASTE SHEET'!X1938="","",'S.D.PASTE SHEET'!X1938)</f>
        <v/>
      </c>
      <c s="72" t="str">
        <f>IF('S.D.PASTE SHEET'!Y1938="","",'S.D.PASTE SHEET'!Y1938)</f>
        <v/>
      </c>
      <c s="72" t="str">
        <f>IF('S.D.PASTE SHEET'!Z1938="","",'S.D.PASTE SHEET'!Z1938)</f>
        <v/>
      </c>
      <c s="72" t="str">
        <f>IF('S.D.PASTE SHEET'!AA1938="","",'S.D.PASTE SHEET'!AA1938)</f>
        <v/>
      </c>
      <c s="72" t="str">
        <f>IF('S.D.PASTE SHEET'!AB1938="","",'S.D.PASTE SHEET'!AB1938)</f>
        <v/>
      </c>
      <c s="72" t="str">
        <f>IF('S.D.PASTE SHEET'!AC1938="","",'S.D.PASTE SHEET'!AC1938)</f>
        <v/>
      </c>
      <c s="72" t="str">
        <f>IF('S.D.PASTE SHEET'!AD1938="","",'S.D.PASTE SHEET'!AD1938)</f>
        <v/>
      </c>
      <c s="74"/>
      <c s="70" t="str">
        <f>IF(AK1938="","",IF(AK1938&gt;0,COUNT($AG$2:AG1938),""))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IF(BC1938="","",IF(BC1938&gt;0,COUNT($AY$2:AY1938),""))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39" spans="1:157" ht="15.75" customHeight="1">
      <c r="A1939" s="72" t="str">
        <f>IF('S.D.PASTE SHEET'!A1939="","",'S.D.PASTE SHEET'!A1939)</f>
        <v/>
      </c>
      <c s="72" t="str">
        <f>IF('S.D.PASTE SHEET'!B1939="","",'S.D.PASTE SHEET'!B1939)</f>
        <v/>
      </c>
      <c s="72" t="str">
        <f>IF('S.D.PASTE SHEET'!C1939="","",'S.D.PASTE SHEET'!C1939)</f>
        <v/>
      </c>
      <c s="73" t="str">
        <f>IF('S.D.PASTE SHEET'!D1939="","",'S.D.PASTE SHEET'!D1939)</f>
        <v/>
      </c>
      <c s="72" t="str">
        <f>IF('S.D.PASTE SHEET'!E1939="","",UPPER('S.D.PASTE SHEET'!E1939))</f>
        <v/>
      </c>
      <c s="72" t="str">
        <f>IF('S.D.PASTE SHEET'!F1939="","",'S.D.PASTE SHEET'!F1939)</f>
        <v/>
      </c>
      <c s="72" t="str">
        <f>IF('S.D.PASTE SHEET'!G1939="","",UPPER('S.D.PASTE SHEET'!G1939))</f>
        <v/>
      </c>
      <c s="72" t="str">
        <f>IF('S.D.PASTE SHEET'!H1939="","",UPPER('S.D.PASTE SHEET'!H1939))</f>
        <v/>
      </c>
      <c s="72" t="str">
        <f>IF('S.D.PASTE SHEET'!I1939="","",'S.D.PASTE SHEET'!I1939)</f>
        <v/>
      </c>
      <c s="73" t="str">
        <f>IF('S.D.PASTE SHEET'!J1939="","",'S.D.PASTE SHEET'!J1939)</f>
        <v/>
      </c>
      <c s="72" t="str">
        <f>IF('S.D.PASTE SHEET'!K1939="","",'S.D.PASTE SHEET'!K1939)</f>
        <v/>
      </c>
      <c s="72" t="str">
        <f>IF('S.D.PASTE SHEET'!L1939="","",'S.D.PASTE SHEET'!L1939)</f>
        <v/>
      </c>
      <c s="72" t="str">
        <f>IF('S.D.PASTE SHEET'!M1939="","",'S.D.PASTE SHEET'!M1939)</f>
        <v/>
      </c>
      <c s="72" t="str">
        <f>IF('S.D.PASTE SHEET'!N1939="","",'S.D.PASTE SHEET'!N1939)</f>
        <v/>
      </c>
      <c s="72" t="str">
        <f>IF('S.D.PASTE SHEET'!O1939="","",'S.D.PASTE SHEET'!O1939)</f>
        <v/>
      </c>
      <c s="72" t="str">
        <f>IF('S.D.PASTE SHEET'!P1939="","",'S.D.PASTE SHEET'!P1939)</f>
        <v/>
      </c>
      <c s="72" t="str">
        <f>IF('S.D.PASTE SHEET'!Q1939="","",'S.D.PASTE SHEET'!Q1939)</f>
        <v/>
      </c>
      <c s="72" t="str">
        <f>IF('S.D.PASTE SHEET'!R1939="","",'S.D.PASTE SHEET'!R1939)</f>
        <v/>
      </c>
      <c s="72" t="str">
        <f>IF('S.D.PASTE SHEET'!S1939="","",'S.D.PASTE SHEET'!S1939)</f>
        <v/>
      </c>
      <c s="72" t="str">
        <f>IF('S.D.PASTE SHEET'!T1939="","",'S.D.PASTE SHEET'!T1939)</f>
        <v/>
      </c>
      <c s="72" t="str">
        <f>IF('S.D.PASTE SHEET'!U1939="","",'S.D.PASTE SHEET'!U1939)</f>
        <v/>
      </c>
      <c s="72" t="str">
        <f>IF('S.D.PASTE SHEET'!V1939="","",'S.D.PASTE SHEET'!V1939)</f>
        <v/>
      </c>
      <c s="72" t="str">
        <f>IF('S.D.PASTE SHEET'!W1939="","",'S.D.PASTE SHEET'!W1939)</f>
        <v/>
      </c>
      <c s="72" t="str">
        <f>IF('S.D.PASTE SHEET'!X1939="","",'S.D.PASTE SHEET'!X1939)</f>
        <v/>
      </c>
      <c s="72" t="str">
        <f>IF('S.D.PASTE SHEET'!Y1939="","",'S.D.PASTE SHEET'!Y1939)</f>
        <v/>
      </c>
      <c s="72" t="str">
        <f>IF('S.D.PASTE SHEET'!Z1939="","",'S.D.PASTE SHEET'!Z1939)</f>
        <v/>
      </c>
      <c s="72" t="str">
        <f>IF('S.D.PASTE SHEET'!AA1939="","",'S.D.PASTE SHEET'!AA1939)</f>
        <v/>
      </c>
      <c s="72" t="str">
        <f>IF('S.D.PASTE SHEET'!AB1939="","",'S.D.PASTE SHEET'!AB1939)</f>
        <v/>
      </c>
      <c s="72" t="str">
        <f>IF('S.D.PASTE SHEET'!AC1939="","",'S.D.PASTE SHEET'!AC1939)</f>
        <v/>
      </c>
      <c s="72" t="str">
        <f>IF('S.D.PASTE SHEET'!AD1939="","",'S.D.PASTE SHEET'!AD1939)</f>
        <v/>
      </c>
      <c s="74"/>
      <c s="70" t="str">
        <f>IF(AK1939="","",IF(AK1939&gt;0,COUNT($AG$2:AG1939),""))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IF(BC1939="","",IF(BC1939&gt;0,COUNT($AY$2:AY1939),""))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0" spans="1:157" ht="15.75" customHeight="1">
      <c r="A1940" s="72" t="str">
        <f>IF('S.D.PASTE SHEET'!A1940="","",'S.D.PASTE SHEET'!A1940)</f>
        <v/>
      </c>
      <c s="72" t="str">
        <f>IF('S.D.PASTE SHEET'!B1940="","",'S.D.PASTE SHEET'!B1940)</f>
        <v/>
      </c>
      <c s="72" t="str">
        <f>IF('S.D.PASTE SHEET'!C1940="","",'S.D.PASTE SHEET'!C1940)</f>
        <v/>
      </c>
      <c s="73" t="str">
        <f>IF('S.D.PASTE SHEET'!D1940="","",'S.D.PASTE SHEET'!D1940)</f>
        <v/>
      </c>
      <c s="72" t="str">
        <f>IF('S.D.PASTE SHEET'!E1940="","",UPPER('S.D.PASTE SHEET'!E1940))</f>
        <v/>
      </c>
      <c s="72" t="str">
        <f>IF('S.D.PASTE SHEET'!F1940="","",'S.D.PASTE SHEET'!F1940)</f>
        <v/>
      </c>
      <c s="72" t="str">
        <f>IF('S.D.PASTE SHEET'!G1940="","",UPPER('S.D.PASTE SHEET'!G1940))</f>
        <v/>
      </c>
      <c s="72" t="str">
        <f>IF('S.D.PASTE SHEET'!H1940="","",UPPER('S.D.PASTE SHEET'!H1940))</f>
        <v/>
      </c>
      <c s="72" t="str">
        <f>IF('S.D.PASTE SHEET'!I1940="","",'S.D.PASTE SHEET'!I1940)</f>
        <v/>
      </c>
      <c s="73" t="str">
        <f>IF('S.D.PASTE SHEET'!J1940="","",'S.D.PASTE SHEET'!J1940)</f>
        <v/>
      </c>
      <c s="72" t="str">
        <f>IF('S.D.PASTE SHEET'!K1940="","",'S.D.PASTE SHEET'!K1940)</f>
        <v/>
      </c>
      <c s="72" t="str">
        <f>IF('S.D.PASTE SHEET'!L1940="","",'S.D.PASTE SHEET'!L1940)</f>
        <v/>
      </c>
      <c s="72" t="str">
        <f>IF('S.D.PASTE SHEET'!M1940="","",'S.D.PASTE SHEET'!M1940)</f>
        <v/>
      </c>
      <c s="72" t="str">
        <f>IF('S.D.PASTE SHEET'!N1940="","",'S.D.PASTE SHEET'!N1940)</f>
        <v/>
      </c>
      <c s="72" t="str">
        <f>IF('S.D.PASTE SHEET'!O1940="","",'S.D.PASTE SHEET'!O1940)</f>
        <v/>
      </c>
      <c s="72" t="str">
        <f>IF('S.D.PASTE SHEET'!P1940="","",'S.D.PASTE SHEET'!P1940)</f>
        <v/>
      </c>
      <c s="72" t="str">
        <f>IF('S.D.PASTE SHEET'!Q1940="","",'S.D.PASTE SHEET'!Q1940)</f>
        <v/>
      </c>
      <c s="72" t="str">
        <f>IF('S.D.PASTE SHEET'!R1940="","",'S.D.PASTE SHEET'!R1940)</f>
        <v/>
      </c>
      <c s="72" t="str">
        <f>IF('S.D.PASTE SHEET'!S1940="","",'S.D.PASTE SHEET'!S1940)</f>
        <v/>
      </c>
      <c s="72" t="str">
        <f>IF('S.D.PASTE SHEET'!T1940="","",'S.D.PASTE SHEET'!T1940)</f>
        <v/>
      </c>
      <c s="72" t="str">
        <f>IF('S.D.PASTE SHEET'!U1940="","",'S.D.PASTE SHEET'!U1940)</f>
        <v/>
      </c>
      <c s="72" t="str">
        <f>IF('S.D.PASTE SHEET'!V1940="","",'S.D.PASTE SHEET'!V1940)</f>
        <v/>
      </c>
      <c s="72" t="str">
        <f>IF('S.D.PASTE SHEET'!W1940="","",'S.D.PASTE SHEET'!W1940)</f>
        <v/>
      </c>
      <c s="72" t="str">
        <f>IF('S.D.PASTE SHEET'!X1940="","",'S.D.PASTE SHEET'!X1940)</f>
        <v/>
      </c>
      <c s="72" t="str">
        <f>IF('S.D.PASTE SHEET'!Y1940="","",'S.D.PASTE SHEET'!Y1940)</f>
        <v/>
      </c>
      <c s="72" t="str">
        <f>IF('S.D.PASTE SHEET'!Z1940="","",'S.D.PASTE SHEET'!Z1940)</f>
        <v/>
      </c>
      <c s="72" t="str">
        <f>IF('S.D.PASTE SHEET'!AA1940="","",'S.D.PASTE SHEET'!AA1940)</f>
        <v/>
      </c>
      <c s="72" t="str">
        <f>IF('S.D.PASTE SHEET'!AB1940="","",'S.D.PASTE SHEET'!AB1940)</f>
        <v/>
      </c>
      <c s="72" t="str">
        <f>IF('S.D.PASTE SHEET'!AC1940="","",'S.D.PASTE SHEET'!AC1940)</f>
        <v/>
      </c>
      <c s="72" t="str">
        <f>IF('S.D.PASTE SHEET'!AD1940="","",'S.D.PASTE SHEET'!AD1940)</f>
        <v/>
      </c>
      <c s="74"/>
      <c s="70" t="str">
        <f>IF(AK1940="","",IF(AK1940&gt;0,COUNT($AG$2:AG1940),""))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IF(BC1940="","",IF(BC1940&gt;0,COUNT($AY$2:AY1940),""))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1" spans="1:157" ht="15.75" customHeight="1">
      <c r="A1941" s="72" t="str">
        <f>IF('S.D.PASTE SHEET'!A1941="","",'S.D.PASTE SHEET'!A1941)</f>
        <v/>
      </c>
      <c s="72" t="str">
        <f>IF('S.D.PASTE SHEET'!B1941="","",'S.D.PASTE SHEET'!B1941)</f>
        <v/>
      </c>
      <c s="72" t="str">
        <f>IF('S.D.PASTE SHEET'!C1941="","",'S.D.PASTE SHEET'!C1941)</f>
        <v/>
      </c>
      <c s="73" t="str">
        <f>IF('S.D.PASTE SHEET'!D1941="","",'S.D.PASTE SHEET'!D1941)</f>
        <v/>
      </c>
      <c s="72" t="str">
        <f>IF('S.D.PASTE SHEET'!E1941="","",UPPER('S.D.PASTE SHEET'!E1941))</f>
        <v/>
      </c>
      <c s="72" t="str">
        <f>IF('S.D.PASTE SHEET'!F1941="","",'S.D.PASTE SHEET'!F1941)</f>
        <v/>
      </c>
      <c s="72" t="str">
        <f>IF('S.D.PASTE SHEET'!G1941="","",UPPER('S.D.PASTE SHEET'!G1941))</f>
        <v/>
      </c>
      <c s="72" t="str">
        <f>IF('S.D.PASTE SHEET'!H1941="","",UPPER('S.D.PASTE SHEET'!H1941))</f>
        <v/>
      </c>
      <c s="72" t="str">
        <f>IF('S.D.PASTE SHEET'!I1941="","",'S.D.PASTE SHEET'!I1941)</f>
        <v/>
      </c>
      <c s="73" t="str">
        <f>IF('S.D.PASTE SHEET'!J1941="","",'S.D.PASTE SHEET'!J1941)</f>
        <v/>
      </c>
      <c s="72" t="str">
        <f>IF('S.D.PASTE SHEET'!K1941="","",'S.D.PASTE SHEET'!K1941)</f>
        <v/>
      </c>
      <c s="72" t="str">
        <f>IF('S.D.PASTE SHEET'!L1941="","",'S.D.PASTE SHEET'!L1941)</f>
        <v/>
      </c>
      <c s="72" t="str">
        <f>IF('S.D.PASTE SHEET'!M1941="","",'S.D.PASTE SHEET'!M1941)</f>
        <v/>
      </c>
      <c s="72" t="str">
        <f>IF('S.D.PASTE SHEET'!N1941="","",'S.D.PASTE SHEET'!N1941)</f>
        <v/>
      </c>
      <c s="72" t="str">
        <f>IF('S.D.PASTE SHEET'!O1941="","",'S.D.PASTE SHEET'!O1941)</f>
        <v/>
      </c>
      <c s="72" t="str">
        <f>IF('S.D.PASTE SHEET'!P1941="","",'S.D.PASTE SHEET'!P1941)</f>
        <v/>
      </c>
      <c s="72" t="str">
        <f>IF('S.D.PASTE SHEET'!Q1941="","",'S.D.PASTE SHEET'!Q1941)</f>
        <v/>
      </c>
      <c s="72" t="str">
        <f>IF('S.D.PASTE SHEET'!R1941="","",'S.D.PASTE SHEET'!R1941)</f>
        <v/>
      </c>
      <c s="72" t="str">
        <f>IF('S.D.PASTE SHEET'!S1941="","",'S.D.PASTE SHEET'!S1941)</f>
        <v/>
      </c>
      <c s="72" t="str">
        <f>IF('S.D.PASTE SHEET'!T1941="","",'S.D.PASTE SHEET'!T1941)</f>
        <v/>
      </c>
      <c s="72" t="str">
        <f>IF('S.D.PASTE SHEET'!U1941="","",'S.D.PASTE SHEET'!U1941)</f>
        <v/>
      </c>
      <c s="72" t="str">
        <f>IF('S.D.PASTE SHEET'!V1941="","",'S.D.PASTE SHEET'!V1941)</f>
        <v/>
      </c>
      <c s="72" t="str">
        <f>IF('S.D.PASTE SHEET'!W1941="","",'S.D.PASTE SHEET'!W1941)</f>
        <v/>
      </c>
      <c s="72" t="str">
        <f>IF('S.D.PASTE SHEET'!X1941="","",'S.D.PASTE SHEET'!X1941)</f>
        <v/>
      </c>
      <c s="72" t="str">
        <f>IF('S.D.PASTE SHEET'!Y1941="","",'S.D.PASTE SHEET'!Y1941)</f>
        <v/>
      </c>
      <c s="72" t="str">
        <f>IF('S.D.PASTE SHEET'!Z1941="","",'S.D.PASTE SHEET'!Z1941)</f>
        <v/>
      </c>
      <c s="72" t="str">
        <f>IF('S.D.PASTE SHEET'!AA1941="","",'S.D.PASTE SHEET'!AA1941)</f>
        <v/>
      </c>
      <c s="72" t="str">
        <f>IF('S.D.PASTE SHEET'!AB1941="","",'S.D.PASTE SHEET'!AB1941)</f>
        <v/>
      </c>
      <c s="72" t="str">
        <f>IF('S.D.PASTE SHEET'!AC1941="","",'S.D.PASTE SHEET'!AC1941)</f>
        <v/>
      </c>
      <c s="72" t="str">
        <f>IF('S.D.PASTE SHEET'!AD1941="","",'S.D.PASTE SHEET'!AD1941)</f>
        <v/>
      </c>
      <c s="74"/>
      <c s="70" t="str">
        <f>IF(AK1941="","",IF(AK1941&gt;0,COUNT($AG$2:AG1941),""))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IF(BC1941="","",IF(BC1941&gt;0,COUNT($AY$2:AY1941),""))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2" spans="1:157" ht="15.75" customHeight="1">
      <c r="A1942" s="72" t="str">
        <f>IF('S.D.PASTE SHEET'!A1942="","",'S.D.PASTE SHEET'!A1942)</f>
        <v/>
      </c>
      <c s="72" t="str">
        <f>IF('S.D.PASTE SHEET'!B1942="","",'S.D.PASTE SHEET'!B1942)</f>
        <v/>
      </c>
      <c s="72" t="str">
        <f>IF('S.D.PASTE SHEET'!C1942="","",'S.D.PASTE SHEET'!C1942)</f>
        <v/>
      </c>
      <c s="73" t="str">
        <f>IF('S.D.PASTE SHEET'!D1942="","",'S.D.PASTE SHEET'!D1942)</f>
        <v/>
      </c>
      <c s="72" t="str">
        <f>IF('S.D.PASTE SHEET'!E1942="","",UPPER('S.D.PASTE SHEET'!E1942))</f>
        <v/>
      </c>
      <c s="72" t="str">
        <f>IF('S.D.PASTE SHEET'!F1942="","",'S.D.PASTE SHEET'!F1942)</f>
        <v/>
      </c>
      <c s="72" t="str">
        <f>IF('S.D.PASTE SHEET'!G1942="","",UPPER('S.D.PASTE SHEET'!G1942))</f>
        <v/>
      </c>
      <c s="72" t="str">
        <f>IF('S.D.PASTE SHEET'!H1942="","",UPPER('S.D.PASTE SHEET'!H1942))</f>
        <v/>
      </c>
      <c s="72" t="str">
        <f>IF('S.D.PASTE SHEET'!I1942="","",'S.D.PASTE SHEET'!I1942)</f>
        <v/>
      </c>
      <c s="73" t="str">
        <f>IF('S.D.PASTE SHEET'!J1942="","",'S.D.PASTE SHEET'!J1942)</f>
        <v/>
      </c>
      <c s="72" t="str">
        <f>IF('S.D.PASTE SHEET'!K1942="","",'S.D.PASTE SHEET'!K1942)</f>
        <v/>
      </c>
      <c s="72" t="str">
        <f>IF('S.D.PASTE SHEET'!L1942="","",'S.D.PASTE SHEET'!L1942)</f>
        <v/>
      </c>
      <c s="72" t="str">
        <f>IF('S.D.PASTE SHEET'!M1942="","",'S.D.PASTE SHEET'!M1942)</f>
        <v/>
      </c>
      <c s="72" t="str">
        <f>IF('S.D.PASTE SHEET'!N1942="","",'S.D.PASTE SHEET'!N1942)</f>
        <v/>
      </c>
      <c s="72" t="str">
        <f>IF('S.D.PASTE SHEET'!O1942="","",'S.D.PASTE SHEET'!O1942)</f>
        <v/>
      </c>
      <c s="72" t="str">
        <f>IF('S.D.PASTE SHEET'!P1942="","",'S.D.PASTE SHEET'!P1942)</f>
        <v/>
      </c>
      <c s="72" t="str">
        <f>IF('S.D.PASTE SHEET'!Q1942="","",'S.D.PASTE SHEET'!Q1942)</f>
        <v/>
      </c>
      <c s="72" t="str">
        <f>IF('S.D.PASTE SHEET'!R1942="","",'S.D.PASTE SHEET'!R1942)</f>
        <v/>
      </c>
      <c s="72" t="str">
        <f>IF('S.D.PASTE SHEET'!S1942="","",'S.D.PASTE SHEET'!S1942)</f>
        <v/>
      </c>
      <c s="72" t="str">
        <f>IF('S.D.PASTE SHEET'!T1942="","",'S.D.PASTE SHEET'!T1942)</f>
        <v/>
      </c>
      <c s="72" t="str">
        <f>IF('S.D.PASTE SHEET'!U1942="","",'S.D.PASTE SHEET'!U1942)</f>
        <v/>
      </c>
      <c s="72" t="str">
        <f>IF('S.D.PASTE SHEET'!V1942="","",'S.D.PASTE SHEET'!V1942)</f>
        <v/>
      </c>
      <c s="72" t="str">
        <f>IF('S.D.PASTE SHEET'!W1942="","",'S.D.PASTE SHEET'!W1942)</f>
        <v/>
      </c>
      <c s="72" t="str">
        <f>IF('S.D.PASTE SHEET'!X1942="","",'S.D.PASTE SHEET'!X1942)</f>
        <v/>
      </c>
      <c s="72" t="str">
        <f>IF('S.D.PASTE SHEET'!Y1942="","",'S.D.PASTE SHEET'!Y1942)</f>
        <v/>
      </c>
      <c s="72" t="str">
        <f>IF('S.D.PASTE SHEET'!Z1942="","",'S.D.PASTE SHEET'!Z1942)</f>
        <v/>
      </c>
      <c s="72" t="str">
        <f>IF('S.D.PASTE SHEET'!AA1942="","",'S.D.PASTE SHEET'!AA1942)</f>
        <v/>
      </c>
      <c s="72" t="str">
        <f>IF('S.D.PASTE SHEET'!AB1942="","",'S.D.PASTE SHEET'!AB1942)</f>
        <v/>
      </c>
      <c s="72" t="str">
        <f>IF('S.D.PASTE SHEET'!AC1942="","",'S.D.PASTE SHEET'!AC1942)</f>
        <v/>
      </c>
      <c s="72" t="str">
        <f>IF('S.D.PASTE SHEET'!AD1942="","",'S.D.PASTE SHEET'!AD1942)</f>
        <v/>
      </c>
      <c s="74"/>
      <c s="70" t="str">
        <f>IF(AK1942="","",IF(AK1942&gt;0,COUNT($AG$2:AG1942),""))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IF(BC1942="","",IF(BC1942&gt;0,COUNT($AY$2:AY1942),""))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3" spans="1:157" ht="15.75" customHeight="1">
      <c r="A1943" s="72" t="str">
        <f>IF('S.D.PASTE SHEET'!A1943="","",'S.D.PASTE SHEET'!A1943)</f>
        <v/>
      </c>
      <c s="72" t="str">
        <f>IF('S.D.PASTE SHEET'!B1943="","",'S.D.PASTE SHEET'!B1943)</f>
        <v/>
      </c>
      <c s="72" t="str">
        <f>IF('S.D.PASTE SHEET'!C1943="","",'S.D.PASTE SHEET'!C1943)</f>
        <v/>
      </c>
      <c s="73" t="str">
        <f>IF('S.D.PASTE SHEET'!D1943="","",'S.D.PASTE SHEET'!D1943)</f>
        <v/>
      </c>
      <c s="72" t="str">
        <f>IF('S.D.PASTE SHEET'!E1943="","",UPPER('S.D.PASTE SHEET'!E1943))</f>
        <v/>
      </c>
      <c s="72" t="str">
        <f>IF('S.D.PASTE SHEET'!F1943="","",'S.D.PASTE SHEET'!F1943)</f>
        <v/>
      </c>
      <c s="72" t="str">
        <f>IF('S.D.PASTE SHEET'!G1943="","",UPPER('S.D.PASTE SHEET'!G1943))</f>
        <v/>
      </c>
      <c s="72" t="str">
        <f>IF('S.D.PASTE SHEET'!H1943="","",UPPER('S.D.PASTE SHEET'!H1943))</f>
        <v/>
      </c>
      <c s="72" t="str">
        <f>IF('S.D.PASTE SHEET'!I1943="","",'S.D.PASTE SHEET'!I1943)</f>
        <v/>
      </c>
      <c s="73" t="str">
        <f>IF('S.D.PASTE SHEET'!J1943="","",'S.D.PASTE SHEET'!J1943)</f>
        <v/>
      </c>
      <c s="72" t="str">
        <f>IF('S.D.PASTE SHEET'!K1943="","",'S.D.PASTE SHEET'!K1943)</f>
        <v/>
      </c>
      <c s="72" t="str">
        <f>IF('S.D.PASTE SHEET'!L1943="","",'S.D.PASTE SHEET'!L1943)</f>
        <v/>
      </c>
      <c s="72" t="str">
        <f>IF('S.D.PASTE SHEET'!M1943="","",'S.D.PASTE SHEET'!M1943)</f>
        <v/>
      </c>
      <c s="72" t="str">
        <f>IF('S.D.PASTE SHEET'!N1943="","",'S.D.PASTE SHEET'!N1943)</f>
        <v/>
      </c>
      <c s="72" t="str">
        <f>IF('S.D.PASTE SHEET'!O1943="","",'S.D.PASTE SHEET'!O1943)</f>
        <v/>
      </c>
      <c s="72" t="str">
        <f>IF('S.D.PASTE SHEET'!P1943="","",'S.D.PASTE SHEET'!P1943)</f>
        <v/>
      </c>
      <c s="72" t="str">
        <f>IF('S.D.PASTE SHEET'!Q1943="","",'S.D.PASTE SHEET'!Q1943)</f>
        <v/>
      </c>
      <c s="72" t="str">
        <f>IF('S.D.PASTE SHEET'!R1943="","",'S.D.PASTE SHEET'!R1943)</f>
        <v/>
      </c>
      <c s="72" t="str">
        <f>IF('S.D.PASTE SHEET'!S1943="","",'S.D.PASTE SHEET'!S1943)</f>
        <v/>
      </c>
      <c s="72" t="str">
        <f>IF('S.D.PASTE SHEET'!T1943="","",'S.D.PASTE SHEET'!T1943)</f>
        <v/>
      </c>
      <c s="72" t="str">
        <f>IF('S.D.PASTE SHEET'!U1943="","",'S.D.PASTE SHEET'!U1943)</f>
        <v/>
      </c>
      <c s="72" t="str">
        <f>IF('S.D.PASTE SHEET'!V1943="","",'S.D.PASTE SHEET'!V1943)</f>
        <v/>
      </c>
      <c s="72" t="str">
        <f>IF('S.D.PASTE SHEET'!W1943="","",'S.D.PASTE SHEET'!W1943)</f>
        <v/>
      </c>
      <c s="72" t="str">
        <f>IF('S.D.PASTE SHEET'!X1943="","",'S.D.PASTE SHEET'!X1943)</f>
        <v/>
      </c>
      <c s="72" t="str">
        <f>IF('S.D.PASTE SHEET'!Y1943="","",'S.D.PASTE SHEET'!Y1943)</f>
        <v/>
      </c>
      <c s="72" t="str">
        <f>IF('S.D.PASTE SHEET'!Z1943="","",'S.D.PASTE SHEET'!Z1943)</f>
        <v/>
      </c>
      <c s="72" t="str">
        <f>IF('S.D.PASTE SHEET'!AA1943="","",'S.D.PASTE SHEET'!AA1943)</f>
        <v/>
      </c>
      <c s="72" t="str">
        <f>IF('S.D.PASTE SHEET'!AB1943="","",'S.D.PASTE SHEET'!AB1943)</f>
        <v/>
      </c>
      <c s="72" t="str">
        <f>IF('S.D.PASTE SHEET'!AC1943="","",'S.D.PASTE SHEET'!AC1943)</f>
        <v/>
      </c>
      <c s="72" t="str">
        <f>IF('S.D.PASTE SHEET'!AD1943="","",'S.D.PASTE SHEET'!AD1943)</f>
        <v/>
      </c>
      <c s="74"/>
      <c s="70" t="str">
        <f>IF(AK1943="","",IF(AK1943&gt;0,COUNT($AG$2:AG1943),""))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IF(BC1943="","",IF(BC1943&gt;0,COUNT($AY$2:AY1943),""))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4" spans="1:157" ht="15.75" customHeight="1">
      <c r="A1944" s="72" t="str">
        <f>IF('S.D.PASTE SHEET'!A1944="","",'S.D.PASTE SHEET'!A1944)</f>
        <v/>
      </c>
      <c s="72" t="str">
        <f>IF('S.D.PASTE SHEET'!B1944="","",'S.D.PASTE SHEET'!B1944)</f>
        <v/>
      </c>
      <c s="72" t="str">
        <f>IF('S.D.PASTE SHEET'!C1944="","",'S.D.PASTE SHEET'!C1944)</f>
        <v/>
      </c>
      <c s="73" t="str">
        <f>IF('S.D.PASTE SHEET'!D1944="","",'S.D.PASTE SHEET'!D1944)</f>
        <v/>
      </c>
      <c s="72" t="str">
        <f>IF('S.D.PASTE SHEET'!E1944="","",UPPER('S.D.PASTE SHEET'!E1944))</f>
        <v/>
      </c>
      <c s="72" t="str">
        <f>IF('S.D.PASTE SHEET'!F1944="","",'S.D.PASTE SHEET'!F1944)</f>
        <v/>
      </c>
      <c s="72" t="str">
        <f>IF('S.D.PASTE SHEET'!G1944="","",UPPER('S.D.PASTE SHEET'!G1944))</f>
        <v/>
      </c>
      <c s="72" t="str">
        <f>IF('S.D.PASTE SHEET'!H1944="","",UPPER('S.D.PASTE SHEET'!H1944))</f>
        <v/>
      </c>
      <c s="72" t="str">
        <f>IF('S.D.PASTE SHEET'!I1944="","",'S.D.PASTE SHEET'!I1944)</f>
        <v/>
      </c>
      <c s="73" t="str">
        <f>IF('S.D.PASTE SHEET'!J1944="","",'S.D.PASTE SHEET'!J1944)</f>
        <v/>
      </c>
      <c s="72" t="str">
        <f>IF('S.D.PASTE SHEET'!K1944="","",'S.D.PASTE SHEET'!K1944)</f>
        <v/>
      </c>
      <c s="72" t="str">
        <f>IF('S.D.PASTE SHEET'!L1944="","",'S.D.PASTE SHEET'!L1944)</f>
        <v/>
      </c>
      <c s="72" t="str">
        <f>IF('S.D.PASTE SHEET'!M1944="","",'S.D.PASTE SHEET'!M1944)</f>
        <v/>
      </c>
      <c s="72" t="str">
        <f>IF('S.D.PASTE SHEET'!N1944="","",'S.D.PASTE SHEET'!N1944)</f>
        <v/>
      </c>
      <c s="72" t="str">
        <f>IF('S.D.PASTE SHEET'!O1944="","",'S.D.PASTE SHEET'!O1944)</f>
        <v/>
      </c>
      <c s="72" t="str">
        <f>IF('S.D.PASTE SHEET'!P1944="","",'S.D.PASTE SHEET'!P1944)</f>
        <v/>
      </c>
      <c s="72" t="str">
        <f>IF('S.D.PASTE SHEET'!Q1944="","",'S.D.PASTE SHEET'!Q1944)</f>
        <v/>
      </c>
      <c s="72" t="str">
        <f>IF('S.D.PASTE SHEET'!R1944="","",'S.D.PASTE SHEET'!R1944)</f>
        <v/>
      </c>
      <c s="72" t="str">
        <f>IF('S.D.PASTE SHEET'!S1944="","",'S.D.PASTE SHEET'!S1944)</f>
        <v/>
      </c>
      <c s="72" t="str">
        <f>IF('S.D.PASTE SHEET'!T1944="","",'S.D.PASTE SHEET'!T1944)</f>
        <v/>
      </c>
      <c s="72" t="str">
        <f>IF('S.D.PASTE SHEET'!U1944="","",'S.D.PASTE SHEET'!U1944)</f>
        <v/>
      </c>
      <c s="72" t="str">
        <f>IF('S.D.PASTE SHEET'!V1944="","",'S.D.PASTE SHEET'!V1944)</f>
        <v/>
      </c>
      <c s="72" t="str">
        <f>IF('S.D.PASTE SHEET'!W1944="","",'S.D.PASTE SHEET'!W1944)</f>
        <v/>
      </c>
      <c s="72" t="str">
        <f>IF('S.D.PASTE SHEET'!X1944="","",'S.D.PASTE SHEET'!X1944)</f>
        <v/>
      </c>
      <c s="72" t="str">
        <f>IF('S.D.PASTE SHEET'!Y1944="","",'S.D.PASTE SHEET'!Y1944)</f>
        <v/>
      </c>
      <c s="72" t="str">
        <f>IF('S.D.PASTE SHEET'!Z1944="","",'S.D.PASTE SHEET'!Z1944)</f>
        <v/>
      </c>
      <c s="72" t="str">
        <f>IF('S.D.PASTE SHEET'!AA1944="","",'S.D.PASTE SHEET'!AA1944)</f>
        <v/>
      </c>
      <c s="72" t="str">
        <f>IF('S.D.PASTE SHEET'!AB1944="","",'S.D.PASTE SHEET'!AB1944)</f>
        <v/>
      </c>
      <c s="72" t="str">
        <f>IF('S.D.PASTE SHEET'!AC1944="","",'S.D.PASTE SHEET'!AC1944)</f>
        <v/>
      </c>
      <c s="72" t="str">
        <f>IF('S.D.PASTE SHEET'!AD1944="","",'S.D.PASTE SHEET'!AD1944)</f>
        <v/>
      </c>
      <c s="74"/>
      <c s="70" t="str">
        <f>IF(AK1944="","",IF(AK1944&gt;0,COUNT($AG$2:AG1944),""))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IF(BC1944="","",IF(BC1944&gt;0,COUNT($AY$2:AY1944),""))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5" spans="1:157" ht="15.75" customHeight="1">
      <c r="A1945" s="72" t="str">
        <f>IF('S.D.PASTE SHEET'!A1945="","",'S.D.PASTE SHEET'!A1945)</f>
        <v/>
      </c>
      <c s="72" t="str">
        <f>IF('S.D.PASTE SHEET'!B1945="","",'S.D.PASTE SHEET'!B1945)</f>
        <v/>
      </c>
      <c s="72" t="str">
        <f>IF('S.D.PASTE SHEET'!C1945="","",'S.D.PASTE SHEET'!C1945)</f>
        <v/>
      </c>
      <c s="73" t="str">
        <f>IF('S.D.PASTE SHEET'!D1945="","",'S.D.PASTE SHEET'!D1945)</f>
        <v/>
      </c>
      <c s="72" t="str">
        <f>IF('S.D.PASTE SHEET'!E1945="","",UPPER('S.D.PASTE SHEET'!E1945))</f>
        <v/>
      </c>
      <c s="72" t="str">
        <f>IF('S.D.PASTE SHEET'!F1945="","",'S.D.PASTE SHEET'!F1945)</f>
        <v/>
      </c>
      <c s="72" t="str">
        <f>IF('S.D.PASTE SHEET'!G1945="","",UPPER('S.D.PASTE SHEET'!G1945))</f>
        <v/>
      </c>
      <c s="72" t="str">
        <f>IF('S.D.PASTE SHEET'!H1945="","",UPPER('S.D.PASTE SHEET'!H1945))</f>
        <v/>
      </c>
      <c s="72" t="str">
        <f>IF('S.D.PASTE SHEET'!I1945="","",'S.D.PASTE SHEET'!I1945)</f>
        <v/>
      </c>
      <c s="73" t="str">
        <f>IF('S.D.PASTE SHEET'!J1945="","",'S.D.PASTE SHEET'!J1945)</f>
        <v/>
      </c>
      <c s="72" t="str">
        <f>IF('S.D.PASTE SHEET'!K1945="","",'S.D.PASTE SHEET'!K1945)</f>
        <v/>
      </c>
      <c s="72" t="str">
        <f>IF('S.D.PASTE SHEET'!L1945="","",'S.D.PASTE SHEET'!L1945)</f>
        <v/>
      </c>
      <c s="72" t="str">
        <f>IF('S.D.PASTE SHEET'!M1945="","",'S.D.PASTE SHEET'!M1945)</f>
        <v/>
      </c>
      <c s="72" t="str">
        <f>IF('S.D.PASTE SHEET'!N1945="","",'S.D.PASTE SHEET'!N1945)</f>
        <v/>
      </c>
      <c s="72" t="str">
        <f>IF('S.D.PASTE SHEET'!O1945="","",'S.D.PASTE SHEET'!O1945)</f>
        <v/>
      </c>
      <c s="72" t="str">
        <f>IF('S.D.PASTE SHEET'!P1945="","",'S.D.PASTE SHEET'!P1945)</f>
        <v/>
      </c>
      <c s="72" t="str">
        <f>IF('S.D.PASTE SHEET'!Q1945="","",'S.D.PASTE SHEET'!Q1945)</f>
        <v/>
      </c>
      <c s="72" t="str">
        <f>IF('S.D.PASTE SHEET'!R1945="","",'S.D.PASTE SHEET'!R1945)</f>
        <v/>
      </c>
      <c s="72" t="str">
        <f>IF('S.D.PASTE SHEET'!S1945="","",'S.D.PASTE SHEET'!S1945)</f>
        <v/>
      </c>
      <c s="72" t="str">
        <f>IF('S.D.PASTE SHEET'!T1945="","",'S.D.PASTE SHEET'!T1945)</f>
        <v/>
      </c>
      <c s="72" t="str">
        <f>IF('S.D.PASTE SHEET'!U1945="","",'S.D.PASTE SHEET'!U1945)</f>
        <v/>
      </c>
      <c s="72" t="str">
        <f>IF('S.D.PASTE SHEET'!V1945="","",'S.D.PASTE SHEET'!V1945)</f>
        <v/>
      </c>
      <c s="72" t="str">
        <f>IF('S.D.PASTE SHEET'!W1945="","",'S.D.PASTE SHEET'!W1945)</f>
        <v/>
      </c>
      <c s="72" t="str">
        <f>IF('S.D.PASTE SHEET'!X1945="","",'S.D.PASTE SHEET'!X1945)</f>
        <v/>
      </c>
      <c s="72" t="str">
        <f>IF('S.D.PASTE SHEET'!Y1945="","",'S.D.PASTE SHEET'!Y1945)</f>
        <v/>
      </c>
      <c s="72" t="str">
        <f>IF('S.D.PASTE SHEET'!Z1945="","",'S.D.PASTE SHEET'!Z1945)</f>
        <v/>
      </c>
      <c s="72" t="str">
        <f>IF('S.D.PASTE SHEET'!AA1945="","",'S.D.PASTE SHEET'!AA1945)</f>
        <v/>
      </c>
      <c s="72" t="str">
        <f>IF('S.D.PASTE SHEET'!AB1945="","",'S.D.PASTE SHEET'!AB1945)</f>
        <v/>
      </c>
      <c s="72" t="str">
        <f>IF('S.D.PASTE SHEET'!AC1945="","",'S.D.PASTE SHEET'!AC1945)</f>
        <v/>
      </c>
      <c s="72" t="str">
        <f>IF('S.D.PASTE SHEET'!AD1945="","",'S.D.PASTE SHEET'!AD1945)</f>
        <v/>
      </c>
      <c s="74"/>
      <c s="70" t="str">
        <f>IF(AK1945="","",IF(AK1945&gt;0,COUNT($AG$2:AG1945),""))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IF(BC1945="","",IF(BC1945&gt;0,COUNT($AY$2:AY1945),""))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6" spans="1:157" ht="15.75" customHeight="1">
      <c r="A1946" s="72" t="str">
        <f>IF('S.D.PASTE SHEET'!A1946="","",'S.D.PASTE SHEET'!A1946)</f>
        <v/>
      </c>
      <c s="72" t="str">
        <f>IF('S.D.PASTE SHEET'!B1946="","",'S.D.PASTE SHEET'!B1946)</f>
        <v/>
      </c>
      <c s="72" t="str">
        <f>IF('S.D.PASTE SHEET'!C1946="","",'S.D.PASTE SHEET'!C1946)</f>
        <v/>
      </c>
      <c s="73" t="str">
        <f>IF('S.D.PASTE SHEET'!D1946="","",'S.D.PASTE SHEET'!D1946)</f>
        <v/>
      </c>
      <c s="72" t="str">
        <f>IF('S.D.PASTE SHEET'!E1946="","",UPPER('S.D.PASTE SHEET'!E1946))</f>
        <v/>
      </c>
      <c s="72" t="str">
        <f>IF('S.D.PASTE SHEET'!F1946="","",'S.D.PASTE SHEET'!F1946)</f>
        <v/>
      </c>
      <c s="72" t="str">
        <f>IF('S.D.PASTE SHEET'!G1946="","",UPPER('S.D.PASTE SHEET'!G1946))</f>
        <v/>
      </c>
      <c s="72" t="str">
        <f>IF('S.D.PASTE SHEET'!H1946="","",UPPER('S.D.PASTE SHEET'!H1946))</f>
        <v/>
      </c>
      <c s="72" t="str">
        <f>IF('S.D.PASTE SHEET'!I1946="","",'S.D.PASTE SHEET'!I1946)</f>
        <v/>
      </c>
      <c s="73" t="str">
        <f>IF('S.D.PASTE SHEET'!J1946="","",'S.D.PASTE SHEET'!J1946)</f>
        <v/>
      </c>
      <c s="72" t="str">
        <f>IF('S.D.PASTE SHEET'!K1946="","",'S.D.PASTE SHEET'!K1946)</f>
        <v/>
      </c>
      <c s="72" t="str">
        <f>IF('S.D.PASTE SHEET'!L1946="","",'S.D.PASTE SHEET'!L1946)</f>
        <v/>
      </c>
      <c s="72" t="str">
        <f>IF('S.D.PASTE SHEET'!M1946="","",'S.D.PASTE SHEET'!M1946)</f>
        <v/>
      </c>
      <c s="72" t="str">
        <f>IF('S.D.PASTE SHEET'!N1946="","",'S.D.PASTE SHEET'!N1946)</f>
        <v/>
      </c>
      <c s="72" t="str">
        <f>IF('S.D.PASTE SHEET'!O1946="","",'S.D.PASTE SHEET'!O1946)</f>
        <v/>
      </c>
      <c s="72" t="str">
        <f>IF('S.D.PASTE SHEET'!P1946="","",'S.D.PASTE SHEET'!P1946)</f>
        <v/>
      </c>
      <c s="72" t="str">
        <f>IF('S.D.PASTE SHEET'!Q1946="","",'S.D.PASTE SHEET'!Q1946)</f>
        <v/>
      </c>
      <c s="72" t="str">
        <f>IF('S.D.PASTE SHEET'!R1946="","",'S.D.PASTE SHEET'!R1946)</f>
        <v/>
      </c>
      <c s="72" t="str">
        <f>IF('S.D.PASTE SHEET'!S1946="","",'S.D.PASTE SHEET'!S1946)</f>
        <v/>
      </c>
      <c s="72" t="str">
        <f>IF('S.D.PASTE SHEET'!T1946="","",'S.D.PASTE SHEET'!T1946)</f>
        <v/>
      </c>
      <c s="72" t="str">
        <f>IF('S.D.PASTE SHEET'!U1946="","",'S.D.PASTE SHEET'!U1946)</f>
        <v/>
      </c>
      <c s="72" t="str">
        <f>IF('S.D.PASTE SHEET'!V1946="","",'S.D.PASTE SHEET'!V1946)</f>
        <v/>
      </c>
      <c s="72" t="str">
        <f>IF('S.D.PASTE SHEET'!W1946="","",'S.D.PASTE SHEET'!W1946)</f>
        <v/>
      </c>
      <c s="72" t="str">
        <f>IF('S.D.PASTE SHEET'!X1946="","",'S.D.PASTE SHEET'!X1946)</f>
        <v/>
      </c>
      <c s="72" t="str">
        <f>IF('S.D.PASTE SHEET'!Y1946="","",'S.D.PASTE SHEET'!Y1946)</f>
        <v/>
      </c>
      <c s="72" t="str">
        <f>IF('S.D.PASTE SHEET'!Z1946="","",'S.D.PASTE SHEET'!Z1946)</f>
        <v/>
      </c>
      <c s="72" t="str">
        <f>IF('S.D.PASTE SHEET'!AA1946="","",'S.D.PASTE SHEET'!AA1946)</f>
        <v/>
      </c>
      <c s="72" t="str">
        <f>IF('S.D.PASTE SHEET'!AB1946="","",'S.D.PASTE SHEET'!AB1946)</f>
        <v/>
      </c>
      <c s="72" t="str">
        <f>IF('S.D.PASTE SHEET'!AC1946="","",'S.D.PASTE SHEET'!AC1946)</f>
        <v/>
      </c>
      <c s="72" t="str">
        <f>IF('S.D.PASTE SHEET'!AD1946="","",'S.D.PASTE SHEET'!AD1946)</f>
        <v/>
      </c>
      <c s="74"/>
      <c s="70" t="str">
        <f>IF(AK1946="","",IF(AK1946&gt;0,COUNT($AG$2:AG1946),""))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IF(BC1946="","",IF(BC1946&gt;0,COUNT($AY$2:AY1946),""))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7" spans="1:157" ht="15.75" customHeight="1">
      <c r="A1947" s="72" t="str">
        <f>IF('S.D.PASTE SHEET'!A1947="","",'S.D.PASTE SHEET'!A1947)</f>
        <v/>
      </c>
      <c s="72" t="str">
        <f>IF('S.D.PASTE SHEET'!B1947="","",'S.D.PASTE SHEET'!B1947)</f>
        <v/>
      </c>
      <c s="72" t="str">
        <f>IF('S.D.PASTE SHEET'!C1947="","",'S.D.PASTE SHEET'!C1947)</f>
        <v/>
      </c>
      <c s="73" t="str">
        <f>IF('S.D.PASTE SHEET'!D1947="","",'S.D.PASTE SHEET'!D1947)</f>
        <v/>
      </c>
      <c s="72" t="str">
        <f>IF('S.D.PASTE SHEET'!E1947="","",UPPER('S.D.PASTE SHEET'!E1947))</f>
        <v/>
      </c>
      <c s="72" t="str">
        <f>IF('S.D.PASTE SHEET'!F1947="","",'S.D.PASTE SHEET'!F1947)</f>
        <v/>
      </c>
      <c s="72" t="str">
        <f>IF('S.D.PASTE SHEET'!G1947="","",UPPER('S.D.PASTE SHEET'!G1947))</f>
        <v/>
      </c>
      <c s="72" t="str">
        <f>IF('S.D.PASTE SHEET'!H1947="","",UPPER('S.D.PASTE SHEET'!H1947))</f>
        <v/>
      </c>
      <c s="72" t="str">
        <f>IF('S.D.PASTE SHEET'!I1947="","",'S.D.PASTE SHEET'!I1947)</f>
        <v/>
      </c>
      <c s="73" t="str">
        <f>IF('S.D.PASTE SHEET'!J1947="","",'S.D.PASTE SHEET'!J1947)</f>
        <v/>
      </c>
      <c s="72" t="str">
        <f>IF('S.D.PASTE SHEET'!K1947="","",'S.D.PASTE SHEET'!K1947)</f>
        <v/>
      </c>
      <c s="72" t="str">
        <f>IF('S.D.PASTE SHEET'!L1947="","",'S.D.PASTE SHEET'!L1947)</f>
        <v/>
      </c>
      <c s="72" t="str">
        <f>IF('S.D.PASTE SHEET'!M1947="","",'S.D.PASTE SHEET'!M1947)</f>
        <v/>
      </c>
      <c s="72" t="str">
        <f>IF('S.D.PASTE SHEET'!N1947="","",'S.D.PASTE SHEET'!N1947)</f>
        <v/>
      </c>
      <c s="72" t="str">
        <f>IF('S.D.PASTE SHEET'!O1947="","",'S.D.PASTE SHEET'!O1947)</f>
        <v/>
      </c>
      <c s="72" t="str">
        <f>IF('S.D.PASTE SHEET'!P1947="","",'S.D.PASTE SHEET'!P1947)</f>
        <v/>
      </c>
      <c s="72" t="str">
        <f>IF('S.D.PASTE SHEET'!Q1947="","",'S.D.PASTE SHEET'!Q1947)</f>
        <v/>
      </c>
      <c s="72" t="str">
        <f>IF('S.D.PASTE SHEET'!R1947="","",'S.D.PASTE SHEET'!R1947)</f>
        <v/>
      </c>
      <c s="72" t="str">
        <f>IF('S.D.PASTE SHEET'!S1947="","",'S.D.PASTE SHEET'!S1947)</f>
        <v/>
      </c>
      <c s="72" t="str">
        <f>IF('S.D.PASTE SHEET'!T1947="","",'S.D.PASTE SHEET'!T1947)</f>
        <v/>
      </c>
      <c s="72" t="str">
        <f>IF('S.D.PASTE SHEET'!U1947="","",'S.D.PASTE SHEET'!U1947)</f>
        <v/>
      </c>
      <c s="72" t="str">
        <f>IF('S.D.PASTE SHEET'!V1947="","",'S.D.PASTE SHEET'!V1947)</f>
        <v/>
      </c>
      <c s="72" t="str">
        <f>IF('S.D.PASTE SHEET'!W1947="","",'S.D.PASTE SHEET'!W1947)</f>
        <v/>
      </c>
      <c s="72" t="str">
        <f>IF('S.D.PASTE SHEET'!X1947="","",'S.D.PASTE SHEET'!X1947)</f>
        <v/>
      </c>
      <c s="72" t="str">
        <f>IF('S.D.PASTE SHEET'!Y1947="","",'S.D.PASTE SHEET'!Y1947)</f>
        <v/>
      </c>
      <c s="72" t="str">
        <f>IF('S.D.PASTE SHEET'!Z1947="","",'S.D.PASTE SHEET'!Z1947)</f>
        <v/>
      </c>
      <c s="72" t="str">
        <f>IF('S.D.PASTE SHEET'!AA1947="","",'S.D.PASTE SHEET'!AA1947)</f>
        <v/>
      </c>
      <c s="72" t="str">
        <f>IF('S.D.PASTE SHEET'!AB1947="","",'S.D.PASTE SHEET'!AB1947)</f>
        <v/>
      </c>
      <c s="72" t="str">
        <f>IF('S.D.PASTE SHEET'!AC1947="","",'S.D.PASTE SHEET'!AC1947)</f>
        <v/>
      </c>
      <c s="72" t="str">
        <f>IF('S.D.PASTE SHEET'!AD1947="","",'S.D.PASTE SHEET'!AD1947)</f>
        <v/>
      </c>
      <c s="74"/>
      <c s="70" t="str">
        <f>IF(AK1947="","",IF(AK1947&gt;0,COUNT($AG$2:AG1947),""))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IF(BC1947="","",IF(BC1947&gt;0,COUNT($AY$2:AY1947),""))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8" spans="1:157" ht="15.75" customHeight="1">
      <c r="A1948" s="72" t="str">
        <f>IF('S.D.PASTE SHEET'!A1948="","",'S.D.PASTE SHEET'!A1948)</f>
        <v/>
      </c>
      <c s="72" t="str">
        <f>IF('S.D.PASTE SHEET'!B1948="","",'S.D.PASTE SHEET'!B1948)</f>
        <v/>
      </c>
      <c s="72" t="str">
        <f>IF('S.D.PASTE SHEET'!C1948="","",'S.D.PASTE SHEET'!C1948)</f>
        <v/>
      </c>
      <c s="73" t="str">
        <f>IF('S.D.PASTE SHEET'!D1948="","",'S.D.PASTE SHEET'!D1948)</f>
        <v/>
      </c>
      <c s="72" t="str">
        <f>IF('S.D.PASTE SHEET'!E1948="","",UPPER('S.D.PASTE SHEET'!E1948))</f>
        <v/>
      </c>
      <c s="72" t="str">
        <f>IF('S.D.PASTE SHEET'!F1948="","",'S.D.PASTE SHEET'!F1948)</f>
        <v/>
      </c>
      <c s="72" t="str">
        <f>IF('S.D.PASTE SHEET'!G1948="","",UPPER('S.D.PASTE SHEET'!G1948))</f>
        <v/>
      </c>
      <c s="72" t="str">
        <f>IF('S.D.PASTE SHEET'!H1948="","",UPPER('S.D.PASTE SHEET'!H1948))</f>
        <v/>
      </c>
      <c s="72" t="str">
        <f>IF('S.D.PASTE SHEET'!I1948="","",'S.D.PASTE SHEET'!I1948)</f>
        <v/>
      </c>
      <c s="73" t="str">
        <f>IF('S.D.PASTE SHEET'!J1948="","",'S.D.PASTE SHEET'!J1948)</f>
        <v/>
      </c>
      <c s="72" t="str">
        <f>IF('S.D.PASTE SHEET'!K1948="","",'S.D.PASTE SHEET'!K1948)</f>
        <v/>
      </c>
      <c s="72" t="str">
        <f>IF('S.D.PASTE SHEET'!L1948="","",'S.D.PASTE SHEET'!L1948)</f>
        <v/>
      </c>
      <c s="72" t="str">
        <f>IF('S.D.PASTE SHEET'!M1948="","",'S.D.PASTE SHEET'!M1948)</f>
        <v/>
      </c>
      <c s="72" t="str">
        <f>IF('S.D.PASTE SHEET'!N1948="","",'S.D.PASTE SHEET'!N1948)</f>
        <v/>
      </c>
      <c s="72" t="str">
        <f>IF('S.D.PASTE SHEET'!O1948="","",'S.D.PASTE SHEET'!O1948)</f>
        <v/>
      </c>
      <c s="72" t="str">
        <f>IF('S.D.PASTE SHEET'!P1948="","",'S.D.PASTE SHEET'!P1948)</f>
        <v/>
      </c>
      <c s="72" t="str">
        <f>IF('S.D.PASTE SHEET'!Q1948="","",'S.D.PASTE SHEET'!Q1948)</f>
        <v/>
      </c>
      <c s="72" t="str">
        <f>IF('S.D.PASTE SHEET'!R1948="","",'S.D.PASTE SHEET'!R1948)</f>
        <v/>
      </c>
      <c s="72" t="str">
        <f>IF('S.D.PASTE SHEET'!S1948="","",'S.D.PASTE SHEET'!S1948)</f>
        <v/>
      </c>
      <c s="72" t="str">
        <f>IF('S.D.PASTE SHEET'!T1948="","",'S.D.PASTE SHEET'!T1948)</f>
        <v/>
      </c>
      <c s="72" t="str">
        <f>IF('S.D.PASTE SHEET'!U1948="","",'S.D.PASTE SHEET'!U1948)</f>
        <v/>
      </c>
      <c s="72" t="str">
        <f>IF('S.D.PASTE SHEET'!V1948="","",'S.D.PASTE SHEET'!V1948)</f>
        <v/>
      </c>
      <c s="72" t="str">
        <f>IF('S.D.PASTE SHEET'!W1948="","",'S.D.PASTE SHEET'!W1948)</f>
        <v/>
      </c>
      <c s="72" t="str">
        <f>IF('S.D.PASTE SHEET'!X1948="","",'S.D.PASTE SHEET'!X1948)</f>
        <v/>
      </c>
      <c s="72" t="str">
        <f>IF('S.D.PASTE SHEET'!Y1948="","",'S.D.PASTE SHEET'!Y1948)</f>
        <v/>
      </c>
      <c s="72" t="str">
        <f>IF('S.D.PASTE SHEET'!Z1948="","",'S.D.PASTE SHEET'!Z1948)</f>
        <v/>
      </c>
      <c s="72" t="str">
        <f>IF('S.D.PASTE SHEET'!AA1948="","",'S.D.PASTE SHEET'!AA1948)</f>
        <v/>
      </c>
      <c s="72" t="str">
        <f>IF('S.D.PASTE SHEET'!AB1948="","",'S.D.PASTE SHEET'!AB1948)</f>
        <v/>
      </c>
      <c s="72" t="str">
        <f>IF('S.D.PASTE SHEET'!AC1948="","",'S.D.PASTE SHEET'!AC1948)</f>
        <v/>
      </c>
      <c s="72" t="str">
        <f>IF('S.D.PASTE SHEET'!AD1948="","",'S.D.PASTE SHEET'!AD1948)</f>
        <v/>
      </c>
      <c s="74"/>
      <c s="70" t="str">
        <f>IF(AK1948="","",IF(AK1948&gt;0,COUNT($AG$2:AG1948),""))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IF(BC1948="","",IF(BC1948&gt;0,COUNT($AY$2:AY1948),""))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49" spans="1:157" ht="15.75" customHeight="1">
      <c r="A1949" s="72" t="str">
        <f>IF('S.D.PASTE SHEET'!A1949="","",'S.D.PASTE SHEET'!A1949)</f>
        <v/>
      </c>
      <c s="72" t="str">
        <f>IF('S.D.PASTE SHEET'!B1949="","",'S.D.PASTE SHEET'!B1949)</f>
        <v/>
      </c>
      <c s="72" t="str">
        <f>IF('S.D.PASTE SHEET'!C1949="","",'S.D.PASTE SHEET'!C1949)</f>
        <v/>
      </c>
      <c s="73" t="str">
        <f>IF('S.D.PASTE SHEET'!D1949="","",'S.D.PASTE SHEET'!D1949)</f>
        <v/>
      </c>
      <c s="72" t="str">
        <f>IF('S.D.PASTE SHEET'!E1949="","",UPPER('S.D.PASTE SHEET'!E1949))</f>
        <v/>
      </c>
      <c s="72" t="str">
        <f>IF('S.D.PASTE SHEET'!F1949="","",'S.D.PASTE SHEET'!F1949)</f>
        <v/>
      </c>
      <c s="72" t="str">
        <f>IF('S.D.PASTE SHEET'!G1949="","",UPPER('S.D.PASTE SHEET'!G1949))</f>
        <v/>
      </c>
      <c s="72" t="str">
        <f>IF('S.D.PASTE SHEET'!H1949="","",UPPER('S.D.PASTE SHEET'!H1949))</f>
        <v/>
      </c>
      <c s="72" t="str">
        <f>IF('S.D.PASTE SHEET'!I1949="","",'S.D.PASTE SHEET'!I1949)</f>
        <v/>
      </c>
      <c s="73" t="str">
        <f>IF('S.D.PASTE SHEET'!J1949="","",'S.D.PASTE SHEET'!J1949)</f>
        <v/>
      </c>
      <c s="72" t="str">
        <f>IF('S.D.PASTE SHEET'!K1949="","",'S.D.PASTE SHEET'!K1949)</f>
        <v/>
      </c>
      <c s="72" t="str">
        <f>IF('S.D.PASTE SHEET'!L1949="","",'S.D.PASTE SHEET'!L1949)</f>
        <v/>
      </c>
      <c s="72" t="str">
        <f>IF('S.D.PASTE SHEET'!M1949="","",'S.D.PASTE SHEET'!M1949)</f>
        <v/>
      </c>
      <c s="72" t="str">
        <f>IF('S.D.PASTE SHEET'!N1949="","",'S.D.PASTE SHEET'!N1949)</f>
        <v/>
      </c>
      <c s="72" t="str">
        <f>IF('S.D.PASTE SHEET'!O1949="","",'S.D.PASTE SHEET'!O1949)</f>
        <v/>
      </c>
      <c s="72" t="str">
        <f>IF('S.D.PASTE SHEET'!P1949="","",'S.D.PASTE SHEET'!P1949)</f>
        <v/>
      </c>
      <c s="72" t="str">
        <f>IF('S.D.PASTE SHEET'!Q1949="","",'S.D.PASTE SHEET'!Q1949)</f>
        <v/>
      </c>
      <c s="72" t="str">
        <f>IF('S.D.PASTE SHEET'!R1949="","",'S.D.PASTE SHEET'!R1949)</f>
        <v/>
      </c>
      <c s="72" t="str">
        <f>IF('S.D.PASTE SHEET'!S1949="","",'S.D.PASTE SHEET'!S1949)</f>
        <v/>
      </c>
      <c s="72" t="str">
        <f>IF('S.D.PASTE SHEET'!T1949="","",'S.D.PASTE SHEET'!T1949)</f>
        <v/>
      </c>
      <c s="72" t="str">
        <f>IF('S.D.PASTE SHEET'!U1949="","",'S.D.PASTE SHEET'!U1949)</f>
        <v/>
      </c>
      <c s="72" t="str">
        <f>IF('S.D.PASTE SHEET'!V1949="","",'S.D.PASTE SHEET'!V1949)</f>
        <v/>
      </c>
      <c s="72" t="str">
        <f>IF('S.D.PASTE SHEET'!W1949="","",'S.D.PASTE SHEET'!W1949)</f>
        <v/>
      </c>
      <c s="72" t="str">
        <f>IF('S.D.PASTE SHEET'!X1949="","",'S.D.PASTE SHEET'!X1949)</f>
        <v/>
      </c>
      <c s="72" t="str">
        <f>IF('S.D.PASTE SHEET'!Y1949="","",'S.D.PASTE SHEET'!Y1949)</f>
        <v/>
      </c>
      <c s="72" t="str">
        <f>IF('S.D.PASTE SHEET'!Z1949="","",'S.D.PASTE SHEET'!Z1949)</f>
        <v/>
      </c>
      <c s="72" t="str">
        <f>IF('S.D.PASTE SHEET'!AA1949="","",'S.D.PASTE SHEET'!AA1949)</f>
        <v/>
      </c>
      <c s="72" t="str">
        <f>IF('S.D.PASTE SHEET'!AB1949="","",'S.D.PASTE SHEET'!AB1949)</f>
        <v/>
      </c>
      <c s="72" t="str">
        <f>IF('S.D.PASTE SHEET'!AC1949="","",'S.D.PASTE SHEET'!AC1949)</f>
        <v/>
      </c>
      <c s="72" t="str">
        <f>IF('S.D.PASTE SHEET'!AD1949="","",'S.D.PASTE SHEET'!AD1949)</f>
        <v/>
      </c>
      <c s="74"/>
      <c s="70" t="str">
        <f>IF(AK1949="","",IF(AK1949&gt;0,COUNT($AG$2:AG1949),""))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IF(BC1949="","",IF(BC1949&gt;0,COUNT($AY$2:AY1949),""))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0" spans="1:157" ht="15.75" customHeight="1">
      <c r="A1950" s="72" t="str">
        <f>IF('S.D.PASTE SHEET'!A1950="","",'S.D.PASTE SHEET'!A1950)</f>
        <v/>
      </c>
      <c s="72" t="str">
        <f>IF('S.D.PASTE SHEET'!B1950="","",'S.D.PASTE SHEET'!B1950)</f>
        <v/>
      </c>
      <c s="72" t="str">
        <f>IF('S.D.PASTE SHEET'!C1950="","",'S.D.PASTE SHEET'!C1950)</f>
        <v/>
      </c>
      <c s="73" t="str">
        <f>IF('S.D.PASTE SHEET'!D1950="","",'S.D.PASTE SHEET'!D1950)</f>
        <v/>
      </c>
      <c s="72" t="str">
        <f>IF('S.D.PASTE SHEET'!E1950="","",UPPER('S.D.PASTE SHEET'!E1950))</f>
        <v/>
      </c>
      <c s="72" t="str">
        <f>IF('S.D.PASTE SHEET'!F1950="","",'S.D.PASTE SHEET'!F1950)</f>
        <v/>
      </c>
      <c s="72" t="str">
        <f>IF('S.D.PASTE SHEET'!G1950="","",UPPER('S.D.PASTE SHEET'!G1950))</f>
        <v/>
      </c>
      <c s="72" t="str">
        <f>IF('S.D.PASTE SHEET'!H1950="","",UPPER('S.D.PASTE SHEET'!H1950))</f>
        <v/>
      </c>
      <c s="72" t="str">
        <f>IF('S.D.PASTE SHEET'!I1950="","",'S.D.PASTE SHEET'!I1950)</f>
        <v/>
      </c>
      <c s="73" t="str">
        <f>IF('S.D.PASTE SHEET'!J1950="","",'S.D.PASTE SHEET'!J1950)</f>
        <v/>
      </c>
      <c s="72" t="str">
        <f>IF('S.D.PASTE SHEET'!K1950="","",'S.D.PASTE SHEET'!K1950)</f>
        <v/>
      </c>
      <c s="72" t="str">
        <f>IF('S.D.PASTE SHEET'!L1950="","",'S.D.PASTE SHEET'!L1950)</f>
        <v/>
      </c>
      <c s="72" t="str">
        <f>IF('S.D.PASTE SHEET'!M1950="","",'S.D.PASTE SHEET'!M1950)</f>
        <v/>
      </c>
      <c s="72" t="str">
        <f>IF('S.D.PASTE SHEET'!N1950="","",'S.D.PASTE SHEET'!N1950)</f>
        <v/>
      </c>
      <c s="72" t="str">
        <f>IF('S.D.PASTE SHEET'!O1950="","",'S.D.PASTE SHEET'!O1950)</f>
        <v/>
      </c>
      <c s="72" t="str">
        <f>IF('S.D.PASTE SHEET'!P1950="","",'S.D.PASTE SHEET'!P1950)</f>
        <v/>
      </c>
      <c s="72" t="str">
        <f>IF('S.D.PASTE SHEET'!Q1950="","",'S.D.PASTE SHEET'!Q1950)</f>
        <v/>
      </c>
      <c s="72" t="str">
        <f>IF('S.D.PASTE SHEET'!R1950="","",'S.D.PASTE SHEET'!R1950)</f>
        <v/>
      </c>
      <c s="72" t="str">
        <f>IF('S.D.PASTE SHEET'!S1950="","",'S.D.PASTE SHEET'!S1950)</f>
        <v/>
      </c>
      <c s="72" t="str">
        <f>IF('S.D.PASTE SHEET'!T1950="","",'S.D.PASTE SHEET'!T1950)</f>
        <v/>
      </c>
      <c s="72" t="str">
        <f>IF('S.D.PASTE SHEET'!U1950="","",'S.D.PASTE SHEET'!U1950)</f>
        <v/>
      </c>
      <c s="72" t="str">
        <f>IF('S.D.PASTE SHEET'!V1950="","",'S.D.PASTE SHEET'!V1950)</f>
        <v/>
      </c>
      <c s="72" t="str">
        <f>IF('S.D.PASTE SHEET'!W1950="","",'S.D.PASTE SHEET'!W1950)</f>
        <v/>
      </c>
      <c s="72" t="str">
        <f>IF('S.D.PASTE SHEET'!X1950="","",'S.D.PASTE SHEET'!X1950)</f>
        <v/>
      </c>
      <c s="72" t="str">
        <f>IF('S.D.PASTE SHEET'!Y1950="","",'S.D.PASTE SHEET'!Y1950)</f>
        <v/>
      </c>
      <c s="72" t="str">
        <f>IF('S.D.PASTE SHEET'!Z1950="","",'S.D.PASTE SHEET'!Z1950)</f>
        <v/>
      </c>
      <c s="72" t="str">
        <f>IF('S.D.PASTE SHEET'!AA1950="","",'S.D.PASTE SHEET'!AA1950)</f>
        <v/>
      </c>
      <c s="72" t="str">
        <f>IF('S.D.PASTE SHEET'!AB1950="","",'S.D.PASTE SHEET'!AB1950)</f>
        <v/>
      </c>
      <c s="72" t="str">
        <f>IF('S.D.PASTE SHEET'!AC1950="","",'S.D.PASTE SHEET'!AC1950)</f>
        <v/>
      </c>
      <c s="72" t="str">
        <f>IF('S.D.PASTE SHEET'!AD1950="","",'S.D.PASTE SHEET'!AD1950)</f>
        <v/>
      </c>
      <c s="74"/>
      <c s="70" t="str">
        <f>IF(AK1950="","",IF(AK1950&gt;0,COUNT($AG$2:AG1950),""))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IF(BC1950="","",IF(BC1950&gt;0,COUNT($AY$2:AY1950),""))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1" spans="1:157" ht="15.75" customHeight="1">
      <c r="A1951" s="72" t="str">
        <f>IF('S.D.PASTE SHEET'!A1951="","",'S.D.PASTE SHEET'!A1951)</f>
        <v/>
      </c>
      <c s="72" t="str">
        <f>IF('S.D.PASTE SHEET'!B1951="","",'S.D.PASTE SHEET'!B1951)</f>
        <v/>
      </c>
      <c s="72" t="str">
        <f>IF('S.D.PASTE SHEET'!C1951="","",'S.D.PASTE SHEET'!C1951)</f>
        <v/>
      </c>
      <c s="73" t="str">
        <f>IF('S.D.PASTE SHEET'!D1951="","",'S.D.PASTE SHEET'!D1951)</f>
        <v/>
      </c>
      <c s="72" t="str">
        <f>IF('S.D.PASTE SHEET'!E1951="","",UPPER('S.D.PASTE SHEET'!E1951))</f>
        <v/>
      </c>
      <c s="72" t="str">
        <f>IF('S.D.PASTE SHEET'!F1951="","",'S.D.PASTE SHEET'!F1951)</f>
        <v/>
      </c>
      <c s="72" t="str">
        <f>IF('S.D.PASTE SHEET'!G1951="","",UPPER('S.D.PASTE SHEET'!G1951))</f>
        <v/>
      </c>
      <c s="72" t="str">
        <f>IF('S.D.PASTE SHEET'!H1951="","",UPPER('S.D.PASTE SHEET'!H1951))</f>
        <v/>
      </c>
      <c s="72" t="str">
        <f>IF('S.D.PASTE SHEET'!I1951="","",'S.D.PASTE SHEET'!I1951)</f>
        <v/>
      </c>
      <c s="73" t="str">
        <f>IF('S.D.PASTE SHEET'!J1951="","",'S.D.PASTE SHEET'!J1951)</f>
        <v/>
      </c>
      <c s="72" t="str">
        <f>IF('S.D.PASTE SHEET'!K1951="","",'S.D.PASTE SHEET'!K1951)</f>
        <v/>
      </c>
      <c s="72" t="str">
        <f>IF('S.D.PASTE SHEET'!L1951="","",'S.D.PASTE SHEET'!L1951)</f>
        <v/>
      </c>
      <c s="72" t="str">
        <f>IF('S.D.PASTE SHEET'!M1951="","",'S.D.PASTE SHEET'!M1951)</f>
        <v/>
      </c>
      <c s="72" t="str">
        <f>IF('S.D.PASTE SHEET'!N1951="","",'S.D.PASTE SHEET'!N1951)</f>
        <v/>
      </c>
      <c s="72" t="str">
        <f>IF('S.D.PASTE SHEET'!O1951="","",'S.D.PASTE SHEET'!O1951)</f>
        <v/>
      </c>
      <c s="72" t="str">
        <f>IF('S.D.PASTE SHEET'!P1951="","",'S.D.PASTE SHEET'!P1951)</f>
        <v/>
      </c>
      <c s="72" t="str">
        <f>IF('S.D.PASTE SHEET'!Q1951="","",'S.D.PASTE SHEET'!Q1951)</f>
        <v/>
      </c>
      <c s="72" t="str">
        <f>IF('S.D.PASTE SHEET'!R1951="","",'S.D.PASTE SHEET'!R1951)</f>
        <v/>
      </c>
      <c s="72" t="str">
        <f>IF('S.D.PASTE SHEET'!S1951="","",'S.D.PASTE SHEET'!S1951)</f>
        <v/>
      </c>
      <c s="72" t="str">
        <f>IF('S.D.PASTE SHEET'!T1951="","",'S.D.PASTE SHEET'!T1951)</f>
        <v/>
      </c>
      <c s="72" t="str">
        <f>IF('S.D.PASTE SHEET'!U1951="","",'S.D.PASTE SHEET'!U1951)</f>
        <v/>
      </c>
      <c s="72" t="str">
        <f>IF('S.D.PASTE SHEET'!V1951="","",'S.D.PASTE SHEET'!V1951)</f>
        <v/>
      </c>
      <c s="72" t="str">
        <f>IF('S.D.PASTE SHEET'!W1951="","",'S.D.PASTE SHEET'!W1951)</f>
        <v/>
      </c>
      <c s="72" t="str">
        <f>IF('S.D.PASTE SHEET'!X1951="","",'S.D.PASTE SHEET'!X1951)</f>
        <v/>
      </c>
      <c s="72" t="str">
        <f>IF('S.D.PASTE SHEET'!Y1951="","",'S.D.PASTE SHEET'!Y1951)</f>
        <v/>
      </c>
      <c s="72" t="str">
        <f>IF('S.D.PASTE SHEET'!Z1951="","",'S.D.PASTE SHEET'!Z1951)</f>
        <v/>
      </c>
      <c s="72" t="str">
        <f>IF('S.D.PASTE SHEET'!AA1951="","",'S.D.PASTE SHEET'!AA1951)</f>
        <v/>
      </c>
      <c s="72" t="str">
        <f>IF('S.D.PASTE SHEET'!AB1951="","",'S.D.PASTE SHEET'!AB1951)</f>
        <v/>
      </c>
      <c s="72" t="str">
        <f>IF('S.D.PASTE SHEET'!AC1951="","",'S.D.PASTE SHEET'!AC1951)</f>
        <v/>
      </c>
      <c s="72" t="str">
        <f>IF('S.D.PASTE SHEET'!AD1951="","",'S.D.PASTE SHEET'!AD1951)</f>
        <v/>
      </c>
      <c s="74"/>
      <c s="70" t="str">
        <f>IF(AK1951="","",IF(AK1951&gt;0,COUNT($AG$2:AG1951),""))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IF(BC1951="","",IF(BC1951&gt;0,COUNT($AY$2:AY1951),""))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2" spans="1:157" ht="15.75" customHeight="1">
      <c r="A1952" s="72" t="str">
        <f>IF('S.D.PASTE SHEET'!A1952="","",'S.D.PASTE SHEET'!A1952)</f>
        <v/>
      </c>
      <c s="72" t="str">
        <f>IF('S.D.PASTE SHEET'!B1952="","",'S.D.PASTE SHEET'!B1952)</f>
        <v/>
      </c>
      <c s="72" t="str">
        <f>IF('S.D.PASTE SHEET'!C1952="","",'S.D.PASTE SHEET'!C1952)</f>
        <v/>
      </c>
      <c s="73" t="str">
        <f>IF('S.D.PASTE SHEET'!D1952="","",'S.D.PASTE SHEET'!D1952)</f>
        <v/>
      </c>
      <c s="72" t="str">
        <f>IF('S.D.PASTE SHEET'!E1952="","",UPPER('S.D.PASTE SHEET'!E1952))</f>
        <v/>
      </c>
      <c s="72" t="str">
        <f>IF('S.D.PASTE SHEET'!F1952="","",'S.D.PASTE SHEET'!F1952)</f>
        <v/>
      </c>
      <c s="72" t="str">
        <f>IF('S.D.PASTE SHEET'!G1952="","",UPPER('S.D.PASTE SHEET'!G1952))</f>
        <v/>
      </c>
      <c s="72" t="str">
        <f>IF('S.D.PASTE SHEET'!H1952="","",UPPER('S.D.PASTE SHEET'!H1952))</f>
        <v/>
      </c>
      <c s="72" t="str">
        <f>IF('S.D.PASTE SHEET'!I1952="","",'S.D.PASTE SHEET'!I1952)</f>
        <v/>
      </c>
      <c s="73" t="str">
        <f>IF('S.D.PASTE SHEET'!J1952="","",'S.D.PASTE SHEET'!J1952)</f>
        <v/>
      </c>
      <c s="72" t="str">
        <f>IF('S.D.PASTE SHEET'!K1952="","",'S.D.PASTE SHEET'!K1952)</f>
        <v/>
      </c>
      <c s="72" t="str">
        <f>IF('S.D.PASTE SHEET'!L1952="","",'S.D.PASTE SHEET'!L1952)</f>
        <v/>
      </c>
      <c s="72" t="str">
        <f>IF('S.D.PASTE SHEET'!M1952="","",'S.D.PASTE SHEET'!M1952)</f>
        <v/>
      </c>
      <c s="72" t="str">
        <f>IF('S.D.PASTE SHEET'!N1952="","",'S.D.PASTE SHEET'!N1952)</f>
        <v/>
      </c>
      <c s="72" t="str">
        <f>IF('S.D.PASTE SHEET'!O1952="","",'S.D.PASTE SHEET'!O1952)</f>
        <v/>
      </c>
      <c s="72" t="str">
        <f>IF('S.D.PASTE SHEET'!P1952="","",'S.D.PASTE SHEET'!P1952)</f>
        <v/>
      </c>
      <c s="72" t="str">
        <f>IF('S.D.PASTE SHEET'!Q1952="","",'S.D.PASTE SHEET'!Q1952)</f>
        <v/>
      </c>
      <c s="72" t="str">
        <f>IF('S.D.PASTE SHEET'!R1952="","",'S.D.PASTE SHEET'!R1952)</f>
        <v/>
      </c>
      <c s="72" t="str">
        <f>IF('S.D.PASTE SHEET'!S1952="","",'S.D.PASTE SHEET'!S1952)</f>
        <v/>
      </c>
      <c s="72" t="str">
        <f>IF('S.D.PASTE SHEET'!T1952="","",'S.D.PASTE SHEET'!T1952)</f>
        <v/>
      </c>
      <c s="72" t="str">
        <f>IF('S.D.PASTE SHEET'!U1952="","",'S.D.PASTE SHEET'!U1952)</f>
        <v/>
      </c>
      <c s="72" t="str">
        <f>IF('S.D.PASTE SHEET'!V1952="","",'S.D.PASTE SHEET'!V1952)</f>
        <v/>
      </c>
      <c s="72" t="str">
        <f>IF('S.D.PASTE SHEET'!W1952="","",'S.D.PASTE SHEET'!W1952)</f>
        <v/>
      </c>
      <c s="72" t="str">
        <f>IF('S.D.PASTE SHEET'!X1952="","",'S.D.PASTE SHEET'!X1952)</f>
        <v/>
      </c>
      <c s="72" t="str">
        <f>IF('S.D.PASTE SHEET'!Y1952="","",'S.D.PASTE SHEET'!Y1952)</f>
        <v/>
      </c>
      <c s="72" t="str">
        <f>IF('S.D.PASTE SHEET'!Z1952="","",'S.D.PASTE SHEET'!Z1952)</f>
        <v/>
      </c>
      <c s="72" t="str">
        <f>IF('S.D.PASTE SHEET'!AA1952="","",'S.D.PASTE SHEET'!AA1952)</f>
        <v/>
      </c>
      <c s="72" t="str">
        <f>IF('S.D.PASTE SHEET'!AB1952="","",'S.D.PASTE SHEET'!AB1952)</f>
        <v/>
      </c>
      <c s="72" t="str">
        <f>IF('S.D.PASTE SHEET'!AC1952="","",'S.D.PASTE SHEET'!AC1952)</f>
        <v/>
      </c>
      <c s="72" t="str">
        <f>IF('S.D.PASTE SHEET'!AD1952="","",'S.D.PASTE SHEET'!AD1952)</f>
        <v/>
      </c>
      <c s="74"/>
      <c s="70" t="str">
        <f>IF(AK1952="","",IF(AK1952&gt;0,COUNT($AG$2:AG1952),""))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IF(BC1952="","",IF(BC1952&gt;0,COUNT($AY$2:AY1952),""))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3" spans="1:157" ht="15.75" customHeight="1">
      <c r="A1953" s="72" t="str">
        <f>IF('S.D.PASTE SHEET'!A1953="","",'S.D.PASTE SHEET'!A1953)</f>
        <v/>
      </c>
      <c s="72" t="str">
        <f>IF('S.D.PASTE SHEET'!B1953="","",'S.D.PASTE SHEET'!B1953)</f>
        <v/>
      </c>
      <c s="72" t="str">
        <f>IF('S.D.PASTE SHEET'!C1953="","",'S.D.PASTE SHEET'!C1953)</f>
        <v/>
      </c>
      <c s="73" t="str">
        <f>IF('S.D.PASTE SHEET'!D1953="","",'S.D.PASTE SHEET'!D1953)</f>
        <v/>
      </c>
      <c s="72" t="str">
        <f>IF('S.D.PASTE SHEET'!E1953="","",UPPER('S.D.PASTE SHEET'!E1953))</f>
        <v/>
      </c>
      <c s="72" t="str">
        <f>IF('S.D.PASTE SHEET'!F1953="","",'S.D.PASTE SHEET'!F1953)</f>
        <v/>
      </c>
      <c s="72" t="str">
        <f>IF('S.D.PASTE SHEET'!G1953="","",UPPER('S.D.PASTE SHEET'!G1953))</f>
        <v/>
      </c>
      <c s="72" t="str">
        <f>IF('S.D.PASTE SHEET'!H1953="","",UPPER('S.D.PASTE SHEET'!H1953))</f>
        <v/>
      </c>
      <c s="72" t="str">
        <f>IF('S.D.PASTE SHEET'!I1953="","",'S.D.PASTE SHEET'!I1953)</f>
        <v/>
      </c>
      <c s="73" t="str">
        <f>IF('S.D.PASTE SHEET'!J1953="","",'S.D.PASTE SHEET'!J1953)</f>
        <v/>
      </c>
      <c s="72" t="str">
        <f>IF('S.D.PASTE SHEET'!K1953="","",'S.D.PASTE SHEET'!K1953)</f>
        <v/>
      </c>
      <c s="72" t="str">
        <f>IF('S.D.PASTE SHEET'!L1953="","",'S.D.PASTE SHEET'!L1953)</f>
        <v/>
      </c>
      <c s="72" t="str">
        <f>IF('S.D.PASTE SHEET'!M1953="","",'S.D.PASTE SHEET'!M1953)</f>
        <v/>
      </c>
      <c s="72" t="str">
        <f>IF('S.D.PASTE SHEET'!N1953="","",'S.D.PASTE SHEET'!N1953)</f>
        <v/>
      </c>
      <c s="72" t="str">
        <f>IF('S.D.PASTE SHEET'!O1953="","",'S.D.PASTE SHEET'!O1953)</f>
        <v/>
      </c>
      <c s="72" t="str">
        <f>IF('S.D.PASTE SHEET'!P1953="","",'S.D.PASTE SHEET'!P1953)</f>
        <v/>
      </c>
      <c s="72" t="str">
        <f>IF('S.D.PASTE SHEET'!Q1953="","",'S.D.PASTE SHEET'!Q1953)</f>
        <v/>
      </c>
      <c s="72" t="str">
        <f>IF('S.D.PASTE SHEET'!R1953="","",'S.D.PASTE SHEET'!R1953)</f>
        <v/>
      </c>
      <c s="72" t="str">
        <f>IF('S.D.PASTE SHEET'!S1953="","",'S.D.PASTE SHEET'!S1953)</f>
        <v/>
      </c>
      <c s="72" t="str">
        <f>IF('S.D.PASTE SHEET'!T1953="","",'S.D.PASTE SHEET'!T1953)</f>
        <v/>
      </c>
      <c s="72" t="str">
        <f>IF('S.D.PASTE SHEET'!U1953="","",'S.D.PASTE SHEET'!U1953)</f>
        <v/>
      </c>
      <c s="72" t="str">
        <f>IF('S.D.PASTE SHEET'!V1953="","",'S.D.PASTE SHEET'!V1953)</f>
        <v/>
      </c>
      <c s="72" t="str">
        <f>IF('S.D.PASTE SHEET'!W1953="","",'S.D.PASTE SHEET'!W1953)</f>
        <v/>
      </c>
      <c s="72" t="str">
        <f>IF('S.D.PASTE SHEET'!X1953="","",'S.D.PASTE SHEET'!X1953)</f>
        <v/>
      </c>
      <c s="72" t="str">
        <f>IF('S.D.PASTE SHEET'!Y1953="","",'S.D.PASTE SHEET'!Y1953)</f>
        <v/>
      </c>
      <c s="72" t="str">
        <f>IF('S.D.PASTE SHEET'!Z1953="","",'S.D.PASTE SHEET'!Z1953)</f>
        <v/>
      </c>
      <c s="72" t="str">
        <f>IF('S.D.PASTE SHEET'!AA1953="","",'S.D.PASTE SHEET'!AA1953)</f>
        <v/>
      </c>
      <c s="72" t="str">
        <f>IF('S.D.PASTE SHEET'!AB1953="","",'S.D.PASTE SHEET'!AB1953)</f>
        <v/>
      </c>
      <c s="72" t="str">
        <f>IF('S.D.PASTE SHEET'!AC1953="","",'S.D.PASTE SHEET'!AC1953)</f>
        <v/>
      </c>
      <c s="72" t="str">
        <f>IF('S.D.PASTE SHEET'!AD1953="","",'S.D.PASTE SHEET'!AD1953)</f>
        <v/>
      </c>
      <c s="74"/>
      <c s="70" t="str">
        <f>IF(AK1953="","",IF(AK1953&gt;0,COUNT($AG$2:AG1953),""))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IF(BC1953="","",IF(BC1953&gt;0,COUNT($AY$2:AY1953),""))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4" spans="1:157" ht="15.75" customHeight="1">
      <c r="A1954" s="72" t="str">
        <f>IF('S.D.PASTE SHEET'!A1954="","",'S.D.PASTE SHEET'!A1954)</f>
        <v/>
      </c>
      <c s="72" t="str">
        <f>IF('S.D.PASTE SHEET'!B1954="","",'S.D.PASTE SHEET'!B1954)</f>
        <v/>
      </c>
      <c s="72" t="str">
        <f>IF('S.D.PASTE SHEET'!C1954="","",'S.D.PASTE SHEET'!C1954)</f>
        <v/>
      </c>
      <c s="73" t="str">
        <f>IF('S.D.PASTE SHEET'!D1954="","",'S.D.PASTE SHEET'!D1954)</f>
        <v/>
      </c>
      <c s="72" t="str">
        <f>IF('S.D.PASTE SHEET'!E1954="","",UPPER('S.D.PASTE SHEET'!E1954))</f>
        <v/>
      </c>
      <c s="72" t="str">
        <f>IF('S.D.PASTE SHEET'!F1954="","",'S.D.PASTE SHEET'!F1954)</f>
        <v/>
      </c>
      <c s="72" t="str">
        <f>IF('S.D.PASTE SHEET'!G1954="","",UPPER('S.D.PASTE SHEET'!G1954))</f>
        <v/>
      </c>
      <c s="72" t="str">
        <f>IF('S.D.PASTE SHEET'!H1954="","",UPPER('S.D.PASTE SHEET'!H1954))</f>
        <v/>
      </c>
      <c s="72" t="str">
        <f>IF('S.D.PASTE SHEET'!I1954="","",'S.D.PASTE SHEET'!I1954)</f>
        <v/>
      </c>
      <c s="73" t="str">
        <f>IF('S.D.PASTE SHEET'!J1954="","",'S.D.PASTE SHEET'!J1954)</f>
        <v/>
      </c>
      <c s="72" t="str">
        <f>IF('S.D.PASTE SHEET'!K1954="","",'S.D.PASTE SHEET'!K1954)</f>
        <v/>
      </c>
      <c s="72" t="str">
        <f>IF('S.D.PASTE SHEET'!L1954="","",'S.D.PASTE SHEET'!L1954)</f>
        <v/>
      </c>
      <c s="72" t="str">
        <f>IF('S.D.PASTE SHEET'!M1954="","",'S.D.PASTE SHEET'!M1954)</f>
        <v/>
      </c>
      <c s="72" t="str">
        <f>IF('S.D.PASTE SHEET'!N1954="","",'S.D.PASTE SHEET'!N1954)</f>
        <v/>
      </c>
      <c s="72" t="str">
        <f>IF('S.D.PASTE SHEET'!O1954="","",'S.D.PASTE SHEET'!O1954)</f>
        <v/>
      </c>
      <c s="72" t="str">
        <f>IF('S.D.PASTE SHEET'!P1954="","",'S.D.PASTE SHEET'!P1954)</f>
        <v/>
      </c>
      <c s="72" t="str">
        <f>IF('S.D.PASTE SHEET'!Q1954="","",'S.D.PASTE SHEET'!Q1954)</f>
        <v/>
      </c>
      <c s="72" t="str">
        <f>IF('S.D.PASTE SHEET'!R1954="","",'S.D.PASTE SHEET'!R1954)</f>
        <v/>
      </c>
      <c s="72" t="str">
        <f>IF('S.D.PASTE SHEET'!S1954="","",'S.D.PASTE SHEET'!S1954)</f>
        <v/>
      </c>
      <c s="72" t="str">
        <f>IF('S.D.PASTE SHEET'!T1954="","",'S.D.PASTE SHEET'!T1954)</f>
        <v/>
      </c>
      <c s="72" t="str">
        <f>IF('S.D.PASTE SHEET'!U1954="","",'S.D.PASTE SHEET'!U1954)</f>
        <v/>
      </c>
      <c s="72" t="str">
        <f>IF('S.D.PASTE SHEET'!V1954="","",'S.D.PASTE SHEET'!V1954)</f>
        <v/>
      </c>
      <c s="72" t="str">
        <f>IF('S.D.PASTE SHEET'!W1954="","",'S.D.PASTE SHEET'!W1954)</f>
        <v/>
      </c>
      <c s="72" t="str">
        <f>IF('S.D.PASTE SHEET'!X1954="","",'S.D.PASTE SHEET'!X1954)</f>
        <v/>
      </c>
      <c s="72" t="str">
        <f>IF('S.D.PASTE SHEET'!Y1954="","",'S.D.PASTE SHEET'!Y1954)</f>
        <v/>
      </c>
      <c s="72" t="str">
        <f>IF('S.D.PASTE SHEET'!Z1954="","",'S.D.PASTE SHEET'!Z1954)</f>
        <v/>
      </c>
      <c s="72" t="str">
        <f>IF('S.D.PASTE SHEET'!AA1954="","",'S.D.PASTE SHEET'!AA1954)</f>
        <v/>
      </c>
      <c s="72" t="str">
        <f>IF('S.D.PASTE SHEET'!AB1954="","",'S.D.PASTE SHEET'!AB1954)</f>
        <v/>
      </c>
      <c s="72" t="str">
        <f>IF('S.D.PASTE SHEET'!AC1954="","",'S.D.PASTE SHEET'!AC1954)</f>
        <v/>
      </c>
      <c s="72" t="str">
        <f>IF('S.D.PASTE SHEET'!AD1954="","",'S.D.PASTE SHEET'!AD1954)</f>
        <v/>
      </c>
      <c s="74"/>
      <c s="70" t="str">
        <f>IF(AK1954="","",IF(AK1954&gt;0,COUNT($AG$2:AG1954),""))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IF(BC1954="","",IF(BC1954&gt;0,COUNT($AY$2:AY1954),""))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5" spans="1:157" ht="15.75" customHeight="1">
      <c r="A1955" s="72" t="str">
        <f>IF('S.D.PASTE SHEET'!A1955="","",'S.D.PASTE SHEET'!A1955)</f>
        <v/>
      </c>
      <c s="72" t="str">
        <f>IF('S.D.PASTE SHEET'!B1955="","",'S.D.PASTE SHEET'!B1955)</f>
        <v/>
      </c>
      <c s="72" t="str">
        <f>IF('S.D.PASTE SHEET'!C1955="","",'S.D.PASTE SHEET'!C1955)</f>
        <v/>
      </c>
      <c s="73" t="str">
        <f>IF('S.D.PASTE SHEET'!D1955="","",'S.D.PASTE SHEET'!D1955)</f>
        <v/>
      </c>
      <c s="72" t="str">
        <f>IF('S.D.PASTE SHEET'!E1955="","",UPPER('S.D.PASTE SHEET'!E1955))</f>
        <v/>
      </c>
      <c s="72" t="str">
        <f>IF('S.D.PASTE SHEET'!F1955="","",'S.D.PASTE SHEET'!F1955)</f>
        <v/>
      </c>
      <c s="72" t="str">
        <f>IF('S.D.PASTE SHEET'!G1955="","",UPPER('S.D.PASTE SHEET'!G1955))</f>
        <v/>
      </c>
      <c s="72" t="str">
        <f>IF('S.D.PASTE SHEET'!H1955="","",UPPER('S.D.PASTE SHEET'!H1955))</f>
        <v/>
      </c>
      <c s="72" t="str">
        <f>IF('S.D.PASTE SHEET'!I1955="","",'S.D.PASTE SHEET'!I1955)</f>
        <v/>
      </c>
      <c s="73" t="str">
        <f>IF('S.D.PASTE SHEET'!J1955="","",'S.D.PASTE SHEET'!J1955)</f>
        <v/>
      </c>
      <c s="72" t="str">
        <f>IF('S.D.PASTE SHEET'!K1955="","",'S.D.PASTE SHEET'!K1955)</f>
        <v/>
      </c>
      <c s="72" t="str">
        <f>IF('S.D.PASTE SHEET'!L1955="","",'S.D.PASTE SHEET'!L1955)</f>
        <v/>
      </c>
      <c s="72" t="str">
        <f>IF('S.D.PASTE SHEET'!M1955="","",'S.D.PASTE SHEET'!M1955)</f>
        <v/>
      </c>
      <c s="72" t="str">
        <f>IF('S.D.PASTE SHEET'!N1955="","",'S.D.PASTE SHEET'!N1955)</f>
        <v/>
      </c>
      <c s="72" t="str">
        <f>IF('S.D.PASTE SHEET'!O1955="","",'S.D.PASTE SHEET'!O1955)</f>
        <v/>
      </c>
      <c s="72" t="str">
        <f>IF('S.D.PASTE SHEET'!P1955="","",'S.D.PASTE SHEET'!P1955)</f>
        <v/>
      </c>
      <c s="72" t="str">
        <f>IF('S.D.PASTE SHEET'!Q1955="","",'S.D.PASTE SHEET'!Q1955)</f>
        <v/>
      </c>
      <c s="72" t="str">
        <f>IF('S.D.PASTE SHEET'!R1955="","",'S.D.PASTE SHEET'!R1955)</f>
        <v/>
      </c>
      <c s="72" t="str">
        <f>IF('S.D.PASTE SHEET'!S1955="","",'S.D.PASTE SHEET'!S1955)</f>
        <v/>
      </c>
      <c s="72" t="str">
        <f>IF('S.D.PASTE SHEET'!T1955="","",'S.D.PASTE SHEET'!T1955)</f>
        <v/>
      </c>
      <c s="72" t="str">
        <f>IF('S.D.PASTE SHEET'!U1955="","",'S.D.PASTE SHEET'!U1955)</f>
        <v/>
      </c>
      <c s="72" t="str">
        <f>IF('S.D.PASTE SHEET'!V1955="","",'S.D.PASTE SHEET'!V1955)</f>
        <v/>
      </c>
      <c s="72" t="str">
        <f>IF('S.D.PASTE SHEET'!W1955="","",'S.D.PASTE SHEET'!W1955)</f>
        <v/>
      </c>
      <c s="72" t="str">
        <f>IF('S.D.PASTE SHEET'!X1955="","",'S.D.PASTE SHEET'!X1955)</f>
        <v/>
      </c>
      <c s="72" t="str">
        <f>IF('S.D.PASTE SHEET'!Y1955="","",'S.D.PASTE SHEET'!Y1955)</f>
        <v/>
      </c>
      <c s="72" t="str">
        <f>IF('S.D.PASTE SHEET'!Z1955="","",'S.D.PASTE SHEET'!Z1955)</f>
        <v/>
      </c>
      <c s="72" t="str">
        <f>IF('S.D.PASTE SHEET'!AA1955="","",'S.D.PASTE SHEET'!AA1955)</f>
        <v/>
      </c>
      <c s="72" t="str">
        <f>IF('S.D.PASTE SHEET'!AB1955="","",'S.D.PASTE SHEET'!AB1955)</f>
        <v/>
      </c>
      <c s="72" t="str">
        <f>IF('S.D.PASTE SHEET'!AC1955="","",'S.D.PASTE SHEET'!AC1955)</f>
        <v/>
      </c>
      <c s="72" t="str">
        <f>IF('S.D.PASTE SHEET'!AD1955="","",'S.D.PASTE SHEET'!AD1955)</f>
        <v/>
      </c>
      <c s="74"/>
      <c s="70" t="str">
        <f>IF(AK1955="","",IF(AK1955&gt;0,COUNT($AG$2:AG1955),""))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IF(BC1955="","",IF(BC1955&gt;0,COUNT($AY$2:AY1955),""))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6" spans="1:157" ht="15.75" customHeight="1">
      <c r="A1956" s="72" t="str">
        <f>IF('S.D.PASTE SHEET'!A1956="","",'S.D.PASTE SHEET'!A1956)</f>
        <v/>
      </c>
      <c s="72" t="str">
        <f>IF('S.D.PASTE SHEET'!B1956="","",'S.D.PASTE SHEET'!B1956)</f>
        <v/>
      </c>
      <c s="72" t="str">
        <f>IF('S.D.PASTE SHEET'!C1956="","",'S.D.PASTE SHEET'!C1956)</f>
        <v/>
      </c>
      <c s="73" t="str">
        <f>IF('S.D.PASTE SHEET'!D1956="","",'S.D.PASTE SHEET'!D1956)</f>
        <v/>
      </c>
      <c s="72" t="str">
        <f>IF('S.D.PASTE SHEET'!E1956="","",UPPER('S.D.PASTE SHEET'!E1956))</f>
        <v/>
      </c>
      <c s="72" t="str">
        <f>IF('S.D.PASTE SHEET'!F1956="","",'S.D.PASTE SHEET'!F1956)</f>
        <v/>
      </c>
      <c s="72" t="str">
        <f>IF('S.D.PASTE SHEET'!G1956="","",UPPER('S.D.PASTE SHEET'!G1956))</f>
        <v/>
      </c>
      <c s="72" t="str">
        <f>IF('S.D.PASTE SHEET'!H1956="","",UPPER('S.D.PASTE SHEET'!H1956))</f>
        <v/>
      </c>
      <c s="72" t="str">
        <f>IF('S.D.PASTE SHEET'!I1956="","",'S.D.PASTE SHEET'!I1956)</f>
        <v/>
      </c>
      <c s="73" t="str">
        <f>IF('S.D.PASTE SHEET'!J1956="","",'S.D.PASTE SHEET'!J1956)</f>
        <v/>
      </c>
      <c s="72" t="str">
        <f>IF('S.D.PASTE SHEET'!K1956="","",'S.D.PASTE SHEET'!K1956)</f>
        <v/>
      </c>
      <c s="72" t="str">
        <f>IF('S.D.PASTE SHEET'!L1956="","",'S.D.PASTE SHEET'!L1956)</f>
        <v/>
      </c>
      <c s="72" t="str">
        <f>IF('S.D.PASTE SHEET'!M1956="","",'S.D.PASTE SHEET'!M1956)</f>
        <v/>
      </c>
      <c s="72" t="str">
        <f>IF('S.D.PASTE SHEET'!N1956="","",'S.D.PASTE SHEET'!N1956)</f>
        <v/>
      </c>
      <c s="72" t="str">
        <f>IF('S.D.PASTE SHEET'!O1956="","",'S.D.PASTE SHEET'!O1956)</f>
        <v/>
      </c>
      <c s="72" t="str">
        <f>IF('S.D.PASTE SHEET'!P1956="","",'S.D.PASTE SHEET'!P1956)</f>
        <v/>
      </c>
      <c s="72" t="str">
        <f>IF('S.D.PASTE SHEET'!Q1956="","",'S.D.PASTE SHEET'!Q1956)</f>
        <v/>
      </c>
      <c s="72" t="str">
        <f>IF('S.D.PASTE SHEET'!R1956="","",'S.D.PASTE SHEET'!R1956)</f>
        <v/>
      </c>
      <c s="72" t="str">
        <f>IF('S.D.PASTE SHEET'!S1956="","",'S.D.PASTE SHEET'!S1956)</f>
        <v/>
      </c>
      <c s="72" t="str">
        <f>IF('S.D.PASTE SHEET'!T1956="","",'S.D.PASTE SHEET'!T1956)</f>
        <v/>
      </c>
      <c s="72" t="str">
        <f>IF('S.D.PASTE SHEET'!U1956="","",'S.D.PASTE SHEET'!U1956)</f>
        <v/>
      </c>
      <c s="72" t="str">
        <f>IF('S.D.PASTE SHEET'!V1956="","",'S.D.PASTE SHEET'!V1956)</f>
        <v/>
      </c>
      <c s="72" t="str">
        <f>IF('S.D.PASTE SHEET'!W1956="","",'S.D.PASTE SHEET'!W1956)</f>
        <v/>
      </c>
      <c s="72" t="str">
        <f>IF('S.D.PASTE SHEET'!X1956="","",'S.D.PASTE SHEET'!X1956)</f>
        <v/>
      </c>
      <c s="72" t="str">
        <f>IF('S.D.PASTE SHEET'!Y1956="","",'S.D.PASTE SHEET'!Y1956)</f>
        <v/>
      </c>
      <c s="72" t="str">
        <f>IF('S.D.PASTE SHEET'!Z1956="","",'S.D.PASTE SHEET'!Z1956)</f>
        <v/>
      </c>
      <c s="72" t="str">
        <f>IF('S.D.PASTE SHEET'!AA1956="","",'S.D.PASTE SHEET'!AA1956)</f>
        <v/>
      </c>
      <c s="72" t="str">
        <f>IF('S.D.PASTE SHEET'!AB1956="","",'S.D.PASTE SHEET'!AB1956)</f>
        <v/>
      </c>
      <c s="72" t="str">
        <f>IF('S.D.PASTE SHEET'!AC1956="","",'S.D.PASTE SHEET'!AC1956)</f>
        <v/>
      </c>
      <c s="72" t="str">
        <f>IF('S.D.PASTE SHEET'!AD1956="","",'S.D.PASTE SHEET'!AD1956)</f>
        <v/>
      </c>
      <c s="74"/>
      <c s="70" t="str">
        <f>IF(AK1956="","",IF(AK1956&gt;0,COUNT($AG$2:AG1956),""))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IF(BC1956="","",IF(BC1956&gt;0,COUNT($AY$2:AY1956),""))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7" spans="1:157" ht="15.75" customHeight="1">
      <c r="A1957" s="72" t="str">
        <f>IF('S.D.PASTE SHEET'!A1957="","",'S.D.PASTE SHEET'!A1957)</f>
        <v/>
      </c>
      <c s="72" t="str">
        <f>IF('S.D.PASTE SHEET'!B1957="","",'S.D.PASTE SHEET'!B1957)</f>
        <v/>
      </c>
      <c s="72" t="str">
        <f>IF('S.D.PASTE SHEET'!C1957="","",'S.D.PASTE SHEET'!C1957)</f>
        <v/>
      </c>
      <c s="73" t="str">
        <f>IF('S.D.PASTE SHEET'!D1957="","",'S.D.PASTE SHEET'!D1957)</f>
        <v/>
      </c>
      <c s="72" t="str">
        <f>IF('S.D.PASTE SHEET'!E1957="","",UPPER('S.D.PASTE SHEET'!E1957))</f>
        <v/>
      </c>
      <c s="72" t="str">
        <f>IF('S.D.PASTE SHEET'!F1957="","",'S.D.PASTE SHEET'!F1957)</f>
        <v/>
      </c>
      <c s="72" t="str">
        <f>IF('S.D.PASTE SHEET'!G1957="","",UPPER('S.D.PASTE SHEET'!G1957))</f>
        <v/>
      </c>
      <c s="72" t="str">
        <f>IF('S.D.PASTE SHEET'!H1957="","",UPPER('S.D.PASTE SHEET'!H1957))</f>
        <v/>
      </c>
      <c s="72" t="str">
        <f>IF('S.D.PASTE SHEET'!I1957="","",'S.D.PASTE SHEET'!I1957)</f>
        <v/>
      </c>
      <c s="73" t="str">
        <f>IF('S.D.PASTE SHEET'!J1957="","",'S.D.PASTE SHEET'!J1957)</f>
        <v/>
      </c>
      <c s="72" t="str">
        <f>IF('S.D.PASTE SHEET'!K1957="","",'S.D.PASTE SHEET'!K1957)</f>
        <v/>
      </c>
      <c s="72" t="str">
        <f>IF('S.D.PASTE SHEET'!L1957="","",'S.D.PASTE SHEET'!L1957)</f>
        <v/>
      </c>
      <c s="72" t="str">
        <f>IF('S.D.PASTE SHEET'!M1957="","",'S.D.PASTE SHEET'!M1957)</f>
        <v/>
      </c>
      <c s="72" t="str">
        <f>IF('S.D.PASTE SHEET'!N1957="","",'S.D.PASTE SHEET'!N1957)</f>
        <v/>
      </c>
      <c s="72" t="str">
        <f>IF('S.D.PASTE SHEET'!O1957="","",'S.D.PASTE SHEET'!O1957)</f>
        <v/>
      </c>
      <c s="72" t="str">
        <f>IF('S.D.PASTE SHEET'!P1957="","",'S.D.PASTE SHEET'!P1957)</f>
        <v/>
      </c>
      <c s="72" t="str">
        <f>IF('S.D.PASTE SHEET'!Q1957="","",'S.D.PASTE SHEET'!Q1957)</f>
        <v/>
      </c>
      <c s="72" t="str">
        <f>IF('S.D.PASTE SHEET'!R1957="","",'S.D.PASTE SHEET'!R1957)</f>
        <v/>
      </c>
      <c s="72" t="str">
        <f>IF('S.D.PASTE SHEET'!S1957="","",'S.D.PASTE SHEET'!S1957)</f>
        <v/>
      </c>
      <c s="72" t="str">
        <f>IF('S.D.PASTE SHEET'!T1957="","",'S.D.PASTE SHEET'!T1957)</f>
        <v/>
      </c>
      <c s="72" t="str">
        <f>IF('S.D.PASTE SHEET'!U1957="","",'S.D.PASTE SHEET'!U1957)</f>
        <v/>
      </c>
      <c s="72" t="str">
        <f>IF('S.D.PASTE SHEET'!V1957="","",'S.D.PASTE SHEET'!V1957)</f>
        <v/>
      </c>
      <c s="72" t="str">
        <f>IF('S.D.PASTE SHEET'!W1957="","",'S.D.PASTE SHEET'!W1957)</f>
        <v/>
      </c>
      <c s="72" t="str">
        <f>IF('S.D.PASTE SHEET'!X1957="","",'S.D.PASTE SHEET'!X1957)</f>
        <v/>
      </c>
      <c s="72" t="str">
        <f>IF('S.D.PASTE SHEET'!Y1957="","",'S.D.PASTE SHEET'!Y1957)</f>
        <v/>
      </c>
      <c s="72" t="str">
        <f>IF('S.D.PASTE SHEET'!Z1957="","",'S.D.PASTE SHEET'!Z1957)</f>
        <v/>
      </c>
      <c s="72" t="str">
        <f>IF('S.D.PASTE SHEET'!AA1957="","",'S.D.PASTE SHEET'!AA1957)</f>
        <v/>
      </c>
      <c s="72" t="str">
        <f>IF('S.D.PASTE SHEET'!AB1957="","",'S.D.PASTE SHEET'!AB1957)</f>
        <v/>
      </c>
      <c s="72" t="str">
        <f>IF('S.D.PASTE SHEET'!AC1957="","",'S.D.PASTE SHEET'!AC1957)</f>
        <v/>
      </c>
      <c s="72" t="str">
        <f>IF('S.D.PASTE SHEET'!AD1957="","",'S.D.PASTE SHEET'!AD1957)</f>
        <v/>
      </c>
      <c s="74"/>
      <c s="70" t="str">
        <f>IF(AK1957="","",IF(AK1957&gt;0,COUNT($AG$2:AG1957),""))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IF(BC1957="","",IF(BC1957&gt;0,COUNT($AY$2:AY1957),""))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8" spans="1:157" ht="15.75" customHeight="1">
      <c r="A1958" s="72" t="str">
        <f>IF('S.D.PASTE SHEET'!A1958="","",'S.D.PASTE SHEET'!A1958)</f>
        <v/>
      </c>
      <c s="72" t="str">
        <f>IF('S.D.PASTE SHEET'!B1958="","",'S.D.PASTE SHEET'!B1958)</f>
        <v/>
      </c>
      <c s="72" t="str">
        <f>IF('S.D.PASTE SHEET'!C1958="","",'S.D.PASTE SHEET'!C1958)</f>
        <v/>
      </c>
      <c s="73" t="str">
        <f>IF('S.D.PASTE SHEET'!D1958="","",'S.D.PASTE SHEET'!D1958)</f>
        <v/>
      </c>
      <c s="72" t="str">
        <f>IF('S.D.PASTE SHEET'!E1958="","",UPPER('S.D.PASTE SHEET'!E1958))</f>
        <v/>
      </c>
      <c s="72" t="str">
        <f>IF('S.D.PASTE SHEET'!F1958="","",'S.D.PASTE SHEET'!F1958)</f>
        <v/>
      </c>
      <c s="72" t="str">
        <f>IF('S.D.PASTE SHEET'!G1958="","",UPPER('S.D.PASTE SHEET'!G1958))</f>
        <v/>
      </c>
      <c s="72" t="str">
        <f>IF('S.D.PASTE SHEET'!H1958="","",UPPER('S.D.PASTE SHEET'!H1958))</f>
        <v/>
      </c>
      <c s="72" t="str">
        <f>IF('S.D.PASTE SHEET'!I1958="","",'S.D.PASTE SHEET'!I1958)</f>
        <v/>
      </c>
      <c s="73" t="str">
        <f>IF('S.D.PASTE SHEET'!J1958="","",'S.D.PASTE SHEET'!J1958)</f>
        <v/>
      </c>
      <c s="72" t="str">
        <f>IF('S.D.PASTE SHEET'!K1958="","",'S.D.PASTE SHEET'!K1958)</f>
        <v/>
      </c>
      <c s="72" t="str">
        <f>IF('S.D.PASTE SHEET'!L1958="","",'S.D.PASTE SHEET'!L1958)</f>
        <v/>
      </c>
      <c s="72" t="str">
        <f>IF('S.D.PASTE SHEET'!M1958="","",'S.D.PASTE SHEET'!M1958)</f>
        <v/>
      </c>
      <c s="72" t="str">
        <f>IF('S.D.PASTE SHEET'!N1958="","",'S.D.PASTE SHEET'!N1958)</f>
        <v/>
      </c>
      <c s="72" t="str">
        <f>IF('S.D.PASTE SHEET'!O1958="","",'S.D.PASTE SHEET'!O1958)</f>
        <v/>
      </c>
      <c s="72" t="str">
        <f>IF('S.D.PASTE SHEET'!P1958="","",'S.D.PASTE SHEET'!P1958)</f>
        <v/>
      </c>
      <c s="72" t="str">
        <f>IF('S.D.PASTE SHEET'!Q1958="","",'S.D.PASTE SHEET'!Q1958)</f>
        <v/>
      </c>
      <c s="72" t="str">
        <f>IF('S.D.PASTE SHEET'!R1958="","",'S.D.PASTE SHEET'!R1958)</f>
        <v/>
      </c>
      <c s="72" t="str">
        <f>IF('S.D.PASTE SHEET'!S1958="","",'S.D.PASTE SHEET'!S1958)</f>
        <v/>
      </c>
      <c s="72" t="str">
        <f>IF('S.D.PASTE SHEET'!T1958="","",'S.D.PASTE SHEET'!T1958)</f>
        <v/>
      </c>
      <c s="72" t="str">
        <f>IF('S.D.PASTE SHEET'!U1958="","",'S.D.PASTE SHEET'!U1958)</f>
        <v/>
      </c>
      <c s="72" t="str">
        <f>IF('S.D.PASTE SHEET'!V1958="","",'S.D.PASTE SHEET'!V1958)</f>
        <v/>
      </c>
      <c s="72" t="str">
        <f>IF('S.D.PASTE SHEET'!W1958="","",'S.D.PASTE SHEET'!W1958)</f>
        <v/>
      </c>
      <c s="72" t="str">
        <f>IF('S.D.PASTE SHEET'!X1958="","",'S.D.PASTE SHEET'!X1958)</f>
        <v/>
      </c>
      <c s="72" t="str">
        <f>IF('S.D.PASTE SHEET'!Y1958="","",'S.D.PASTE SHEET'!Y1958)</f>
        <v/>
      </c>
      <c s="72" t="str">
        <f>IF('S.D.PASTE SHEET'!Z1958="","",'S.D.PASTE SHEET'!Z1958)</f>
        <v/>
      </c>
      <c s="72" t="str">
        <f>IF('S.D.PASTE SHEET'!AA1958="","",'S.D.PASTE SHEET'!AA1958)</f>
        <v/>
      </c>
      <c s="72" t="str">
        <f>IF('S.D.PASTE SHEET'!AB1958="","",'S.D.PASTE SHEET'!AB1958)</f>
        <v/>
      </c>
      <c s="72" t="str">
        <f>IF('S.D.PASTE SHEET'!AC1958="","",'S.D.PASTE SHEET'!AC1958)</f>
        <v/>
      </c>
      <c s="72" t="str">
        <f>IF('S.D.PASTE SHEET'!AD1958="","",'S.D.PASTE SHEET'!AD1958)</f>
        <v/>
      </c>
      <c s="74"/>
      <c s="70" t="str">
        <f>IF(AK1958="","",IF(AK1958&gt;0,COUNT($AG$2:AG1958),""))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IF(BC1958="","",IF(BC1958&gt;0,COUNT($AY$2:AY1958),""))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59" spans="1:157" ht="15.75" customHeight="1">
      <c r="A1959" s="72" t="str">
        <f>IF('S.D.PASTE SHEET'!A1959="","",'S.D.PASTE SHEET'!A1959)</f>
        <v/>
      </c>
      <c s="72" t="str">
        <f>IF('S.D.PASTE SHEET'!B1959="","",'S.D.PASTE SHEET'!B1959)</f>
        <v/>
      </c>
      <c s="72" t="str">
        <f>IF('S.D.PASTE SHEET'!C1959="","",'S.D.PASTE SHEET'!C1959)</f>
        <v/>
      </c>
      <c s="73" t="str">
        <f>IF('S.D.PASTE SHEET'!D1959="","",'S.D.PASTE SHEET'!D1959)</f>
        <v/>
      </c>
      <c s="72" t="str">
        <f>IF('S.D.PASTE SHEET'!E1959="","",UPPER('S.D.PASTE SHEET'!E1959))</f>
        <v/>
      </c>
      <c s="72" t="str">
        <f>IF('S.D.PASTE SHEET'!F1959="","",'S.D.PASTE SHEET'!F1959)</f>
        <v/>
      </c>
      <c s="72" t="str">
        <f>IF('S.D.PASTE SHEET'!G1959="","",UPPER('S.D.PASTE SHEET'!G1959))</f>
        <v/>
      </c>
      <c s="72" t="str">
        <f>IF('S.D.PASTE SHEET'!H1959="","",UPPER('S.D.PASTE SHEET'!H1959))</f>
        <v/>
      </c>
      <c s="72" t="str">
        <f>IF('S.D.PASTE SHEET'!I1959="","",'S.D.PASTE SHEET'!I1959)</f>
        <v/>
      </c>
      <c s="73" t="str">
        <f>IF('S.D.PASTE SHEET'!J1959="","",'S.D.PASTE SHEET'!J1959)</f>
        <v/>
      </c>
      <c s="72" t="str">
        <f>IF('S.D.PASTE SHEET'!K1959="","",'S.D.PASTE SHEET'!K1959)</f>
        <v/>
      </c>
      <c s="72" t="str">
        <f>IF('S.D.PASTE SHEET'!L1959="","",'S.D.PASTE SHEET'!L1959)</f>
        <v/>
      </c>
      <c s="72" t="str">
        <f>IF('S.D.PASTE SHEET'!M1959="","",'S.D.PASTE SHEET'!M1959)</f>
        <v/>
      </c>
      <c s="72" t="str">
        <f>IF('S.D.PASTE SHEET'!N1959="","",'S.D.PASTE SHEET'!N1959)</f>
        <v/>
      </c>
      <c s="72" t="str">
        <f>IF('S.D.PASTE SHEET'!O1959="","",'S.D.PASTE SHEET'!O1959)</f>
        <v/>
      </c>
      <c s="72" t="str">
        <f>IF('S.D.PASTE SHEET'!P1959="","",'S.D.PASTE SHEET'!P1959)</f>
        <v/>
      </c>
      <c s="72" t="str">
        <f>IF('S.D.PASTE SHEET'!Q1959="","",'S.D.PASTE SHEET'!Q1959)</f>
        <v/>
      </c>
      <c s="72" t="str">
        <f>IF('S.D.PASTE SHEET'!R1959="","",'S.D.PASTE SHEET'!R1959)</f>
        <v/>
      </c>
      <c s="72" t="str">
        <f>IF('S.D.PASTE SHEET'!S1959="","",'S.D.PASTE SHEET'!S1959)</f>
        <v/>
      </c>
      <c s="72" t="str">
        <f>IF('S.D.PASTE SHEET'!T1959="","",'S.D.PASTE SHEET'!T1959)</f>
        <v/>
      </c>
      <c s="72" t="str">
        <f>IF('S.D.PASTE SHEET'!U1959="","",'S.D.PASTE SHEET'!U1959)</f>
        <v/>
      </c>
      <c s="72" t="str">
        <f>IF('S.D.PASTE SHEET'!V1959="","",'S.D.PASTE SHEET'!V1959)</f>
        <v/>
      </c>
      <c s="72" t="str">
        <f>IF('S.D.PASTE SHEET'!W1959="","",'S.D.PASTE SHEET'!W1959)</f>
        <v/>
      </c>
      <c s="72" t="str">
        <f>IF('S.D.PASTE SHEET'!X1959="","",'S.D.PASTE SHEET'!X1959)</f>
        <v/>
      </c>
      <c s="72" t="str">
        <f>IF('S.D.PASTE SHEET'!Y1959="","",'S.D.PASTE SHEET'!Y1959)</f>
        <v/>
      </c>
      <c s="72" t="str">
        <f>IF('S.D.PASTE SHEET'!Z1959="","",'S.D.PASTE SHEET'!Z1959)</f>
        <v/>
      </c>
      <c s="72" t="str">
        <f>IF('S.D.PASTE SHEET'!AA1959="","",'S.D.PASTE SHEET'!AA1959)</f>
        <v/>
      </c>
      <c s="72" t="str">
        <f>IF('S.D.PASTE SHEET'!AB1959="","",'S.D.PASTE SHEET'!AB1959)</f>
        <v/>
      </c>
      <c s="72" t="str">
        <f>IF('S.D.PASTE SHEET'!AC1959="","",'S.D.PASTE SHEET'!AC1959)</f>
        <v/>
      </c>
      <c s="72" t="str">
        <f>IF('S.D.PASTE SHEET'!AD1959="","",'S.D.PASTE SHEET'!AD1959)</f>
        <v/>
      </c>
      <c s="74"/>
      <c s="70" t="str">
        <f>IF(AK1959="","",IF(AK1959&gt;0,COUNT($AG$2:AG1959),""))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IF(BC1959="","",IF(BC1959&gt;0,COUNT($AY$2:AY1959),""))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0" spans="1:157" ht="15.75" customHeight="1">
      <c r="A1960" s="72" t="str">
        <f>IF('S.D.PASTE SHEET'!A1960="","",'S.D.PASTE SHEET'!A1960)</f>
        <v/>
      </c>
      <c s="72" t="str">
        <f>IF('S.D.PASTE SHEET'!B1960="","",'S.D.PASTE SHEET'!B1960)</f>
        <v/>
      </c>
      <c s="72" t="str">
        <f>IF('S.D.PASTE SHEET'!C1960="","",'S.D.PASTE SHEET'!C1960)</f>
        <v/>
      </c>
      <c s="73" t="str">
        <f>IF('S.D.PASTE SHEET'!D1960="","",'S.D.PASTE SHEET'!D1960)</f>
        <v/>
      </c>
      <c s="72" t="str">
        <f>IF('S.D.PASTE SHEET'!E1960="","",UPPER('S.D.PASTE SHEET'!E1960))</f>
        <v/>
      </c>
      <c s="72" t="str">
        <f>IF('S.D.PASTE SHEET'!F1960="","",'S.D.PASTE SHEET'!F1960)</f>
        <v/>
      </c>
      <c s="72" t="str">
        <f>IF('S.D.PASTE SHEET'!G1960="","",UPPER('S.D.PASTE SHEET'!G1960))</f>
        <v/>
      </c>
      <c s="72" t="str">
        <f>IF('S.D.PASTE SHEET'!H1960="","",UPPER('S.D.PASTE SHEET'!H1960))</f>
        <v/>
      </c>
      <c s="72" t="str">
        <f>IF('S.D.PASTE SHEET'!I1960="","",'S.D.PASTE SHEET'!I1960)</f>
        <v/>
      </c>
      <c s="73" t="str">
        <f>IF('S.D.PASTE SHEET'!J1960="","",'S.D.PASTE SHEET'!J1960)</f>
        <v/>
      </c>
      <c s="72" t="str">
        <f>IF('S.D.PASTE SHEET'!K1960="","",'S.D.PASTE SHEET'!K1960)</f>
        <v/>
      </c>
      <c s="72" t="str">
        <f>IF('S.D.PASTE SHEET'!L1960="","",'S.D.PASTE SHEET'!L1960)</f>
        <v/>
      </c>
      <c s="72" t="str">
        <f>IF('S.D.PASTE SHEET'!M1960="","",'S.D.PASTE SHEET'!M1960)</f>
        <v/>
      </c>
      <c s="72" t="str">
        <f>IF('S.D.PASTE SHEET'!N1960="","",'S.D.PASTE SHEET'!N1960)</f>
        <v/>
      </c>
      <c s="72" t="str">
        <f>IF('S.D.PASTE SHEET'!O1960="","",'S.D.PASTE SHEET'!O1960)</f>
        <v/>
      </c>
      <c s="72" t="str">
        <f>IF('S.D.PASTE SHEET'!P1960="","",'S.D.PASTE SHEET'!P1960)</f>
        <v/>
      </c>
      <c s="72" t="str">
        <f>IF('S.D.PASTE SHEET'!Q1960="","",'S.D.PASTE SHEET'!Q1960)</f>
        <v/>
      </c>
      <c s="72" t="str">
        <f>IF('S.D.PASTE SHEET'!R1960="","",'S.D.PASTE SHEET'!R1960)</f>
        <v/>
      </c>
      <c s="72" t="str">
        <f>IF('S.D.PASTE SHEET'!S1960="","",'S.D.PASTE SHEET'!S1960)</f>
        <v/>
      </c>
      <c s="72" t="str">
        <f>IF('S.D.PASTE SHEET'!T1960="","",'S.D.PASTE SHEET'!T1960)</f>
        <v/>
      </c>
      <c s="72" t="str">
        <f>IF('S.D.PASTE SHEET'!U1960="","",'S.D.PASTE SHEET'!U1960)</f>
        <v/>
      </c>
      <c s="72" t="str">
        <f>IF('S.D.PASTE SHEET'!V1960="","",'S.D.PASTE SHEET'!V1960)</f>
        <v/>
      </c>
      <c s="72" t="str">
        <f>IF('S.D.PASTE SHEET'!W1960="","",'S.D.PASTE SHEET'!W1960)</f>
        <v/>
      </c>
      <c s="72" t="str">
        <f>IF('S.D.PASTE SHEET'!X1960="","",'S.D.PASTE SHEET'!X1960)</f>
        <v/>
      </c>
      <c s="72" t="str">
        <f>IF('S.D.PASTE SHEET'!Y1960="","",'S.D.PASTE SHEET'!Y1960)</f>
        <v/>
      </c>
      <c s="72" t="str">
        <f>IF('S.D.PASTE SHEET'!Z1960="","",'S.D.PASTE SHEET'!Z1960)</f>
        <v/>
      </c>
      <c s="72" t="str">
        <f>IF('S.D.PASTE SHEET'!AA1960="","",'S.D.PASTE SHEET'!AA1960)</f>
        <v/>
      </c>
      <c s="72" t="str">
        <f>IF('S.D.PASTE SHEET'!AB1960="","",'S.D.PASTE SHEET'!AB1960)</f>
        <v/>
      </c>
      <c s="72" t="str">
        <f>IF('S.D.PASTE SHEET'!AC1960="","",'S.D.PASTE SHEET'!AC1960)</f>
        <v/>
      </c>
      <c s="72" t="str">
        <f>IF('S.D.PASTE SHEET'!AD1960="","",'S.D.PASTE SHEET'!AD1960)</f>
        <v/>
      </c>
      <c s="74"/>
      <c s="70" t="str">
        <f>IF(AK1960="","",IF(AK1960&gt;0,COUNT($AG$2:AG1960),""))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IF(BC1960="","",IF(BC1960&gt;0,COUNT($AY$2:AY1960),""))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1" spans="1:157" ht="15.75" customHeight="1">
      <c r="A1961" s="72" t="str">
        <f>IF('S.D.PASTE SHEET'!A1961="","",'S.D.PASTE SHEET'!A1961)</f>
        <v/>
      </c>
      <c s="72" t="str">
        <f>IF('S.D.PASTE SHEET'!B1961="","",'S.D.PASTE SHEET'!B1961)</f>
        <v/>
      </c>
      <c s="72" t="str">
        <f>IF('S.D.PASTE SHEET'!C1961="","",'S.D.PASTE SHEET'!C1961)</f>
        <v/>
      </c>
      <c s="73" t="str">
        <f>IF('S.D.PASTE SHEET'!D1961="","",'S.D.PASTE SHEET'!D1961)</f>
        <v/>
      </c>
      <c s="72" t="str">
        <f>IF('S.D.PASTE SHEET'!E1961="","",UPPER('S.D.PASTE SHEET'!E1961))</f>
        <v/>
      </c>
      <c s="72" t="str">
        <f>IF('S.D.PASTE SHEET'!F1961="","",'S.D.PASTE SHEET'!F1961)</f>
        <v/>
      </c>
      <c s="72" t="str">
        <f>IF('S.D.PASTE SHEET'!G1961="","",UPPER('S.D.PASTE SHEET'!G1961))</f>
        <v/>
      </c>
      <c s="72" t="str">
        <f>IF('S.D.PASTE SHEET'!H1961="","",UPPER('S.D.PASTE SHEET'!H1961))</f>
        <v/>
      </c>
      <c s="72" t="str">
        <f>IF('S.D.PASTE SHEET'!I1961="","",'S.D.PASTE SHEET'!I1961)</f>
        <v/>
      </c>
      <c s="73" t="str">
        <f>IF('S.D.PASTE SHEET'!J1961="","",'S.D.PASTE SHEET'!J1961)</f>
        <v/>
      </c>
      <c s="72" t="str">
        <f>IF('S.D.PASTE SHEET'!K1961="","",'S.D.PASTE SHEET'!K1961)</f>
        <v/>
      </c>
      <c s="72" t="str">
        <f>IF('S.D.PASTE SHEET'!L1961="","",'S.D.PASTE SHEET'!L1961)</f>
        <v/>
      </c>
      <c s="72" t="str">
        <f>IF('S.D.PASTE SHEET'!M1961="","",'S.D.PASTE SHEET'!M1961)</f>
        <v/>
      </c>
      <c s="72" t="str">
        <f>IF('S.D.PASTE SHEET'!N1961="","",'S.D.PASTE SHEET'!N1961)</f>
        <v/>
      </c>
      <c s="72" t="str">
        <f>IF('S.D.PASTE SHEET'!O1961="","",'S.D.PASTE SHEET'!O1961)</f>
        <v/>
      </c>
      <c s="72" t="str">
        <f>IF('S.D.PASTE SHEET'!P1961="","",'S.D.PASTE SHEET'!P1961)</f>
        <v/>
      </c>
      <c s="72" t="str">
        <f>IF('S.D.PASTE SHEET'!Q1961="","",'S.D.PASTE SHEET'!Q1961)</f>
        <v/>
      </c>
      <c s="72" t="str">
        <f>IF('S.D.PASTE SHEET'!R1961="","",'S.D.PASTE SHEET'!R1961)</f>
        <v/>
      </c>
      <c s="72" t="str">
        <f>IF('S.D.PASTE SHEET'!S1961="","",'S.D.PASTE SHEET'!S1961)</f>
        <v/>
      </c>
      <c s="72" t="str">
        <f>IF('S.D.PASTE SHEET'!T1961="","",'S.D.PASTE SHEET'!T1961)</f>
        <v/>
      </c>
      <c s="72" t="str">
        <f>IF('S.D.PASTE SHEET'!U1961="","",'S.D.PASTE SHEET'!U1961)</f>
        <v/>
      </c>
      <c s="72" t="str">
        <f>IF('S.D.PASTE SHEET'!V1961="","",'S.D.PASTE SHEET'!V1961)</f>
        <v/>
      </c>
      <c s="72" t="str">
        <f>IF('S.D.PASTE SHEET'!W1961="","",'S.D.PASTE SHEET'!W1961)</f>
        <v/>
      </c>
      <c s="72" t="str">
        <f>IF('S.D.PASTE SHEET'!X1961="","",'S.D.PASTE SHEET'!X1961)</f>
        <v/>
      </c>
      <c s="72" t="str">
        <f>IF('S.D.PASTE SHEET'!Y1961="","",'S.D.PASTE SHEET'!Y1961)</f>
        <v/>
      </c>
      <c s="72" t="str">
        <f>IF('S.D.PASTE SHEET'!Z1961="","",'S.D.PASTE SHEET'!Z1961)</f>
        <v/>
      </c>
      <c s="72" t="str">
        <f>IF('S.D.PASTE SHEET'!AA1961="","",'S.D.PASTE SHEET'!AA1961)</f>
        <v/>
      </c>
      <c s="72" t="str">
        <f>IF('S.D.PASTE SHEET'!AB1961="","",'S.D.PASTE SHEET'!AB1961)</f>
        <v/>
      </c>
      <c s="72" t="str">
        <f>IF('S.D.PASTE SHEET'!AC1961="","",'S.D.PASTE SHEET'!AC1961)</f>
        <v/>
      </c>
      <c s="72" t="str">
        <f>IF('S.D.PASTE SHEET'!AD1961="","",'S.D.PASTE SHEET'!AD1961)</f>
        <v/>
      </c>
      <c s="74"/>
      <c s="70" t="str">
        <f>IF(AK1961="","",IF(AK1961&gt;0,COUNT($AG$2:AG1961),""))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IF(BC1961="","",IF(BC1961&gt;0,COUNT($AY$2:AY1961),""))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2" spans="1:157" ht="15.75" customHeight="1">
      <c r="A1962" s="72" t="str">
        <f>IF('S.D.PASTE SHEET'!A1962="","",'S.D.PASTE SHEET'!A1962)</f>
        <v/>
      </c>
      <c s="72" t="str">
        <f>IF('S.D.PASTE SHEET'!B1962="","",'S.D.PASTE SHEET'!B1962)</f>
        <v/>
      </c>
      <c s="72" t="str">
        <f>IF('S.D.PASTE SHEET'!C1962="","",'S.D.PASTE SHEET'!C1962)</f>
        <v/>
      </c>
      <c s="73" t="str">
        <f>IF('S.D.PASTE SHEET'!D1962="","",'S.D.PASTE SHEET'!D1962)</f>
        <v/>
      </c>
      <c s="72" t="str">
        <f>IF('S.D.PASTE SHEET'!E1962="","",UPPER('S.D.PASTE SHEET'!E1962))</f>
        <v/>
      </c>
      <c s="72" t="str">
        <f>IF('S.D.PASTE SHEET'!F1962="","",'S.D.PASTE SHEET'!F1962)</f>
        <v/>
      </c>
      <c s="72" t="str">
        <f>IF('S.D.PASTE SHEET'!G1962="","",UPPER('S.D.PASTE SHEET'!G1962))</f>
        <v/>
      </c>
      <c s="72" t="str">
        <f>IF('S.D.PASTE SHEET'!H1962="","",UPPER('S.D.PASTE SHEET'!H1962))</f>
        <v/>
      </c>
      <c s="72" t="str">
        <f>IF('S.D.PASTE SHEET'!I1962="","",'S.D.PASTE SHEET'!I1962)</f>
        <v/>
      </c>
      <c s="73" t="str">
        <f>IF('S.D.PASTE SHEET'!J1962="","",'S.D.PASTE SHEET'!J1962)</f>
        <v/>
      </c>
      <c s="72" t="str">
        <f>IF('S.D.PASTE SHEET'!K1962="","",'S.D.PASTE SHEET'!K1962)</f>
        <v/>
      </c>
      <c s="72" t="str">
        <f>IF('S.D.PASTE SHEET'!L1962="","",'S.D.PASTE SHEET'!L1962)</f>
        <v/>
      </c>
      <c s="72" t="str">
        <f>IF('S.D.PASTE SHEET'!M1962="","",'S.D.PASTE SHEET'!M1962)</f>
        <v/>
      </c>
      <c s="72" t="str">
        <f>IF('S.D.PASTE SHEET'!N1962="","",'S.D.PASTE SHEET'!N1962)</f>
        <v/>
      </c>
      <c s="72" t="str">
        <f>IF('S.D.PASTE SHEET'!O1962="","",'S.D.PASTE SHEET'!O1962)</f>
        <v/>
      </c>
      <c s="72" t="str">
        <f>IF('S.D.PASTE SHEET'!P1962="","",'S.D.PASTE SHEET'!P1962)</f>
        <v/>
      </c>
      <c s="72" t="str">
        <f>IF('S.D.PASTE SHEET'!Q1962="","",'S.D.PASTE SHEET'!Q1962)</f>
        <v/>
      </c>
      <c s="72" t="str">
        <f>IF('S.D.PASTE SHEET'!R1962="","",'S.D.PASTE SHEET'!R1962)</f>
        <v/>
      </c>
      <c s="72" t="str">
        <f>IF('S.D.PASTE SHEET'!S1962="","",'S.D.PASTE SHEET'!S1962)</f>
        <v/>
      </c>
      <c s="72" t="str">
        <f>IF('S.D.PASTE SHEET'!T1962="","",'S.D.PASTE SHEET'!T1962)</f>
        <v/>
      </c>
      <c s="72" t="str">
        <f>IF('S.D.PASTE SHEET'!U1962="","",'S.D.PASTE SHEET'!U1962)</f>
        <v/>
      </c>
      <c s="72" t="str">
        <f>IF('S.D.PASTE SHEET'!V1962="","",'S.D.PASTE SHEET'!V1962)</f>
        <v/>
      </c>
      <c s="72" t="str">
        <f>IF('S.D.PASTE SHEET'!W1962="","",'S.D.PASTE SHEET'!W1962)</f>
        <v/>
      </c>
      <c s="72" t="str">
        <f>IF('S.D.PASTE SHEET'!X1962="","",'S.D.PASTE SHEET'!X1962)</f>
        <v/>
      </c>
      <c s="72" t="str">
        <f>IF('S.D.PASTE SHEET'!Y1962="","",'S.D.PASTE SHEET'!Y1962)</f>
        <v/>
      </c>
      <c s="72" t="str">
        <f>IF('S.D.PASTE SHEET'!Z1962="","",'S.D.PASTE SHEET'!Z1962)</f>
        <v/>
      </c>
      <c s="72" t="str">
        <f>IF('S.D.PASTE SHEET'!AA1962="","",'S.D.PASTE SHEET'!AA1962)</f>
        <v/>
      </c>
      <c s="72" t="str">
        <f>IF('S.D.PASTE SHEET'!AB1962="","",'S.D.PASTE SHEET'!AB1962)</f>
        <v/>
      </c>
      <c s="72" t="str">
        <f>IF('S.D.PASTE SHEET'!AC1962="","",'S.D.PASTE SHEET'!AC1962)</f>
        <v/>
      </c>
      <c s="72" t="str">
        <f>IF('S.D.PASTE SHEET'!AD1962="","",'S.D.PASTE SHEET'!AD1962)</f>
        <v/>
      </c>
      <c s="74"/>
      <c s="70" t="str">
        <f>IF(AK1962="","",IF(AK1962&gt;0,COUNT($AG$2:AG1962),""))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IF(BC1962="","",IF(BC1962&gt;0,COUNT($AY$2:AY1962),""))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3" spans="1:157" ht="15.75" customHeight="1">
      <c r="A1963" s="72" t="str">
        <f>IF('S.D.PASTE SHEET'!A1963="","",'S.D.PASTE SHEET'!A1963)</f>
        <v/>
      </c>
      <c s="72" t="str">
        <f>IF('S.D.PASTE SHEET'!B1963="","",'S.D.PASTE SHEET'!B1963)</f>
        <v/>
      </c>
      <c s="72" t="str">
        <f>IF('S.D.PASTE SHEET'!C1963="","",'S.D.PASTE SHEET'!C1963)</f>
        <v/>
      </c>
      <c s="73" t="str">
        <f>IF('S.D.PASTE SHEET'!D1963="","",'S.D.PASTE SHEET'!D1963)</f>
        <v/>
      </c>
      <c s="72" t="str">
        <f>IF('S.D.PASTE SHEET'!E1963="","",UPPER('S.D.PASTE SHEET'!E1963))</f>
        <v/>
      </c>
      <c s="72" t="str">
        <f>IF('S.D.PASTE SHEET'!F1963="","",'S.D.PASTE SHEET'!F1963)</f>
        <v/>
      </c>
      <c s="72" t="str">
        <f>IF('S.D.PASTE SHEET'!G1963="","",UPPER('S.D.PASTE SHEET'!G1963))</f>
        <v/>
      </c>
      <c s="72" t="str">
        <f>IF('S.D.PASTE SHEET'!H1963="","",UPPER('S.D.PASTE SHEET'!H1963))</f>
        <v/>
      </c>
      <c s="72" t="str">
        <f>IF('S.D.PASTE SHEET'!I1963="","",'S.D.PASTE SHEET'!I1963)</f>
        <v/>
      </c>
      <c s="73" t="str">
        <f>IF('S.D.PASTE SHEET'!J1963="","",'S.D.PASTE SHEET'!J1963)</f>
        <v/>
      </c>
      <c s="72" t="str">
        <f>IF('S.D.PASTE SHEET'!K1963="","",'S.D.PASTE SHEET'!K1963)</f>
        <v/>
      </c>
      <c s="72" t="str">
        <f>IF('S.D.PASTE SHEET'!L1963="","",'S.D.PASTE SHEET'!L1963)</f>
        <v/>
      </c>
      <c s="72" t="str">
        <f>IF('S.D.PASTE SHEET'!M1963="","",'S.D.PASTE SHEET'!M1963)</f>
        <v/>
      </c>
      <c s="72" t="str">
        <f>IF('S.D.PASTE SHEET'!N1963="","",'S.D.PASTE SHEET'!N1963)</f>
        <v/>
      </c>
      <c s="72" t="str">
        <f>IF('S.D.PASTE SHEET'!O1963="","",'S.D.PASTE SHEET'!O1963)</f>
        <v/>
      </c>
      <c s="72" t="str">
        <f>IF('S.D.PASTE SHEET'!P1963="","",'S.D.PASTE SHEET'!P1963)</f>
        <v/>
      </c>
      <c s="72" t="str">
        <f>IF('S.D.PASTE SHEET'!Q1963="","",'S.D.PASTE SHEET'!Q1963)</f>
        <v/>
      </c>
      <c s="72" t="str">
        <f>IF('S.D.PASTE SHEET'!R1963="","",'S.D.PASTE SHEET'!R1963)</f>
        <v/>
      </c>
      <c s="72" t="str">
        <f>IF('S.D.PASTE SHEET'!S1963="","",'S.D.PASTE SHEET'!S1963)</f>
        <v/>
      </c>
      <c s="72" t="str">
        <f>IF('S.D.PASTE SHEET'!T1963="","",'S.D.PASTE SHEET'!T1963)</f>
        <v/>
      </c>
      <c s="72" t="str">
        <f>IF('S.D.PASTE SHEET'!U1963="","",'S.D.PASTE SHEET'!U1963)</f>
        <v/>
      </c>
      <c s="72" t="str">
        <f>IF('S.D.PASTE SHEET'!V1963="","",'S.D.PASTE SHEET'!V1963)</f>
        <v/>
      </c>
      <c s="72" t="str">
        <f>IF('S.D.PASTE SHEET'!W1963="","",'S.D.PASTE SHEET'!W1963)</f>
        <v/>
      </c>
      <c s="72" t="str">
        <f>IF('S.D.PASTE SHEET'!X1963="","",'S.D.PASTE SHEET'!X1963)</f>
        <v/>
      </c>
      <c s="72" t="str">
        <f>IF('S.D.PASTE SHEET'!Y1963="","",'S.D.PASTE SHEET'!Y1963)</f>
        <v/>
      </c>
      <c s="72" t="str">
        <f>IF('S.D.PASTE SHEET'!Z1963="","",'S.D.PASTE SHEET'!Z1963)</f>
        <v/>
      </c>
      <c s="72" t="str">
        <f>IF('S.D.PASTE SHEET'!AA1963="","",'S.D.PASTE SHEET'!AA1963)</f>
        <v/>
      </c>
      <c s="72" t="str">
        <f>IF('S.D.PASTE SHEET'!AB1963="","",'S.D.PASTE SHEET'!AB1963)</f>
        <v/>
      </c>
      <c s="72" t="str">
        <f>IF('S.D.PASTE SHEET'!AC1963="","",'S.D.PASTE SHEET'!AC1963)</f>
        <v/>
      </c>
      <c s="72" t="str">
        <f>IF('S.D.PASTE SHEET'!AD1963="","",'S.D.PASTE SHEET'!AD1963)</f>
        <v/>
      </c>
      <c s="74"/>
      <c s="70" t="str">
        <f>IF(AK1963="","",IF(AK1963&gt;0,COUNT($AG$2:AG1963),""))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IF(BC1963="","",IF(BC1963&gt;0,COUNT($AY$2:AY1963),""))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4" spans="1:157" ht="15.75" customHeight="1">
      <c r="A1964" s="72" t="str">
        <f>IF('S.D.PASTE SHEET'!A1964="","",'S.D.PASTE SHEET'!A1964)</f>
        <v/>
      </c>
      <c s="72" t="str">
        <f>IF('S.D.PASTE SHEET'!B1964="","",'S.D.PASTE SHEET'!B1964)</f>
        <v/>
      </c>
      <c s="72" t="str">
        <f>IF('S.D.PASTE SHEET'!C1964="","",'S.D.PASTE SHEET'!C1964)</f>
        <v/>
      </c>
      <c s="73" t="str">
        <f>IF('S.D.PASTE SHEET'!D1964="","",'S.D.PASTE SHEET'!D1964)</f>
        <v/>
      </c>
      <c s="72" t="str">
        <f>IF('S.D.PASTE SHEET'!E1964="","",UPPER('S.D.PASTE SHEET'!E1964))</f>
        <v/>
      </c>
      <c s="72" t="str">
        <f>IF('S.D.PASTE SHEET'!F1964="","",'S.D.PASTE SHEET'!F1964)</f>
        <v/>
      </c>
      <c s="72" t="str">
        <f>IF('S.D.PASTE SHEET'!G1964="","",UPPER('S.D.PASTE SHEET'!G1964))</f>
        <v/>
      </c>
      <c s="72" t="str">
        <f>IF('S.D.PASTE SHEET'!H1964="","",UPPER('S.D.PASTE SHEET'!H1964))</f>
        <v/>
      </c>
      <c s="72" t="str">
        <f>IF('S.D.PASTE SHEET'!I1964="","",'S.D.PASTE SHEET'!I1964)</f>
        <v/>
      </c>
      <c s="73" t="str">
        <f>IF('S.D.PASTE SHEET'!J1964="","",'S.D.PASTE SHEET'!J1964)</f>
        <v/>
      </c>
      <c s="72" t="str">
        <f>IF('S.D.PASTE SHEET'!K1964="","",'S.D.PASTE SHEET'!K1964)</f>
        <v/>
      </c>
      <c s="72" t="str">
        <f>IF('S.D.PASTE SHEET'!L1964="","",'S.D.PASTE SHEET'!L1964)</f>
        <v/>
      </c>
      <c s="72" t="str">
        <f>IF('S.D.PASTE SHEET'!M1964="","",'S.D.PASTE SHEET'!M1964)</f>
        <v/>
      </c>
      <c s="72" t="str">
        <f>IF('S.D.PASTE SHEET'!N1964="","",'S.D.PASTE SHEET'!N1964)</f>
        <v/>
      </c>
      <c s="72" t="str">
        <f>IF('S.D.PASTE SHEET'!O1964="","",'S.D.PASTE SHEET'!O1964)</f>
        <v/>
      </c>
      <c s="72" t="str">
        <f>IF('S.D.PASTE SHEET'!P1964="","",'S.D.PASTE SHEET'!P1964)</f>
        <v/>
      </c>
      <c s="72" t="str">
        <f>IF('S.D.PASTE SHEET'!Q1964="","",'S.D.PASTE SHEET'!Q1964)</f>
        <v/>
      </c>
      <c s="72" t="str">
        <f>IF('S.D.PASTE SHEET'!R1964="","",'S.D.PASTE SHEET'!R1964)</f>
        <v/>
      </c>
      <c s="72" t="str">
        <f>IF('S.D.PASTE SHEET'!S1964="","",'S.D.PASTE SHEET'!S1964)</f>
        <v/>
      </c>
      <c s="72" t="str">
        <f>IF('S.D.PASTE SHEET'!T1964="","",'S.D.PASTE SHEET'!T1964)</f>
        <v/>
      </c>
      <c s="72" t="str">
        <f>IF('S.D.PASTE SHEET'!U1964="","",'S.D.PASTE SHEET'!U1964)</f>
        <v/>
      </c>
      <c s="72" t="str">
        <f>IF('S.D.PASTE SHEET'!V1964="","",'S.D.PASTE SHEET'!V1964)</f>
        <v/>
      </c>
      <c s="72" t="str">
        <f>IF('S.D.PASTE SHEET'!W1964="","",'S.D.PASTE SHEET'!W1964)</f>
        <v/>
      </c>
      <c s="72" t="str">
        <f>IF('S.D.PASTE SHEET'!X1964="","",'S.D.PASTE SHEET'!X1964)</f>
        <v/>
      </c>
      <c s="72" t="str">
        <f>IF('S.D.PASTE SHEET'!Y1964="","",'S.D.PASTE SHEET'!Y1964)</f>
        <v/>
      </c>
      <c s="72" t="str">
        <f>IF('S.D.PASTE SHEET'!Z1964="","",'S.D.PASTE SHEET'!Z1964)</f>
        <v/>
      </c>
      <c s="72" t="str">
        <f>IF('S.D.PASTE SHEET'!AA1964="","",'S.D.PASTE SHEET'!AA1964)</f>
        <v/>
      </c>
      <c s="72" t="str">
        <f>IF('S.D.PASTE SHEET'!AB1964="","",'S.D.PASTE SHEET'!AB1964)</f>
        <v/>
      </c>
      <c s="72" t="str">
        <f>IF('S.D.PASTE SHEET'!AC1964="","",'S.D.PASTE SHEET'!AC1964)</f>
        <v/>
      </c>
      <c s="72" t="str">
        <f>IF('S.D.PASTE SHEET'!AD1964="","",'S.D.PASTE SHEET'!AD1964)</f>
        <v/>
      </c>
      <c s="74"/>
      <c s="70" t="str">
        <f>IF(AK1964="","",IF(AK1964&gt;0,COUNT($AG$2:AG1964),""))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IF(BC1964="","",IF(BC1964&gt;0,COUNT($AY$2:AY1964),""))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5" spans="1:157" ht="15.75" customHeight="1">
      <c r="A1965" s="72" t="str">
        <f>IF('S.D.PASTE SHEET'!A1965="","",'S.D.PASTE SHEET'!A1965)</f>
        <v/>
      </c>
      <c s="72" t="str">
        <f>IF('S.D.PASTE SHEET'!B1965="","",'S.D.PASTE SHEET'!B1965)</f>
        <v/>
      </c>
      <c s="72" t="str">
        <f>IF('S.D.PASTE SHEET'!C1965="","",'S.D.PASTE SHEET'!C1965)</f>
        <v/>
      </c>
      <c s="73" t="str">
        <f>IF('S.D.PASTE SHEET'!D1965="","",'S.D.PASTE SHEET'!D1965)</f>
        <v/>
      </c>
      <c s="72" t="str">
        <f>IF('S.D.PASTE SHEET'!E1965="","",UPPER('S.D.PASTE SHEET'!E1965))</f>
        <v/>
      </c>
      <c s="72" t="str">
        <f>IF('S.D.PASTE SHEET'!F1965="","",'S.D.PASTE SHEET'!F1965)</f>
        <v/>
      </c>
      <c s="72" t="str">
        <f>IF('S.D.PASTE SHEET'!G1965="","",UPPER('S.D.PASTE SHEET'!G1965))</f>
        <v/>
      </c>
      <c s="72" t="str">
        <f>IF('S.D.PASTE SHEET'!H1965="","",UPPER('S.D.PASTE SHEET'!H1965))</f>
        <v/>
      </c>
      <c s="72" t="str">
        <f>IF('S.D.PASTE SHEET'!I1965="","",'S.D.PASTE SHEET'!I1965)</f>
        <v/>
      </c>
      <c s="73" t="str">
        <f>IF('S.D.PASTE SHEET'!J1965="","",'S.D.PASTE SHEET'!J1965)</f>
        <v/>
      </c>
      <c s="72" t="str">
        <f>IF('S.D.PASTE SHEET'!K1965="","",'S.D.PASTE SHEET'!K1965)</f>
        <v/>
      </c>
      <c s="72" t="str">
        <f>IF('S.D.PASTE SHEET'!L1965="","",'S.D.PASTE SHEET'!L1965)</f>
        <v/>
      </c>
      <c s="72" t="str">
        <f>IF('S.D.PASTE SHEET'!M1965="","",'S.D.PASTE SHEET'!M1965)</f>
        <v/>
      </c>
      <c s="72" t="str">
        <f>IF('S.D.PASTE SHEET'!N1965="","",'S.D.PASTE SHEET'!N1965)</f>
        <v/>
      </c>
      <c s="72" t="str">
        <f>IF('S.D.PASTE SHEET'!O1965="","",'S.D.PASTE SHEET'!O1965)</f>
        <v/>
      </c>
      <c s="72" t="str">
        <f>IF('S.D.PASTE SHEET'!P1965="","",'S.D.PASTE SHEET'!P1965)</f>
        <v/>
      </c>
      <c s="72" t="str">
        <f>IF('S.D.PASTE SHEET'!Q1965="","",'S.D.PASTE SHEET'!Q1965)</f>
        <v/>
      </c>
      <c s="72" t="str">
        <f>IF('S.D.PASTE SHEET'!R1965="","",'S.D.PASTE SHEET'!R1965)</f>
        <v/>
      </c>
      <c s="72" t="str">
        <f>IF('S.D.PASTE SHEET'!S1965="","",'S.D.PASTE SHEET'!S1965)</f>
        <v/>
      </c>
      <c s="72" t="str">
        <f>IF('S.D.PASTE SHEET'!T1965="","",'S.D.PASTE SHEET'!T1965)</f>
        <v/>
      </c>
      <c s="72" t="str">
        <f>IF('S.D.PASTE SHEET'!U1965="","",'S.D.PASTE SHEET'!U1965)</f>
        <v/>
      </c>
      <c s="72" t="str">
        <f>IF('S.D.PASTE SHEET'!V1965="","",'S.D.PASTE SHEET'!V1965)</f>
        <v/>
      </c>
      <c s="72" t="str">
        <f>IF('S.D.PASTE SHEET'!W1965="","",'S.D.PASTE SHEET'!W1965)</f>
        <v/>
      </c>
      <c s="72" t="str">
        <f>IF('S.D.PASTE SHEET'!X1965="","",'S.D.PASTE SHEET'!X1965)</f>
        <v/>
      </c>
      <c s="72" t="str">
        <f>IF('S.D.PASTE SHEET'!Y1965="","",'S.D.PASTE SHEET'!Y1965)</f>
        <v/>
      </c>
      <c s="72" t="str">
        <f>IF('S.D.PASTE SHEET'!Z1965="","",'S.D.PASTE SHEET'!Z1965)</f>
        <v/>
      </c>
      <c s="72" t="str">
        <f>IF('S.D.PASTE SHEET'!AA1965="","",'S.D.PASTE SHEET'!AA1965)</f>
        <v/>
      </c>
      <c s="72" t="str">
        <f>IF('S.D.PASTE SHEET'!AB1965="","",'S.D.PASTE SHEET'!AB1965)</f>
        <v/>
      </c>
      <c s="72" t="str">
        <f>IF('S.D.PASTE SHEET'!AC1965="","",'S.D.PASTE SHEET'!AC1965)</f>
        <v/>
      </c>
      <c s="72" t="str">
        <f>IF('S.D.PASTE SHEET'!AD1965="","",'S.D.PASTE SHEET'!AD1965)</f>
        <v/>
      </c>
      <c s="74"/>
      <c s="70" t="str">
        <f>IF(AK1965="","",IF(AK1965&gt;0,COUNT($AG$2:AG1965),""))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IF(BC1965="","",IF(BC1965&gt;0,COUNT($AY$2:AY1965),""))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6" spans="1:157" ht="15.75" customHeight="1">
      <c r="A1966" s="72" t="str">
        <f>IF('S.D.PASTE SHEET'!A1966="","",'S.D.PASTE SHEET'!A1966)</f>
        <v/>
      </c>
      <c s="72" t="str">
        <f>IF('S.D.PASTE SHEET'!B1966="","",'S.D.PASTE SHEET'!B1966)</f>
        <v/>
      </c>
      <c s="72" t="str">
        <f>IF('S.D.PASTE SHEET'!C1966="","",'S.D.PASTE SHEET'!C1966)</f>
        <v/>
      </c>
      <c s="73" t="str">
        <f>IF('S.D.PASTE SHEET'!D1966="","",'S.D.PASTE SHEET'!D1966)</f>
        <v/>
      </c>
      <c s="72" t="str">
        <f>IF('S.D.PASTE SHEET'!E1966="","",UPPER('S.D.PASTE SHEET'!E1966))</f>
        <v/>
      </c>
      <c s="72" t="str">
        <f>IF('S.D.PASTE SHEET'!F1966="","",'S.D.PASTE SHEET'!F1966)</f>
        <v/>
      </c>
      <c s="72" t="str">
        <f>IF('S.D.PASTE SHEET'!G1966="","",UPPER('S.D.PASTE SHEET'!G1966))</f>
        <v/>
      </c>
      <c s="72" t="str">
        <f>IF('S.D.PASTE SHEET'!H1966="","",UPPER('S.D.PASTE SHEET'!H1966))</f>
        <v/>
      </c>
      <c s="72" t="str">
        <f>IF('S.D.PASTE SHEET'!I1966="","",'S.D.PASTE SHEET'!I1966)</f>
        <v/>
      </c>
      <c s="73" t="str">
        <f>IF('S.D.PASTE SHEET'!J1966="","",'S.D.PASTE SHEET'!J1966)</f>
        <v/>
      </c>
      <c s="72" t="str">
        <f>IF('S.D.PASTE SHEET'!K1966="","",'S.D.PASTE SHEET'!K1966)</f>
        <v/>
      </c>
      <c s="72" t="str">
        <f>IF('S.D.PASTE SHEET'!L1966="","",'S.D.PASTE SHEET'!L1966)</f>
        <v/>
      </c>
      <c s="72" t="str">
        <f>IF('S.D.PASTE SHEET'!M1966="","",'S.D.PASTE SHEET'!M1966)</f>
        <v/>
      </c>
      <c s="72" t="str">
        <f>IF('S.D.PASTE SHEET'!N1966="","",'S.D.PASTE SHEET'!N1966)</f>
        <v/>
      </c>
      <c s="72" t="str">
        <f>IF('S.D.PASTE SHEET'!O1966="","",'S.D.PASTE SHEET'!O1966)</f>
        <v/>
      </c>
      <c s="72" t="str">
        <f>IF('S.D.PASTE SHEET'!P1966="","",'S.D.PASTE SHEET'!P1966)</f>
        <v/>
      </c>
      <c s="72" t="str">
        <f>IF('S.D.PASTE SHEET'!Q1966="","",'S.D.PASTE SHEET'!Q1966)</f>
        <v/>
      </c>
      <c s="72" t="str">
        <f>IF('S.D.PASTE SHEET'!R1966="","",'S.D.PASTE SHEET'!R1966)</f>
        <v/>
      </c>
      <c s="72" t="str">
        <f>IF('S.D.PASTE SHEET'!S1966="","",'S.D.PASTE SHEET'!S1966)</f>
        <v/>
      </c>
      <c s="72" t="str">
        <f>IF('S.D.PASTE SHEET'!T1966="","",'S.D.PASTE SHEET'!T1966)</f>
        <v/>
      </c>
      <c s="72" t="str">
        <f>IF('S.D.PASTE SHEET'!U1966="","",'S.D.PASTE SHEET'!U1966)</f>
        <v/>
      </c>
      <c s="72" t="str">
        <f>IF('S.D.PASTE SHEET'!V1966="","",'S.D.PASTE SHEET'!V1966)</f>
        <v/>
      </c>
      <c s="72" t="str">
        <f>IF('S.D.PASTE SHEET'!W1966="","",'S.D.PASTE SHEET'!W1966)</f>
        <v/>
      </c>
      <c s="72" t="str">
        <f>IF('S.D.PASTE SHEET'!X1966="","",'S.D.PASTE SHEET'!X1966)</f>
        <v/>
      </c>
      <c s="72" t="str">
        <f>IF('S.D.PASTE SHEET'!Y1966="","",'S.D.PASTE SHEET'!Y1966)</f>
        <v/>
      </c>
      <c s="72" t="str">
        <f>IF('S.D.PASTE SHEET'!Z1966="","",'S.D.PASTE SHEET'!Z1966)</f>
        <v/>
      </c>
      <c s="72" t="str">
        <f>IF('S.D.PASTE SHEET'!AA1966="","",'S.D.PASTE SHEET'!AA1966)</f>
        <v/>
      </c>
      <c s="72" t="str">
        <f>IF('S.D.PASTE SHEET'!AB1966="","",'S.D.PASTE SHEET'!AB1966)</f>
        <v/>
      </c>
      <c s="72" t="str">
        <f>IF('S.D.PASTE SHEET'!AC1966="","",'S.D.PASTE SHEET'!AC1966)</f>
        <v/>
      </c>
      <c s="72" t="str">
        <f>IF('S.D.PASTE SHEET'!AD1966="","",'S.D.PASTE SHEET'!AD1966)</f>
        <v/>
      </c>
      <c s="74"/>
      <c s="70" t="str">
        <f>IF(AK1966="","",IF(AK1966&gt;0,COUNT($AG$2:AG1966),""))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IF(BC1966="","",IF(BC1966&gt;0,COUNT($AY$2:AY1966),""))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7" spans="1:157" ht="15.75" customHeight="1">
      <c r="A1967" s="72" t="str">
        <f>IF('S.D.PASTE SHEET'!A1967="","",'S.D.PASTE SHEET'!A1967)</f>
        <v/>
      </c>
      <c s="72" t="str">
        <f>IF('S.D.PASTE SHEET'!B1967="","",'S.D.PASTE SHEET'!B1967)</f>
        <v/>
      </c>
      <c s="72" t="str">
        <f>IF('S.D.PASTE SHEET'!C1967="","",'S.D.PASTE SHEET'!C1967)</f>
        <v/>
      </c>
      <c s="73" t="str">
        <f>IF('S.D.PASTE SHEET'!D1967="","",'S.D.PASTE SHEET'!D1967)</f>
        <v/>
      </c>
      <c s="72" t="str">
        <f>IF('S.D.PASTE SHEET'!E1967="","",UPPER('S.D.PASTE SHEET'!E1967))</f>
        <v/>
      </c>
      <c s="72" t="str">
        <f>IF('S.D.PASTE SHEET'!F1967="","",'S.D.PASTE SHEET'!F1967)</f>
        <v/>
      </c>
      <c s="72" t="str">
        <f>IF('S.D.PASTE SHEET'!G1967="","",UPPER('S.D.PASTE SHEET'!G1967))</f>
        <v/>
      </c>
      <c s="72" t="str">
        <f>IF('S.D.PASTE SHEET'!H1967="","",UPPER('S.D.PASTE SHEET'!H1967))</f>
        <v/>
      </c>
      <c s="72" t="str">
        <f>IF('S.D.PASTE SHEET'!I1967="","",'S.D.PASTE SHEET'!I1967)</f>
        <v/>
      </c>
      <c s="73" t="str">
        <f>IF('S.D.PASTE SHEET'!J1967="","",'S.D.PASTE SHEET'!J1967)</f>
        <v/>
      </c>
      <c s="72" t="str">
        <f>IF('S.D.PASTE SHEET'!K1967="","",'S.D.PASTE SHEET'!K1967)</f>
        <v/>
      </c>
      <c s="72" t="str">
        <f>IF('S.D.PASTE SHEET'!L1967="","",'S.D.PASTE SHEET'!L1967)</f>
        <v/>
      </c>
      <c s="72" t="str">
        <f>IF('S.D.PASTE SHEET'!M1967="","",'S.D.PASTE SHEET'!M1967)</f>
        <v/>
      </c>
      <c s="72" t="str">
        <f>IF('S.D.PASTE SHEET'!N1967="","",'S.D.PASTE SHEET'!N1967)</f>
        <v/>
      </c>
      <c s="72" t="str">
        <f>IF('S.D.PASTE SHEET'!O1967="","",'S.D.PASTE SHEET'!O1967)</f>
        <v/>
      </c>
      <c s="72" t="str">
        <f>IF('S.D.PASTE SHEET'!P1967="","",'S.D.PASTE SHEET'!P1967)</f>
        <v/>
      </c>
      <c s="72" t="str">
        <f>IF('S.D.PASTE SHEET'!Q1967="","",'S.D.PASTE SHEET'!Q1967)</f>
        <v/>
      </c>
      <c s="72" t="str">
        <f>IF('S.D.PASTE SHEET'!R1967="","",'S.D.PASTE SHEET'!R1967)</f>
        <v/>
      </c>
      <c s="72" t="str">
        <f>IF('S.D.PASTE SHEET'!S1967="","",'S.D.PASTE SHEET'!S1967)</f>
        <v/>
      </c>
      <c s="72" t="str">
        <f>IF('S.D.PASTE SHEET'!T1967="","",'S.D.PASTE SHEET'!T1967)</f>
        <v/>
      </c>
      <c s="72" t="str">
        <f>IF('S.D.PASTE SHEET'!U1967="","",'S.D.PASTE SHEET'!U1967)</f>
        <v/>
      </c>
      <c s="72" t="str">
        <f>IF('S.D.PASTE SHEET'!V1967="","",'S.D.PASTE SHEET'!V1967)</f>
        <v/>
      </c>
      <c s="72" t="str">
        <f>IF('S.D.PASTE SHEET'!W1967="","",'S.D.PASTE SHEET'!W1967)</f>
        <v/>
      </c>
      <c s="72" t="str">
        <f>IF('S.D.PASTE SHEET'!X1967="","",'S.D.PASTE SHEET'!X1967)</f>
        <v/>
      </c>
      <c s="72" t="str">
        <f>IF('S.D.PASTE SHEET'!Y1967="","",'S.D.PASTE SHEET'!Y1967)</f>
        <v/>
      </c>
      <c s="72" t="str">
        <f>IF('S.D.PASTE SHEET'!Z1967="","",'S.D.PASTE SHEET'!Z1967)</f>
        <v/>
      </c>
      <c s="72" t="str">
        <f>IF('S.D.PASTE SHEET'!AA1967="","",'S.D.PASTE SHEET'!AA1967)</f>
        <v/>
      </c>
      <c s="72" t="str">
        <f>IF('S.D.PASTE SHEET'!AB1967="","",'S.D.PASTE SHEET'!AB1967)</f>
        <v/>
      </c>
      <c s="72" t="str">
        <f>IF('S.D.PASTE SHEET'!AC1967="","",'S.D.PASTE SHEET'!AC1967)</f>
        <v/>
      </c>
      <c s="72" t="str">
        <f>IF('S.D.PASTE SHEET'!AD1967="","",'S.D.PASTE SHEET'!AD1967)</f>
        <v/>
      </c>
      <c s="74"/>
      <c s="70" t="str">
        <f>IF(AK1967="","",IF(AK1967&gt;0,COUNT($AG$2:AG1967),""))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IF(BC1967="","",IF(BC1967&gt;0,COUNT($AY$2:AY1967),""))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8" spans="1:157" ht="15.75" customHeight="1">
      <c r="A1968" s="72" t="str">
        <f>IF('S.D.PASTE SHEET'!A1968="","",'S.D.PASTE SHEET'!A1968)</f>
        <v/>
      </c>
      <c s="72" t="str">
        <f>IF('S.D.PASTE SHEET'!B1968="","",'S.D.PASTE SHEET'!B1968)</f>
        <v/>
      </c>
      <c s="72" t="str">
        <f>IF('S.D.PASTE SHEET'!C1968="","",'S.D.PASTE SHEET'!C1968)</f>
        <v/>
      </c>
      <c s="73" t="str">
        <f>IF('S.D.PASTE SHEET'!D1968="","",'S.D.PASTE SHEET'!D1968)</f>
        <v/>
      </c>
      <c s="72" t="str">
        <f>IF('S.D.PASTE SHEET'!E1968="","",UPPER('S.D.PASTE SHEET'!E1968))</f>
        <v/>
      </c>
      <c s="72" t="str">
        <f>IF('S.D.PASTE SHEET'!F1968="","",'S.D.PASTE SHEET'!F1968)</f>
        <v/>
      </c>
      <c s="72" t="str">
        <f>IF('S.D.PASTE SHEET'!G1968="","",UPPER('S.D.PASTE SHEET'!G1968))</f>
        <v/>
      </c>
      <c s="72" t="str">
        <f>IF('S.D.PASTE SHEET'!H1968="","",UPPER('S.D.PASTE SHEET'!H1968))</f>
        <v/>
      </c>
      <c s="72" t="str">
        <f>IF('S.D.PASTE SHEET'!I1968="","",'S.D.PASTE SHEET'!I1968)</f>
        <v/>
      </c>
      <c s="73" t="str">
        <f>IF('S.D.PASTE SHEET'!J1968="","",'S.D.PASTE SHEET'!J1968)</f>
        <v/>
      </c>
      <c s="72" t="str">
        <f>IF('S.D.PASTE SHEET'!K1968="","",'S.D.PASTE SHEET'!K1968)</f>
        <v/>
      </c>
      <c s="72" t="str">
        <f>IF('S.D.PASTE SHEET'!L1968="","",'S.D.PASTE SHEET'!L1968)</f>
        <v/>
      </c>
      <c s="72" t="str">
        <f>IF('S.D.PASTE SHEET'!M1968="","",'S.D.PASTE SHEET'!M1968)</f>
        <v/>
      </c>
      <c s="72" t="str">
        <f>IF('S.D.PASTE SHEET'!N1968="","",'S.D.PASTE SHEET'!N1968)</f>
        <v/>
      </c>
      <c s="72" t="str">
        <f>IF('S.D.PASTE SHEET'!O1968="","",'S.D.PASTE SHEET'!O1968)</f>
        <v/>
      </c>
      <c s="72" t="str">
        <f>IF('S.D.PASTE SHEET'!P1968="","",'S.D.PASTE SHEET'!P1968)</f>
        <v/>
      </c>
      <c s="72" t="str">
        <f>IF('S.D.PASTE SHEET'!Q1968="","",'S.D.PASTE SHEET'!Q1968)</f>
        <v/>
      </c>
      <c s="72" t="str">
        <f>IF('S.D.PASTE SHEET'!R1968="","",'S.D.PASTE SHEET'!R1968)</f>
        <v/>
      </c>
      <c s="72" t="str">
        <f>IF('S.D.PASTE SHEET'!S1968="","",'S.D.PASTE SHEET'!S1968)</f>
        <v/>
      </c>
      <c s="72" t="str">
        <f>IF('S.D.PASTE SHEET'!T1968="","",'S.D.PASTE SHEET'!T1968)</f>
        <v/>
      </c>
      <c s="72" t="str">
        <f>IF('S.D.PASTE SHEET'!U1968="","",'S.D.PASTE SHEET'!U1968)</f>
        <v/>
      </c>
      <c s="72" t="str">
        <f>IF('S.D.PASTE SHEET'!V1968="","",'S.D.PASTE SHEET'!V1968)</f>
        <v/>
      </c>
      <c s="72" t="str">
        <f>IF('S.D.PASTE SHEET'!W1968="","",'S.D.PASTE SHEET'!W1968)</f>
        <v/>
      </c>
      <c s="72" t="str">
        <f>IF('S.D.PASTE SHEET'!X1968="","",'S.D.PASTE SHEET'!X1968)</f>
        <v/>
      </c>
      <c s="72" t="str">
        <f>IF('S.D.PASTE SHEET'!Y1968="","",'S.D.PASTE SHEET'!Y1968)</f>
        <v/>
      </c>
      <c s="72" t="str">
        <f>IF('S.D.PASTE SHEET'!Z1968="","",'S.D.PASTE SHEET'!Z1968)</f>
        <v/>
      </c>
      <c s="72" t="str">
        <f>IF('S.D.PASTE SHEET'!AA1968="","",'S.D.PASTE SHEET'!AA1968)</f>
        <v/>
      </c>
      <c s="72" t="str">
        <f>IF('S.D.PASTE SHEET'!AB1968="","",'S.D.PASTE SHEET'!AB1968)</f>
        <v/>
      </c>
      <c s="72" t="str">
        <f>IF('S.D.PASTE SHEET'!AC1968="","",'S.D.PASTE SHEET'!AC1968)</f>
        <v/>
      </c>
      <c s="72" t="str">
        <f>IF('S.D.PASTE SHEET'!AD1968="","",'S.D.PASTE SHEET'!AD1968)</f>
        <v/>
      </c>
      <c s="74"/>
      <c s="70" t="str">
        <f>IF(AK1968="","",IF(AK1968&gt;0,COUNT($AG$2:AG1968),""))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IF(BC1968="","",IF(BC1968&gt;0,COUNT($AY$2:AY1968),""))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69" spans="1:157" ht="15.75" customHeight="1">
      <c r="A1969" s="72" t="str">
        <f>IF('S.D.PASTE SHEET'!A1969="","",'S.D.PASTE SHEET'!A1969)</f>
        <v/>
      </c>
      <c s="72" t="str">
        <f>IF('S.D.PASTE SHEET'!B1969="","",'S.D.PASTE SHEET'!B1969)</f>
        <v/>
      </c>
      <c s="72" t="str">
        <f>IF('S.D.PASTE SHEET'!C1969="","",'S.D.PASTE SHEET'!C1969)</f>
        <v/>
      </c>
      <c s="73" t="str">
        <f>IF('S.D.PASTE SHEET'!D1969="","",'S.D.PASTE SHEET'!D1969)</f>
        <v/>
      </c>
      <c s="72" t="str">
        <f>IF('S.D.PASTE SHEET'!E1969="","",UPPER('S.D.PASTE SHEET'!E1969))</f>
        <v/>
      </c>
      <c s="72" t="str">
        <f>IF('S.D.PASTE SHEET'!F1969="","",'S.D.PASTE SHEET'!F1969)</f>
        <v/>
      </c>
      <c s="72" t="str">
        <f>IF('S.D.PASTE SHEET'!G1969="","",UPPER('S.D.PASTE SHEET'!G1969))</f>
        <v/>
      </c>
      <c s="72" t="str">
        <f>IF('S.D.PASTE SHEET'!H1969="","",UPPER('S.D.PASTE SHEET'!H1969))</f>
        <v/>
      </c>
      <c s="72" t="str">
        <f>IF('S.D.PASTE SHEET'!I1969="","",'S.D.PASTE SHEET'!I1969)</f>
        <v/>
      </c>
      <c s="73" t="str">
        <f>IF('S.D.PASTE SHEET'!J1969="","",'S.D.PASTE SHEET'!J1969)</f>
        <v/>
      </c>
      <c s="72" t="str">
        <f>IF('S.D.PASTE SHEET'!K1969="","",'S.D.PASTE SHEET'!K1969)</f>
        <v/>
      </c>
      <c s="72" t="str">
        <f>IF('S.D.PASTE SHEET'!L1969="","",'S.D.PASTE SHEET'!L1969)</f>
        <v/>
      </c>
      <c s="72" t="str">
        <f>IF('S.D.PASTE SHEET'!M1969="","",'S.D.PASTE SHEET'!M1969)</f>
        <v/>
      </c>
      <c s="72" t="str">
        <f>IF('S.D.PASTE SHEET'!N1969="","",'S.D.PASTE SHEET'!N1969)</f>
        <v/>
      </c>
      <c s="72" t="str">
        <f>IF('S.D.PASTE SHEET'!O1969="","",'S.D.PASTE SHEET'!O1969)</f>
        <v/>
      </c>
      <c s="72" t="str">
        <f>IF('S.D.PASTE SHEET'!P1969="","",'S.D.PASTE SHEET'!P1969)</f>
        <v/>
      </c>
      <c s="72" t="str">
        <f>IF('S.D.PASTE SHEET'!Q1969="","",'S.D.PASTE SHEET'!Q1969)</f>
        <v/>
      </c>
      <c s="72" t="str">
        <f>IF('S.D.PASTE SHEET'!R1969="","",'S.D.PASTE SHEET'!R1969)</f>
        <v/>
      </c>
      <c s="72" t="str">
        <f>IF('S.D.PASTE SHEET'!S1969="","",'S.D.PASTE SHEET'!S1969)</f>
        <v/>
      </c>
      <c s="72" t="str">
        <f>IF('S.D.PASTE SHEET'!T1969="","",'S.D.PASTE SHEET'!T1969)</f>
        <v/>
      </c>
      <c s="72" t="str">
        <f>IF('S.D.PASTE SHEET'!U1969="","",'S.D.PASTE SHEET'!U1969)</f>
        <v/>
      </c>
      <c s="72" t="str">
        <f>IF('S.D.PASTE SHEET'!V1969="","",'S.D.PASTE SHEET'!V1969)</f>
        <v/>
      </c>
      <c s="72" t="str">
        <f>IF('S.D.PASTE SHEET'!W1969="","",'S.D.PASTE SHEET'!W1969)</f>
        <v/>
      </c>
      <c s="72" t="str">
        <f>IF('S.D.PASTE SHEET'!X1969="","",'S.D.PASTE SHEET'!X1969)</f>
        <v/>
      </c>
      <c s="72" t="str">
        <f>IF('S.D.PASTE SHEET'!Y1969="","",'S.D.PASTE SHEET'!Y1969)</f>
        <v/>
      </c>
      <c s="72" t="str">
        <f>IF('S.D.PASTE SHEET'!Z1969="","",'S.D.PASTE SHEET'!Z1969)</f>
        <v/>
      </c>
      <c s="72" t="str">
        <f>IF('S.D.PASTE SHEET'!AA1969="","",'S.D.PASTE SHEET'!AA1969)</f>
        <v/>
      </c>
      <c s="72" t="str">
        <f>IF('S.D.PASTE SHEET'!AB1969="","",'S.D.PASTE SHEET'!AB1969)</f>
        <v/>
      </c>
      <c s="72" t="str">
        <f>IF('S.D.PASTE SHEET'!AC1969="","",'S.D.PASTE SHEET'!AC1969)</f>
        <v/>
      </c>
      <c s="72" t="str">
        <f>IF('S.D.PASTE SHEET'!AD1969="","",'S.D.PASTE SHEET'!AD1969)</f>
        <v/>
      </c>
      <c s="74"/>
      <c s="70" t="str">
        <f>IF(AK1969="","",IF(AK1969&gt;0,COUNT($AG$2:AG1969),""))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IF(BC1969="","",IF(BC1969&gt;0,COUNT($AY$2:AY1969),""))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0" spans="1:157" ht="15.75" customHeight="1">
      <c r="A1970" s="72" t="str">
        <f>IF('S.D.PASTE SHEET'!A1970="","",'S.D.PASTE SHEET'!A1970)</f>
        <v/>
      </c>
      <c s="72" t="str">
        <f>IF('S.D.PASTE SHEET'!B1970="","",'S.D.PASTE SHEET'!B1970)</f>
        <v/>
      </c>
      <c s="72" t="str">
        <f>IF('S.D.PASTE SHEET'!C1970="","",'S.D.PASTE SHEET'!C1970)</f>
        <v/>
      </c>
      <c s="73" t="str">
        <f>IF('S.D.PASTE SHEET'!D1970="","",'S.D.PASTE SHEET'!D1970)</f>
        <v/>
      </c>
      <c s="72" t="str">
        <f>IF('S.D.PASTE SHEET'!E1970="","",UPPER('S.D.PASTE SHEET'!E1970))</f>
        <v/>
      </c>
      <c s="72" t="str">
        <f>IF('S.D.PASTE SHEET'!F1970="","",'S.D.PASTE SHEET'!F1970)</f>
        <v/>
      </c>
      <c s="72" t="str">
        <f>IF('S.D.PASTE SHEET'!G1970="","",UPPER('S.D.PASTE SHEET'!G1970))</f>
        <v/>
      </c>
      <c s="72" t="str">
        <f>IF('S.D.PASTE SHEET'!H1970="","",UPPER('S.D.PASTE SHEET'!H1970))</f>
        <v/>
      </c>
      <c s="72" t="str">
        <f>IF('S.D.PASTE SHEET'!I1970="","",'S.D.PASTE SHEET'!I1970)</f>
        <v/>
      </c>
      <c s="73" t="str">
        <f>IF('S.D.PASTE SHEET'!J1970="","",'S.D.PASTE SHEET'!J1970)</f>
        <v/>
      </c>
      <c s="72" t="str">
        <f>IF('S.D.PASTE SHEET'!K1970="","",'S.D.PASTE SHEET'!K1970)</f>
        <v/>
      </c>
      <c s="72" t="str">
        <f>IF('S.D.PASTE SHEET'!L1970="","",'S.D.PASTE SHEET'!L1970)</f>
        <v/>
      </c>
      <c s="72" t="str">
        <f>IF('S.D.PASTE SHEET'!M1970="","",'S.D.PASTE SHEET'!M1970)</f>
        <v/>
      </c>
      <c s="72" t="str">
        <f>IF('S.D.PASTE SHEET'!N1970="","",'S.D.PASTE SHEET'!N1970)</f>
        <v/>
      </c>
      <c s="72" t="str">
        <f>IF('S.D.PASTE SHEET'!O1970="","",'S.D.PASTE SHEET'!O1970)</f>
        <v/>
      </c>
      <c s="72" t="str">
        <f>IF('S.D.PASTE SHEET'!P1970="","",'S.D.PASTE SHEET'!P1970)</f>
        <v/>
      </c>
      <c s="72" t="str">
        <f>IF('S.D.PASTE SHEET'!Q1970="","",'S.D.PASTE SHEET'!Q1970)</f>
        <v/>
      </c>
      <c s="72" t="str">
        <f>IF('S.D.PASTE SHEET'!R1970="","",'S.D.PASTE SHEET'!R1970)</f>
        <v/>
      </c>
      <c s="72" t="str">
        <f>IF('S.D.PASTE SHEET'!S1970="","",'S.D.PASTE SHEET'!S1970)</f>
        <v/>
      </c>
      <c s="72" t="str">
        <f>IF('S.D.PASTE SHEET'!T1970="","",'S.D.PASTE SHEET'!T1970)</f>
        <v/>
      </c>
      <c s="72" t="str">
        <f>IF('S.D.PASTE SHEET'!U1970="","",'S.D.PASTE SHEET'!U1970)</f>
        <v/>
      </c>
      <c s="72" t="str">
        <f>IF('S.D.PASTE SHEET'!V1970="","",'S.D.PASTE SHEET'!V1970)</f>
        <v/>
      </c>
      <c s="72" t="str">
        <f>IF('S.D.PASTE SHEET'!W1970="","",'S.D.PASTE SHEET'!W1970)</f>
        <v/>
      </c>
      <c s="72" t="str">
        <f>IF('S.D.PASTE SHEET'!X1970="","",'S.D.PASTE SHEET'!X1970)</f>
        <v/>
      </c>
      <c s="72" t="str">
        <f>IF('S.D.PASTE SHEET'!Y1970="","",'S.D.PASTE SHEET'!Y1970)</f>
        <v/>
      </c>
      <c s="72" t="str">
        <f>IF('S.D.PASTE SHEET'!Z1970="","",'S.D.PASTE SHEET'!Z1970)</f>
        <v/>
      </c>
      <c s="72" t="str">
        <f>IF('S.D.PASTE SHEET'!AA1970="","",'S.D.PASTE SHEET'!AA1970)</f>
        <v/>
      </c>
      <c s="72" t="str">
        <f>IF('S.D.PASTE SHEET'!AB1970="","",'S.D.PASTE SHEET'!AB1970)</f>
        <v/>
      </c>
      <c s="72" t="str">
        <f>IF('S.D.PASTE SHEET'!AC1970="","",'S.D.PASTE SHEET'!AC1970)</f>
        <v/>
      </c>
      <c s="72" t="str">
        <f>IF('S.D.PASTE SHEET'!AD1970="","",'S.D.PASTE SHEET'!AD1970)</f>
        <v/>
      </c>
      <c s="74"/>
      <c s="70" t="str">
        <f>IF(AK1970="","",IF(AK1970&gt;0,COUNT($AG$2:AG1970),""))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IF(BC1970="","",IF(BC1970&gt;0,COUNT($AY$2:AY1970),""))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1" spans="1:157" ht="15.75" customHeight="1">
      <c r="A1971" s="72" t="str">
        <f>IF('S.D.PASTE SHEET'!A1971="","",'S.D.PASTE SHEET'!A1971)</f>
        <v/>
      </c>
      <c s="72" t="str">
        <f>IF('S.D.PASTE SHEET'!B1971="","",'S.D.PASTE SHEET'!B1971)</f>
        <v/>
      </c>
      <c s="72" t="str">
        <f>IF('S.D.PASTE SHEET'!C1971="","",'S.D.PASTE SHEET'!C1971)</f>
        <v/>
      </c>
      <c s="73" t="str">
        <f>IF('S.D.PASTE SHEET'!D1971="","",'S.D.PASTE SHEET'!D1971)</f>
        <v/>
      </c>
      <c s="72" t="str">
        <f>IF('S.D.PASTE SHEET'!E1971="","",UPPER('S.D.PASTE SHEET'!E1971))</f>
        <v/>
      </c>
      <c s="72" t="str">
        <f>IF('S.D.PASTE SHEET'!F1971="","",'S.D.PASTE SHEET'!F1971)</f>
        <v/>
      </c>
      <c s="72" t="str">
        <f>IF('S.D.PASTE SHEET'!G1971="","",UPPER('S.D.PASTE SHEET'!G1971))</f>
        <v/>
      </c>
      <c s="72" t="str">
        <f>IF('S.D.PASTE SHEET'!H1971="","",UPPER('S.D.PASTE SHEET'!H1971))</f>
        <v/>
      </c>
      <c s="72" t="str">
        <f>IF('S.D.PASTE SHEET'!I1971="","",'S.D.PASTE SHEET'!I1971)</f>
        <v/>
      </c>
      <c s="73" t="str">
        <f>IF('S.D.PASTE SHEET'!J1971="","",'S.D.PASTE SHEET'!J1971)</f>
        <v/>
      </c>
      <c s="72" t="str">
        <f>IF('S.D.PASTE SHEET'!K1971="","",'S.D.PASTE SHEET'!K1971)</f>
        <v/>
      </c>
      <c s="72" t="str">
        <f>IF('S.D.PASTE SHEET'!L1971="","",'S.D.PASTE SHEET'!L1971)</f>
        <v/>
      </c>
      <c s="72" t="str">
        <f>IF('S.D.PASTE SHEET'!M1971="","",'S.D.PASTE SHEET'!M1971)</f>
        <v/>
      </c>
      <c s="72" t="str">
        <f>IF('S.D.PASTE SHEET'!N1971="","",'S.D.PASTE SHEET'!N1971)</f>
        <v/>
      </c>
      <c s="72" t="str">
        <f>IF('S.D.PASTE SHEET'!O1971="","",'S.D.PASTE SHEET'!O1971)</f>
        <v/>
      </c>
      <c s="72" t="str">
        <f>IF('S.D.PASTE SHEET'!P1971="","",'S.D.PASTE SHEET'!P1971)</f>
        <v/>
      </c>
      <c s="72" t="str">
        <f>IF('S.D.PASTE SHEET'!Q1971="","",'S.D.PASTE SHEET'!Q1971)</f>
        <v/>
      </c>
      <c s="72" t="str">
        <f>IF('S.D.PASTE SHEET'!R1971="","",'S.D.PASTE SHEET'!R1971)</f>
        <v/>
      </c>
      <c s="72" t="str">
        <f>IF('S.D.PASTE SHEET'!S1971="","",'S.D.PASTE SHEET'!S1971)</f>
        <v/>
      </c>
      <c s="72" t="str">
        <f>IF('S.D.PASTE SHEET'!T1971="","",'S.D.PASTE SHEET'!T1971)</f>
        <v/>
      </c>
      <c s="72" t="str">
        <f>IF('S.D.PASTE SHEET'!U1971="","",'S.D.PASTE SHEET'!U1971)</f>
        <v/>
      </c>
      <c s="72" t="str">
        <f>IF('S.D.PASTE SHEET'!V1971="","",'S.D.PASTE SHEET'!V1971)</f>
        <v/>
      </c>
      <c s="72" t="str">
        <f>IF('S.D.PASTE SHEET'!W1971="","",'S.D.PASTE SHEET'!W1971)</f>
        <v/>
      </c>
      <c s="72" t="str">
        <f>IF('S.D.PASTE SHEET'!X1971="","",'S.D.PASTE SHEET'!X1971)</f>
        <v/>
      </c>
      <c s="72" t="str">
        <f>IF('S.D.PASTE SHEET'!Y1971="","",'S.D.PASTE SHEET'!Y1971)</f>
        <v/>
      </c>
      <c s="72" t="str">
        <f>IF('S.D.PASTE SHEET'!Z1971="","",'S.D.PASTE SHEET'!Z1971)</f>
        <v/>
      </c>
      <c s="72" t="str">
        <f>IF('S.D.PASTE SHEET'!AA1971="","",'S.D.PASTE SHEET'!AA1971)</f>
        <v/>
      </c>
      <c s="72" t="str">
        <f>IF('S.D.PASTE SHEET'!AB1971="","",'S.D.PASTE SHEET'!AB1971)</f>
        <v/>
      </c>
      <c s="72" t="str">
        <f>IF('S.D.PASTE SHEET'!AC1971="","",'S.D.PASTE SHEET'!AC1971)</f>
        <v/>
      </c>
      <c s="72" t="str">
        <f>IF('S.D.PASTE SHEET'!AD1971="","",'S.D.PASTE SHEET'!AD1971)</f>
        <v/>
      </c>
      <c s="74"/>
      <c s="70" t="str">
        <f>IF(AK1971="","",IF(AK1971&gt;0,COUNT($AG$2:AG1971),""))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IF(BC1971="","",IF(BC1971&gt;0,COUNT($AY$2:AY1971),""))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2" spans="1:157" ht="15.75" customHeight="1">
      <c r="A1972" s="72" t="str">
        <f>IF('S.D.PASTE SHEET'!A1972="","",'S.D.PASTE SHEET'!A1972)</f>
        <v/>
      </c>
      <c s="72" t="str">
        <f>IF('S.D.PASTE SHEET'!B1972="","",'S.D.PASTE SHEET'!B1972)</f>
        <v/>
      </c>
      <c s="72" t="str">
        <f>IF('S.D.PASTE SHEET'!C1972="","",'S.D.PASTE SHEET'!C1972)</f>
        <v/>
      </c>
      <c s="73" t="str">
        <f>IF('S.D.PASTE SHEET'!D1972="","",'S.D.PASTE SHEET'!D1972)</f>
        <v/>
      </c>
      <c s="72" t="str">
        <f>IF('S.D.PASTE SHEET'!E1972="","",UPPER('S.D.PASTE SHEET'!E1972))</f>
        <v/>
      </c>
      <c s="72" t="str">
        <f>IF('S.D.PASTE SHEET'!F1972="","",'S.D.PASTE SHEET'!F1972)</f>
        <v/>
      </c>
      <c s="72" t="str">
        <f>IF('S.D.PASTE SHEET'!G1972="","",UPPER('S.D.PASTE SHEET'!G1972))</f>
        <v/>
      </c>
      <c s="72" t="str">
        <f>IF('S.D.PASTE SHEET'!H1972="","",UPPER('S.D.PASTE SHEET'!H1972))</f>
        <v/>
      </c>
      <c s="72" t="str">
        <f>IF('S.D.PASTE SHEET'!I1972="","",'S.D.PASTE SHEET'!I1972)</f>
        <v/>
      </c>
      <c s="73" t="str">
        <f>IF('S.D.PASTE SHEET'!J1972="","",'S.D.PASTE SHEET'!J1972)</f>
        <v/>
      </c>
      <c s="72" t="str">
        <f>IF('S.D.PASTE SHEET'!K1972="","",'S.D.PASTE SHEET'!K1972)</f>
        <v/>
      </c>
      <c s="72" t="str">
        <f>IF('S.D.PASTE SHEET'!L1972="","",'S.D.PASTE SHEET'!L1972)</f>
        <v/>
      </c>
      <c s="72" t="str">
        <f>IF('S.D.PASTE SHEET'!M1972="","",'S.D.PASTE SHEET'!M1972)</f>
        <v/>
      </c>
      <c s="72" t="str">
        <f>IF('S.D.PASTE SHEET'!N1972="","",'S.D.PASTE SHEET'!N1972)</f>
        <v/>
      </c>
      <c s="72" t="str">
        <f>IF('S.D.PASTE SHEET'!O1972="","",'S.D.PASTE SHEET'!O1972)</f>
        <v/>
      </c>
      <c s="72" t="str">
        <f>IF('S.D.PASTE SHEET'!P1972="","",'S.D.PASTE SHEET'!P1972)</f>
        <v/>
      </c>
      <c s="72" t="str">
        <f>IF('S.D.PASTE SHEET'!Q1972="","",'S.D.PASTE SHEET'!Q1972)</f>
        <v/>
      </c>
      <c s="72" t="str">
        <f>IF('S.D.PASTE SHEET'!R1972="","",'S.D.PASTE SHEET'!R1972)</f>
        <v/>
      </c>
      <c s="72" t="str">
        <f>IF('S.D.PASTE SHEET'!S1972="","",'S.D.PASTE SHEET'!S1972)</f>
        <v/>
      </c>
      <c s="72" t="str">
        <f>IF('S.D.PASTE SHEET'!T1972="","",'S.D.PASTE SHEET'!T1972)</f>
        <v/>
      </c>
      <c s="72" t="str">
        <f>IF('S.D.PASTE SHEET'!U1972="","",'S.D.PASTE SHEET'!U1972)</f>
        <v/>
      </c>
      <c s="72" t="str">
        <f>IF('S.D.PASTE SHEET'!V1972="","",'S.D.PASTE SHEET'!V1972)</f>
        <v/>
      </c>
      <c s="72" t="str">
        <f>IF('S.D.PASTE SHEET'!W1972="","",'S.D.PASTE SHEET'!W1972)</f>
        <v/>
      </c>
      <c s="72" t="str">
        <f>IF('S.D.PASTE SHEET'!X1972="","",'S.D.PASTE SHEET'!X1972)</f>
        <v/>
      </c>
      <c s="72" t="str">
        <f>IF('S.D.PASTE SHEET'!Y1972="","",'S.D.PASTE SHEET'!Y1972)</f>
        <v/>
      </c>
      <c s="72" t="str">
        <f>IF('S.D.PASTE SHEET'!Z1972="","",'S.D.PASTE SHEET'!Z1972)</f>
        <v/>
      </c>
      <c s="72" t="str">
        <f>IF('S.D.PASTE SHEET'!AA1972="","",'S.D.PASTE SHEET'!AA1972)</f>
        <v/>
      </c>
      <c s="72" t="str">
        <f>IF('S.D.PASTE SHEET'!AB1972="","",'S.D.PASTE SHEET'!AB1972)</f>
        <v/>
      </c>
      <c s="72" t="str">
        <f>IF('S.D.PASTE SHEET'!AC1972="","",'S.D.PASTE SHEET'!AC1972)</f>
        <v/>
      </c>
      <c s="72" t="str">
        <f>IF('S.D.PASTE SHEET'!AD1972="","",'S.D.PASTE SHEET'!AD1972)</f>
        <v/>
      </c>
      <c s="74"/>
      <c s="70" t="str">
        <f>IF(AK1972="","",IF(AK1972&gt;0,COUNT($AG$2:AG1972),""))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IF(BC1972="","",IF(BC1972&gt;0,COUNT($AY$2:AY1972),""))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3" spans="1:157" ht="15.75" customHeight="1">
      <c r="A1973" s="72" t="str">
        <f>IF('S.D.PASTE SHEET'!A1973="","",'S.D.PASTE SHEET'!A1973)</f>
        <v/>
      </c>
      <c s="72" t="str">
        <f>IF('S.D.PASTE SHEET'!B1973="","",'S.D.PASTE SHEET'!B1973)</f>
        <v/>
      </c>
      <c s="72" t="str">
        <f>IF('S.D.PASTE SHEET'!C1973="","",'S.D.PASTE SHEET'!C1973)</f>
        <v/>
      </c>
      <c s="73" t="str">
        <f>IF('S.D.PASTE SHEET'!D1973="","",'S.D.PASTE SHEET'!D1973)</f>
        <v/>
      </c>
      <c s="72" t="str">
        <f>IF('S.D.PASTE SHEET'!E1973="","",UPPER('S.D.PASTE SHEET'!E1973))</f>
        <v/>
      </c>
      <c s="72" t="str">
        <f>IF('S.D.PASTE SHEET'!F1973="","",'S.D.PASTE SHEET'!F1973)</f>
        <v/>
      </c>
      <c s="72" t="str">
        <f>IF('S.D.PASTE SHEET'!G1973="","",UPPER('S.D.PASTE SHEET'!G1973))</f>
        <v/>
      </c>
      <c s="72" t="str">
        <f>IF('S.D.PASTE SHEET'!H1973="","",UPPER('S.D.PASTE SHEET'!H1973))</f>
        <v/>
      </c>
      <c s="72" t="str">
        <f>IF('S.D.PASTE SHEET'!I1973="","",'S.D.PASTE SHEET'!I1973)</f>
        <v/>
      </c>
      <c s="73" t="str">
        <f>IF('S.D.PASTE SHEET'!J1973="","",'S.D.PASTE SHEET'!J1973)</f>
        <v/>
      </c>
      <c s="72" t="str">
        <f>IF('S.D.PASTE SHEET'!K1973="","",'S.D.PASTE SHEET'!K1973)</f>
        <v/>
      </c>
      <c s="72" t="str">
        <f>IF('S.D.PASTE SHEET'!L1973="","",'S.D.PASTE SHEET'!L1973)</f>
        <v/>
      </c>
      <c s="72" t="str">
        <f>IF('S.D.PASTE SHEET'!M1973="","",'S.D.PASTE SHEET'!M1973)</f>
        <v/>
      </c>
      <c s="72" t="str">
        <f>IF('S.D.PASTE SHEET'!N1973="","",'S.D.PASTE SHEET'!N1973)</f>
        <v/>
      </c>
      <c s="72" t="str">
        <f>IF('S.D.PASTE SHEET'!O1973="","",'S.D.PASTE SHEET'!O1973)</f>
        <v/>
      </c>
      <c s="72" t="str">
        <f>IF('S.D.PASTE SHEET'!P1973="","",'S.D.PASTE SHEET'!P1973)</f>
        <v/>
      </c>
      <c s="72" t="str">
        <f>IF('S.D.PASTE SHEET'!Q1973="","",'S.D.PASTE SHEET'!Q1973)</f>
        <v/>
      </c>
      <c s="72" t="str">
        <f>IF('S.D.PASTE SHEET'!R1973="","",'S.D.PASTE SHEET'!R1973)</f>
        <v/>
      </c>
      <c s="72" t="str">
        <f>IF('S.D.PASTE SHEET'!S1973="","",'S.D.PASTE SHEET'!S1973)</f>
        <v/>
      </c>
      <c s="72" t="str">
        <f>IF('S.D.PASTE SHEET'!T1973="","",'S.D.PASTE SHEET'!T1973)</f>
        <v/>
      </c>
      <c s="72" t="str">
        <f>IF('S.D.PASTE SHEET'!U1973="","",'S.D.PASTE SHEET'!U1973)</f>
        <v/>
      </c>
      <c s="72" t="str">
        <f>IF('S.D.PASTE SHEET'!V1973="","",'S.D.PASTE SHEET'!V1973)</f>
        <v/>
      </c>
      <c s="72" t="str">
        <f>IF('S.D.PASTE SHEET'!W1973="","",'S.D.PASTE SHEET'!W1973)</f>
        <v/>
      </c>
      <c s="72" t="str">
        <f>IF('S.D.PASTE SHEET'!X1973="","",'S.D.PASTE SHEET'!X1973)</f>
        <v/>
      </c>
      <c s="72" t="str">
        <f>IF('S.D.PASTE SHEET'!Y1973="","",'S.D.PASTE SHEET'!Y1973)</f>
        <v/>
      </c>
      <c s="72" t="str">
        <f>IF('S.D.PASTE SHEET'!Z1973="","",'S.D.PASTE SHEET'!Z1973)</f>
        <v/>
      </c>
      <c s="72" t="str">
        <f>IF('S.D.PASTE SHEET'!AA1973="","",'S.D.PASTE SHEET'!AA1973)</f>
        <v/>
      </c>
      <c s="72" t="str">
        <f>IF('S.D.PASTE SHEET'!AB1973="","",'S.D.PASTE SHEET'!AB1973)</f>
        <v/>
      </c>
      <c s="72" t="str">
        <f>IF('S.D.PASTE SHEET'!AC1973="","",'S.D.PASTE SHEET'!AC1973)</f>
        <v/>
      </c>
      <c s="72" t="str">
        <f>IF('S.D.PASTE SHEET'!AD1973="","",'S.D.PASTE SHEET'!AD1973)</f>
        <v/>
      </c>
      <c s="74"/>
      <c s="70" t="str">
        <f>IF(AK1973="","",IF(AK1973&gt;0,COUNT($AG$2:AG1973),""))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IF(BC1973="","",IF(BC1973&gt;0,COUNT($AY$2:AY1973),""))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4" spans="1:157" ht="15.75" customHeight="1">
      <c r="A1974" s="72" t="str">
        <f>IF('S.D.PASTE SHEET'!A1974="","",'S.D.PASTE SHEET'!A1974)</f>
        <v/>
      </c>
      <c s="72" t="str">
        <f>IF('S.D.PASTE SHEET'!B1974="","",'S.D.PASTE SHEET'!B1974)</f>
        <v/>
      </c>
      <c s="72" t="str">
        <f>IF('S.D.PASTE SHEET'!C1974="","",'S.D.PASTE SHEET'!C1974)</f>
        <v/>
      </c>
      <c s="73" t="str">
        <f>IF('S.D.PASTE SHEET'!D1974="","",'S.D.PASTE SHEET'!D1974)</f>
        <v/>
      </c>
      <c s="72" t="str">
        <f>IF('S.D.PASTE SHEET'!E1974="","",UPPER('S.D.PASTE SHEET'!E1974))</f>
        <v/>
      </c>
      <c s="72" t="str">
        <f>IF('S.D.PASTE SHEET'!F1974="","",'S.D.PASTE SHEET'!F1974)</f>
        <v/>
      </c>
      <c s="72" t="str">
        <f>IF('S.D.PASTE SHEET'!G1974="","",UPPER('S.D.PASTE SHEET'!G1974))</f>
        <v/>
      </c>
      <c s="72" t="str">
        <f>IF('S.D.PASTE SHEET'!H1974="","",UPPER('S.D.PASTE SHEET'!H1974))</f>
        <v/>
      </c>
      <c s="72" t="str">
        <f>IF('S.D.PASTE SHEET'!I1974="","",'S.D.PASTE SHEET'!I1974)</f>
        <v/>
      </c>
      <c s="73" t="str">
        <f>IF('S.D.PASTE SHEET'!J1974="","",'S.D.PASTE SHEET'!J1974)</f>
        <v/>
      </c>
      <c s="72" t="str">
        <f>IF('S.D.PASTE SHEET'!K1974="","",'S.D.PASTE SHEET'!K1974)</f>
        <v/>
      </c>
      <c s="72" t="str">
        <f>IF('S.D.PASTE SHEET'!L1974="","",'S.D.PASTE SHEET'!L1974)</f>
        <v/>
      </c>
      <c s="72" t="str">
        <f>IF('S.D.PASTE SHEET'!M1974="","",'S.D.PASTE SHEET'!M1974)</f>
        <v/>
      </c>
      <c s="72" t="str">
        <f>IF('S.D.PASTE SHEET'!N1974="","",'S.D.PASTE SHEET'!N1974)</f>
        <v/>
      </c>
      <c s="72" t="str">
        <f>IF('S.D.PASTE SHEET'!O1974="","",'S.D.PASTE SHEET'!O1974)</f>
        <v/>
      </c>
      <c s="72" t="str">
        <f>IF('S.D.PASTE SHEET'!P1974="","",'S.D.PASTE SHEET'!P1974)</f>
        <v/>
      </c>
      <c s="72" t="str">
        <f>IF('S.D.PASTE SHEET'!Q1974="","",'S.D.PASTE SHEET'!Q1974)</f>
        <v/>
      </c>
      <c s="72" t="str">
        <f>IF('S.D.PASTE SHEET'!R1974="","",'S.D.PASTE SHEET'!R1974)</f>
        <v/>
      </c>
      <c s="72" t="str">
        <f>IF('S.D.PASTE SHEET'!S1974="","",'S.D.PASTE SHEET'!S1974)</f>
        <v/>
      </c>
      <c s="72" t="str">
        <f>IF('S.D.PASTE SHEET'!T1974="","",'S.D.PASTE SHEET'!T1974)</f>
        <v/>
      </c>
      <c s="72" t="str">
        <f>IF('S.D.PASTE SHEET'!U1974="","",'S.D.PASTE SHEET'!U1974)</f>
        <v/>
      </c>
      <c s="72" t="str">
        <f>IF('S.D.PASTE SHEET'!V1974="","",'S.D.PASTE SHEET'!V1974)</f>
        <v/>
      </c>
      <c s="72" t="str">
        <f>IF('S.D.PASTE SHEET'!W1974="","",'S.D.PASTE SHEET'!W1974)</f>
        <v/>
      </c>
      <c s="72" t="str">
        <f>IF('S.D.PASTE SHEET'!X1974="","",'S.D.PASTE SHEET'!X1974)</f>
        <v/>
      </c>
      <c s="72" t="str">
        <f>IF('S.D.PASTE SHEET'!Y1974="","",'S.D.PASTE SHEET'!Y1974)</f>
        <v/>
      </c>
      <c s="72" t="str">
        <f>IF('S.D.PASTE SHEET'!Z1974="","",'S.D.PASTE SHEET'!Z1974)</f>
        <v/>
      </c>
      <c s="72" t="str">
        <f>IF('S.D.PASTE SHEET'!AA1974="","",'S.D.PASTE SHEET'!AA1974)</f>
        <v/>
      </c>
      <c s="72" t="str">
        <f>IF('S.D.PASTE SHEET'!AB1974="","",'S.D.PASTE SHEET'!AB1974)</f>
        <v/>
      </c>
      <c s="72" t="str">
        <f>IF('S.D.PASTE SHEET'!AC1974="","",'S.D.PASTE SHEET'!AC1974)</f>
        <v/>
      </c>
      <c s="72" t="str">
        <f>IF('S.D.PASTE SHEET'!AD1974="","",'S.D.PASTE SHEET'!AD1974)</f>
        <v/>
      </c>
      <c s="74"/>
      <c s="70" t="str">
        <f>IF(AK1974="","",IF(AK1974&gt;0,COUNT($AG$2:AG1974),""))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IF(BC1974="","",IF(BC1974&gt;0,COUNT($AY$2:AY1974),""))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5" spans="1:157" ht="15.75" customHeight="1">
      <c r="A1975" s="72" t="str">
        <f>IF('S.D.PASTE SHEET'!A1975="","",'S.D.PASTE SHEET'!A1975)</f>
        <v/>
      </c>
      <c s="72" t="str">
        <f>IF('S.D.PASTE SHEET'!B1975="","",'S.D.PASTE SHEET'!B1975)</f>
        <v/>
      </c>
      <c s="72" t="str">
        <f>IF('S.D.PASTE SHEET'!C1975="","",'S.D.PASTE SHEET'!C1975)</f>
        <v/>
      </c>
      <c s="73" t="str">
        <f>IF('S.D.PASTE SHEET'!D1975="","",'S.D.PASTE SHEET'!D1975)</f>
        <v/>
      </c>
      <c s="72" t="str">
        <f>IF('S.D.PASTE SHEET'!E1975="","",UPPER('S.D.PASTE SHEET'!E1975))</f>
        <v/>
      </c>
      <c s="72" t="str">
        <f>IF('S.D.PASTE SHEET'!F1975="","",'S.D.PASTE SHEET'!F1975)</f>
        <v/>
      </c>
      <c s="72" t="str">
        <f>IF('S.D.PASTE SHEET'!G1975="","",UPPER('S.D.PASTE SHEET'!G1975))</f>
        <v/>
      </c>
      <c s="72" t="str">
        <f>IF('S.D.PASTE SHEET'!H1975="","",UPPER('S.D.PASTE SHEET'!H1975))</f>
        <v/>
      </c>
      <c s="72" t="str">
        <f>IF('S.D.PASTE SHEET'!I1975="","",'S.D.PASTE SHEET'!I1975)</f>
        <v/>
      </c>
      <c s="73" t="str">
        <f>IF('S.D.PASTE SHEET'!J1975="","",'S.D.PASTE SHEET'!J1975)</f>
        <v/>
      </c>
      <c s="72" t="str">
        <f>IF('S.D.PASTE SHEET'!K1975="","",'S.D.PASTE SHEET'!K1975)</f>
        <v/>
      </c>
      <c s="72" t="str">
        <f>IF('S.D.PASTE SHEET'!L1975="","",'S.D.PASTE SHEET'!L1975)</f>
        <v/>
      </c>
      <c s="72" t="str">
        <f>IF('S.D.PASTE SHEET'!M1975="","",'S.D.PASTE SHEET'!M1975)</f>
        <v/>
      </c>
      <c s="72" t="str">
        <f>IF('S.D.PASTE SHEET'!N1975="","",'S.D.PASTE SHEET'!N1975)</f>
        <v/>
      </c>
      <c s="72" t="str">
        <f>IF('S.D.PASTE SHEET'!O1975="","",'S.D.PASTE SHEET'!O1975)</f>
        <v/>
      </c>
      <c s="72" t="str">
        <f>IF('S.D.PASTE SHEET'!P1975="","",'S.D.PASTE SHEET'!P1975)</f>
        <v/>
      </c>
      <c s="72" t="str">
        <f>IF('S.D.PASTE SHEET'!Q1975="","",'S.D.PASTE SHEET'!Q1975)</f>
        <v/>
      </c>
      <c s="72" t="str">
        <f>IF('S.D.PASTE SHEET'!R1975="","",'S.D.PASTE SHEET'!R1975)</f>
        <v/>
      </c>
      <c s="72" t="str">
        <f>IF('S.D.PASTE SHEET'!S1975="","",'S.D.PASTE SHEET'!S1975)</f>
        <v/>
      </c>
      <c s="72" t="str">
        <f>IF('S.D.PASTE SHEET'!T1975="","",'S.D.PASTE SHEET'!T1975)</f>
        <v/>
      </c>
      <c s="72" t="str">
        <f>IF('S.D.PASTE SHEET'!U1975="","",'S.D.PASTE SHEET'!U1975)</f>
        <v/>
      </c>
      <c s="72" t="str">
        <f>IF('S.D.PASTE SHEET'!V1975="","",'S.D.PASTE SHEET'!V1975)</f>
        <v/>
      </c>
      <c s="72" t="str">
        <f>IF('S.D.PASTE SHEET'!W1975="","",'S.D.PASTE SHEET'!W1975)</f>
        <v/>
      </c>
      <c s="72" t="str">
        <f>IF('S.D.PASTE SHEET'!X1975="","",'S.D.PASTE SHEET'!X1975)</f>
        <v/>
      </c>
      <c s="72" t="str">
        <f>IF('S.D.PASTE SHEET'!Y1975="","",'S.D.PASTE SHEET'!Y1975)</f>
        <v/>
      </c>
      <c s="72" t="str">
        <f>IF('S.D.PASTE SHEET'!Z1975="","",'S.D.PASTE SHEET'!Z1975)</f>
        <v/>
      </c>
      <c s="72" t="str">
        <f>IF('S.D.PASTE SHEET'!AA1975="","",'S.D.PASTE SHEET'!AA1975)</f>
        <v/>
      </c>
      <c s="72" t="str">
        <f>IF('S.D.PASTE SHEET'!AB1975="","",'S.D.PASTE SHEET'!AB1975)</f>
        <v/>
      </c>
      <c s="72" t="str">
        <f>IF('S.D.PASTE SHEET'!AC1975="","",'S.D.PASTE SHEET'!AC1975)</f>
        <v/>
      </c>
      <c s="72" t="str">
        <f>IF('S.D.PASTE SHEET'!AD1975="","",'S.D.PASTE SHEET'!AD1975)</f>
        <v/>
      </c>
      <c s="74"/>
      <c s="70" t="str">
        <f>IF(AK1975="","",IF(AK1975&gt;0,COUNT($AG$2:AG1975),""))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IF(BC1975="","",IF(BC1975&gt;0,COUNT($AY$2:AY1975),""))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6" spans="1:157" ht="15.75" customHeight="1">
      <c r="A1976" s="72" t="str">
        <f>IF('S.D.PASTE SHEET'!A1976="","",'S.D.PASTE SHEET'!A1976)</f>
        <v/>
      </c>
      <c s="72" t="str">
        <f>IF('S.D.PASTE SHEET'!B1976="","",'S.D.PASTE SHEET'!B1976)</f>
        <v/>
      </c>
      <c s="72" t="str">
        <f>IF('S.D.PASTE SHEET'!C1976="","",'S.D.PASTE SHEET'!C1976)</f>
        <v/>
      </c>
      <c s="73" t="str">
        <f>IF('S.D.PASTE SHEET'!D1976="","",'S.D.PASTE SHEET'!D1976)</f>
        <v/>
      </c>
      <c s="72" t="str">
        <f>IF('S.D.PASTE SHEET'!E1976="","",UPPER('S.D.PASTE SHEET'!E1976))</f>
        <v/>
      </c>
      <c s="72" t="str">
        <f>IF('S.D.PASTE SHEET'!F1976="","",'S.D.PASTE SHEET'!F1976)</f>
        <v/>
      </c>
      <c s="72" t="str">
        <f>IF('S.D.PASTE SHEET'!G1976="","",UPPER('S.D.PASTE SHEET'!G1976))</f>
        <v/>
      </c>
      <c s="72" t="str">
        <f>IF('S.D.PASTE SHEET'!H1976="","",UPPER('S.D.PASTE SHEET'!H1976))</f>
        <v/>
      </c>
      <c s="72" t="str">
        <f>IF('S.D.PASTE SHEET'!I1976="","",'S.D.PASTE SHEET'!I1976)</f>
        <v/>
      </c>
      <c s="73" t="str">
        <f>IF('S.D.PASTE SHEET'!J1976="","",'S.D.PASTE SHEET'!J1976)</f>
        <v/>
      </c>
      <c s="72" t="str">
        <f>IF('S.D.PASTE SHEET'!K1976="","",'S.D.PASTE SHEET'!K1976)</f>
        <v/>
      </c>
      <c s="72" t="str">
        <f>IF('S.D.PASTE SHEET'!L1976="","",'S.D.PASTE SHEET'!L1976)</f>
        <v/>
      </c>
      <c s="72" t="str">
        <f>IF('S.D.PASTE SHEET'!M1976="","",'S.D.PASTE SHEET'!M1976)</f>
        <v/>
      </c>
      <c s="72" t="str">
        <f>IF('S.D.PASTE SHEET'!N1976="","",'S.D.PASTE SHEET'!N1976)</f>
        <v/>
      </c>
      <c s="72" t="str">
        <f>IF('S.D.PASTE SHEET'!O1976="","",'S.D.PASTE SHEET'!O1976)</f>
        <v/>
      </c>
      <c s="72" t="str">
        <f>IF('S.D.PASTE SHEET'!P1976="","",'S.D.PASTE SHEET'!P1976)</f>
        <v/>
      </c>
      <c s="72" t="str">
        <f>IF('S.D.PASTE SHEET'!Q1976="","",'S.D.PASTE SHEET'!Q1976)</f>
        <v/>
      </c>
      <c s="72" t="str">
        <f>IF('S.D.PASTE SHEET'!R1976="","",'S.D.PASTE SHEET'!R1976)</f>
        <v/>
      </c>
      <c s="72" t="str">
        <f>IF('S.D.PASTE SHEET'!S1976="","",'S.D.PASTE SHEET'!S1976)</f>
        <v/>
      </c>
      <c s="72" t="str">
        <f>IF('S.D.PASTE SHEET'!T1976="","",'S.D.PASTE SHEET'!T1976)</f>
        <v/>
      </c>
      <c s="72" t="str">
        <f>IF('S.D.PASTE SHEET'!U1976="","",'S.D.PASTE SHEET'!U1976)</f>
        <v/>
      </c>
      <c s="72" t="str">
        <f>IF('S.D.PASTE SHEET'!V1976="","",'S.D.PASTE SHEET'!V1976)</f>
        <v/>
      </c>
      <c s="72" t="str">
        <f>IF('S.D.PASTE SHEET'!W1976="","",'S.D.PASTE SHEET'!W1976)</f>
        <v/>
      </c>
      <c s="72" t="str">
        <f>IF('S.D.PASTE SHEET'!X1976="","",'S.D.PASTE SHEET'!X1976)</f>
        <v/>
      </c>
      <c s="72" t="str">
        <f>IF('S.D.PASTE SHEET'!Y1976="","",'S.D.PASTE SHEET'!Y1976)</f>
        <v/>
      </c>
      <c s="72" t="str">
        <f>IF('S.D.PASTE SHEET'!Z1976="","",'S.D.PASTE SHEET'!Z1976)</f>
        <v/>
      </c>
      <c s="72" t="str">
        <f>IF('S.D.PASTE SHEET'!AA1976="","",'S.D.PASTE SHEET'!AA1976)</f>
        <v/>
      </c>
      <c s="72" t="str">
        <f>IF('S.D.PASTE SHEET'!AB1976="","",'S.D.PASTE SHEET'!AB1976)</f>
        <v/>
      </c>
      <c s="72" t="str">
        <f>IF('S.D.PASTE SHEET'!AC1976="","",'S.D.PASTE SHEET'!AC1976)</f>
        <v/>
      </c>
      <c s="72" t="str">
        <f>IF('S.D.PASTE SHEET'!AD1976="","",'S.D.PASTE SHEET'!AD1976)</f>
        <v/>
      </c>
      <c s="74"/>
      <c s="70" t="str">
        <f>IF(AK1976="","",IF(AK1976&gt;0,COUNT($AG$2:AG1976),""))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IF(BC1976="","",IF(BC1976&gt;0,COUNT($AY$2:AY1976),""))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7" spans="1:157" ht="15.75" customHeight="1">
      <c r="A1977" s="72" t="str">
        <f>IF('S.D.PASTE SHEET'!A1977="","",'S.D.PASTE SHEET'!A1977)</f>
        <v/>
      </c>
      <c s="72" t="str">
        <f>IF('S.D.PASTE SHEET'!B1977="","",'S.D.PASTE SHEET'!B1977)</f>
        <v/>
      </c>
      <c s="72" t="str">
        <f>IF('S.D.PASTE SHEET'!C1977="","",'S.D.PASTE SHEET'!C1977)</f>
        <v/>
      </c>
      <c s="73" t="str">
        <f>IF('S.D.PASTE SHEET'!D1977="","",'S.D.PASTE SHEET'!D1977)</f>
        <v/>
      </c>
      <c s="72" t="str">
        <f>IF('S.D.PASTE SHEET'!E1977="","",UPPER('S.D.PASTE SHEET'!E1977))</f>
        <v/>
      </c>
      <c s="72" t="str">
        <f>IF('S.D.PASTE SHEET'!F1977="","",'S.D.PASTE SHEET'!F1977)</f>
        <v/>
      </c>
      <c s="72" t="str">
        <f>IF('S.D.PASTE SHEET'!G1977="","",UPPER('S.D.PASTE SHEET'!G1977))</f>
        <v/>
      </c>
      <c s="72" t="str">
        <f>IF('S.D.PASTE SHEET'!H1977="","",UPPER('S.D.PASTE SHEET'!H1977))</f>
        <v/>
      </c>
      <c s="72" t="str">
        <f>IF('S.D.PASTE SHEET'!I1977="","",'S.D.PASTE SHEET'!I1977)</f>
        <v/>
      </c>
      <c s="73" t="str">
        <f>IF('S.D.PASTE SHEET'!J1977="","",'S.D.PASTE SHEET'!J1977)</f>
        <v/>
      </c>
      <c s="72" t="str">
        <f>IF('S.D.PASTE SHEET'!K1977="","",'S.D.PASTE SHEET'!K1977)</f>
        <v/>
      </c>
      <c s="72" t="str">
        <f>IF('S.D.PASTE SHEET'!L1977="","",'S.D.PASTE SHEET'!L1977)</f>
        <v/>
      </c>
      <c s="72" t="str">
        <f>IF('S.D.PASTE SHEET'!M1977="","",'S.D.PASTE SHEET'!M1977)</f>
        <v/>
      </c>
      <c s="72" t="str">
        <f>IF('S.D.PASTE SHEET'!N1977="","",'S.D.PASTE SHEET'!N1977)</f>
        <v/>
      </c>
      <c s="72" t="str">
        <f>IF('S.D.PASTE SHEET'!O1977="","",'S.D.PASTE SHEET'!O1977)</f>
        <v/>
      </c>
      <c s="72" t="str">
        <f>IF('S.D.PASTE SHEET'!P1977="","",'S.D.PASTE SHEET'!P1977)</f>
        <v/>
      </c>
      <c s="72" t="str">
        <f>IF('S.D.PASTE SHEET'!Q1977="","",'S.D.PASTE SHEET'!Q1977)</f>
        <v/>
      </c>
      <c s="72" t="str">
        <f>IF('S.D.PASTE SHEET'!R1977="","",'S.D.PASTE SHEET'!R1977)</f>
        <v/>
      </c>
      <c s="72" t="str">
        <f>IF('S.D.PASTE SHEET'!S1977="","",'S.D.PASTE SHEET'!S1977)</f>
        <v/>
      </c>
      <c s="72" t="str">
        <f>IF('S.D.PASTE SHEET'!T1977="","",'S.D.PASTE SHEET'!T1977)</f>
        <v/>
      </c>
      <c s="72" t="str">
        <f>IF('S.D.PASTE SHEET'!U1977="","",'S.D.PASTE SHEET'!U1977)</f>
        <v/>
      </c>
      <c s="72" t="str">
        <f>IF('S.D.PASTE SHEET'!V1977="","",'S.D.PASTE SHEET'!V1977)</f>
        <v/>
      </c>
      <c s="72" t="str">
        <f>IF('S.D.PASTE SHEET'!W1977="","",'S.D.PASTE SHEET'!W1977)</f>
        <v/>
      </c>
      <c s="72" t="str">
        <f>IF('S.D.PASTE SHEET'!X1977="","",'S.D.PASTE SHEET'!X1977)</f>
        <v/>
      </c>
      <c s="72" t="str">
        <f>IF('S.D.PASTE SHEET'!Y1977="","",'S.D.PASTE SHEET'!Y1977)</f>
        <v/>
      </c>
      <c s="72" t="str">
        <f>IF('S.D.PASTE SHEET'!Z1977="","",'S.D.PASTE SHEET'!Z1977)</f>
        <v/>
      </c>
      <c s="72" t="str">
        <f>IF('S.D.PASTE SHEET'!AA1977="","",'S.D.PASTE SHEET'!AA1977)</f>
        <v/>
      </c>
      <c s="72" t="str">
        <f>IF('S.D.PASTE SHEET'!AB1977="","",'S.D.PASTE SHEET'!AB1977)</f>
        <v/>
      </c>
      <c s="72" t="str">
        <f>IF('S.D.PASTE SHEET'!AC1977="","",'S.D.PASTE SHEET'!AC1977)</f>
        <v/>
      </c>
      <c s="72" t="str">
        <f>IF('S.D.PASTE SHEET'!AD1977="","",'S.D.PASTE SHEET'!AD1977)</f>
        <v/>
      </c>
      <c s="74"/>
      <c s="70" t="str">
        <f>IF(AK1977="","",IF(AK1977&gt;0,COUNT($AG$2:AG1977),""))</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IF(BC1977="","",IF(BC1977&gt;0,COUNT($AY$2:AY1977),""))</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8" spans="1:157" ht="15.75" customHeight="1">
      <c r="A1978" s="72" t="str">
        <f>IF('S.D.PASTE SHEET'!A1978="","",'S.D.PASTE SHEET'!A1978)</f>
        <v/>
      </c>
      <c s="72" t="str">
        <f>IF('S.D.PASTE SHEET'!B1978="","",'S.D.PASTE SHEET'!B1978)</f>
        <v/>
      </c>
      <c s="72" t="str">
        <f>IF('S.D.PASTE SHEET'!C1978="","",'S.D.PASTE SHEET'!C1978)</f>
        <v/>
      </c>
      <c s="73" t="str">
        <f>IF('S.D.PASTE SHEET'!D1978="","",'S.D.PASTE SHEET'!D1978)</f>
        <v/>
      </c>
      <c s="72" t="str">
        <f>IF('S.D.PASTE SHEET'!E1978="","",UPPER('S.D.PASTE SHEET'!E1978))</f>
        <v/>
      </c>
      <c s="72" t="str">
        <f>IF('S.D.PASTE SHEET'!F1978="","",'S.D.PASTE SHEET'!F1978)</f>
        <v/>
      </c>
      <c s="72" t="str">
        <f>IF('S.D.PASTE SHEET'!G1978="","",UPPER('S.D.PASTE SHEET'!G1978))</f>
        <v/>
      </c>
      <c s="72" t="str">
        <f>IF('S.D.PASTE SHEET'!H1978="","",UPPER('S.D.PASTE SHEET'!H1978))</f>
        <v/>
      </c>
      <c s="72" t="str">
        <f>IF('S.D.PASTE SHEET'!I1978="","",'S.D.PASTE SHEET'!I1978)</f>
        <v/>
      </c>
      <c s="73" t="str">
        <f>IF('S.D.PASTE SHEET'!J1978="","",'S.D.PASTE SHEET'!J1978)</f>
        <v/>
      </c>
      <c s="72" t="str">
        <f>IF('S.D.PASTE SHEET'!K1978="","",'S.D.PASTE SHEET'!K1978)</f>
        <v/>
      </c>
      <c s="72" t="str">
        <f>IF('S.D.PASTE SHEET'!L1978="","",'S.D.PASTE SHEET'!L1978)</f>
        <v/>
      </c>
      <c s="72" t="str">
        <f>IF('S.D.PASTE SHEET'!M1978="","",'S.D.PASTE SHEET'!M1978)</f>
        <v/>
      </c>
      <c s="72" t="str">
        <f>IF('S.D.PASTE SHEET'!N1978="","",'S.D.PASTE SHEET'!N1978)</f>
        <v/>
      </c>
      <c s="72" t="str">
        <f>IF('S.D.PASTE SHEET'!O1978="","",'S.D.PASTE SHEET'!O1978)</f>
        <v/>
      </c>
      <c s="72" t="str">
        <f>IF('S.D.PASTE SHEET'!P1978="","",'S.D.PASTE SHEET'!P1978)</f>
        <v/>
      </c>
      <c s="72" t="str">
        <f>IF('S.D.PASTE SHEET'!Q1978="","",'S.D.PASTE SHEET'!Q1978)</f>
        <v/>
      </c>
      <c s="72" t="str">
        <f>IF('S.D.PASTE SHEET'!R1978="","",'S.D.PASTE SHEET'!R1978)</f>
        <v/>
      </c>
      <c s="72" t="str">
        <f>IF('S.D.PASTE SHEET'!S1978="","",'S.D.PASTE SHEET'!S1978)</f>
        <v/>
      </c>
      <c s="72" t="str">
        <f>IF('S.D.PASTE SHEET'!T1978="","",'S.D.PASTE SHEET'!T1978)</f>
        <v/>
      </c>
      <c s="72" t="str">
        <f>IF('S.D.PASTE SHEET'!U1978="","",'S.D.PASTE SHEET'!U1978)</f>
        <v/>
      </c>
      <c s="72" t="str">
        <f>IF('S.D.PASTE SHEET'!V1978="","",'S.D.PASTE SHEET'!V1978)</f>
        <v/>
      </c>
      <c s="72" t="str">
        <f>IF('S.D.PASTE SHEET'!W1978="","",'S.D.PASTE SHEET'!W1978)</f>
        <v/>
      </c>
      <c s="72" t="str">
        <f>IF('S.D.PASTE SHEET'!X1978="","",'S.D.PASTE SHEET'!X1978)</f>
        <v/>
      </c>
      <c s="72" t="str">
        <f>IF('S.D.PASTE SHEET'!Y1978="","",'S.D.PASTE SHEET'!Y1978)</f>
        <v/>
      </c>
      <c s="72" t="str">
        <f>IF('S.D.PASTE SHEET'!Z1978="","",'S.D.PASTE SHEET'!Z1978)</f>
        <v/>
      </c>
      <c s="72" t="str">
        <f>IF('S.D.PASTE SHEET'!AA1978="","",'S.D.PASTE SHEET'!AA1978)</f>
        <v/>
      </c>
      <c s="72" t="str">
        <f>IF('S.D.PASTE SHEET'!AB1978="","",'S.D.PASTE SHEET'!AB1978)</f>
        <v/>
      </c>
      <c s="72" t="str">
        <f>IF('S.D.PASTE SHEET'!AC1978="","",'S.D.PASTE SHEET'!AC1978)</f>
        <v/>
      </c>
      <c s="72" t="str">
        <f>IF('S.D.PASTE SHEET'!AD1978="","",'S.D.PASTE SHEET'!AD1978)</f>
        <v/>
      </c>
      <c s="74"/>
      <c s="70" t="str">
        <f>IF(AK1978="","",IF(AK1978&gt;0,COUNT($AG$2:AG1978),""))</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IF(BC1978="","",IF(BC1978&gt;0,COUNT($AY$2:AY1978),""))</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79" spans="1:157" ht="15.75" customHeight="1">
      <c r="A1979" s="72" t="str">
        <f>IF('S.D.PASTE SHEET'!A1979="","",'S.D.PASTE SHEET'!A1979)</f>
        <v/>
      </c>
      <c s="72" t="str">
        <f>IF('S.D.PASTE SHEET'!B1979="","",'S.D.PASTE SHEET'!B1979)</f>
        <v/>
      </c>
      <c s="72" t="str">
        <f>IF('S.D.PASTE SHEET'!C1979="","",'S.D.PASTE SHEET'!C1979)</f>
        <v/>
      </c>
      <c s="73" t="str">
        <f>IF('S.D.PASTE SHEET'!D1979="","",'S.D.PASTE SHEET'!D1979)</f>
        <v/>
      </c>
      <c s="72" t="str">
        <f>IF('S.D.PASTE SHEET'!E1979="","",UPPER('S.D.PASTE SHEET'!E1979))</f>
        <v/>
      </c>
      <c s="72" t="str">
        <f>IF('S.D.PASTE SHEET'!F1979="","",'S.D.PASTE SHEET'!F1979)</f>
        <v/>
      </c>
      <c s="72" t="str">
        <f>IF('S.D.PASTE SHEET'!G1979="","",UPPER('S.D.PASTE SHEET'!G1979))</f>
        <v/>
      </c>
      <c s="72" t="str">
        <f>IF('S.D.PASTE SHEET'!H1979="","",UPPER('S.D.PASTE SHEET'!H1979))</f>
        <v/>
      </c>
      <c s="72" t="str">
        <f>IF('S.D.PASTE SHEET'!I1979="","",'S.D.PASTE SHEET'!I1979)</f>
        <v/>
      </c>
      <c s="73" t="str">
        <f>IF('S.D.PASTE SHEET'!J1979="","",'S.D.PASTE SHEET'!J1979)</f>
        <v/>
      </c>
      <c s="72" t="str">
        <f>IF('S.D.PASTE SHEET'!K1979="","",'S.D.PASTE SHEET'!K1979)</f>
        <v/>
      </c>
      <c s="72" t="str">
        <f>IF('S.D.PASTE SHEET'!L1979="","",'S.D.PASTE SHEET'!L1979)</f>
        <v/>
      </c>
      <c s="72" t="str">
        <f>IF('S.D.PASTE SHEET'!M1979="","",'S.D.PASTE SHEET'!M1979)</f>
        <v/>
      </c>
      <c s="72" t="str">
        <f>IF('S.D.PASTE SHEET'!N1979="","",'S.D.PASTE SHEET'!N1979)</f>
        <v/>
      </c>
      <c s="72" t="str">
        <f>IF('S.D.PASTE SHEET'!O1979="","",'S.D.PASTE SHEET'!O1979)</f>
        <v/>
      </c>
      <c s="72" t="str">
        <f>IF('S.D.PASTE SHEET'!P1979="","",'S.D.PASTE SHEET'!P1979)</f>
        <v/>
      </c>
      <c s="72" t="str">
        <f>IF('S.D.PASTE SHEET'!Q1979="","",'S.D.PASTE SHEET'!Q1979)</f>
        <v/>
      </c>
      <c s="72" t="str">
        <f>IF('S.D.PASTE SHEET'!R1979="","",'S.D.PASTE SHEET'!R1979)</f>
        <v/>
      </c>
      <c s="72" t="str">
        <f>IF('S.D.PASTE SHEET'!S1979="","",'S.D.PASTE SHEET'!S1979)</f>
        <v/>
      </c>
      <c s="72" t="str">
        <f>IF('S.D.PASTE SHEET'!T1979="","",'S.D.PASTE SHEET'!T1979)</f>
        <v/>
      </c>
      <c s="72" t="str">
        <f>IF('S.D.PASTE SHEET'!U1979="","",'S.D.PASTE SHEET'!U1979)</f>
        <v/>
      </c>
      <c s="72" t="str">
        <f>IF('S.D.PASTE SHEET'!V1979="","",'S.D.PASTE SHEET'!V1979)</f>
        <v/>
      </c>
      <c s="72" t="str">
        <f>IF('S.D.PASTE SHEET'!W1979="","",'S.D.PASTE SHEET'!W1979)</f>
        <v/>
      </c>
      <c s="72" t="str">
        <f>IF('S.D.PASTE SHEET'!X1979="","",'S.D.PASTE SHEET'!X1979)</f>
        <v/>
      </c>
      <c s="72" t="str">
        <f>IF('S.D.PASTE SHEET'!Y1979="","",'S.D.PASTE SHEET'!Y1979)</f>
        <v/>
      </c>
      <c s="72" t="str">
        <f>IF('S.D.PASTE SHEET'!Z1979="","",'S.D.PASTE SHEET'!Z1979)</f>
        <v/>
      </c>
      <c s="72" t="str">
        <f>IF('S.D.PASTE SHEET'!AA1979="","",'S.D.PASTE SHEET'!AA1979)</f>
        <v/>
      </c>
      <c s="72" t="str">
        <f>IF('S.D.PASTE SHEET'!AB1979="","",'S.D.PASTE SHEET'!AB1979)</f>
        <v/>
      </c>
      <c s="72" t="str">
        <f>IF('S.D.PASTE SHEET'!AC1979="","",'S.D.PASTE SHEET'!AC1979)</f>
        <v/>
      </c>
      <c s="72" t="str">
        <f>IF('S.D.PASTE SHEET'!AD1979="","",'S.D.PASTE SHEET'!AD1979)</f>
        <v/>
      </c>
      <c s="74"/>
      <c s="70" t="str">
        <f>IF(AK1979="","",IF(AK1979&gt;0,COUNT($AG$2:AG1979),""))</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IF(BC1979="","",IF(BC1979&gt;0,COUNT($AY$2:AY1979),""))</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0" spans="1:157" ht="15.75" customHeight="1">
      <c r="A1980" s="72" t="str">
        <f>IF('S.D.PASTE SHEET'!A1980="","",'S.D.PASTE SHEET'!A1980)</f>
        <v/>
      </c>
      <c s="72" t="str">
        <f>IF('S.D.PASTE SHEET'!B1980="","",'S.D.PASTE SHEET'!B1980)</f>
        <v/>
      </c>
      <c s="72" t="str">
        <f>IF('S.D.PASTE SHEET'!C1980="","",'S.D.PASTE SHEET'!C1980)</f>
        <v/>
      </c>
      <c s="73" t="str">
        <f>IF('S.D.PASTE SHEET'!D1980="","",'S.D.PASTE SHEET'!D1980)</f>
        <v/>
      </c>
      <c s="72" t="str">
        <f>IF('S.D.PASTE SHEET'!E1980="","",UPPER('S.D.PASTE SHEET'!E1980))</f>
        <v/>
      </c>
      <c s="72" t="str">
        <f>IF('S.D.PASTE SHEET'!F1980="","",'S.D.PASTE SHEET'!F1980)</f>
        <v/>
      </c>
      <c s="72" t="str">
        <f>IF('S.D.PASTE SHEET'!G1980="","",UPPER('S.D.PASTE SHEET'!G1980))</f>
        <v/>
      </c>
      <c s="72" t="str">
        <f>IF('S.D.PASTE SHEET'!H1980="","",UPPER('S.D.PASTE SHEET'!H1980))</f>
        <v/>
      </c>
      <c s="72" t="str">
        <f>IF('S.D.PASTE SHEET'!I1980="","",'S.D.PASTE SHEET'!I1980)</f>
        <v/>
      </c>
      <c s="73" t="str">
        <f>IF('S.D.PASTE SHEET'!J1980="","",'S.D.PASTE SHEET'!J1980)</f>
        <v/>
      </c>
      <c s="72" t="str">
        <f>IF('S.D.PASTE SHEET'!K1980="","",'S.D.PASTE SHEET'!K1980)</f>
        <v/>
      </c>
      <c s="72" t="str">
        <f>IF('S.D.PASTE SHEET'!L1980="","",'S.D.PASTE SHEET'!L1980)</f>
        <v/>
      </c>
      <c s="72" t="str">
        <f>IF('S.D.PASTE SHEET'!M1980="","",'S.D.PASTE SHEET'!M1980)</f>
        <v/>
      </c>
      <c s="72" t="str">
        <f>IF('S.D.PASTE SHEET'!N1980="","",'S.D.PASTE SHEET'!N1980)</f>
        <v/>
      </c>
      <c s="72" t="str">
        <f>IF('S.D.PASTE SHEET'!O1980="","",'S.D.PASTE SHEET'!O1980)</f>
        <v/>
      </c>
      <c s="72" t="str">
        <f>IF('S.D.PASTE SHEET'!P1980="","",'S.D.PASTE SHEET'!P1980)</f>
        <v/>
      </c>
      <c s="72" t="str">
        <f>IF('S.D.PASTE SHEET'!Q1980="","",'S.D.PASTE SHEET'!Q1980)</f>
        <v/>
      </c>
      <c s="72" t="str">
        <f>IF('S.D.PASTE SHEET'!R1980="","",'S.D.PASTE SHEET'!R1980)</f>
        <v/>
      </c>
      <c s="72" t="str">
        <f>IF('S.D.PASTE SHEET'!S1980="","",'S.D.PASTE SHEET'!S1980)</f>
        <v/>
      </c>
      <c s="72" t="str">
        <f>IF('S.D.PASTE SHEET'!T1980="","",'S.D.PASTE SHEET'!T1980)</f>
        <v/>
      </c>
      <c s="72" t="str">
        <f>IF('S.D.PASTE SHEET'!U1980="","",'S.D.PASTE SHEET'!U1980)</f>
        <v/>
      </c>
      <c s="72" t="str">
        <f>IF('S.D.PASTE SHEET'!V1980="","",'S.D.PASTE SHEET'!V1980)</f>
        <v/>
      </c>
      <c s="72" t="str">
        <f>IF('S.D.PASTE SHEET'!W1980="","",'S.D.PASTE SHEET'!W1980)</f>
        <v/>
      </c>
      <c s="72" t="str">
        <f>IF('S.D.PASTE SHEET'!X1980="","",'S.D.PASTE SHEET'!X1980)</f>
        <v/>
      </c>
      <c s="72" t="str">
        <f>IF('S.D.PASTE SHEET'!Y1980="","",'S.D.PASTE SHEET'!Y1980)</f>
        <v/>
      </c>
      <c s="72" t="str">
        <f>IF('S.D.PASTE SHEET'!Z1980="","",'S.D.PASTE SHEET'!Z1980)</f>
        <v/>
      </c>
      <c s="72" t="str">
        <f>IF('S.D.PASTE SHEET'!AA1980="","",'S.D.PASTE SHEET'!AA1980)</f>
        <v/>
      </c>
      <c s="72" t="str">
        <f>IF('S.D.PASTE SHEET'!AB1980="","",'S.D.PASTE SHEET'!AB1980)</f>
        <v/>
      </c>
      <c s="72" t="str">
        <f>IF('S.D.PASTE SHEET'!AC1980="","",'S.D.PASTE SHEET'!AC1980)</f>
        <v/>
      </c>
      <c s="72" t="str">
        <f>IF('S.D.PASTE SHEET'!AD1980="","",'S.D.PASTE SHEET'!AD1980)</f>
        <v/>
      </c>
      <c s="74"/>
      <c s="70" t="str">
        <f>IF(AK1980="","",IF(AK1980&gt;0,COUNT($AG$2:AG1980),""))</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IF(BC1980="","",IF(BC1980&gt;0,COUNT($AY$2:AY1980),""))</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1" spans="1:157" ht="15.75" customHeight="1">
      <c r="A1981" s="72" t="str">
        <f>IF('S.D.PASTE SHEET'!A1981="","",'S.D.PASTE SHEET'!A1981)</f>
        <v/>
      </c>
      <c s="72" t="str">
        <f>IF('S.D.PASTE SHEET'!B1981="","",'S.D.PASTE SHEET'!B1981)</f>
        <v/>
      </c>
      <c s="72" t="str">
        <f>IF('S.D.PASTE SHEET'!C1981="","",'S.D.PASTE SHEET'!C1981)</f>
        <v/>
      </c>
      <c s="73" t="str">
        <f>IF('S.D.PASTE SHEET'!D1981="","",'S.D.PASTE SHEET'!D1981)</f>
        <v/>
      </c>
      <c s="72" t="str">
        <f>IF('S.D.PASTE SHEET'!E1981="","",UPPER('S.D.PASTE SHEET'!E1981))</f>
        <v/>
      </c>
      <c s="72" t="str">
        <f>IF('S.D.PASTE SHEET'!F1981="","",'S.D.PASTE SHEET'!F1981)</f>
        <v/>
      </c>
      <c s="72" t="str">
        <f>IF('S.D.PASTE SHEET'!G1981="","",UPPER('S.D.PASTE SHEET'!G1981))</f>
        <v/>
      </c>
      <c s="72" t="str">
        <f>IF('S.D.PASTE SHEET'!H1981="","",UPPER('S.D.PASTE SHEET'!H1981))</f>
        <v/>
      </c>
      <c s="72" t="str">
        <f>IF('S.D.PASTE SHEET'!I1981="","",'S.D.PASTE SHEET'!I1981)</f>
        <v/>
      </c>
      <c s="73" t="str">
        <f>IF('S.D.PASTE SHEET'!J1981="","",'S.D.PASTE SHEET'!J1981)</f>
        <v/>
      </c>
      <c s="72" t="str">
        <f>IF('S.D.PASTE SHEET'!K1981="","",'S.D.PASTE SHEET'!K1981)</f>
        <v/>
      </c>
      <c s="72" t="str">
        <f>IF('S.D.PASTE SHEET'!L1981="","",'S.D.PASTE SHEET'!L1981)</f>
        <v/>
      </c>
      <c s="72" t="str">
        <f>IF('S.D.PASTE SHEET'!M1981="","",'S.D.PASTE SHEET'!M1981)</f>
        <v/>
      </c>
      <c s="72" t="str">
        <f>IF('S.D.PASTE SHEET'!N1981="","",'S.D.PASTE SHEET'!N1981)</f>
        <v/>
      </c>
      <c s="72" t="str">
        <f>IF('S.D.PASTE SHEET'!O1981="","",'S.D.PASTE SHEET'!O1981)</f>
        <v/>
      </c>
      <c s="72" t="str">
        <f>IF('S.D.PASTE SHEET'!P1981="","",'S.D.PASTE SHEET'!P1981)</f>
        <v/>
      </c>
      <c s="72" t="str">
        <f>IF('S.D.PASTE SHEET'!Q1981="","",'S.D.PASTE SHEET'!Q1981)</f>
        <v/>
      </c>
      <c s="72" t="str">
        <f>IF('S.D.PASTE SHEET'!R1981="","",'S.D.PASTE SHEET'!R1981)</f>
        <v/>
      </c>
      <c s="72" t="str">
        <f>IF('S.D.PASTE SHEET'!S1981="","",'S.D.PASTE SHEET'!S1981)</f>
        <v/>
      </c>
      <c s="72" t="str">
        <f>IF('S.D.PASTE SHEET'!T1981="","",'S.D.PASTE SHEET'!T1981)</f>
        <v/>
      </c>
      <c s="72" t="str">
        <f>IF('S.D.PASTE SHEET'!U1981="","",'S.D.PASTE SHEET'!U1981)</f>
        <v/>
      </c>
      <c s="72" t="str">
        <f>IF('S.D.PASTE SHEET'!V1981="","",'S.D.PASTE SHEET'!V1981)</f>
        <v/>
      </c>
      <c s="72" t="str">
        <f>IF('S.D.PASTE SHEET'!W1981="","",'S.D.PASTE SHEET'!W1981)</f>
        <v/>
      </c>
      <c s="72" t="str">
        <f>IF('S.D.PASTE SHEET'!X1981="","",'S.D.PASTE SHEET'!X1981)</f>
        <v/>
      </c>
      <c s="72" t="str">
        <f>IF('S.D.PASTE SHEET'!Y1981="","",'S.D.PASTE SHEET'!Y1981)</f>
        <v/>
      </c>
      <c s="72" t="str">
        <f>IF('S.D.PASTE SHEET'!Z1981="","",'S.D.PASTE SHEET'!Z1981)</f>
        <v/>
      </c>
      <c s="72" t="str">
        <f>IF('S.D.PASTE SHEET'!AA1981="","",'S.D.PASTE SHEET'!AA1981)</f>
        <v/>
      </c>
      <c s="72" t="str">
        <f>IF('S.D.PASTE SHEET'!AB1981="","",'S.D.PASTE SHEET'!AB1981)</f>
        <v/>
      </c>
      <c s="72" t="str">
        <f>IF('S.D.PASTE SHEET'!AC1981="","",'S.D.PASTE SHEET'!AC1981)</f>
        <v/>
      </c>
      <c s="72" t="str">
        <f>IF('S.D.PASTE SHEET'!AD1981="","",'S.D.PASTE SHEET'!AD1981)</f>
        <v/>
      </c>
      <c s="74"/>
      <c s="70" t="str">
        <f>IF(AK1981="","",IF(AK1981&gt;0,COUNT($AG$2:AG1981),""))</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IF(BC1981="","",IF(BC1981&gt;0,COUNT($AY$2:AY1981),""))</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2" spans="1:157" ht="15.75" customHeight="1">
      <c r="A1982" s="72" t="str">
        <f>IF('S.D.PASTE SHEET'!A1982="","",'S.D.PASTE SHEET'!A1982)</f>
        <v/>
      </c>
      <c s="72" t="str">
        <f>IF('S.D.PASTE SHEET'!B1982="","",'S.D.PASTE SHEET'!B1982)</f>
        <v/>
      </c>
      <c s="72" t="str">
        <f>IF('S.D.PASTE SHEET'!C1982="","",'S.D.PASTE SHEET'!C1982)</f>
        <v/>
      </c>
      <c s="73" t="str">
        <f>IF('S.D.PASTE SHEET'!D1982="","",'S.D.PASTE SHEET'!D1982)</f>
        <v/>
      </c>
      <c s="72" t="str">
        <f>IF('S.D.PASTE SHEET'!E1982="","",UPPER('S.D.PASTE SHEET'!E1982))</f>
        <v/>
      </c>
      <c s="72" t="str">
        <f>IF('S.D.PASTE SHEET'!F1982="","",'S.D.PASTE SHEET'!F1982)</f>
        <v/>
      </c>
      <c s="72" t="str">
        <f>IF('S.D.PASTE SHEET'!G1982="","",UPPER('S.D.PASTE SHEET'!G1982))</f>
        <v/>
      </c>
      <c s="72" t="str">
        <f>IF('S.D.PASTE SHEET'!H1982="","",UPPER('S.D.PASTE SHEET'!H1982))</f>
        <v/>
      </c>
      <c s="72" t="str">
        <f>IF('S.D.PASTE SHEET'!I1982="","",'S.D.PASTE SHEET'!I1982)</f>
        <v/>
      </c>
      <c s="73" t="str">
        <f>IF('S.D.PASTE SHEET'!J1982="","",'S.D.PASTE SHEET'!J1982)</f>
        <v/>
      </c>
      <c s="72" t="str">
        <f>IF('S.D.PASTE SHEET'!K1982="","",'S.D.PASTE SHEET'!K1982)</f>
        <v/>
      </c>
      <c s="72" t="str">
        <f>IF('S.D.PASTE SHEET'!L1982="","",'S.D.PASTE SHEET'!L1982)</f>
        <v/>
      </c>
      <c s="72" t="str">
        <f>IF('S.D.PASTE SHEET'!M1982="","",'S.D.PASTE SHEET'!M1982)</f>
        <v/>
      </c>
      <c s="72" t="str">
        <f>IF('S.D.PASTE SHEET'!N1982="","",'S.D.PASTE SHEET'!N1982)</f>
        <v/>
      </c>
      <c s="72" t="str">
        <f>IF('S.D.PASTE SHEET'!O1982="","",'S.D.PASTE SHEET'!O1982)</f>
        <v/>
      </c>
      <c s="72" t="str">
        <f>IF('S.D.PASTE SHEET'!P1982="","",'S.D.PASTE SHEET'!P1982)</f>
        <v/>
      </c>
      <c s="72" t="str">
        <f>IF('S.D.PASTE SHEET'!Q1982="","",'S.D.PASTE SHEET'!Q1982)</f>
        <v/>
      </c>
      <c s="72" t="str">
        <f>IF('S.D.PASTE SHEET'!R1982="","",'S.D.PASTE SHEET'!R1982)</f>
        <v/>
      </c>
      <c s="72" t="str">
        <f>IF('S.D.PASTE SHEET'!S1982="","",'S.D.PASTE SHEET'!S1982)</f>
        <v/>
      </c>
      <c s="72" t="str">
        <f>IF('S.D.PASTE SHEET'!T1982="","",'S.D.PASTE SHEET'!T1982)</f>
        <v/>
      </c>
      <c s="72" t="str">
        <f>IF('S.D.PASTE SHEET'!U1982="","",'S.D.PASTE SHEET'!U1982)</f>
        <v/>
      </c>
      <c s="72" t="str">
        <f>IF('S.D.PASTE SHEET'!V1982="","",'S.D.PASTE SHEET'!V1982)</f>
        <v/>
      </c>
      <c s="72" t="str">
        <f>IF('S.D.PASTE SHEET'!W1982="","",'S.D.PASTE SHEET'!W1982)</f>
        <v/>
      </c>
      <c s="72" t="str">
        <f>IF('S.D.PASTE SHEET'!X1982="","",'S.D.PASTE SHEET'!X1982)</f>
        <v/>
      </c>
      <c s="72" t="str">
        <f>IF('S.D.PASTE SHEET'!Y1982="","",'S.D.PASTE SHEET'!Y1982)</f>
        <v/>
      </c>
      <c s="72" t="str">
        <f>IF('S.D.PASTE SHEET'!Z1982="","",'S.D.PASTE SHEET'!Z1982)</f>
        <v/>
      </c>
      <c s="72" t="str">
        <f>IF('S.D.PASTE SHEET'!AA1982="","",'S.D.PASTE SHEET'!AA1982)</f>
        <v/>
      </c>
      <c s="72" t="str">
        <f>IF('S.D.PASTE SHEET'!AB1982="","",'S.D.PASTE SHEET'!AB1982)</f>
        <v/>
      </c>
      <c s="72" t="str">
        <f>IF('S.D.PASTE SHEET'!AC1982="","",'S.D.PASTE SHEET'!AC1982)</f>
        <v/>
      </c>
      <c s="72" t="str">
        <f>IF('S.D.PASTE SHEET'!AD1982="","",'S.D.PASTE SHEET'!AD1982)</f>
        <v/>
      </c>
      <c s="74"/>
      <c s="70" t="str">
        <f>IF(AK1982="","",IF(AK1982&gt;0,COUNT($AG$2:AG1982),""))</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IF(BC1982="","",IF(BC1982&gt;0,COUNT($AY$2:AY1982),""))</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3" spans="1:157" ht="15.75" customHeight="1">
      <c r="A1983" s="72" t="str">
        <f>IF('S.D.PASTE SHEET'!A1983="","",'S.D.PASTE SHEET'!A1983)</f>
        <v/>
      </c>
      <c s="72" t="str">
        <f>IF('S.D.PASTE SHEET'!B1983="","",'S.D.PASTE SHEET'!B1983)</f>
        <v/>
      </c>
      <c s="72" t="str">
        <f>IF('S.D.PASTE SHEET'!C1983="","",'S.D.PASTE SHEET'!C1983)</f>
        <v/>
      </c>
      <c s="73" t="str">
        <f>IF('S.D.PASTE SHEET'!D1983="","",'S.D.PASTE SHEET'!D1983)</f>
        <v/>
      </c>
      <c s="72" t="str">
        <f>IF('S.D.PASTE SHEET'!E1983="","",UPPER('S.D.PASTE SHEET'!E1983))</f>
        <v/>
      </c>
      <c s="72" t="str">
        <f>IF('S.D.PASTE SHEET'!F1983="","",'S.D.PASTE SHEET'!F1983)</f>
        <v/>
      </c>
      <c s="72" t="str">
        <f>IF('S.D.PASTE SHEET'!G1983="","",UPPER('S.D.PASTE SHEET'!G1983))</f>
        <v/>
      </c>
      <c s="72" t="str">
        <f>IF('S.D.PASTE SHEET'!H1983="","",UPPER('S.D.PASTE SHEET'!H1983))</f>
        <v/>
      </c>
      <c s="72" t="str">
        <f>IF('S.D.PASTE SHEET'!I1983="","",'S.D.PASTE SHEET'!I1983)</f>
        <v/>
      </c>
      <c s="73" t="str">
        <f>IF('S.D.PASTE SHEET'!J1983="","",'S.D.PASTE SHEET'!J1983)</f>
        <v/>
      </c>
      <c s="72" t="str">
        <f>IF('S.D.PASTE SHEET'!K1983="","",'S.D.PASTE SHEET'!K1983)</f>
        <v/>
      </c>
      <c s="72" t="str">
        <f>IF('S.D.PASTE SHEET'!L1983="","",'S.D.PASTE SHEET'!L1983)</f>
        <v/>
      </c>
      <c s="72" t="str">
        <f>IF('S.D.PASTE SHEET'!M1983="","",'S.D.PASTE SHEET'!M1983)</f>
        <v/>
      </c>
      <c s="72" t="str">
        <f>IF('S.D.PASTE SHEET'!N1983="","",'S.D.PASTE SHEET'!N1983)</f>
        <v/>
      </c>
      <c s="72" t="str">
        <f>IF('S.D.PASTE SHEET'!O1983="","",'S.D.PASTE SHEET'!O1983)</f>
        <v/>
      </c>
      <c s="72" t="str">
        <f>IF('S.D.PASTE SHEET'!P1983="","",'S.D.PASTE SHEET'!P1983)</f>
        <v/>
      </c>
      <c s="72" t="str">
        <f>IF('S.D.PASTE SHEET'!Q1983="","",'S.D.PASTE SHEET'!Q1983)</f>
        <v/>
      </c>
      <c s="72" t="str">
        <f>IF('S.D.PASTE SHEET'!R1983="","",'S.D.PASTE SHEET'!R1983)</f>
        <v/>
      </c>
      <c s="72" t="str">
        <f>IF('S.D.PASTE SHEET'!S1983="","",'S.D.PASTE SHEET'!S1983)</f>
        <v/>
      </c>
      <c s="72" t="str">
        <f>IF('S.D.PASTE SHEET'!T1983="","",'S.D.PASTE SHEET'!T1983)</f>
        <v/>
      </c>
      <c s="72" t="str">
        <f>IF('S.D.PASTE SHEET'!U1983="","",'S.D.PASTE SHEET'!U1983)</f>
        <v/>
      </c>
      <c s="72" t="str">
        <f>IF('S.D.PASTE SHEET'!V1983="","",'S.D.PASTE SHEET'!V1983)</f>
        <v/>
      </c>
      <c s="72" t="str">
        <f>IF('S.D.PASTE SHEET'!W1983="","",'S.D.PASTE SHEET'!W1983)</f>
        <v/>
      </c>
      <c s="72" t="str">
        <f>IF('S.D.PASTE SHEET'!X1983="","",'S.D.PASTE SHEET'!X1983)</f>
        <v/>
      </c>
      <c s="72" t="str">
        <f>IF('S.D.PASTE SHEET'!Y1983="","",'S.D.PASTE SHEET'!Y1983)</f>
        <v/>
      </c>
      <c s="72" t="str">
        <f>IF('S.D.PASTE SHEET'!Z1983="","",'S.D.PASTE SHEET'!Z1983)</f>
        <v/>
      </c>
      <c s="72" t="str">
        <f>IF('S.D.PASTE SHEET'!AA1983="","",'S.D.PASTE SHEET'!AA1983)</f>
        <v/>
      </c>
      <c s="72" t="str">
        <f>IF('S.D.PASTE SHEET'!AB1983="","",'S.D.PASTE SHEET'!AB1983)</f>
        <v/>
      </c>
      <c s="72" t="str">
        <f>IF('S.D.PASTE SHEET'!AC1983="","",'S.D.PASTE SHEET'!AC1983)</f>
        <v/>
      </c>
      <c s="72" t="str">
        <f>IF('S.D.PASTE SHEET'!AD1983="","",'S.D.PASTE SHEET'!AD1983)</f>
        <v/>
      </c>
      <c s="74"/>
      <c s="70" t="str">
        <f>IF(AK1983="","",IF(AK1983&gt;0,COUNT($AG$2:AG1983),""))</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IF(BC1983="","",IF(BC1983&gt;0,COUNT($AY$2:AY1983),""))</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4" spans="1:157" ht="15.75" customHeight="1">
      <c r="A1984" s="72" t="str">
        <f>IF('S.D.PASTE SHEET'!A1984="","",'S.D.PASTE SHEET'!A1984)</f>
        <v/>
      </c>
      <c s="72" t="str">
        <f>IF('S.D.PASTE SHEET'!B1984="","",'S.D.PASTE SHEET'!B1984)</f>
        <v/>
      </c>
      <c s="72" t="str">
        <f>IF('S.D.PASTE SHEET'!C1984="","",'S.D.PASTE SHEET'!C1984)</f>
        <v/>
      </c>
      <c s="73" t="str">
        <f>IF('S.D.PASTE SHEET'!D1984="","",'S.D.PASTE SHEET'!D1984)</f>
        <v/>
      </c>
      <c s="72" t="str">
        <f>IF('S.D.PASTE SHEET'!E1984="","",UPPER('S.D.PASTE SHEET'!E1984))</f>
        <v/>
      </c>
      <c s="72" t="str">
        <f>IF('S.D.PASTE SHEET'!F1984="","",'S.D.PASTE SHEET'!F1984)</f>
        <v/>
      </c>
      <c s="72" t="str">
        <f>IF('S.D.PASTE SHEET'!G1984="","",UPPER('S.D.PASTE SHEET'!G1984))</f>
        <v/>
      </c>
      <c s="72" t="str">
        <f>IF('S.D.PASTE SHEET'!H1984="","",UPPER('S.D.PASTE SHEET'!H1984))</f>
        <v/>
      </c>
      <c s="72" t="str">
        <f>IF('S.D.PASTE SHEET'!I1984="","",'S.D.PASTE SHEET'!I1984)</f>
        <v/>
      </c>
      <c s="73" t="str">
        <f>IF('S.D.PASTE SHEET'!J1984="","",'S.D.PASTE SHEET'!J1984)</f>
        <v/>
      </c>
      <c s="72" t="str">
        <f>IF('S.D.PASTE SHEET'!K1984="","",'S.D.PASTE SHEET'!K1984)</f>
        <v/>
      </c>
      <c s="72" t="str">
        <f>IF('S.D.PASTE SHEET'!L1984="","",'S.D.PASTE SHEET'!L1984)</f>
        <v/>
      </c>
      <c s="72" t="str">
        <f>IF('S.D.PASTE SHEET'!M1984="","",'S.D.PASTE SHEET'!M1984)</f>
        <v/>
      </c>
      <c s="72" t="str">
        <f>IF('S.D.PASTE SHEET'!N1984="","",'S.D.PASTE SHEET'!N1984)</f>
        <v/>
      </c>
      <c s="72" t="str">
        <f>IF('S.D.PASTE SHEET'!O1984="","",'S.D.PASTE SHEET'!O1984)</f>
        <v/>
      </c>
      <c s="72" t="str">
        <f>IF('S.D.PASTE SHEET'!P1984="","",'S.D.PASTE SHEET'!P1984)</f>
        <v/>
      </c>
      <c s="72" t="str">
        <f>IF('S.D.PASTE SHEET'!Q1984="","",'S.D.PASTE SHEET'!Q1984)</f>
        <v/>
      </c>
      <c s="72" t="str">
        <f>IF('S.D.PASTE SHEET'!R1984="","",'S.D.PASTE SHEET'!R1984)</f>
        <v/>
      </c>
      <c s="72" t="str">
        <f>IF('S.D.PASTE SHEET'!S1984="","",'S.D.PASTE SHEET'!S1984)</f>
        <v/>
      </c>
      <c s="72" t="str">
        <f>IF('S.D.PASTE SHEET'!T1984="","",'S.D.PASTE SHEET'!T1984)</f>
        <v/>
      </c>
      <c s="72" t="str">
        <f>IF('S.D.PASTE SHEET'!U1984="","",'S.D.PASTE SHEET'!U1984)</f>
        <v/>
      </c>
      <c s="72" t="str">
        <f>IF('S.D.PASTE SHEET'!V1984="","",'S.D.PASTE SHEET'!V1984)</f>
        <v/>
      </c>
      <c s="72" t="str">
        <f>IF('S.D.PASTE SHEET'!W1984="","",'S.D.PASTE SHEET'!W1984)</f>
        <v/>
      </c>
      <c s="72" t="str">
        <f>IF('S.D.PASTE SHEET'!X1984="","",'S.D.PASTE SHEET'!X1984)</f>
        <v/>
      </c>
      <c s="72" t="str">
        <f>IF('S.D.PASTE SHEET'!Y1984="","",'S.D.PASTE SHEET'!Y1984)</f>
        <v/>
      </c>
      <c s="72" t="str">
        <f>IF('S.D.PASTE SHEET'!Z1984="","",'S.D.PASTE SHEET'!Z1984)</f>
        <v/>
      </c>
      <c s="72" t="str">
        <f>IF('S.D.PASTE SHEET'!AA1984="","",'S.D.PASTE SHEET'!AA1984)</f>
        <v/>
      </c>
      <c s="72" t="str">
        <f>IF('S.D.PASTE SHEET'!AB1984="","",'S.D.PASTE SHEET'!AB1984)</f>
        <v/>
      </c>
      <c s="72" t="str">
        <f>IF('S.D.PASTE SHEET'!AC1984="","",'S.D.PASTE SHEET'!AC1984)</f>
        <v/>
      </c>
      <c s="72" t="str">
        <f>IF('S.D.PASTE SHEET'!AD1984="","",'S.D.PASTE SHEET'!AD1984)</f>
        <v/>
      </c>
      <c s="74"/>
      <c s="70" t="str">
        <f>IF(AK1984="","",IF(AK1984&gt;0,COUNT($AG$2:AG1984),""))</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IF(BC1984="","",IF(BC1984&gt;0,COUNT($AY$2:AY1984),""))</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5" spans="1:157" ht="15.75" customHeight="1">
      <c r="A1985" s="72" t="str">
        <f>IF('S.D.PASTE SHEET'!A1985="","",'S.D.PASTE SHEET'!A1985)</f>
        <v/>
      </c>
      <c s="72" t="str">
        <f>IF('S.D.PASTE SHEET'!B1985="","",'S.D.PASTE SHEET'!B1985)</f>
        <v/>
      </c>
      <c s="72" t="str">
        <f>IF('S.D.PASTE SHEET'!C1985="","",'S.D.PASTE SHEET'!C1985)</f>
        <v/>
      </c>
      <c s="73" t="str">
        <f>IF('S.D.PASTE SHEET'!D1985="","",'S.D.PASTE SHEET'!D1985)</f>
        <v/>
      </c>
      <c s="72" t="str">
        <f>IF('S.D.PASTE SHEET'!E1985="","",UPPER('S.D.PASTE SHEET'!E1985))</f>
        <v/>
      </c>
      <c s="72" t="str">
        <f>IF('S.D.PASTE SHEET'!F1985="","",'S.D.PASTE SHEET'!F1985)</f>
        <v/>
      </c>
      <c s="72" t="str">
        <f>IF('S.D.PASTE SHEET'!G1985="","",UPPER('S.D.PASTE SHEET'!G1985))</f>
        <v/>
      </c>
      <c s="72" t="str">
        <f>IF('S.D.PASTE SHEET'!H1985="","",UPPER('S.D.PASTE SHEET'!H1985))</f>
        <v/>
      </c>
      <c s="72" t="str">
        <f>IF('S.D.PASTE SHEET'!I1985="","",'S.D.PASTE SHEET'!I1985)</f>
        <v/>
      </c>
      <c s="73" t="str">
        <f>IF('S.D.PASTE SHEET'!J1985="","",'S.D.PASTE SHEET'!J1985)</f>
        <v/>
      </c>
      <c s="72" t="str">
        <f>IF('S.D.PASTE SHEET'!K1985="","",'S.D.PASTE SHEET'!K1985)</f>
        <v/>
      </c>
      <c s="72" t="str">
        <f>IF('S.D.PASTE SHEET'!L1985="","",'S.D.PASTE SHEET'!L1985)</f>
        <v/>
      </c>
      <c s="72" t="str">
        <f>IF('S.D.PASTE SHEET'!M1985="","",'S.D.PASTE SHEET'!M1985)</f>
        <v/>
      </c>
      <c s="72" t="str">
        <f>IF('S.D.PASTE SHEET'!N1985="","",'S.D.PASTE SHEET'!N1985)</f>
        <v/>
      </c>
      <c s="72" t="str">
        <f>IF('S.D.PASTE SHEET'!O1985="","",'S.D.PASTE SHEET'!O1985)</f>
        <v/>
      </c>
      <c s="72" t="str">
        <f>IF('S.D.PASTE SHEET'!P1985="","",'S.D.PASTE SHEET'!P1985)</f>
        <v/>
      </c>
      <c s="72" t="str">
        <f>IF('S.D.PASTE SHEET'!Q1985="","",'S.D.PASTE SHEET'!Q1985)</f>
        <v/>
      </c>
      <c s="72" t="str">
        <f>IF('S.D.PASTE SHEET'!R1985="","",'S.D.PASTE SHEET'!R1985)</f>
        <v/>
      </c>
      <c s="72" t="str">
        <f>IF('S.D.PASTE SHEET'!S1985="","",'S.D.PASTE SHEET'!S1985)</f>
        <v/>
      </c>
      <c s="72" t="str">
        <f>IF('S.D.PASTE SHEET'!T1985="","",'S.D.PASTE SHEET'!T1985)</f>
        <v/>
      </c>
      <c s="72" t="str">
        <f>IF('S.D.PASTE SHEET'!U1985="","",'S.D.PASTE SHEET'!U1985)</f>
        <v/>
      </c>
      <c s="72" t="str">
        <f>IF('S.D.PASTE SHEET'!V1985="","",'S.D.PASTE SHEET'!V1985)</f>
        <v/>
      </c>
      <c s="72" t="str">
        <f>IF('S.D.PASTE SHEET'!W1985="","",'S.D.PASTE SHEET'!W1985)</f>
        <v/>
      </c>
      <c s="72" t="str">
        <f>IF('S.D.PASTE SHEET'!X1985="","",'S.D.PASTE SHEET'!X1985)</f>
        <v/>
      </c>
      <c s="72" t="str">
        <f>IF('S.D.PASTE SHEET'!Y1985="","",'S.D.PASTE SHEET'!Y1985)</f>
        <v/>
      </c>
      <c s="72" t="str">
        <f>IF('S.D.PASTE SHEET'!Z1985="","",'S.D.PASTE SHEET'!Z1985)</f>
        <v/>
      </c>
      <c s="72" t="str">
        <f>IF('S.D.PASTE SHEET'!AA1985="","",'S.D.PASTE SHEET'!AA1985)</f>
        <v/>
      </c>
      <c s="72" t="str">
        <f>IF('S.D.PASTE SHEET'!AB1985="","",'S.D.PASTE SHEET'!AB1985)</f>
        <v/>
      </c>
      <c s="72" t="str">
        <f>IF('S.D.PASTE SHEET'!AC1985="","",'S.D.PASTE SHEET'!AC1985)</f>
        <v/>
      </c>
      <c s="72" t="str">
        <f>IF('S.D.PASTE SHEET'!AD1985="","",'S.D.PASTE SHEET'!AD1985)</f>
        <v/>
      </c>
      <c s="74"/>
      <c s="70" t="str">
        <f>IF(AK1985="","",IF(AK1985&gt;0,COUNT($AG$2:AG1985),""))</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IF(BC1985="","",IF(BC1985&gt;0,COUNT($AY$2:AY1985),""))</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6" spans="1:157" ht="15.75" customHeight="1">
      <c r="A1986" s="72" t="str">
        <f>IF('S.D.PASTE SHEET'!A1986="","",'S.D.PASTE SHEET'!A1986)</f>
        <v/>
      </c>
      <c s="72" t="str">
        <f>IF('S.D.PASTE SHEET'!B1986="","",'S.D.PASTE SHEET'!B1986)</f>
        <v/>
      </c>
      <c s="72" t="str">
        <f>IF('S.D.PASTE SHEET'!C1986="","",'S.D.PASTE SHEET'!C1986)</f>
        <v/>
      </c>
      <c s="73" t="str">
        <f>IF('S.D.PASTE SHEET'!D1986="","",'S.D.PASTE SHEET'!D1986)</f>
        <v/>
      </c>
      <c s="72" t="str">
        <f>IF('S.D.PASTE SHEET'!E1986="","",UPPER('S.D.PASTE SHEET'!E1986))</f>
        <v/>
      </c>
      <c s="72" t="str">
        <f>IF('S.D.PASTE SHEET'!F1986="","",'S.D.PASTE SHEET'!F1986)</f>
        <v/>
      </c>
      <c s="72" t="str">
        <f>IF('S.D.PASTE SHEET'!G1986="","",UPPER('S.D.PASTE SHEET'!G1986))</f>
        <v/>
      </c>
      <c s="72" t="str">
        <f>IF('S.D.PASTE SHEET'!H1986="","",UPPER('S.D.PASTE SHEET'!H1986))</f>
        <v/>
      </c>
      <c s="72" t="str">
        <f>IF('S.D.PASTE SHEET'!I1986="","",'S.D.PASTE SHEET'!I1986)</f>
        <v/>
      </c>
      <c s="73" t="str">
        <f>IF('S.D.PASTE SHEET'!J1986="","",'S.D.PASTE SHEET'!J1986)</f>
        <v/>
      </c>
      <c s="72" t="str">
        <f>IF('S.D.PASTE SHEET'!K1986="","",'S.D.PASTE SHEET'!K1986)</f>
        <v/>
      </c>
      <c s="72" t="str">
        <f>IF('S.D.PASTE SHEET'!L1986="","",'S.D.PASTE SHEET'!L1986)</f>
        <v/>
      </c>
      <c s="72" t="str">
        <f>IF('S.D.PASTE SHEET'!M1986="","",'S.D.PASTE SHEET'!M1986)</f>
        <v/>
      </c>
      <c s="72" t="str">
        <f>IF('S.D.PASTE SHEET'!N1986="","",'S.D.PASTE SHEET'!N1986)</f>
        <v/>
      </c>
      <c s="72" t="str">
        <f>IF('S.D.PASTE SHEET'!O1986="","",'S.D.PASTE SHEET'!O1986)</f>
        <v/>
      </c>
      <c s="72" t="str">
        <f>IF('S.D.PASTE SHEET'!P1986="","",'S.D.PASTE SHEET'!P1986)</f>
        <v/>
      </c>
      <c s="72" t="str">
        <f>IF('S.D.PASTE SHEET'!Q1986="","",'S.D.PASTE SHEET'!Q1986)</f>
        <v/>
      </c>
      <c s="72" t="str">
        <f>IF('S.D.PASTE SHEET'!R1986="","",'S.D.PASTE SHEET'!R1986)</f>
        <v/>
      </c>
      <c s="72" t="str">
        <f>IF('S.D.PASTE SHEET'!S1986="","",'S.D.PASTE SHEET'!S1986)</f>
        <v/>
      </c>
      <c s="72" t="str">
        <f>IF('S.D.PASTE SHEET'!T1986="","",'S.D.PASTE SHEET'!T1986)</f>
        <v/>
      </c>
      <c s="72" t="str">
        <f>IF('S.D.PASTE SHEET'!U1986="","",'S.D.PASTE SHEET'!U1986)</f>
        <v/>
      </c>
      <c s="72" t="str">
        <f>IF('S.D.PASTE SHEET'!V1986="","",'S.D.PASTE SHEET'!V1986)</f>
        <v/>
      </c>
      <c s="72" t="str">
        <f>IF('S.D.PASTE SHEET'!W1986="","",'S.D.PASTE SHEET'!W1986)</f>
        <v/>
      </c>
      <c s="72" t="str">
        <f>IF('S.D.PASTE SHEET'!X1986="","",'S.D.PASTE SHEET'!X1986)</f>
        <v/>
      </c>
      <c s="72" t="str">
        <f>IF('S.D.PASTE SHEET'!Y1986="","",'S.D.PASTE SHEET'!Y1986)</f>
        <v/>
      </c>
      <c s="72" t="str">
        <f>IF('S.D.PASTE SHEET'!Z1986="","",'S.D.PASTE SHEET'!Z1986)</f>
        <v/>
      </c>
      <c s="72" t="str">
        <f>IF('S.D.PASTE SHEET'!AA1986="","",'S.D.PASTE SHEET'!AA1986)</f>
        <v/>
      </c>
      <c s="72" t="str">
        <f>IF('S.D.PASTE SHEET'!AB1986="","",'S.D.PASTE SHEET'!AB1986)</f>
        <v/>
      </c>
      <c s="72" t="str">
        <f>IF('S.D.PASTE SHEET'!AC1986="","",'S.D.PASTE SHEET'!AC1986)</f>
        <v/>
      </c>
      <c s="72" t="str">
        <f>IF('S.D.PASTE SHEET'!AD1986="","",'S.D.PASTE SHEET'!AD1986)</f>
        <v/>
      </c>
      <c s="74"/>
      <c s="70" t="str">
        <f>IF(AK1986="","",IF(AK1986&gt;0,COUNT($AG$2:AG1986),""))</f>
        <v/>
      </c>
      <c s="75" t="str">
        <f t="shared" si="961"/>
        <v/>
      </c>
      <c s="75" t="str">
        <f t="shared" si="962"/>
        <v/>
      </c>
      <c s="75" t="str">
        <f t="shared" si="963"/>
        <v/>
      </c>
      <c s="73" t="str">
        <f t="shared" si="964"/>
        <v/>
      </c>
      <c s="75" t="str">
        <f t="shared" si="965"/>
        <v/>
      </c>
      <c s="75" t="str">
        <f t="shared" si="966"/>
        <v/>
      </c>
      <c s="75" t="str">
        <f t="shared" si="967"/>
        <v/>
      </c>
      <c s="75" t="str">
        <f t="shared" si="968"/>
        <v/>
      </c>
      <c s="75" t="str">
        <f t="shared" si="969"/>
        <v/>
      </c>
      <c s="73" t="str">
        <f t="shared" si="970"/>
        <v/>
      </c>
      <c s="75" t="str">
        <f t="shared" si="971"/>
        <v/>
      </c>
      <c s="75" t="str">
        <f t="shared" si="972"/>
        <v/>
      </c>
      <c s="75" t="str">
        <f t="shared" si="973"/>
        <v/>
      </c>
      <c s="75" t="str">
        <f t="shared" si="974"/>
        <v/>
      </c>
      <c s="75" t="str">
        <f t="shared" si="975"/>
        <v/>
      </c>
      <c s="75" t="str">
        <f t="shared" si="976"/>
        <v/>
      </c>
      <c s="70"/>
      <c s="70" t="str">
        <f>IF(BC1986="","",IF(BC1986&gt;0,COUNT($AY$2:AY1986),""))</f>
        <v/>
      </c>
      <c s="76" t="str">
        <f t="shared" si="977"/>
        <v/>
      </c>
      <c s="76" t="str">
        <f t="shared" si="978"/>
        <v/>
      </c>
      <c s="76" t="str">
        <f t="shared" si="979"/>
        <v/>
      </c>
      <c s="73" t="str">
        <f t="shared" si="980"/>
        <v/>
      </c>
      <c s="76" t="str">
        <f t="shared" si="981"/>
        <v/>
      </c>
      <c s="76" t="str">
        <f t="shared" si="982"/>
        <v/>
      </c>
      <c s="76" t="str">
        <f t="shared" si="983"/>
        <v/>
      </c>
      <c s="76" t="str">
        <f t="shared" si="984"/>
        <v/>
      </c>
      <c s="76" t="str">
        <f t="shared" si="985"/>
        <v/>
      </c>
      <c s="73" t="str">
        <f t="shared" si="986"/>
        <v/>
      </c>
      <c s="76" t="str">
        <f t="shared" si="987"/>
        <v/>
      </c>
      <c s="76" t="str">
        <f t="shared" si="988"/>
        <v/>
      </c>
      <c s="76" t="str">
        <f t="shared" si="989"/>
        <v/>
      </c>
      <c s="76" t="str">
        <f t="shared" si="990"/>
        <v/>
      </c>
      <c s="76" t="str">
        <f t="shared" si="991"/>
        <v/>
      </c>
      <c s="76" t="str">
        <f t="shared" si="99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7" spans="1:157" ht="15.75" customHeight="1">
      <c r="A1987" s="72" t="str">
        <f>IF('S.D.PASTE SHEET'!A1987="","",'S.D.PASTE SHEET'!A1987)</f>
        <v/>
      </c>
      <c s="72" t="str">
        <f>IF('S.D.PASTE SHEET'!B1987="","",'S.D.PASTE SHEET'!B1987)</f>
        <v/>
      </c>
      <c s="72" t="str">
        <f>IF('S.D.PASTE SHEET'!C1987="","",'S.D.PASTE SHEET'!C1987)</f>
        <v/>
      </c>
      <c s="73" t="str">
        <f>IF('S.D.PASTE SHEET'!D1987="","",'S.D.PASTE SHEET'!D1987)</f>
        <v/>
      </c>
      <c s="72" t="str">
        <f>IF('S.D.PASTE SHEET'!E1987="","",UPPER('S.D.PASTE SHEET'!E1987))</f>
        <v/>
      </c>
      <c s="72" t="str">
        <f>IF('S.D.PASTE SHEET'!F1987="","",'S.D.PASTE SHEET'!F1987)</f>
        <v/>
      </c>
      <c s="72" t="str">
        <f>IF('S.D.PASTE SHEET'!G1987="","",UPPER('S.D.PASTE SHEET'!G1987))</f>
        <v/>
      </c>
      <c s="72" t="str">
        <f>IF('S.D.PASTE SHEET'!H1987="","",UPPER('S.D.PASTE SHEET'!H1987))</f>
        <v/>
      </c>
      <c s="72" t="str">
        <f>IF('S.D.PASTE SHEET'!I1987="","",'S.D.PASTE SHEET'!I1987)</f>
        <v/>
      </c>
      <c s="73" t="str">
        <f>IF('S.D.PASTE SHEET'!J1987="","",'S.D.PASTE SHEET'!J1987)</f>
        <v/>
      </c>
      <c s="72" t="str">
        <f>IF('S.D.PASTE SHEET'!K1987="","",'S.D.PASTE SHEET'!K1987)</f>
        <v/>
      </c>
      <c s="72" t="str">
        <f>IF('S.D.PASTE SHEET'!L1987="","",'S.D.PASTE SHEET'!L1987)</f>
        <v/>
      </c>
      <c s="72" t="str">
        <f>IF('S.D.PASTE SHEET'!M1987="","",'S.D.PASTE SHEET'!M1987)</f>
        <v/>
      </c>
      <c s="72" t="str">
        <f>IF('S.D.PASTE SHEET'!N1987="","",'S.D.PASTE SHEET'!N1987)</f>
        <v/>
      </c>
      <c s="72" t="str">
        <f>IF('S.D.PASTE SHEET'!O1987="","",'S.D.PASTE SHEET'!O1987)</f>
        <v/>
      </c>
      <c s="72" t="str">
        <f>IF('S.D.PASTE SHEET'!P1987="","",'S.D.PASTE SHEET'!P1987)</f>
        <v/>
      </c>
      <c s="72" t="str">
        <f>IF('S.D.PASTE SHEET'!Q1987="","",'S.D.PASTE SHEET'!Q1987)</f>
        <v/>
      </c>
      <c s="72" t="str">
        <f>IF('S.D.PASTE SHEET'!R1987="","",'S.D.PASTE SHEET'!R1987)</f>
        <v/>
      </c>
      <c s="72" t="str">
        <f>IF('S.D.PASTE SHEET'!S1987="","",'S.D.PASTE SHEET'!S1987)</f>
        <v/>
      </c>
      <c s="72" t="str">
        <f>IF('S.D.PASTE SHEET'!T1987="","",'S.D.PASTE SHEET'!T1987)</f>
        <v/>
      </c>
      <c s="72" t="str">
        <f>IF('S.D.PASTE SHEET'!U1987="","",'S.D.PASTE SHEET'!U1987)</f>
        <v/>
      </c>
      <c s="72" t="str">
        <f>IF('S.D.PASTE SHEET'!V1987="","",'S.D.PASTE SHEET'!V1987)</f>
        <v/>
      </c>
      <c s="72" t="str">
        <f>IF('S.D.PASTE SHEET'!W1987="","",'S.D.PASTE SHEET'!W1987)</f>
        <v/>
      </c>
      <c s="72" t="str">
        <f>IF('S.D.PASTE SHEET'!X1987="","",'S.D.PASTE SHEET'!X1987)</f>
        <v/>
      </c>
      <c s="72" t="str">
        <f>IF('S.D.PASTE SHEET'!Y1987="","",'S.D.PASTE SHEET'!Y1987)</f>
        <v/>
      </c>
      <c s="72" t="str">
        <f>IF('S.D.PASTE SHEET'!Z1987="","",'S.D.PASTE SHEET'!Z1987)</f>
        <v/>
      </c>
      <c s="72" t="str">
        <f>IF('S.D.PASTE SHEET'!AA1987="","",'S.D.PASTE SHEET'!AA1987)</f>
        <v/>
      </c>
      <c s="72" t="str">
        <f>IF('S.D.PASTE SHEET'!AB1987="","",'S.D.PASTE SHEET'!AB1987)</f>
        <v/>
      </c>
      <c s="72" t="str">
        <f>IF('S.D.PASTE SHEET'!AC1987="","",'S.D.PASTE SHEET'!AC1987)</f>
        <v/>
      </c>
      <c s="72" t="str">
        <f>IF('S.D.PASTE SHEET'!AD1987="","",'S.D.PASTE SHEET'!AD1987)</f>
        <v/>
      </c>
      <c s="74"/>
      <c s="70" t="str">
        <f>IF(AK1987="","",IF(AK1987&gt;0,COUNT($AG$2:AG1987),""))</f>
        <v/>
      </c>
      <c s="75" t="str">
        <f t="shared" si="993" ref="AG1987:AG2050">IF(AND($AJ$1=12,$A1987=12),$A1987,"")</f>
        <v/>
      </c>
      <c s="75" t="str">
        <f t="shared" si="994" ref="AH1987:AH2050">IF(AND($AJ$1=12,$A1987=12),$B1987,"")</f>
        <v/>
      </c>
      <c s="75" t="str">
        <f t="shared" si="995" ref="AI1987:AI2050">IF(AND($AJ$1=12,$A1987=12),C1987,"")</f>
        <v/>
      </c>
      <c s="73" t="str">
        <f t="shared" si="996" ref="AJ1987:AJ2050">IF(AND($AJ$1=12,$A1987=12),$D1987,"")</f>
        <v/>
      </c>
      <c s="75" t="str">
        <f t="shared" si="997" ref="AK1987:AK2050">IF(AND($AJ$1=12,$A1987=12),$E1987,"")</f>
        <v/>
      </c>
      <c s="75" t="str">
        <f t="shared" si="998" ref="AL1987:AL2050">IF(AND($AJ$1=12,$A1987=12),$F1987,"")</f>
        <v/>
      </c>
      <c s="75" t="str">
        <f t="shared" si="999" ref="AM1987:AM2050">IF(AND($AJ$1=12,$A1987=12),$G1987,"")</f>
        <v/>
      </c>
      <c s="75" t="str">
        <f t="shared" si="1000" ref="AN1987:AN2050">IF(AND($AJ$1=12,$A1987=12),$H1987,"")</f>
        <v/>
      </c>
      <c s="75" t="str">
        <f t="shared" si="1001" ref="AO1987:AO2050">IF(AND($AJ$1=12,$A1987=12),$I1987,"")</f>
        <v/>
      </c>
      <c s="73" t="str">
        <f t="shared" si="1002" ref="AP1987:AP2050">IF(AND($AJ$1=12,$A1987=12),$J1987,"")</f>
        <v/>
      </c>
      <c s="75" t="str">
        <f t="shared" si="1003" ref="AQ1987:AQ2050">IF(AND($AJ$1=12,$A1987=12),$K1987,"")</f>
        <v/>
      </c>
      <c s="75" t="str">
        <f t="shared" si="1004" ref="AR1987:AR2050">IF(AND($AJ$1=12,$A1987=12),$L1987,"")</f>
        <v/>
      </c>
      <c s="75" t="str">
        <f t="shared" si="1005" ref="AS1987:AS2050">IF(AND($AJ$1=12,$A1987=12),$M1987,"")</f>
        <v/>
      </c>
      <c s="75" t="str">
        <f t="shared" si="1006" ref="AT1987:AT2050">IF(AND($AJ$1=12,$A1987=12),$N1987,"")</f>
        <v/>
      </c>
      <c s="75" t="str">
        <f t="shared" si="1007" ref="AU1987:AU2050">IF(AND($AJ$1=12,$A1987=12),$O1987,"")</f>
        <v/>
      </c>
      <c s="75" t="str">
        <f t="shared" si="1008" ref="AV1987:AV2050">IF(AND($AJ$1=12,$A1987=12),$P1987,"")</f>
        <v/>
      </c>
      <c s="70"/>
      <c s="70" t="str">
        <f>IF(BC1987="","",IF(BC1987&gt;0,COUNT($AY$2:AY1987),""))</f>
        <v/>
      </c>
      <c s="76" t="str">
        <f t="shared" si="1009" ref="AY1987:AY2050">IF(AND($BB$1=12,$A1987=12,$BC$1=$B1987),$A1987,"")</f>
        <v/>
      </c>
      <c s="76" t="str">
        <f t="shared" si="1010" ref="AZ1987:AZ2050">IF(AND($BB$1=12,$A1987=12,$BC$1=$B1987),$B1987,"")</f>
        <v/>
      </c>
      <c s="76" t="str">
        <f t="shared" si="1011" ref="BA1987:BA2050">IF(AND($BB$1=12,$A1987=12,$BC$1=$B1987),$C1987,"")</f>
        <v/>
      </c>
      <c s="73" t="str">
        <f t="shared" si="1012" ref="BB1987:BB2050">IF(AND($BB$1=12,$A1987=12,$BC$1=$B1987),$D1987,"")</f>
        <v/>
      </c>
      <c s="76" t="str">
        <f t="shared" si="1013" ref="BC1987:BC2050">IF(AND($BB$1=12,$A1987=12,$BC$1=$B1987),$E1987,"")</f>
        <v/>
      </c>
      <c s="76" t="str">
        <f t="shared" si="1014" ref="BD1987:BD2050">IF(AND($BB$1=12,$A1987=12,$BC$1=$B1987),$F1987,"")</f>
        <v/>
      </c>
      <c s="76" t="str">
        <f t="shared" si="1015" ref="BE1987:BE2050">IF(AND($BB$1=12,$A1987=12,$BC$1=$B1987),$G1987,"")</f>
        <v/>
      </c>
      <c s="76" t="str">
        <f t="shared" si="1016" ref="BF1987:BF2050">IF(AND($BB$1=12,$A1987=12,$BC$1=$B1987),$H1987,"")</f>
        <v/>
      </c>
      <c s="76" t="str">
        <f t="shared" si="1017" ref="BG1987:BG2050">IF(AND($BB$1=12,$A1987=12,$BC$1=$B1987),$I1987,"")</f>
        <v/>
      </c>
      <c s="73" t="str">
        <f t="shared" si="1018" ref="BH1987:BH2050">IF(AND($BB$1=12,$A1987=12,$BC$1=$B1987),$J1987,"")</f>
        <v/>
      </c>
      <c s="76" t="str">
        <f t="shared" si="1019" ref="BI1987:BI2050">IF(AND($BB$1=12,$A1987=12,$BC$1=$B1987),$K1987,"")</f>
        <v/>
      </c>
      <c s="76" t="str">
        <f t="shared" si="1020" ref="BJ1987:BJ2050">IF(AND($BB$1=12,$A1987=12,$BC$1=$B1987),$L1987,"")</f>
        <v/>
      </c>
      <c s="76" t="str">
        <f t="shared" si="1021" ref="BK1987:BK2050">IF(AND($BB$1=12,$A1987=12,$BC$1=$B1987),$M1987,"")</f>
        <v/>
      </c>
      <c s="76" t="str">
        <f t="shared" si="1022" ref="BL1987:BL2050">IF(AND($BB$1=12,$A1987=12,$BC$1=$B1987),$N1987,"")</f>
        <v/>
      </c>
      <c s="76" t="str">
        <f t="shared" si="1023" ref="BM1987:BM2050">IF(AND($BB$1=12,$A1987=12,$BC$1=$B1987),$O1987,"")</f>
        <v/>
      </c>
      <c s="76" t="str">
        <f t="shared" si="1024" ref="BN1987:BN2050">IF(AND($BB$1=12,$A1987=12,$BC$1=$B1987),$P1987,"")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8" spans="1:157" ht="15.75" customHeight="1">
      <c r="A1988" s="72" t="str">
        <f>IF('S.D.PASTE SHEET'!A1988="","",'S.D.PASTE SHEET'!A1988)</f>
        <v/>
      </c>
      <c s="72" t="str">
        <f>IF('S.D.PASTE SHEET'!B1988="","",'S.D.PASTE SHEET'!B1988)</f>
        <v/>
      </c>
      <c s="72" t="str">
        <f>IF('S.D.PASTE SHEET'!C1988="","",'S.D.PASTE SHEET'!C1988)</f>
        <v/>
      </c>
      <c s="73" t="str">
        <f>IF('S.D.PASTE SHEET'!D1988="","",'S.D.PASTE SHEET'!D1988)</f>
        <v/>
      </c>
      <c s="72" t="str">
        <f>IF('S.D.PASTE SHEET'!E1988="","",UPPER('S.D.PASTE SHEET'!E1988))</f>
        <v/>
      </c>
      <c s="72" t="str">
        <f>IF('S.D.PASTE SHEET'!F1988="","",'S.D.PASTE SHEET'!F1988)</f>
        <v/>
      </c>
      <c s="72" t="str">
        <f>IF('S.D.PASTE SHEET'!G1988="","",UPPER('S.D.PASTE SHEET'!G1988))</f>
        <v/>
      </c>
      <c s="72" t="str">
        <f>IF('S.D.PASTE SHEET'!H1988="","",UPPER('S.D.PASTE SHEET'!H1988))</f>
        <v/>
      </c>
      <c s="72" t="str">
        <f>IF('S.D.PASTE SHEET'!I1988="","",'S.D.PASTE SHEET'!I1988)</f>
        <v/>
      </c>
      <c s="73" t="str">
        <f>IF('S.D.PASTE SHEET'!J1988="","",'S.D.PASTE SHEET'!J1988)</f>
        <v/>
      </c>
      <c s="72" t="str">
        <f>IF('S.D.PASTE SHEET'!K1988="","",'S.D.PASTE SHEET'!K1988)</f>
        <v/>
      </c>
      <c s="72" t="str">
        <f>IF('S.D.PASTE SHEET'!L1988="","",'S.D.PASTE SHEET'!L1988)</f>
        <v/>
      </c>
      <c s="72" t="str">
        <f>IF('S.D.PASTE SHEET'!M1988="","",'S.D.PASTE SHEET'!M1988)</f>
        <v/>
      </c>
      <c s="72" t="str">
        <f>IF('S.D.PASTE SHEET'!N1988="","",'S.D.PASTE SHEET'!N1988)</f>
        <v/>
      </c>
      <c s="72" t="str">
        <f>IF('S.D.PASTE SHEET'!O1988="","",'S.D.PASTE SHEET'!O1988)</f>
        <v/>
      </c>
      <c s="72" t="str">
        <f>IF('S.D.PASTE SHEET'!P1988="","",'S.D.PASTE SHEET'!P1988)</f>
        <v/>
      </c>
      <c s="72" t="str">
        <f>IF('S.D.PASTE SHEET'!Q1988="","",'S.D.PASTE SHEET'!Q1988)</f>
        <v/>
      </c>
      <c s="72" t="str">
        <f>IF('S.D.PASTE SHEET'!R1988="","",'S.D.PASTE SHEET'!R1988)</f>
        <v/>
      </c>
      <c s="72" t="str">
        <f>IF('S.D.PASTE SHEET'!S1988="","",'S.D.PASTE SHEET'!S1988)</f>
        <v/>
      </c>
      <c s="72" t="str">
        <f>IF('S.D.PASTE SHEET'!T1988="","",'S.D.PASTE SHEET'!T1988)</f>
        <v/>
      </c>
      <c s="72" t="str">
        <f>IF('S.D.PASTE SHEET'!U1988="","",'S.D.PASTE SHEET'!U1988)</f>
        <v/>
      </c>
      <c s="72" t="str">
        <f>IF('S.D.PASTE SHEET'!V1988="","",'S.D.PASTE SHEET'!V1988)</f>
        <v/>
      </c>
      <c s="72" t="str">
        <f>IF('S.D.PASTE SHEET'!W1988="","",'S.D.PASTE SHEET'!W1988)</f>
        <v/>
      </c>
      <c s="72" t="str">
        <f>IF('S.D.PASTE SHEET'!X1988="","",'S.D.PASTE SHEET'!X1988)</f>
        <v/>
      </c>
      <c s="72" t="str">
        <f>IF('S.D.PASTE SHEET'!Y1988="","",'S.D.PASTE SHEET'!Y1988)</f>
        <v/>
      </c>
      <c s="72" t="str">
        <f>IF('S.D.PASTE SHEET'!Z1988="","",'S.D.PASTE SHEET'!Z1988)</f>
        <v/>
      </c>
      <c s="72" t="str">
        <f>IF('S.D.PASTE SHEET'!AA1988="","",'S.D.PASTE SHEET'!AA1988)</f>
        <v/>
      </c>
      <c s="72" t="str">
        <f>IF('S.D.PASTE SHEET'!AB1988="","",'S.D.PASTE SHEET'!AB1988)</f>
        <v/>
      </c>
      <c s="72" t="str">
        <f>IF('S.D.PASTE SHEET'!AC1988="","",'S.D.PASTE SHEET'!AC1988)</f>
        <v/>
      </c>
      <c s="72" t="str">
        <f>IF('S.D.PASTE SHEET'!AD1988="","",'S.D.PASTE SHEET'!AD1988)</f>
        <v/>
      </c>
      <c s="74"/>
      <c s="70" t="str">
        <f>IF(AK1988="","",IF(AK1988&gt;0,COUNT($AG$2:AG1988),""))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IF(BC1988="","",IF(BC1988&gt;0,COUNT($AY$2:AY1988),""))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89" spans="1:157" ht="15.75" customHeight="1">
      <c r="A1989" s="72" t="str">
        <f>IF('S.D.PASTE SHEET'!A1989="","",'S.D.PASTE SHEET'!A1989)</f>
        <v/>
      </c>
      <c s="72" t="str">
        <f>IF('S.D.PASTE SHEET'!B1989="","",'S.D.PASTE SHEET'!B1989)</f>
        <v/>
      </c>
      <c s="72" t="str">
        <f>IF('S.D.PASTE SHEET'!C1989="","",'S.D.PASTE SHEET'!C1989)</f>
        <v/>
      </c>
      <c s="73" t="str">
        <f>IF('S.D.PASTE SHEET'!D1989="","",'S.D.PASTE SHEET'!D1989)</f>
        <v/>
      </c>
      <c s="72" t="str">
        <f>IF('S.D.PASTE SHEET'!E1989="","",UPPER('S.D.PASTE SHEET'!E1989))</f>
        <v/>
      </c>
      <c s="72" t="str">
        <f>IF('S.D.PASTE SHEET'!F1989="","",'S.D.PASTE SHEET'!F1989)</f>
        <v/>
      </c>
      <c s="72" t="str">
        <f>IF('S.D.PASTE SHEET'!G1989="","",UPPER('S.D.PASTE SHEET'!G1989))</f>
        <v/>
      </c>
      <c s="72" t="str">
        <f>IF('S.D.PASTE SHEET'!H1989="","",UPPER('S.D.PASTE SHEET'!H1989))</f>
        <v/>
      </c>
      <c s="72" t="str">
        <f>IF('S.D.PASTE SHEET'!I1989="","",'S.D.PASTE SHEET'!I1989)</f>
        <v/>
      </c>
      <c s="73" t="str">
        <f>IF('S.D.PASTE SHEET'!J1989="","",'S.D.PASTE SHEET'!J1989)</f>
        <v/>
      </c>
      <c s="72" t="str">
        <f>IF('S.D.PASTE SHEET'!K1989="","",'S.D.PASTE SHEET'!K1989)</f>
        <v/>
      </c>
      <c s="72" t="str">
        <f>IF('S.D.PASTE SHEET'!L1989="","",'S.D.PASTE SHEET'!L1989)</f>
        <v/>
      </c>
      <c s="72" t="str">
        <f>IF('S.D.PASTE SHEET'!M1989="","",'S.D.PASTE SHEET'!M1989)</f>
        <v/>
      </c>
      <c s="72" t="str">
        <f>IF('S.D.PASTE SHEET'!N1989="","",'S.D.PASTE SHEET'!N1989)</f>
        <v/>
      </c>
      <c s="72" t="str">
        <f>IF('S.D.PASTE SHEET'!O1989="","",'S.D.PASTE SHEET'!O1989)</f>
        <v/>
      </c>
      <c s="72" t="str">
        <f>IF('S.D.PASTE SHEET'!P1989="","",'S.D.PASTE SHEET'!P1989)</f>
        <v/>
      </c>
      <c s="72" t="str">
        <f>IF('S.D.PASTE SHEET'!Q1989="","",'S.D.PASTE SHEET'!Q1989)</f>
        <v/>
      </c>
      <c s="72" t="str">
        <f>IF('S.D.PASTE SHEET'!R1989="","",'S.D.PASTE SHEET'!R1989)</f>
        <v/>
      </c>
      <c s="72" t="str">
        <f>IF('S.D.PASTE SHEET'!S1989="","",'S.D.PASTE SHEET'!S1989)</f>
        <v/>
      </c>
      <c s="72" t="str">
        <f>IF('S.D.PASTE SHEET'!T1989="","",'S.D.PASTE SHEET'!T1989)</f>
        <v/>
      </c>
      <c s="72" t="str">
        <f>IF('S.D.PASTE SHEET'!U1989="","",'S.D.PASTE SHEET'!U1989)</f>
        <v/>
      </c>
      <c s="72" t="str">
        <f>IF('S.D.PASTE SHEET'!V1989="","",'S.D.PASTE SHEET'!V1989)</f>
        <v/>
      </c>
      <c s="72" t="str">
        <f>IF('S.D.PASTE SHEET'!W1989="","",'S.D.PASTE SHEET'!W1989)</f>
        <v/>
      </c>
      <c s="72" t="str">
        <f>IF('S.D.PASTE SHEET'!X1989="","",'S.D.PASTE SHEET'!X1989)</f>
        <v/>
      </c>
      <c s="72" t="str">
        <f>IF('S.D.PASTE SHEET'!Y1989="","",'S.D.PASTE SHEET'!Y1989)</f>
        <v/>
      </c>
      <c s="72" t="str">
        <f>IF('S.D.PASTE SHEET'!Z1989="","",'S.D.PASTE SHEET'!Z1989)</f>
        <v/>
      </c>
      <c s="72" t="str">
        <f>IF('S.D.PASTE SHEET'!AA1989="","",'S.D.PASTE SHEET'!AA1989)</f>
        <v/>
      </c>
      <c s="72" t="str">
        <f>IF('S.D.PASTE SHEET'!AB1989="","",'S.D.PASTE SHEET'!AB1989)</f>
        <v/>
      </c>
      <c s="72" t="str">
        <f>IF('S.D.PASTE SHEET'!AC1989="","",'S.D.PASTE SHEET'!AC1989)</f>
        <v/>
      </c>
      <c s="72" t="str">
        <f>IF('S.D.PASTE SHEET'!AD1989="","",'S.D.PASTE SHEET'!AD1989)</f>
        <v/>
      </c>
      <c s="74"/>
      <c s="70" t="str">
        <f>IF(AK1989="","",IF(AK1989&gt;0,COUNT($AG$2:AG1989),""))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IF(BC1989="","",IF(BC1989&gt;0,COUNT($AY$2:AY1989),""))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0" spans="1:157" ht="15.75" customHeight="1">
      <c r="A1990" s="72" t="str">
        <f>IF('S.D.PASTE SHEET'!A1990="","",'S.D.PASTE SHEET'!A1990)</f>
        <v/>
      </c>
      <c s="72" t="str">
        <f>IF('S.D.PASTE SHEET'!B1990="","",'S.D.PASTE SHEET'!B1990)</f>
        <v/>
      </c>
      <c s="72" t="str">
        <f>IF('S.D.PASTE SHEET'!C1990="","",'S.D.PASTE SHEET'!C1990)</f>
        <v/>
      </c>
      <c s="73" t="str">
        <f>IF('S.D.PASTE SHEET'!D1990="","",'S.D.PASTE SHEET'!D1990)</f>
        <v/>
      </c>
      <c s="72" t="str">
        <f>IF('S.D.PASTE SHEET'!E1990="","",UPPER('S.D.PASTE SHEET'!E1990))</f>
        <v/>
      </c>
      <c s="72" t="str">
        <f>IF('S.D.PASTE SHEET'!F1990="","",'S.D.PASTE SHEET'!F1990)</f>
        <v/>
      </c>
      <c s="72" t="str">
        <f>IF('S.D.PASTE SHEET'!G1990="","",UPPER('S.D.PASTE SHEET'!G1990))</f>
        <v/>
      </c>
      <c s="72" t="str">
        <f>IF('S.D.PASTE SHEET'!H1990="","",UPPER('S.D.PASTE SHEET'!H1990))</f>
        <v/>
      </c>
      <c s="72" t="str">
        <f>IF('S.D.PASTE SHEET'!I1990="","",'S.D.PASTE SHEET'!I1990)</f>
        <v/>
      </c>
      <c s="73" t="str">
        <f>IF('S.D.PASTE SHEET'!J1990="","",'S.D.PASTE SHEET'!J1990)</f>
        <v/>
      </c>
      <c s="72" t="str">
        <f>IF('S.D.PASTE SHEET'!K1990="","",'S.D.PASTE SHEET'!K1990)</f>
        <v/>
      </c>
      <c s="72" t="str">
        <f>IF('S.D.PASTE SHEET'!L1990="","",'S.D.PASTE SHEET'!L1990)</f>
        <v/>
      </c>
      <c s="72" t="str">
        <f>IF('S.D.PASTE SHEET'!M1990="","",'S.D.PASTE SHEET'!M1990)</f>
        <v/>
      </c>
      <c s="72" t="str">
        <f>IF('S.D.PASTE SHEET'!N1990="","",'S.D.PASTE SHEET'!N1990)</f>
        <v/>
      </c>
      <c s="72" t="str">
        <f>IF('S.D.PASTE SHEET'!O1990="","",'S.D.PASTE SHEET'!O1990)</f>
        <v/>
      </c>
      <c s="72" t="str">
        <f>IF('S.D.PASTE SHEET'!P1990="","",'S.D.PASTE SHEET'!P1990)</f>
        <v/>
      </c>
      <c s="72" t="str">
        <f>IF('S.D.PASTE SHEET'!Q1990="","",'S.D.PASTE SHEET'!Q1990)</f>
        <v/>
      </c>
      <c s="72" t="str">
        <f>IF('S.D.PASTE SHEET'!R1990="","",'S.D.PASTE SHEET'!R1990)</f>
        <v/>
      </c>
      <c s="72" t="str">
        <f>IF('S.D.PASTE SHEET'!S1990="","",'S.D.PASTE SHEET'!S1990)</f>
        <v/>
      </c>
      <c s="72" t="str">
        <f>IF('S.D.PASTE SHEET'!T1990="","",'S.D.PASTE SHEET'!T1990)</f>
        <v/>
      </c>
      <c s="72" t="str">
        <f>IF('S.D.PASTE SHEET'!U1990="","",'S.D.PASTE SHEET'!U1990)</f>
        <v/>
      </c>
      <c s="72" t="str">
        <f>IF('S.D.PASTE SHEET'!V1990="","",'S.D.PASTE SHEET'!V1990)</f>
        <v/>
      </c>
      <c s="72" t="str">
        <f>IF('S.D.PASTE SHEET'!W1990="","",'S.D.PASTE SHEET'!W1990)</f>
        <v/>
      </c>
      <c s="72" t="str">
        <f>IF('S.D.PASTE SHEET'!X1990="","",'S.D.PASTE SHEET'!X1990)</f>
        <v/>
      </c>
      <c s="72" t="str">
        <f>IF('S.D.PASTE SHEET'!Y1990="","",'S.D.PASTE SHEET'!Y1990)</f>
        <v/>
      </c>
      <c s="72" t="str">
        <f>IF('S.D.PASTE SHEET'!Z1990="","",'S.D.PASTE SHEET'!Z1990)</f>
        <v/>
      </c>
      <c s="72" t="str">
        <f>IF('S.D.PASTE SHEET'!AA1990="","",'S.D.PASTE SHEET'!AA1990)</f>
        <v/>
      </c>
      <c s="72" t="str">
        <f>IF('S.D.PASTE SHEET'!AB1990="","",'S.D.PASTE SHEET'!AB1990)</f>
        <v/>
      </c>
      <c s="72" t="str">
        <f>IF('S.D.PASTE SHEET'!AC1990="","",'S.D.PASTE SHEET'!AC1990)</f>
        <v/>
      </c>
      <c s="72" t="str">
        <f>IF('S.D.PASTE SHEET'!AD1990="","",'S.D.PASTE SHEET'!AD1990)</f>
        <v/>
      </c>
      <c s="74"/>
      <c s="70" t="str">
        <f>IF(AK1990="","",IF(AK1990&gt;0,COUNT($AG$2:AG1990),""))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IF(BC1990="","",IF(BC1990&gt;0,COUNT($AY$2:AY1990),""))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1" spans="1:157" ht="15.75" customHeight="1">
      <c r="A1991" s="72" t="str">
        <f>IF('S.D.PASTE SHEET'!A1991="","",'S.D.PASTE SHEET'!A1991)</f>
        <v/>
      </c>
      <c s="72" t="str">
        <f>IF('S.D.PASTE SHEET'!B1991="","",'S.D.PASTE SHEET'!B1991)</f>
        <v/>
      </c>
      <c s="72" t="str">
        <f>IF('S.D.PASTE SHEET'!C1991="","",'S.D.PASTE SHEET'!C1991)</f>
        <v/>
      </c>
      <c s="73" t="str">
        <f>IF('S.D.PASTE SHEET'!D1991="","",'S.D.PASTE SHEET'!D1991)</f>
        <v/>
      </c>
      <c s="72" t="str">
        <f>IF('S.D.PASTE SHEET'!E1991="","",UPPER('S.D.PASTE SHEET'!E1991))</f>
        <v/>
      </c>
      <c s="72" t="str">
        <f>IF('S.D.PASTE SHEET'!F1991="","",'S.D.PASTE SHEET'!F1991)</f>
        <v/>
      </c>
      <c s="72" t="str">
        <f>IF('S.D.PASTE SHEET'!G1991="","",UPPER('S.D.PASTE SHEET'!G1991))</f>
        <v/>
      </c>
      <c s="72" t="str">
        <f>IF('S.D.PASTE SHEET'!H1991="","",UPPER('S.D.PASTE SHEET'!H1991))</f>
        <v/>
      </c>
      <c s="72" t="str">
        <f>IF('S.D.PASTE SHEET'!I1991="","",'S.D.PASTE SHEET'!I1991)</f>
        <v/>
      </c>
      <c s="73" t="str">
        <f>IF('S.D.PASTE SHEET'!J1991="","",'S.D.PASTE SHEET'!J1991)</f>
        <v/>
      </c>
      <c s="72" t="str">
        <f>IF('S.D.PASTE SHEET'!K1991="","",'S.D.PASTE SHEET'!K1991)</f>
        <v/>
      </c>
      <c s="72" t="str">
        <f>IF('S.D.PASTE SHEET'!L1991="","",'S.D.PASTE SHEET'!L1991)</f>
        <v/>
      </c>
      <c s="72" t="str">
        <f>IF('S.D.PASTE SHEET'!M1991="","",'S.D.PASTE SHEET'!M1991)</f>
        <v/>
      </c>
      <c s="72" t="str">
        <f>IF('S.D.PASTE SHEET'!N1991="","",'S.D.PASTE SHEET'!N1991)</f>
        <v/>
      </c>
      <c s="72" t="str">
        <f>IF('S.D.PASTE SHEET'!O1991="","",'S.D.PASTE SHEET'!O1991)</f>
        <v/>
      </c>
      <c s="72" t="str">
        <f>IF('S.D.PASTE SHEET'!P1991="","",'S.D.PASTE SHEET'!P1991)</f>
        <v/>
      </c>
      <c s="72" t="str">
        <f>IF('S.D.PASTE SHEET'!Q1991="","",'S.D.PASTE SHEET'!Q1991)</f>
        <v/>
      </c>
      <c s="72" t="str">
        <f>IF('S.D.PASTE SHEET'!R1991="","",'S.D.PASTE SHEET'!R1991)</f>
        <v/>
      </c>
      <c s="72" t="str">
        <f>IF('S.D.PASTE SHEET'!S1991="","",'S.D.PASTE SHEET'!S1991)</f>
        <v/>
      </c>
      <c s="72" t="str">
        <f>IF('S.D.PASTE SHEET'!T1991="","",'S.D.PASTE SHEET'!T1991)</f>
        <v/>
      </c>
      <c s="72" t="str">
        <f>IF('S.D.PASTE SHEET'!U1991="","",'S.D.PASTE SHEET'!U1991)</f>
        <v/>
      </c>
      <c s="72" t="str">
        <f>IF('S.D.PASTE SHEET'!V1991="","",'S.D.PASTE SHEET'!V1991)</f>
        <v/>
      </c>
      <c s="72" t="str">
        <f>IF('S.D.PASTE SHEET'!W1991="","",'S.D.PASTE SHEET'!W1991)</f>
        <v/>
      </c>
      <c s="72" t="str">
        <f>IF('S.D.PASTE SHEET'!X1991="","",'S.D.PASTE SHEET'!X1991)</f>
        <v/>
      </c>
      <c s="72" t="str">
        <f>IF('S.D.PASTE SHEET'!Y1991="","",'S.D.PASTE SHEET'!Y1991)</f>
        <v/>
      </c>
      <c s="72" t="str">
        <f>IF('S.D.PASTE SHEET'!Z1991="","",'S.D.PASTE SHEET'!Z1991)</f>
        <v/>
      </c>
      <c s="72" t="str">
        <f>IF('S.D.PASTE SHEET'!AA1991="","",'S.D.PASTE SHEET'!AA1991)</f>
        <v/>
      </c>
      <c s="72" t="str">
        <f>IF('S.D.PASTE SHEET'!AB1991="","",'S.D.PASTE SHEET'!AB1991)</f>
        <v/>
      </c>
      <c s="72" t="str">
        <f>IF('S.D.PASTE SHEET'!AC1991="","",'S.D.PASTE SHEET'!AC1991)</f>
        <v/>
      </c>
      <c s="72" t="str">
        <f>IF('S.D.PASTE SHEET'!AD1991="","",'S.D.PASTE SHEET'!AD1991)</f>
        <v/>
      </c>
      <c s="74"/>
      <c s="70" t="str">
        <f>IF(AK1991="","",IF(AK1991&gt;0,COUNT($AG$2:AG1991),""))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IF(BC1991="","",IF(BC1991&gt;0,COUNT($AY$2:AY1991),""))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2" spans="1:157" ht="15.75" customHeight="1">
      <c r="A1992" s="72" t="str">
        <f>IF('S.D.PASTE SHEET'!A1992="","",'S.D.PASTE SHEET'!A1992)</f>
        <v/>
      </c>
      <c s="72" t="str">
        <f>IF('S.D.PASTE SHEET'!B1992="","",'S.D.PASTE SHEET'!B1992)</f>
        <v/>
      </c>
      <c s="72" t="str">
        <f>IF('S.D.PASTE SHEET'!C1992="","",'S.D.PASTE SHEET'!C1992)</f>
        <v/>
      </c>
      <c s="73" t="str">
        <f>IF('S.D.PASTE SHEET'!D1992="","",'S.D.PASTE SHEET'!D1992)</f>
        <v/>
      </c>
      <c s="72" t="str">
        <f>IF('S.D.PASTE SHEET'!E1992="","",UPPER('S.D.PASTE SHEET'!E1992))</f>
        <v/>
      </c>
      <c s="72" t="str">
        <f>IF('S.D.PASTE SHEET'!F1992="","",'S.D.PASTE SHEET'!F1992)</f>
        <v/>
      </c>
      <c s="72" t="str">
        <f>IF('S.D.PASTE SHEET'!G1992="","",UPPER('S.D.PASTE SHEET'!G1992))</f>
        <v/>
      </c>
      <c s="72" t="str">
        <f>IF('S.D.PASTE SHEET'!H1992="","",UPPER('S.D.PASTE SHEET'!H1992))</f>
        <v/>
      </c>
      <c s="72" t="str">
        <f>IF('S.D.PASTE SHEET'!I1992="","",'S.D.PASTE SHEET'!I1992)</f>
        <v/>
      </c>
      <c s="73" t="str">
        <f>IF('S.D.PASTE SHEET'!J1992="","",'S.D.PASTE SHEET'!J1992)</f>
        <v/>
      </c>
      <c s="72" t="str">
        <f>IF('S.D.PASTE SHEET'!K1992="","",'S.D.PASTE SHEET'!K1992)</f>
        <v/>
      </c>
      <c s="72" t="str">
        <f>IF('S.D.PASTE SHEET'!L1992="","",'S.D.PASTE SHEET'!L1992)</f>
        <v/>
      </c>
      <c s="72" t="str">
        <f>IF('S.D.PASTE SHEET'!M1992="","",'S.D.PASTE SHEET'!M1992)</f>
        <v/>
      </c>
      <c s="72" t="str">
        <f>IF('S.D.PASTE SHEET'!N1992="","",'S.D.PASTE SHEET'!N1992)</f>
        <v/>
      </c>
      <c s="72" t="str">
        <f>IF('S.D.PASTE SHEET'!O1992="","",'S.D.PASTE SHEET'!O1992)</f>
        <v/>
      </c>
      <c s="72" t="str">
        <f>IF('S.D.PASTE SHEET'!P1992="","",'S.D.PASTE SHEET'!P1992)</f>
        <v/>
      </c>
      <c s="72" t="str">
        <f>IF('S.D.PASTE SHEET'!Q1992="","",'S.D.PASTE SHEET'!Q1992)</f>
        <v/>
      </c>
      <c s="72" t="str">
        <f>IF('S.D.PASTE SHEET'!R1992="","",'S.D.PASTE SHEET'!R1992)</f>
        <v/>
      </c>
      <c s="72" t="str">
        <f>IF('S.D.PASTE SHEET'!S1992="","",'S.D.PASTE SHEET'!S1992)</f>
        <v/>
      </c>
      <c s="72" t="str">
        <f>IF('S.D.PASTE SHEET'!T1992="","",'S.D.PASTE SHEET'!T1992)</f>
        <v/>
      </c>
      <c s="72" t="str">
        <f>IF('S.D.PASTE SHEET'!U1992="","",'S.D.PASTE SHEET'!U1992)</f>
        <v/>
      </c>
      <c s="72" t="str">
        <f>IF('S.D.PASTE SHEET'!V1992="","",'S.D.PASTE SHEET'!V1992)</f>
        <v/>
      </c>
      <c s="72" t="str">
        <f>IF('S.D.PASTE SHEET'!W1992="","",'S.D.PASTE SHEET'!W1992)</f>
        <v/>
      </c>
      <c s="72" t="str">
        <f>IF('S.D.PASTE SHEET'!X1992="","",'S.D.PASTE SHEET'!X1992)</f>
        <v/>
      </c>
      <c s="72" t="str">
        <f>IF('S.D.PASTE SHEET'!Y1992="","",'S.D.PASTE SHEET'!Y1992)</f>
        <v/>
      </c>
      <c s="72" t="str">
        <f>IF('S.D.PASTE SHEET'!Z1992="","",'S.D.PASTE SHEET'!Z1992)</f>
        <v/>
      </c>
      <c s="72" t="str">
        <f>IF('S.D.PASTE SHEET'!AA1992="","",'S.D.PASTE SHEET'!AA1992)</f>
        <v/>
      </c>
      <c s="72" t="str">
        <f>IF('S.D.PASTE SHEET'!AB1992="","",'S.D.PASTE SHEET'!AB1992)</f>
        <v/>
      </c>
      <c s="72" t="str">
        <f>IF('S.D.PASTE SHEET'!AC1992="","",'S.D.PASTE SHEET'!AC1992)</f>
        <v/>
      </c>
      <c s="72" t="str">
        <f>IF('S.D.PASTE SHEET'!AD1992="","",'S.D.PASTE SHEET'!AD1992)</f>
        <v/>
      </c>
      <c s="74"/>
      <c s="70" t="str">
        <f>IF(AK1992="","",IF(AK1992&gt;0,COUNT($AG$2:AG1992),""))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IF(BC1992="","",IF(BC1992&gt;0,COUNT($AY$2:AY1992),""))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3" spans="1:157" ht="15.75" customHeight="1">
      <c r="A1993" s="72" t="str">
        <f>IF('S.D.PASTE SHEET'!A1993="","",'S.D.PASTE SHEET'!A1993)</f>
        <v/>
      </c>
      <c s="72" t="str">
        <f>IF('S.D.PASTE SHEET'!B1993="","",'S.D.PASTE SHEET'!B1993)</f>
        <v/>
      </c>
      <c s="72" t="str">
        <f>IF('S.D.PASTE SHEET'!C1993="","",'S.D.PASTE SHEET'!C1993)</f>
        <v/>
      </c>
      <c s="73" t="str">
        <f>IF('S.D.PASTE SHEET'!D1993="","",'S.D.PASTE SHEET'!D1993)</f>
        <v/>
      </c>
      <c s="72" t="str">
        <f>IF('S.D.PASTE SHEET'!E1993="","",UPPER('S.D.PASTE SHEET'!E1993))</f>
        <v/>
      </c>
      <c s="72" t="str">
        <f>IF('S.D.PASTE SHEET'!F1993="","",'S.D.PASTE SHEET'!F1993)</f>
        <v/>
      </c>
      <c s="72" t="str">
        <f>IF('S.D.PASTE SHEET'!G1993="","",UPPER('S.D.PASTE SHEET'!G1993))</f>
        <v/>
      </c>
      <c s="72" t="str">
        <f>IF('S.D.PASTE SHEET'!H1993="","",UPPER('S.D.PASTE SHEET'!H1993))</f>
        <v/>
      </c>
      <c s="72" t="str">
        <f>IF('S.D.PASTE SHEET'!I1993="","",'S.D.PASTE SHEET'!I1993)</f>
        <v/>
      </c>
      <c s="73" t="str">
        <f>IF('S.D.PASTE SHEET'!J1993="","",'S.D.PASTE SHEET'!J1993)</f>
        <v/>
      </c>
      <c s="72" t="str">
        <f>IF('S.D.PASTE SHEET'!K1993="","",'S.D.PASTE SHEET'!K1993)</f>
        <v/>
      </c>
      <c s="72" t="str">
        <f>IF('S.D.PASTE SHEET'!L1993="","",'S.D.PASTE SHEET'!L1993)</f>
        <v/>
      </c>
      <c s="72" t="str">
        <f>IF('S.D.PASTE SHEET'!M1993="","",'S.D.PASTE SHEET'!M1993)</f>
        <v/>
      </c>
      <c s="72" t="str">
        <f>IF('S.D.PASTE SHEET'!N1993="","",'S.D.PASTE SHEET'!N1993)</f>
        <v/>
      </c>
      <c s="72" t="str">
        <f>IF('S.D.PASTE SHEET'!O1993="","",'S.D.PASTE SHEET'!O1993)</f>
        <v/>
      </c>
      <c s="72" t="str">
        <f>IF('S.D.PASTE SHEET'!P1993="","",'S.D.PASTE SHEET'!P1993)</f>
        <v/>
      </c>
      <c s="72" t="str">
        <f>IF('S.D.PASTE SHEET'!Q1993="","",'S.D.PASTE SHEET'!Q1993)</f>
        <v/>
      </c>
      <c s="72" t="str">
        <f>IF('S.D.PASTE SHEET'!R1993="","",'S.D.PASTE SHEET'!R1993)</f>
        <v/>
      </c>
      <c s="72" t="str">
        <f>IF('S.D.PASTE SHEET'!S1993="","",'S.D.PASTE SHEET'!S1993)</f>
        <v/>
      </c>
      <c s="72" t="str">
        <f>IF('S.D.PASTE SHEET'!T1993="","",'S.D.PASTE SHEET'!T1993)</f>
        <v/>
      </c>
      <c s="72" t="str">
        <f>IF('S.D.PASTE SHEET'!U1993="","",'S.D.PASTE SHEET'!U1993)</f>
        <v/>
      </c>
      <c s="72" t="str">
        <f>IF('S.D.PASTE SHEET'!V1993="","",'S.D.PASTE SHEET'!V1993)</f>
        <v/>
      </c>
      <c s="72" t="str">
        <f>IF('S.D.PASTE SHEET'!W1993="","",'S.D.PASTE SHEET'!W1993)</f>
        <v/>
      </c>
      <c s="72" t="str">
        <f>IF('S.D.PASTE SHEET'!X1993="","",'S.D.PASTE SHEET'!X1993)</f>
        <v/>
      </c>
      <c s="72" t="str">
        <f>IF('S.D.PASTE SHEET'!Y1993="","",'S.D.PASTE SHEET'!Y1993)</f>
        <v/>
      </c>
      <c s="72" t="str">
        <f>IF('S.D.PASTE SHEET'!Z1993="","",'S.D.PASTE SHEET'!Z1993)</f>
        <v/>
      </c>
      <c s="72" t="str">
        <f>IF('S.D.PASTE SHEET'!AA1993="","",'S.D.PASTE SHEET'!AA1993)</f>
        <v/>
      </c>
      <c s="72" t="str">
        <f>IF('S.D.PASTE SHEET'!AB1993="","",'S.D.PASTE SHEET'!AB1993)</f>
        <v/>
      </c>
      <c s="72" t="str">
        <f>IF('S.D.PASTE SHEET'!AC1993="","",'S.D.PASTE SHEET'!AC1993)</f>
        <v/>
      </c>
      <c s="72" t="str">
        <f>IF('S.D.PASTE SHEET'!AD1993="","",'S.D.PASTE SHEET'!AD1993)</f>
        <v/>
      </c>
      <c s="74"/>
      <c s="70" t="str">
        <f>IF(AK1993="","",IF(AK1993&gt;0,COUNT($AG$2:AG1993),""))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IF(BC1993="","",IF(BC1993&gt;0,COUNT($AY$2:AY1993),""))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4" spans="1:157" ht="15.75" customHeight="1">
      <c r="A1994" s="72" t="str">
        <f>IF('S.D.PASTE SHEET'!A1994="","",'S.D.PASTE SHEET'!A1994)</f>
        <v/>
      </c>
      <c s="72" t="str">
        <f>IF('S.D.PASTE SHEET'!B1994="","",'S.D.PASTE SHEET'!B1994)</f>
        <v/>
      </c>
      <c s="72" t="str">
        <f>IF('S.D.PASTE SHEET'!C1994="","",'S.D.PASTE SHEET'!C1994)</f>
        <v/>
      </c>
      <c s="73" t="str">
        <f>IF('S.D.PASTE SHEET'!D1994="","",'S.D.PASTE SHEET'!D1994)</f>
        <v/>
      </c>
      <c s="72" t="str">
        <f>IF('S.D.PASTE SHEET'!E1994="","",UPPER('S.D.PASTE SHEET'!E1994))</f>
        <v/>
      </c>
      <c s="72" t="str">
        <f>IF('S.D.PASTE SHEET'!F1994="","",'S.D.PASTE SHEET'!F1994)</f>
        <v/>
      </c>
      <c s="72" t="str">
        <f>IF('S.D.PASTE SHEET'!G1994="","",UPPER('S.D.PASTE SHEET'!G1994))</f>
        <v/>
      </c>
      <c s="72" t="str">
        <f>IF('S.D.PASTE SHEET'!H1994="","",UPPER('S.D.PASTE SHEET'!H1994))</f>
        <v/>
      </c>
      <c s="72" t="str">
        <f>IF('S.D.PASTE SHEET'!I1994="","",'S.D.PASTE SHEET'!I1994)</f>
        <v/>
      </c>
      <c s="73" t="str">
        <f>IF('S.D.PASTE SHEET'!J1994="","",'S.D.PASTE SHEET'!J1994)</f>
        <v/>
      </c>
      <c s="72" t="str">
        <f>IF('S.D.PASTE SHEET'!K1994="","",'S.D.PASTE SHEET'!K1994)</f>
        <v/>
      </c>
      <c s="72" t="str">
        <f>IF('S.D.PASTE SHEET'!L1994="","",'S.D.PASTE SHEET'!L1994)</f>
        <v/>
      </c>
      <c s="72" t="str">
        <f>IF('S.D.PASTE SHEET'!M1994="","",'S.D.PASTE SHEET'!M1994)</f>
        <v/>
      </c>
      <c s="72" t="str">
        <f>IF('S.D.PASTE SHEET'!N1994="","",'S.D.PASTE SHEET'!N1994)</f>
        <v/>
      </c>
      <c s="72" t="str">
        <f>IF('S.D.PASTE SHEET'!O1994="","",'S.D.PASTE SHEET'!O1994)</f>
        <v/>
      </c>
      <c s="72" t="str">
        <f>IF('S.D.PASTE SHEET'!P1994="","",'S.D.PASTE SHEET'!P1994)</f>
        <v/>
      </c>
      <c s="72" t="str">
        <f>IF('S.D.PASTE SHEET'!Q1994="","",'S.D.PASTE SHEET'!Q1994)</f>
        <v/>
      </c>
      <c s="72" t="str">
        <f>IF('S.D.PASTE SHEET'!R1994="","",'S.D.PASTE SHEET'!R1994)</f>
        <v/>
      </c>
      <c s="72" t="str">
        <f>IF('S.D.PASTE SHEET'!S1994="","",'S.D.PASTE SHEET'!S1994)</f>
        <v/>
      </c>
      <c s="72" t="str">
        <f>IF('S.D.PASTE SHEET'!T1994="","",'S.D.PASTE SHEET'!T1994)</f>
        <v/>
      </c>
      <c s="72" t="str">
        <f>IF('S.D.PASTE SHEET'!U1994="","",'S.D.PASTE SHEET'!U1994)</f>
        <v/>
      </c>
      <c s="72" t="str">
        <f>IF('S.D.PASTE SHEET'!V1994="","",'S.D.PASTE SHEET'!V1994)</f>
        <v/>
      </c>
      <c s="72" t="str">
        <f>IF('S.D.PASTE SHEET'!W1994="","",'S.D.PASTE SHEET'!W1994)</f>
        <v/>
      </c>
      <c s="72" t="str">
        <f>IF('S.D.PASTE SHEET'!X1994="","",'S.D.PASTE SHEET'!X1994)</f>
        <v/>
      </c>
      <c s="72" t="str">
        <f>IF('S.D.PASTE SHEET'!Y1994="","",'S.D.PASTE SHEET'!Y1994)</f>
        <v/>
      </c>
      <c s="72" t="str">
        <f>IF('S.D.PASTE SHEET'!Z1994="","",'S.D.PASTE SHEET'!Z1994)</f>
        <v/>
      </c>
      <c s="72" t="str">
        <f>IF('S.D.PASTE SHEET'!AA1994="","",'S.D.PASTE SHEET'!AA1994)</f>
        <v/>
      </c>
      <c s="72" t="str">
        <f>IF('S.D.PASTE SHEET'!AB1994="","",'S.D.PASTE SHEET'!AB1994)</f>
        <v/>
      </c>
      <c s="72" t="str">
        <f>IF('S.D.PASTE SHEET'!AC1994="","",'S.D.PASTE SHEET'!AC1994)</f>
        <v/>
      </c>
      <c s="72" t="str">
        <f>IF('S.D.PASTE SHEET'!AD1994="","",'S.D.PASTE SHEET'!AD1994)</f>
        <v/>
      </c>
      <c s="74"/>
      <c s="70" t="str">
        <f>IF(AK1994="","",IF(AK1994&gt;0,COUNT($AG$2:AG1994),""))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IF(BC1994="","",IF(BC1994&gt;0,COUNT($AY$2:AY1994),""))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5" spans="1:157" ht="15.75" customHeight="1">
      <c r="A1995" s="72" t="str">
        <f>IF('S.D.PASTE SHEET'!A1995="","",'S.D.PASTE SHEET'!A1995)</f>
        <v/>
      </c>
      <c s="72" t="str">
        <f>IF('S.D.PASTE SHEET'!B1995="","",'S.D.PASTE SHEET'!B1995)</f>
        <v/>
      </c>
      <c s="72" t="str">
        <f>IF('S.D.PASTE SHEET'!C1995="","",'S.D.PASTE SHEET'!C1995)</f>
        <v/>
      </c>
      <c s="73" t="str">
        <f>IF('S.D.PASTE SHEET'!D1995="","",'S.D.PASTE SHEET'!D1995)</f>
        <v/>
      </c>
      <c s="72" t="str">
        <f>IF('S.D.PASTE SHEET'!E1995="","",UPPER('S.D.PASTE SHEET'!E1995))</f>
        <v/>
      </c>
      <c s="72" t="str">
        <f>IF('S.D.PASTE SHEET'!F1995="","",'S.D.PASTE SHEET'!F1995)</f>
        <v/>
      </c>
      <c s="72" t="str">
        <f>IF('S.D.PASTE SHEET'!G1995="","",UPPER('S.D.PASTE SHEET'!G1995))</f>
        <v/>
      </c>
      <c s="72" t="str">
        <f>IF('S.D.PASTE SHEET'!H1995="","",UPPER('S.D.PASTE SHEET'!H1995))</f>
        <v/>
      </c>
      <c s="72" t="str">
        <f>IF('S.D.PASTE SHEET'!I1995="","",'S.D.PASTE SHEET'!I1995)</f>
        <v/>
      </c>
      <c s="73" t="str">
        <f>IF('S.D.PASTE SHEET'!J1995="","",'S.D.PASTE SHEET'!J1995)</f>
        <v/>
      </c>
      <c s="72" t="str">
        <f>IF('S.D.PASTE SHEET'!K1995="","",'S.D.PASTE SHEET'!K1995)</f>
        <v/>
      </c>
      <c s="72" t="str">
        <f>IF('S.D.PASTE SHEET'!L1995="","",'S.D.PASTE SHEET'!L1995)</f>
        <v/>
      </c>
      <c s="72" t="str">
        <f>IF('S.D.PASTE SHEET'!M1995="","",'S.D.PASTE SHEET'!M1995)</f>
        <v/>
      </c>
      <c s="72" t="str">
        <f>IF('S.D.PASTE SHEET'!N1995="","",'S.D.PASTE SHEET'!N1995)</f>
        <v/>
      </c>
      <c s="72" t="str">
        <f>IF('S.D.PASTE SHEET'!O1995="","",'S.D.PASTE SHEET'!O1995)</f>
        <v/>
      </c>
      <c s="72" t="str">
        <f>IF('S.D.PASTE SHEET'!P1995="","",'S.D.PASTE SHEET'!P1995)</f>
        <v/>
      </c>
      <c s="72" t="str">
        <f>IF('S.D.PASTE SHEET'!Q1995="","",'S.D.PASTE SHEET'!Q1995)</f>
        <v/>
      </c>
      <c s="72" t="str">
        <f>IF('S.D.PASTE SHEET'!R1995="","",'S.D.PASTE SHEET'!R1995)</f>
        <v/>
      </c>
      <c s="72" t="str">
        <f>IF('S.D.PASTE SHEET'!S1995="","",'S.D.PASTE SHEET'!S1995)</f>
        <v/>
      </c>
      <c s="72" t="str">
        <f>IF('S.D.PASTE SHEET'!T1995="","",'S.D.PASTE SHEET'!T1995)</f>
        <v/>
      </c>
      <c s="72" t="str">
        <f>IF('S.D.PASTE SHEET'!U1995="","",'S.D.PASTE SHEET'!U1995)</f>
        <v/>
      </c>
      <c s="72" t="str">
        <f>IF('S.D.PASTE SHEET'!V1995="","",'S.D.PASTE SHEET'!V1995)</f>
        <v/>
      </c>
      <c s="72" t="str">
        <f>IF('S.D.PASTE SHEET'!W1995="","",'S.D.PASTE SHEET'!W1995)</f>
        <v/>
      </c>
      <c s="72" t="str">
        <f>IF('S.D.PASTE SHEET'!X1995="","",'S.D.PASTE SHEET'!X1995)</f>
        <v/>
      </c>
      <c s="72" t="str">
        <f>IF('S.D.PASTE SHEET'!Y1995="","",'S.D.PASTE SHEET'!Y1995)</f>
        <v/>
      </c>
      <c s="72" t="str">
        <f>IF('S.D.PASTE SHEET'!Z1995="","",'S.D.PASTE SHEET'!Z1995)</f>
        <v/>
      </c>
      <c s="72" t="str">
        <f>IF('S.D.PASTE SHEET'!AA1995="","",'S.D.PASTE SHEET'!AA1995)</f>
        <v/>
      </c>
      <c s="72" t="str">
        <f>IF('S.D.PASTE SHEET'!AB1995="","",'S.D.PASTE SHEET'!AB1995)</f>
        <v/>
      </c>
      <c s="72" t="str">
        <f>IF('S.D.PASTE SHEET'!AC1995="","",'S.D.PASTE SHEET'!AC1995)</f>
        <v/>
      </c>
      <c s="72" t="str">
        <f>IF('S.D.PASTE SHEET'!AD1995="","",'S.D.PASTE SHEET'!AD1995)</f>
        <v/>
      </c>
      <c s="74"/>
      <c s="70" t="str">
        <f>IF(AK1995="","",IF(AK1995&gt;0,COUNT($AG$2:AG1995),""))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IF(BC1995="","",IF(BC1995&gt;0,COUNT($AY$2:AY1995),""))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6" spans="1:157" ht="15.75" customHeight="1">
      <c r="A1996" s="72" t="str">
        <f>IF('S.D.PASTE SHEET'!A1996="","",'S.D.PASTE SHEET'!A1996)</f>
        <v/>
      </c>
      <c s="72" t="str">
        <f>IF('S.D.PASTE SHEET'!B1996="","",'S.D.PASTE SHEET'!B1996)</f>
        <v/>
      </c>
      <c s="72" t="str">
        <f>IF('S.D.PASTE SHEET'!C1996="","",'S.D.PASTE SHEET'!C1996)</f>
        <v/>
      </c>
      <c s="73" t="str">
        <f>IF('S.D.PASTE SHEET'!D1996="","",'S.D.PASTE SHEET'!D1996)</f>
        <v/>
      </c>
      <c s="72" t="str">
        <f>IF('S.D.PASTE SHEET'!E1996="","",UPPER('S.D.PASTE SHEET'!E1996))</f>
        <v/>
      </c>
      <c s="72" t="str">
        <f>IF('S.D.PASTE SHEET'!F1996="","",'S.D.PASTE SHEET'!F1996)</f>
        <v/>
      </c>
      <c s="72" t="str">
        <f>IF('S.D.PASTE SHEET'!G1996="","",UPPER('S.D.PASTE SHEET'!G1996))</f>
        <v/>
      </c>
      <c s="72" t="str">
        <f>IF('S.D.PASTE SHEET'!H1996="","",UPPER('S.D.PASTE SHEET'!H1996))</f>
        <v/>
      </c>
      <c s="72" t="str">
        <f>IF('S.D.PASTE SHEET'!I1996="","",'S.D.PASTE SHEET'!I1996)</f>
        <v/>
      </c>
      <c s="73" t="str">
        <f>IF('S.D.PASTE SHEET'!J1996="","",'S.D.PASTE SHEET'!J1996)</f>
        <v/>
      </c>
      <c s="72" t="str">
        <f>IF('S.D.PASTE SHEET'!K1996="","",'S.D.PASTE SHEET'!K1996)</f>
        <v/>
      </c>
      <c s="72" t="str">
        <f>IF('S.D.PASTE SHEET'!L1996="","",'S.D.PASTE SHEET'!L1996)</f>
        <v/>
      </c>
      <c s="72" t="str">
        <f>IF('S.D.PASTE SHEET'!M1996="","",'S.D.PASTE SHEET'!M1996)</f>
        <v/>
      </c>
      <c s="72" t="str">
        <f>IF('S.D.PASTE SHEET'!N1996="","",'S.D.PASTE SHEET'!N1996)</f>
        <v/>
      </c>
      <c s="72" t="str">
        <f>IF('S.D.PASTE SHEET'!O1996="","",'S.D.PASTE SHEET'!O1996)</f>
        <v/>
      </c>
      <c s="72" t="str">
        <f>IF('S.D.PASTE SHEET'!P1996="","",'S.D.PASTE SHEET'!P1996)</f>
        <v/>
      </c>
      <c s="72" t="str">
        <f>IF('S.D.PASTE SHEET'!Q1996="","",'S.D.PASTE SHEET'!Q1996)</f>
        <v/>
      </c>
      <c s="72" t="str">
        <f>IF('S.D.PASTE SHEET'!R1996="","",'S.D.PASTE SHEET'!R1996)</f>
        <v/>
      </c>
      <c s="72" t="str">
        <f>IF('S.D.PASTE SHEET'!S1996="","",'S.D.PASTE SHEET'!S1996)</f>
        <v/>
      </c>
      <c s="72" t="str">
        <f>IF('S.D.PASTE SHEET'!T1996="","",'S.D.PASTE SHEET'!T1996)</f>
        <v/>
      </c>
      <c s="72" t="str">
        <f>IF('S.D.PASTE SHEET'!U1996="","",'S.D.PASTE SHEET'!U1996)</f>
        <v/>
      </c>
      <c s="72" t="str">
        <f>IF('S.D.PASTE SHEET'!V1996="","",'S.D.PASTE SHEET'!V1996)</f>
        <v/>
      </c>
      <c s="72" t="str">
        <f>IF('S.D.PASTE SHEET'!W1996="","",'S.D.PASTE SHEET'!W1996)</f>
        <v/>
      </c>
      <c s="72" t="str">
        <f>IF('S.D.PASTE SHEET'!X1996="","",'S.D.PASTE SHEET'!X1996)</f>
        <v/>
      </c>
      <c s="72" t="str">
        <f>IF('S.D.PASTE SHEET'!Y1996="","",'S.D.PASTE SHEET'!Y1996)</f>
        <v/>
      </c>
      <c s="72" t="str">
        <f>IF('S.D.PASTE SHEET'!Z1996="","",'S.D.PASTE SHEET'!Z1996)</f>
        <v/>
      </c>
      <c s="72" t="str">
        <f>IF('S.D.PASTE SHEET'!AA1996="","",'S.D.PASTE SHEET'!AA1996)</f>
        <v/>
      </c>
      <c s="72" t="str">
        <f>IF('S.D.PASTE SHEET'!AB1996="","",'S.D.PASTE SHEET'!AB1996)</f>
        <v/>
      </c>
      <c s="72" t="str">
        <f>IF('S.D.PASTE SHEET'!AC1996="","",'S.D.PASTE SHEET'!AC1996)</f>
        <v/>
      </c>
      <c s="72" t="str">
        <f>IF('S.D.PASTE SHEET'!AD1996="","",'S.D.PASTE SHEET'!AD1996)</f>
        <v/>
      </c>
      <c s="74"/>
      <c s="70" t="str">
        <f>IF(AK1996="","",IF(AK1996&gt;0,COUNT($AG$2:AG1996),""))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IF(BC1996="","",IF(BC1996&gt;0,COUNT($AY$2:AY1996),""))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7" spans="1:157" ht="15.75" customHeight="1">
      <c r="A1997" s="72" t="str">
        <f>IF('S.D.PASTE SHEET'!A1997="","",'S.D.PASTE SHEET'!A1997)</f>
        <v/>
      </c>
      <c s="72" t="str">
        <f>IF('S.D.PASTE SHEET'!B1997="","",'S.D.PASTE SHEET'!B1997)</f>
        <v/>
      </c>
      <c s="72" t="str">
        <f>IF('S.D.PASTE SHEET'!C1997="","",'S.D.PASTE SHEET'!C1997)</f>
        <v/>
      </c>
      <c s="73" t="str">
        <f>IF('S.D.PASTE SHEET'!D1997="","",'S.D.PASTE SHEET'!D1997)</f>
        <v/>
      </c>
      <c s="72" t="str">
        <f>IF('S.D.PASTE SHEET'!E1997="","",UPPER('S.D.PASTE SHEET'!E1997))</f>
        <v/>
      </c>
      <c s="72" t="str">
        <f>IF('S.D.PASTE SHEET'!F1997="","",'S.D.PASTE SHEET'!F1997)</f>
        <v/>
      </c>
      <c s="72" t="str">
        <f>IF('S.D.PASTE SHEET'!G1997="","",UPPER('S.D.PASTE SHEET'!G1997))</f>
        <v/>
      </c>
      <c s="72" t="str">
        <f>IF('S.D.PASTE SHEET'!H1997="","",UPPER('S.D.PASTE SHEET'!H1997))</f>
        <v/>
      </c>
      <c s="72" t="str">
        <f>IF('S.D.PASTE SHEET'!I1997="","",'S.D.PASTE SHEET'!I1997)</f>
        <v/>
      </c>
      <c s="73" t="str">
        <f>IF('S.D.PASTE SHEET'!J1997="","",'S.D.PASTE SHEET'!J1997)</f>
        <v/>
      </c>
      <c s="72" t="str">
        <f>IF('S.D.PASTE SHEET'!K1997="","",'S.D.PASTE SHEET'!K1997)</f>
        <v/>
      </c>
      <c s="72" t="str">
        <f>IF('S.D.PASTE SHEET'!L1997="","",'S.D.PASTE SHEET'!L1997)</f>
        <v/>
      </c>
      <c s="72" t="str">
        <f>IF('S.D.PASTE SHEET'!M1997="","",'S.D.PASTE SHEET'!M1997)</f>
        <v/>
      </c>
      <c s="72" t="str">
        <f>IF('S.D.PASTE SHEET'!N1997="","",'S.D.PASTE SHEET'!N1997)</f>
        <v/>
      </c>
      <c s="72" t="str">
        <f>IF('S.D.PASTE SHEET'!O1997="","",'S.D.PASTE SHEET'!O1997)</f>
        <v/>
      </c>
      <c s="72" t="str">
        <f>IF('S.D.PASTE SHEET'!P1997="","",'S.D.PASTE SHEET'!P1997)</f>
        <v/>
      </c>
      <c s="72" t="str">
        <f>IF('S.D.PASTE SHEET'!Q1997="","",'S.D.PASTE SHEET'!Q1997)</f>
        <v/>
      </c>
      <c s="72" t="str">
        <f>IF('S.D.PASTE SHEET'!R1997="","",'S.D.PASTE SHEET'!R1997)</f>
        <v/>
      </c>
      <c s="72" t="str">
        <f>IF('S.D.PASTE SHEET'!S1997="","",'S.D.PASTE SHEET'!S1997)</f>
        <v/>
      </c>
      <c s="72" t="str">
        <f>IF('S.D.PASTE SHEET'!T1997="","",'S.D.PASTE SHEET'!T1997)</f>
        <v/>
      </c>
      <c s="72" t="str">
        <f>IF('S.D.PASTE SHEET'!U1997="","",'S.D.PASTE SHEET'!U1997)</f>
        <v/>
      </c>
      <c s="72" t="str">
        <f>IF('S.D.PASTE SHEET'!V1997="","",'S.D.PASTE SHEET'!V1997)</f>
        <v/>
      </c>
      <c s="72" t="str">
        <f>IF('S.D.PASTE SHEET'!W1997="","",'S.D.PASTE SHEET'!W1997)</f>
        <v/>
      </c>
      <c s="72" t="str">
        <f>IF('S.D.PASTE SHEET'!X1997="","",'S.D.PASTE SHEET'!X1997)</f>
        <v/>
      </c>
      <c s="72" t="str">
        <f>IF('S.D.PASTE SHEET'!Y1997="","",'S.D.PASTE SHEET'!Y1997)</f>
        <v/>
      </c>
      <c s="72" t="str">
        <f>IF('S.D.PASTE SHEET'!Z1997="","",'S.D.PASTE SHEET'!Z1997)</f>
        <v/>
      </c>
      <c s="72" t="str">
        <f>IF('S.D.PASTE SHEET'!AA1997="","",'S.D.PASTE SHEET'!AA1997)</f>
        <v/>
      </c>
      <c s="72" t="str">
        <f>IF('S.D.PASTE SHEET'!AB1997="","",'S.D.PASTE SHEET'!AB1997)</f>
        <v/>
      </c>
      <c s="72" t="str">
        <f>IF('S.D.PASTE SHEET'!AC1997="","",'S.D.PASTE SHEET'!AC1997)</f>
        <v/>
      </c>
      <c s="72" t="str">
        <f>IF('S.D.PASTE SHEET'!AD1997="","",'S.D.PASTE SHEET'!AD1997)</f>
        <v/>
      </c>
      <c s="74"/>
      <c s="70" t="str">
        <f>IF(AK1997="","",IF(AK1997&gt;0,COUNT($AG$2:AG1997),""))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IF(BC1997="","",IF(BC1997&gt;0,COUNT($AY$2:AY1997),""))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8" spans="1:157" ht="15.75" customHeight="1">
      <c r="A1998" s="72" t="str">
        <f>IF('S.D.PASTE SHEET'!A1998="","",'S.D.PASTE SHEET'!A1998)</f>
        <v/>
      </c>
      <c s="72" t="str">
        <f>IF('S.D.PASTE SHEET'!B1998="","",'S.D.PASTE SHEET'!B1998)</f>
        <v/>
      </c>
      <c s="72" t="str">
        <f>IF('S.D.PASTE SHEET'!C1998="","",'S.D.PASTE SHEET'!C1998)</f>
        <v/>
      </c>
      <c s="73" t="str">
        <f>IF('S.D.PASTE SHEET'!D1998="","",'S.D.PASTE SHEET'!D1998)</f>
        <v/>
      </c>
      <c s="72" t="str">
        <f>IF('S.D.PASTE SHEET'!E1998="","",UPPER('S.D.PASTE SHEET'!E1998))</f>
        <v/>
      </c>
      <c s="72" t="str">
        <f>IF('S.D.PASTE SHEET'!F1998="","",'S.D.PASTE SHEET'!F1998)</f>
        <v/>
      </c>
      <c s="72" t="str">
        <f>IF('S.D.PASTE SHEET'!G1998="","",UPPER('S.D.PASTE SHEET'!G1998))</f>
        <v/>
      </c>
      <c s="72" t="str">
        <f>IF('S.D.PASTE SHEET'!H1998="","",UPPER('S.D.PASTE SHEET'!H1998))</f>
        <v/>
      </c>
      <c s="72" t="str">
        <f>IF('S.D.PASTE SHEET'!I1998="","",'S.D.PASTE SHEET'!I1998)</f>
        <v/>
      </c>
      <c s="73" t="str">
        <f>IF('S.D.PASTE SHEET'!J1998="","",'S.D.PASTE SHEET'!J1998)</f>
        <v/>
      </c>
      <c s="72" t="str">
        <f>IF('S.D.PASTE SHEET'!K1998="","",'S.D.PASTE SHEET'!K1998)</f>
        <v/>
      </c>
      <c s="72" t="str">
        <f>IF('S.D.PASTE SHEET'!L1998="","",'S.D.PASTE SHEET'!L1998)</f>
        <v/>
      </c>
      <c s="72" t="str">
        <f>IF('S.D.PASTE SHEET'!M1998="","",'S.D.PASTE SHEET'!M1998)</f>
        <v/>
      </c>
      <c s="72" t="str">
        <f>IF('S.D.PASTE SHEET'!N1998="","",'S.D.PASTE SHEET'!N1998)</f>
        <v/>
      </c>
      <c s="72" t="str">
        <f>IF('S.D.PASTE SHEET'!O1998="","",'S.D.PASTE SHEET'!O1998)</f>
        <v/>
      </c>
      <c s="72" t="str">
        <f>IF('S.D.PASTE SHEET'!P1998="","",'S.D.PASTE SHEET'!P1998)</f>
        <v/>
      </c>
      <c s="72" t="str">
        <f>IF('S.D.PASTE SHEET'!Q1998="","",'S.D.PASTE SHEET'!Q1998)</f>
        <v/>
      </c>
      <c s="72" t="str">
        <f>IF('S.D.PASTE SHEET'!R1998="","",'S.D.PASTE SHEET'!R1998)</f>
        <v/>
      </c>
      <c s="72" t="str">
        <f>IF('S.D.PASTE SHEET'!S1998="","",'S.D.PASTE SHEET'!S1998)</f>
        <v/>
      </c>
      <c s="72" t="str">
        <f>IF('S.D.PASTE SHEET'!T1998="","",'S.D.PASTE SHEET'!T1998)</f>
        <v/>
      </c>
      <c s="72" t="str">
        <f>IF('S.D.PASTE SHEET'!U1998="","",'S.D.PASTE SHEET'!U1998)</f>
        <v/>
      </c>
      <c s="72" t="str">
        <f>IF('S.D.PASTE SHEET'!V1998="","",'S.D.PASTE SHEET'!V1998)</f>
        <v/>
      </c>
      <c s="72" t="str">
        <f>IF('S.D.PASTE SHEET'!W1998="","",'S.D.PASTE SHEET'!W1998)</f>
        <v/>
      </c>
      <c s="72" t="str">
        <f>IF('S.D.PASTE SHEET'!X1998="","",'S.D.PASTE SHEET'!X1998)</f>
        <v/>
      </c>
      <c s="72" t="str">
        <f>IF('S.D.PASTE SHEET'!Y1998="","",'S.D.PASTE SHEET'!Y1998)</f>
        <v/>
      </c>
      <c s="72" t="str">
        <f>IF('S.D.PASTE SHEET'!Z1998="","",'S.D.PASTE SHEET'!Z1998)</f>
        <v/>
      </c>
      <c s="72" t="str">
        <f>IF('S.D.PASTE SHEET'!AA1998="","",'S.D.PASTE SHEET'!AA1998)</f>
        <v/>
      </c>
      <c s="72" t="str">
        <f>IF('S.D.PASTE SHEET'!AB1998="","",'S.D.PASTE SHEET'!AB1998)</f>
        <v/>
      </c>
      <c s="72" t="str">
        <f>IF('S.D.PASTE SHEET'!AC1998="","",'S.D.PASTE SHEET'!AC1998)</f>
        <v/>
      </c>
      <c s="72" t="str">
        <f>IF('S.D.PASTE SHEET'!AD1998="","",'S.D.PASTE SHEET'!AD1998)</f>
        <v/>
      </c>
      <c s="74"/>
      <c s="70" t="str">
        <f>IF(AK1998="","",IF(AK1998&gt;0,COUNT($AG$2:AG1998),""))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IF(BC1998="","",IF(BC1998&gt;0,COUNT($AY$2:AY1998),""))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1999" spans="1:157" ht="15.75" customHeight="1">
      <c r="A1999" s="72" t="str">
        <f>IF('S.D.PASTE SHEET'!A1999="","",'S.D.PASTE SHEET'!A1999)</f>
        <v/>
      </c>
      <c s="72" t="str">
        <f>IF('S.D.PASTE SHEET'!B1999="","",'S.D.PASTE SHEET'!B1999)</f>
        <v/>
      </c>
      <c s="72" t="str">
        <f>IF('S.D.PASTE SHEET'!C1999="","",'S.D.PASTE SHEET'!C1999)</f>
        <v/>
      </c>
      <c s="73" t="str">
        <f>IF('S.D.PASTE SHEET'!D1999="","",'S.D.PASTE SHEET'!D1999)</f>
        <v/>
      </c>
      <c s="72" t="str">
        <f>IF('S.D.PASTE SHEET'!E1999="","",UPPER('S.D.PASTE SHEET'!E1999))</f>
        <v/>
      </c>
      <c s="72" t="str">
        <f>IF('S.D.PASTE SHEET'!F1999="","",'S.D.PASTE SHEET'!F1999)</f>
        <v/>
      </c>
      <c s="72" t="str">
        <f>IF('S.D.PASTE SHEET'!G1999="","",UPPER('S.D.PASTE SHEET'!G1999))</f>
        <v/>
      </c>
      <c s="72" t="str">
        <f>IF('S.D.PASTE SHEET'!H1999="","",UPPER('S.D.PASTE SHEET'!H1999))</f>
        <v/>
      </c>
      <c s="72" t="str">
        <f>IF('S.D.PASTE SHEET'!I1999="","",'S.D.PASTE SHEET'!I1999)</f>
        <v/>
      </c>
      <c s="73" t="str">
        <f>IF('S.D.PASTE SHEET'!J1999="","",'S.D.PASTE SHEET'!J1999)</f>
        <v/>
      </c>
      <c s="72" t="str">
        <f>IF('S.D.PASTE SHEET'!K1999="","",'S.D.PASTE SHEET'!K1999)</f>
        <v/>
      </c>
      <c s="72" t="str">
        <f>IF('S.D.PASTE SHEET'!L1999="","",'S.D.PASTE SHEET'!L1999)</f>
        <v/>
      </c>
      <c s="72" t="str">
        <f>IF('S.D.PASTE SHEET'!M1999="","",'S.D.PASTE SHEET'!M1999)</f>
        <v/>
      </c>
      <c s="72" t="str">
        <f>IF('S.D.PASTE SHEET'!N1999="","",'S.D.PASTE SHEET'!N1999)</f>
        <v/>
      </c>
      <c s="72" t="str">
        <f>IF('S.D.PASTE SHEET'!O1999="","",'S.D.PASTE SHEET'!O1999)</f>
        <v/>
      </c>
      <c s="72" t="str">
        <f>IF('S.D.PASTE SHEET'!P1999="","",'S.D.PASTE SHEET'!P1999)</f>
        <v/>
      </c>
      <c s="72" t="str">
        <f>IF('S.D.PASTE SHEET'!Q1999="","",'S.D.PASTE SHEET'!Q1999)</f>
        <v/>
      </c>
      <c s="72" t="str">
        <f>IF('S.D.PASTE SHEET'!R1999="","",'S.D.PASTE SHEET'!R1999)</f>
        <v/>
      </c>
      <c s="72" t="str">
        <f>IF('S.D.PASTE SHEET'!S1999="","",'S.D.PASTE SHEET'!S1999)</f>
        <v/>
      </c>
      <c s="72" t="str">
        <f>IF('S.D.PASTE SHEET'!T1999="","",'S.D.PASTE SHEET'!T1999)</f>
        <v/>
      </c>
      <c s="72" t="str">
        <f>IF('S.D.PASTE SHEET'!U1999="","",'S.D.PASTE SHEET'!U1999)</f>
        <v/>
      </c>
      <c s="72" t="str">
        <f>IF('S.D.PASTE SHEET'!V1999="","",'S.D.PASTE SHEET'!V1999)</f>
        <v/>
      </c>
      <c s="72" t="str">
        <f>IF('S.D.PASTE SHEET'!W1999="","",'S.D.PASTE SHEET'!W1999)</f>
        <v/>
      </c>
      <c s="72" t="str">
        <f>IF('S.D.PASTE SHEET'!X1999="","",'S.D.PASTE SHEET'!X1999)</f>
        <v/>
      </c>
      <c s="72" t="str">
        <f>IF('S.D.PASTE SHEET'!Y1999="","",'S.D.PASTE SHEET'!Y1999)</f>
        <v/>
      </c>
      <c s="72" t="str">
        <f>IF('S.D.PASTE SHEET'!Z1999="","",'S.D.PASTE SHEET'!Z1999)</f>
        <v/>
      </c>
      <c s="72" t="str">
        <f>IF('S.D.PASTE SHEET'!AA1999="","",'S.D.PASTE SHEET'!AA1999)</f>
        <v/>
      </c>
      <c s="72" t="str">
        <f>IF('S.D.PASTE SHEET'!AB1999="","",'S.D.PASTE SHEET'!AB1999)</f>
        <v/>
      </c>
      <c s="72" t="str">
        <f>IF('S.D.PASTE SHEET'!AC1999="","",'S.D.PASTE SHEET'!AC1999)</f>
        <v/>
      </c>
      <c s="72" t="str">
        <f>IF('S.D.PASTE SHEET'!AD1999="","",'S.D.PASTE SHEET'!AD1999)</f>
        <v/>
      </c>
      <c s="74"/>
      <c s="70" t="str">
        <f>IF(AK1999="","",IF(AK1999&gt;0,COUNT($AG$2:AG1999),""))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IF(BC1999="","",IF(BC1999&gt;0,COUNT($AY$2:AY1999),""))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0" spans="1:157" ht="15.75" customHeight="1">
      <c r="A2000" s="72" t="str">
        <f>IF('S.D.PASTE SHEET'!A2000="","",'S.D.PASTE SHEET'!A2000)</f>
        <v/>
      </c>
      <c s="72" t="str">
        <f>IF('S.D.PASTE SHEET'!B2000="","",'S.D.PASTE SHEET'!B2000)</f>
        <v/>
      </c>
      <c s="72" t="str">
        <f>IF('S.D.PASTE SHEET'!C2000="","",'S.D.PASTE SHEET'!C2000)</f>
        <v/>
      </c>
      <c s="73" t="str">
        <f>IF('S.D.PASTE SHEET'!D2000="","",'S.D.PASTE SHEET'!D2000)</f>
        <v/>
      </c>
      <c s="72" t="str">
        <f>IF('S.D.PASTE SHEET'!E2000="","",UPPER('S.D.PASTE SHEET'!E2000))</f>
        <v/>
      </c>
      <c s="72" t="str">
        <f>IF('S.D.PASTE SHEET'!F2000="","",'S.D.PASTE SHEET'!F2000)</f>
        <v/>
      </c>
      <c s="72" t="str">
        <f>IF('S.D.PASTE SHEET'!G2000="","",UPPER('S.D.PASTE SHEET'!G2000))</f>
        <v/>
      </c>
      <c s="72" t="str">
        <f>IF('S.D.PASTE SHEET'!H2000="","",UPPER('S.D.PASTE SHEET'!H2000))</f>
        <v/>
      </c>
      <c s="72" t="str">
        <f>IF('S.D.PASTE SHEET'!I2000="","",'S.D.PASTE SHEET'!I2000)</f>
        <v/>
      </c>
      <c s="73" t="str">
        <f>IF('S.D.PASTE SHEET'!J2000="","",'S.D.PASTE SHEET'!J2000)</f>
        <v/>
      </c>
      <c s="72" t="str">
        <f>IF('S.D.PASTE SHEET'!K2000="","",'S.D.PASTE SHEET'!K2000)</f>
        <v/>
      </c>
      <c s="72" t="str">
        <f>IF('S.D.PASTE SHEET'!L2000="","",'S.D.PASTE SHEET'!L2000)</f>
        <v/>
      </c>
      <c s="72" t="str">
        <f>IF('S.D.PASTE SHEET'!M2000="","",'S.D.PASTE SHEET'!M2000)</f>
        <v/>
      </c>
      <c s="72" t="str">
        <f>IF('S.D.PASTE SHEET'!N2000="","",'S.D.PASTE SHEET'!N2000)</f>
        <v/>
      </c>
      <c s="72" t="str">
        <f>IF('S.D.PASTE SHEET'!O2000="","",'S.D.PASTE SHEET'!O2000)</f>
        <v/>
      </c>
      <c s="72" t="str">
        <f>IF('S.D.PASTE SHEET'!P2000="","",'S.D.PASTE SHEET'!P2000)</f>
        <v/>
      </c>
      <c s="72" t="str">
        <f>IF('S.D.PASTE SHEET'!Q2000="","",'S.D.PASTE SHEET'!Q2000)</f>
        <v/>
      </c>
      <c s="72" t="str">
        <f>IF('S.D.PASTE SHEET'!R2000="","",'S.D.PASTE SHEET'!R2000)</f>
        <v/>
      </c>
      <c s="72" t="str">
        <f>IF('S.D.PASTE SHEET'!S2000="","",'S.D.PASTE SHEET'!S2000)</f>
        <v/>
      </c>
      <c s="72" t="str">
        <f>IF('S.D.PASTE SHEET'!T2000="","",'S.D.PASTE SHEET'!T2000)</f>
        <v/>
      </c>
      <c s="72" t="str">
        <f>IF('S.D.PASTE SHEET'!U2000="","",'S.D.PASTE SHEET'!U2000)</f>
        <v/>
      </c>
      <c s="72" t="str">
        <f>IF('S.D.PASTE SHEET'!V2000="","",'S.D.PASTE SHEET'!V2000)</f>
        <v/>
      </c>
      <c s="72" t="str">
        <f>IF('S.D.PASTE SHEET'!W2000="","",'S.D.PASTE SHEET'!W2000)</f>
        <v/>
      </c>
      <c s="72" t="str">
        <f>IF('S.D.PASTE SHEET'!X2000="","",'S.D.PASTE SHEET'!X2000)</f>
        <v/>
      </c>
      <c s="72" t="str">
        <f>IF('S.D.PASTE SHEET'!Y2000="","",'S.D.PASTE SHEET'!Y2000)</f>
        <v/>
      </c>
      <c s="72" t="str">
        <f>IF('S.D.PASTE SHEET'!Z2000="","",'S.D.PASTE SHEET'!Z2000)</f>
        <v/>
      </c>
      <c s="72" t="str">
        <f>IF('S.D.PASTE SHEET'!AA2000="","",'S.D.PASTE SHEET'!AA2000)</f>
        <v/>
      </c>
      <c s="72" t="str">
        <f>IF('S.D.PASTE SHEET'!AB2000="","",'S.D.PASTE SHEET'!AB2000)</f>
        <v/>
      </c>
      <c s="72" t="str">
        <f>IF('S.D.PASTE SHEET'!AC2000="","",'S.D.PASTE SHEET'!AC2000)</f>
        <v/>
      </c>
      <c s="72" t="str">
        <f>IF('S.D.PASTE SHEET'!AD2000="","",'S.D.PASTE SHEET'!AD2000)</f>
        <v/>
      </c>
      <c s="74"/>
      <c s="70" t="str">
        <f>IF(AK2000="","",IF(AK2000&gt;0,COUNT($AG$2:AG2000),""))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IF(BC2000="","",IF(BC2000&gt;0,COUNT($AY$2:AY2000),""))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1" spans="1:157" ht="15.75" customHeight="1">
      <c r="A2001" s="72" t="str">
        <f>IF('S.D.PASTE SHEET'!A2001="","",'S.D.PASTE SHEET'!A2001)</f>
        <v/>
      </c>
      <c s="72" t="str">
        <f>IF('S.D.PASTE SHEET'!B2001="","",'S.D.PASTE SHEET'!B2001)</f>
        <v/>
      </c>
      <c s="72" t="str">
        <f>IF('S.D.PASTE SHEET'!C2001="","",'S.D.PASTE SHEET'!C2001)</f>
        <v/>
      </c>
      <c s="73" t="str">
        <f>IF('S.D.PASTE SHEET'!D2001="","",'S.D.PASTE SHEET'!D2001)</f>
        <v/>
      </c>
      <c s="72" t="str">
        <f>IF('S.D.PASTE SHEET'!E2001="","",UPPER('S.D.PASTE SHEET'!E2001))</f>
        <v/>
      </c>
      <c s="72" t="str">
        <f>IF('S.D.PASTE SHEET'!F2001="","",'S.D.PASTE SHEET'!F2001)</f>
        <v/>
      </c>
      <c s="72" t="str">
        <f>IF('S.D.PASTE SHEET'!G2001="","",UPPER('S.D.PASTE SHEET'!G2001))</f>
        <v/>
      </c>
      <c s="72" t="str">
        <f>IF('S.D.PASTE SHEET'!H2001="","",UPPER('S.D.PASTE SHEET'!H2001))</f>
        <v/>
      </c>
      <c s="72" t="str">
        <f>IF('S.D.PASTE SHEET'!I2001="","",'S.D.PASTE SHEET'!I2001)</f>
        <v/>
      </c>
      <c s="73" t="str">
        <f>IF('S.D.PASTE SHEET'!J2001="","",'S.D.PASTE SHEET'!J2001)</f>
        <v/>
      </c>
      <c s="72" t="str">
        <f>IF('S.D.PASTE SHEET'!K2001="","",'S.D.PASTE SHEET'!K2001)</f>
        <v/>
      </c>
      <c s="72" t="str">
        <f>IF('S.D.PASTE SHEET'!L2001="","",'S.D.PASTE SHEET'!L2001)</f>
        <v/>
      </c>
      <c s="72" t="str">
        <f>IF('S.D.PASTE SHEET'!M2001="","",'S.D.PASTE SHEET'!M2001)</f>
        <v/>
      </c>
      <c s="72" t="str">
        <f>IF('S.D.PASTE SHEET'!N2001="","",'S.D.PASTE SHEET'!N2001)</f>
        <v/>
      </c>
      <c s="72" t="str">
        <f>IF('S.D.PASTE SHEET'!O2001="","",'S.D.PASTE SHEET'!O2001)</f>
        <v/>
      </c>
      <c s="72" t="str">
        <f>IF('S.D.PASTE SHEET'!P2001="","",'S.D.PASTE SHEET'!P2001)</f>
        <v/>
      </c>
      <c s="72" t="str">
        <f>IF('S.D.PASTE SHEET'!Q2001="","",'S.D.PASTE SHEET'!Q2001)</f>
        <v/>
      </c>
      <c s="72" t="str">
        <f>IF('S.D.PASTE SHEET'!R2001="","",'S.D.PASTE SHEET'!R2001)</f>
        <v/>
      </c>
      <c s="72" t="str">
        <f>IF('S.D.PASTE SHEET'!S2001="","",'S.D.PASTE SHEET'!S2001)</f>
        <v/>
      </c>
      <c s="72" t="str">
        <f>IF('S.D.PASTE SHEET'!T2001="","",'S.D.PASTE SHEET'!T2001)</f>
        <v/>
      </c>
      <c s="72" t="str">
        <f>IF('S.D.PASTE SHEET'!U2001="","",'S.D.PASTE SHEET'!U2001)</f>
        <v/>
      </c>
      <c s="72" t="str">
        <f>IF('S.D.PASTE SHEET'!V2001="","",'S.D.PASTE SHEET'!V2001)</f>
        <v/>
      </c>
      <c s="72" t="str">
        <f>IF('S.D.PASTE SHEET'!W2001="","",'S.D.PASTE SHEET'!W2001)</f>
        <v/>
      </c>
      <c s="72" t="str">
        <f>IF('S.D.PASTE SHEET'!X2001="","",'S.D.PASTE SHEET'!X2001)</f>
        <v/>
      </c>
      <c s="72" t="str">
        <f>IF('S.D.PASTE SHEET'!Y2001="","",'S.D.PASTE SHEET'!Y2001)</f>
        <v/>
      </c>
      <c s="72" t="str">
        <f>IF('S.D.PASTE SHEET'!Z2001="","",'S.D.PASTE SHEET'!Z2001)</f>
        <v/>
      </c>
      <c s="72" t="str">
        <f>IF('S.D.PASTE SHEET'!AA2001="","",'S.D.PASTE SHEET'!AA2001)</f>
        <v/>
      </c>
      <c s="72" t="str">
        <f>IF('S.D.PASTE SHEET'!AB2001="","",'S.D.PASTE SHEET'!AB2001)</f>
        <v/>
      </c>
      <c s="72" t="str">
        <f>IF('S.D.PASTE SHEET'!AC2001="","",'S.D.PASTE SHEET'!AC2001)</f>
        <v/>
      </c>
      <c s="72" t="str">
        <f>IF('S.D.PASTE SHEET'!AD2001="","",'S.D.PASTE SHEET'!AD2001)</f>
        <v/>
      </c>
      <c s="74"/>
      <c s="70" t="str">
        <f>IF(AK2001="","",IF(AK2001&gt;0,COUNT($AG$2:AG2001),""))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IF(BC2001="","",IF(BC2001&gt;0,COUNT($AY$2:AY2001),""))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2" spans="1:157" ht="15.75" customHeight="1">
      <c r="A2002" s="72" t="str">
        <f>IF('S.D.PASTE SHEET'!A2002="","",'S.D.PASTE SHEET'!A2002)</f>
        <v/>
      </c>
      <c s="72" t="str">
        <f>IF('S.D.PASTE SHEET'!B2002="","",'S.D.PASTE SHEET'!B2002)</f>
        <v/>
      </c>
      <c s="72" t="str">
        <f>IF('S.D.PASTE SHEET'!C2002="","",'S.D.PASTE SHEET'!C2002)</f>
        <v/>
      </c>
      <c s="73" t="str">
        <f>IF('S.D.PASTE SHEET'!D2002="","",'S.D.PASTE SHEET'!D2002)</f>
        <v/>
      </c>
      <c s="72" t="str">
        <f>IF('S.D.PASTE SHEET'!E2002="","",UPPER('S.D.PASTE SHEET'!E2002))</f>
        <v/>
      </c>
      <c s="72" t="str">
        <f>IF('S.D.PASTE SHEET'!F2002="","",'S.D.PASTE SHEET'!F2002)</f>
        <v/>
      </c>
      <c s="72" t="str">
        <f>IF('S.D.PASTE SHEET'!G2002="","",UPPER('S.D.PASTE SHEET'!G2002))</f>
        <v/>
      </c>
      <c s="72" t="str">
        <f>IF('S.D.PASTE SHEET'!H2002="","",UPPER('S.D.PASTE SHEET'!H2002))</f>
        <v/>
      </c>
      <c s="72" t="str">
        <f>IF('S.D.PASTE SHEET'!I2002="","",'S.D.PASTE SHEET'!I2002)</f>
        <v/>
      </c>
      <c s="73" t="str">
        <f>IF('S.D.PASTE SHEET'!J2002="","",'S.D.PASTE SHEET'!J2002)</f>
        <v/>
      </c>
      <c s="72" t="str">
        <f>IF('S.D.PASTE SHEET'!K2002="","",'S.D.PASTE SHEET'!K2002)</f>
        <v/>
      </c>
      <c s="72" t="str">
        <f>IF('S.D.PASTE SHEET'!L2002="","",'S.D.PASTE SHEET'!L2002)</f>
        <v/>
      </c>
      <c s="72" t="str">
        <f>IF('S.D.PASTE SHEET'!M2002="","",'S.D.PASTE SHEET'!M2002)</f>
        <v/>
      </c>
      <c s="72" t="str">
        <f>IF('S.D.PASTE SHEET'!N2002="","",'S.D.PASTE SHEET'!N2002)</f>
        <v/>
      </c>
      <c s="72" t="str">
        <f>IF('S.D.PASTE SHEET'!O2002="","",'S.D.PASTE SHEET'!O2002)</f>
        <v/>
      </c>
      <c s="72" t="str">
        <f>IF('S.D.PASTE SHEET'!P2002="","",'S.D.PASTE SHEET'!P2002)</f>
        <v/>
      </c>
      <c s="72" t="str">
        <f>IF('S.D.PASTE SHEET'!Q2002="","",'S.D.PASTE SHEET'!Q2002)</f>
        <v/>
      </c>
      <c s="72" t="str">
        <f>IF('S.D.PASTE SHEET'!R2002="","",'S.D.PASTE SHEET'!R2002)</f>
        <v/>
      </c>
      <c s="72" t="str">
        <f>IF('S.D.PASTE SHEET'!S2002="","",'S.D.PASTE SHEET'!S2002)</f>
        <v/>
      </c>
      <c s="72" t="str">
        <f>IF('S.D.PASTE SHEET'!T2002="","",'S.D.PASTE SHEET'!T2002)</f>
        <v/>
      </c>
      <c s="72" t="str">
        <f>IF('S.D.PASTE SHEET'!U2002="","",'S.D.PASTE SHEET'!U2002)</f>
        <v/>
      </c>
      <c s="72" t="str">
        <f>IF('S.D.PASTE SHEET'!V2002="","",'S.D.PASTE SHEET'!V2002)</f>
        <v/>
      </c>
      <c s="72" t="str">
        <f>IF('S.D.PASTE SHEET'!W2002="","",'S.D.PASTE SHEET'!W2002)</f>
        <v/>
      </c>
      <c s="72" t="str">
        <f>IF('S.D.PASTE SHEET'!X2002="","",'S.D.PASTE SHEET'!X2002)</f>
        <v/>
      </c>
      <c s="72" t="str">
        <f>IF('S.D.PASTE SHEET'!Y2002="","",'S.D.PASTE SHEET'!Y2002)</f>
        <v/>
      </c>
      <c s="72" t="str">
        <f>IF('S.D.PASTE SHEET'!Z2002="","",'S.D.PASTE SHEET'!Z2002)</f>
        <v/>
      </c>
      <c s="72" t="str">
        <f>IF('S.D.PASTE SHEET'!AA2002="","",'S.D.PASTE SHEET'!AA2002)</f>
        <v/>
      </c>
      <c s="72" t="str">
        <f>IF('S.D.PASTE SHEET'!AB2002="","",'S.D.PASTE SHEET'!AB2002)</f>
        <v/>
      </c>
      <c s="72" t="str">
        <f>IF('S.D.PASTE SHEET'!AC2002="","",'S.D.PASTE SHEET'!AC2002)</f>
        <v/>
      </c>
      <c s="72" t="str">
        <f>IF('S.D.PASTE SHEET'!AD2002="","",'S.D.PASTE SHEET'!AD2002)</f>
        <v/>
      </c>
      <c s="74"/>
      <c s="70" t="str">
        <f>IF(AK2002="","",IF(AK2002&gt;0,COUNT($AG$2:AG2002),""))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IF(BC2002="","",IF(BC2002&gt;0,COUNT($AY$2:AY2002),""))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3" spans="1:157" ht="15.75" customHeight="1">
      <c r="A2003" s="72" t="str">
        <f>IF('S.D.PASTE SHEET'!A2003="","",'S.D.PASTE SHEET'!A2003)</f>
        <v/>
      </c>
      <c s="72" t="str">
        <f>IF('S.D.PASTE SHEET'!B2003="","",'S.D.PASTE SHEET'!B2003)</f>
        <v/>
      </c>
      <c s="72" t="str">
        <f>IF('S.D.PASTE SHEET'!C2003="","",'S.D.PASTE SHEET'!C2003)</f>
        <v/>
      </c>
      <c s="73" t="str">
        <f>IF('S.D.PASTE SHEET'!D2003="","",'S.D.PASTE SHEET'!D2003)</f>
        <v/>
      </c>
      <c s="72" t="str">
        <f>IF('S.D.PASTE SHEET'!E2003="","",UPPER('S.D.PASTE SHEET'!E2003))</f>
        <v/>
      </c>
      <c s="72" t="str">
        <f>IF('S.D.PASTE SHEET'!F2003="","",'S.D.PASTE SHEET'!F2003)</f>
        <v/>
      </c>
      <c s="72" t="str">
        <f>IF('S.D.PASTE SHEET'!G2003="","",UPPER('S.D.PASTE SHEET'!G2003))</f>
        <v/>
      </c>
      <c s="72" t="str">
        <f>IF('S.D.PASTE SHEET'!H2003="","",UPPER('S.D.PASTE SHEET'!H2003))</f>
        <v/>
      </c>
      <c s="72" t="str">
        <f>IF('S.D.PASTE SHEET'!I2003="","",'S.D.PASTE SHEET'!I2003)</f>
        <v/>
      </c>
      <c s="73" t="str">
        <f>IF('S.D.PASTE SHEET'!J2003="","",'S.D.PASTE SHEET'!J2003)</f>
        <v/>
      </c>
      <c s="72" t="str">
        <f>IF('S.D.PASTE SHEET'!K2003="","",'S.D.PASTE SHEET'!K2003)</f>
        <v/>
      </c>
      <c s="72" t="str">
        <f>IF('S.D.PASTE SHEET'!L2003="","",'S.D.PASTE SHEET'!L2003)</f>
        <v/>
      </c>
      <c s="72" t="str">
        <f>IF('S.D.PASTE SHEET'!M2003="","",'S.D.PASTE SHEET'!M2003)</f>
        <v/>
      </c>
      <c s="72" t="str">
        <f>IF('S.D.PASTE SHEET'!N2003="","",'S.D.PASTE SHEET'!N2003)</f>
        <v/>
      </c>
      <c s="72" t="str">
        <f>IF('S.D.PASTE SHEET'!O2003="","",'S.D.PASTE SHEET'!O2003)</f>
        <v/>
      </c>
      <c s="72" t="str">
        <f>IF('S.D.PASTE SHEET'!P2003="","",'S.D.PASTE SHEET'!P2003)</f>
        <v/>
      </c>
      <c s="72" t="str">
        <f>IF('S.D.PASTE SHEET'!Q2003="","",'S.D.PASTE SHEET'!Q2003)</f>
        <v/>
      </c>
      <c s="72" t="str">
        <f>IF('S.D.PASTE SHEET'!R2003="","",'S.D.PASTE SHEET'!R2003)</f>
        <v/>
      </c>
      <c s="72" t="str">
        <f>IF('S.D.PASTE SHEET'!S2003="","",'S.D.PASTE SHEET'!S2003)</f>
        <v/>
      </c>
      <c s="72" t="str">
        <f>IF('S.D.PASTE SHEET'!T2003="","",'S.D.PASTE SHEET'!T2003)</f>
        <v/>
      </c>
      <c s="72" t="str">
        <f>IF('S.D.PASTE SHEET'!U2003="","",'S.D.PASTE SHEET'!U2003)</f>
        <v/>
      </c>
      <c s="72" t="str">
        <f>IF('S.D.PASTE SHEET'!V2003="","",'S.D.PASTE SHEET'!V2003)</f>
        <v/>
      </c>
      <c s="72" t="str">
        <f>IF('S.D.PASTE SHEET'!W2003="","",'S.D.PASTE SHEET'!W2003)</f>
        <v/>
      </c>
      <c s="72" t="str">
        <f>IF('S.D.PASTE SHEET'!X2003="","",'S.D.PASTE SHEET'!X2003)</f>
        <v/>
      </c>
      <c s="72" t="str">
        <f>IF('S.D.PASTE SHEET'!Y2003="","",'S.D.PASTE SHEET'!Y2003)</f>
        <v/>
      </c>
      <c s="72" t="str">
        <f>IF('S.D.PASTE SHEET'!Z2003="","",'S.D.PASTE SHEET'!Z2003)</f>
        <v/>
      </c>
      <c s="72" t="str">
        <f>IF('S.D.PASTE SHEET'!AA2003="","",'S.D.PASTE SHEET'!AA2003)</f>
        <v/>
      </c>
      <c s="72" t="str">
        <f>IF('S.D.PASTE SHEET'!AB2003="","",'S.D.PASTE SHEET'!AB2003)</f>
        <v/>
      </c>
      <c s="72" t="str">
        <f>IF('S.D.PASTE SHEET'!AC2003="","",'S.D.PASTE SHEET'!AC2003)</f>
        <v/>
      </c>
      <c s="72" t="str">
        <f>IF('S.D.PASTE SHEET'!AD2003="","",'S.D.PASTE SHEET'!AD2003)</f>
        <v/>
      </c>
      <c s="74"/>
      <c s="70" t="str">
        <f>IF(AK2003="","",IF(AK2003&gt;0,COUNT($AG$2:AG2003),""))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IF(BC2003="","",IF(BC2003&gt;0,COUNT($AY$2:AY2003),""))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4" spans="1:157" ht="15.75" customHeight="1">
      <c r="A2004" s="72" t="str">
        <f>IF('S.D.PASTE SHEET'!A2004="","",'S.D.PASTE SHEET'!A2004)</f>
        <v/>
      </c>
      <c s="72" t="str">
        <f>IF('S.D.PASTE SHEET'!B2004="","",'S.D.PASTE SHEET'!B2004)</f>
        <v/>
      </c>
      <c s="72" t="str">
        <f>IF('S.D.PASTE SHEET'!C2004="","",'S.D.PASTE SHEET'!C2004)</f>
        <v/>
      </c>
      <c s="73" t="str">
        <f>IF('S.D.PASTE SHEET'!D2004="","",'S.D.PASTE SHEET'!D2004)</f>
        <v/>
      </c>
      <c s="72" t="str">
        <f>IF('S.D.PASTE SHEET'!E2004="","",UPPER('S.D.PASTE SHEET'!E2004))</f>
        <v/>
      </c>
      <c s="72" t="str">
        <f>IF('S.D.PASTE SHEET'!F2004="","",'S.D.PASTE SHEET'!F2004)</f>
        <v/>
      </c>
      <c s="72" t="str">
        <f>IF('S.D.PASTE SHEET'!G2004="","",UPPER('S.D.PASTE SHEET'!G2004))</f>
        <v/>
      </c>
      <c s="72" t="str">
        <f>IF('S.D.PASTE SHEET'!H2004="","",UPPER('S.D.PASTE SHEET'!H2004))</f>
        <v/>
      </c>
      <c s="72" t="str">
        <f>IF('S.D.PASTE SHEET'!I2004="","",'S.D.PASTE SHEET'!I2004)</f>
        <v/>
      </c>
      <c s="73" t="str">
        <f>IF('S.D.PASTE SHEET'!J2004="","",'S.D.PASTE SHEET'!J2004)</f>
        <v/>
      </c>
      <c s="72" t="str">
        <f>IF('S.D.PASTE SHEET'!K2004="","",'S.D.PASTE SHEET'!K2004)</f>
        <v/>
      </c>
      <c s="72" t="str">
        <f>IF('S.D.PASTE SHEET'!L2004="","",'S.D.PASTE SHEET'!L2004)</f>
        <v/>
      </c>
      <c s="72" t="str">
        <f>IF('S.D.PASTE SHEET'!M2004="","",'S.D.PASTE SHEET'!M2004)</f>
        <v/>
      </c>
      <c s="72" t="str">
        <f>IF('S.D.PASTE SHEET'!N2004="","",'S.D.PASTE SHEET'!N2004)</f>
        <v/>
      </c>
      <c s="72" t="str">
        <f>IF('S.D.PASTE SHEET'!O2004="","",'S.D.PASTE SHEET'!O2004)</f>
        <v/>
      </c>
      <c s="72" t="str">
        <f>IF('S.D.PASTE SHEET'!P2004="","",'S.D.PASTE SHEET'!P2004)</f>
        <v/>
      </c>
      <c s="72" t="str">
        <f>IF('S.D.PASTE SHEET'!Q2004="","",'S.D.PASTE SHEET'!Q2004)</f>
        <v/>
      </c>
      <c s="72" t="str">
        <f>IF('S.D.PASTE SHEET'!R2004="","",'S.D.PASTE SHEET'!R2004)</f>
        <v/>
      </c>
      <c s="72" t="str">
        <f>IF('S.D.PASTE SHEET'!S2004="","",'S.D.PASTE SHEET'!S2004)</f>
        <v/>
      </c>
      <c s="72" t="str">
        <f>IF('S.D.PASTE SHEET'!T2004="","",'S.D.PASTE SHEET'!T2004)</f>
        <v/>
      </c>
      <c s="72" t="str">
        <f>IF('S.D.PASTE SHEET'!U2004="","",'S.D.PASTE SHEET'!U2004)</f>
        <v/>
      </c>
      <c s="72" t="str">
        <f>IF('S.D.PASTE SHEET'!V2004="","",'S.D.PASTE SHEET'!V2004)</f>
        <v/>
      </c>
      <c s="72" t="str">
        <f>IF('S.D.PASTE SHEET'!W2004="","",'S.D.PASTE SHEET'!W2004)</f>
        <v/>
      </c>
      <c s="72" t="str">
        <f>IF('S.D.PASTE SHEET'!X2004="","",'S.D.PASTE SHEET'!X2004)</f>
        <v/>
      </c>
      <c s="72" t="str">
        <f>IF('S.D.PASTE SHEET'!Y2004="","",'S.D.PASTE SHEET'!Y2004)</f>
        <v/>
      </c>
      <c s="72" t="str">
        <f>IF('S.D.PASTE SHEET'!Z2004="","",'S.D.PASTE SHEET'!Z2004)</f>
        <v/>
      </c>
      <c s="72" t="str">
        <f>IF('S.D.PASTE SHEET'!AA2004="","",'S.D.PASTE SHEET'!AA2004)</f>
        <v/>
      </c>
      <c s="72" t="str">
        <f>IF('S.D.PASTE SHEET'!AB2004="","",'S.D.PASTE SHEET'!AB2004)</f>
        <v/>
      </c>
      <c s="72" t="str">
        <f>IF('S.D.PASTE SHEET'!AC2004="","",'S.D.PASTE SHEET'!AC2004)</f>
        <v/>
      </c>
      <c s="72" t="str">
        <f>IF('S.D.PASTE SHEET'!AD2004="","",'S.D.PASTE SHEET'!AD2004)</f>
        <v/>
      </c>
      <c s="74"/>
      <c s="70" t="str">
        <f>IF(AK2004="","",IF(AK2004&gt;0,COUNT($AG$2:AG2004),""))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IF(BC2004="","",IF(BC2004&gt;0,COUNT($AY$2:AY2004),""))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5" spans="1:157" ht="15.75" customHeight="1">
      <c r="A2005" s="72" t="str">
        <f>IF('S.D.PASTE SHEET'!A2005="","",'S.D.PASTE SHEET'!A2005)</f>
        <v/>
      </c>
      <c s="72" t="str">
        <f>IF('S.D.PASTE SHEET'!B2005="","",'S.D.PASTE SHEET'!B2005)</f>
        <v/>
      </c>
      <c s="72" t="str">
        <f>IF('S.D.PASTE SHEET'!C2005="","",'S.D.PASTE SHEET'!C2005)</f>
        <v/>
      </c>
      <c s="73" t="str">
        <f>IF('S.D.PASTE SHEET'!D2005="","",'S.D.PASTE SHEET'!D2005)</f>
        <v/>
      </c>
      <c s="72" t="str">
        <f>IF('S.D.PASTE SHEET'!E2005="","",UPPER('S.D.PASTE SHEET'!E2005))</f>
        <v/>
      </c>
      <c s="72" t="str">
        <f>IF('S.D.PASTE SHEET'!F2005="","",'S.D.PASTE SHEET'!F2005)</f>
        <v/>
      </c>
      <c s="72" t="str">
        <f>IF('S.D.PASTE SHEET'!G2005="","",UPPER('S.D.PASTE SHEET'!G2005))</f>
        <v/>
      </c>
      <c s="72" t="str">
        <f>IF('S.D.PASTE SHEET'!H2005="","",UPPER('S.D.PASTE SHEET'!H2005))</f>
        <v/>
      </c>
      <c s="72" t="str">
        <f>IF('S.D.PASTE SHEET'!I2005="","",'S.D.PASTE SHEET'!I2005)</f>
        <v/>
      </c>
      <c s="73" t="str">
        <f>IF('S.D.PASTE SHEET'!J2005="","",'S.D.PASTE SHEET'!J2005)</f>
        <v/>
      </c>
      <c s="72" t="str">
        <f>IF('S.D.PASTE SHEET'!K2005="","",'S.D.PASTE SHEET'!K2005)</f>
        <v/>
      </c>
      <c s="72" t="str">
        <f>IF('S.D.PASTE SHEET'!L2005="","",'S.D.PASTE SHEET'!L2005)</f>
        <v/>
      </c>
      <c s="72" t="str">
        <f>IF('S.D.PASTE SHEET'!M2005="","",'S.D.PASTE SHEET'!M2005)</f>
        <v/>
      </c>
      <c s="72" t="str">
        <f>IF('S.D.PASTE SHEET'!N2005="","",'S.D.PASTE SHEET'!N2005)</f>
        <v/>
      </c>
      <c s="72" t="str">
        <f>IF('S.D.PASTE SHEET'!O2005="","",'S.D.PASTE SHEET'!O2005)</f>
        <v/>
      </c>
      <c s="72" t="str">
        <f>IF('S.D.PASTE SHEET'!P2005="","",'S.D.PASTE SHEET'!P2005)</f>
        <v/>
      </c>
      <c s="72" t="str">
        <f>IF('S.D.PASTE SHEET'!Q2005="","",'S.D.PASTE SHEET'!Q2005)</f>
        <v/>
      </c>
      <c s="72" t="str">
        <f>IF('S.D.PASTE SHEET'!R2005="","",'S.D.PASTE SHEET'!R2005)</f>
        <v/>
      </c>
      <c s="72" t="str">
        <f>IF('S.D.PASTE SHEET'!S2005="","",'S.D.PASTE SHEET'!S2005)</f>
        <v/>
      </c>
      <c s="72" t="str">
        <f>IF('S.D.PASTE SHEET'!T2005="","",'S.D.PASTE SHEET'!T2005)</f>
        <v/>
      </c>
      <c s="72" t="str">
        <f>IF('S.D.PASTE SHEET'!U2005="","",'S.D.PASTE SHEET'!U2005)</f>
        <v/>
      </c>
      <c s="72" t="str">
        <f>IF('S.D.PASTE SHEET'!V2005="","",'S.D.PASTE SHEET'!V2005)</f>
        <v/>
      </c>
      <c s="72" t="str">
        <f>IF('S.D.PASTE SHEET'!W2005="","",'S.D.PASTE SHEET'!W2005)</f>
        <v/>
      </c>
      <c s="72" t="str">
        <f>IF('S.D.PASTE SHEET'!X2005="","",'S.D.PASTE SHEET'!X2005)</f>
        <v/>
      </c>
      <c s="72" t="str">
        <f>IF('S.D.PASTE SHEET'!Y2005="","",'S.D.PASTE SHEET'!Y2005)</f>
        <v/>
      </c>
      <c s="72" t="str">
        <f>IF('S.D.PASTE SHEET'!Z2005="","",'S.D.PASTE SHEET'!Z2005)</f>
        <v/>
      </c>
      <c s="72" t="str">
        <f>IF('S.D.PASTE SHEET'!AA2005="","",'S.D.PASTE SHEET'!AA2005)</f>
        <v/>
      </c>
      <c s="72" t="str">
        <f>IF('S.D.PASTE SHEET'!AB2005="","",'S.D.PASTE SHEET'!AB2005)</f>
        <v/>
      </c>
      <c s="72" t="str">
        <f>IF('S.D.PASTE SHEET'!AC2005="","",'S.D.PASTE SHEET'!AC2005)</f>
        <v/>
      </c>
      <c s="72" t="str">
        <f>IF('S.D.PASTE SHEET'!AD2005="","",'S.D.PASTE SHEET'!AD2005)</f>
        <v/>
      </c>
      <c s="74"/>
      <c s="70" t="str">
        <f>IF(AK2005="","",IF(AK2005&gt;0,COUNT($AG$2:AG2005),""))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IF(BC2005="","",IF(BC2005&gt;0,COUNT($AY$2:AY2005),""))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6" spans="1:157" ht="15.75" customHeight="1">
      <c r="A2006" s="72" t="str">
        <f>IF('S.D.PASTE SHEET'!A2006="","",'S.D.PASTE SHEET'!A2006)</f>
        <v/>
      </c>
      <c s="72" t="str">
        <f>IF('S.D.PASTE SHEET'!B2006="","",'S.D.PASTE SHEET'!B2006)</f>
        <v/>
      </c>
      <c s="72" t="str">
        <f>IF('S.D.PASTE SHEET'!C2006="","",'S.D.PASTE SHEET'!C2006)</f>
        <v/>
      </c>
      <c s="73" t="str">
        <f>IF('S.D.PASTE SHEET'!D2006="","",'S.D.PASTE SHEET'!D2006)</f>
        <v/>
      </c>
      <c s="72" t="str">
        <f>IF('S.D.PASTE SHEET'!E2006="","",UPPER('S.D.PASTE SHEET'!E2006))</f>
        <v/>
      </c>
      <c s="72" t="str">
        <f>IF('S.D.PASTE SHEET'!F2006="","",'S.D.PASTE SHEET'!F2006)</f>
        <v/>
      </c>
      <c s="72" t="str">
        <f>IF('S.D.PASTE SHEET'!G2006="","",UPPER('S.D.PASTE SHEET'!G2006))</f>
        <v/>
      </c>
      <c s="72" t="str">
        <f>IF('S.D.PASTE SHEET'!H2006="","",UPPER('S.D.PASTE SHEET'!H2006))</f>
        <v/>
      </c>
      <c s="72" t="str">
        <f>IF('S.D.PASTE SHEET'!I2006="","",'S.D.PASTE SHEET'!I2006)</f>
        <v/>
      </c>
      <c s="73" t="str">
        <f>IF('S.D.PASTE SHEET'!J2006="","",'S.D.PASTE SHEET'!J2006)</f>
        <v/>
      </c>
      <c s="72" t="str">
        <f>IF('S.D.PASTE SHEET'!K2006="","",'S.D.PASTE SHEET'!K2006)</f>
        <v/>
      </c>
      <c s="72" t="str">
        <f>IF('S.D.PASTE SHEET'!L2006="","",'S.D.PASTE SHEET'!L2006)</f>
        <v/>
      </c>
      <c s="72" t="str">
        <f>IF('S.D.PASTE SHEET'!M2006="","",'S.D.PASTE SHEET'!M2006)</f>
        <v/>
      </c>
      <c s="72" t="str">
        <f>IF('S.D.PASTE SHEET'!N2006="","",'S.D.PASTE SHEET'!N2006)</f>
        <v/>
      </c>
      <c s="72" t="str">
        <f>IF('S.D.PASTE SHEET'!O2006="","",'S.D.PASTE SHEET'!O2006)</f>
        <v/>
      </c>
      <c s="72" t="str">
        <f>IF('S.D.PASTE SHEET'!P2006="","",'S.D.PASTE SHEET'!P2006)</f>
        <v/>
      </c>
      <c s="72" t="str">
        <f>IF('S.D.PASTE SHEET'!Q2006="","",'S.D.PASTE SHEET'!Q2006)</f>
        <v/>
      </c>
      <c s="72" t="str">
        <f>IF('S.D.PASTE SHEET'!R2006="","",'S.D.PASTE SHEET'!R2006)</f>
        <v/>
      </c>
      <c s="72" t="str">
        <f>IF('S.D.PASTE SHEET'!S2006="","",'S.D.PASTE SHEET'!S2006)</f>
        <v/>
      </c>
      <c s="72" t="str">
        <f>IF('S.D.PASTE SHEET'!T2006="","",'S.D.PASTE SHEET'!T2006)</f>
        <v/>
      </c>
      <c s="72" t="str">
        <f>IF('S.D.PASTE SHEET'!U2006="","",'S.D.PASTE SHEET'!U2006)</f>
        <v/>
      </c>
      <c s="72" t="str">
        <f>IF('S.D.PASTE SHEET'!V2006="","",'S.D.PASTE SHEET'!V2006)</f>
        <v/>
      </c>
      <c s="72" t="str">
        <f>IF('S.D.PASTE SHEET'!W2006="","",'S.D.PASTE SHEET'!W2006)</f>
        <v/>
      </c>
      <c s="72" t="str">
        <f>IF('S.D.PASTE SHEET'!X2006="","",'S.D.PASTE SHEET'!X2006)</f>
        <v/>
      </c>
      <c s="72" t="str">
        <f>IF('S.D.PASTE SHEET'!Y2006="","",'S.D.PASTE SHEET'!Y2006)</f>
        <v/>
      </c>
      <c s="72" t="str">
        <f>IF('S.D.PASTE SHEET'!Z2006="","",'S.D.PASTE SHEET'!Z2006)</f>
        <v/>
      </c>
      <c s="72" t="str">
        <f>IF('S.D.PASTE SHEET'!AA2006="","",'S.D.PASTE SHEET'!AA2006)</f>
        <v/>
      </c>
      <c s="72" t="str">
        <f>IF('S.D.PASTE SHEET'!AB2006="","",'S.D.PASTE SHEET'!AB2006)</f>
        <v/>
      </c>
      <c s="72" t="str">
        <f>IF('S.D.PASTE SHEET'!AC2006="","",'S.D.PASTE SHEET'!AC2006)</f>
        <v/>
      </c>
      <c s="72" t="str">
        <f>IF('S.D.PASTE SHEET'!AD2006="","",'S.D.PASTE SHEET'!AD2006)</f>
        <v/>
      </c>
      <c s="74"/>
      <c s="70" t="str">
        <f>IF(AK2006="","",IF(AK2006&gt;0,COUNT($AG$2:AG2006),""))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IF(BC2006="","",IF(BC2006&gt;0,COUNT($AY$2:AY2006),""))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7" spans="1:157" ht="15.75" customHeight="1">
      <c r="A2007" s="72" t="str">
        <f>IF('S.D.PASTE SHEET'!A2007="","",'S.D.PASTE SHEET'!A2007)</f>
        <v/>
      </c>
      <c s="72" t="str">
        <f>IF('S.D.PASTE SHEET'!B2007="","",'S.D.PASTE SHEET'!B2007)</f>
        <v/>
      </c>
      <c s="72" t="str">
        <f>IF('S.D.PASTE SHEET'!C2007="","",'S.D.PASTE SHEET'!C2007)</f>
        <v/>
      </c>
      <c s="73" t="str">
        <f>IF('S.D.PASTE SHEET'!D2007="","",'S.D.PASTE SHEET'!D2007)</f>
        <v/>
      </c>
      <c s="72" t="str">
        <f>IF('S.D.PASTE SHEET'!E2007="","",UPPER('S.D.PASTE SHEET'!E2007))</f>
        <v/>
      </c>
      <c s="72" t="str">
        <f>IF('S.D.PASTE SHEET'!F2007="","",'S.D.PASTE SHEET'!F2007)</f>
        <v/>
      </c>
      <c s="72" t="str">
        <f>IF('S.D.PASTE SHEET'!G2007="","",UPPER('S.D.PASTE SHEET'!G2007))</f>
        <v/>
      </c>
      <c s="72" t="str">
        <f>IF('S.D.PASTE SHEET'!H2007="","",UPPER('S.D.PASTE SHEET'!H2007))</f>
        <v/>
      </c>
      <c s="72" t="str">
        <f>IF('S.D.PASTE SHEET'!I2007="","",'S.D.PASTE SHEET'!I2007)</f>
        <v/>
      </c>
      <c s="73" t="str">
        <f>IF('S.D.PASTE SHEET'!J2007="","",'S.D.PASTE SHEET'!J2007)</f>
        <v/>
      </c>
      <c s="72" t="str">
        <f>IF('S.D.PASTE SHEET'!K2007="","",'S.D.PASTE SHEET'!K2007)</f>
        <v/>
      </c>
      <c s="72" t="str">
        <f>IF('S.D.PASTE SHEET'!L2007="","",'S.D.PASTE SHEET'!L2007)</f>
        <v/>
      </c>
      <c s="72" t="str">
        <f>IF('S.D.PASTE SHEET'!M2007="","",'S.D.PASTE SHEET'!M2007)</f>
        <v/>
      </c>
      <c s="72" t="str">
        <f>IF('S.D.PASTE SHEET'!N2007="","",'S.D.PASTE SHEET'!N2007)</f>
        <v/>
      </c>
      <c s="72" t="str">
        <f>IF('S.D.PASTE SHEET'!O2007="","",'S.D.PASTE SHEET'!O2007)</f>
        <v/>
      </c>
      <c s="72" t="str">
        <f>IF('S.D.PASTE SHEET'!P2007="","",'S.D.PASTE SHEET'!P2007)</f>
        <v/>
      </c>
      <c s="72" t="str">
        <f>IF('S.D.PASTE SHEET'!Q2007="","",'S.D.PASTE SHEET'!Q2007)</f>
        <v/>
      </c>
      <c s="72" t="str">
        <f>IF('S.D.PASTE SHEET'!R2007="","",'S.D.PASTE SHEET'!R2007)</f>
        <v/>
      </c>
      <c s="72" t="str">
        <f>IF('S.D.PASTE SHEET'!S2007="","",'S.D.PASTE SHEET'!S2007)</f>
        <v/>
      </c>
      <c s="72" t="str">
        <f>IF('S.D.PASTE SHEET'!T2007="","",'S.D.PASTE SHEET'!T2007)</f>
        <v/>
      </c>
      <c s="72" t="str">
        <f>IF('S.D.PASTE SHEET'!U2007="","",'S.D.PASTE SHEET'!U2007)</f>
        <v/>
      </c>
      <c s="72" t="str">
        <f>IF('S.D.PASTE SHEET'!V2007="","",'S.D.PASTE SHEET'!V2007)</f>
        <v/>
      </c>
      <c s="72" t="str">
        <f>IF('S.D.PASTE SHEET'!W2007="","",'S.D.PASTE SHEET'!W2007)</f>
        <v/>
      </c>
      <c s="72" t="str">
        <f>IF('S.D.PASTE SHEET'!X2007="","",'S.D.PASTE SHEET'!X2007)</f>
        <v/>
      </c>
      <c s="72" t="str">
        <f>IF('S.D.PASTE SHEET'!Y2007="","",'S.D.PASTE SHEET'!Y2007)</f>
        <v/>
      </c>
      <c s="72" t="str">
        <f>IF('S.D.PASTE SHEET'!Z2007="","",'S.D.PASTE SHEET'!Z2007)</f>
        <v/>
      </c>
      <c s="72" t="str">
        <f>IF('S.D.PASTE SHEET'!AA2007="","",'S.D.PASTE SHEET'!AA2007)</f>
        <v/>
      </c>
      <c s="72" t="str">
        <f>IF('S.D.PASTE SHEET'!AB2007="","",'S.D.PASTE SHEET'!AB2007)</f>
        <v/>
      </c>
      <c s="72" t="str">
        <f>IF('S.D.PASTE SHEET'!AC2007="","",'S.D.PASTE SHEET'!AC2007)</f>
        <v/>
      </c>
      <c s="72" t="str">
        <f>IF('S.D.PASTE SHEET'!AD2007="","",'S.D.PASTE SHEET'!AD2007)</f>
        <v/>
      </c>
      <c s="74"/>
      <c s="70" t="str">
        <f>IF(AK2007="","",IF(AK2007&gt;0,COUNT($AG$2:AG2007),""))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IF(BC2007="","",IF(BC2007&gt;0,COUNT($AY$2:AY2007),""))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8" spans="1:157" ht="15.75" customHeight="1">
      <c r="A2008" s="72" t="str">
        <f>IF('S.D.PASTE SHEET'!A2008="","",'S.D.PASTE SHEET'!A2008)</f>
        <v/>
      </c>
      <c s="72" t="str">
        <f>IF('S.D.PASTE SHEET'!B2008="","",'S.D.PASTE SHEET'!B2008)</f>
        <v/>
      </c>
      <c s="72" t="str">
        <f>IF('S.D.PASTE SHEET'!C2008="","",'S.D.PASTE SHEET'!C2008)</f>
        <v/>
      </c>
      <c s="73" t="str">
        <f>IF('S.D.PASTE SHEET'!D2008="","",'S.D.PASTE SHEET'!D2008)</f>
        <v/>
      </c>
      <c s="72" t="str">
        <f>IF('S.D.PASTE SHEET'!E2008="","",UPPER('S.D.PASTE SHEET'!E2008))</f>
        <v/>
      </c>
      <c s="72" t="str">
        <f>IF('S.D.PASTE SHEET'!F2008="","",'S.D.PASTE SHEET'!F2008)</f>
        <v/>
      </c>
      <c s="72" t="str">
        <f>IF('S.D.PASTE SHEET'!G2008="","",UPPER('S.D.PASTE SHEET'!G2008))</f>
        <v/>
      </c>
      <c s="72" t="str">
        <f>IF('S.D.PASTE SHEET'!H2008="","",UPPER('S.D.PASTE SHEET'!H2008))</f>
        <v/>
      </c>
      <c s="72" t="str">
        <f>IF('S.D.PASTE SHEET'!I2008="","",'S.D.PASTE SHEET'!I2008)</f>
        <v/>
      </c>
      <c s="73" t="str">
        <f>IF('S.D.PASTE SHEET'!J2008="","",'S.D.PASTE SHEET'!J2008)</f>
        <v/>
      </c>
      <c s="72" t="str">
        <f>IF('S.D.PASTE SHEET'!K2008="","",'S.D.PASTE SHEET'!K2008)</f>
        <v/>
      </c>
      <c s="72" t="str">
        <f>IF('S.D.PASTE SHEET'!L2008="","",'S.D.PASTE SHEET'!L2008)</f>
        <v/>
      </c>
      <c s="72" t="str">
        <f>IF('S.D.PASTE SHEET'!M2008="","",'S.D.PASTE SHEET'!M2008)</f>
        <v/>
      </c>
      <c s="72" t="str">
        <f>IF('S.D.PASTE SHEET'!N2008="","",'S.D.PASTE SHEET'!N2008)</f>
        <v/>
      </c>
      <c s="72" t="str">
        <f>IF('S.D.PASTE SHEET'!O2008="","",'S.D.PASTE SHEET'!O2008)</f>
        <v/>
      </c>
      <c s="72" t="str">
        <f>IF('S.D.PASTE SHEET'!P2008="","",'S.D.PASTE SHEET'!P2008)</f>
        <v/>
      </c>
      <c s="72" t="str">
        <f>IF('S.D.PASTE SHEET'!Q2008="","",'S.D.PASTE SHEET'!Q2008)</f>
        <v/>
      </c>
      <c s="72" t="str">
        <f>IF('S.D.PASTE SHEET'!R2008="","",'S.D.PASTE SHEET'!R2008)</f>
        <v/>
      </c>
      <c s="72" t="str">
        <f>IF('S.D.PASTE SHEET'!S2008="","",'S.D.PASTE SHEET'!S2008)</f>
        <v/>
      </c>
      <c s="72" t="str">
        <f>IF('S.D.PASTE SHEET'!T2008="","",'S.D.PASTE SHEET'!T2008)</f>
        <v/>
      </c>
      <c s="72" t="str">
        <f>IF('S.D.PASTE SHEET'!U2008="","",'S.D.PASTE SHEET'!U2008)</f>
        <v/>
      </c>
      <c s="72" t="str">
        <f>IF('S.D.PASTE SHEET'!V2008="","",'S.D.PASTE SHEET'!V2008)</f>
        <v/>
      </c>
      <c s="72" t="str">
        <f>IF('S.D.PASTE SHEET'!W2008="","",'S.D.PASTE SHEET'!W2008)</f>
        <v/>
      </c>
      <c s="72" t="str">
        <f>IF('S.D.PASTE SHEET'!X2008="","",'S.D.PASTE SHEET'!X2008)</f>
        <v/>
      </c>
      <c s="72" t="str">
        <f>IF('S.D.PASTE SHEET'!Y2008="","",'S.D.PASTE SHEET'!Y2008)</f>
        <v/>
      </c>
      <c s="72" t="str">
        <f>IF('S.D.PASTE SHEET'!Z2008="","",'S.D.PASTE SHEET'!Z2008)</f>
        <v/>
      </c>
      <c s="72" t="str">
        <f>IF('S.D.PASTE SHEET'!AA2008="","",'S.D.PASTE SHEET'!AA2008)</f>
        <v/>
      </c>
      <c s="72" t="str">
        <f>IF('S.D.PASTE SHEET'!AB2008="","",'S.D.PASTE SHEET'!AB2008)</f>
        <v/>
      </c>
      <c s="72" t="str">
        <f>IF('S.D.PASTE SHEET'!AC2008="","",'S.D.PASTE SHEET'!AC2008)</f>
        <v/>
      </c>
      <c s="72" t="str">
        <f>IF('S.D.PASTE SHEET'!AD2008="","",'S.D.PASTE SHEET'!AD2008)</f>
        <v/>
      </c>
      <c s="74"/>
      <c s="70" t="str">
        <f>IF(AK2008="","",IF(AK2008&gt;0,COUNT($AG$2:AG2008),""))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IF(BC2008="","",IF(BC2008&gt;0,COUNT($AY$2:AY2008),""))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09" spans="1:157" ht="15.75" customHeight="1">
      <c r="A2009" s="72" t="str">
        <f>IF('S.D.PASTE SHEET'!A2009="","",'S.D.PASTE SHEET'!A2009)</f>
        <v/>
      </c>
      <c s="72" t="str">
        <f>IF('S.D.PASTE SHEET'!B2009="","",'S.D.PASTE SHEET'!B2009)</f>
        <v/>
      </c>
      <c s="72" t="str">
        <f>IF('S.D.PASTE SHEET'!C2009="","",'S.D.PASTE SHEET'!C2009)</f>
        <v/>
      </c>
      <c s="73" t="str">
        <f>IF('S.D.PASTE SHEET'!D2009="","",'S.D.PASTE SHEET'!D2009)</f>
        <v/>
      </c>
      <c s="72" t="str">
        <f>IF('S.D.PASTE SHEET'!E2009="","",UPPER('S.D.PASTE SHEET'!E2009))</f>
        <v/>
      </c>
      <c s="72" t="str">
        <f>IF('S.D.PASTE SHEET'!F2009="","",'S.D.PASTE SHEET'!F2009)</f>
        <v/>
      </c>
      <c s="72" t="str">
        <f>IF('S.D.PASTE SHEET'!G2009="","",UPPER('S.D.PASTE SHEET'!G2009))</f>
        <v/>
      </c>
      <c s="72" t="str">
        <f>IF('S.D.PASTE SHEET'!H2009="","",UPPER('S.D.PASTE SHEET'!H2009))</f>
        <v/>
      </c>
      <c s="72" t="str">
        <f>IF('S.D.PASTE SHEET'!I2009="","",'S.D.PASTE SHEET'!I2009)</f>
        <v/>
      </c>
      <c s="73" t="str">
        <f>IF('S.D.PASTE SHEET'!J2009="","",'S.D.PASTE SHEET'!J2009)</f>
        <v/>
      </c>
      <c s="72" t="str">
        <f>IF('S.D.PASTE SHEET'!K2009="","",'S.D.PASTE SHEET'!K2009)</f>
        <v/>
      </c>
      <c s="72" t="str">
        <f>IF('S.D.PASTE SHEET'!L2009="","",'S.D.PASTE SHEET'!L2009)</f>
        <v/>
      </c>
      <c s="72" t="str">
        <f>IF('S.D.PASTE SHEET'!M2009="","",'S.D.PASTE SHEET'!M2009)</f>
        <v/>
      </c>
      <c s="72" t="str">
        <f>IF('S.D.PASTE SHEET'!N2009="","",'S.D.PASTE SHEET'!N2009)</f>
        <v/>
      </c>
      <c s="72" t="str">
        <f>IF('S.D.PASTE SHEET'!O2009="","",'S.D.PASTE SHEET'!O2009)</f>
        <v/>
      </c>
      <c s="72" t="str">
        <f>IF('S.D.PASTE SHEET'!P2009="","",'S.D.PASTE SHEET'!P2009)</f>
        <v/>
      </c>
      <c s="72" t="str">
        <f>IF('S.D.PASTE SHEET'!Q2009="","",'S.D.PASTE SHEET'!Q2009)</f>
        <v/>
      </c>
      <c s="72" t="str">
        <f>IF('S.D.PASTE SHEET'!R2009="","",'S.D.PASTE SHEET'!R2009)</f>
        <v/>
      </c>
      <c s="72" t="str">
        <f>IF('S.D.PASTE SHEET'!S2009="","",'S.D.PASTE SHEET'!S2009)</f>
        <v/>
      </c>
      <c s="72" t="str">
        <f>IF('S.D.PASTE SHEET'!T2009="","",'S.D.PASTE SHEET'!T2009)</f>
        <v/>
      </c>
      <c s="72" t="str">
        <f>IF('S.D.PASTE SHEET'!U2009="","",'S.D.PASTE SHEET'!U2009)</f>
        <v/>
      </c>
      <c s="72" t="str">
        <f>IF('S.D.PASTE SHEET'!V2009="","",'S.D.PASTE SHEET'!V2009)</f>
        <v/>
      </c>
      <c s="72" t="str">
        <f>IF('S.D.PASTE SHEET'!W2009="","",'S.D.PASTE SHEET'!W2009)</f>
        <v/>
      </c>
      <c s="72" t="str">
        <f>IF('S.D.PASTE SHEET'!X2009="","",'S.D.PASTE SHEET'!X2009)</f>
        <v/>
      </c>
      <c s="72" t="str">
        <f>IF('S.D.PASTE SHEET'!Y2009="","",'S.D.PASTE SHEET'!Y2009)</f>
        <v/>
      </c>
      <c s="72" t="str">
        <f>IF('S.D.PASTE SHEET'!Z2009="","",'S.D.PASTE SHEET'!Z2009)</f>
        <v/>
      </c>
      <c s="72" t="str">
        <f>IF('S.D.PASTE SHEET'!AA2009="","",'S.D.PASTE SHEET'!AA2009)</f>
        <v/>
      </c>
      <c s="72" t="str">
        <f>IF('S.D.PASTE SHEET'!AB2009="","",'S.D.PASTE SHEET'!AB2009)</f>
        <v/>
      </c>
      <c s="72" t="str">
        <f>IF('S.D.PASTE SHEET'!AC2009="","",'S.D.PASTE SHEET'!AC2009)</f>
        <v/>
      </c>
      <c s="72" t="str">
        <f>IF('S.D.PASTE SHEET'!AD2009="","",'S.D.PASTE SHEET'!AD2009)</f>
        <v/>
      </c>
      <c s="74"/>
      <c s="70" t="str">
        <f>IF(AK2009="","",IF(AK2009&gt;0,COUNT($AG$2:AG2009),""))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IF(BC2009="","",IF(BC2009&gt;0,COUNT($AY$2:AY2009),""))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0" spans="1:157" ht="15.75" customHeight="1">
      <c r="A2010" s="72" t="str">
        <f>IF('S.D.PASTE SHEET'!A2010="","",'S.D.PASTE SHEET'!A2010)</f>
        <v/>
      </c>
      <c s="72" t="str">
        <f>IF('S.D.PASTE SHEET'!B2010="","",'S.D.PASTE SHEET'!B2010)</f>
        <v/>
      </c>
      <c s="72" t="str">
        <f>IF('S.D.PASTE SHEET'!C2010="","",'S.D.PASTE SHEET'!C2010)</f>
        <v/>
      </c>
      <c s="73" t="str">
        <f>IF('S.D.PASTE SHEET'!D2010="","",'S.D.PASTE SHEET'!D2010)</f>
        <v/>
      </c>
      <c s="72" t="str">
        <f>IF('S.D.PASTE SHEET'!E2010="","",UPPER('S.D.PASTE SHEET'!E2010))</f>
        <v/>
      </c>
      <c s="72" t="str">
        <f>IF('S.D.PASTE SHEET'!F2010="","",'S.D.PASTE SHEET'!F2010)</f>
        <v/>
      </c>
      <c s="72" t="str">
        <f>IF('S.D.PASTE SHEET'!G2010="","",UPPER('S.D.PASTE SHEET'!G2010))</f>
        <v/>
      </c>
      <c s="72" t="str">
        <f>IF('S.D.PASTE SHEET'!H2010="","",UPPER('S.D.PASTE SHEET'!H2010))</f>
        <v/>
      </c>
      <c s="72" t="str">
        <f>IF('S.D.PASTE SHEET'!I2010="","",'S.D.PASTE SHEET'!I2010)</f>
        <v/>
      </c>
      <c s="73" t="str">
        <f>IF('S.D.PASTE SHEET'!J2010="","",'S.D.PASTE SHEET'!J2010)</f>
        <v/>
      </c>
      <c s="72" t="str">
        <f>IF('S.D.PASTE SHEET'!K2010="","",'S.D.PASTE SHEET'!K2010)</f>
        <v/>
      </c>
      <c s="72" t="str">
        <f>IF('S.D.PASTE SHEET'!L2010="","",'S.D.PASTE SHEET'!L2010)</f>
        <v/>
      </c>
      <c s="72" t="str">
        <f>IF('S.D.PASTE SHEET'!M2010="","",'S.D.PASTE SHEET'!M2010)</f>
        <v/>
      </c>
      <c s="72" t="str">
        <f>IF('S.D.PASTE SHEET'!N2010="","",'S.D.PASTE SHEET'!N2010)</f>
        <v/>
      </c>
      <c s="72" t="str">
        <f>IF('S.D.PASTE SHEET'!O2010="","",'S.D.PASTE SHEET'!O2010)</f>
        <v/>
      </c>
      <c s="72" t="str">
        <f>IF('S.D.PASTE SHEET'!P2010="","",'S.D.PASTE SHEET'!P2010)</f>
        <v/>
      </c>
      <c s="72" t="str">
        <f>IF('S.D.PASTE SHEET'!Q2010="","",'S.D.PASTE SHEET'!Q2010)</f>
        <v/>
      </c>
      <c s="72" t="str">
        <f>IF('S.D.PASTE SHEET'!R2010="","",'S.D.PASTE SHEET'!R2010)</f>
        <v/>
      </c>
      <c s="72" t="str">
        <f>IF('S.D.PASTE SHEET'!S2010="","",'S.D.PASTE SHEET'!S2010)</f>
        <v/>
      </c>
      <c s="72" t="str">
        <f>IF('S.D.PASTE SHEET'!T2010="","",'S.D.PASTE SHEET'!T2010)</f>
        <v/>
      </c>
      <c s="72" t="str">
        <f>IF('S.D.PASTE SHEET'!U2010="","",'S.D.PASTE SHEET'!U2010)</f>
        <v/>
      </c>
      <c s="72" t="str">
        <f>IF('S.D.PASTE SHEET'!V2010="","",'S.D.PASTE SHEET'!V2010)</f>
        <v/>
      </c>
      <c s="72" t="str">
        <f>IF('S.D.PASTE SHEET'!W2010="","",'S.D.PASTE SHEET'!W2010)</f>
        <v/>
      </c>
      <c s="72" t="str">
        <f>IF('S.D.PASTE SHEET'!X2010="","",'S.D.PASTE SHEET'!X2010)</f>
        <v/>
      </c>
      <c s="72" t="str">
        <f>IF('S.D.PASTE SHEET'!Y2010="","",'S.D.PASTE SHEET'!Y2010)</f>
        <v/>
      </c>
      <c s="72" t="str">
        <f>IF('S.D.PASTE SHEET'!Z2010="","",'S.D.PASTE SHEET'!Z2010)</f>
        <v/>
      </c>
      <c s="72" t="str">
        <f>IF('S.D.PASTE SHEET'!AA2010="","",'S.D.PASTE SHEET'!AA2010)</f>
        <v/>
      </c>
      <c s="72" t="str">
        <f>IF('S.D.PASTE SHEET'!AB2010="","",'S.D.PASTE SHEET'!AB2010)</f>
        <v/>
      </c>
      <c s="72" t="str">
        <f>IF('S.D.PASTE SHEET'!AC2010="","",'S.D.PASTE SHEET'!AC2010)</f>
        <v/>
      </c>
      <c s="72" t="str">
        <f>IF('S.D.PASTE SHEET'!AD2010="","",'S.D.PASTE SHEET'!AD2010)</f>
        <v/>
      </c>
      <c s="74"/>
      <c s="70" t="str">
        <f>IF(AK2010="","",IF(AK2010&gt;0,COUNT($AG$2:AG2010),""))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IF(BC2010="","",IF(BC2010&gt;0,COUNT($AY$2:AY2010),""))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1" spans="1:157" ht="15.75" customHeight="1">
      <c r="A2011" s="72" t="str">
        <f>IF('S.D.PASTE SHEET'!A2011="","",'S.D.PASTE SHEET'!A2011)</f>
        <v/>
      </c>
      <c s="72" t="str">
        <f>IF('S.D.PASTE SHEET'!B2011="","",'S.D.PASTE SHEET'!B2011)</f>
        <v/>
      </c>
      <c s="72" t="str">
        <f>IF('S.D.PASTE SHEET'!C2011="","",'S.D.PASTE SHEET'!C2011)</f>
        <v/>
      </c>
      <c s="73" t="str">
        <f>IF('S.D.PASTE SHEET'!D2011="","",'S.D.PASTE SHEET'!D2011)</f>
        <v/>
      </c>
      <c s="72" t="str">
        <f>IF('S.D.PASTE SHEET'!E2011="","",UPPER('S.D.PASTE SHEET'!E2011))</f>
        <v/>
      </c>
      <c s="72" t="str">
        <f>IF('S.D.PASTE SHEET'!F2011="","",'S.D.PASTE SHEET'!F2011)</f>
        <v/>
      </c>
      <c s="72" t="str">
        <f>IF('S.D.PASTE SHEET'!G2011="","",UPPER('S.D.PASTE SHEET'!G2011))</f>
        <v/>
      </c>
      <c s="72" t="str">
        <f>IF('S.D.PASTE SHEET'!H2011="","",UPPER('S.D.PASTE SHEET'!H2011))</f>
        <v/>
      </c>
      <c s="72" t="str">
        <f>IF('S.D.PASTE SHEET'!I2011="","",'S.D.PASTE SHEET'!I2011)</f>
        <v/>
      </c>
      <c s="73" t="str">
        <f>IF('S.D.PASTE SHEET'!J2011="","",'S.D.PASTE SHEET'!J2011)</f>
        <v/>
      </c>
      <c s="72" t="str">
        <f>IF('S.D.PASTE SHEET'!K2011="","",'S.D.PASTE SHEET'!K2011)</f>
        <v/>
      </c>
      <c s="72" t="str">
        <f>IF('S.D.PASTE SHEET'!L2011="","",'S.D.PASTE SHEET'!L2011)</f>
        <v/>
      </c>
      <c s="72" t="str">
        <f>IF('S.D.PASTE SHEET'!M2011="","",'S.D.PASTE SHEET'!M2011)</f>
        <v/>
      </c>
      <c s="72" t="str">
        <f>IF('S.D.PASTE SHEET'!N2011="","",'S.D.PASTE SHEET'!N2011)</f>
        <v/>
      </c>
      <c s="72" t="str">
        <f>IF('S.D.PASTE SHEET'!O2011="","",'S.D.PASTE SHEET'!O2011)</f>
        <v/>
      </c>
      <c s="72" t="str">
        <f>IF('S.D.PASTE SHEET'!P2011="","",'S.D.PASTE SHEET'!P2011)</f>
        <v/>
      </c>
      <c s="72" t="str">
        <f>IF('S.D.PASTE SHEET'!Q2011="","",'S.D.PASTE SHEET'!Q2011)</f>
        <v/>
      </c>
      <c s="72" t="str">
        <f>IF('S.D.PASTE SHEET'!R2011="","",'S.D.PASTE SHEET'!R2011)</f>
        <v/>
      </c>
      <c s="72" t="str">
        <f>IF('S.D.PASTE SHEET'!S2011="","",'S.D.PASTE SHEET'!S2011)</f>
        <v/>
      </c>
      <c s="72" t="str">
        <f>IF('S.D.PASTE SHEET'!T2011="","",'S.D.PASTE SHEET'!T2011)</f>
        <v/>
      </c>
      <c s="72" t="str">
        <f>IF('S.D.PASTE SHEET'!U2011="","",'S.D.PASTE SHEET'!U2011)</f>
        <v/>
      </c>
      <c s="72" t="str">
        <f>IF('S.D.PASTE SHEET'!V2011="","",'S.D.PASTE SHEET'!V2011)</f>
        <v/>
      </c>
      <c s="72" t="str">
        <f>IF('S.D.PASTE SHEET'!W2011="","",'S.D.PASTE SHEET'!W2011)</f>
        <v/>
      </c>
      <c s="72" t="str">
        <f>IF('S.D.PASTE SHEET'!X2011="","",'S.D.PASTE SHEET'!X2011)</f>
        <v/>
      </c>
      <c s="72" t="str">
        <f>IF('S.D.PASTE SHEET'!Y2011="","",'S.D.PASTE SHEET'!Y2011)</f>
        <v/>
      </c>
      <c s="72" t="str">
        <f>IF('S.D.PASTE SHEET'!Z2011="","",'S.D.PASTE SHEET'!Z2011)</f>
        <v/>
      </c>
      <c s="72" t="str">
        <f>IF('S.D.PASTE SHEET'!AA2011="","",'S.D.PASTE SHEET'!AA2011)</f>
        <v/>
      </c>
      <c s="72" t="str">
        <f>IF('S.D.PASTE SHEET'!AB2011="","",'S.D.PASTE SHEET'!AB2011)</f>
        <v/>
      </c>
      <c s="72" t="str">
        <f>IF('S.D.PASTE SHEET'!AC2011="","",'S.D.PASTE SHEET'!AC2011)</f>
        <v/>
      </c>
      <c s="72" t="str">
        <f>IF('S.D.PASTE SHEET'!AD2011="","",'S.D.PASTE SHEET'!AD2011)</f>
        <v/>
      </c>
      <c s="74"/>
      <c s="70" t="str">
        <f>IF(AK2011="","",IF(AK2011&gt;0,COUNT($AG$2:AG2011),""))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IF(BC2011="","",IF(BC2011&gt;0,COUNT($AY$2:AY2011),""))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2" spans="1:157" ht="15.75" customHeight="1">
      <c r="A2012" s="72" t="str">
        <f>IF('S.D.PASTE SHEET'!A2012="","",'S.D.PASTE SHEET'!A2012)</f>
        <v/>
      </c>
      <c s="72" t="str">
        <f>IF('S.D.PASTE SHEET'!B2012="","",'S.D.PASTE SHEET'!B2012)</f>
        <v/>
      </c>
      <c s="72" t="str">
        <f>IF('S.D.PASTE SHEET'!C2012="","",'S.D.PASTE SHEET'!C2012)</f>
        <v/>
      </c>
      <c s="73" t="str">
        <f>IF('S.D.PASTE SHEET'!D2012="","",'S.D.PASTE SHEET'!D2012)</f>
        <v/>
      </c>
      <c s="72" t="str">
        <f>IF('S.D.PASTE SHEET'!E2012="","",UPPER('S.D.PASTE SHEET'!E2012))</f>
        <v/>
      </c>
      <c s="72" t="str">
        <f>IF('S.D.PASTE SHEET'!F2012="","",'S.D.PASTE SHEET'!F2012)</f>
        <v/>
      </c>
      <c s="72" t="str">
        <f>IF('S.D.PASTE SHEET'!G2012="","",UPPER('S.D.PASTE SHEET'!G2012))</f>
        <v/>
      </c>
      <c s="72" t="str">
        <f>IF('S.D.PASTE SHEET'!H2012="","",UPPER('S.D.PASTE SHEET'!H2012))</f>
        <v/>
      </c>
      <c s="72" t="str">
        <f>IF('S.D.PASTE SHEET'!I2012="","",'S.D.PASTE SHEET'!I2012)</f>
        <v/>
      </c>
      <c s="73" t="str">
        <f>IF('S.D.PASTE SHEET'!J2012="","",'S.D.PASTE SHEET'!J2012)</f>
        <v/>
      </c>
      <c s="72" t="str">
        <f>IF('S.D.PASTE SHEET'!K2012="","",'S.D.PASTE SHEET'!K2012)</f>
        <v/>
      </c>
      <c s="72" t="str">
        <f>IF('S.D.PASTE SHEET'!L2012="","",'S.D.PASTE SHEET'!L2012)</f>
        <v/>
      </c>
      <c s="72" t="str">
        <f>IF('S.D.PASTE SHEET'!M2012="","",'S.D.PASTE SHEET'!M2012)</f>
        <v/>
      </c>
      <c s="72" t="str">
        <f>IF('S.D.PASTE SHEET'!N2012="","",'S.D.PASTE SHEET'!N2012)</f>
        <v/>
      </c>
      <c s="72" t="str">
        <f>IF('S.D.PASTE SHEET'!O2012="","",'S.D.PASTE SHEET'!O2012)</f>
        <v/>
      </c>
      <c s="72" t="str">
        <f>IF('S.D.PASTE SHEET'!P2012="","",'S.D.PASTE SHEET'!P2012)</f>
        <v/>
      </c>
      <c s="72" t="str">
        <f>IF('S.D.PASTE SHEET'!Q2012="","",'S.D.PASTE SHEET'!Q2012)</f>
        <v/>
      </c>
      <c s="72" t="str">
        <f>IF('S.D.PASTE SHEET'!R2012="","",'S.D.PASTE SHEET'!R2012)</f>
        <v/>
      </c>
      <c s="72" t="str">
        <f>IF('S.D.PASTE SHEET'!S2012="","",'S.D.PASTE SHEET'!S2012)</f>
        <v/>
      </c>
      <c s="72" t="str">
        <f>IF('S.D.PASTE SHEET'!T2012="","",'S.D.PASTE SHEET'!T2012)</f>
        <v/>
      </c>
      <c s="72" t="str">
        <f>IF('S.D.PASTE SHEET'!U2012="","",'S.D.PASTE SHEET'!U2012)</f>
        <v/>
      </c>
      <c s="72" t="str">
        <f>IF('S.D.PASTE SHEET'!V2012="","",'S.D.PASTE SHEET'!V2012)</f>
        <v/>
      </c>
      <c s="72" t="str">
        <f>IF('S.D.PASTE SHEET'!W2012="","",'S.D.PASTE SHEET'!W2012)</f>
        <v/>
      </c>
      <c s="72" t="str">
        <f>IF('S.D.PASTE SHEET'!X2012="","",'S.D.PASTE SHEET'!X2012)</f>
        <v/>
      </c>
      <c s="72" t="str">
        <f>IF('S.D.PASTE SHEET'!Y2012="","",'S.D.PASTE SHEET'!Y2012)</f>
        <v/>
      </c>
      <c s="72" t="str">
        <f>IF('S.D.PASTE SHEET'!Z2012="","",'S.D.PASTE SHEET'!Z2012)</f>
        <v/>
      </c>
      <c s="72" t="str">
        <f>IF('S.D.PASTE SHEET'!AA2012="","",'S.D.PASTE SHEET'!AA2012)</f>
        <v/>
      </c>
      <c s="72" t="str">
        <f>IF('S.D.PASTE SHEET'!AB2012="","",'S.D.PASTE SHEET'!AB2012)</f>
        <v/>
      </c>
      <c s="72" t="str">
        <f>IF('S.D.PASTE SHEET'!AC2012="","",'S.D.PASTE SHEET'!AC2012)</f>
        <v/>
      </c>
      <c s="72" t="str">
        <f>IF('S.D.PASTE SHEET'!AD2012="","",'S.D.PASTE SHEET'!AD2012)</f>
        <v/>
      </c>
      <c s="74"/>
      <c s="70" t="str">
        <f>IF(AK2012="","",IF(AK2012&gt;0,COUNT($AG$2:AG2012),""))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IF(BC2012="","",IF(BC2012&gt;0,COUNT($AY$2:AY2012),""))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3" spans="1:157" ht="15.75" customHeight="1">
      <c r="A2013" s="72" t="str">
        <f>IF('S.D.PASTE SHEET'!A2013="","",'S.D.PASTE SHEET'!A2013)</f>
        <v/>
      </c>
      <c s="72" t="str">
        <f>IF('S.D.PASTE SHEET'!B2013="","",'S.D.PASTE SHEET'!B2013)</f>
        <v/>
      </c>
      <c s="72" t="str">
        <f>IF('S.D.PASTE SHEET'!C2013="","",'S.D.PASTE SHEET'!C2013)</f>
        <v/>
      </c>
      <c s="73" t="str">
        <f>IF('S.D.PASTE SHEET'!D2013="","",'S.D.PASTE SHEET'!D2013)</f>
        <v/>
      </c>
      <c s="72" t="str">
        <f>IF('S.D.PASTE SHEET'!E2013="","",UPPER('S.D.PASTE SHEET'!E2013))</f>
        <v/>
      </c>
      <c s="72" t="str">
        <f>IF('S.D.PASTE SHEET'!F2013="","",'S.D.PASTE SHEET'!F2013)</f>
        <v/>
      </c>
      <c s="72" t="str">
        <f>IF('S.D.PASTE SHEET'!G2013="","",UPPER('S.D.PASTE SHEET'!G2013))</f>
        <v/>
      </c>
      <c s="72" t="str">
        <f>IF('S.D.PASTE SHEET'!H2013="","",UPPER('S.D.PASTE SHEET'!H2013))</f>
        <v/>
      </c>
      <c s="72" t="str">
        <f>IF('S.D.PASTE SHEET'!I2013="","",'S.D.PASTE SHEET'!I2013)</f>
        <v/>
      </c>
      <c s="73" t="str">
        <f>IF('S.D.PASTE SHEET'!J2013="","",'S.D.PASTE SHEET'!J2013)</f>
        <v/>
      </c>
      <c s="72" t="str">
        <f>IF('S.D.PASTE SHEET'!K2013="","",'S.D.PASTE SHEET'!K2013)</f>
        <v/>
      </c>
      <c s="72" t="str">
        <f>IF('S.D.PASTE SHEET'!L2013="","",'S.D.PASTE SHEET'!L2013)</f>
        <v/>
      </c>
      <c s="72" t="str">
        <f>IF('S.D.PASTE SHEET'!M2013="","",'S.D.PASTE SHEET'!M2013)</f>
        <v/>
      </c>
      <c s="72" t="str">
        <f>IF('S.D.PASTE SHEET'!N2013="","",'S.D.PASTE SHEET'!N2013)</f>
        <v/>
      </c>
      <c s="72" t="str">
        <f>IF('S.D.PASTE SHEET'!O2013="","",'S.D.PASTE SHEET'!O2013)</f>
        <v/>
      </c>
      <c s="72" t="str">
        <f>IF('S.D.PASTE SHEET'!P2013="","",'S.D.PASTE SHEET'!P2013)</f>
        <v/>
      </c>
      <c s="72" t="str">
        <f>IF('S.D.PASTE SHEET'!Q2013="","",'S.D.PASTE SHEET'!Q2013)</f>
        <v/>
      </c>
      <c s="72" t="str">
        <f>IF('S.D.PASTE SHEET'!R2013="","",'S.D.PASTE SHEET'!R2013)</f>
        <v/>
      </c>
      <c s="72" t="str">
        <f>IF('S.D.PASTE SHEET'!S2013="","",'S.D.PASTE SHEET'!S2013)</f>
        <v/>
      </c>
      <c s="72" t="str">
        <f>IF('S.D.PASTE SHEET'!T2013="","",'S.D.PASTE SHEET'!T2013)</f>
        <v/>
      </c>
      <c s="72" t="str">
        <f>IF('S.D.PASTE SHEET'!U2013="","",'S.D.PASTE SHEET'!U2013)</f>
        <v/>
      </c>
      <c s="72" t="str">
        <f>IF('S.D.PASTE SHEET'!V2013="","",'S.D.PASTE SHEET'!V2013)</f>
        <v/>
      </c>
      <c s="72" t="str">
        <f>IF('S.D.PASTE SHEET'!W2013="","",'S.D.PASTE SHEET'!W2013)</f>
        <v/>
      </c>
      <c s="72" t="str">
        <f>IF('S.D.PASTE SHEET'!X2013="","",'S.D.PASTE SHEET'!X2013)</f>
        <v/>
      </c>
      <c s="72" t="str">
        <f>IF('S.D.PASTE SHEET'!Y2013="","",'S.D.PASTE SHEET'!Y2013)</f>
        <v/>
      </c>
      <c s="72" t="str">
        <f>IF('S.D.PASTE SHEET'!Z2013="","",'S.D.PASTE SHEET'!Z2013)</f>
        <v/>
      </c>
      <c s="72" t="str">
        <f>IF('S.D.PASTE SHEET'!AA2013="","",'S.D.PASTE SHEET'!AA2013)</f>
        <v/>
      </c>
      <c s="72" t="str">
        <f>IF('S.D.PASTE SHEET'!AB2013="","",'S.D.PASTE SHEET'!AB2013)</f>
        <v/>
      </c>
      <c s="72" t="str">
        <f>IF('S.D.PASTE SHEET'!AC2013="","",'S.D.PASTE SHEET'!AC2013)</f>
        <v/>
      </c>
      <c s="72" t="str">
        <f>IF('S.D.PASTE SHEET'!AD2013="","",'S.D.PASTE SHEET'!AD2013)</f>
        <v/>
      </c>
      <c s="74"/>
      <c s="70" t="str">
        <f>IF(AK2013="","",IF(AK2013&gt;0,COUNT($AG$2:AG2013),""))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IF(BC2013="","",IF(BC2013&gt;0,COUNT($AY$2:AY2013),""))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4" spans="1:157" ht="15.75" customHeight="1">
      <c r="A2014" s="72" t="str">
        <f>IF('S.D.PASTE SHEET'!A2014="","",'S.D.PASTE SHEET'!A2014)</f>
        <v/>
      </c>
      <c s="72" t="str">
        <f>IF('S.D.PASTE SHEET'!B2014="","",'S.D.PASTE SHEET'!B2014)</f>
        <v/>
      </c>
      <c s="72" t="str">
        <f>IF('S.D.PASTE SHEET'!C2014="","",'S.D.PASTE SHEET'!C2014)</f>
        <v/>
      </c>
      <c s="73" t="str">
        <f>IF('S.D.PASTE SHEET'!D2014="","",'S.D.PASTE SHEET'!D2014)</f>
        <v/>
      </c>
      <c s="72" t="str">
        <f>IF('S.D.PASTE SHEET'!E2014="","",UPPER('S.D.PASTE SHEET'!E2014))</f>
        <v/>
      </c>
      <c s="72" t="str">
        <f>IF('S.D.PASTE SHEET'!F2014="","",'S.D.PASTE SHEET'!F2014)</f>
        <v/>
      </c>
      <c s="72" t="str">
        <f>IF('S.D.PASTE SHEET'!G2014="","",UPPER('S.D.PASTE SHEET'!G2014))</f>
        <v/>
      </c>
      <c s="72" t="str">
        <f>IF('S.D.PASTE SHEET'!H2014="","",UPPER('S.D.PASTE SHEET'!H2014))</f>
        <v/>
      </c>
      <c s="72" t="str">
        <f>IF('S.D.PASTE SHEET'!I2014="","",'S.D.PASTE SHEET'!I2014)</f>
        <v/>
      </c>
      <c s="73" t="str">
        <f>IF('S.D.PASTE SHEET'!J2014="","",'S.D.PASTE SHEET'!J2014)</f>
        <v/>
      </c>
      <c s="72" t="str">
        <f>IF('S.D.PASTE SHEET'!K2014="","",'S.D.PASTE SHEET'!K2014)</f>
        <v/>
      </c>
      <c s="72" t="str">
        <f>IF('S.D.PASTE SHEET'!L2014="","",'S.D.PASTE SHEET'!L2014)</f>
        <v/>
      </c>
      <c s="72" t="str">
        <f>IF('S.D.PASTE SHEET'!M2014="","",'S.D.PASTE SHEET'!M2014)</f>
        <v/>
      </c>
      <c s="72" t="str">
        <f>IF('S.D.PASTE SHEET'!N2014="","",'S.D.PASTE SHEET'!N2014)</f>
        <v/>
      </c>
      <c s="72" t="str">
        <f>IF('S.D.PASTE SHEET'!O2014="","",'S.D.PASTE SHEET'!O2014)</f>
        <v/>
      </c>
      <c s="72" t="str">
        <f>IF('S.D.PASTE SHEET'!P2014="","",'S.D.PASTE SHEET'!P2014)</f>
        <v/>
      </c>
      <c s="72" t="str">
        <f>IF('S.D.PASTE SHEET'!Q2014="","",'S.D.PASTE SHEET'!Q2014)</f>
        <v/>
      </c>
      <c s="72" t="str">
        <f>IF('S.D.PASTE SHEET'!R2014="","",'S.D.PASTE SHEET'!R2014)</f>
        <v/>
      </c>
      <c s="72" t="str">
        <f>IF('S.D.PASTE SHEET'!S2014="","",'S.D.PASTE SHEET'!S2014)</f>
        <v/>
      </c>
      <c s="72" t="str">
        <f>IF('S.D.PASTE SHEET'!T2014="","",'S.D.PASTE SHEET'!T2014)</f>
        <v/>
      </c>
      <c s="72" t="str">
        <f>IF('S.D.PASTE SHEET'!U2014="","",'S.D.PASTE SHEET'!U2014)</f>
        <v/>
      </c>
      <c s="72" t="str">
        <f>IF('S.D.PASTE SHEET'!V2014="","",'S.D.PASTE SHEET'!V2014)</f>
        <v/>
      </c>
      <c s="72" t="str">
        <f>IF('S.D.PASTE SHEET'!W2014="","",'S.D.PASTE SHEET'!W2014)</f>
        <v/>
      </c>
      <c s="72" t="str">
        <f>IF('S.D.PASTE SHEET'!X2014="","",'S.D.PASTE SHEET'!X2014)</f>
        <v/>
      </c>
      <c s="72" t="str">
        <f>IF('S.D.PASTE SHEET'!Y2014="","",'S.D.PASTE SHEET'!Y2014)</f>
        <v/>
      </c>
      <c s="72" t="str">
        <f>IF('S.D.PASTE SHEET'!Z2014="","",'S.D.PASTE SHEET'!Z2014)</f>
        <v/>
      </c>
      <c s="72" t="str">
        <f>IF('S.D.PASTE SHEET'!AA2014="","",'S.D.PASTE SHEET'!AA2014)</f>
        <v/>
      </c>
      <c s="72" t="str">
        <f>IF('S.D.PASTE SHEET'!AB2014="","",'S.D.PASTE SHEET'!AB2014)</f>
        <v/>
      </c>
      <c s="72" t="str">
        <f>IF('S.D.PASTE SHEET'!AC2014="","",'S.D.PASTE SHEET'!AC2014)</f>
        <v/>
      </c>
      <c s="72" t="str">
        <f>IF('S.D.PASTE SHEET'!AD2014="","",'S.D.PASTE SHEET'!AD2014)</f>
        <v/>
      </c>
      <c s="74"/>
      <c s="70" t="str">
        <f>IF(AK2014="","",IF(AK2014&gt;0,COUNT($AG$2:AG2014),""))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IF(BC2014="","",IF(BC2014&gt;0,COUNT($AY$2:AY2014),""))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5" spans="1:157" ht="15.75" customHeight="1">
      <c r="A2015" s="72" t="str">
        <f>IF('S.D.PASTE SHEET'!A2015="","",'S.D.PASTE SHEET'!A2015)</f>
        <v/>
      </c>
      <c s="72" t="str">
        <f>IF('S.D.PASTE SHEET'!B2015="","",'S.D.PASTE SHEET'!B2015)</f>
        <v/>
      </c>
      <c s="72" t="str">
        <f>IF('S.D.PASTE SHEET'!C2015="","",'S.D.PASTE SHEET'!C2015)</f>
        <v/>
      </c>
      <c s="73" t="str">
        <f>IF('S.D.PASTE SHEET'!D2015="","",'S.D.PASTE SHEET'!D2015)</f>
        <v/>
      </c>
      <c s="72" t="str">
        <f>IF('S.D.PASTE SHEET'!E2015="","",UPPER('S.D.PASTE SHEET'!E2015))</f>
        <v/>
      </c>
      <c s="72" t="str">
        <f>IF('S.D.PASTE SHEET'!F2015="","",'S.D.PASTE SHEET'!F2015)</f>
        <v/>
      </c>
      <c s="72" t="str">
        <f>IF('S.D.PASTE SHEET'!G2015="","",UPPER('S.D.PASTE SHEET'!G2015))</f>
        <v/>
      </c>
      <c s="72" t="str">
        <f>IF('S.D.PASTE SHEET'!H2015="","",UPPER('S.D.PASTE SHEET'!H2015))</f>
        <v/>
      </c>
      <c s="72" t="str">
        <f>IF('S.D.PASTE SHEET'!I2015="","",'S.D.PASTE SHEET'!I2015)</f>
        <v/>
      </c>
      <c s="73" t="str">
        <f>IF('S.D.PASTE SHEET'!J2015="","",'S.D.PASTE SHEET'!J2015)</f>
        <v/>
      </c>
      <c s="72" t="str">
        <f>IF('S.D.PASTE SHEET'!K2015="","",'S.D.PASTE SHEET'!K2015)</f>
        <v/>
      </c>
      <c s="72" t="str">
        <f>IF('S.D.PASTE SHEET'!L2015="","",'S.D.PASTE SHEET'!L2015)</f>
        <v/>
      </c>
      <c s="72" t="str">
        <f>IF('S.D.PASTE SHEET'!M2015="","",'S.D.PASTE SHEET'!M2015)</f>
        <v/>
      </c>
      <c s="72" t="str">
        <f>IF('S.D.PASTE SHEET'!N2015="","",'S.D.PASTE SHEET'!N2015)</f>
        <v/>
      </c>
      <c s="72" t="str">
        <f>IF('S.D.PASTE SHEET'!O2015="","",'S.D.PASTE SHEET'!O2015)</f>
        <v/>
      </c>
      <c s="72" t="str">
        <f>IF('S.D.PASTE SHEET'!P2015="","",'S.D.PASTE SHEET'!P2015)</f>
        <v/>
      </c>
      <c s="72" t="str">
        <f>IF('S.D.PASTE SHEET'!Q2015="","",'S.D.PASTE SHEET'!Q2015)</f>
        <v/>
      </c>
      <c s="72" t="str">
        <f>IF('S.D.PASTE SHEET'!R2015="","",'S.D.PASTE SHEET'!R2015)</f>
        <v/>
      </c>
      <c s="72" t="str">
        <f>IF('S.D.PASTE SHEET'!S2015="","",'S.D.PASTE SHEET'!S2015)</f>
        <v/>
      </c>
      <c s="72" t="str">
        <f>IF('S.D.PASTE SHEET'!T2015="","",'S.D.PASTE SHEET'!T2015)</f>
        <v/>
      </c>
      <c s="72" t="str">
        <f>IF('S.D.PASTE SHEET'!U2015="","",'S.D.PASTE SHEET'!U2015)</f>
        <v/>
      </c>
      <c s="72" t="str">
        <f>IF('S.D.PASTE SHEET'!V2015="","",'S.D.PASTE SHEET'!V2015)</f>
        <v/>
      </c>
      <c s="72" t="str">
        <f>IF('S.D.PASTE SHEET'!W2015="","",'S.D.PASTE SHEET'!W2015)</f>
        <v/>
      </c>
      <c s="72" t="str">
        <f>IF('S.D.PASTE SHEET'!X2015="","",'S.D.PASTE SHEET'!X2015)</f>
        <v/>
      </c>
      <c s="72" t="str">
        <f>IF('S.D.PASTE SHEET'!Y2015="","",'S.D.PASTE SHEET'!Y2015)</f>
        <v/>
      </c>
      <c s="72" t="str">
        <f>IF('S.D.PASTE SHEET'!Z2015="","",'S.D.PASTE SHEET'!Z2015)</f>
        <v/>
      </c>
      <c s="72" t="str">
        <f>IF('S.D.PASTE SHEET'!AA2015="","",'S.D.PASTE SHEET'!AA2015)</f>
        <v/>
      </c>
      <c s="72" t="str">
        <f>IF('S.D.PASTE SHEET'!AB2015="","",'S.D.PASTE SHEET'!AB2015)</f>
        <v/>
      </c>
      <c s="72" t="str">
        <f>IF('S.D.PASTE SHEET'!AC2015="","",'S.D.PASTE SHEET'!AC2015)</f>
        <v/>
      </c>
      <c s="72" t="str">
        <f>IF('S.D.PASTE SHEET'!AD2015="","",'S.D.PASTE SHEET'!AD2015)</f>
        <v/>
      </c>
      <c s="74"/>
      <c s="70" t="str">
        <f>IF(AK2015="","",IF(AK2015&gt;0,COUNT($AG$2:AG2015),""))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IF(BC2015="","",IF(BC2015&gt;0,COUNT($AY$2:AY2015),""))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6" spans="1:157" ht="15.75" customHeight="1">
      <c r="A2016" s="72" t="str">
        <f>IF('S.D.PASTE SHEET'!A2016="","",'S.D.PASTE SHEET'!A2016)</f>
        <v/>
      </c>
      <c s="72" t="str">
        <f>IF('S.D.PASTE SHEET'!B2016="","",'S.D.PASTE SHEET'!B2016)</f>
        <v/>
      </c>
      <c s="72" t="str">
        <f>IF('S.D.PASTE SHEET'!C2016="","",'S.D.PASTE SHEET'!C2016)</f>
        <v/>
      </c>
      <c s="73" t="str">
        <f>IF('S.D.PASTE SHEET'!D2016="","",'S.D.PASTE SHEET'!D2016)</f>
        <v/>
      </c>
      <c s="72" t="str">
        <f>IF('S.D.PASTE SHEET'!E2016="","",UPPER('S.D.PASTE SHEET'!E2016))</f>
        <v/>
      </c>
      <c s="72" t="str">
        <f>IF('S.D.PASTE SHEET'!F2016="","",'S.D.PASTE SHEET'!F2016)</f>
        <v/>
      </c>
      <c s="72" t="str">
        <f>IF('S.D.PASTE SHEET'!G2016="","",UPPER('S.D.PASTE SHEET'!G2016))</f>
        <v/>
      </c>
      <c s="72" t="str">
        <f>IF('S.D.PASTE SHEET'!H2016="","",UPPER('S.D.PASTE SHEET'!H2016))</f>
        <v/>
      </c>
      <c s="72" t="str">
        <f>IF('S.D.PASTE SHEET'!I2016="","",'S.D.PASTE SHEET'!I2016)</f>
        <v/>
      </c>
      <c s="73" t="str">
        <f>IF('S.D.PASTE SHEET'!J2016="","",'S.D.PASTE SHEET'!J2016)</f>
        <v/>
      </c>
      <c s="72" t="str">
        <f>IF('S.D.PASTE SHEET'!K2016="","",'S.D.PASTE SHEET'!K2016)</f>
        <v/>
      </c>
      <c s="72" t="str">
        <f>IF('S.D.PASTE SHEET'!L2016="","",'S.D.PASTE SHEET'!L2016)</f>
        <v/>
      </c>
      <c s="72" t="str">
        <f>IF('S.D.PASTE SHEET'!M2016="","",'S.D.PASTE SHEET'!M2016)</f>
        <v/>
      </c>
      <c s="72" t="str">
        <f>IF('S.D.PASTE SHEET'!N2016="","",'S.D.PASTE SHEET'!N2016)</f>
        <v/>
      </c>
      <c s="72" t="str">
        <f>IF('S.D.PASTE SHEET'!O2016="","",'S.D.PASTE SHEET'!O2016)</f>
        <v/>
      </c>
      <c s="72" t="str">
        <f>IF('S.D.PASTE SHEET'!P2016="","",'S.D.PASTE SHEET'!P2016)</f>
        <v/>
      </c>
      <c s="72" t="str">
        <f>IF('S.D.PASTE SHEET'!Q2016="","",'S.D.PASTE SHEET'!Q2016)</f>
        <v/>
      </c>
      <c s="72" t="str">
        <f>IF('S.D.PASTE SHEET'!R2016="","",'S.D.PASTE SHEET'!R2016)</f>
        <v/>
      </c>
      <c s="72" t="str">
        <f>IF('S.D.PASTE SHEET'!S2016="","",'S.D.PASTE SHEET'!S2016)</f>
        <v/>
      </c>
      <c s="72" t="str">
        <f>IF('S.D.PASTE SHEET'!T2016="","",'S.D.PASTE SHEET'!T2016)</f>
        <v/>
      </c>
      <c s="72" t="str">
        <f>IF('S.D.PASTE SHEET'!U2016="","",'S.D.PASTE SHEET'!U2016)</f>
        <v/>
      </c>
      <c s="72" t="str">
        <f>IF('S.D.PASTE SHEET'!V2016="","",'S.D.PASTE SHEET'!V2016)</f>
        <v/>
      </c>
      <c s="72" t="str">
        <f>IF('S.D.PASTE SHEET'!W2016="","",'S.D.PASTE SHEET'!W2016)</f>
        <v/>
      </c>
      <c s="72" t="str">
        <f>IF('S.D.PASTE SHEET'!X2016="","",'S.D.PASTE SHEET'!X2016)</f>
        <v/>
      </c>
      <c s="72" t="str">
        <f>IF('S.D.PASTE SHEET'!Y2016="","",'S.D.PASTE SHEET'!Y2016)</f>
        <v/>
      </c>
      <c s="72" t="str">
        <f>IF('S.D.PASTE SHEET'!Z2016="","",'S.D.PASTE SHEET'!Z2016)</f>
        <v/>
      </c>
      <c s="72" t="str">
        <f>IF('S.D.PASTE SHEET'!AA2016="","",'S.D.PASTE SHEET'!AA2016)</f>
        <v/>
      </c>
      <c s="72" t="str">
        <f>IF('S.D.PASTE SHEET'!AB2016="","",'S.D.PASTE SHEET'!AB2016)</f>
        <v/>
      </c>
      <c s="72" t="str">
        <f>IF('S.D.PASTE SHEET'!AC2016="","",'S.D.PASTE SHEET'!AC2016)</f>
        <v/>
      </c>
      <c s="72" t="str">
        <f>IF('S.D.PASTE SHEET'!AD2016="","",'S.D.PASTE SHEET'!AD2016)</f>
        <v/>
      </c>
      <c s="74"/>
      <c s="70" t="str">
        <f>IF(AK2016="","",IF(AK2016&gt;0,COUNT($AG$2:AG2016),""))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IF(BC2016="","",IF(BC2016&gt;0,COUNT($AY$2:AY2016),""))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7" spans="1:157" ht="15.75" customHeight="1">
      <c r="A2017" s="72" t="str">
        <f>IF('S.D.PASTE SHEET'!A2017="","",'S.D.PASTE SHEET'!A2017)</f>
        <v/>
      </c>
      <c s="72" t="str">
        <f>IF('S.D.PASTE SHEET'!B2017="","",'S.D.PASTE SHEET'!B2017)</f>
        <v/>
      </c>
      <c s="72" t="str">
        <f>IF('S.D.PASTE SHEET'!C2017="","",'S.D.PASTE SHEET'!C2017)</f>
        <v/>
      </c>
      <c s="73" t="str">
        <f>IF('S.D.PASTE SHEET'!D2017="","",'S.D.PASTE SHEET'!D2017)</f>
        <v/>
      </c>
      <c s="72" t="str">
        <f>IF('S.D.PASTE SHEET'!E2017="","",UPPER('S.D.PASTE SHEET'!E2017))</f>
        <v/>
      </c>
      <c s="72" t="str">
        <f>IF('S.D.PASTE SHEET'!F2017="","",'S.D.PASTE SHEET'!F2017)</f>
        <v/>
      </c>
      <c s="72" t="str">
        <f>IF('S.D.PASTE SHEET'!G2017="","",UPPER('S.D.PASTE SHEET'!G2017))</f>
        <v/>
      </c>
      <c s="72" t="str">
        <f>IF('S.D.PASTE SHEET'!H2017="","",UPPER('S.D.PASTE SHEET'!H2017))</f>
        <v/>
      </c>
      <c s="72" t="str">
        <f>IF('S.D.PASTE SHEET'!I2017="","",'S.D.PASTE SHEET'!I2017)</f>
        <v/>
      </c>
      <c s="73" t="str">
        <f>IF('S.D.PASTE SHEET'!J2017="","",'S.D.PASTE SHEET'!J2017)</f>
        <v/>
      </c>
      <c s="72" t="str">
        <f>IF('S.D.PASTE SHEET'!K2017="","",'S.D.PASTE SHEET'!K2017)</f>
        <v/>
      </c>
      <c s="72" t="str">
        <f>IF('S.D.PASTE SHEET'!L2017="","",'S.D.PASTE SHEET'!L2017)</f>
        <v/>
      </c>
      <c s="72" t="str">
        <f>IF('S.D.PASTE SHEET'!M2017="","",'S.D.PASTE SHEET'!M2017)</f>
        <v/>
      </c>
      <c s="72" t="str">
        <f>IF('S.D.PASTE SHEET'!N2017="","",'S.D.PASTE SHEET'!N2017)</f>
        <v/>
      </c>
      <c s="72" t="str">
        <f>IF('S.D.PASTE SHEET'!O2017="","",'S.D.PASTE SHEET'!O2017)</f>
        <v/>
      </c>
      <c s="72" t="str">
        <f>IF('S.D.PASTE SHEET'!P2017="","",'S.D.PASTE SHEET'!P2017)</f>
        <v/>
      </c>
      <c s="72" t="str">
        <f>IF('S.D.PASTE SHEET'!Q2017="","",'S.D.PASTE SHEET'!Q2017)</f>
        <v/>
      </c>
      <c s="72" t="str">
        <f>IF('S.D.PASTE SHEET'!R2017="","",'S.D.PASTE SHEET'!R2017)</f>
        <v/>
      </c>
      <c s="72" t="str">
        <f>IF('S.D.PASTE SHEET'!S2017="","",'S.D.PASTE SHEET'!S2017)</f>
        <v/>
      </c>
      <c s="72" t="str">
        <f>IF('S.D.PASTE SHEET'!T2017="","",'S.D.PASTE SHEET'!T2017)</f>
        <v/>
      </c>
      <c s="72" t="str">
        <f>IF('S.D.PASTE SHEET'!U2017="","",'S.D.PASTE SHEET'!U2017)</f>
        <v/>
      </c>
      <c s="72" t="str">
        <f>IF('S.D.PASTE SHEET'!V2017="","",'S.D.PASTE SHEET'!V2017)</f>
        <v/>
      </c>
      <c s="72" t="str">
        <f>IF('S.D.PASTE SHEET'!W2017="","",'S.D.PASTE SHEET'!W2017)</f>
        <v/>
      </c>
      <c s="72" t="str">
        <f>IF('S.D.PASTE SHEET'!X2017="","",'S.D.PASTE SHEET'!X2017)</f>
        <v/>
      </c>
      <c s="72" t="str">
        <f>IF('S.D.PASTE SHEET'!Y2017="","",'S.D.PASTE SHEET'!Y2017)</f>
        <v/>
      </c>
      <c s="72" t="str">
        <f>IF('S.D.PASTE SHEET'!Z2017="","",'S.D.PASTE SHEET'!Z2017)</f>
        <v/>
      </c>
      <c s="72" t="str">
        <f>IF('S.D.PASTE SHEET'!AA2017="","",'S.D.PASTE SHEET'!AA2017)</f>
        <v/>
      </c>
      <c s="72" t="str">
        <f>IF('S.D.PASTE SHEET'!AB2017="","",'S.D.PASTE SHEET'!AB2017)</f>
        <v/>
      </c>
      <c s="72" t="str">
        <f>IF('S.D.PASTE SHEET'!AC2017="","",'S.D.PASTE SHEET'!AC2017)</f>
        <v/>
      </c>
      <c s="72" t="str">
        <f>IF('S.D.PASTE SHEET'!AD2017="","",'S.D.PASTE SHEET'!AD2017)</f>
        <v/>
      </c>
      <c s="74"/>
      <c s="70" t="str">
        <f>IF(AK2017="","",IF(AK2017&gt;0,COUNT($AG$2:AG2017),""))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IF(BC2017="","",IF(BC2017&gt;0,COUNT($AY$2:AY2017),""))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8" spans="1:157" ht="15.75" customHeight="1">
      <c r="A2018" s="72" t="str">
        <f>IF('S.D.PASTE SHEET'!A2018="","",'S.D.PASTE SHEET'!A2018)</f>
        <v/>
      </c>
      <c s="72" t="str">
        <f>IF('S.D.PASTE SHEET'!B2018="","",'S.D.PASTE SHEET'!B2018)</f>
        <v/>
      </c>
      <c s="72" t="str">
        <f>IF('S.D.PASTE SHEET'!C2018="","",'S.D.PASTE SHEET'!C2018)</f>
        <v/>
      </c>
      <c s="73" t="str">
        <f>IF('S.D.PASTE SHEET'!D2018="","",'S.D.PASTE SHEET'!D2018)</f>
        <v/>
      </c>
      <c s="72" t="str">
        <f>IF('S.D.PASTE SHEET'!E2018="","",UPPER('S.D.PASTE SHEET'!E2018))</f>
        <v/>
      </c>
      <c s="72" t="str">
        <f>IF('S.D.PASTE SHEET'!F2018="","",'S.D.PASTE SHEET'!F2018)</f>
        <v/>
      </c>
      <c s="72" t="str">
        <f>IF('S.D.PASTE SHEET'!G2018="","",UPPER('S.D.PASTE SHEET'!G2018))</f>
        <v/>
      </c>
      <c s="72" t="str">
        <f>IF('S.D.PASTE SHEET'!H2018="","",UPPER('S.D.PASTE SHEET'!H2018))</f>
        <v/>
      </c>
      <c s="72" t="str">
        <f>IF('S.D.PASTE SHEET'!I2018="","",'S.D.PASTE SHEET'!I2018)</f>
        <v/>
      </c>
      <c s="73" t="str">
        <f>IF('S.D.PASTE SHEET'!J2018="","",'S.D.PASTE SHEET'!J2018)</f>
        <v/>
      </c>
      <c s="72" t="str">
        <f>IF('S.D.PASTE SHEET'!K2018="","",'S.D.PASTE SHEET'!K2018)</f>
        <v/>
      </c>
      <c s="72" t="str">
        <f>IF('S.D.PASTE SHEET'!L2018="","",'S.D.PASTE SHEET'!L2018)</f>
        <v/>
      </c>
      <c s="72" t="str">
        <f>IF('S.D.PASTE SHEET'!M2018="","",'S.D.PASTE SHEET'!M2018)</f>
        <v/>
      </c>
      <c s="72" t="str">
        <f>IF('S.D.PASTE SHEET'!N2018="","",'S.D.PASTE SHEET'!N2018)</f>
        <v/>
      </c>
      <c s="72" t="str">
        <f>IF('S.D.PASTE SHEET'!O2018="","",'S.D.PASTE SHEET'!O2018)</f>
        <v/>
      </c>
      <c s="72" t="str">
        <f>IF('S.D.PASTE SHEET'!P2018="","",'S.D.PASTE SHEET'!P2018)</f>
        <v/>
      </c>
      <c s="72" t="str">
        <f>IF('S.D.PASTE SHEET'!Q2018="","",'S.D.PASTE SHEET'!Q2018)</f>
        <v/>
      </c>
      <c s="72" t="str">
        <f>IF('S.D.PASTE SHEET'!R2018="","",'S.D.PASTE SHEET'!R2018)</f>
        <v/>
      </c>
      <c s="72" t="str">
        <f>IF('S.D.PASTE SHEET'!S2018="","",'S.D.PASTE SHEET'!S2018)</f>
        <v/>
      </c>
      <c s="72" t="str">
        <f>IF('S.D.PASTE SHEET'!T2018="","",'S.D.PASTE SHEET'!T2018)</f>
        <v/>
      </c>
      <c s="72" t="str">
        <f>IF('S.D.PASTE SHEET'!U2018="","",'S.D.PASTE SHEET'!U2018)</f>
        <v/>
      </c>
      <c s="72" t="str">
        <f>IF('S.D.PASTE SHEET'!V2018="","",'S.D.PASTE SHEET'!V2018)</f>
        <v/>
      </c>
      <c s="72" t="str">
        <f>IF('S.D.PASTE SHEET'!W2018="","",'S.D.PASTE SHEET'!W2018)</f>
        <v/>
      </c>
      <c s="72" t="str">
        <f>IF('S.D.PASTE SHEET'!X2018="","",'S.D.PASTE SHEET'!X2018)</f>
        <v/>
      </c>
      <c s="72" t="str">
        <f>IF('S.D.PASTE SHEET'!Y2018="","",'S.D.PASTE SHEET'!Y2018)</f>
        <v/>
      </c>
      <c s="72" t="str">
        <f>IF('S.D.PASTE SHEET'!Z2018="","",'S.D.PASTE SHEET'!Z2018)</f>
        <v/>
      </c>
      <c s="72" t="str">
        <f>IF('S.D.PASTE SHEET'!AA2018="","",'S.D.PASTE SHEET'!AA2018)</f>
        <v/>
      </c>
      <c s="72" t="str">
        <f>IF('S.D.PASTE SHEET'!AB2018="","",'S.D.PASTE SHEET'!AB2018)</f>
        <v/>
      </c>
      <c s="72" t="str">
        <f>IF('S.D.PASTE SHEET'!AC2018="","",'S.D.PASTE SHEET'!AC2018)</f>
        <v/>
      </c>
      <c s="72" t="str">
        <f>IF('S.D.PASTE SHEET'!AD2018="","",'S.D.PASTE SHEET'!AD2018)</f>
        <v/>
      </c>
      <c s="74"/>
      <c s="70" t="str">
        <f>IF(AK2018="","",IF(AK2018&gt;0,COUNT($AG$2:AG2018),""))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IF(BC2018="","",IF(BC2018&gt;0,COUNT($AY$2:AY2018),""))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19" spans="1:157" ht="15.75" customHeight="1">
      <c r="A2019" s="72" t="str">
        <f>IF('S.D.PASTE SHEET'!A2019="","",'S.D.PASTE SHEET'!A2019)</f>
        <v/>
      </c>
      <c s="72" t="str">
        <f>IF('S.D.PASTE SHEET'!B2019="","",'S.D.PASTE SHEET'!B2019)</f>
        <v/>
      </c>
      <c s="72" t="str">
        <f>IF('S.D.PASTE SHEET'!C2019="","",'S.D.PASTE SHEET'!C2019)</f>
        <v/>
      </c>
      <c s="73" t="str">
        <f>IF('S.D.PASTE SHEET'!D2019="","",'S.D.PASTE SHEET'!D2019)</f>
        <v/>
      </c>
      <c s="72" t="str">
        <f>IF('S.D.PASTE SHEET'!E2019="","",UPPER('S.D.PASTE SHEET'!E2019))</f>
        <v/>
      </c>
      <c s="72" t="str">
        <f>IF('S.D.PASTE SHEET'!F2019="","",'S.D.PASTE SHEET'!F2019)</f>
        <v/>
      </c>
      <c s="72" t="str">
        <f>IF('S.D.PASTE SHEET'!G2019="","",UPPER('S.D.PASTE SHEET'!G2019))</f>
        <v/>
      </c>
      <c s="72" t="str">
        <f>IF('S.D.PASTE SHEET'!H2019="","",UPPER('S.D.PASTE SHEET'!H2019))</f>
        <v/>
      </c>
      <c s="72" t="str">
        <f>IF('S.D.PASTE SHEET'!I2019="","",'S.D.PASTE SHEET'!I2019)</f>
        <v/>
      </c>
      <c s="73" t="str">
        <f>IF('S.D.PASTE SHEET'!J2019="","",'S.D.PASTE SHEET'!J2019)</f>
        <v/>
      </c>
      <c s="72" t="str">
        <f>IF('S.D.PASTE SHEET'!K2019="","",'S.D.PASTE SHEET'!K2019)</f>
        <v/>
      </c>
      <c s="72" t="str">
        <f>IF('S.D.PASTE SHEET'!L2019="","",'S.D.PASTE SHEET'!L2019)</f>
        <v/>
      </c>
      <c s="72" t="str">
        <f>IF('S.D.PASTE SHEET'!M2019="","",'S.D.PASTE SHEET'!M2019)</f>
        <v/>
      </c>
      <c s="72" t="str">
        <f>IF('S.D.PASTE SHEET'!N2019="","",'S.D.PASTE SHEET'!N2019)</f>
        <v/>
      </c>
      <c s="72" t="str">
        <f>IF('S.D.PASTE SHEET'!O2019="","",'S.D.PASTE SHEET'!O2019)</f>
        <v/>
      </c>
      <c s="72" t="str">
        <f>IF('S.D.PASTE SHEET'!P2019="","",'S.D.PASTE SHEET'!P2019)</f>
        <v/>
      </c>
      <c s="72" t="str">
        <f>IF('S.D.PASTE SHEET'!Q2019="","",'S.D.PASTE SHEET'!Q2019)</f>
        <v/>
      </c>
      <c s="72" t="str">
        <f>IF('S.D.PASTE SHEET'!R2019="","",'S.D.PASTE SHEET'!R2019)</f>
        <v/>
      </c>
      <c s="72" t="str">
        <f>IF('S.D.PASTE SHEET'!S2019="","",'S.D.PASTE SHEET'!S2019)</f>
        <v/>
      </c>
      <c s="72" t="str">
        <f>IF('S.D.PASTE SHEET'!T2019="","",'S.D.PASTE SHEET'!T2019)</f>
        <v/>
      </c>
      <c s="72" t="str">
        <f>IF('S.D.PASTE SHEET'!U2019="","",'S.D.PASTE SHEET'!U2019)</f>
        <v/>
      </c>
      <c s="72" t="str">
        <f>IF('S.D.PASTE SHEET'!V2019="","",'S.D.PASTE SHEET'!V2019)</f>
        <v/>
      </c>
      <c s="72" t="str">
        <f>IF('S.D.PASTE SHEET'!W2019="","",'S.D.PASTE SHEET'!W2019)</f>
        <v/>
      </c>
      <c s="72" t="str">
        <f>IF('S.D.PASTE SHEET'!X2019="","",'S.D.PASTE SHEET'!X2019)</f>
        <v/>
      </c>
      <c s="72" t="str">
        <f>IF('S.D.PASTE SHEET'!Y2019="","",'S.D.PASTE SHEET'!Y2019)</f>
        <v/>
      </c>
      <c s="72" t="str">
        <f>IF('S.D.PASTE SHEET'!Z2019="","",'S.D.PASTE SHEET'!Z2019)</f>
        <v/>
      </c>
      <c s="72" t="str">
        <f>IF('S.D.PASTE SHEET'!AA2019="","",'S.D.PASTE SHEET'!AA2019)</f>
        <v/>
      </c>
      <c s="72" t="str">
        <f>IF('S.D.PASTE SHEET'!AB2019="","",'S.D.PASTE SHEET'!AB2019)</f>
        <v/>
      </c>
      <c s="72" t="str">
        <f>IF('S.D.PASTE SHEET'!AC2019="","",'S.D.PASTE SHEET'!AC2019)</f>
        <v/>
      </c>
      <c s="72" t="str">
        <f>IF('S.D.PASTE SHEET'!AD2019="","",'S.D.PASTE SHEET'!AD2019)</f>
        <v/>
      </c>
      <c s="74"/>
      <c s="70" t="str">
        <f>IF(AK2019="","",IF(AK2019&gt;0,COUNT($AG$2:AG2019),""))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IF(BC2019="","",IF(BC2019&gt;0,COUNT($AY$2:AY2019),""))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0" spans="1:157" ht="15.75" customHeight="1">
      <c r="A2020" s="72" t="str">
        <f>IF('S.D.PASTE SHEET'!A2020="","",'S.D.PASTE SHEET'!A2020)</f>
        <v/>
      </c>
      <c s="72" t="str">
        <f>IF('S.D.PASTE SHEET'!B2020="","",'S.D.PASTE SHEET'!B2020)</f>
        <v/>
      </c>
      <c s="72" t="str">
        <f>IF('S.D.PASTE SHEET'!C2020="","",'S.D.PASTE SHEET'!C2020)</f>
        <v/>
      </c>
      <c s="73" t="str">
        <f>IF('S.D.PASTE SHEET'!D2020="","",'S.D.PASTE SHEET'!D2020)</f>
        <v/>
      </c>
      <c s="72" t="str">
        <f>IF('S.D.PASTE SHEET'!E2020="","",UPPER('S.D.PASTE SHEET'!E2020))</f>
        <v/>
      </c>
      <c s="72" t="str">
        <f>IF('S.D.PASTE SHEET'!F2020="","",'S.D.PASTE SHEET'!F2020)</f>
        <v/>
      </c>
      <c s="72" t="str">
        <f>IF('S.D.PASTE SHEET'!G2020="","",UPPER('S.D.PASTE SHEET'!G2020))</f>
        <v/>
      </c>
      <c s="72" t="str">
        <f>IF('S.D.PASTE SHEET'!H2020="","",UPPER('S.D.PASTE SHEET'!H2020))</f>
        <v/>
      </c>
      <c s="72" t="str">
        <f>IF('S.D.PASTE SHEET'!I2020="","",'S.D.PASTE SHEET'!I2020)</f>
        <v/>
      </c>
      <c s="73" t="str">
        <f>IF('S.D.PASTE SHEET'!J2020="","",'S.D.PASTE SHEET'!J2020)</f>
        <v/>
      </c>
      <c s="72" t="str">
        <f>IF('S.D.PASTE SHEET'!K2020="","",'S.D.PASTE SHEET'!K2020)</f>
        <v/>
      </c>
      <c s="72" t="str">
        <f>IF('S.D.PASTE SHEET'!L2020="","",'S.D.PASTE SHEET'!L2020)</f>
        <v/>
      </c>
      <c s="72" t="str">
        <f>IF('S.D.PASTE SHEET'!M2020="","",'S.D.PASTE SHEET'!M2020)</f>
        <v/>
      </c>
      <c s="72" t="str">
        <f>IF('S.D.PASTE SHEET'!N2020="","",'S.D.PASTE SHEET'!N2020)</f>
        <v/>
      </c>
      <c s="72" t="str">
        <f>IF('S.D.PASTE SHEET'!O2020="","",'S.D.PASTE SHEET'!O2020)</f>
        <v/>
      </c>
      <c s="72" t="str">
        <f>IF('S.D.PASTE SHEET'!P2020="","",'S.D.PASTE SHEET'!P2020)</f>
        <v/>
      </c>
      <c s="72" t="str">
        <f>IF('S.D.PASTE SHEET'!Q2020="","",'S.D.PASTE SHEET'!Q2020)</f>
        <v/>
      </c>
      <c s="72" t="str">
        <f>IF('S.D.PASTE SHEET'!R2020="","",'S.D.PASTE SHEET'!R2020)</f>
        <v/>
      </c>
      <c s="72" t="str">
        <f>IF('S.D.PASTE SHEET'!S2020="","",'S.D.PASTE SHEET'!S2020)</f>
        <v/>
      </c>
      <c s="72" t="str">
        <f>IF('S.D.PASTE SHEET'!T2020="","",'S.D.PASTE SHEET'!T2020)</f>
        <v/>
      </c>
      <c s="72" t="str">
        <f>IF('S.D.PASTE SHEET'!U2020="","",'S.D.PASTE SHEET'!U2020)</f>
        <v/>
      </c>
      <c s="72" t="str">
        <f>IF('S.D.PASTE SHEET'!V2020="","",'S.D.PASTE SHEET'!V2020)</f>
        <v/>
      </c>
      <c s="72" t="str">
        <f>IF('S.D.PASTE SHEET'!W2020="","",'S.D.PASTE SHEET'!W2020)</f>
        <v/>
      </c>
      <c s="72" t="str">
        <f>IF('S.D.PASTE SHEET'!X2020="","",'S.D.PASTE SHEET'!X2020)</f>
        <v/>
      </c>
      <c s="72" t="str">
        <f>IF('S.D.PASTE SHEET'!Y2020="","",'S.D.PASTE SHEET'!Y2020)</f>
        <v/>
      </c>
      <c s="72" t="str">
        <f>IF('S.D.PASTE SHEET'!Z2020="","",'S.D.PASTE SHEET'!Z2020)</f>
        <v/>
      </c>
      <c s="72" t="str">
        <f>IF('S.D.PASTE SHEET'!AA2020="","",'S.D.PASTE SHEET'!AA2020)</f>
        <v/>
      </c>
      <c s="72" t="str">
        <f>IF('S.D.PASTE SHEET'!AB2020="","",'S.D.PASTE SHEET'!AB2020)</f>
        <v/>
      </c>
      <c s="72" t="str">
        <f>IF('S.D.PASTE SHEET'!AC2020="","",'S.D.PASTE SHEET'!AC2020)</f>
        <v/>
      </c>
      <c s="72" t="str">
        <f>IF('S.D.PASTE SHEET'!AD2020="","",'S.D.PASTE SHEET'!AD2020)</f>
        <v/>
      </c>
      <c s="74"/>
      <c s="70" t="str">
        <f>IF(AK2020="","",IF(AK2020&gt;0,COUNT($AG$2:AG2020),""))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IF(BC2020="","",IF(BC2020&gt;0,COUNT($AY$2:AY2020),""))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1" spans="1:157" ht="15.75" customHeight="1">
      <c r="A2021" s="72" t="str">
        <f>IF('S.D.PASTE SHEET'!A2021="","",'S.D.PASTE SHEET'!A2021)</f>
        <v/>
      </c>
      <c s="72" t="str">
        <f>IF('S.D.PASTE SHEET'!B2021="","",'S.D.PASTE SHEET'!B2021)</f>
        <v/>
      </c>
      <c s="72" t="str">
        <f>IF('S.D.PASTE SHEET'!C2021="","",'S.D.PASTE SHEET'!C2021)</f>
        <v/>
      </c>
      <c s="73" t="str">
        <f>IF('S.D.PASTE SHEET'!D2021="","",'S.D.PASTE SHEET'!D2021)</f>
        <v/>
      </c>
      <c s="72" t="str">
        <f>IF('S.D.PASTE SHEET'!E2021="","",UPPER('S.D.PASTE SHEET'!E2021))</f>
        <v/>
      </c>
      <c s="72" t="str">
        <f>IF('S.D.PASTE SHEET'!F2021="","",'S.D.PASTE SHEET'!F2021)</f>
        <v/>
      </c>
      <c s="72" t="str">
        <f>IF('S.D.PASTE SHEET'!G2021="","",UPPER('S.D.PASTE SHEET'!G2021))</f>
        <v/>
      </c>
      <c s="72" t="str">
        <f>IF('S.D.PASTE SHEET'!H2021="","",UPPER('S.D.PASTE SHEET'!H2021))</f>
        <v/>
      </c>
      <c s="72" t="str">
        <f>IF('S.D.PASTE SHEET'!I2021="","",'S.D.PASTE SHEET'!I2021)</f>
        <v/>
      </c>
      <c s="73" t="str">
        <f>IF('S.D.PASTE SHEET'!J2021="","",'S.D.PASTE SHEET'!J2021)</f>
        <v/>
      </c>
      <c s="72" t="str">
        <f>IF('S.D.PASTE SHEET'!K2021="","",'S.D.PASTE SHEET'!K2021)</f>
        <v/>
      </c>
      <c s="72" t="str">
        <f>IF('S.D.PASTE SHEET'!L2021="","",'S.D.PASTE SHEET'!L2021)</f>
        <v/>
      </c>
      <c s="72" t="str">
        <f>IF('S.D.PASTE SHEET'!M2021="","",'S.D.PASTE SHEET'!M2021)</f>
        <v/>
      </c>
      <c s="72" t="str">
        <f>IF('S.D.PASTE SHEET'!N2021="","",'S.D.PASTE SHEET'!N2021)</f>
        <v/>
      </c>
      <c s="72" t="str">
        <f>IF('S.D.PASTE SHEET'!O2021="","",'S.D.PASTE SHEET'!O2021)</f>
        <v/>
      </c>
      <c s="72" t="str">
        <f>IF('S.D.PASTE SHEET'!P2021="","",'S.D.PASTE SHEET'!P2021)</f>
        <v/>
      </c>
      <c s="72" t="str">
        <f>IF('S.D.PASTE SHEET'!Q2021="","",'S.D.PASTE SHEET'!Q2021)</f>
        <v/>
      </c>
      <c s="72" t="str">
        <f>IF('S.D.PASTE SHEET'!R2021="","",'S.D.PASTE SHEET'!R2021)</f>
        <v/>
      </c>
      <c s="72" t="str">
        <f>IF('S.D.PASTE SHEET'!S2021="","",'S.D.PASTE SHEET'!S2021)</f>
        <v/>
      </c>
      <c s="72" t="str">
        <f>IF('S.D.PASTE SHEET'!T2021="","",'S.D.PASTE SHEET'!T2021)</f>
        <v/>
      </c>
      <c s="72" t="str">
        <f>IF('S.D.PASTE SHEET'!U2021="","",'S.D.PASTE SHEET'!U2021)</f>
        <v/>
      </c>
      <c s="72" t="str">
        <f>IF('S.D.PASTE SHEET'!V2021="","",'S.D.PASTE SHEET'!V2021)</f>
        <v/>
      </c>
      <c s="72" t="str">
        <f>IF('S.D.PASTE SHEET'!W2021="","",'S.D.PASTE SHEET'!W2021)</f>
        <v/>
      </c>
      <c s="72" t="str">
        <f>IF('S.D.PASTE SHEET'!X2021="","",'S.D.PASTE SHEET'!X2021)</f>
        <v/>
      </c>
      <c s="72" t="str">
        <f>IF('S.D.PASTE SHEET'!Y2021="","",'S.D.PASTE SHEET'!Y2021)</f>
        <v/>
      </c>
      <c s="72" t="str">
        <f>IF('S.D.PASTE SHEET'!Z2021="","",'S.D.PASTE SHEET'!Z2021)</f>
        <v/>
      </c>
      <c s="72" t="str">
        <f>IF('S.D.PASTE SHEET'!AA2021="","",'S.D.PASTE SHEET'!AA2021)</f>
        <v/>
      </c>
      <c s="72" t="str">
        <f>IF('S.D.PASTE SHEET'!AB2021="","",'S.D.PASTE SHEET'!AB2021)</f>
        <v/>
      </c>
      <c s="72" t="str">
        <f>IF('S.D.PASTE SHEET'!AC2021="","",'S.D.PASTE SHEET'!AC2021)</f>
        <v/>
      </c>
      <c s="72" t="str">
        <f>IF('S.D.PASTE SHEET'!AD2021="","",'S.D.PASTE SHEET'!AD2021)</f>
        <v/>
      </c>
      <c s="74"/>
      <c s="70" t="str">
        <f>IF(AK2021="","",IF(AK2021&gt;0,COUNT($AG$2:AG2021),""))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IF(BC2021="","",IF(BC2021&gt;0,COUNT($AY$2:AY2021),""))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2" spans="1:157" ht="15.75" customHeight="1">
      <c r="A2022" s="72" t="str">
        <f>IF('S.D.PASTE SHEET'!A2022="","",'S.D.PASTE SHEET'!A2022)</f>
        <v/>
      </c>
      <c s="72" t="str">
        <f>IF('S.D.PASTE SHEET'!B2022="","",'S.D.PASTE SHEET'!B2022)</f>
        <v/>
      </c>
      <c s="72" t="str">
        <f>IF('S.D.PASTE SHEET'!C2022="","",'S.D.PASTE SHEET'!C2022)</f>
        <v/>
      </c>
      <c s="73" t="str">
        <f>IF('S.D.PASTE SHEET'!D2022="","",'S.D.PASTE SHEET'!D2022)</f>
        <v/>
      </c>
      <c s="72" t="str">
        <f>IF('S.D.PASTE SHEET'!E2022="","",UPPER('S.D.PASTE SHEET'!E2022))</f>
        <v/>
      </c>
      <c s="72" t="str">
        <f>IF('S.D.PASTE SHEET'!F2022="","",'S.D.PASTE SHEET'!F2022)</f>
        <v/>
      </c>
      <c s="72" t="str">
        <f>IF('S.D.PASTE SHEET'!G2022="","",UPPER('S.D.PASTE SHEET'!G2022))</f>
        <v/>
      </c>
      <c s="72" t="str">
        <f>IF('S.D.PASTE SHEET'!H2022="","",UPPER('S.D.PASTE SHEET'!H2022))</f>
        <v/>
      </c>
      <c s="72" t="str">
        <f>IF('S.D.PASTE SHEET'!I2022="","",'S.D.PASTE SHEET'!I2022)</f>
        <v/>
      </c>
      <c s="73" t="str">
        <f>IF('S.D.PASTE SHEET'!J2022="","",'S.D.PASTE SHEET'!J2022)</f>
        <v/>
      </c>
      <c s="72" t="str">
        <f>IF('S.D.PASTE SHEET'!K2022="","",'S.D.PASTE SHEET'!K2022)</f>
        <v/>
      </c>
      <c s="72" t="str">
        <f>IF('S.D.PASTE SHEET'!L2022="","",'S.D.PASTE SHEET'!L2022)</f>
        <v/>
      </c>
      <c s="72" t="str">
        <f>IF('S.D.PASTE SHEET'!M2022="","",'S.D.PASTE SHEET'!M2022)</f>
        <v/>
      </c>
      <c s="72" t="str">
        <f>IF('S.D.PASTE SHEET'!N2022="","",'S.D.PASTE SHEET'!N2022)</f>
        <v/>
      </c>
      <c s="72" t="str">
        <f>IF('S.D.PASTE SHEET'!O2022="","",'S.D.PASTE SHEET'!O2022)</f>
        <v/>
      </c>
      <c s="72" t="str">
        <f>IF('S.D.PASTE SHEET'!P2022="","",'S.D.PASTE SHEET'!P2022)</f>
        <v/>
      </c>
      <c s="72" t="str">
        <f>IF('S.D.PASTE SHEET'!Q2022="","",'S.D.PASTE SHEET'!Q2022)</f>
        <v/>
      </c>
      <c s="72" t="str">
        <f>IF('S.D.PASTE SHEET'!R2022="","",'S.D.PASTE SHEET'!R2022)</f>
        <v/>
      </c>
      <c s="72" t="str">
        <f>IF('S.D.PASTE SHEET'!S2022="","",'S.D.PASTE SHEET'!S2022)</f>
        <v/>
      </c>
      <c s="72" t="str">
        <f>IF('S.D.PASTE SHEET'!T2022="","",'S.D.PASTE SHEET'!T2022)</f>
        <v/>
      </c>
      <c s="72" t="str">
        <f>IF('S.D.PASTE SHEET'!U2022="","",'S.D.PASTE SHEET'!U2022)</f>
        <v/>
      </c>
      <c s="72" t="str">
        <f>IF('S.D.PASTE SHEET'!V2022="","",'S.D.PASTE SHEET'!V2022)</f>
        <v/>
      </c>
      <c s="72" t="str">
        <f>IF('S.D.PASTE SHEET'!W2022="","",'S.D.PASTE SHEET'!W2022)</f>
        <v/>
      </c>
      <c s="72" t="str">
        <f>IF('S.D.PASTE SHEET'!X2022="","",'S.D.PASTE SHEET'!X2022)</f>
        <v/>
      </c>
      <c s="72" t="str">
        <f>IF('S.D.PASTE SHEET'!Y2022="","",'S.D.PASTE SHEET'!Y2022)</f>
        <v/>
      </c>
      <c s="72" t="str">
        <f>IF('S.D.PASTE SHEET'!Z2022="","",'S.D.PASTE SHEET'!Z2022)</f>
        <v/>
      </c>
      <c s="72" t="str">
        <f>IF('S.D.PASTE SHEET'!AA2022="","",'S.D.PASTE SHEET'!AA2022)</f>
        <v/>
      </c>
      <c s="72" t="str">
        <f>IF('S.D.PASTE SHEET'!AB2022="","",'S.D.PASTE SHEET'!AB2022)</f>
        <v/>
      </c>
      <c s="72" t="str">
        <f>IF('S.D.PASTE SHEET'!AC2022="","",'S.D.PASTE SHEET'!AC2022)</f>
        <v/>
      </c>
      <c s="72" t="str">
        <f>IF('S.D.PASTE SHEET'!AD2022="","",'S.D.PASTE SHEET'!AD2022)</f>
        <v/>
      </c>
      <c s="74"/>
      <c s="70" t="str">
        <f>IF(AK2022="","",IF(AK2022&gt;0,COUNT($AG$2:AG2022),""))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IF(BC2022="","",IF(BC2022&gt;0,COUNT($AY$2:AY2022),""))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3" spans="1:157" ht="15.75" customHeight="1">
      <c r="A2023" s="72" t="str">
        <f>IF('S.D.PASTE SHEET'!A2023="","",'S.D.PASTE SHEET'!A2023)</f>
        <v/>
      </c>
      <c s="72" t="str">
        <f>IF('S.D.PASTE SHEET'!B2023="","",'S.D.PASTE SHEET'!B2023)</f>
        <v/>
      </c>
      <c s="72" t="str">
        <f>IF('S.D.PASTE SHEET'!C2023="","",'S.D.PASTE SHEET'!C2023)</f>
        <v/>
      </c>
      <c s="73" t="str">
        <f>IF('S.D.PASTE SHEET'!D2023="","",'S.D.PASTE SHEET'!D2023)</f>
        <v/>
      </c>
      <c s="72" t="str">
        <f>IF('S.D.PASTE SHEET'!E2023="","",UPPER('S.D.PASTE SHEET'!E2023))</f>
        <v/>
      </c>
      <c s="72" t="str">
        <f>IF('S.D.PASTE SHEET'!F2023="","",'S.D.PASTE SHEET'!F2023)</f>
        <v/>
      </c>
      <c s="72" t="str">
        <f>IF('S.D.PASTE SHEET'!G2023="","",UPPER('S.D.PASTE SHEET'!G2023))</f>
        <v/>
      </c>
      <c s="72" t="str">
        <f>IF('S.D.PASTE SHEET'!H2023="","",UPPER('S.D.PASTE SHEET'!H2023))</f>
        <v/>
      </c>
      <c s="72" t="str">
        <f>IF('S.D.PASTE SHEET'!I2023="","",'S.D.PASTE SHEET'!I2023)</f>
        <v/>
      </c>
      <c s="73" t="str">
        <f>IF('S.D.PASTE SHEET'!J2023="","",'S.D.PASTE SHEET'!J2023)</f>
        <v/>
      </c>
      <c s="72" t="str">
        <f>IF('S.D.PASTE SHEET'!K2023="","",'S.D.PASTE SHEET'!K2023)</f>
        <v/>
      </c>
      <c s="72" t="str">
        <f>IF('S.D.PASTE SHEET'!L2023="","",'S.D.PASTE SHEET'!L2023)</f>
        <v/>
      </c>
      <c s="72" t="str">
        <f>IF('S.D.PASTE SHEET'!M2023="","",'S.D.PASTE SHEET'!M2023)</f>
        <v/>
      </c>
      <c s="72" t="str">
        <f>IF('S.D.PASTE SHEET'!N2023="","",'S.D.PASTE SHEET'!N2023)</f>
        <v/>
      </c>
      <c s="72" t="str">
        <f>IF('S.D.PASTE SHEET'!O2023="","",'S.D.PASTE SHEET'!O2023)</f>
        <v/>
      </c>
      <c s="72" t="str">
        <f>IF('S.D.PASTE SHEET'!P2023="","",'S.D.PASTE SHEET'!P2023)</f>
        <v/>
      </c>
      <c s="72" t="str">
        <f>IF('S.D.PASTE SHEET'!Q2023="","",'S.D.PASTE SHEET'!Q2023)</f>
        <v/>
      </c>
      <c s="72" t="str">
        <f>IF('S.D.PASTE SHEET'!R2023="","",'S.D.PASTE SHEET'!R2023)</f>
        <v/>
      </c>
      <c s="72" t="str">
        <f>IF('S.D.PASTE SHEET'!S2023="","",'S.D.PASTE SHEET'!S2023)</f>
        <v/>
      </c>
      <c s="72" t="str">
        <f>IF('S.D.PASTE SHEET'!T2023="","",'S.D.PASTE SHEET'!T2023)</f>
        <v/>
      </c>
      <c s="72" t="str">
        <f>IF('S.D.PASTE SHEET'!U2023="","",'S.D.PASTE SHEET'!U2023)</f>
        <v/>
      </c>
      <c s="72" t="str">
        <f>IF('S.D.PASTE SHEET'!V2023="","",'S.D.PASTE SHEET'!V2023)</f>
        <v/>
      </c>
      <c s="72" t="str">
        <f>IF('S.D.PASTE SHEET'!W2023="","",'S.D.PASTE SHEET'!W2023)</f>
        <v/>
      </c>
      <c s="72" t="str">
        <f>IF('S.D.PASTE SHEET'!X2023="","",'S.D.PASTE SHEET'!X2023)</f>
        <v/>
      </c>
      <c s="72" t="str">
        <f>IF('S.D.PASTE SHEET'!Y2023="","",'S.D.PASTE SHEET'!Y2023)</f>
        <v/>
      </c>
      <c s="72" t="str">
        <f>IF('S.D.PASTE SHEET'!Z2023="","",'S.D.PASTE SHEET'!Z2023)</f>
        <v/>
      </c>
      <c s="72" t="str">
        <f>IF('S.D.PASTE SHEET'!AA2023="","",'S.D.PASTE SHEET'!AA2023)</f>
        <v/>
      </c>
      <c s="72" t="str">
        <f>IF('S.D.PASTE SHEET'!AB2023="","",'S.D.PASTE SHEET'!AB2023)</f>
        <v/>
      </c>
      <c s="72" t="str">
        <f>IF('S.D.PASTE SHEET'!AC2023="","",'S.D.PASTE SHEET'!AC2023)</f>
        <v/>
      </c>
      <c s="72" t="str">
        <f>IF('S.D.PASTE SHEET'!AD2023="","",'S.D.PASTE SHEET'!AD2023)</f>
        <v/>
      </c>
      <c s="74"/>
      <c s="70" t="str">
        <f>IF(AK2023="","",IF(AK2023&gt;0,COUNT($AG$2:AG2023),""))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IF(BC2023="","",IF(BC2023&gt;0,COUNT($AY$2:AY2023),""))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4" spans="1:157" ht="15.75" customHeight="1">
      <c r="A2024" s="72" t="str">
        <f>IF('S.D.PASTE SHEET'!A2024="","",'S.D.PASTE SHEET'!A2024)</f>
        <v/>
      </c>
      <c s="72" t="str">
        <f>IF('S.D.PASTE SHEET'!B2024="","",'S.D.PASTE SHEET'!B2024)</f>
        <v/>
      </c>
      <c s="72" t="str">
        <f>IF('S.D.PASTE SHEET'!C2024="","",'S.D.PASTE SHEET'!C2024)</f>
        <v/>
      </c>
      <c s="73" t="str">
        <f>IF('S.D.PASTE SHEET'!D2024="","",'S.D.PASTE SHEET'!D2024)</f>
        <v/>
      </c>
      <c s="72" t="str">
        <f>IF('S.D.PASTE SHEET'!E2024="","",UPPER('S.D.PASTE SHEET'!E2024))</f>
        <v/>
      </c>
      <c s="72" t="str">
        <f>IF('S.D.PASTE SHEET'!F2024="","",'S.D.PASTE SHEET'!F2024)</f>
        <v/>
      </c>
      <c s="72" t="str">
        <f>IF('S.D.PASTE SHEET'!G2024="","",UPPER('S.D.PASTE SHEET'!G2024))</f>
        <v/>
      </c>
      <c s="72" t="str">
        <f>IF('S.D.PASTE SHEET'!H2024="","",UPPER('S.D.PASTE SHEET'!H2024))</f>
        <v/>
      </c>
      <c s="72" t="str">
        <f>IF('S.D.PASTE SHEET'!I2024="","",'S.D.PASTE SHEET'!I2024)</f>
        <v/>
      </c>
      <c s="73" t="str">
        <f>IF('S.D.PASTE SHEET'!J2024="","",'S.D.PASTE SHEET'!J2024)</f>
        <v/>
      </c>
      <c s="72" t="str">
        <f>IF('S.D.PASTE SHEET'!K2024="","",'S.D.PASTE SHEET'!K2024)</f>
        <v/>
      </c>
      <c s="72" t="str">
        <f>IF('S.D.PASTE SHEET'!L2024="","",'S.D.PASTE SHEET'!L2024)</f>
        <v/>
      </c>
      <c s="72" t="str">
        <f>IF('S.D.PASTE SHEET'!M2024="","",'S.D.PASTE SHEET'!M2024)</f>
        <v/>
      </c>
      <c s="72" t="str">
        <f>IF('S.D.PASTE SHEET'!N2024="","",'S.D.PASTE SHEET'!N2024)</f>
        <v/>
      </c>
      <c s="72" t="str">
        <f>IF('S.D.PASTE SHEET'!O2024="","",'S.D.PASTE SHEET'!O2024)</f>
        <v/>
      </c>
      <c s="72" t="str">
        <f>IF('S.D.PASTE SHEET'!P2024="","",'S.D.PASTE SHEET'!P2024)</f>
        <v/>
      </c>
      <c s="72" t="str">
        <f>IF('S.D.PASTE SHEET'!Q2024="","",'S.D.PASTE SHEET'!Q2024)</f>
        <v/>
      </c>
      <c s="72" t="str">
        <f>IF('S.D.PASTE SHEET'!R2024="","",'S.D.PASTE SHEET'!R2024)</f>
        <v/>
      </c>
      <c s="72" t="str">
        <f>IF('S.D.PASTE SHEET'!S2024="","",'S.D.PASTE SHEET'!S2024)</f>
        <v/>
      </c>
      <c s="72" t="str">
        <f>IF('S.D.PASTE SHEET'!T2024="","",'S.D.PASTE SHEET'!T2024)</f>
        <v/>
      </c>
      <c s="72" t="str">
        <f>IF('S.D.PASTE SHEET'!U2024="","",'S.D.PASTE SHEET'!U2024)</f>
        <v/>
      </c>
      <c s="72" t="str">
        <f>IF('S.D.PASTE SHEET'!V2024="","",'S.D.PASTE SHEET'!V2024)</f>
        <v/>
      </c>
      <c s="72" t="str">
        <f>IF('S.D.PASTE SHEET'!W2024="","",'S.D.PASTE SHEET'!W2024)</f>
        <v/>
      </c>
      <c s="72" t="str">
        <f>IF('S.D.PASTE SHEET'!X2024="","",'S.D.PASTE SHEET'!X2024)</f>
        <v/>
      </c>
      <c s="72" t="str">
        <f>IF('S.D.PASTE SHEET'!Y2024="","",'S.D.PASTE SHEET'!Y2024)</f>
        <v/>
      </c>
      <c s="72" t="str">
        <f>IF('S.D.PASTE SHEET'!Z2024="","",'S.D.PASTE SHEET'!Z2024)</f>
        <v/>
      </c>
      <c s="72" t="str">
        <f>IF('S.D.PASTE SHEET'!AA2024="","",'S.D.PASTE SHEET'!AA2024)</f>
        <v/>
      </c>
      <c s="72" t="str">
        <f>IF('S.D.PASTE SHEET'!AB2024="","",'S.D.PASTE SHEET'!AB2024)</f>
        <v/>
      </c>
      <c s="72" t="str">
        <f>IF('S.D.PASTE SHEET'!AC2024="","",'S.D.PASTE SHEET'!AC2024)</f>
        <v/>
      </c>
      <c s="72" t="str">
        <f>IF('S.D.PASTE SHEET'!AD2024="","",'S.D.PASTE SHEET'!AD2024)</f>
        <v/>
      </c>
      <c s="74"/>
      <c s="70" t="str">
        <f>IF(AK2024="","",IF(AK2024&gt;0,COUNT($AG$2:AG2024),""))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IF(BC2024="","",IF(BC2024&gt;0,COUNT($AY$2:AY2024),""))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5" spans="1:157" ht="15.75" customHeight="1">
      <c r="A2025" s="72" t="str">
        <f>IF('S.D.PASTE SHEET'!A2025="","",'S.D.PASTE SHEET'!A2025)</f>
        <v/>
      </c>
      <c s="72" t="str">
        <f>IF('S.D.PASTE SHEET'!B2025="","",'S.D.PASTE SHEET'!B2025)</f>
        <v/>
      </c>
      <c s="72" t="str">
        <f>IF('S.D.PASTE SHEET'!C2025="","",'S.D.PASTE SHEET'!C2025)</f>
        <v/>
      </c>
      <c s="73" t="str">
        <f>IF('S.D.PASTE SHEET'!D2025="","",'S.D.PASTE SHEET'!D2025)</f>
        <v/>
      </c>
      <c s="72" t="str">
        <f>IF('S.D.PASTE SHEET'!E2025="","",UPPER('S.D.PASTE SHEET'!E2025))</f>
        <v/>
      </c>
      <c s="72" t="str">
        <f>IF('S.D.PASTE SHEET'!F2025="","",'S.D.PASTE SHEET'!F2025)</f>
        <v/>
      </c>
      <c s="72" t="str">
        <f>IF('S.D.PASTE SHEET'!G2025="","",UPPER('S.D.PASTE SHEET'!G2025))</f>
        <v/>
      </c>
      <c s="72" t="str">
        <f>IF('S.D.PASTE SHEET'!H2025="","",UPPER('S.D.PASTE SHEET'!H2025))</f>
        <v/>
      </c>
      <c s="72" t="str">
        <f>IF('S.D.PASTE SHEET'!I2025="","",'S.D.PASTE SHEET'!I2025)</f>
        <v/>
      </c>
      <c s="73" t="str">
        <f>IF('S.D.PASTE SHEET'!J2025="","",'S.D.PASTE SHEET'!J2025)</f>
        <v/>
      </c>
      <c s="72" t="str">
        <f>IF('S.D.PASTE SHEET'!K2025="","",'S.D.PASTE SHEET'!K2025)</f>
        <v/>
      </c>
      <c s="72" t="str">
        <f>IF('S.D.PASTE SHEET'!L2025="","",'S.D.PASTE SHEET'!L2025)</f>
        <v/>
      </c>
      <c s="72" t="str">
        <f>IF('S.D.PASTE SHEET'!M2025="","",'S.D.PASTE SHEET'!M2025)</f>
        <v/>
      </c>
      <c s="72" t="str">
        <f>IF('S.D.PASTE SHEET'!N2025="","",'S.D.PASTE SHEET'!N2025)</f>
        <v/>
      </c>
      <c s="72" t="str">
        <f>IF('S.D.PASTE SHEET'!O2025="","",'S.D.PASTE SHEET'!O2025)</f>
        <v/>
      </c>
      <c s="72" t="str">
        <f>IF('S.D.PASTE SHEET'!P2025="","",'S.D.PASTE SHEET'!P2025)</f>
        <v/>
      </c>
      <c s="72" t="str">
        <f>IF('S.D.PASTE SHEET'!Q2025="","",'S.D.PASTE SHEET'!Q2025)</f>
        <v/>
      </c>
      <c s="72" t="str">
        <f>IF('S.D.PASTE SHEET'!R2025="","",'S.D.PASTE SHEET'!R2025)</f>
        <v/>
      </c>
      <c s="72" t="str">
        <f>IF('S.D.PASTE SHEET'!S2025="","",'S.D.PASTE SHEET'!S2025)</f>
        <v/>
      </c>
      <c s="72" t="str">
        <f>IF('S.D.PASTE SHEET'!T2025="","",'S.D.PASTE SHEET'!T2025)</f>
        <v/>
      </c>
      <c s="72" t="str">
        <f>IF('S.D.PASTE SHEET'!U2025="","",'S.D.PASTE SHEET'!U2025)</f>
        <v/>
      </c>
      <c s="72" t="str">
        <f>IF('S.D.PASTE SHEET'!V2025="","",'S.D.PASTE SHEET'!V2025)</f>
        <v/>
      </c>
      <c s="72" t="str">
        <f>IF('S.D.PASTE SHEET'!W2025="","",'S.D.PASTE SHEET'!W2025)</f>
        <v/>
      </c>
      <c s="72" t="str">
        <f>IF('S.D.PASTE SHEET'!X2025="","",'S.D.PASTE SHEET'!X2025)</f>
        <v/>
      </c>
      <c s="72" t="str">
        <f>IF('S.D.PASTE SHEET'!Y2025="","",'S.D.PASTE SHEET'!Y2025)</f>
        <v/>
      </c>
      <c s="72" t="str">
        <f>IF('S.D.PASTE SHEET'!Z2025="","",'S.D.PASTE SHEET'!Z2025)</f>
        <v/>
      </c>
      <c s="72" t="str">
        <f>IF('S.D.PASTE SHEET'!AA2025="","",'S.D.PASTE SHEET'!AA2025)</f>
        <v/>
      </c>
      <c s="72" t="str">
        <f>IF('S.D.PASTE SHEET'!AB2025="","",'S.D.PASTE SHEET'!AB2025)</f>
        <v/>
      </c>
      <c s="72" t="str">
        <f>IF('S.D.PASTE SHEET'!AC2025="","",'S.D.PASTE SHEET'!AC2025)</f>
        <v/>
      </c>
      <c s="72" t="str">
        <f>IF('S.D.PASTE SHEET'!AD2025="","",'S.D.PASTE SHEET'!AD2025)</f>
        <v/>
      </c>
      <c s="74"/>
      <c s="70" t="str">
        <f>IF(AK2025="","",IF(AK2025&gt;0,COUNT($AG$2:AG2025),""))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IF(BC2025="","",IF(BC2025&gt;0,COUNT($AY$2:AY2025),""))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6" spans="1:157" ht="15.75" customHeight="1">
      <c r="A2026" s="72" t="str">
        <f>IF('S.D.PASTE SHEET'!A2026="","",'S.D.PASTE SHEET'!A2026)</f>
        <v/>
      </c>
      <c s="72" t="str">
        <f>IF('S.D.PASTE SHEET'!B2026="","",'S.D.PASTE SHEET'!B2026)</f>
        <v/>
      </c>
      <c s="72" t="str">
        <f>IF('S.D.PASTE SHEET'!C2026="","",'S.D.PASTE SHEET'!C2026)</f>
        <v/>
      </c>
      <c s="73" t="str">
        <f>IF('S.D.PASTE SHEET'!D2026="","",'S.D.PASTE SHEET'!D2026)</f>
        <v/>
      </c>
      <c s="72" t="str">
        <f>IF('S.D.PASTE SHEET'!E2026="","",UPPER('S.D.PASTE SHEET'!E2026))</f>
        <v/>
      </c>
      <c s="72" t="str">
        <f>IF('S.D.PASTE SHEET'!F2026="","",'S.D.PASTE SHEET'!F2026)</f>
        <v/>
      </c>
      <c s="72" t="str">
        <f>IF('S.D.PASTE SHEET'!G2026="","",UPPER('S.D.PASTE SHEET'!G2026))</f>
        <v/>
      </c>
      <c s="72" t="str">
        <f>IF('S.D.PASTE SHEET'!H2026="","",UPPER('S.D.PASTE SHEET'!H2026))</f>
        <v/>
      </c>
      <c s="72" t="str">
        <f>IF('S.D.PASTE SHEET'!I2026="","",'S.D.PASTE SHEET'!I2026)</f>
        <v/>
      </c>
      <c s="73" t="str">
        <f>IF('S.D.PASTE SHEET'!J2026="","",'S.D.PASTE SHEET'!J2026)</f>
        <v/>
      </c>
      <c s="72" t="str">
        <f>IF('S.D.PASTE SHEET'!K2026="","",'S.D.PASTE SHEET'!K2026)</f>
        <v/>
      </c>
      <c s="72" t="str">
        <f>IF('S.D.PASTE SHEET'!L2026="","",'S.D.PASTE SHEET'!L2026)</f>
        <v/>
      </c>
      <c s="72" t="str">
        <f>IF('S.D.PASTE SHEET'!M2026="","",'S.D.PASTE SHEET'!M2026)</f>
        <v/>
      </c>
      <c s="72" t="str">
        <f>IF('S.D.PASTE SHEET'!N2026="","",'S.D.PASTE SHEET'!N2026)</f>
        <v/>
      </c>
      <c s="72" t="str">
        <f>IF('S.D.PASTE SHEET'!O2026="","",'S.D.PASTE SHEET'!O2026)</f>
        <v/>
      </c>
      <c s="72" t="str">
        <f>IF('S.D.PASTE SHEET'!P2026="","",'S.D.PASTE SHEET'!P2026)</f>
        <v/>
      </c>
      <c s="72" t="str">
        <f>IF('S.D.PASTE SHEET'!Q2026="","",'S.D.PASTE SHEET'!Q2026)</f>
        <v/>
      </c>
      <c s="72" t="str">
        <f>IF('S.D.PASTE SHEET'!R2026="","",'S.D.PASTE SHEET'!R2026)</f>
        <v/>
      </c>
      <c s="72" t="str">
        <f>IF('S.D.PASTE SHEET'!S2026="","",'S.D.PASTE SHEET'!S2026)</f>
        <v/>
      </c>
      <c s="72" t="str">
        <f>IF('S.D.PASTE SHEET'!T2026="","",'S.D.PASTE SHEET'!T2026)</f>
        <v/>
      </c>
      <c s="72" t="str">
        <f>IF('S.D.PASTE SHEET'!U2026="","",'S.D.PASTE SHEET'!U2026)</f>
        <v/>
      </c>
      <c s="72" t="str">
        <f>IF('S.D.PASTE SHEET'!V2026="","",'S.D.PASTE SHEET'!V2026)</f>
        <v/>
      </c>
      <c s="72" t="str">
        <f>IF('S.D.PASTE SHEET'!W2026="","",'S.D.PASTE SHEET'!W2026)</f>
        <v/>
      </c>
      <c s="72" t="str">
        <f>IF('S.D.PASTE SHEET'!X2026="","",'S.D.PASTE SHEET'!X2026)</f>
        <v/>
      </c>
      <c s="72" t="str">
        <f>IF('S.D.PASTE SHEET'!Y2026="","",'S.D.PASTE SHEET'!Y2026)</f>
        <v/>
      </c>
      <c s="72" t="str">
        <f>IF('S.D.PASTE SHEET'!Z2026="","",'S.D.PASTE SHEET'!Z2026)</f>
        <v/>
      </c>
      <c s="72" t="str">
        <f>IF('S.D.PASTE SHEET'!AA2026="","",'S.D.PASTE SHEET'!AA2026)</f>
        <v/>
      </c>
      <c s="72" t="str">
        <f>IF('S.D.PASTE SHEET'!AB2026="","",'S.D.PASTE SHEET'!AB2026)</f>
        <v/>
      </c>
      <c s="72" t="str">
        <f>IF('S.D.PASTE SHEET'!AC2026="","",'S.D.PASTE SHEET'!AC2026)</f>
        <v/>
      </c>
      <c s="72" t="str">
        <f>IF('S.D.PASTE SHEET'!AD2026="","",'S.D.PASTE SHEET'!AD2026)</f>
        <v/>
      </c>
      <c s="74"/>
      <c s="70" t="str">
        <f>IF(AK2026="","",IF(AK2026&gt;0,COUNT($AG$2:AG2026),""))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IF(BC2026="","",IF(BC2026&gt;0,COUNT($AY$2:AY2026),""))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7" spans="1:157" ht="15.75" customHeight="1">
      <c r="A2027" s="72" t="str">
        <f>IF('S.D.PASTE SHEET'!A2027="","",'S.D.PASTE SHEET'!A2027)</f>
        <v/>
      </c>
      <c s="72" t="str">
        <f>IF('S.D.PASTE SHEET'!B2027="","",'S.D.PASTE SHEET'!B2027)</f>
        <v/>
      </c>
      <c s="72" t="str">
        <f>IF('S.D.PASTE SHEET'!C2027="","",'S.D.PASTE SHEET'!C2027)</f>
        <v/>
      </c>
      <c s="73" t="str">
        <f>IF('S.D.PASTE SHEET'!D2027="","",'S.D.PASTE SHEET'!D2027)</f>
        <v/>
      </c>
      <c s="72" t="str">
        <f>IF('S.D.PASTE SHEET'!E2027="","",UPPER('S.D.PASTE SHEET'!E2027))</f>
        <v/>
      </c>
      <c s="72" t="str">
        <f>IF('S.D.PASTE SHEET'!F2027="","",'S.D.PASTE SHEET'!F2027)</f>
        <v/>
      </c>
      <c s="72" t="str">
        <f>IF('S.D.PASTE SHEET'!G2027="","",UPPER('S.D.PASTE SHEET'!G2027))</f>
        <v/>
      </c>
      <c s="72" t="str">
        <f>IF('S.D.PASTE SHEET'!H2027="","",UPPER('S.D.PASTE SHEET'!H2027))</f>
        <v/>
      </c>
      <c s="72" t="str">
        <f>IF('S.D.PASTE SHEET'!I2027="","",'S.D.PASTE SHEET'!I2027)</f>
        <v/>
      </c>
      <c s="73" t="str">
        <f>IF('S.D.PASTE SHEET'!J2027="","",'S.D.PASTE SHEET'!J2027)</f>
        <v/>
      </c>
      <c s="72" t="str">
        <f>IF('S.D.PASTE SHEET'!K2027="","",'S.D.PASTE SHEET'!K2027)</f>
        <v/>
      </c>
      <c s="72" t="str">
        <f>IF('S.D.PASTE SHEET'!L2027="","",'S.D.PASTE SHEET'!L2027)</f>
        <v/>
      </c>
      <c s="72" t="str">
        <f>IF('S.D.PASTE SHEET'!M2027="","",'S.D.PASTE SHEET'!M2027)</f>
        <v/>
      </c>
      <c s="72" t="str">
        <f>IF('S.D.PASTE SHEET'!N2027="","",'S.D.PASTE SHEET'!N2027)</f>
        <v/>
      </c>
      <c s="72" t="str">
        <f>IF('S.D.PASTE SHEET'!O2027="","",'S.D.PASTE SHEET'!O2027)</f>
        <v/>
      </c>
      <c s="72" t="str">
        <f>IF('S.D.PASTE SHEET'!P2027="","",'S.D.PASTE SHEET'!P2027)</f>
        <v/>
      </c>
      <c s="72" t="str">
        <f>IF('S.D.PASTE SHEET'!Q2027="","",'S.D.PASTE SHEET'!Q2027)</f>
        <v/>
      </c>
      <c s="72" t="str">
        <f>IF('S.D.PASTE SHEET'!R2027="","",'S.D.PASTE SHEET'!R2027)</f>
        <v/>
      </c>
      <c s="72" t="str">
        <f>IF('S.D.PASTE SHEET'!S2027="","",'S.D.PASTE SHEET'!S2027)</f>
        <v/>
      </c>
      <c s="72" t="str">
        <f>IF('S.D.PASTE SHEET'!T2027="","",'S.D.PASTE SHEET'!T2027)</f>
        <v/>
      </c>
      <c s="72" t="str">
        <f>IF('S.D.PASTE SHEET'!U2027="","",'S.D.PASTE SHEET'!U2027)</f>
        <v/>
      </c>
      <c s="72" t="str">
        <f>IF('S.D.PASTE SHEET'!V2027="","",'S.D.PASTE SHEET'!V2027)</f>
        <v/>
      </c>
      <c s="72" t="str">
        <f>IF('S.D.PASTE SHEET'!W2027="","",'S.D.PASTE SHEET'!W2027)</f>
        <v/>
      </c>
      <c s="72" t="str">
        <f>IF('S.D.PASTE SHEET'!X2027="","",'S.D.PASTE SHEET'!X2027)</f>
        <v/>
      </c>
      <c s="72" t="str">
        <f>IF('S.D.PASTE SHEET'!Y2027="","",'S.D.PASTE SHEET'!Y2027)</f>
        <v/>
      </c>
      <c s="72" t="str">
        <f>IF('S.D.PASTE SHEET'!Z2027="","",'S.D.PASTE SHEET'!Z2027)</f>
        <v/>
      </c>
      <c s="72" t="str">
        <f>IF('S.D.PASTE SHEET'!AA2027="","",'S.D.PASTE SHEET'!AA2027)</f>
        <v/>
      </c>
      <c s="72" t="str">
        <f>IF('S.D.PASTE SHEET'!AB2027="","",'S.D.PASTE SHEET'!AB2027)</f>
        <v/>
      </c>
      <c s="72" t="str">
        <f>IF('S.D.PASTE SHEET'!AC2027="","",'S.D.PASTE SHEET'!AC2027)</f>
        <v/>
      </c>
      <c s="72" t="str">
        <f>IF('S.D.PASTE SHEET'!AD2027="","",'S.D.PASTE SHEET'!AD2027)</f>
        <v/>
      </c>
      <c s="74"/>
      <c s="70" t="str">
        <f>IF(AK2027="","",IF(AK2027&gt;0,COUNT($AG$2:AG2027),""))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IF(BC2027="","",IF(BC2027&gt;0,COUNT($AY$2:AY2027),""))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8" spans="1:157" ht="15.75" customHeight="1">
      <c r="A2028" s="72" t="str">
        <f>IF('S.D.PASTE SHEET'!A2028="","",'S.D.PASTE SHEET'!A2028)</f>
        <v/>
      </c>
      <c s="72" t="str">
        <f>IF('S.D.PASTE SHEET'!B2028="","",'S.D.PASTE SHEET'!B2028)</f>
        <v/>
      </c>
      <c s="72" t="str">
        <f>IF('S.D.PASTE SHEET'!C2028="","",'S.D.PASTE SHEET'!C2028)</f>
        <v/>
      </c>
      <c s="73" t="str">
        <f>IF('S.D.PASTE SHEET'!D2028="","",'S.D.PASTE SHEET'!D2028)</f>
        <v/>
      </c>
      <c s="72" t="str">
        <f>IF('S.D.PASTE SHEET'!E2028="","",UPPER('S.D.PASTE SHEET'!E2028))</f>
        <v/>
      </c>
      <c s="72" t="str">
        <f>IF('S.D.PASTE SHEET'!F2028="","",'S.D.PASTE SHEET'!F2028)</f>
        <v/>
      </c>
      <c s="72" t="str">
        <f>IF('S.D.PASTE SHEET'!G2028="","",UPPER('S.D.PASTE SHEET'!G2028))</f>
        <v/>
      </c>
      <c s="72" t="str">
        <f>IF('S.D.PASTE SHEET'!H2028="","",UPPER('S.D.PASTE SHEET'!H2028))</f>
        <v/>
      </c>
      <c s="72" t="str">
        <f>IF('S.D.PASTE SHEET'!I2028="","",'S.D.PASTE SHEET'!I2028)</f>
        <v/>
      </c>
      <c s="73" t="str">
        <f>IF('S.D.PASTE SHEET'!J2028="","",'S.D.PASTE SHEET'!J2028)</f>
        <v/>
      </c>
      <c s="72" t="str">
        <f>IF('S.D.PASTE SHEET'!K2028="","",'S.D.PASTE SHEET'!K2028)</f>
        <v/>
      </c>
      <c s="72" t="str">
        <f>IF('S.D.PASTE SHEET'!L2028="","",'S.D.PASTE SHEET'!L2028)</f>
        <v/>
      </c>
      <c s="72" t="str">
        <f>IF('S.D.PASTE SHEET'!M2028="","",'S.D.PASTE SHEET'!M2028)</f>
        <v/>
      </c>
      <c s="72" t="str">
        <f>IF('S.D.PASTE SHEET'!N2028="","",'S.D.PASTE SHEET'!N2028)</f>
        <v/>
      </c>
      <c s="72" t="str">
        <f>IF('S.D.PASTE SHEET'!O2028="","",'S.D.PASTE SHEET'!O2028)</f>
        <v/>
      </c>
      <c s="72" t="str">
        <f>IF('S.D.PASTE SHEET'!P2028="","",'S.D.PASTE SHEET'!P2028)</f>
        <v/>
      </c>
      <c s="72" t="str">
        <f>IF('S.D.PASTE SHEET'!Q2028="","",'S.D.PASTE SHEET'!Q2028)</f>
        <v/>
      </c>
      <c s="72" t="str">
        <f>IF('S.D.PASTE SHEET'!R2028="","",'S.D.PASTE SHEET'!R2028)</f>
        <v/>
      </c>
      <c s="72" t="str">
        <f>IF('S.D.PASTE SHEET'!S2028="","",'S.D.PASTE SHEET'!S2028)</f>
        <v/>
      </c>
      <c s="72" t="str">
        <f>IF('S.D.PASTE SHEET'!T2028="","",'S.D.PASTE SHEET'!T2028)</f>
        <v/>
      </c>
      <c s="72" t="str">
        <f>IF('S.D.PASTE SHEET'!U2028="","",'S.D.PASTE SHEET'!U2028)</f>
        <v/>
      </c>
      <c s="72" t="str">
        <f>IF('S.D.PASTE SHEET'!V2028="","",'S.D.PASTE SHEET'!V2028)</f>
        <v/>
      </c>
      <c s="72" t="str">
        <f>IF('S.D.PASTE SHEET'!W2028="","",'S.D.PASTE SHEET'!W2028)</f>
        <v/>
      </c>
      <c s="72" t="str">
        <f>IF('S.D.PASTE SHEET'!X2028="","",'S.D.PASTE SHEET'!X2028)</f>
        <v/>
      </c>
      <c s="72" t="str">
        <f>IF('S.D.PASTE SHEET'!Y2028="","",'S.D.PASTE SHEET'!Y2028)</f>
        <v/>
      </c>
      <c s="72" t="str">
        <f>IF('S.D.PASTE SHEET'!Z2028="","",'S.D.PASTE SHEET'!Z2028)</f>
        <v/>
      </c>
      <c s="72" t="str">
        <f>IF('S.D.PASTE SHEET'!AA2028="","",'S.D.PASTE SHEET'!AA2028)</f>
        <v/>
      </c>
      <c s="72" t="str">
        <f>IF('S.D.PASTE SHEET'!AB2028="","",'S.D.PASTE SHEET'!AB2028)</f>
        <v/>
      </c>
      <c s="72" t="str">
        <f>IF('S.D.PASTE SHEET'!AC2028="","",'S.D.PASTE SHEET'!AC2028)</f>
        <v/>
      </c>
      <c s="72" t="str">
        <f>IF('S.D.PASTE SHEET'!AD2028="","",'S.D.PASTE SHEET'!AD2028)</f>
        <v/>
      </c>
      <c s="74"/>
      <c s="70" t="str">
        <f>IF(AK2028="","",IF(AK2028&gt;0,COUNT($AG$2:AG2028),""))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IF(BC2028="","",IF(BC2028&gt;0,COUNT($AY$2:AY2028),""))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29" spans="1:157" ht="15.75" customHeight="1">
      <c r="A2029" s="72" t="str">
        <f>IF('S.D.PASTE SHEET'!A2029="","",'S.D.PASTE SHEET'!A2029)</f>
        <v/>
      </c>
      <c s="72" t="str">
        <f>IF('S.D.PASTE SHEET'!B2029="","",'S.D.PASTE SHEET'!B2029)</f>
        <v/>
      </c>
      <c s="72" t="str">
        <f>IF('S.D.PASTE SHEET'!C2029="","",'S.D.PASTE SHEET'!C2029)</f>
        <v/>
      </c>
      <c s="73" t="str">
        <f>IF('S.D.PASTE SHEET'!D2029="","",'S.D.PASTE SHEET'!D2029)</f>
        <v/>
      </c>
      <c s="72" t="str">
        <f>IF('S.D.PASTE SHEET'!E2029="","",UPPER('S.D.PASTE SHEET'!E2029))</f>
        <v/>
      </c>
      <c s="72" t="str">
        <f>IF('S.D.PASTE SHEET'!F2029="","",'S.D.PASTE SHEET'!F2029)</f>
        <v/>
      </c>
      <c s="72" t="str">
        <f>IF('S.D.PASTE SHEET'!G2029="","",UPPER('S.D.PASTE SHEET'!G2029))</f>
        <v/>
      </c>
      <c s="72" t="str">
        <f>IF('S.D.PASTE SHEET'!H2029="","",UPPER('S.D.PASTE SHEET'!H2029))</f>
        <v/>
      </c>
      <c s="72" t="str">
        <f>IF('S.D.PASTE SHEET'!I2029="","",'S.D.PASTE SHEET'!I2029)</f>
        <v/>
      </c>
      <c s="73" t="str">
        <f>IF('S.D.PASTE SHEET'!J2029="","",'S.D.PASTE SHEET'!J2029)</f>
        <v/>
      </c>
      <c s="72" t="str">
        <f>IF('S.D.PASTE SHEET'!K2029="","",'S.D.PASTE SHEET'!K2029)</f>
        <v/>
      </c>
      <c s="72" t="str">
        <f>IF('S.D.PASTE SHEET'!L2029="","",'S.D.PASTE SHEET'!L2029)</f>
        <v/>
      </c>
      <c s="72" t="str">
        <f>IF('S.D.PASTE SHEET'!M2029="","",'S.D.PASTE SHEET'!M2029)</f>
        <v/>
      </c>
      <c s="72" t="str">
        <f>IF('S.D.PASTE SHEET'!N2029="","",'S.D.PASTE SHEET'!N2029)</f>
        <v/>
      </c>
      <c s="72" t="str">
        <f>IF('S.D.PASTE SHEET'!O2029="","",'S.D.PASTE SHEET'!O2029)</f>
        <v/>
      </c>
      <c s="72" t="str">
        <f>IF('S.D.PASTE SHEET'!P2029="","",'S.D.PASTE SHEET'!P2029)</f>
        <v/>
      </c>
      <c s="72" t="str">
        <f>IF('S.D.PASTE SHEET'!Q2029="","",'S.D.PASTE SHEET'!Q2029)</f>
        <v/>
      </c>
      <c s="72" t="str">
        <f>IF('S.D.PASTE SHEET'!R2029="","",'S.D.PASTE SHEET'!R2029)</f>
        <v/>
      </c>
      <c s="72" t="str">
        <f>IF('S.D.PASTE SHEET'!S2029="","",'S.D.PASTE SHEET'!S2029)</f>
        <v/>
      </c>
      <c s="72" t="str">
        <f>IF('S.D.PASTE SHEET'!T2029="","",'S.D.PASTE SHEET'!T2029)</f>
        <v/>
      </c>
      <c s="72" t="str">
        <f>IF('S.D.PASTE SHEET'!U2029="","",'S.D.PASTE SHEET'!U2029)</f>
        <v/>
      </c>
      <c s="72" t="str">
        <f>IF('S.D.PASTE SHEET'!V2029="","",'S.D.PASTE SHEET'!V2029)</f>
        <v/>
      </c>
      <c s="72" t="str">
        <f>IF('S.D.PASTE SHEET'!W2029="","",'S.D.PASTE SHEET'!W2029)</f>
        <v/>
      </c>
      <c s="72" t="str">
        <f>IF('S.D.PASTE SHEET'!X2029="","",'S.D.PASTE SHEET'!X2029)</f>
        <v/>
      </c>
      <c s="72" t="str">
        <f>IF('S.D.PASTE SHEET'!Y2029="","",'S.D.PASTE SHEET'!Y2029)</f>
        <v/>
      </c>
      <c s="72" t="str">
        <f>IF('S.D.PASTE SHEET'!Z2029="","",'S.D.PASTE SHEET'!Z2029)</f>
        <v/>
      </c>
      <c s="72" t="str">
        <f>IF('S.D.PASTE SHEET'!AA2029="","",'S.D.PASTE SHEET'!AA2029)</f>
        <v/>
      </c>
      <c s="72" t="str">
        <f>IF('S.D.PASTE SHEET'!AB2029="","",'S.D.PASTE SHEET'!AB2029)</f>
        <v/>
      </c>
      <c s="72" t="str">
        <f>IF('S.D.PASTE SHEET'!AC2029="","",'S.D.PASTE SHEET'!AC2029)</f>
        <v/>
      </c>
      <c s="72" t="str">
        <f>IF('S.D.PASTE SHEET'!AD2029="","",'S.D.PASTE SHEET'!AD2029)</f>
        <v/>
      </c>
      <c s="74"/>
      <c s="70" t="str">
        <f>IF(AK2029="","",IF(AK2029&gt;0,COUNT($AG$2:AG2029),""))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IF(BC2029="","",IF(BC2029&gt;0,COUNT($AY$2:AY2029),""))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0" spans="1:157" ht="15.75" customHeight="1">
      <c r="A2030" s="72" t="str">
        <f>IF('S.D.PASTE SHEET'!A2030="","",'S.D.PASTE SHEET'!A2030)</f>
        <v/>
      </c>
      <c s="72" t="str">
        <f>IF('S.D.PASTE SHEET'!B2030="","",'S.D.PASTE SHEET'!B2030)</f>
        <v/>
      </c>
      <c s="72" t="str">
        <f>IF('S.D.PASTE SHEET'!C2030="","",'S.D.PASTE SHEET'!C2030)</f>
        <v/>
      </c>
      <c s="73" t="str">
        <f>IF('S.D.PASTE SHEET'!D2030="","",'S.D.PASTE SHEET'!D2030)</f>
        <v/>
      </c>
      <c s="72" t="str">
        <f>IF('S.D.PASTE SHEET'!E2030="","",UPPER('S.D.PASTE SHEET'!E2030))</f>
        <v/>
      </c>
      <c s="72" t="str">
        <f>IF('S.D.PASTE SHEET'!F2030="","",'S.D.PASTE SHEET'!F2030)</f>
        <v/>
      </c>
      <c s="72" t="str">
        <f>IF('S.D.PASTE SHEET'!G2030="","",UPPER('S.D.PASTE SHEET'!G2030))</f>
        <v/>
      </c>
      <c s="72" t="str">
        <f>IF('S.D.PASTE SHEET'!H2030="","",UPPER('S.D.PASTE SHEET'!H2030))</f>
        <v/>
      </c>
      <c s="72" t="str">
        <f>IF('S.D.PASTE SHEET'!I2030="","",'S.D.PASTE SHEET'!I2030)</f>
        <v/>
      </c>
      <c s="73" t="str">
        <f>IF('S.D.PASTE SHEET'!J2030="","",'S.D.PASTE SHEET'!J2030)</f>
        <v/>
      </c>
      <c s="72" t="str">
        <f>IF('S.D.PASTE SHEET'!K2030="","",'S.D.PASTE SHEET'!K2030)</f>
        <v/>
      </c>
      <c s="72" t="str">
        <f>IF('S.D.PASTE SHEET'!L2030="","",'S.D.PASTE SHEET'!L2030)</f>
        <v/>
      </c>
      <c s="72" t="str">
        <f>IF('S.D.PASTE SHEET'!M2030="","",'S.D.PASTE SHEET'!M2030)</f>
        <v/>
      </c>
      <c s="72" t="str">
        <f>IF('S.D.PASTE SHEET'!N2030="","",'S.D.PASTE SHEET'!N2030)</f>
        <v/>
      </c>
      <c s="72" t="str">
        <f>IF('S.D.PASTE SHEET'!O2030="","",'S.D.PASTE SHEET'!O2030)</f>
        <v/>
      </c>
      <c s="72" t="str">
        <f>IF('S.D.PASTE SHEET'!P2030="","",'S.D.PASTE SHEET'!P2030)</f>
        <v/>
      </c>
      <c s="72" t="str">
        <f>IF('S.D.PASTE SHEET'!Q2030="","",'S.D.PASTE SHEET'!Q2030)</f>
        <v/>
      </c>
      <c s="72" t="str">
        <f>IF('S.D.PASTE SHEET'!R2030="","",'S.D.PASTE SHEET'!R2030)</f>
        <v/>
      </c>
      <c s="72" t="str">
        <f>IF('S.D.PASTE SHEET'!S2030="","",'S.D.PASTE SHEET'!S2030)</f>
        <v/>
      </c>
      <c s="72" t="str">
        <f>IF('S.D.PASTE SHEET'!T2030="","",'S.D.PASTE SHEET'!T2030)</f>
        <v/>
      </c>
      <c s="72" t="str">
        <f>IF('S.D.PASTE SHEET'!U2030="","",'S.D.PASTE SHEET'!U2030)</f>
        <v/>
      </c>
      <c s="72" t="str">
        <f>IF('S.D.PASTE SHEET'!V2030="","",'S.D.PASTE SHEET'!V2030)</f>
        <v/>
      </c>
      <c s="72" t="str">
        <f>IF('S.D.PASTE SHEET'!W2030="","",'S.D.PASTE SHEET'!W2030)</f>
        <v/>
      </c>
      <c s="72" t="str">
        <f>IF('S.D.PASTE SHEET'!X2030="","",'S.D.PASTE SHEET'!X2030)</f>
        <v/>
      </c>
      <c s="72" t="str">
        <f>IF('S.D.PASTE SHEET'!Y2030="","",'S.D.PASTE SHEET'!Y2030)</f>
        <v/>
      </c>
      <c s="72" t="str">
        <f>IF('S.D.PASTE SHEET'!Z2030="","",'S.D.PASTE SHEET'!Z2030)</f>
        <v/>
      </c>
      <c s="72" t="str">
        <f>IF('S.D.PASTE SHEET'!AA2030="","",'S.D.PASTE SHEET'!AA2030)</f>
        <v/>
      </c>
      <c s="72" t="str">
        <f>IF('S.D.PASTE SHEET'!AB2030="","",'S.D.PASTE SHEET'!AB2030)</f>
        <v/>
      </c>
      <c s="72" t="str">
        <f>IF('S.D.PASTE SHEET'!AC2030="","",'S.D.PASTE SHEET'!AC2030)</f>
        <v/>
      </c>
      <c s="72" t="str">
        <f>IF('S.D.PASTE SHEET'!AD2030="","",'S.D.PASTE SHEET'!AD2030)</f>
        <v/>
      </c>
      <c s="74"/>
      <c s="70" t="str">
        <f>IF(AK2030="","",IF(AK2030&gt;0,COUNT($AG$2:AG2030),""))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IF(BC2030="","",IF(BC2030&gt;0,COUNT($AY$2:AY2030),""))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1" spans="1:157" ht="15.75" customHeight="1">
      <c r="A2031" s="72" t="str">
        <f>IF('S.D.PASTE SHEET'!A2031="","",'S.D.PASTE SHEET'!A2031)</f>
        <v/>
      </c>
      <c s="72" t="str">
        <f>IF('S.D.PASTE SHEET'!B2031="","",'S.D.PASTE SHEET'!B2031)</f>
        <v/>
      </c>
      <c s="72" t="str">
        <f>IF('S.D.PASTE SHEET'!C2031="","",'S.D.PASTE SHEET'!C2031)</f>
        <v/>
      </c>
      <c s="73" t="str">
        <f>IF('S.D.PASTE SHEET'!D2031="","",'S.D.PASTE SHEET'!D2031)</f>
        <v/>
      </c>
      <c s="72" t="str">
        <f>IF('S.D.PASTE SHEET'!E2031="","",UPPER('S.D.PASTE SHEET'!E2031))</f>
        <v/>
      </c>
      <c s="72" t="str">
        <f>IF('S.D.PASTE SHEET'!F2031="","",'S.D.PASTE SHEET'!F2031)</f>
        <v/>
      </c>
      <c s="72" t="str">
        <f>IF('S.D.PASTE SHEET'!G2031="","",UPPER('S.D.PASTE SHEET'!G2031))</f>
        <v/>
      </c>
      <c s="72" t="str">
        <f>IF('S.D.PASTE SHEET'!H2031="","",UPPER('S.D.PASTE SHEET'!H2031))</f>
        <v/>
      </c>
      <c s="72" t="str">
        <f>IF('S.D.PASTE SHEET'!I2031="","",'S.D.PASTE SHEET'!I2031)</f>
        <v/>
      </c>
      <c s="73" t="str">
        <f>IF('S.D.PASTE SHEET'!J2031="","",'S.D.PASTE SHEET'!J2031)</f>
        <v/>
      </c>
      <c s="72" t="str">
        <f>IF('S.D.PASTE SHEET'!K2031="","",'S.D.PASTE SHEET'!K2031)</f>
        <v/>
      </c>
      <c s="72" t="str">
        <f>IF('S.D.PASTE SHEET'!L2031="","",'S.D.PASTE SHEET'!L2031)</f>
        <v/>
      </c>
      <c s="72" t="str">
        <f>IF('S.D.PASTE SHEET'!M2031="","",'S.D.PASTE SHEET'!M2031)</f>
        <v/>
      </c>
      <c s="72" t="str">
        <f>IF('S.D.PASTE SHEET'!N2031="","",'S.D.PASTE SHEET'!N2031)</f>
        <v/>
      </c>
      <c s="72" t="str">
        <f>IF('S.D.PASTE SHEET'!O2031="","",'S.D.PASTE SHEET'!O2031)</f>
        <v/>
      </c>
      <c s="72" t="str">
        <f>IF('S.D.PASTE SHEET'!P2031="","",'S.D.PASTE SHEET'!P2031)</f>
        <v/>
      </c>
      <c s="72" t="str">
        <f>IF('S.D.PASTE SHEET'!Q2031="","",'S.D.PASTE SHEET'!Q2031)</f>
        <v/>
      </c>
      <c s="72" t="str">
        <f>IF('S.D.PASTE SHEET'!R2031="","",'S.D.PASTE SHEET'!R2031)</f>
        <v/>
      </c>
      <c s="72" t="str">
        <f>IF('S.D.PASTE SHEET'!S2031="","",'S.D.PASTE SHEET'!S2031)</f>
        <v/>
      </c>
      <c s="72" t="str">
        <f>IF('S.D.PASTE SHEET'!T2031="","",'S.D.PASTE SHEET'!T2031)</f>
        <v/>
      </c>
      <c s="72" t="str">
        <f>IF('S.D.PASTE SHEET'!U2031="","",'S.D.PASTE SHEET'!U2031)</f>
        <v/>
      </c>
      <c s="72" t="str">
        <f>IF('S.D.PASTE SHEET'!V2031="","",'S.D.PASTE SHEET'!V2031)</f>
        <v/>
      </c>
      <c s="72" t="str">
        <f>IF('S.D.PASTE SHEET'!W2031="","",'S.D.PASTE SHEET'!W2031)</f>
        <v/>
      </c>
      <c s="72" t="str">
        <f>IF('S.D.PASTE SHEET'!X2031="","",'S.D.PASTE SHEET'!X2031)</f>
        <v/>
      </c>
      <c s="72" t="str">
        <f>IF('S.D.PASTE SHEET'!Y2031="","",'S.D.PASTE SHEET'!Y2031)</f>
        <v/>
      </c>
      <c s="72" t="str">
        <f>IF('S.D.PASTE SHEET'!Z2031="","",'S.D.PASTE SHEET'!Z2031)</f>
        <v/>
      </c>
      <c s="72" t="str">
        <f>IF('S.D.PASTE SHEET'!AA2031="","",'S.D.PASTE SHEET'!AA2031)</f>
        <v/>
      </c>
      <c s="72" t="str">
        <f>IF('S.D.PASTE SHEET'!AB2031="","",'S.D.PASTE SHEET'!AB2031)</f>
        <v/>
      </c>
      <c s="72" t="str">
        <f>IF('S.D.PASTE SHEET'!AC2031="","",'S.D.PASTE SHEET'!AC2031)</f>
        <v/>
      </c>
      <c s="72" t="str">
        <f>IF('S.D.PASTE SHEET'!AD2031="","",'S.D.PASTE SHEET'!AD2031)</f>
        <v/>
      </c>
      <c s="74"/>
      <c s="70" t="str">
        <f>IF(AK2031="","",IF(AK2031&gt;0,COUNT($AG$2:AG2031),""))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IF(BC2031="","",IF(BC2031&gt;0,COUNT($AY$2:AY2031),""))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2" spans="1:157" ht="15.75" customHeight="1">
      <c r="A2032" s="72" t="str">
        <f>IF('S.D.PASTE SHEET'!A2032="","",'S.D.PASTE SHEET'!A2032)</f>
        <v/>
      </c>
      <c s="72" t="str">
        <f>IF('S.D.PASTE SHEET'!B2032="","",'S.D.PASTE SHEET'!B2032)</f>
        <v/>
      </c>
      <c s="72" t="str">
        <f>IF('S.D.PASTE SHEET'!C2032="","",'S.D.PASTE SHEET'!C2032)</f>
        <v/>
      </c>
      <c s="73" t="str">
        <f>IF('S.D.PASTE SHEET'!D2032="","",'S.D.PASTE SHEET'!D2032)</f>
        <v/>
      </c>
      <c s="72" t="str">
        <f>IF('S.D.PASTE SHEET'!E2032="","",UPPER('S.D.PASTE SHEET'!E2032))</f>
        <v/>
      </c>
      <c s="72" t="str">
        <f>IF('S.D.PASTE SHEET'!F2032="","",'S.D.PASTE SHEET'!F2032)</f>
        <v/>
      </c>
      <c s="72" t="str">
        <f>IF('S.D.PASTE SHEET'!G2032="","",UPPER('S.D.PASTE SHEET'!G2032))</f>
        <v/>
      </c>
      <c s="72" t="str">
        <f>IF('S.D.PASTE SHEET'!H2032="","",UPPER('S.D.PASTE SHEET'!H2032))</f>
        <v/>
      </c>
      <c s="72" t="str">
        <f>IF('S.D.PASTE SHEET'!I2032="","",'S.D.PASTE SHEET'!I2032)</f>
        <v/>
      </c>
      <c s="73" t="str">
        <f>IF('S.D.PASTE SHEET'!J2032="","",'S.D.PASTE SHEET'!J2032)</f>
        <v/>
      </c>
      <c s="72" t="str">
        <f>IF('S.D.PASTE SHEET'!K2032="","",'S.D.PASTE SHEET'!K2032)</f>
        <v/>
      </c>
      <c s="72" t="str">
        <f>IF('S.D.PASTE SHEET'!L2032="","",'S.D.PASTE SHEET'!L2032)</f>
        <v/>
      </c>
      <c s="72" t="str">
        <f>IF('S.D.PASTE SHEET'!M2032="","",'S.D.PASTE SHEET'!M2032)</f>
        <v/>
      </c>
      <c s="72" t="str">
        <f>IF('S.D.PASTE SHEET'!N2032="","",'S.D.PASTE SHEET'!N2032)</f>
        <v/>
      </c>
      <c s="72" t="str">
        <f>IF('S.D.PASTE SHEET'!O2032="","",'S.D.PASTE SHEET'!O2032)</f>
        <v/>
      </c>
      <c s="72" t="str">
        <f>IF('S.D.PASTE SHEET'!P2032="","",'S.D.PASTE SHEET'!P2032)</f>
        <v/>
      </c>
      <c s="72" t="str">
        <f>IF('S.D.PASTE SHEET'!Q2032="","",'S.D.PASTE SHEET'!Q2032)</f>
        <v/>
      </c>
      <c s="72" t="str">
        <f>IF('S.D.PASTE SHEET'!R2032="","",'S.D.PASTE SHEET'!R2032)</f>
        <v/>
      </c>
      <c s="72" t="str">
        <f>IF('S.D.PASTE SHEET'!S2032="","",'S.D.PASTE SHEET'!S2032)</f>
        <v/>
      </c>
      <c s="72" t="str">
        <f>IF('S.D.PASTE SHEET'!T2032="","",'S.D.PASTE SHEET'!T2032)</f>
        <v/>
      </c>
      <c s="72" t="str">
        <f>IF('S.D.PASTE SHEET'!U2032="","",'S.D.PASTE SHEET'!U2032)</f>
        <v/>
      </c>
      <c s="72" t="str">
        <f>IF('S.D.PASTE SHEET'!V2032="","",'S.D.PASTE SHEET'!V2032)</f>
        <v/>
      </c>
      <c s="72" t="str">
        <f>IF('S.D.PASTE SHEET'!W2032="","",'S.D.PASTE SHEET'!W2032)</f>
        <v/>
      </c>
      <c s="72" t="str">
        <f>IF('S.D.PASTE SHEET'!X2032="","",'S.D.PASTE SHEET'!X2032)</f>
        <v/>
      </c>
      <c s="72" t="str">
        <f>IF('S.D.PASTE SHEET'!Y2032="","",'S.D.PASTE SHEET'!Y2032)</f>
        <v/>
      </c>
      <c s="72" t="str">
        <f>IF('S.D.PASTE SHEET'!Z2032="","",'S.D.PASTE SHEET'!Z2032)</f>
        <v/>
      </c>
      <c s="72" t="str">
        <f>IF('S.D.PASTE SHEET'!AA2032="","",'S.D.PASTE SHEET'!AA2032)</f>
        <v/>
      </c>
      <c s="72" t="str">
        <f>IF('S.D.PASTE SHEET'!AB2032="","",'S.D.PASTE SHEET'!AB2032)</f>
        <v/>
      </c>
      <c s="72" t="str">
        <f>IF('S.D.PASTE SHEET'!AC2032="","",'S.D.PASTE SHEET'!AC2032)</f>
        <v/>
      </c>
      <c s="72" t="str">
        <f>IF('S.D.PASTE SHEET'!AD2032="","",'S.D.PASTE SHEET'!AD2032)</f>
        <v/>
      </c>
      <c s="74"/>
      <c s="70" t="str">
        <f>IF(AK2032="","",IF(AK2032&gt;0,COUNT($AG$2:AG2032),""))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IF(BC2032="","",IF(BC2032&gt;0,COUNT($AY$2:AY2032),""))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3" spans="1:157" ht="15.75" customHeight="1">
      <c r="A2033" s="72" t="str">
        <f>IF('S.D.PASTE SHEET'!A2033="","",'S.D.PASTE SHEET'!A2033)</f>
        <v/>
      </c>
      <c s="72" t="str">
        <f>IF('S.D.PASTE SHEET'!B2033="","",'S.D.PASTE SHEET'!B2033)</f>
        <v/>
      </c>
      <c s="72" t="str">
        <f>IF('S.D.PASTE SHEET'!C2033="","",'S.D.PASTE SHEET'!C2033)</f>
        <v/>
      </c>
      <c s="73" t="str">
        <f>IF('S.D.PASTE SHEET'!D2033="","",'S.D.PASTE SHEET'!D2033)</f>
        <v/>
      </c>
      <c s="72" t="str">
        <f>IF('S.D.PASTE SHEET'!E2033="","",UPPER('S.D.PASTE SHEET'!E2033))</f>
        <v/>
      </c>
      <c s="72" t="str">
        <f>IF('S.D.PASTE SHEET'!F2033="","",'S.D.PASTE SHEET'!F2033)</f>
        <v/>
      </c>
      <c s="72" t="str">
        <f>IF('S.D.PASTE SHEET'!G2033="","",UPPER('S.D.PASTE SHEET'!G2033))</f>
        <v/>
      </c>
      <c s="72" t="str">
        <f>IF('S.D.PASTE SHEET'!H2033="","",UPPER('S.D.PASTE SHEET'!H2033))</f>
        <v/>
      </c>
      <c s="72" t="str">
        <f>IF('S.D.PASTE SHEET'!I2033="","",'S.D.PASTE SHEET'!I2033)</f>
        <v/>
      </c>
      <c s="73" t="str">
        <f>IF('S.D.PASTE SHEET'!J2033="","",'S.D.PASTE SHEET'!J2033)</f>
        <v/>
      </c>
      <c s="72" t="str">
        <f>IF('S.D.PASTE SHEET'!K2033="","",'S.D.PASTE SHEET'!K2033)</f>
        <v/>
      </c>
      <c s="72" t="str">
        <f>IF('S.D.PASTE SHEET'!L2033="","",'S.D.PASTE SHEET'!L2033)</f>
        <v/>
      </c>
      <c s="72" t="str">
        <f>IF('S.D.PASTE SHEET'!M2033="","",'S.D.PASTE SHEET'!M2033)</f>
        <v/>
      </c>
      <c s="72" t="str">
        <f>IF('S.D.PASTE SHEET'!N2033="","",'S.D.PASTE SHEET'!N2033)</f>
        <v/>
      </c>
      <c s="72" t="str">
        <f>IF('S.D.PASTE SHEET'!O2033="","",'S.D.PASTE SHEET'!O2033)</f>
        <v/>
      </c>
      <c s="72" t="str">
        <f>IF('S.D.PASTE SHEET'!P2033="","",'S.D.PASTE SHEET'!P2033)</f>
        <v/>
      </c>
      <c s="72" t="str">
        <f>IF('S.D.PASTE SHEET'!Q2033="","",'S.D.PASTE SHEET'!Q2033)</f>
        <v/>
      </c>
      <c s="72" t="str">
        <f>IF('S.D.PASTE SHEET'!R2033="","",'S.D.PASTE SHEET'!R2033)</f>
        <v/>
      </c>
      <c s="72" t="str">
        <f>IF('S.D.PASTE SHEET'!S2033="","",'S.D.PASTE SHEET'!S2033)</f>
        <v/>
      </c>
      <c s="72" t="str">
        <f>IF('S.D.PASTE SHEET'!T2033="","",'S.D.PASTE SHEET'!T2033)</f>
        <v/>
      </c>
      <c s="72" t="str">
        <f>IF('S.D.PASTE SHEET'!U2033="","",'S.D.PASTE SHEET'!U2033)</f>
        <v/>
      </c>
      <c s="72" t="str">
        <f>IF('S.D.PASTE SHEET'!V2033="","",'S.D.PASTE SHEET'!V2033)</f>
        <v/>
      </c>
      <c s="72" t="str">
        <f>IF('S.D.PASTE SHEET'!W2033="","",'S.D.PASTE SHEET'!W2033)</f>
        <v/>
      </c>
      <c s="72" t="str">
        <f>IF('S.D.PASTE SHEET'!X2033="","",'S.D.PASTE SHEET'!X2033)</f>
        <v/>
      </c>
      <c s="72" t="str">
        <f>IF('S.D.PASTE SHEET'!Y2033="","",'S.D.PASTE SHEET'!Y2033)</f>
        <v/>
      </c>
      <c s="72" t="str">
        <f>IF('S.D.PASTE SHEET'!Z2033="","",'S.D.PASTE SHEET'!Z2033)</f>
        <v/>
      </c>
      <c s="72" t="str">
        <f>IF('S.D.PASTE SHEET'!AA2033="","",'S.D.PASTE SHEET'!AA2033)</f>
        <v/>
      </c>
      <c s="72" t="str">
        <f>IF('S.D.PASTE SHEET'!AB2033="","",'S.D.PASTE SHEET'!AB2033)</f>
        <v/>
      </c>
      <c s="72" t="str">
        <f>IF('S.D.PASTE SHEET'!AC2033="","",'S.D.PASTE SHEET'!AC2033)</f>
        <v/>
      </c>
      <c s="72" t="str">
        <f>IF('S.D.PASTE SHEET'!AD2033="","",'S.D.PASTE SHEET'!AD2033)</f>
        <v/>
      </c>
      <c s="74"/>
      <c s="70" t="str">
        <f>IF(AK2033="","",IF(AK2033&gt;0,COUNT($AG$2:AG2033),""))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IF(BC2033="","",IF(BC2033&gt;0,COUNT($AY$2:AY2033),""))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4" spans="1:157" ht="15.75" customHeight="1">
      <c r="A2034" s="72" t="str">
        <f>IF('S.D.PASTE SHEET'!A2034="","",'S.D.PASTE SHEET'!A2034)</f>
        <v/>
      </c>
      <c s="72" t="str">
        <f>IF('S.D.PASTE SHEET'!B2034="","",'S.D.PASTE SHEET'!B2034)</f>
        <v/>
      </c>
      <c s="72" t="str">
        <f>IF('S.D.PASTE SHEET'!C2034="","",'S.D.PASTE SHEET'!C2034)</f>
        <v/>
      </c>
      <c s="73" t="str">
        <f>IF('S.D.PASTE SHEET'!D2034="","",'S.D.PASTE SHEET'!D2034)</f>
        <v/>
      </c>
      <c s="72" t="str">
        <f>IF('S.D.PASTE SHEET'!E2034="","",UPPER('S.D.PASTE SHEET'!E2034))</f>
        <v/>
      </c>
      <c s="72" t="str">
        <f>IF('S.D.PASTE SHEET'!F2034="","",'S.D.PASTE SHEET'!F2034)</f>
        <v/>
      </c>
      <c s="72" t="str">
        <f>IF('S.D.PASTE SHEET'!G2034="","",UPPER('S.D.PASTE SHEET'!G2034))</f>
        <v/>
      </c>
      <c s="72" t="str">
        <f>IF('S.D.PASTE SHEET'!H2034="","",UPPER('S.D.PASTE SHEET'!H2034))</f>
        <v/>
      </c>
      <c s="72" t="str">
        <f>IF('S.D.PASTE SHEET'!I2034="","",'S.D.PASTE SHEET'!I2034)</f>
        <v/>
      </c>
      <c s="73" t="str">
        <f>IF('S.D.PASTE SHEET'!J2034="","",'S.D.PASTE SHEET'!J2034)</f>
        <v/>
      </c>
      <c s="72" t="str">
        <f>IF('S.D.PASTE SHEET'!K2034="","",'S.D.PASTE SHEET'!K2034)</f>
        <v/>
      </c>
      <c s="72" t="str">
        <f>IF('S.D.PASTE SHEET'!L2034="","",'S.D.PASTE SHEET'!L2034)</f>
        <v/>
      </c>
      <c s="72" t="str">
        <f>IF('S.D.PASTE SHEET'!M2034="","",'S.D.PASTE SHEET'!M2034)</f>
        <v/>
      </c>
      <c s="72" t="str">
        <f>IF('S.D.PASTE SHEET'!N2034="","",'S.D.PASTE SHEET'!N2034)</f>
        <v/>
      </c>
      <c s="72" t="str">
        <f>IF('S.D.PASTE SHEET'!O2034="","",'S.D.PASTE SHEET'!O2034)</f>
        <v/>
      </c>
      <c s="72" t="str">
        <f>IF('S.D.PASTE SHEET'!P2034="","",'S.D.PASTE SHEET'!P2034)</f>
        <v/>
      </c>
      <c s="72" t="str">
        <f>IF('S.D.PASTE SHEET'!Q2034="","",'S.D.PASTE SHEET'!Q2034)</f>
        <v/>
      </c>
      <c s="72" t="str">
        <f>IF('S.D.PASTE SHEET'!R2034="","",'S.D.PASTE SHEET'!R2034)</f>
        <v/>
      </c>
      <c s="72" t="str">
        <f>IF('S.D.PASTE SHEET'!S2034="","",'S.D.PASTE SHEET'!S2034)</f>
        <v/>
      </c>
      <c s="72" t="str">
        <f>IF('S.D.PASTE SHEET'!T2034="","",'S.D.PASTE SHEET'!T2034)</f>
        <v/>
      </c>
      <c s="72" t="str">
        <f>IF('S.D.PASTE SHEET'!U2034="","",'S.D.PASTE SHEET'!U2034)</f>
        <v/>
      </c>
      <c s="72" t="str">
        <f>IF('S.D.PASTE SHEET'!V2034="","",'S.D.PASTE SHEET'!V2034)</f>
        <v/>
      </c>
      <c s="72" t="str">
        <f>IF('S.D.PASTE SHEET'!W2034="","",'S.D.PASTE SHEET'!W2034)</f>
        <v/>
      </c>
      <c s="72" t="str">
        <f>IF('S.D.PASTE SHEET'!X2034="","",'S.D.PASTE SHEET'!X2034)</f>
        <v/>
      </c>
      <c s="72" t="str">
        <f>IF('S.D.PASTE SHEET'!Y2034="","",'S.D.PASTE SHEET'!Y2034)</f>
        <v/>
      </c>
      <c s="72" t="str">
        <f>IF('S.D.PASTE SHEET'!Z2034="","",'S.D.PASTE SHEET'!Z2034)</f>
        <v/>
      </c>
      <c s="72" t="str">
        <f>IF('S.D.PASTE SHEET'!AA2034="","",'S.D.PASTE SHEET'!AA2034)</f>
        <v/>
      </c>
      <c s="72" t="str">
        <f>IF('S.D.PASTE SHEET'!AB2034="","",'S.D.PASTE SHEET'!AB2034)</f>
        <v/>
      </c>
      <c s="72" t="str">
        <f>IF('S.D.PASTE SHEET'!AC2034="","",'S.D.PASTE SHEET'!AC2034)</f>
        <v/>
      </c>
      <c s="72" t="str">
        <f>IF('S.D.PASTE SHEET'!AD2034="","",'S.D.PASTE SHEET'!AD2034)</f>
        <v/>
      </c>
      <c s="74"/>
      <c s="70" t="str">
        <f>IF(AK2034="","",IF(AK2034&gt;0,COUNT($AG$2:AG2034),""))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IF(BC2034="","",IF(BC2034&gt;0,COUNT($AY$2:AY2034),""))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5" spans="1:157" ht="15.75" customHeight="1">
      <c r="A2035" s="72" t="str">
        <f>IF('S.D.PASTE SHEET'!A2035="","",'S.D.PASTE SHEET'!A2035)</f>
        <v/>
      </c>
      <c s="72" t="str">
        <f>IF('S.D.PASTE SHEET'!B2035="","",'S.D.PASTE SHEET'!B2035)</f>
        <v/>
      </c>
      <c s="72" t="str">
        <f>IF('S.D.PASTE SHEET'!C2035="","",'S.D.PASTE SHEET'!C2035)</f>
        <v/>
      </c>
      <c s="73" t="str">
        <f>IF('S.D.PASTE SHEET'!D2035="","",'S.D.PASTE SHEET'!D2035)</f>
        <v/>
      </c>
      <c s="72" t="str">
        <f>IF('S.D.PASTE SHEET'!E2035="","",UPPER('S.D.PASTE SHEET'!E2035))</f>
        <v/>
      </c>
      <c s="72" t="str">
        <f>IF('S.D.PASTE SHEET'!F2035="","",'S.D.PASTE SHEET'!F2035)</f>
        <v/>
      </c>
      <c s="72" t="str">
        <f>IF('S.D.PASTE SHEET'!G2035="","",UPPER('S.D.PASTE SHEET'!G2035))</f>
        <v/>
      </c>
      <c s="72" t="str">
        <f>IF('S.D.PASTE SHEET'!H2035="","",UPPER('S.D.PASTE SHEET'!H2035))</f>
        <v/>
      </c>
      <c s="72" t="str">
        <f>IF('S.D.PASTE SHEET'!I2035="","",'S.D.PASTE SHEET'!I2035)</f>
        <v/>
      </c>
      <c s="73" t="str">
        <f>IF('S.D.PASTE SHEET'!J2035="","",'S.D.PASTE SHEET'!J2035)</f>
        <v/>
      </c>
      <c s="72" t="str">
        <f>IF('S.D.PASTE SHEET'!K2035="","",'S.D.PASTE SHEET'!K2035)</f>
        <v/>
      </c>
      <c s="72" t="str">
        <f>IF('S.D.PASTE SHEET'!L2035="","",'S.D.PASTE SHEET'!L2035)</f>
        <v/>
      </c>
      <c s="72" t="str">
        <f>IF('S.D.PASTE SHEET'!M2035="","",'S.D.PASTE SHEET'!M2035)</f>
        <v/>
      </c>
      <c s="72" t="str">
        <f>IF('S.D.PASTE SHEET'!N2035="","",'S.D.PASTE SHEET'!N2035)</f>
        <v/>
      </c>
      <c s="72" t="str">
        <f>IF('S.D.PASTE SHEET'!O2035="","",'S.D.PASTE SHEET'!O2035)</f>
        <v/>
      </c>
      <c s="72" t="str">
        <f>IF('S.D.PASTE SHEET'!P2035="","",'S.D.PASTE SHEET'!P2035)</f>
        <v/>
      </c>
      <c s="72" t="str">
        <f>IF('S.D.PASTE SHEET'!Q2035="","",'S.D.PASTE SHEET'!Q2035)</f>
        <v/>
      </c>
      <c s="72" t="str">
        <f>IF('S.D.PASTE SHEET'!R2035="","",'S.D.PASTE SHEET'!R2035)</f>
        <v/>
      </c>
      <c s="72" t="str">
        <f>IF('S.D.PASTE SHEET'!S2035="","",'S.D.PASTE SHEET'!S2035)</f>
        <v/>
      </c>
      <c s="72" t="str">
        <f>IF('S.D.PASTE SHEET'!T2035="","",'S.D.PASTE SHEET'!T2035)</f>
        <v/>
      </c>
      <c s="72" t="str">
        <f>IF('S.D.PASTE SHEET'!U2035="","",'S.D.PASTE SHEET'!U2035)</f>
        <v/>
      </c>
      <c s="72" t="str">
        <f>IF('S.D.PASTE SHEET'!V2035="","",'S.D.PASTE SHEET'!V2035)</f>
        <v/>
      </c>
      <c s="72" t="str">
        <f>IF('S.D.PASTE SHEET'!W2035="","",'S.D.PASTE SHEET'!W2035)</f>
        <v/>
      </c>
      <c s="72" t="str">
        <f>IF('S.D.PASTE SHEET'!X2035="","",'S.D.PASTE SHEET'!X2035)</f>
        <v/>
      </c>
      <c s="72" t="str">
        <f>IF('S.D.PASTE SHEET'!Y2035="","",'S.D.PASTE SHEET'!Y2035)</f>
        <v/>
      </c>
      <c s="72" t="str">
        <f>IF('S.D.PASTE SHEET'!Z2035="","",'S.D.PASTE SHEET'!Z2035)</f>
        <v/>
      </c>
      <c s="72" t="str">
        <f>IF('S.D.PASTE SHEET'!AA2035="","",'S.D.PASTE SHEET'!AA2035)</f>
        <v/>
      </c>
      <c s="72" t="str">
        <f>IF('S.D.PASTE SHEET'!AB2035="","",'S.D.PASTE SHEET'!AB2035)</f>
        <v/>
      </c>
      <c s="72" t="str">
        <f>IF('S.D.PASTE SHEET'!AC2035="","",'S.D.PASTE SHEET'!AC2035)</f>
        <v/>
      </c>
      <c s="72" t="str">
        <f>IF('S.D.PASTE SHEET'!AD2035="","",'S.D.PASTE SHEET'!AD2035)</f>
        <v/>
      </c>
      <c s="74"/>
      <c s="70" t="str">
        <f>IF(AK2035="","",IF(AK2035&gt;0,COUNT($AG$2:AG2035),""))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IF(BC2035="","",IF(BC2035&gt;0,COUNT($AY$2:AY2035),""))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6" spans="1:157" ht="15.75" customHeight="1">
      <c r="A2036" s="72" t="str">
        <f>IF('S.D.PASTE SHEET'!A2036="","",'S.D.PASTE SHEET'!A2036)</f>
        <v/>
      </c>
      <c s="72" t="str">
        <f>IF('S.D.PASTE SHEET'!B2036="","",'S.D.PASTE SHEET'!B2036)</f>
        <v/>
      </c>
      <c s="72" t="str">
        <f>IF('S.D.PASTE SHEET'!C2036="","",'S.D.PASTE SHEET'!C2036)</f>
        <v/>
      </c>
      <c s="73" t="str">
        <f>IF('S.D.PASTE SHEET'!D2036="","",'S.D.PASTE SHEET'!D2036)</f>
        <v/>
      </c>
      <c s="72" t="str">
        <f>IF('S.D.PASTE SHEET'!E2036="","",UPPER('S.D.PASTE SHEET'!E2036))</f>
        <v/>
      </c>
      <c s="72" t="str">
        <f>IF('S.D.PASTE SHEET'!F2036="","",'S.D.PASTE SHEET'!F2036)</f>
        <v/>
      </c>
      <c s="72" t="str">
        <f>IF('S.D.PASTE SHEET'!G2036="","",UPPER('S.D.PASTE SHEET'!G2036))</f>
        <v/>
      </c>
      <c s="72" t="str">
        <f>IF('S.D.PASTE SHEET'!H2036="","",UPPER('S.D.PASTE SHEET'!H2036))</f>
        <v/>
      </c>
      <c s="72" t="str">
        <f>IF('S.D.PASTE SHEET'!I2036="","",'S.D.PASTE SHEET'!I2036)</f>
        <v/>
      </c>
      <c s="73" t="str">
        <f>IF('S.D.PASTE SHEET'!J2036="","",'S.D.PASTE SHEET'!J2036)</f>
        <v/>
      </c>
      <c s="72" t="str">
        <f>IF('S.D.PASTE SHEET'!K2036="","",'S.D.PASTE SHEET'!K2036)</f>
        <v/>
      </c>
      <c s="72" t="str">
        <f>IF('S.D.PASTE SHEET'!L2036="","",'S.D.PASTE SHEET'!L2036)</f>
        <v/>
      </c>
      <c s="72" t="str">
        <f>IF('S.D.PASTE SHEET'!M2036="","",'S.D.PASTE SHEET'!M2036)</f>
        <v/>
      </c>
      <c s="72" t="str">
        <f>IF('S.D.PASTE SHEET'!N2036="","",'S.D.PASTE SHEET'!N2036)</f>
        <v/>
      </c>
      <c s="72" t="str">
        <f>IF('S.D.PASTE SHEET'!O2036="","",'S.D.PASTE SHEET'!O2036)</f>
        <v/>
      </c>
      <c s="72" t="str">
        <f>IF('S.D.PASTE SHEET'!P2036="","",'S.D.PASTE SHEET'!P2036)</f>
        <v/>
      </c>
      <c s="72" t="str">
        <f>IF('S.D.PASTE SHEET'!Q2036="","",'S.D.PASTE SHEET'!Q2036)</f>
        <v/>
      </c>
      <c s="72" t="str">
        <f>IF('S.D.PASTE SHEET'!R2036="","",'S.D.PASTE SHEET'!R2036)</f>
        <v/>
      </c>
      <c s="72" t="str">
        <f>IF('S.D.PASTE SHEET'!S2036="","",'S.D.PASTE SHEET'!S2036)</f>
        <v/>
      </c>
      <c s="72" t="str">
        <f>IF('S.D.PASTE SHEET'!T2036="","",'S.D.PASTE SHEET'!T2036)</f>
        <v/>
      </c>
      <c s="72" t="str">
        <f>IF('S.D.PASTE SHEET'!U2036="","",'S.D.PASTE SHEET'!U2036)</f>
        <v/>
      </c>
      <c s="72" t="str">
        <f>IF('S.D.PASTE SHEET'!V2036="","",'S.D.PASTE SHEET'!V2036)</f>
        <v/>
      </c>
      <c s="72" t="str">
        <f>IF('S.D.PASTE SHEET'!W2036="","",'S.D.PASTE SHEET'!W2036)</f>
        <v/>
      </c>
      <c s="72" t="str">
        <f>IF('S.D.PASTE SHEET'!X2036="","",'S.D.PASTE SHEET'!X2036)</f>
        <v/>
      </c>
      <c s="72" t="str">
        <f>IF('S.D.PASTE SHEET'!Y2036="","",'S.D.PASTE SHEET'!Y2036)</f>
        <v/>
      </c>
      <c s="72" t="str">
        <f>IF('S.D.PASTE SHEET'!Z2036="","",'S.D.PASTE SHEET'!Z2036)</f>
        <v/>
      </c>
      <c s="72" t="str">
        <f>IF('S.D.PASTE SHEET'!AA2036="","",'S.D.PASTE SHEET'!AA2036)</f>
        <v/>
      </c>
      <c s="72" t="str">
        <f>IF('S.D.PASTE SHEET'!AB2036="","",'S.D.PASTE SHEET'!AB2036)</f>
        <v/>
      </c>
      <c s="72" t="str">
        <f>IF('S.D.PASTE SHEET'!AC2036="","",'S.D.PASTE SHEET'!AC2036)</f>
        <v/>
      </c>
      <c s="72" t="str">
        <f>IF('S.D.PASTE SHEET'!AD2036="","",'S.D.PASTE SHEET'!AD2036)</f>
        <v/>
      </c>
      <c s="74"/>
      <c s="70" t="str">
        <f>IF(AK2036="","",IF(AK2036&gt;0,COUNT($AG$2:AG2036),""))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IF(BC2036="","",IF(BC2036&gt;0,COUNT($AY$2:AY2036),""))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7" spans="1:157" ht="15.75" customHeight="1">
      <c r="A2037" s="72" t="str">
        <f>IF('S.D.PASTE SHEET'!A2037="","",'S.D.PASTE SHEET'!A2037)</f>
        <v/>
      </c>
      <c s="72" t="str">
        <f>IF('S.D.PASTE SHEET'!B2037="","",'S.D.PASTE SHEET'!B2037)</f>
        <v/>
      </c>
      <c s="72" t="str">
        <f>IF('S.D.PASTE SHEET'!C2037="","",'S.D.PASTE SHEET'!C2037)</f>
        <v/>
      </c>
      <c s="73" t="str">
        <f>IF('S.D.PASTE SHEET'!D2037="","",'S.D.PASTE SHEET'!D2037)</f>
        <v/>
      </c>
      <c s="72" t="str">
        <f>IF('S.D.PASTE SHEET'!E2037="","",UPPER('S.D.PASTE SHEET'!E2037))</f>
        <v/>
      </c>
      <c s="72" t="str">
        <f>IF('S.D.PASTE SHEET'!F2037="","",'S.D.PASTE SHEET'!F2037)</f>
        <v/>
      </c>
      <c s="72" t="str">
        <f>IF('S.D.PASTE SHEET'!G2037="","",UPPER('S.D.PASTE SHEET'!G2037))</f>
        <v/>
      </c>
      <c s="72" t="str">
        <f>IF('S.D.PASTE SHEET'!H2037="","",UPPER('S.D.PASTE SHEET'!H2037))</f>
        <v/>
      </c>
      <c s="72" t="str">
        <f>IF('S.D.PASTE SHEET'!I2037="","",'S.D.PASTE SHEET'!I2037)</f>
        <v/>
      </c>
      <c s="73" t="str">
        <f>IF('S.D.PASTE SHEET'!J2037="","",'S.D.PASTE SHEET'!J2037)</f>
        <v/>
      </c>
      <c s="72" t="str">
        <f>IF('S.D.PASTE SHEET'!K2037="","",'S.D.PASTE SHEET'!K2037)</f>
        <v/>
      </c>
      <c s="72" t="str">
        <f>IF('S.D.PASTE SHEET'!L2037="","",'S.D.PASTE SHEET'!L2037)</f>
        <v/>
      </c>
      <c s="72" t="str">
        <f>IF('S.D.PASTE SHEET'!M2037="","",'S.D.PASTE SHEET'!M2037)</f>
        <v/>
      </c>
      <c s="72" t="str">
        <f>IF('S.D.PASTE SHEET'!N2037="","",'S.D.PASTE SHEET'!N2037)</f>
        <v/>
      </c>
      <c s="72" t="str">
        <f>IF('S.D.PASTE SHEET'!O2037="","",'S.D.PASTE SHEET'!O2037)</f>
        <v/>
      </c>
      <c s="72" t="str">
        <f>IF('S.D.PASTE SHEET'!P2037="","",'S.D.PASTE SHEET'!P2037)</f>
        <v/>
      </c>
      <c s="72" t="str">
        <f>IF('S.D.PASTE SHEET'!Q2037="","",'S.D.PASTE SHEET'!Q2037)</f>
        <v/>
      </c>
      <c s="72" t="str">
        <f>IF('S.D.PASTE SHEET'!R2037="","",'S.D.PASTE SHEET'!R2037)</f>
        <v/>
      </c>
      <c s="72" t="str">
        <f>IF('S.D.PASTE SHEET'!S2037="","",'S.D.PASTE SHEET'!S2037)</f>
        <v/>
      </c>
      <c s="72" t="str">
        <f>IF('S.D.PASTE SHEET'!T2037="","",'S.D.PASTE SHEET'!T2037)</f>
        <v/>
      </c>
      <c s="72" t="str">
        <f>IF('S.D.PASTE SHEET'!U2037="","",'S.D.PASTE SHEET'!U2037)</f>
        <v/>
      </c>
      <c s="72" t="str">
        <f>IF('S.D.PASTE SHEET'!V2037="","",'S.D.PASTE SHEET'!V2037)</f>
        <v/>
      </c>
      <c s="72" t="str">
        <f>IF('S.D.PASTE SHEET'!W2037="","",'S.D.PASTE SHEET'!W2037)</f>
        <v/>
      </c>
      <c s="72" t="str">
        <f>IF('S.D.PASTE SHEET'!X2037="","",'S.D.PASTE SHEET'!X2037)</f>
        <v/>
      </c>
      <c s="72" t="str">
        <f>IF('S.D.PASTE SHEET'!Y2037="","",'S.D.PASTE SHEET'!Y2037)</f>
        <v/>
      </c>
      <c s="72" t="str">
        <f>IF('S.D.PASTE SHEET'!Z2037="","",'S.D.PASTE SHEET'!Z2037)</f>
        <v/>
      </c>
      <c s="72" t="str">
        <f>IF('S.D.PASTE SHEET'!AA2037="","",'S.D.PASTE SHEET'!AA2037)</f>
        <v/>
      </c>
      <c s="72" t="str">
        <f>IF('S.D.PASTE SHEET'!AB2037="","",'S.D.PASTE SHEET'!AB2037)</f>
        <v/>
      </c>
      <c s="72" t="str">
        <f>IF('S.D.PASTE SHEET'!AC2037="","",'S.D.PASTE SHEET'!AC2037)</f>
        <v/>
      </c>
      <c s="72" t="str">
        <f>IF('S.D.PASTE SHEET'!AD2037="","",'S.D.PASTE SHEET'!AD2037)</f>
        <v/>
      </c>
      <c s="74"/>
      <c s="70" t="str">
        <f>IF(AK2037="","",IF(AK2037&gt;0,COUNT($AG$2:AG2037),""))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IF(BC2037="","",IF(BC2037&gt;0,COUNT($AY$2:AY2037),""))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8" spans="1:157" ht="15.75" customHeight="1">
      <c r="A2038" s="72" t="str">
        <f>IF('S.D.PASTE SHEET'!A2038="","",'S.D.PASTE SHEET'!A2038)</f>
        <v/>
      </c>
      <c s="72" t="str">
        <f>IF('S.D.PASTE SHEET'!B2038="","",'S.D.PASTE SHEET'!B2038)</f>
        <v/>
      </c>
      <c s="72" t="str">
        <f>IF('S.D.PASTE SHEET'!C2038="","",'S.D.PASTE SHEET'!C2038)</f>
        <v/>
      </c>
      <c s="73" t="str">
        <f>IF('S.D.PASTE SHEET'!D2038="","",'S.D.PASTE SHEET'!D2038)</f>
        <v/>
      </c>
      <c s="72" t="str">
        <f>IF('S.D.PASTE SHEET'!E2038="","",UPPER('S.D.PASTE SHEET'!E2038))</f>
        <v/>
      </c>
      <c s="72" t="str">
        <f>IF('S.D.PASTE SHEET'!F2038="","",'S.D.PASTE SHEET'!F2038)</f>
        <v/>
      </c>
      <c s="72" t="str">
        <f>IF('S.D.PASTE SHEET'!G2038="","",UPPER('S.D.PASTE SHEET'!G2038))</f>
        <v/>
      </c>
      <c s="72" t="str">
        <f>IF('S.D.PASTE SHEET'!H2038="","",UPPER('S.D.PASTE SHEET'!H2038))</f>
        <v/>
      </c>
      <c s="72" t="str">
        <f>IF('S.D.PASTE SHEET'!I2038="","",'S.D.PASTE SHEET'!I2038)</f>
        <v/>
      </c>
      <c s="73" t="str">
        <f>IF('S.D.PASTE SHEET'!J2038="","",'S.D.PASTE SHEET'!J2038)</f>
        <v/>
      </c>
      <c s="72" t="str">
        <f>IF('S.D.PASTE SHEET'!K2038="","",'S.D.PASTE SHEET'!K2038)</f>
        <v/>
      </c>
      <c s="72" t="str">
        <f>IF('S.D.PASTE SHEET'!L2038="","",'S.D.PASTE SHEET'!L2038)</f>
        <v/>
      </c>
      <c s="72" t="str">
        <f>IF('S.D.PASTE SHEET'!M2038="","",'S.D.PASTE SHEET'!M2038)</f>
        <v/>
      </c>
      <c s="72" t="str">
        <f>IF('S.D.PASTE SHEET'!N2038="","",'S.D.PASTE SHEET'!N2038)</f>
        <v/>
      </c>
      <c s="72" t="str">
        <f>IF('S.D.PASTE SHEET'!O2038="","",'S.D.PASTE SHEET'!O2038)</f>
        <v/>
      </c>
      <c s="72" t="str">
        <f>IF('S.D.PASTE SHEET'!P2038="","",'S.D.PASTE SHEET'!P2038)</f>
        <v/>
      </c>
      <c s="72" t="str">
        <f>IF('S.D.PASTE SHEET'!Q2038="","",'S.D.PASTE SHEET'!Q2038)</f>
        <v/>
      </c>
      <c s="72" t="str">
        <f>IF('S.D.PASTE SHEET'!R2038="","",'S.D.PASTE SHEET'!R2038)</f>
        <v/>
      </c>
      <c s="72" t="str">
        <f>IF('S.D.PASTE SHEET'!S2038="","",'S.D.PASTE SHEET'!S2038)</f>
        <v/>
      </c>
      <c s="72" t="str">
        <f>IF('S.D.PASTE SHEET'!T2038="","",'S.D.PASTE SHEET'!T2038)</f>
        <v/>
      </c>
      <c s="72" t="str">
        <f>IF('S.D.PASTE SHEET'!U2038="","",'S.D.PASTE SHEET'!U2038)</f>
        <v/>
      </c>
      <c s="72" t="str">
        <f>IF('S.D.PASTE SHEET'!V2038="","",'S.D.PASTE SHEET'!V2038)</f>
        <v/>
      </c>
      <c s="72" t="str">
        <f>IF('S.D.PASTE SHEET'!W2038="","",'S.D.PASTE SHEET'!W2038)</f>
        <v/>
      </c>
      <c s="72" t="str">
        <f>IF('S.D.PASTE SHEET'!X2038="","",'S.D.PASTE SHEET'!X2038)</f>
        <v/>
      </c>
      <c s="72" t="str">
        <f>IF('S.D.PASTE SHEET'!Y2038="","",'S.D.PASTE SHEET'!Y2038)</f>
        <v/>
      </c>
      <c s="72" t="str">
        <f>IF('S.D.PASTE SHEET'!Z2038="","",'S.D.PASTE SHEET'!Z2038)</f>
        <v/>
      </c>
      <c s="72" t="str">
        <f>IF('S.D.PASTE SHEET'!AA2038="","",'S.D.PASTE SHEET'!AA2038)</f>
        <v/>
      </c>
      <c s="72" t="str">
        <f>IF('S.D.PASTE SHEET'!AB2038="","",'S.D.PASTE SHEET'!AB2038)</f>
        <v/>
      </c>
      <c s="72" t="str">
        <f>IF('S.D.PASTE SHEET'!AC2038="","",'S.D.PASTE SHEET'!AC2038)</f>
        <v/>
      </c>
      <c s="72" t="str">
        <f>IF('S.D.PASTE SHEET'!AD2038="","",'S.D.PASTE SHEET'!AD2038)</f>
        <v/>
      </c>
      <c s="74"/>
      <c s="70" t="str">
        <f>IF(AK2038="","",IF(AK2038&gt;0,COUNT($AG$2:AG2038),""))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IF(BC2038="","",IF(BC2038&gt;0,COUNT($AY$2:AY2038),""))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39" spans="1:157" ht="15.75" customHeight="1">
      <c r="A2039" s="72" t="str">
        <f>IF('S.D.PASTE SHEET'!A2039="","",'S.D.PASTE SHEET'!A2039)</f>
        <v/>
      </c>
      <c s="72" t="str">
        <f>IF('S.D.PASTE SHEET'!B2039="","",'S.D.PASTE SHEET'!B2039)</f>
        <v/>
      </c>
      <c s="72" t="str">
        <f>IF('S.D.PASTE SHEET'!C2039="","",'S.D.PASTE SHEET'!C2039)</f>
        <v/>
      </c>
      <c s="73" t="str">
        <f>IF('S.D.PASTE SHEET'!D2039="","",'S.D.PASTE SHEET'!D2039)</f>
        <v/>
      </c>
      <c s="72" t="str">
        <f>IF('S.D.PASTE SHEET'!E2039="","",UPPER('S.D.PASTE SHEET'!E2039))</f>
        <v/>
      </c>
      <c s="72" t="str">
        <f>IF('S.D.PASTE SHEET'!F2039="","",'S.D.PASTE SHEET'!F2039)</f>
        <v/>
      </c>
      <c s="72" t="str">
        <f>IF('S.D.PASTE SHEET'!G2039="","",UPPER('S.D.PASTE SHEET'!G2039))</f>
        <v/>
      </c>
      <c s="72" t="str">
        <f>IF('S.D.PASTE SHEET'!H2039="","",UPPER('S.D.PASTE SHEET'!H2039))</f>
        <v/>
      </c>
      <c s="72" t="str">
        <f>IF('S.D.PASTE SHEET'!I2039="","",'S.D.PASTE SHEET'!I2039)</f>
        <v/>
      </c>
      <c s="73" t="str">
        <f>IF('S.D.PASTE SHEET'!J2039="","",'S.D.PASTE SHEET'!J2039)</f>
        <v/>
      </c>
      <c s="72" t="str">
        <f>IF('S.D.PASTE SHEET'!K2039="","",'S.D.PASTE SHEET'!K2039)</f>
        <v/>
      </c>
      <c s="72" t="str">
        <f>IF('S.D.PASTE SHEET'!L2039="","",'S.D.PASTE SHEET'!L2039)</f>
        <v/>
      </c>
      <c s="72" t="str">
        <f>IF('S.D.PASTE SHEET'!M2039="","",'S.D.PASTE SHEET'!M2039)</f>
        <v/>
      </c>
      <c s="72" t="str">
        <f>IF('S.D.PASTE SHEET'!N2039="","",'S.D.PASTE SHEET'!N2039)</f>
        <v/>
      </c>
      <c s="72" t="str">
        <f>IF('S.D.PASTE SHEET'!O2039="","",'S.D.PASTE SHEET'!O2039)</f>
        <v/>
      </c>
      <c s="72" t="str">
        <f>IF('S.D.PASTE SHEET'!P2039="","",'S.D.PASTE SHEET'!P2039)</f>
        <v/>
      </c>
      <c s="72" t="str">
        <f>IF('S.D.PASTE SHEET'!Q2039="","",'S.D.PASTE SHEET'!Q2039)</f>
        <v/>
      </c>
      <c s="72" t="str">
        <f>IF('S.D.PASTE SHEET'!R2039="","",'S.D.PASTE SHEET'!R2039)</f>
        <v/>
      </c>
      <c s="72" t="str">
        <f>IF('S.D.PASTE SHEET'!S2039="","",'S.D.PASTE SHEET'!S2039)</f>
        <v/>
      </c>
      <c s="72" t="str">
        <f>IF('S.D.PASTE SHEET'!T2039="","",'S.D.PASTE SHEET'!T2039)</f>
        <v/>
      </c>
      <c s="72" t="str">
        <f>IF('S.D.PASTE SHEET'!U2039="","",'S.D.PASTE SHEET'!U2039)</f>
        <v/>
      </c>
      <c s="72" t="str">
        <f>IF('S.D.PASTE SHEET'!V2039="","",'S.D.PASTE SHEET'!V2039)</f>
        <v/>
      </c>
      <c s="72" t="str">
        <f>IF('S.D.PASTE SHEET'!W2039="","",'S.D.PASTE SHEET'!W2039)</f>
        <v/>
      </c>
      <c s="72" t="str">
        <f>IF('S.D.PASTE SHEET'!X2039="","",'S.D.PASTE SHEET'!X2039)</f>
        <v/>
      </c>
      <c s="72" t="str">
        <f>IF('S.D.PASTE SHEET'!Y2039="","",'S.D.PASTE SHEET'!Y2039)</f>
        <v/>
      </c>
      <c s="72" t="str">
        <f>IF('S.D.PASTE SHEET'!Z2039="","",'S.D.PASTE SHEET'!Z2039)</f>
        <v/>
      </c>
      <c s="72" t="str">
        <f>IF('S.D.PASTE SHEET'!AA2039="","",'S.D.PASTE SHEET'!AA2039)</f>
        <v/>
      </c>
      <c s="72" t="str">
        <f>IF('S.D.PASTE SHEET'!AB2039="","",'S.D.PASTE SHEET'!AB2039)</f>
        <v/>
      </c>
      <c s="72" t="str">
        <f>IF('S.D.PASTE SHEET'!AC2039="","",'S.D.PASTE SHEET'!AC2039)</f>
        <v/>
      </c>
      <c s="72" t="str">
        <f>IF('S.D.PASTE SHEET'!AD2039="","",'S.D.PASTE SHEET'!AD2039)</f>
        <v/>
      </c>
      <c s="74"/>
      <c s="70" t="str">
        <f>IF(AK2039="","",IF(AK2039&gt;0,COUNT($AG$2:AG2039),""))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IF(BC2039="","",IF(BC2039&gt;0,COUNT($AY$2:AY2039),""))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0" spans="1:157" ht="15.75" customHeight="1">
      <c r="A2040" s="72" t="str">
        <f>IF('S.D.PASTE SHEET'!A2040="","",'S.D.PASTE SHEET'!A2040)</f>
        <v/>
      </c>
      <c s="72" t="str">
        <f>IF('S.D.PASTE SHEET'!B2040="","",'S.D.PASTE SHEET'!B2040)</f>
        <v/>
      </c>
      <c s="72" t="str">
        <f>IF('S.D.PASTE SHEET'!C2040="","",'S.D.PASTE SHEET'!C2040)</f>
        <v/>
      </c>
      <c s="73" t="str">
        <f>IF('S.D.PASTE SHEET'!D2040="","",'S.D.PASTE SHEET'!D2040)</f>
        <v/>
      </c>
      <c s="72" t="str">
        <f>IF('S.D.PASTE SHEET'!E2040="","",UPPER('S.D.PASTE SHEET'!E2040))</f>
        <v/>
      </c>
      <c s="72" t="str">
        <f>IF('S.D.PASTE SHEET'!F2040="","",'S.D.PASTE SHEET'!F2040)</f>
        <v/>
      </c>
      <c s="72" t="str">
        <f>IF('S.D.PASTE SHEET'!G2040="","",UPPER('S.D.PASTE SHEET'!G2040))</f>
        <v/>
      </c>
      <c s="72" t="str">
        <f>IF('S.D.PASTE SHEET'!H2040="","",UPPER('S.D.PASTE SHEET'!H2040))</f>
        <v/>
      </c>
      <c s="72" t="str">
        <f>IF('S.D.PASTE SHEET'!I2040="","",'S.D.PASTE SHEET'!I2040)</f>
        <v/>
      </c>
      <c s="73" t="str">
        <f>IF('S.D.PASTE SHEET'!J2040="","",'S.D.PASTE SHEET'!J2040)</f>
        <v/>
      </c>
      <c s="72" t="str">
        <f>IF('S.D.PASTE SHEET'!K2040="","",'S.D.PASTE SHEET'!K2040)</f>
        <v/>
      </c>
      <c s="72" t="str">
        <f>IF('S.D.PASTE SHEET'!L2040="","",'S.D.PASTE SHEET'!L2040)</f>
        <v/>
      </c>
      <c s="72" t="str">
        <f>IF('S.D.PASTE SHEET'!M2040="","",'S.D.PASTE SHEET'!M2040)</f>
        <v/>
      </c>
      <c s="72" t="str">
        <f>IF('S.D.PASTE SHEET'!N2040="","",'S.D.PASTE SHEET'!N2040)</f>
        <v/>
      </c>
      <c s="72" t="str">
        <f>IF('S.D.PASTE SHEET'!O2040="","",'S.D.PASTE SHEET'!O2040)</f>
        <v/>
      </c>
      <c s="72" t="str">
        <f>IF('S.D.PASTE SHEET'!P2040="","",'S.D.PASTE SHEET'!P2040)</f>
        <v/>
      </c>
      <c s="72" t="str">
        <f>IF('S.D.PASTE SHEET'!Q2040="","",'S.D.PASTE SHEET'!Q2040)</f>
        <v/>
      </c>
      <c s="72" t="str">
        <f>IF('S.D.PASTE SHEET'!R2040="","",'S.D.PASTE SHEET'!R2040)</f>
        <v/>
      </c>
      <c s="72" t="str">
        <f>IF('S.D.PASTE SHEET'!S2040="","",'S.D.PASTE SHEET'!S2040)</f>
        <v/>
      </c>
      <c s="72" t="str">
        <f>IF('S.D.PASTE SHEET'!T2040="","",'S.D.PASTE SHEET'!T2040)</f>
        <v/>
      </c>
      <c s="72" t="str">
        <f>IF('S.D.PASTE SHEET'!U2040="","",'S.D.PASTE SHEET'!U2040)</f>
        <v/>
      </c>
      <c s="72" t="str">
        <f>IF('S.D.PASTE SHEET'!V2040="","",'S.D.PASTE SHEET'!V2040)</f>
        <v/>
      </c>
      <c s="72" t="str">
        <f>IF('S.D.PASTE SHEET'!W2040="","",'S.D.PASTE SHEET'!W2040)</f>
        <v/>
      </c>
      <c s="72" t="str">
        <f>IF('S.D.PASTE SHEET'!X2040="","",'S.D.PASTE SHEET'!X2040)</f>
        <v/>
      </c>
      <c s="72" t="str">
        <f>IF('S.D.PASTE SHEET'!Y2040="","",'S.D.PASTE SHEET'!Y2040)</f>
        <v/>
      </c>
      <c s="72" t="str">
        <f>IF('S.D.PASTE SHEET'!Z2040="","",'S.D.PASTE SHEET'!Z2040)</f>
        <v/>
      </c>
      <c s="72" t="str">
        <f>IF('S.D.PASTE SHEET'!AA2040="","",'S.D.PASTE SHEET'!AA2040)</f>
        <v/>
      </c>
      <c s="72" t="str">
        <f>IF('S.D.PASTE SHEET'!AB2040="","",'S.D.PASTE SHEET'!AB2040)</f>
        <v/>
      </c>
      <c s="72" t="str">
        <f>IF('S.D.PASTE SHEET'!AC2040="","",'S.D.PASTE SHEET'!AC2040)</f>
        <v/>
      </c>
      <c s="72" t="str">
        <f>IF('S.D.PASTE SHEET'!AD2040="","",'S.D.PASTE SHEET'!AD2040)</f>
        <v/>
      </c>
      <c s="74"/>
      <c s="70" t="str">
        <f>IF(AK2040="","",IF(AK2040&gt;0,COUNT($AG$2:AG2040),""))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IF(BC2040="","",IF(BC2040&gt;0,COUNT($AY$2:AY2040),""))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1" spans="1:157" ht="15.75" customHeight="1">
      <c r="A2041" s="72" t="str">
        <f>IF('S.D.PASTE SHEET'!A2041="","",'S.D.PASTE SHEET'!A2041)</f>
        <v/>
      </c>
      <c s="72" t="str">
        <f>IF('S.D.PASTE SHEET'!B2041="","",'S.D.PASTE SHEET'!B2041)</f>
        <v/>
      </c>
      <c s="72" t="str">
        <f>IF('S.D.PASTE SHEET'!C2041="","",'S.D.PASTE SHEET'!C2041)</f>
        <v/>
      </c>
      <c s="73" t="str">
        <f>IF('S.D.PASTE SHEET'!D2041="","",'S.D.PASTE SHEET'!D2041)</f>
        <v/>
      </c>
      <c s="72" t="str">
        <f>IF('S.D.PASTE SHEET'!E2041="","",UPPER('S.D.PASTE SHEET'!E2041))</f>
        <v/>
      </c>
      <c s="72" t="str">
        <f>IF('S.D.PASTE SHEET'!F2041="","",'S.D.PASTE SHEET'!F2041)</f>
        <v/>
      </c>
      <c s="72" t="str">
        <f>IF('S.D.PASTE SHEET'!G2041="","",UPPER('S.D.PASTE SHEET'!G2041))</f>
        <v/>
      </c>
      <c s="72" t="str">
        <f>IF('S.D.PASTE SHEET'!H2041="","",UPPER('S.D.PASTE SHEET'!H2041))</f>
        <v/>
      </c>
      <c s="72" t="str">
        <f>IF('S.D.PASTE SHEET'!I2041="","",'S.D.PASTE SHEET'!I2041)</f>
        <v/>
      </c>
      <c s="73" t="str">
        <f>IF('S.D.PASTE SHEET'!J2041="","",'S.D.PASTE SHEET'!J2041)</f>
        <v/>
      </c>
      <c s="72" t="str">
        <f>IF('S.D.PASTE SHEET'!K2041="","",'S.D.PASTE SHEET'!K2041)</f>
        <v/>
      </c>
      <c s="72" t="str">
        <f>IF('S.D.PASTE SHEET'!L2041="","",'S.D.PASTE SHEET'!L2041)</f>
        <v/>
      </c>
      <c s="72" t="str">
        <f>IF('S.D.PASTE SHEET'!M2041="","",'S.D.PASTE SHEET'!M2041)</f>
        <v/>
      </c>
      <c s="72" t="str">
        <f>IF('S.D.PASTE SHEET'!N2041="","",'S.D.PASTE SHEET'!N2041)</f>
        <v/>
      </c>
      <c s="72" t="str">
        <f>IF('S.D.PASTE SHEET'!O2041="","",'S.D.PASTE SHEET'!O2041)</f>
        <v/>
      </c>
      <c s="72" t="str">
        <f>IF('S.D.PASTE SHEET'!P2041="","",'S.D.PASTE SHEET'!P2041)</f>
        <v/>
      </c>
      <c s="72" t="str">
        <f>IF('S.D.PASTE SHEET'!Q2041="","",'S.D.PASTE SHEET'!Q2041)</f>
        <v/>
      </c>
      <c s="72" t="str">
        <f>IF('S.D.PASTE SHEET'!R2041="","",'S.D.PASTE SHEET'!R2041)</f>
        <v/>
      </c>
      <c s="72" t="str">
        <f>IF('S.D.PASTE SHEET'!S2041="","",'S.D.PASTE SHEET'!S2041)</f>
        <v/>
      </c>
      <c s="72" t="str">
        <f>IF('S.D.PASTE SHEET'!T2041="","",'S.D.PASTE SHEET'!T2041)</f>
        <v/>
      </c>
      <c s="72" t="str">
        <f>IF('S.D.PASTE SHEET'!U2041="","",'S.D.PASTE SHEET'!U2041)</f>
        <v/>
      </c>
      <c s="72" t="str">
        <f>IF('S.D.PASTE SHEET'!V2041="","",'S.D.PASTE SHEET'!V2041)</f>
        <v/>
      </c>
      <c s="72" t="str">
        <f>IF('S.D.PASTE SHEET'!W2041="","",'S.D.PASTE SHEET'!W2041)</f>
        <v/>
      </c>
      <c s="72" t="str">
        <f>IF('S.D.PASTE SHEET'!X2041="","",'S.D.PASTE SHEET'!X2041)</f>
        <v/>
      </c>
      <c s="72" t="str">
        <f>IF('S.D.PASTE SHEET'!Y2041="","",'S.D.PASTE SHEET'!Y2041)</f>
        <v/>
      </c>
      <c s="72" t="str">
        <f>IF('S.D.PASTE SHEET'!Z2041="","",'S.D.PASTE SHEET'!Z2041)</f>
        <v/>
      </c>
      <c s="72" t="str">
        <f>IF('S.D.PASTE SHEET'!AA2041="","",'S.D.PASTE SHEET'!AA2041)</f>
        <v/>
      </c>
      <c s="72" t="str">
        <f>IF('S.D.PASTE SHEET'!AB2041="","",'S.D.PASTE SHEET'!AB2041)</f>
        <v/>
      </c>
      <c s="72" t="str">
        <f>IF('S.D.PASTE SHEET'!AC2041="","",'S.D.PASTE SHEET'!AC2041)</f>
        <v/>
      </c>
      <c s="72" t="str">
        <f>IF('S.D.PASTE SHEET'!AD2041="","",'S.D.PASTE SHEET'!AD2041)</f>
        <v/>
      </c>
      <c s="74"/>
      <c s="70" t="str">
        <f>IF(AK2041="","",IF(AK2041&gt;0,COUNT($AG$2:AG2041),""))</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IF(BC2041="","",IF(BC2041&gt;0,COUNT($AY$2:AY2041),""))</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2" spans="1:157" ht="15.75" customHeight="1">
      <c r="A2042" s="72" t="str">
        <f>IF('S.D.PASTE SHEET'!A2042="","",'S.D.PASTE SHEET'!A2042)</f>
        <v/>
      </c>
      <c s="72" t="str">
        <f>IF('S.D.PASTE SHEET'!B2042="","",'S.D.PASTE SHEET'!B2042)</f>
        <v/>
      </c>
      <c s="72" t="str">
        <f>IF('S.D.PASTE SHEET'!C2042="","",'S.D.PASTE SHEET'!C2042)</f>
        <v/>
      </c>
      <c s="73" t="str">
        <f>IF('S.D.PASTE SHEET'!D2042="","",'S.D.PASTE SHEET'!D2042)</f>
        <v/>
      </c>
      <c s="72" t="str">
        <f>IF('S.D.PASTE SHEET'!E2042="","",UPPER('S.D.PASTE SHEET'!E2042))</f>
        <v/>
      </c>
      <c s="72" t="str">
        <f>IF('S.D.PASTE SHEET'!F2042="","",'S.D.PASTE SHEET'!F2042)</f>
        <v/>
      </c>
      <c s="72" t="str">
        <f>IF('S.D.PASTE SHEET'!G2042="","",UPPER('S.D.PASTE SHEET'!G2042))</f>
        <v/>
      </c>
      <c s="72" t="str">
        <f>IF('S.D.PASTE SHEET'!H2042="","",UPPER('S.D.PASTE SHEET'!H2042))</f>
        <v/>
      </c>
      <c s="72" t="str">
        <f>IF('S.D.PASTE SHEET'!I2042="","",'S.D.PASTE SHEET'!I2042)</f>
        <v/>
      </c>
      <c s="73" t="str">
        <f>IF('S.D.PASTE SHEET'!J2042="","",'S.D.PASTE SHEET'!J2042)</f>
        <v/>
      </c>
      <c s="72" t="str">
        <f>IF('S.D.PASTE SHEET'!K2042="","",'S.D.PASTE SHEET'!K2042)</f>
        <v/>
      </c>
      <c s="72" t="str">
        <f>IF('S.D.PASTE SHEET'!L2042="","",'S.D.PASTE SHEET'!L2042)</f>
        <v/>
      </c>
      <c s="72" t="str">
        <f>IF('S.D.PASTE SHEET'!M2042="","",'S.D.PASTE SHEET'!M2042)</f>
        <v/>
      </c>
      <c s="72" t="str">
        <f>IF('S.D.PASTE SHEET'!N2042="","",'S.D.PASTE SHEET'!N2042)</f>
        <v/>
      </c>
      <c s="72" t="str">
        <f>IF('S.D.PASTE SHEET'!O2042="","",'S.D.PASTE SHEET'!O2042)</f>
        <v/>
      </c>
      <c s="72" t="str">
        <f>IF('S.D.PASTE SHEET'!P2042="","",'S.D.PASTE SHEET'!P2042)</f>
        <v/>
      </c>
      <c s="72" t="str">
        <f>IF('S.D.PASTE SHEET'!Q2042="","",'S.D.PASTE SHEET'!Q2042)</f>
        <v/>
      </c>
      <c s="72" t="str">
        <f>IF('S.D.PASTE SHEET'!R2042="","",'S.D.PASTE SHEET'!R2042)</f>
        <v/>
      </c>
      <c s="72" t="str">
        <f>IF('S.D.PASTE SHEET'!S2042="","",'S.D.PASTE SHEET'!S2042)</f>
        <v/>
      </c>
      <c s="72" t="str">
        <f>IF('S.D.PASTE SHEET'!T2042="","",'S.D.PASTE SHEET'!T2042)</f>
        <v/>
      </c>
      <c s="72" t="str">
        <f>IF('S.D.PASTE SHEET'!U2042="","",'S.D.PASTE SHEET'!U2042)</f>
        <v/>
      </c>
      <c s="72" t="str">
        <f>IF('S.D.PASTE SHEET'!V2042="","",'S.D.PASTE SHEET'!V2042)</f>
        <v/>
      </c>
      <c s="72" t="str">
        <f>IF('S.D.PASTE SHEET'!W2042="","",'S.D.PASTE SHEET'!W2042)</f>
        <v/>
      </c>
      <c s="72" t="str">
        <f>IF('S.D.PASTE SHEET'!X2042="","",'S.D.PASTE SHEET'!X2042)</f>
        <v/>
      </c>
      <c s="72" t="str">
        <f>IF('S.D.PASTE SHEET'!Y2042="","",'S.D.PASTE SHEET'!Y2042)</f>
        <v/>
      </c>
      <c s="72" t="str">
        <f>IF('S.D.PASTE SHEET'!Z2042="","",'S.D.PASTE SHEET'!Z2042)</f>
        <v/>
      </c>
      <c s="72" t="str">
        <f>IF('S.D.PASTE SHEET'!AA2042="","",'S.D.PASTE SHEET'!AA2042)</f>
        <v/>
      </c>
      <c s="72" t="str">
        <f>IF('S.D.PASTE SHEET'!AB2042="","",'S.D.PASTE SHEET'!AB2042)</f>
        <v/>
      </c>
      <c s="72" t="str">
        <f>IF('S.D.PASTE SHEET'!AC2042="","",'S.D.PASTE SHEET'!AC2042)</f>
        <v/>
      </c>
      <c s="72" t="str">
        <f>IF('S.D.PASTE SHEET'!AD2042="","",'S.D.PASTE SHEET'!AD2042)</f>
        <v/>
      </c>
      <c s="74"/>
      <c s="70" t="str">
        <f>IF(AK2042="","",IF(AK2042&gt;0,COUNT($AG$2:AG2042),""))</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IF(BC2042="","",IF(BC2042&gt;0,COUNT($AY$2:AY2042),""))</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3" spans="1:157" ht="15.75" customHeight="1">
      <c r="A2043" s="72" t="str">
        <f>IF('S.D.PASTE SHEET'!A2043="","",'S.D.PASTE SHEET'!A2043)</f>
        <v/>
      </c>
      <c s="72" t="str">
        <f>IF('S.D.PASTE SHEET'!B2043="","",'S.D.PASTE SHEET'!B2043)</f>
        <v/>
      </c>
      <c s="72" t="str">
        <f>IF('S.D.PASTE SHEET'!C2043="","",'S.D.PASTE SHEET'!C2043)</f>
        <v/>
      </c>
      <c s="73" t="str">
        <f>IF('S.D.PASTE SHEET'!D2043="","",'S.D.PASTE SHEET'!D2043)</f>
        <v/>
      </c>
      <c s="72" t="str">
        <f>IF('S.D.PASTE SHEET'!E2043="","",UPPER('S.D.PASTE SHEET'!E2043))</f>
        <v/>
      </c>
      <c s="72" t="str">
        <f>IF('S.D.PASTE SHEET'!F2043="","",'S.D.PASTE SHEET'!F2043)</f>
        <v/>
      </c>
      <c s="72" t="str">
        <f>IF('S.D.PASTE SHEET'!G2043="","",UPPER('S.D.PASTE SHEET'!G2043))</f>
        <v/>
      </c>
      <c s="72" t="str">
        <f>IF('S.D.PASTE SHEET'!H2043="","",UPPER('S.D.PASTE SHEET'!H2043))</f>
        <v/>
      </c>
      <c s="72" t="str">
        <f>IF('S.D.PASTE SHEET'!I2043="","",'S.D.PASTE SHEET'!I2043)</f>
        <v/>
      </c>
      <c s="73" t="str">
        <f>IF('S.D.PASTE SHEET'!J2043="","",'S.D.PASTE SHEET'!J2043)</f>
        <v/>
      </c>
      <c s="72" t="str">
        <f>IF('S.D.PASTE SHEET'!K2043="","",'S.D.PASTE SHEET'!K2043)</f>
        <v/>
      </c>
      <c s="72" t="str">
        <f>IF('S.D.PASTE SHEET'!L2043="","",'S.D.PASTE SHEET'!L2043)</f>
        <v/>
      </c>
      <c s="72" t="str">
        <f>IF('S.D.PASTE SHEET'!M2043="","",'S.D.PASTE SHEET'!M2043)</f>
        <v/>
      </c>
      <c s="72" t="str">
        <f>IF('S.D.PASTE SHEET'!N2043="","",'S.D.PASTE SHEET'!N2043)</f>
        <v/>
      </c>
      <c s="72" t="str">
        <f>IF('S.D.PASTE SHEET'!O2043="","",'S.D.PASTE SHEET'!O2043)</f>
        <v/>
      </c>
      <c s="72" t="str">
        <f>IF('S.D.PASTE SHEET'!P2043="","",'S.D.PASTE SHEET'!P2043)</f>
        <v/>
      </c>
      <c s="72" t="str">
        <f>IF('S.D.PASTE SHEET'!Q2043="","",'S.D.PASTE SHEET'!Q2043)</f>
        <v/>
      </c>
      <c s="72" t="str">
        <f>IF('S.D.PASTE SHEET'!R2043="","",'S.D.PASTE SHEET'!R2043)</f>
        <v/>
      </c>
      <c s="72" t="str">
        <f>IF('S.D.PASTE SHEET'!S2043="","",'S.D.PASTE SHEET'!S2043)</f>
        <v/>
      </c>
      <c s="72" t="str">
        <f>IF('S.D.PASTE SHEET'!T2043="","",'S.D.PASTE SHEET'!T2043)</f>
        <v/>
      </c>
      <c s="72" t="str">
        <f>IF('S.D.PASTE SHEET'!U2043="","",'S.D.PASTE SHEET'!U2043)</f>
        <v/>
      </c>
      <c s="72" t="str">
        <f>IF('S.D.PASTE SHEET'!V2043="","",'S.D.PASTE SHEET'!V2043)</f>
        <v/>
      </c>
      <c s="72" t="str">
        <f>IF('S.D.PASTE SHEET'!W2043="","",'S.D.PASTE SHEET'!W2043)</f>
        <v/>
      </c>
      <c s="72" t="str">
        <f>IF('S.D.PASTE SHEET'!X2043="","",'S.D.PASTE SHEET'!X2043)</f>
        <v/>
      </c>
      <c s="72" t="str">
        <f>IF('S.D.PASTE SHEET'!Y2043="","",'S.D.PASTE SHEET'!Y2043)</f>
        <v/>
      </c>
      <c s="72" t="str">
        <f>IF('S.D.PASTE SHEET'!Z2043="","",'S.D.PASTE SHEET'!Z2043)</f>
        <v/>
      </c>
      <c s="72" t="str">
        <f>IF('S.D.PASTE SHEET'!AA2043="","",'S.D.PASTE SHEET'!AA2043)</f>
        <v/>
      </c>
      <c s="72" t="str">
        <f>IF('S.D.PASTE SHEET'!AB2043="","",'S.D.PASTE SHEET'!AB2043)</f>
        <v/>
      </c>
      <c s="72" t="str">
        <f>IF('S.D.PASTE SHEET'!AC2043="","",'S.D.PASTE SHEET'!AC2043)</f>
        <v/>
      </c>
      <c s="72" t="str">
        <f>IF('S.D.PASTE SHEET'!AD2043="","",'S.D.PASTE SHEET'!AD2043)</f>
        <v/>
      </c>
      <c s="74"/>
      <c s="70" t="str">
        <f>IF(AK2043="","",IF(AK2043&gt;0,COUNT($AG$2:AG2043),""))</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IF(BC2043="","",IF(BC2043&gt;0,COUNT($AY$2:AY2043),""))</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4" spans="1:157" ht="15.75" customHeight="1">
      <c r="A2044" s="72" t="str">
        <f>IF('S.D.PASTE SHEET'!A2044="","",'S.D.PASTE SHEET'!A2044)</f>
        <v/>
      </c>
      <c s="72" t="str">
        <f>IF('S.D.PASTE SHEET'!B2044="","",'S.D.PASTE SHEET'!B2044)</f>
        <v/>
      </c>
      <c s="72" t="str">
        <f>IF('S.D.PASTE SHEET'!C2044="","",'S.D.PASTE SHEET'!C2044)</f>
        <v/>
      </c>
      <c s="73" t="str">
        <f>IF('S.D.PASTE SHEET'!D2044="","",'S.D.PASTE SHEET'!D2044)</f>
        <v/>
      </c>
      <c s="72" t="str">
        <f>IF('S.D.PASTE SHEET'!E2044="","",UPPER('S.D.PASTE SHEET'!E2044))</f>
        <v/>
      </c>
      <c s="72" t="str">
        <f>IF('S.D.PASTE SHEET'!F2044="","",'S.D.PASTE SHEET'!F2044)</f>
        <v/>
      </c>
      <c s="72" t="str">
        <f>IF('S.D.PASTE SHEET'!G2044="","",UPPER('S.D.PASTE SHEET'!G2044))</f>
        <v/>
      </c>
      <c s="72" t="str">
        <f>IF('S.D.PASTE SHEET'!H2044="","",UPPER('S.D.PASTE SHEET'!H2044))</f>
        <v/>
      </c>
      <c s="72" t="str">
        <f>IF('S.D.PASTE SHEET'!I2044="","",'S.D.PASTE SHEET'!I2044)</f>
        <v/>
      </c>
      <c s="73" t="str">
        <f>IF('S.D.PASTE SHEET'!J2044="","",'S.D.PASTE SHEET'!J2044)</f>
        <v/>
      </c>
      <c s="72" t="str">
        <f>IF('S.D.PASTE SHEET'!K2044="","",'S.D.PASTE SHEET'!K2044)</f>
        <v/>
      </c>
      <c s="72" t="str">
        <f>IF('S.D.PASTE SHEET'!L2044="","",'S.D.PASTE SHEET'!L2044)</f>
        <v/>
      </c>
      <c s="72" t="str">
        <f>IF('S.D.PASTE SHEET'!M2044="","",'S.D.PASTE SHEET'!M2044)</f>
        <v/>
      </c>
      <c s="72" t="str">
        <f>IF('S.D.PASTE SHEET'!N2044="","",'S.D.PASTE SHEET'!N2044)</f>
        <v/>
      </c>
      <c s="72" t="str">
        <f>IF('S.D.PASTE SHEET'!O2044="","",'S.D.PASTE SHEET'!O2044)</f>
        <v/>
      </c>
      <c s="72" t="str">
        <f>IF('S.D.PASTE SHEET'!P2044="","",'S.D.PASTE SHEET'!P2044)</f>
        <v/>
      </c>
      <c s="72" t="str">
        <f>IF('S.D.PASTE SHEET'!Q2044="","",'S.D.PASTE SHEET'!Q2044)</f>
        <v/>
      </c>
      <c s="72" t="str">
        <f>IF('S.D.PASTE SHEET'!R2044="","",'S.D.PASTE SHEET'!R2044)</f>
        <v/>
      </c>
      <c s="72" t="str">
        <f>IF('S.D.PASTE SHEET'!S2044="","",'S.D.PASTE SHEET'!S2044)</f>
        <v/>
      </c>
      <c s="72" t="str">
        <f>IF('S.D.PASTE SHEET'!T2044="","",'S.D.PASTE SHEET'!T2044)</f>
        <v/>
      </c>
      <c s="72" t="str">
        <f>IF('S.D.PASTE SHEET'!U2044="","",'S.D.PASTE SHEET'!U2044)</f>
        <v/>
      </c>
      <c s="72" t="str">
        <f>IF('S.D.PASTE SHEET'!V2044="","",'S.D.PASTE SHEET'!V2044)</f>
        <v/>
      </c>
      <c s="72" t="str">
        <f>IF('S.D.PASTE SHEET'!W2044="","",'S.D.PASTE SHEET'!W2044)</f>
        <v/>
      </c>
      <c s="72" t="str">
        <f>IF('S.D.PASTE SHEET'!X2044="","",'S.D.PASTE SHEET'!X2044)</f>
        <v/>
      </c>
      <c s="72" t="str">
        <f>IF('S.D.PASTE SHEET'!Y2044="","",'S.D.PASTE SHEET'!Y2044)</f>
        <v/>
      </c>
      <c s="72" t="str">
        <f>IF('S.D.PASTE SHEET'!Z2044="","",'S.D.PASTE SHEET'!Z2044)</f>
        <v/>
      </c>
      <c s="72" t="str">
        <f>IF('S.D.PASTE SHEET'!AA2044="","",'S.D.PASTE SHEET'!AA2044)</f>
        <v/>
      </c>
      <c s="72" t="str">
        <f>IF('S.D.PASTE SHEET'!AB2044="","",'S.D.PASTE SHEET'!AB2044)</f>
        <v/>
      </c>
      <c s="72" t="str">
        <f>IF('S.D.PASTE SHEET'!AC2044="","",'S.D.PASTE SHEET'!AC2044)</f>
        <v/>
      </c>
      <c s="72" t="str">
        <f>IF('S.D.PASTE SHEET'!AD2044="","",'S.D.PASTE SHEET'!AD2044)</f>
        <v/>
      </c>
      <c s="74"/>
      <c s="70" t="str">
        <f>IF(AK2044="","",IF(AK2044&gt;0,COUNT($AG$2:AG2044),""))</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IF(BC2044="","",IF(BC2044&gt;0,COUNT($AY$2:AY2044),""))</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5" spans="1:157" ht="15.75" customHeight="1">
      <c r="A2045" s="72" t="str">
        <f>IF('S.D.PASTE SHEET'!A2045="","",'S.D.PASTE SHEET'!A2045)</f>
        <v/>
      </c>
      <c s="72" t="str">
        <f>IF('S.D.PASTE SHEET'!B2045="","",'S.D.PASTE SHEET'!B2045)</f>
        <v/>
      </c>
      <c s="72" t="str">
        <f>IF('S.D.PASTE SHEET'!C2045="","",'S.D.PASTE SHEET'!C2045)</f>
        <v/>
      </c>
      <c s="73" t="str">
        <f>IF('S.D.PASTE SHEET'!D2045="","",'S.D.PASTE SHEET'!D2045)</f>
        <v/>
      </c>
      <c s="72" t="str">
        <f>IF('S.D.PASTE SHEET'!E2045="","",UPPER('S.D.PASTE SHEET'!E2045))</f>
        <v/>
      </c>
      <c s="72" t="str">
        <f>IF('S.D.PASTE SHEET'!F2045="","",'S.D.PASTE SHEET'!F2045)</f>
        <v/>
      </c>
      <c s="72" t="str">
        <f>IF('S.D.PASTE SHEET'!G2045="","",UPPER('S.D.PASTE SHEET'!G2045))</f>
        <v/>
      </c>
      <c s="72" t="str">
        <f>IF('S.D.PASTE SHEET'!H2045="","",UPPER('S.D.PASTE SHEET'!H2045))</f>
        <v/>
      </c>
      <c s="72" t="str">
        <f>IF('S.D.PASTE SHEET'!I2045="","",'S.D.PASTE SHEET'!I2045)</f>
        <v/>
      </c>
      <c s="73" t="str">
        <f>IF('S.D.PASTE SHEET'!J2045="","",'S.D.PASTE SHEET'!J2045)</f>
        <v/>
      </c>
      <c s="72" t="str">
        <f>IF('S.D.PASTE SHEET'!K2045="","",'S.D.PASTE SHEET'!K2045)</f>
        <v/>
      </c>
      <c s="72" t="str">
        <f>IF('S.D.PASTE SHEET'!L2045="","",'S.D.PASTE SHEET'!L2045)</f>
        <v/>
      </c>
      <c s="72" t="str">
        <f>IF('S.D.PASTE SHEET'!M2045="","",'S.D.PASTE SHEET'!M2045)</f>
        <v/>
      </c>
      <c s="72" t="str">
        <f>IF('S.D.PASTE SHEET'!N2045="","",'S.D.PASTE SHEET'!N2045)</f>
        <v/>
      </c>
      <c s="72" t="str">
        <f>IF('S.D.PASTE SHEET'!O2045="","",'S.D.PASTE SHEET'!O2045)</f>
        <v/>
      </c>
      <c s="72" t="str">
        <f>IF('S.D.PASTE SHEET'!P2045="","",'S.D.PASTE SHEET'!P2045)</f>
        <v/>
      </c>
      <c s="72" t="str">
        <f>IF('S.D.PASTE SHEET'!Q2045="","",'S.D.PASTE SHEET'!Q2045)</f>
        <v/>
      </c>
      <c s="72" t="str">
        <f>IF('S.D.PASTE SHEET'!R2045="","",'S.D.PASTE SHEET'!R2045)</f>
        <v/>
      </c>
      <c s="72" t="str">
        <f>IF('S.D.PASTE SHEET'!S2045="","",'S.D.PASTE SHEET'!S2045)</f>
        <v/>
      </c>
      <c s="72" t="str">
        <f>IF('S.D.PASTE SHEET'!T2045="","",'S.D.PASTE SHEET'!T2045)</f>
        <v/>
      </c>
      <c s="72" t="str">
        <f>IF('S.D.PASTE SHEET'!U2045="","",'S.D.PASTE SHEET'!U2045)</f>
        <v/>
      </c>
      <c s="72" t="str">
        <f>IF('S.D.PASTE SHEET'!V2045="","",'S.D.PASTE SHEET'!V2045)</f>
        <v/>
      </c>
      <c s="72" t="str">
        <f>IF('S.D.PASTE SHEET'!W2045="","",'S.D.PASTE SHEET'!W2045)</f>
        <v/>
      </c>
      <c s="72" t="str">
        <f>IF('S.D.PASTE SHEET'!X2045="","",'S.D.PASTE SHEET'!X2045)</f>
        <v/>
      </c>
      <c s="72" t="str">
        <f>IF('S.D.PASTE SHEET'!Y2045="","",'S.D.PASTE SHEET'!Y2045)</f>
        <v/>
      </c>
      <c s="72" t="str">
        <f>IF('S.D.PASTE SHEET'!Z2045="","",'S.D.PASTE SHEET'!Z2045)</f>
        <v/>
      </c>
      <c s="72" t="str">
        <f>IF('S.D.PASTE SHEET'!AA2045="","",'S.D.PASTE SHEET'!AA2045)</f>
        <v/>
      </c>
      <c s="72" t="str">
        <f>IF('S.D.PASTE SHEET'!AB2045="","",'S.D.PASTE SHEET'!AB2045)</f>
        <v/>
      </c>
      <c s="72" t="str">
        <f>IF('S.D.PASTE SHEET'!AC2045="","",'S.D.PASTE SHEET'!AC2045)</f>
        <v/>
      </c>
      <c s="72" t="str">
        <f>IF('S.D.PASTE SHEET'!AD2045="","",'S.D.PASTE SHEET'!AD2045)</f>
        <v/>
      </c>
      <c s="74"/>
      <c s="70" t="str">
        <f>IF(AK2045="","",IF(AK2045&gt;0,COUNT($AG$2:AG2045),""))</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IF(BC2045="","",IF(BC2045&gt;0,COUNT($AY$2:AY2045),""))</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6" spans="1:157" ht="15.75" customHeight="1">
      <c r="A2046" s="72" t="str">
        <f>IF('S.D.PASTE SHEET'!A2046="","",'S.D.PASTE SHEET'!A2046)</f>
        <v/>
      </c>
      <c s="72" t="str">
        <f>IF('S.D.PASTE SHEET'!B2046="","",'S.D.PASTE SHEET'!B2046)</f>
        <v/>
      </c>
      <c s="72" t="str">
        <f>IF('S.D.PASTE SHEET'!C2046="","",'S.D.PASTE SHEET'!C2046)</f>
        <v/>
      </c>
      <c s="73" t="str">
        <f>IF('S.D.PASTE SHEET'!D2046="","",'S.D.PASTE SHEET'!D2046)</f>
        <v/>
      </c>
      <c s="72" t="str">
        <f>IF('S.D.PASTE SHEET'!E2046="","",UPPER('S.D.PASTE SHEET'!E2046))</f>
        <v/>
      </c>
      <c s="72" t="str">
        <f>IF('S.D.PASTE SHEET'!F2046="","",'S.D.PASTE SHEET'!F2046)</f>
        <v/>
      </c>
      <c s="72" t="str">
        <f>IF('S.D.PASTE SHEET'!G2046="","",UPPER('S.D.PASTE SHEET'!G2046))</f>
        <v/>
      </c>
      <c s="72" t="str">
        <f>IF('S.D.PASTE SHEET'!H2046="","",UPPER('S.D.PASTE SHEET'!H2046))</f>
        <v/>
      </c>
      <c s="72" t="str">
        <f>IF('S.D.PASTE SHEET'!I2046="","",'S.D.PASTE SHEET'!I2046)</f>
        <v/>
      </c>
      <c s="73" t="str">
        <f>IF('S.D.PASTE SHEET'!J2046="","",'S.D.PASTE SHEET'!J2046)</f>
        <v/>
      </c>
      <c s="72" t="str">
        <f>IF('S.D.PASTE SHEET'!K2046="","",'S.D.PASTE SHEET'!K2046)</f>
        <v/>
      </c>
      <c s="72" t="str">
        <f>IF('S.D.PASTE SHEET'!L2046="","",'S.D.PASTE SHEET'!L2046)</f>
        <v/>
      </c>
      <c s="72" t="str">
        <f>IF('S.D.PASTE SHEET'!M2046="","",'S.D.PASTE SHEET'!M2046)</f>
        <v/>
      </c>
      <c s="72" t="str">
        <f>IF('S.D.PASTE SHEET'!N2046="","",'S.D.PASTE SHEET'!N2046)</f>
        <v/>
      </c>
      <c s="72" t="str">
        <f>IF('S.D.PASTE SHEET'!O2046="","",'S.D.PASTE SHEET'!O2046)</f>
        <v/>
      </c>
      <c s="72" t="str">
        <f>IF('S.D.PASTE SHEET'!P2046="","",'S.D.PASTE SHEET'!P2046)</f>
        <v/>
      </c>
      <c s="72" t="str">
        <f>IF('S.D.PASTE SHEET'!Q2046="","",'S.D.PASTE SHEET'!Q2046)</f>
        <v/>
      </c>
      <c s="72" t="str">
        <f>IF('S.D.PASTE SHEET'!R2046="","",'S.D.PASTE SHEET'!R2046)</f>
        <v/>
      </c>
      <c s="72" t="str">
        <f>IF('S.D.PASTE SHEET'!S2046="","",'S.D.PASTE SHEET'!S2046)</f>
        <v/>
      </c>
      <c s="72" t="str">
        <f>IF('S.D.PASTE SHEET'!T2046="","",'S.D.PASTE SHEET'!T2046)</f>
        <v/>
      </c>
      <c s="72" t="str">
        <f>IF('S.D.PASTE SHEET'!U2046="","",'S.D.PASTE SHEET'!U2046)</f>
        <v/>
      </c>
      <c s="72" t="str">
        <f>IF('S.D.PASTE SHEET'!V2046="","",'S.D.PASTE SHEET'!V2046)</f>
        <v/>
      </c>
      <c s="72" t="str">
        <f>IF('S.D.PASTE SHEET'!W2046="","",'S.D.PASTE SHEET'!W2046)</f>
        <v/>
      </c>
      <c s="72" t="str">
        <f>IF('S.D.PASTE SHEET'!X2046="","",'S.D.PASTE SHEET'!X2046)</f>
        <v/>
      </c>
      <c s="72" t="str">
        <f>IF('S.D.PASTE SHEET'!Y2046="","",'S.D.PASTE SHEET'!Y2046)</f>
        <v/>
      </c>
      <c s="72" t="str">
        <f>IF('S.D.PASTE SHEET'!Z2046="","",'S.D.PASTE SHEET'!Z2046)</f>
        <v/>
      </c>
      <c s="72" t="str">
        <f>IF('S.D.PASTE SHEET'!AA2046="","",'S.D.PASTE SHEET'!AA2046)</f>
        <v/>
      </c>
      <c s="72" t="str">
        <f>IF('S.D.PASTE SHEET'!AB2046="","",'S.D.PASTE SHEET'!AB2046)</f>
        <v/>
      </c>
      <c s="72" t="str">
        <f>IF('S.D.PASTE SHEET'!AC2046="","",'S.D.PASTE SHEET'!AC2046)</f>
        <v/>
      </c>
      <c s="72" t="str">
        <f>IF('S.D.PASTE SHEET'!AD2046="","",'S.D.PASTE SHEET'!AD2046)</f>
        <v/>
      </c>
      <c s="74"/>
      <c s="70" t="str">
        <f>IF(AK2046="","",IF(AK2046&gt;0,COUNT($AG$2:AG2046),""))</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IF(BC2046="","",IF(BC2046&gt;0,COUNT($AY$2:AY2046),""))</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7" spans="1:157" ht="15.75" customHeight="1">
      <c r="A2047" s="72" t="str">
        <f>IF('S.D.PASTE SHEET'!A2047="","",'S.D.PASTE SHEET'!A2047)</f>
        <v/>
      </c>
      <c s="72" t="str">
        <f>IF('S.D.PASTE SHEET'!B2047="","",'S.D.PASTE SHEET'!B2047)</f>
        <v/>
      </c>
      <c s="72" t="str">
        <f>IF('S.D.PASTE SHEET'!C2047="","",'S.D.PASTE SHEET'!C2047)</f>
        <v/>
      </c>
      <c s="73" t="str">
        <f>IF('S.D.PASTE SHEET'!D2047="","",'S.D.PASTE SHEET'!D2047)</f>
        <v/>
      </c>
      <c s="72" t="str">
        <f>IF('S.D.PASTE SHEET'!E2047="","",UPPER('S.D.PASTE SHEET'!E2047))</f>
        <v/>
      </c>
      <c s="72" t="str">
        <f>IF('S.D.PASTE SHEET'!F2047="","",'S.D.PASTE SHEET'!F2047)</f>
        <v/>
      </c>
      <c s="72" t="str">
        <f>IF('S.D.PASTE SHEET'!G2047="","",UPPER('S.D.PASTE SHEET'!G2047))</f>
        <v/>
      </c>
      <c s="72" t="str">
        <f>IF('S.D.PASTE SHEET'!H2047="","",UPPER('S.D.PASTE SHEET'!H2047))</f>
        <v/>
      </c>
      <c s="72" t="str">
        <f>IF('S.D.PASTE SHEET'!I2047="","",'S.D.PASTE SHEET'!I2047)</f>
        <v/>
      </c>
      <c s="73" t="str">
        <f>IF('S.D.PASTE SHEET'!J2047="","",'S.D.PASTE SHEET'!J2047)</f>
        <v/>
      </c>
      <c s="72" t="str">
        <f>IF('S.D.PASTE SHEET'!K2047="","",'S.D.PASTE SHEET'!K2047)</f>
        <v/>
      </c>
      <c s="72" t="str">
        <f>IF('S.D.PASTE SHEET'!L2047="","",'S.D.PASTE SHEET'!L2047)</f>
        <v/>
      </c>
      <c s="72" t="str">
        <f>IF('S.D.PASTE SHEET'!M2047="","",'S.D.PASTE SHEET'!M2047)</f>
        <v/>
      </c>
      <c s="72" t="str">
        <f>IF('S.D.PASTE SHEET'!N2047="","",'S.D.PASTE SHEET'!N2047)</f>
        <v/>
      </c>
      <c s="72" t="str">
        <f>IF('S.D.PASTE SHEET'!O2047="","",'S.D.PASTE SHEET'!O2047)</f>
        <v/>
      </c>
      <c s="72" t="str">
        <f>IF('S.D.PASTE SHEET'!P2047="","",'S.D.PASTE SHEET'!P2047)</f>
        <v/>
      </c>
      <c s="72" t="str">
        <f>IF('S.D.PASTE SHEET'!Q2047="","",'S.D.PASTE SHEET'!Q2047)</f>
        <v/>
      </c>
      <c s="72" t="str">
        <f>IF('S.D.PASTE SHEET'!R2047="","",'S.D.PASTE SHEET'!R2047)</f>
        <v/>
      </c>
      <c s="72" t="str">
        <f>IF('S.D.PASTE SHEET'!S2047="","",'S.D.PASTE SHEET'!S2047)</f>
        <v/>
      </c>
      <c s="72" t="str">
        <f>IF('S.D.PASTE SHEET'!T2047="","",'S.D.PASTE SHEET'!T2047)</f>
        <v/>
      </c>
      <c s="72" t="str">
        <f>IF('S.D.PASTE SHEET'!U2047="","",'S.D.PASTE SHEET'!U2047)</f>
        <v/>
      </c>
      <c s="72" t="str">
        <f>IF('S.D.PASTE SHEET'!V2047="","",'S.D.PASTE SHEET'!V2047)</f>
        <v/>
      </c>
      <c s="72" t="str">
        <f>IF('S.D.PASTE SHEET'!W2047="","",'S.D.PASTE SHEET'!W2047)</f>
        <v/>
      </c>
      <c s="72" t="str">
        <f>IF('S.D.PASTE SHEET'!X2047="","",'S.D.PASTE SHEET'!X2047)</f>
        <v/>
      </c>
      <c s="72" t="str">
        <f>IF('S.D.PASTE SHEET'!Y2047="","",'S.D.PASTE SHEET'!Y2047)</f>
        <v/>
      </c>
      <c s="72" t="str">
        <f>IF('S.D.PASTE SHEET'!Z2047="","",'S.D.PASTE SHEET'!Z2047)</f>
        <v/>
      </c>
      <c s="72" t="str">
        <f>IF('S.D.PASTE SHEET'!AA2047="","",'S.D.PASTE SHEET'!AA2047)</f>
        <v/>
      </c>
      <c s="72" t="str">
        <f>IF('S.D.PASTE SHEET'!AB2047="","",'S.D.PASTE SHEET'!AB2047)</f>
        <v/>
      </c>
      <c s="72" t="str">
        <f>IF('S.D.PASTE SHEET'!AC2047="","",'S.D.PASTE SHEET'!AC2047)</f>
        <v/>
      </c>
      <c s="72" t="str">
        <f>IF('S.D.PASTE SHEET'!AD2047="","",'S.D.PASTE SHEET'!AD2047)</f>
        <v/>
      </c>
      <c s="74"/>
      <c s="70" t="str">
        <f>IF(AK2047="","",IF(AK2047&gt;0,COUNT($AG$2:AG2047),""))</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IF(BC2047="","",IF(BC2047&gt;0,COUNT($AY$2:AY2047),""))</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8" spans="1:157" ht="15.75" customHeight="1">
      <c r="A2048" s="72" t="str">
        <f>IF('S.D.PASTE SHEET'!A2048="","",'S.D.PASTE SHEET'!A2048)</f>
        <v/>
      </c>
      <c s="72" t="str">
        <f>IF('S.D.PASTE SHEET'!B2048="","",'S.D.PASTE SHEET'!B2048)</f>
        <v/>
      </c>
      <c s="72" t="str">
        <f>IF('S.D.PASTE SHEET'!C2048="","",'S.D.PASTE SHEET'!C2048)</f>
        <v/>
      </c>
      <c s="73" t="str">
        <f>IF('S.D.PASTE SHEET'!D2048="","",'S.D.PASTE SHEET'!D2048)</f>
        <v/>
      </c>
      <c s="72" t="str">
        <f>IF('S.D.PASTE SHEET'!E2048="","",UPPER('S.D.PASTE SHEET'!E2048))</f>
        <v/>
      </c>
      <c s="72" t="str">
        <f>IF('S.D.PASTE SHEET'!F2048="","",'S.D.PASTE SHEET'!F2048)</f>
        <v/>
      </c>
      <c s="72" t="str">
        <f>IF('S.D.PASTE SHEET'!G2048="","",UPPER('S.D.PASTE SHEET'!G2048))</f>
        <v/>
      </c>
      <c s="72" t="str">
        <f>IF('S.D.PASTE SHEET'!H2048="","",UPPER('S.D.PASTE SHEET'!H2048))</f>
        <v/>
      </c>
      <c s="72" t="str">
        <f>IF('S.D.PASTE SHEET'!I2048="","",'S.D.PASTE SHEET'!I2048)</f>
        <v/>
      </c>
      <c s="73" t="str">
        <f>IF('S.D.PASTE SHEET'!J2048="","",'S.D.PASTE SHEET'!J2048)</f>
        <v/>
      </c>
      <c s="72" t="str">
        <f>IF('S.D.PASTE SHEET'!K2048="","",'S.D.PASTE SHEET'!K2048)</f>
        <v/>
      </c>
      <c s="72" t="str">
        <f>IF('S.D.PASTE SHEET'!L2048="","",'S.D.PASTE SHEET'!L2048)</f>
        <v/>
      </c>
      <c s="72" t="str">
        <f>IF('S.D.PASTE SHEET'!M2048="","",'S.D.PASTE SHEET'!M2048)</f>
        <v/>
      </c>
      <c s="72" t="str">
        <f>IF('S.D.PASTE SHEET'!N2048="","",'S.D.PASTE SHEET'!N2048)</f>
        <v/>
      </c>
      <c s="72" t="str">
        <f>IF('S.D.PASTE SHEET'!O2048="","",'S.D.PASTE SHEET'!O2048)</f>
        <v/>
      </c>
      <c s="72" t="str">
        <f>IF('S.D.PASTE SHEET'!P2048="","",'S.D.PASTE SHEET'!P2048)</f>
        <v/>
      </c>
      <c s="72" t="str">
        <f>IF('S.D.PASTE SHEET'!Q2048="","",'S.D.PASTE SHEET'!Q2048)</f>
        <v/>
      </c>
      <c s="72" t="str">
        <f>IF('S.D.PASTE SHEET'!R2048="","",'S.D.PASTE SHEET'!R2048)</f>
        <v/>
      </c>
      <c s="72" t="str">
        <f>IF('S.D.PASTE SHEET'!S2048="","",'S.D.PASTE SHEET'!S2048)</f>
        <v/>
      </c>
      <c s="72" t="str">
        <f>IF('S.D.PASTE SHEET'!T2048="","",'S.D.PASTE SHEET'!T2048)</f>
        <v/>
      </c>
      <c s="72" t="str">
        <f>IF('S.D.PASTE SHEET'!U2048="","",'S.D.PASTE SHEET'!U2048)</f>
        <v/>
      </c>
      <c s="72" t="str">
        <f>IF('S.D.PASTE SHEET'!V2048="","",'S.D.PASTE SHEET'!V2048)</f>
        <v/>
      </c>
      <c s="72" t="str">
        <f>IF('S.D.PASTE SHEET'!W2048="","",'S.D.PASTE SHEET'!W2048)</f>
        <v/>
      </c>
      <c s="72" t="str">
        <f>IF('S.D.PASTE SHEET'!X2048="","",'S.D.PASTE SHEET'!X2048)</f>
        <v/>
      </c>
      <c s="72" t="str">
        <f>IF('S.D.PASTE SHEET'!Y2048="","",'S.D.PASTE SHEET'!Y2048)</f>
        <v/>
      </c>
      <c s="72" t="str">
        <f>IF('S.D.PASTE SHEET'!Z2048="","",'S.D.PASTE SHEET'!Z2048)</f>
        <v/>
      </c>
      <c s="72" t="str">
        <f>IF('S.D.PASTE SHEET'!AA2048="","",'S.D.PASTE SHEET'!AA2048)</f>
        <v/>
      </c>
      <c s="72" t="str">
        <f>IF('S.D.PASTE SHEET'!AB2048="","",'S.D.PASTE SHEET'!AB2048)</f>
        <v/>
      </c>
      <c s="72" t="str">
        <f>IF('S.D.PASTE SHEET'!AC2048="","",'S.D.PASTE SHEET'!AC2048)</f>
        <v/>
      </c>
      <c s="72" t="str">
        <f>IF('S.D.PASTE SHEET'!AD2048="","",'S.D.PASTE SHEET'!AD2048)</f>
        <v/>
      </c>
      <c s="74"/>
      <c s="70" t="str">
        <f>IF(AK2048="","",IF(AK2048&gt;0,COUNT($AG$2:AG2048),""))</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IF(BC2048="","",IF(BC2048&gt;0,COUNT($AY$2:AY2048),""))</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49" spans="1:157" ht="15.75" customHeight="1">
      <c r="A2049" s="72" t="str">
        <f>IF('S.D.PASTE SHEET'!A2049="","",'S.D.PASTE SHEET'!A2049)</f>
        <v/>
      </c>
      <c s="72" t="str">
        <f>IF('S.D.PASTE SHEET'!B2049="","",'S.D.PASTE SHEET'!B2049)</f>
        <v/>
      </c>
      <c s="72" t="str">
        <f>IF('S.D.PASTE SHEET'!C2049="","",'S.D.PASTE SHEET'!C2049)</f>
        <v/>
      </c>
      <c s="73" t="str">
        <f>IF('S.D.PASTE SHEET'!D2049="","",'S.D.PASTE SHEET'!D2049)</f>
        <v/>
      </c>
      <c s="72" t="str">
        <f>IF('S.D.PASTE SHEET'!E2049="","",UPPER('S.D.PASTE SHEET'!E2049))</f>
        <v/>
      </c>
      <c s="72" t="str">
        <f>IF('S.D.PASTE SHEET'!F2049="","",'S.D.PASTE SHEET'!F2049)</f>
        <v/>
      </c>
      <c s="72" t="str">
        <f>IF('S.D.PASTE SHEET'!G2049="","",UPPER('S.D.PASTE SHEET'!G2049))</f>
        <v/>
      </c>
      <c s="72" t="str">
        <f>IF('S.D.PASTE SHEET'!H2049="","",UPPER('S.D.PASTE SHEET'!H2049))</f>
        <v/>
      </c>
      <c s="72" t="str">
        <f>IF('S.D.PASTE SHEET'!I2049="","",'S.D.PASTE SHEET'!I2049)</f>
        <v/>
      </c>
      <c s="73" t="str">
        <f>IF('S.D.PASTE SHEET'!J2049="","",'S.D.PASTE SHEET'!J2049)</f>
        <v/>
      </c>
      <c s="72" t="str">
        <f>IF('S.D.PASTE SHEET'!K2049="","",'S.D.PASTE SHEET'!K2049)</f>
        <v/>
      </c>
      <c s="72" t="str">
        <f>IF('S.D.PASTE SHEET'!L2049="","",'S.D.PASTE SHEET'!L2049)</f>
        <v/>
      </c>
      <c s="72" t="str">
        <f>IF('S.D.PASTE SHEET'!M2049="","",'S.D.PASTE SHEET'!M2049)</f>
        <v/>
      </c>
      <c s="72" t="str">
        <f>IF('S.D.PASTE SHEET'!N2049="","",'S.D.PASTE SHEET'!N2049)</f>
        <v/>
      </c>
      <c s="72" t="str">
        <f>IF('S.D.PASTE SHEET'!O2049="","",'S.D.PASTE SHEET'!O2049)</f>
        <v/>
      </c>
      <c s="72" t="str">
        <f>IF('S.D.PASTE SHEET'!P2049="","",'S.D.PASTE SHEET'!P2049)</f>
        <v/>
      </c>
      <c s="72" t="str">
        <f>IF('S.D.PASTE SHEET'!Q2049="","",'S.D.PASTE SHEET'!Q2049)</f>
        <v/>
      </c>
      <c s="72" t="str">
        <f>IF('S.D.PASTE SHEET'!R2049="","",'S.D.PASTE SHEET'!R2049)</f>
        <v/>
      </c>
      <c s="72" t="str">
        <f>IF('S.D.PASTE SHEET'!S2049="","",'S.D.PASTE SHEET'!S2049)</f>
        <v/>
      </c>
      <c s="72" t="str">
        <f>IF('S.D.PASTE SHEET'!T2049="","",'S.D.PASTE SHEET'!T2049)</f>
        <v/>
      </c>
      <c s="72" t="str">
        <f>IF('S.D.PASTE SHEET'!U2049="","",'S.D.PASTE SHEET'!U2049)</f>
        <v/>
      </c>
      <c s="72" t="str">
        <f>IF('S.D.PASTE SHEET'!V2049="","",'S.D.PASTE SHEET'!V2049)</f>
        <v/>
      </c>
      <c s="72" t="str">
        <f>IF('S.D.PASTE SHEET'!W2049="","",'S.D.PASTE SHEET'!W2049)</f>
        <v/>
      </c>
      <c s="72" t="str">
        <f>IF('S.D.PASTE SHEET'!X2049="","",'S.D.PASTE SHEET'!X2049)</f>
        <v/>
      </c>
      <c s="72" t="str">
        <f>IF('S.D.PASTE SHEET'!Y2049="","",'S.D.PASTE SHEET'!Y2049)</f>
        <v/>
      </c>
      <c s="72" t="str">
        <f>IF('S.D.PASTE SHEET'!Z2049="","",'S.D.PASTE SHEET'!Z2049)</f>
        <v/>
      </c>
      <c s="72" t="str">
        <f>IF('S.D.PASTE SHEET'!AA2049="","",'S.D.PASTE SHEET'!AA2049)</f>
        <v/>
      </c>
      <c s="72" t="str">
        <f>IF('S.D.PASTE SHEET'!AB2049="","",'S.D.PASTE SHEET'!AB2049)</f>
        <v/>
      </c>
      <c s="72" t="str">
        <f>IF('S.D.PASTE SHEET'!AC2049="","",'S.D.PASTE SHEET'!AC2049)</f>
        <v/>
      </c>
      <c s="72" t="str">
        <f>IF('S.D.PASTE SHEET'!AD2049="","",'S.D.PASTE SHEET'!AD2049)</f>
        <v/>
      </c>
      <c s="74"/>
      <c s="70" t="str">
        <f>IF(AK2049="","",IF(AK2049&gt;0,COUNT($AG$2:AG2049),""))</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IF(BC2049="","",IF(BC2049&gt;0,COUNT($AY$2:AY2049),""))</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0" spans="1:157" ht="15.75" customHeight="1">
      <c r="A2050" s="72" t="str">
        <f>IF('S.D.PASTE SHEET'!A2050="","",'S.D.PASTE SHEET'!A2050)</f>
        <v/>
      </c>
      <c s="72" t="str">
        <f>IF('S.D.PASTE SHEET'!B2050="","",'S.D.PASTE SHEET'!B2050)</f>
        <v/>
      </c>
      <c s="72" t="str">
        <f>IF('S.D.PASTE SHEET'!C2050="","",'S.D.PASTE SHEET'!C2050)</f>
        <v/>
      </c>
      <c s="73" t="str">
        <f>IF('S.D.PASTE SHEET'!D2050="","",'S.D.PASTE SHEET'!D2050)</f>
        <v/>
      </c>
      <c s="72" t="str">
        <f>IF('S.D.PASTE SHEET'!E2050="","",UPPER('S.D.PASTE SHEET'!E2050))</f>
        <v/>
      </c>
      <c s="72" t="str">
        <f>IF('S.D.PASTE SHEET'!F2050="","",'S.D.PASTE SHEET'!F2050)</f>
        <v/>
      </c>
      <c s="72" t="str">
        <f>IF('S.D.PASTE SHEET'!G2050="","",UPPER('S.D.PASTE SHEET'!G2050))</f>
        <v/>
      </c>
      <c s="72" t="str">
        <f>IF('S.D.PASTE SHEET'!H2050="","",UPPER('S.D.PASTE SHEET'!H2050))</f>
        <v/>
      </c>
      <c s="72" t="str">
        <f>IF('S.D.PASTE SHEET'!I2050="","",'S.D.PASTE SHEET'!I2050)</f>
        <v/>
      </c>
      <c s="73" t="str">
        <f>IF('S.D.PASTE SHEET'!J2050="","",'S.D.PASTE SHEET'!J2050)</f>
        <v/>
      </c>
      <c s="72" t="str">
        <f>IF('S.D.PASTE SHEET'!K2050="","",'S.D.PASTE SHEET'!K2050)</f>
        <v/>
      </c>
      <c s="72" t="str">
        <f>IF('S.D.PASTE SHEET'!L2050="","",'S.D.PASTE SHEET'!L2050)</f>
        <v/>
      </c>
      <c s="72" t="str">
        <f>IF('S.D.PASTE SHEET'!M2050="","",'S.D.PASTE SHEET'!M2050)</f>
        <v/>
      </c>
      <c s="72" t="str">
        <f>IF('S.D.PASTE SHEET'!N2050="","",'S.D.PASTE SHEET'!N2050)</f>
        <v/>
      </c>
      <c s="72" t="str">
        <f>IF('S.D.PASTE SHEET'!O2050="","",'S.D.PASTE SHEET'!O2050)</f>
        <v/>
      </c>
      <c s="72" t="str">
        <f>IF('S.D.PASTE SHEET'!P2050="","",'S.D.PASTE SHEET'!P2050)</f>
        <v/>
      </c>
      <c s="72" t="str">
        <f>IF('S.D.PASTE SHEET'!Q2050="","",'S.D.PASTE SHEET'!Q2050)</f>
        <v/>
      </c>
      <c s="72" t="str">
        <f>IF('S.D.PASTE SHEET'!R2050="","",'S.D.PASTE SHEET'!R2050)</f>
        <v/>
      </c>
      <c s="72" t="str">
        <f>IF('S.D.PASTE SHEET'!S2050="","",'S.D.PASTE SHEET'!S2050)</f>
        <v/>
      </c>
      <c s="72" t="str">
        <f>IF('S.D.PASTE SHEET'!T2050="","",'S.D.PASTE SHEET'!T2050)</f>
        <v/>
      </c>
      <c s="72" t="str">
        <f>IF('S.D.PASTE SHEET'!U2050="","",'S.D.PASTE SHEET'!U2050)</f>
        <v/>
      </c>
      <c s="72" t="str">
        <f>IF('S.D.PASTE SHEET'!V2050="","",'S.D.PASTE SHEET'!V2050)</f>
        <v/>
      </c>
      <c s="72" t="str">
        <f>IF('S.D.PASTE SHEET'!W2050="","",'S.D.PASTE SHEET'!W2050)</f>
        <v/>
      </c>
      <c s="72" t="str">
        <f>IF('S.D.PASTE SHEET'!X2050="","",'S.D.PASTE SHEET'!X2050)</f>
        <v/>
      </c>
      <c s="72" t="str">
        <f>IF('S.D.PASTE SHEET'!Y2050="","",'S.D.PASTE SHEET'!Y2050)</f>
        <v/>
      </c>
      <c s="72" t="str">
        <f>IF('S.D.PASTE SHEET'!Z2050="","",'S.D.PASTE SHEET'!Z2050)</f>
        <v/>
      </c>
      <c s="72" t="str">
        <f>IF('S.D.PASTE SHEET'!AA2050="","",'S.D.PASTE SHEET'!AA2050)</f>
        <v/>
      </c>
      <c s="72" t="str">
        <f>IF('S.D.PASTE SHEET'!AB2050="","",'S.D.PASTE SHEET'!AB2050)</f>
        <v/>
      </c>
      <c s="72" t="str">
        <f>IF('S.D.PASTE SHEET'!AC2050="","",'S.D.PASTE SHEET'!AC2050)</f>
        <v/>
      </c>
      <c s="72" t="str">
        <f>IF('S.D.PASTE SHEET'!AD2050="","",'S.D.PASTE SHEET'!AD2050)</f>
        <v/>
      </c>
      <c s="74"/>
      <c s="70" t="str">
        <f>IF(AK2050="","",IF(AK2050&gt;0,COUNT($AG$2:AG2050),""))</f>
        <v/>
      </c>
      <c s="75" t="str">
        <f t="shared" si="993"/>
        <v/>
      </c>
      <c s="75" t="str">
        <f t="shared" si="994"/>
        <v/>
      </c>
      <c s="75" t="str">
        <f t="shared" si="995"/>
        <v/>
      </c>
      <c s="73" t="str">
        <f t="shared" si="996"/>
        <v/>
      </c>
      <c s="75" t="str">
        <f t="shared" si="997"/>
        <v/>
      </c>
      <c s="75" t="str">
        <f t="shared" si="998"/>
        <v/>
      </c>
      <c s="75" t="str">
        <f t="shared" si="999"/>
        <v/>
      </c>
      <c s="75" t="str">
        <f t="shared" si="1000"/>
        <v/>
      </c>
      <c s="75" t="str">
        <f t="shared" si="1001"/>
        <v/>
      </c>
      <c s="73" t="str">
        <f t="shared" si="1002"/>
        <v/>
      </c>
      <c s="75" t="str">
        <f t="shared" si="1003"/>
        <v/>
      </c>
      <c s="75" t="str">
        <f t="shared" si="1004"/>
        <v/>
      </c>
      <c s="75" t="str">
        <f t="shared" si="1005"/>
        <v/>
      </c>
      <c s="75" t="str">
        <f t="shared" si="1006"/>
        <v/>
      </c>
      <c s="75" t="str">
        <f t="shared" si="1007"/>
        <v/>
      </c>
      <c s="75" t="str">
        <f t="shared" si="1008"/>
        <v/>
      </c>
      <c s="70"/>
      <c s="70" t="str">
        <f>IF(BC2050="","",IF(BC2050&gt;0,COUNT($AY$2:AY2050),""))</f>
        <v/>
      </c>
      <c s="76" t="str">
        <f t="shared" si="1009"/>
        <v/>
      </c>
      <c s="76" t="str">
        <f t="shared" si="1010"/>
        <v/>
      </c>
      <c s="76" t="str">
        <f t="shared" si="1011"/>
        <v/>
      </c>
      <c s="73" t="str">
        <f t="shared" si="1012"/>
        <v/>
      </c>
      <c s="76" t="str">
        <f t="shared" si="1013"/>
        <v/>
      </c>
      <c s="76" t="str">
        <f t="shared" si="1014"/>
        <v/>
      </c>
      <c s="76" t="str">
        <f t="shared" si="1015"/>
        <v/>
      </c>
      <c s="76" t="str">
        <f t="shared" si="1016"/>
        <v/>
      </c>
      <c s="76" t="str">
        <f t="shared" si="1017"/>
        <v/>
      </c>
      <c s="73" t="str">
        <f t="shared" si="1018"/>
        <v/>
      </c>
      <c s="76" t="str">
        <f t="shared" si="1019"/>
        <v/>
      </c>
      <c s="76" t="str">
        <f t="shared" si="1020"/>
        <v/>
      </c>
      <c s="76" t="str">
        <f t="shared" si="1021"/>
        <v/>
      </c>
      <c s="76" t="str">
        <f t="shared" si="1022"/>
        <v/>
      </c>
      <c s="76" t="str">
        <f t="shared" si="1023"/>
        <v/>
      </c>
      <c s="76" t="str">
        <f t="shared" si="102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1" spans="1:157" ht="15.75" customHeight="1">
      <c r="A2051" s="72" t="str">
        <f>IF('S.D.PASTE SHEET'!A2051="","",'S.D.PASTE SHEET'!A2051)</f>
        <v/>
      </c>
      <c s="72" t="str">
        <f>IF('S.D.PASTE SHEET'!B2051="","",'S.D.PASTE SHEET'!B2051)</f>
        <v/>
      </c>
      <c s="72" t="str">
        <f>IF('S.D.PASTE SHEET'!C2051="","",'S.D.PASTE SHEET'!C2051)</f>
        <v/>
      </c>
      <c s="73" t="str">
        <f>IF('S.D.PASTE SHEET'!D2051="","",'S.D.PASTE SHEET'!D2051)</f>
        <v/>
      </c>
      <c s="72" t="str">
        <f>IF('S.D.PASTE SHEET'!E2051="","",UPPER('S.D.PASTE SHEET'!E2051))</f>
        <v/>
      </c>
      <c s="72" t="str">
        <f>IF('S.D.PASTE SHEET'!F2051="","",'S.D.PASTE SHEET'!F2051)</f>
        <v/>
      </c>
      <c s="72" t="str">
        <f>IF('S.D.PASTE SHEET'!G2051="","",UPPER('S.D.PASTE SHEET'!G2051))</f>
        <v/>
      </c>
      <c s="72" t="str">
        <f>IF('S.D.PASTE SHEET'!H2051="","",UPPER('S.D.PASTE SHEET'!H2051))</f>
        <v/>
      </c>
      <c s="72" t="str">
        <f>IF('S.D.PASTE SHEET'!I2051="","",'S.D.PASTE SHEET'!I2051)</f>
        <v/>
      </c>
      <c s="73" t="str">
        <f>IF('S.D.PASTE SHEET'!J2051="","",'S.D.PASTE SHEET'!J2051)</f>
        <v/>
      </c>
      <c s="72" t="str">
        <f>IF('S.D.PASTE SHEET'!K2051="","",'S.D.PASTE SHEET'!K2051)</f>
        <v/>
      </c>
      <c s="72" t="str">
        <f>IF('S.D.PASTE SHEET'!L2051="","",'S.D.PASTE SHEET'!L2051)</f>
        <v/>
      </c>
      <c s="72" t="str">
        <f>IF('S.D.PASTE SHEET'!M2051="","",'S.D.PASTE SHEET'!M2051)</f>
        <v/>
      </c>
      <c s="72" t="str">
        <f>IF('S.D.PASTE SHEET'!N2051="","",'S.D.PASTE SHEET'!N2051)</f>
        <v/>
      </c>
      <c s="72" t="str">
        <f>IF('S.D.PASTE SHEET'!O2051="","",'S.D.PASTE SHEET'!O2051)</f>
        <v/>
      </c>
      <c s="72" t="str">
        <f>IF('S.D.PASTE SHEET'!P2051="","",'S.D.PASTE SHEET'!P2051)</f>
        <v/>
      </c>
      <c s="72" t="str">
        <f>IF('S.D.PASTE SHEET'!Q2051="","",'S.D.PASTE SHEET'!Q2051)</f>
        <v/>
      </c>
      <c s="72" t="str">
        <f>IF('S.D.PASTE SHEET'!R2051="","",'S.D.PASTE SHEET'!R2051)</f>
        <v/>
      </c>
      <c s="72" t="str">
        <f>IF('S.D.PASTE SHEET'!S2051="","",'S.D.PASTE SHEET'!S2051)</f>
        <v/>
      </c>
      <c s="72" t="str">
        <f>IF('S.D.PASTE SHEET'!T2051="","",'S.D.PASTE SHEET'!T2051)</f>
        <v/>
      </c>
      <c s="72" t="str">
        <f>IF('S.D.PASTE SHEET'!U2051="","",'S.D.PASTE SHEET'!U2051)</f>
        <v/>
      </c>
      <c s="72" t="str">
        <f>IF('S.D.PASTE SHEET'!V2051="","",'S.D.PASTE SHEET'!V2051)</f>
        <v/>
      </c>
      <c s="72" t="str">
        <f>IF('S.D.PASTE SHEET'!W2051="","",'S.D.PASTE SHEET'!W2051)</f>
        <v/>
      </c>
      <c s="72" t="str">
        <f>IF('S.D.PASTE SHEET'!X2051="","",'S.D.PASTE SHEET'!X2051)</f>
        <v/>
      </c>
      <c s="72" t="str">
        <f>IF('S.D.PASTE SHEET'!Y2051="","",'S.D.PASTE SHEET'!Y2051)</f>
        <v/>
      </c>
      <c s="72" t="str">
        <f>IF('S.D.PASTE SHEET'!Z2051="","",'S.D.PASTE SHEET'!Z2051)</f>
        <v/>
      </c>
      <c s="72" t="str">
        <f>IF('S.D.PASTE SHEET'!AA2051="","",'S.D.PASTE SHEET'!AA2051)</f>
        <v/>
      </c>
      <c s="72" t="str">
        <f>IF('S.D.PASTE SHEET'!AB2051="","",'S.D.PASTE SHEET'!AB2051)</f>
        <v/>
      </c>
      <c s="72" t="str">
        <f>IF('S.D.PASTE SHEET'!AC2051="","",'S.D.PASTE SHEET'!AC2051)</f>
        <v/>
      </c>
      <c s="72" t="str">
        <f>IF('S.D.PASTE SHEET'!AD2051="","",'S.D.PASTE SHEET'!AD2051)</f>
        <v/>
      </c>
      <c s="74"/>
      <c s="70" t="str">
        <f>IF(AK2051="","",IF(AK2051&gt;0,COUNT($AG$2:AG2051),""))</f>
        <v/>
      </c>
      <c s="75" t="str">
        <f t="shared" si="1025" ref="AG2051:AG2114">IF(AND($AJ$1=12,$A2051=12),$A2051,"")</f>
        <v/>
      </c>
      <c s="75" t="str">
        <f t="shared" si="1026" ref="AH2051:AH2114">IF(AND($AJ$1=12,$A2051=12),$B2051,"")</f>
        <v/>
      </c>
      <c s="75" t="str">
        <f t="shared" si="1027" ref="AI2051:AI2114">IF(AND($AJ$1=12,$A2051=12),C2051,"")</f>
        <v/>
      </c>
      <c s="73" t="str">
        <f t="shared" si="1028" ref="AJ2051:AJ2114">IF(AND($AJ$1=12,$A2051=12),$D2051,"")</f>
        <v/>
      </c>
      <c s="75" t="str">
        <f t="shared" si="1029" ref="AK2051:AK2114">IF(AND($AJ$1=12,$A2051=12),$E2051,"")</f>
        <v/>
      </c>
      <c s="75" t="str">
        <f t="shared" si="1030" ref="AL2051:AL2114">IF(AND($AJ$1=12,$A2051=12),$F2051,"")</f>
        <v/>
      </c>
      <c s="75" t="str">
        <f t="shared" si="1031" ref="AM2051:AM2114">IF(AND($AJ$1=12,$A2051=12),$G2051,"")</f>
        <v/>
      </c>
      <c s="75" t="str">
        <f t="shared" si="1032" ref="AN2051:AN2114">IF(AND($AJ$1=12,$A2051=12),$H2051,"")</f>
        <v/>
      </c>
      <c s="75" t="str">
        <f t="shared" si="1033" ref="AO2051:AO2114">IF(AND($AJ$1=12,$A2051=12),$I2051,"")</f>
        <v/>
      </c>
      <c s="73" t="str">
        <f t="shared" si="1034" ref="AP2051:AP2114">IF(AND($AJ$1=12,$A2051=12),$J2051,"")</f>
        <v/>
      </c>
      <c s="75" t="str">
        <f t="shared" si="1035" ref="AQ2051:AQ2114">IF(AND($AJ$1=12,$A2051=12),$K2051,"")</f>
        <v/>
      </c>
      <c s="75" t="str">
        <f t="shared" si="1036" ref="AR2051:AR2114">IF(AND($AJ$1=12,$A2051=12),$L2051,"")</f>
        <v/>
      </c>
      <c s="75" t="str">
        <f t="shared" si="1037" ref="AS2051:AS2114">IF(AND($AJ$1=12,$A2051=12),$M2051,"")</f>
        <v/>
      </c>
      <c s="75" t="str">
        <f t="shared" si="1038" ref="AT2051:AT2114">IF(AND($AJ$1=12,$A2051=12),$N2051,"")</f>
        <v/>
      </c>
      <c s="75" t="str">
        <f t="shared" si="1039" ref="AU2051:AU2114">IF(AND($AJ$1=12,$A2051=12),$O2051,"")</f>
        <v/>
      </c>
      <c s="75" t="str">
        <f t="shared" si="1040" ref="AV2051:AV2114">IF(AND($AJ$1=12,$A2051=12),$P2051,"")</f>
        <v/>
      </c>
      <c s="70"/>
      <c s="70" t="str">
        <f>IF(BC2051="","",IF(BC2051&gt;0,COUNT($AY$2:AY2051),""))</f>
        <v/>
      </c>
      <c s="76" t="str">
        <f t="shared" si="1041" ref="AY2051:AY2114">IF(AND($BB$1=12,$A2051=12,$BC$1=$B2051),$A2051,"")</f>
        <v/>
      </c>
      <c s="76" t="str">
        <f t="shared" si="1042" ref="AZ2051:AZ2114">IF(AND($BB$1=12,$A2051=12,$BC$1=$B2051),$B2051,"")</f>
        <v/>
      </c>
      <c s="76" t="str">
        <f t="shared" si="1043" ref="BA2051:BA2114">IF(AND($BB$1=12,$A2051=12,$BC$1=$B2051),$C2051,"")</f>
        <v/>
      </c>
      <c s="73" t="str">
        <f t="shared" si="1044" ref="BB2051:BB2114">IF(AND($BB$1=12,$A2051=12,$BC$1=$B2051),$D2051,"")</f>
        <v/>
      </c>
      <c s="76" t="str">
        <f t="shared" si="1045" ref="BC2051:BC2114">IF(AND($BB$1=12,$A2051=12,$BC$1=$B2051),$E2051,"")</f>
        <v/>
      </c>
      <c s="76" t="str">
        <f t="shared" si="1046" ref="BD2051:BD2114">IF(AND($BB$1=12,$A2051=12,$BC$1=$B2051),$F2051,"")</f>
        <v/>
      </c>
      <c s="76" t="str">
        <f t="shared" si="1047" ref="BE2051:BE2114">IF(AND($BB$1=12,$A2051=12,$BC$1=$B2051),$G2051,"")</f>
        <v/>
      </c>
      <c s="76" t="str">
        <f t="shared" si="1048" ref="BF2051:BF2114">IF(AND($BB$1=12,$A2051=12,$BC$1=$B2051),$H2051,"")</f>
        <v/>
      </c>
      <c s="76" t="str">
        <f t="shared" si="1049" ref="BG2051:BG2114">IF(AND($BB$1=12,$A2051=12,$BC$1=$B2051),$I2051,"")</f>
        <v/>
      </c>
      <c s="73" t="str">
        <f t="shared" si="1050" ref="BH2051:BH2114">IF(AND($BB$1=12,$A2051=12,$BC$1=$B2051),$J2051,"")</f>
        <v/>
      </c>
      <c s="76" t="str">
        <f t="shared" si="1051" ref="BI2051:BI2114">IF(AND($BB$1=12,$A2051=12,$BC$1=$B2051),$K2051,"")</f>
        <v/>
      </c>
      <c s="76" t="str">
        <f t="shared" si="1052" ref="BJ2051:BJ2114">IF(AND($BB$1=12,$A2051=12,$BC$1=$B2051),$L2051,"")</f>
        <v/>
      </c>
      <c s="76" t="str">
        <f t="shared" si="1053" ref="BK2051:BK2114">IF(AND($BB$1=12,$A2051=12,$BC$1=$B2051),$M2051,"")</f>
        <v/>
      </c>
      <c s="76" t="str">
        <f t="shared" si="1054" ref="BL2051:BL2114">IF(AND($BB$1=12,$A2051=12,$BC$1=$B2051),$N2051,"")</f>
        <v/>
      </c>
      <c s="76" t="str">
        <f t="shared" si="1055" ref="BM2051:BM2114">IF(AND($BB$1=12,$A2051=12,$BC$1=$B2051),$O2051,"")</f>
        <v/>
      </c>
      <c s="76" t="str">
        <f t="shared" si="1056" ref="BN2051:BN2114">IF(AND($BB$1=12,$A2051=12,$BC$1=$B2051),$P2051,"")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2" spans="1:157" ht="15.75" customHeight="1">
      <c r="A2052" s="72" t="str">
        <f>IF('S.D.PASTE SHEET'!A2052="","",'S.D.PASTE SHEET'!A2052)</f>
        <v/>
      </c>
      <c s="72" t="str">
        <f>IF('S.D.PASTE SHEET'!B2052="","",'S.D.PASTE SHEET'!B2052)</f>
        <v/>
      </c>
      <c s="72" t="str">
        <f>IF('S.D.PASTE SHEET'!C2052="","",'S.D.PASTE SHEET'!C2052)</f>
        <v/>
      </c>
      <c s="73" t="str">
        <f>IF('S.D.PASTE SHEET'!D2052="","",'S.D.PASTE SHEET'!D2052)</f>
        <v/>
      </c>
      <c s="72" t="str">
        <f>IF('S.D.PASTE SHEET'!E2052="","",UPPER('S.D.PASTE SHEET'!E2052))</f>
        <v/>
      </c>
      <c s="72" t="str">
        <f>IF('S.D.PASTE SHEET'!F2052="","",'S.D.PASTE SHEET'!F2052)</f>
        <v/>
      </c>
      <c s="72" t="str">
        <f>IF('S.D.PASTE SHEET'!G2052="","",UPPER('S.D.PASTE SHEET'!G2052))</f>
        <v/>
      </c>
      <c s="72" t="str">
        <f>IF('S.D.PASTE SHEET'!H2052="","",UPPER('S.D.PASTE SHEET'!H2052))</f>
        <v/>
      </c>
      <c s="72" t="str">
        <f>IF('S.D.PASTE SHEET'!I2052="","",'S.D.PASTE SHEET'!I2052)</f>
        <v/>
      </c>
      <c s="73" t="str">
        <f>IF('S.D.PASTE SHEET'!J2052="","",'S.D.PASTE SHEET'!J2052)</f>
        <v/>
      </c>
      <c s="72" t="str">
        <f>IF('S.D.PASTE SHEET'!K2052="","",'S.D.PASTE SHEET'!K2052)</f>
        <v/>
      </c>
      <c s="72" t="str">
        <f>IF('S.D.PASTE SHEET'!L2052="","",'S.D.PASTE SHEET'!L2052)</f>
        <v/>
      </c>
      <c s="72" t="str">
        <f>IF('S.D.PASTE SHEET'!M2052="","",'S.D.PASTE SHEET'!M2052)</f>
        <v/>
      </c>
      <c s="72" t="str">
        <f>IF('S.D.PASTE SHEET'!N2052="","",'S.D.PASTE SHEET'!N2052)</f>
        <v/>
      </c>
      <c s="72" t="str">
        <f>IF('S.D.PASTE SHEET'!O2052="","",'S.D.PASTE SHEET'!O2052)</f>
        <v/>
      </c>
      <c s="72" t="str">
        <f>IF('S.D.PASTE SHEET'!P2052="","",'S.D.PASTE SHEET'!P2052)</f>
        <v/>
      </c>
      <c s="72" t="str">
        <f>IF('S.D.PASTE SHEET'!Q2052="","",'S.D.PASTE SHEET'!Q2052)</f>
        <v/>
      </c>
      <c s="72" t="str">
        <f>IF('S.D.PASTE SHEET'!R2052="","",'S.D.PASTE SHEET'!R2052)</f>
        <v/>
      </c>
      <c s="72" t="str">
        <f>IF('S.D.PASTE SHEET'!S2052="","",'S.D.PASTE SHEET'!S2052)</f>
        <v/>
      </c>
      <c s="72" t="str">
        <f>IF('S.D.PASTE SHEET'!T2052="","",'S.D.PASTE SHEET'!T2052)</f>
        <v/>
      </c>
      <c s="72" t="str">
        <f>IF('S.D.PASTE SHEET'!U2052="","",'S.D.PASTE SHEET'!U2052)</f>
        <v/>
      </c>
      <c s="72" t="str">
        <f>IF('S.D.PASTE SHEET'!V2052="","",'S.D.PASTE SHEET'!V2052)</f>
        <v/>
      </c>
      <c s="72" t="str">
        <f>IF('S.D.PASTE SHEET'!W2052="","",'S.D.PASTE SHEET'!W2052)</f>
        <v/>
      </c>
      <c s="72" t="str">
        <f>IF('S.D.PASTE SHEET'!X2052="","",'S.D.PASTE SHEET'!X2052)</f>
        <v/>
      </c>
      <c s="72" t="str">
        <f>IF('S.D.PASTE SHEET'!Y2052="","",'S.D.PASTE SHEET'!Y2052)</f>
        <v/>
      </c>
      <c s="72" t="str">
        <f>IF('S.D.PASTE SHEET'!Z2052="","",'S.D.PASTE SHEET'!Z2052)</f>
        <v/>
      </c>
      <c s="72" t="str">
        <f>IF('S.D.PASTE SHEET'!AA2052="","",'S.D.PASTE SHEET'!AA2052)</f>
        <v/>
      </c>
      <c s="72" t="str">
        <f>IF('S.D.PASTE SHEET'!AB2052="","",'S.D.PASTE SHEET'!AB2052)</f>
        <v/>
      </c>
      <c s="72" t="str">
        <f>IF('S.D.PASTE SHEET'!AC2052="","",'S.D.PASTE SHEET'!AC2052)</f>
        <v/>
      </c>
      <c s="72" t="str">
        <f>IF('S.D.PASTE SHEET'!AD2052="","",'S.D.PASTE SHEET'!AD2052)</f>
        <v/>
      </c>
      <c s="74"/>
      <c s="70" t="str">
        <f>IF(AK2052="","",IF(AK2052&gt;0,COUNT($AG$2:AG2052),""))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IF(BC2052="","",IF(BC2052&gt;0,COUNT($AY$2:AY2052),""))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3" spans="1:157" ht="15.75" customHeight="1">
      <c r="A2053" s="72" t="str">
        <f>IF('S.D.PASTE SHEET'!A2053="","",'S.D.PASTE SHEET'!A2053)</f>
        <v/>
      </c>
      <c s="72" t="str">
        <f>IF('S.D.PASTE SHEET'!B2053="","",'S.D.PASTE SHEET'!B2053)</f>
        <v/>
      </c>
      <c s="72" t="str">
        <f>IF('S.D.PASTE SHEET'!C2053="","",'S.D.PASTE SHEET'!C2053)</f>
        <v/>
      </c>
      <c s="73" t="str">
        <f>IF('S.D.PASTE SHEET'!D2053="","",'S.D.PASTE SHEET'!D2053)</f>
        <v/>
      </c>
      <c s="72" t="str">
        <f>IF('S.D.PASTE SHEET'!E2053="","",UPPER('S.D.PASTE SHEET'!E2053))</f>
        <v/>
      </c>
      <c s="72" t="str">
        <f>IF('S.D.PASTE SHEET'!F2053="","",'S.D.PASTE SHEET'!F2053)</f>
        <v/>
      </c>
      <c s="72" t="str">
        <f>IF('S.D.PASTE SHEET'!G2053="","",UPPER('S.D.PASTE SHEET'!G2053))</f>
        <v/>
      </c>
      <c s="72" t="str">
        <f>IF('S.D.PASTE SHEET'!H2053="","",UPPER('S.D.PASTE SHEET'!H2053))</f>
        <v/>
      </c>
      <c s="72" t="str">
        <f>IF('S.D.PASTE SHEET'!I2053="","",'S.D.PASTE SHEET'!I2053)</f>
        <v/>
      </c>
      <c s="73" t="str">
        <f>IF('S.D.PASTE SHEET'!J2053="","",'S.D.PASTE SHEET'!J2053)</f>
        <v/>
      </c>
      <c s="72" t="str">
        <f>IF('S.D.PASTE SHEET'!K2053="","",'S.D.PASTE SHEET'!K2053)</f>
        <v/>
      </c>
      <c s="72" t="str">
        <f>IF('S.D.PASTE SHEET'!L2053="","",'S.D.PASTE SHEET'!L2053)</f>
        <v/>
      </c>
      <c s="72" t="str">
        <f>IF('S.D.PASTE SHEET'!M2053="","",'S.D.PASTE SHEET'!M2053)</f>
        <v/>
      </c>
      <c s="72" t="str">
        <f>IF('S.D.PASTE SHEET'!N2053="","",'S.D.PASTE SHEET'!N2053)</f>
        <v/>
      </c>
      <c s="72" t="str">
        <f>IF('S.D.PASTE SHEET'!O2053="","",'S.D.PASTE SHEET'!O2053)</f>
        <v/>
      </c>
      <c s="72" t="str">
        <f>IF('S.D.PASTE SHEET'!P2053="","",'S.D.PASTE SHEET'!P2053)</f>
        <v/>
      </c>
      <c s="72" t="str">
        <f>IF('S.D.PASTE SHEET'!Q2053="","",'S.D.PASTE SHEET'!Q2053)</f>
        <v/>
      </c>
      <c s="72" t="str">
        <f>IF('S.D.PASTE SHEET'!R2053="","",'S.D.PASTE SHEET'!R2053)</f>
        <v/>
      </c>
      <c s="72" t="str">
        <f>IF('S.D.PASTE SHEET'!S2053="","",'S.D.PASTE SHEET'!S2053)</f>
        <v/>
      </c>
      <c s="72" t="str">
        <f>IF('S.D.PASTE SHEET'!T2053="","",'S.D.PASTE SHEET'!T2053)</f>
        <v/>
      </c>
      <c s="72" t="str">
        <f>IF('S.D.PASTE SHEET'!U2053="","",'S.D.PASTE SHEET'!U2053)</f>
        <v/>
      </c>
      <c s="72" t="str">
        <f>IF('S.D.PASTE SHEET'!V2053="","",'S.D.PASTE SHEET'!V2053)</f>
        <v/>
      </c>
      <c s="72" t="str">
        <f>IF('S.D.PASTE SHEET'!W2053="","",'S.D.PASTE SHEET'!W2053)</f>
        <v/>
      </c>
      <c s="72" t="str">
        <f>IF('S.D.PASTE SHEET'!X2053="","",'S.D.PASTE SHEET'!X2053)</f>
        <v/>
      </c>
      <c s="72" t="str">
        <f>IF('S.D.PASTE SHEET'!Y2053="","",'S.D.PASTE SHEET'!Y2053)</f>
        <v/>
      </c>
      <c s="72" t="str">
        <f>IF('S.D.PASTE SHEET'!Z2053="","",'S.D.PASTE SHEET'!Z2053)</f>
        <v/>
      </c>
      <c s="72" t="str">
        <f>IF('S.D.PASTE SHEET'!AA2053="","",'S.D.PASTE SHEET'!AA2053)</f>
        <v/>
      </c>
      <c s="72" t="str">
        <f>IF('S.D.PASTE SHEET'!AB2053="","",'S.D.PASTE SHEET'!AB2053)</f>
        <v/>
      </c>
      <c s="72" t="str">
        <f>IF('S.D.PASTE SHEET'!AC2053="","",'S.D.PASTE SHEET'!AC2053)</f>
        <v/>
      </c>
      <c s="72" t="str">
        <f>IF('S.D.PASTE SHEET'!AD2053="","",'S.D.PASTE SHEET'!AD2053)</f>
        <v/>
      </c>
      <c s="74"/>
      <c s="70" t="str">
        <f>IF(AK2053="","",IF(AK2053&gt;0,COUNT($AG$2:AG2053),""))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IF(BC2053="","",IF(BC2053&gt;0,COUNT($AY$2:AY2053),""))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4" spans="1:157" ht="15.75" customHeight="1">
      <c r="A2054" s="72" t="str">
        <f>IF('S.D.PASTE SHEET'!A2054="","",'S.D.PASTE SHEET'!A2054)</f>
        <v/>
      </c>
      <c s="72" t="str">
        <f>IF('S.D.PASTE SHEET'!B2054="","",'S.D.PASTE SHEET'!B2054)</f>
        <v/>
      </c>
      <c s="72" t="str">
        <f>IF('S.D.PASTE SHEET'!C2054="","",'S.D.PASTE SHEET'!C2054)</f>
        <v/>
      </c>
      <c s="73" t="str">
        <f>IF('S.D.PASTE SHEET'!D2054="","",'S.D.PASTE SHEET'!D2054)</f>
        <v/>
      </c>
      <c s="72" t="str">
        <f>IF('S.D.PASTE SHEET'!E2054="","",UPPER('S.D.PASTE SHEET'!E2054))</f>
        <v/>
      </c>
      <c s="72" t="str">
        <f>IF('S.D.PASTE SHEET'!F2054="","",'S.D.PASTE SHEET'!F2054)</f>
        <v/>
      </c>
      <c s="72" t="str">
        <f>IF('S.D.PASTE SHEET'!G2054="","",UPPER('S.D.PASTE SHEET'!G2054))</f>
        <v/>
      </c>
      <c s="72" t="str">
        <f>IF('S.D.PASTE SHEET'!H2054="","",UPPER('S.D.PASTE SHEET'!H2054))</f>
        <v/>
      </c>
      <c s="72" t="str">
        <f>IF('S.D.PASTE SHEET'!I2054="","",'S.D.PASTE SHEET'!I2054)</f>
        <v/>
      </c>
      <c s="73" t="str">
        <f>IF('S.D.PASTE SHEET'!J2054="","",'S.D.PASTE SHEET'!J2054)</f>
        <v/>
      </c>
      <c s="72" t="str">
        <f>IF('S.D.PASTE SHEET'!K2054="","",'S.D.PASTE SHEET'!K2054)</f>
        <v/>
      </c>
      <c s="72" t="str">
        <f>IF('S.D.PASTE SHEET'!L2054="","",'S.D.PASTE SHEET'!L2054)</f>
        <v/>
      </c>
      <c s="72" t="str">
        <f>IF('S.D.PASTE SHEET'!M2054="","",'S.D.PASTE SHEET'!M2054)</f>
        <v/>
      </c>
      <c s="72" t="str">
        <f>IF('S.D.PASTE SHEET'!N2054="","",'S.D.PASTE SHEET'!N2054)</f>
        <v/>
      </c>
      <c s="72" t="str">
        <f>IF('S.D.PASTE SHEET'!O2054="","",'S.D.PASTE SHEET'!O2054)</f>
        <v/>
      </c>
      <c s="72" t="str">
        <f>IF('S.D.PASTE SHEET'!P2054="","",'S.D.PASTE SHEET'!P2054)</f>
        <v/>
      </c>
      <c s="72" t="str">
        <f>IF('S.D.PASTE SHEET'!Q2054="","",'S.D.PASTE SHEET'!Q2054)</f>
        <v/>
      </c>
      <c s="72" t="str">
        <f>IF('S.D.PASTE SHEET'!R2054="","",'S.D.PASTE SHEET'!R2054)</f>
        <v/>
      </c>
      <c s="72" t="str">
        <f>IF('S.D.PASTE SHEET'!S2054="","",'S.D.PASTE SHEET'!S2054)</f>
        <v/>
      </c>
      <c s="72" t="str">
        <f>IF('S.D.PASTE SHEET'!T2054="","",'S.D.PASTE SHEET'!T2054)</f>
        <v/>
      </c>
      <c s="72" t="str">
        <f>IF('S.D.PASTE SHEET'!U2054="","",'S.D.PASTE SHEET'!U2054)</f>
        <v/>
      </c>
      <c s="72" t="str">
        <f>IF('S.D.PASTE SHEET'!V2054="","",'S.D.PASTE SHEET'!V2054)</f>
        <v/>
      </c>
      <c s="72" t="str">
        <f>IF('S.D.PASTE SHEET'!W2054="","",'S.D.PASTE SHEET'!W2054)</f>
        <v/>
      </c>
      <c s="72" t="str">
        <f>IF('S.D.PASTE SHEET'!X2054="","",'S.D.PASTE SHEET'!X2054)</f>
        <v/>
      </c>
      <c s="72" t="str">
        <f>IF('S.D.PASTE SHEET'!Y2054="","",'S.D.PASTE SHEET'!Y2054)</f>
        <v/>
      </c>
      <c s="72" t="str">
        <f>IF('S.D.PASTE SHEET'!Z2054="","",'S.D.PASTE SHEET'!Z2054)</f>
        <v/>
      </c>
      <c s="72" t="str">
        <f>IF('S.D.PASTE SHEET'!AA2054="","",'S.D.PASTE SHEET'!AA2054)</f>
        <v/>
      </c>
      <c s="72" t="str">
        <f>IF('S.D.PASTE SHEET'!AB2054="","",'S.D.PASTE SHEET'!AB2054)</f>
        <v/>
      </c>
      <c s="72" t="str">
        <f>IF('S.D.PASTE SHEET'!AC2054="","",'S.D.PASTE SHEET'!AC2054)</f>
        <v/>
      </c>
      <c s="72" t="str">
        <f>IF('S.D.PASTE SHEET'!AD2054="","",'S.D.PASTE SHEET'!AD2054)</f>
        <v/>
      </c>
      <c s="74"/>
      <c s="70" t="str">
        <f>IF(AK2054="","",IF(AK2054&gt;0,COUNT($AG$2:AG2054),""))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IF(BC2054="","",IF(BC2054&gt;0,COUNT($AY$2:AY2054),""))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5" spans="1:157" ht="15.75" customHeight="1">
      <c r="A2055" s="72" t="str">
        <f>IF('S.D.PASTE SHEET'!A2055="","",'S.D.PASTE SHEET'!A2055)</f>
        <v/>
      </c>
      <c s="72" t="str">
        <f>IF('S.D.PASTE SHEET'!B2055="","",'S.D.PASTE SHEET'!B2055)</f>
        <v/>
      </c>
      <c s="72" t="str">
        <f>IF('S.D.PASTE SHEET'!C2055="","",'S.D.PASTE SHEET'!C2055)</f>
        <v/>
      </c>
      <c s="73" t="str">
        <f>IF('S.D.PASTE SHEET'!D2055="","",'S.D.PASTE SHEET'!D2055)</f>
        <v/>
      </c>
      <c s="72" t="str">
        <f>IF('S.D.PASTE SHEET'!E2055="","",UPPER('S.D.PASTE SHEET'!E2055))</f>
        <v/>
      </c>
      <c s="72" t="str">
        <f>IF('S.D.PASTE SHEET'!F2055="","",'S.D.PASTE SHEET'!F2055)</f>
        <v/>
      </c>
      <c s="72" t="str">
        <f>IF('S.D.PASTE SHEET'!G2055="","",UPPER('S.D.PASTE SHEET'!G2055))</f>
        <v/>
      </c>
      <c s="72" t="str">
        <f>IF('S.D.PASTE SHEET'!H2055="","",UPPER('S.D.PASTE SHEET'!H2055))</f>
        <v/>
      </c>
      <c s="72" t="str">
        <f>IF('S.D.PASTE SHEET'!I2055="","",'S.D.PASTE SHEET'!I2055)</f>
        <v/>
      </c>
      <c s="73" t="str">
        <f>IF('S.D.PASTE SHEET'!J2055="","",'S.D.PASTE SHEET'!J2055)</f>
        <v/>
      </c>
      <c s="72" t="str">
        <f>IF('S.D.PASTE SHEET'!K2055="","",'S.D.PASTE SHEET'!K2055)</f>
        <v/>
      </c>
      <c s="72" t="str">
        <f>IF('S.D.PASTE SHEET'!L2055="","",'S.D.PASTE SHEET'!L2055)</f>
        <v/>
      </c>
      <c s="72" t="str">
        <f>IF('S.D.PASTE SHEET'!M2055="","",'S.D.PASTE SHEET'!M2055)</f>
        <v/>
      </c>
      <c s="72" t="str">
        <f>IF('S.D.PASTE SHEET'!N2055="","",'S.D.PASTE SHEET'!N2055)</f>
        <v/>
      </c>
      <c s="72" t="str">
        <f>IF('S.D.PASTE SHEET'!O2055="","",'S.D.PASTE SHEET'!O2055)</f>
        <v/>
      </c>
      <c s="72" t="str">
        <f>IF('S.D.PASTE SHEET'!P2055="","",'S.D.PASTE SHEET'!P2055)</f>
        <v/>
      </c>
      <c s="72" t="str">
        <f>IF('S.D.PASTE SHEET'!Q2055="","",'S.D.PASTE SHEET'!Q2055)</f>
        <v/>
      </c>
      <c s="72" t="str">
        <f>IF('S.D.PASTE SHEET'!R2055="","",'S.D.PASTE SHEET'!R2055)</f>
        <v/>
      </c>
      <c s="72" t="str">
        <f>IF('S.D.PASTE SHEET'!S2055="","",'S.D.PASTE SHEET'!S2055)</f>
        <v/>
      </c>
      <c s="72" t="str">
        <f>IF('S.D.PASTE SHEET'!T2055="","",'S.D.PASTE SHEET'!T2055)</f>
        <v/>
      </c>
      <c s="72" t="str">
        <f>IF('S.D.PASTE SHEET'!U2055="","",'S.D.PASTE SHEET'!U2055)</f>
        <v/>
      </c>
      <c s="72" t="str">
        <f>IF('S.D.PASTE SHEET'!V2055="","",'S.D.PASTE SHEET'!V2055)</f>
        <v/>
      </c>
      <c s="72" t="str">
        <f>IF('S.D.PASTE SHEET'!W2055="","",'S.D.PASTE SHEET'!W2055)</f>
        <v/>
      </c>
      <c s="72" t="str">
        <f>IF('S.D.PASTE SHEET'!X2055="","",'S.D.PASTE SHEET'!X2055)</f>
        <v/>
      </c>
      <c s="72" t="str">
        <f>IF('S.D.PASTE SHEET'!Y2055="","",'S.D.PASTE SHEET'!Y2055)</f>
        <v/>
      </c>
      <c s="72" t="str">
        <f>IF('S.D.PASTE SHEET'!Z2055="","",'S.D.PASTE SHEET'!Z2055)</f>
        <v/>
      </c>
      <c s="72" t="str">
        <f>IF('S.D.PASTE SHEET'!AA2055="","",'S.D.PASTE SHEET'!AA2055)</f>
        <v/>
      </c>
      <c s="72" t="str">
        <f>IF('S.D.PASTE SHEET'!AB2055="","",'S.D.PASTE SHEET'!AB2055)</f>
        <v/>
      </c>
      <c s="72" t="str">
        <f>IF('S.D.PASTE SHEET'!AC2055="","",'S.D.PASTE SHEET'!AC2055)</f>
        <v/>
      </c>
      <c s="72" t="str">
        <f>IF('S.D.PASTE SHEET'!AD2055="","",'S.D.PASTE SHEET'!AD2055)</f>
        <v/>
      </c>
      <c s="74"/>
      <c s="70" t="str">
        <f>IF(AK2055="","",IF(AK2055&gt;0,COUNT($AG$2:AG2055),""))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IF(BC2055="","",IF(BC2055&gt;0,COUNT($AY$2:AY2055),""))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6" spans="1:157" ht="15.75" customHeight="1">
      <c r="A2056" s="72" t="str">
        <f>IF('S.D.PASTE SHEET'!A2056="","",'S.D.PASTE SHEET'!A2056)</f>
        <v/>
      </c>
      <c s="72" t="str">
        <f>IF('S.D.PASTE SHEET'!B2056="","",'S.D.PASTE SHEET'!B2056)</f>
        <v/>
      </c>
      <c s="72" t="str">
        <f>IF('S.D.PASTE SHEET'!C2056="","",'S.D.PASTE SHEET'!C2056)</f>
        <v/>
      </c>
      <c s="73" t="str">
        <f>IF('S.D.PASTE SHEET'!D2056="","",'S.D.PASTE SHEET'!D2056)</f>
        <v/>
      </c>
      <c s="72" t="str">
        <f>IF('S.D.PASTE SHEET'!E2056="","",UPPER('S.D.PASTE SHEET'!E2056))</f>
        <v/>
      </c>
      <c s="72" t="str">
        <f>IF('S.D.PASTE SHEET'!F2056="","",'S.D.PASTE SHEET'!F2056)</f>
        <v/>
      </c>
      <c s="72" t="str">
        <f>IF('S.D.PASTE SHEET'!G2056="","",UPPER('S.D.PASTE SHEET'!G2056))</f>
        <v/>
      </c>
      <c s="72" t="str">
        <f>IF('S.D.PASTE SHEET'!H2056="","",UPPER('S.D.PASTE SHEET'!H2056))</f>
        <v/>
      </c>
      <c s="72" t="str">
        <f>IF('S.D.PASTE SHEET'!I2056="","",'S.D.PASTE SHEET'!I2056)</f>
        <v/>
      </c>
      <c s="73" t="str">
        <f>IF('S.D.PASTE SHEET'!J2056="","",'S.D.PASTE SHEET'!J2056)</f>
        <v/>
      </c>
      <c s="72" t="str">
        <f>IF('S.D.PASTE SHEET'!K2056="","",'S.D.PASTE SHEET'!K2056)</f>
        <v/>
      </c>
      <c s="72" t="str">
        <f>IF('S.D.PASTE SHEET'!L2056="","",'S.D.PASTE SHEET'!L2056)</f>
        <v/>
      </c>
      <c s="72" t="str">
        <f>IF('S.D.PASTE SHEET'!M2056="","",'S.D.PASTE SHEET'!M2056)</f>
        <v/>
      </c>
      <c s="72" t="str">
        <f>IF('S.D.PASTE SHEET'!N2056="","",'S.D.PASTE SHEET'!N2056)</f>
        <v/>
      </c>
      <c s="72" t="str">
        <f>IF('S.D.PASTE SHEET'!O2056="","",'S.D.PASTE SHEET'!O2056)</f>
        <v/>
      </c>
      <c s="72" t="str">
        <f>IF('S.D.PASTE SHEET'!P2056="","",'S.D.PASTE SHEET'!P2056)</f>
        <v/>
      </c>
      <c s="72" t="str">
        <f>IF('S.D.PASTE SHEET'!Q2056="","",'S.D.PASTE SHEET'!Q2056)</f>
        <v/>
      </c>
      <c s="72" t="str">
        <f>IF('S.D.PASTE SHEET'!R2056="","",'S.D.PASTE SHEET'!R2056)</f>
        <v/>
      </c>
      <c s="72" t="str">
        <f>IF('S.D.PASTE SHEET'!S2056="","",'S.D.PASTE SHEET'!S2056)</f>
        <v/>
      </c>
      <c s="72" t="str">
        <f>IF('S.D.PASTE SHEET'!T2056="","",'S.D.PASTE SHEET'!T2056)</f>
        <v/>
      </c>
      <c s="72" t="str">
        <f>IF('S.D.PASTE SHEET'!U2056="","",'S.D.PASTE SHEET'!U2056)</f>
        <v/>
      </c>
      <c s="72" t="str">
        <f>IF('S.D.PASTE SHEET'!V2056="","",'S.D.PASTE SHEET'!V2056)</f>
        <v/>
      </c>
      <c s="72" t="str">
        <f>IF('S.D.PASTE SHEET'!W2056="","",'S.D.PASTE SHEET'!W2056)</f>
        <v/>
      </c>
      <c s="72" t="str">
        <f>IF('S.D.PASTE SHEET'!X2056="","",'S.D.PASTE SHEET'!X2056)</f>
        <v/>
      </c>
      <c s="72" t="str">
        <f>IF('S.D.PASTE SHEET'!Y2056="","",'S.D.PASTE SHEET'!Y2056)</f>
        <v/>
      </c>
      <c s="72" t="str">
        <f>IF('S.D.PASTE SHEET'!Z2056="","",'S.D.PASTE SHEET'!Z2056)</f>
        <v/>
      </c>
      <c s="72" t="str">
        <f>IF('S.D.PASTE SHEET'!AA2056="","",'S.D.PASTE SHEET'!AA2056)</f>
        <v/>
      </c>
      <c s="72" t="str">
        <f>IF('S.D.PASTE SHEET'!AB2056="","",'S.D.PASTE SHEET'!AB2056)</f>
        <v/>
      </c>
      <c s="72" t="str">
        <f>IF('S.D.PASTE SHEET'!AC2056="","",'S.D.PASTE SHEET'!AC2056)</f>
        <v/>
      </c>
      <c s="72" t="str">
        <f>IF('S.D.PASTE SHEET'!AD2056="","",'S.D.PASTE SHEET'!AD2056)</f>
        <v/>
      </c>
      <c s="74"/>
      <c s="70" t="str">
        <f>IF(AK2056="","",IF(AK2056&gt;0,COUNT($AG$2:AG2056),""))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IF(BC2056="","",IF(BC2056&gt;0,COUNT($AY$2:AY2056),""))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7" spans="1:157" ht="15.75" customHeight="1">
      <c r="A2057" s="72" t="str">
        <f>IF('S.D.PASTE SHEET'!A2057="","",'S.D.PASTE SHEET'!A2057)</f>
        <v/>
      </c>
      <c s="72" t="str">
        <f>IF('S.D.PASTE SHEET'!B2057="","",'S.D.PASTE SHEET'!B2057)</f>
        <v/>
      </c>
      <c s="72" t="str">
        <f>IF('S.D.PASTE SHEET'!C2057="","",'S.D.PASTE SHEET'!C2057)</f>
        <v/>
      </c>
      <c s="73" t="str">
        <f>IF('S.D.PASTE SHEET'!D2057="","",'S.D.PASTE SHEET'!D2057)</f>
        <v/>
      </c>
      <c s="72" t="str">
        <f>IF('S.D.PASTE SHEET'!E2057="","",UPPER('S.D.PASTE SHEET'!E2057))</f>
        <v/>
      </c>
      <c s="72" t="str">
        <f>IF('S.D.PASTE SHEET'!F2057="","",'S.D.PASTE SHEET'!F2057)</f>
        <v/>
      </c>
      <c s="72" t="str">
        <f>IF('S.D.PASTE SHEET'!G2057="","",UPPER('S.D.PASTE SHEET'!G2057))</f>
        <v/>
      </c>
      <c s="72" t="str">
        <f>IF('S.D.PASTE SHEET'!H2057="","",UPPER('S.D.PASTE SHEET'!H2057))</f>
        <v/>
      </c>
      <c s="72" t="str">
        <f>IF('S.D.PASTE SHEET'!I2057="","",'S.D.PASTE SHEET'!I2057)</f>
        <v/>
      </c>
      <c s="73" t="str">
        <f>IF('S.D.PASTE SHEET'!J2057="","",'S.D.PASTE SHEET'!J2057)</f>
        <v/>
      </c>
      <c s="72" t="str">
        <f>IF('S.D.PASTE SHEET'!K2057="","",'S.D.PASTE SHEET'!K2057)</f>
        <v/>
      </c>
      <c s="72" t="str">
        <f>IF('S.D.PASTE SHEET'!L2057="","",'S.D.PASTE SHEET'!L2057)</f>
        <v/>
      </c>
      <c s="72" t="str">
        <f>IF('S.D.PASTE SHEET'!M2057="","",'S.D.PASTE SHEET'!M2057)</f>
        <v/>
      </c>
      <c s="72" t="str">
        <f>IF('S.D.PASTE SHEET'!N2057="","",'S.D.PASTE SHEET'!N2057)</f>
        <v/>
      </c>
      <c s="72" t="str">
        <f>IF('S.D.PASTE SHEET'!O2057="","",'S.D.PASTE SHEET'!O2057)</f>
        <v/>
      </c>
      <c s="72" t="str">
        <f>IF('S.D.PASTE SHEET'!P2057="","",'S.D.PASTE SHEET'!P2057)</f>
        <v/>
      </c>
      <c s="72" t="str">
        <f>IF('S.D.PASTE SHEET'!Q2057="","",'S.D.PASTE SHEET'!Q2057)</f>
        <v/>
      </c>
      <c s="72" t="str">
        <f>IF('S.D.PASTE SHEET'!R2057="","",'S.D.PASTE SHEET'!R2057)</f>
        <v/>
      </c>
      <c s="72" t="str">
        <f>IF('S.D.PASTE SHEET'!S2057="","",'S.D.PASTE SHEET'!S2057)</f>
        <v/>
      </c>
      <c s="72" t="str">
        <f>IF('S.D.PASTE SHEET'!T2057="","",'S.D.PASTE SHEET'!T2057)</f>
        <v/>
      </c>
      <c s="72" t="str">
        <f>IF('S.D.PASTE SHEET'!U2057="","",'S.D.PASTE SHEET'!U2057)</f>
        <v/>
      </c>
      <c s="72" t="str">
        <f>IF('S.D.PASTE SHEET'!V2057="","",'S.D.PASTE SHEET'!V2057)</f>
        <v/>
      </c>
      <c s="72" t="str">
        <f>IF('S.D.PASTE SHEET'!W2057="","",'S.D.PASTE SHEET'!W2057)</f>
        <v/>
      </c>
      <c s="72" t="str">
        <f>IF('S.D.PASTE SHEET'!X2057="","",'S.D.PASTE SHEET'!X2057)</f>
        <v/>
      </c>
      <c s="72" t="str">
        <f>IF('S.D.PASTE SHEET'!Y2057="","",'S.D.PASTE SHEET'!Y2057)</f>
        <v/>
      </c>
      <c s="72" t="str">
        <f>IF('S.D.PASTE SHEET'!Z2057="","",'S.D.PASTE SHEET'!Z2057)</f>
        <v/>
      </c>
      <c s="72" t="str">
        <f>IF('S.D.PASTE SHEET'!AA2057="","",'S.D.PASTE SHEET'!AA2057)</f>
        <v/>
      </c>
      <c s="72" t="str">
        <f>IF('S.D.PASTE SHEET'!AB2057="","",'S.D.PASTE SHEET'!AB2057)</f>
        <v/>
      </c>
      <c s="72" t="str">
        <f>IF('S.D.PASTE SHEET'!AC2057="","",'S.D.PASTE SHEET'!AC2057)</f>
        <v/>
      </c>
      <c s="72" t="str">
        <f>IF('S.D.PASTE SHEET'!AD2057="","",'S.D.PASTE SHEET'!AD2057)</f>
        <v/>
      </c>
      <c s="74"/>
      <c s="70" t="str">
        <f>IF(AK2057="","",IF(AK2057&gt;0,COUNT($AG$2:AG2057),""))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IF(BC2057="","",IF(BC2057&gt;0,COUNT($AY$2:AY2057),""))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8" spans="1:157" ht="15.75" customHeight="1">
      <c r="A2058" s="72" t="str">
        <f>IF('S.D.PASTE SHEET'!A2058="","",'S.D.PASTE SHEET'!A2058)</f>
        <v/>
      </c>
      <c s="72" t="str">
        <f>IF('S.D.PASTE SHEET'!B2058="","",'S.D.PASTE SHEET'!B2058)</f>
        <v/>
      </c>
      <c s="72" t="str">
        <f>IF('S.D.PASTE SHEET'!C2058="","",'S.D.PASTE SHEET'!C2058)</f>
        <v/>
      </c>
      <c s="73" t="str">
        <f>IF('S.D.PASTE SHEET'!D2058="","",'S.D.PASTE SHEET'!D2058)</f>
        <v/>
      </c>
      <c s="72" t="str">
        <f>IF('S.D.PASTE SHEET'!E2058="","",UPPER('S.D.PASTE SHEET'!E2058))</f>
        <v/>
      </c>
      <c s="72" t="str">
        <f>IF('S.D.PASTE SHEET'!F2058="","",'S.D.PASTE SHEET'!F2058)</f>
        <v/>
      </c>
      <c s="72" t="str">
        <f>IF('S.D.PASTE SHEET'!G2058="","",UPPER('S.D.PASTE SHEET'!G2058))</f>
        <v/>
      </c>
      <c s="72" t="str">
        <f>IF('S.D.PASTE SHEET'!H2058="","",UPPER('S.D.PASTE SHEET'!H2058))</f>
        <v/>
      </c>
      <c s="72" t="str">
        <f>IF('S.D.PASTE SHEET'!I2058="","",'S.D.PASTE SHEET'!I2058)</f>
        <v/>
      </c>
      <c s="73" t="str">
        <f>IF('S.D.PASTE SHEET'!J2058="","",'S.D.PASTE SHEET'!J2058)</f>
        <v/>
      </c>
      <c s="72" t="str">
        <f>IF('S.D.PASTE SHEET'!K2058="","",'S.D.PASTE SHEET'!K2058)</f>
        <v/>
      </c>
      <c s="72" t="str">
        <f>IF('S.D.PASTE SHEET'!L2058="","",'S.D.PASTE SHEET'!L2058)</f>
        <v/>
      </c>
      <c s="72" t="str">
        <f>IF('S.D.PASTE SHEET'!M2058="","",'S.D.PASTE SHEET'!M2058)</f>
        <v/>
      </c>
      <c s="72" t="str">
        <f>IF('S.D.PASTE SHEET'!N2058="","",'S.D.PASTE SHEET'!N2058)</f>
        <v/>
      </c>
      <c s="72" t="str">
        <f>IF('S.D.PASTE SHEET'!O2058="","",'S.D.PASTE SHEET'!O2058)</f>
        <v/>
      </c>
      <c s="72" t="str">
        <f>IF('S.D.PASTE SHEET'!P2058="","",'S.D.PASTE SHEET'!P2058)</f>
        <v/>
      </c>
      <c s="72" t="str">
        <f>IF('S.D.PASTE SHEET'!Q2058="","",'S.D.PASTE SHEET'!Q2058)</f>
        <v/>
      </c>
      <c s="72" t="str">
        <f>IF('S.D.PASTE SHEET'!R2058="","",'S.D.PASTE SHEET'!R2058)</f>
        <v/>
      </c>
      <c s="72" t="str">
        <f>IF('S.D.PASTE SHEET'!S2058="","",'S.D.PASTE SHEET'!S2058)</f>
        <v/>
      </c>
      <c s="72" t="str">
        <f>IF('S.D.PASTE SHEET'!T2058="","",'S.D.PASTE SHEET'!T2058)</f>
        <v/>
      </c>
      <c s="72" t="str">
        <f>IF('S.D.PASTE SHEET'!U2058="","",'S.D.PASTE SHEET'!U2058)</f>
        <v/>
      </c>
      <c s="72" t="str">
        <f>IF('S.D.PASTE SHEET'!V2058="","",'S.D.PASTE SHEET'!V2058)</f>
        <v/>
      </c>
      <c s="72" t="str">
        <f>IF('S.D.PASTE SHEET'!W2058="","",'S.D.PASTE SHEET'!W2058)</f>
        <v/>
      </c>
      <c s="72" t="str">
        <f>IF('S.D.PASTE SHEET'!X2058="","",'S.D.PASTE SHEET'!X2058)</f>
        <v/>
      </c>
      <c s="72" t="str">
        <f>IF('S.D.PASTE SHEET'!Y2058="","",'S.D.PASTE SHEET'!Y2058)</f>
        <v/>
      </c>
      <c s="72" t="str">
        <f>IF('S.D.PASTE SHEET'!Z2058="","",'S.D.PASTE SHEET'!Z2058)</f>
        <v/>
      </c>
      <c s="72" t="str">
        <f>IF('S.D.PASTE SHEET'!AA2058="","",'S.D.PASTE SHEET'!AA2058)</f>
        <v/>
      </c>
      <c s="72" t="str">
        <f>IF('S.D.PASTE SHEET'!AB2058="","",'S.D.PASTE SHEET'!AB2058)</f>
        <v/>
      </c>
      <c s="72" t="str">
        <f>IF('S.D.PASTE SHEET'!AC2058="","",'S.D.PASTE SHEET'!AC2058)</f>
        <v/>
      </c>
      <c s="72" t="str">
        <f>IF('S.D.PASTE SHEET'!AD2058="","",'S.D.PASTE SHEET'!AD2058)</f>
        <v/>
      </c>
      <c s="74"/>
      <c s="70" t="str">
        <f>IF(AK2058="","",IF(AK2058&gt;0,COUNT($AG$2:AG2058),""))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IF(BC2058="","",IF(BC2058&gt;0,COUNT($AY$2:AY2058),""))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59" spans="1:157" ht="15.75" customHeight="1">
      <c r="A2059" s="72" t="str">
        <f>IF('S.D.PASTE SHEET'!A2059="","",'S.D.PASTE SHEET'!A2059)</f>
        <v/>
      </c>
      <c s="72" t="str">
        <f>IF('S.D.PASTE SHEET'!B2059="","",'S.D.PASTE SHEET'!B2059)</f>
        <v/>
      </c>
      <c s="72" t="str">
        <f>IF('S.D.PASTE SHEET'!C2059="","",'S.D.PASTE SHEET'!C2059)</f>
        <v/>
      </c>
      <c s="73" t="str">
        <f>IF('S.D.PASTE SHEET'!D2059="","",'S.D.PASTE SHEET'!D2059)</f>
        <v/>
      </c>
      <c s="72" t="str">
        <f>IF('S.D.PASTE SHEET'!E2059="","",UPPER('S.D.PASTE SHEET'!E2059))</f>
        <v/>
      </c>
      <c s="72" t="str">
        <f>IF('S.D.PASTE SHEET'!F2059="","",'S.D.PASTE SHEET'!F2059)</f>
        <v/>
      </c>
      <c s="72" t="str">
        <f>IF('S.D.PASTE SHEET'!G2059="","",UPPER('S.D.PASTE SHEET'!G2059))</f>
        <v/>
      </c>
      <c s="72" t="str">
        <f>IF('S.D.PASTE SHEET'!H2059="","",UPPER('S.D.PASTE SHEET'!H2059))</f>
        <v/>
      </c>
      <c s="72" t="str">
        <f>IF('S.D.PASTE SHEET'!I2059="","",'S.D.PASTE SHEET'!I2059)</f>
        <v/>
      </c>
      <c s="73" t="str">
        <f>IF('S.D.PASTE SHEET'!J2059="","",'S.D.PASTE SHEET'!J2059)</f>
        <v/>
      </c>
      <c s="72" t="str">
        <f>IF('S.D.PASTE SHEET'!K2059="","",'S.D.PASTE SHEET'!K2059)</f>
        <v/>
      </c>
      <c s="72" t="str">
        <f>IF('S.D.PASTE SHEET'!L2059="","",'S.D.PASTE SHEET'!L2059)</f>
        <v/>
      </c>
      <c s="72" t="str">
        <f>IF('S.D.PASTE SHEET'!M2059="","",'S.D.PASTE SHEET'!M2059)</f>
        <v/>
      </c>
      <c s="72" t="str">
        <f>IF('S.D.PASTE SHEET'!N2059="","",'S.D.PASTE SHEET'!N2059)</f>
        <v/>
      </c>
      <c s="72" t="str">
        <f>IF('S.D.PASTE SHEET'!O2059="","",'S.D.PASTE SHEET'!O2059)</f>
        <v/>
      </c>
      <c s="72" t="str">
        <f>IF('S.D.PASTE SHEET'!P2059="","",'S.D.PASTE SHEET'!P2059)</f>
        <v/>
      </c>
      <c s="72" t="str">
        <f>IF('S.D.PASTE SHEET'!Q2059="","",'S.D.PASTE SHEET'!Q2059)</f>
        <v/>
      </c>
      <c s="72" t="str">
        <f>IF('S.D.PASTE SHEET'!R2059="","",'S.D.PASTE SHEET'!R2059)</f>
        <v/>
      </c>
      <c s="72" t="str">
        <f>IF('S.D.PASTE SHEET'!S2059="","",'S.D.PASTE SHEET'!S2059)</f>
        <v/>
      </c>
      <c s="72" t="str">
        <f>IF('S.D.PASTE SHEET'!T2059="","",'S.D.PASTE SHEET'!T2059)</f>
        <v/>
      </c>
      <c s="72" t="str">
        <f>IF('S.D.PASTE SHEET'!U2059="","",'S.D.PASTE SHEET'!U2059)</f>
        <v/>
      </c>
      <c s="72" t="str">
        <f>IF('S.D.PASTE SHEET'!V2059="","",'S.D.PASTE SHEET'!V2059)</f>
        <v/>
      </c>
      <c s="72" t="str">
        <f>IF('S.D.PASTE SHEET'!W2059="","",'S.D.PASTE SHEET'!W2059)</f>
        <v/>
      </c>
      <c s="72" t="str">
        <f>IF('S.D.PASTE SHEET'!X2059="","",'S.D.PASTE SHEET'!X2059)</f>
        <v/>
      </c>
      <c s="72" t="str">
        <f>IF('S.D.PASTE SHEET'!Y2059="","",'S.D.PASTE SHEET'!Y2059)</f>
        <v/>
      </c>
      <c s="72" t="str">
        <f>IF('S.D.PASTE SHEET'!Z2059="","",'S.D.PASTE SHEET'!Z2059)</f>
        <v/>
      </c>
      <c s="72" t="str">
        <f>IF('S.D.PASTE SHEET'!AA2059="","",'S.D.PASTE SHEET'!AA2059)</f>
        <v/>
      </c>
      <c s="72" t="str">
        <f>IF('S.D.PASTE SHEET'!AB2059="","",'S.D.PASTE SHEET'!AB2059)</f>
        <v/>
      </c>
      <c s="72" t="str">
        <f>IF('S.D.PASTE SHEET'!AC2059="","",'S.D.PASTE SHEET'!AC2059)</f>
        <v/>
      </c>
      <c s="72" t="str">
        <f>IF('S.D.PASTE SHEET'!AD2059="","",'S.D.PASTE SHEET'!AD2059)</f>
        <v/>
      </c>
      <c s="74"/>
      <c s="70" t="str">
        <f>IF(AK2059="","",IF(AK2059&gt;0,COUNT($AG$2:AG2059),""))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IF(BC2059="","",IF(BC2059&gt;0,COUNT($AY$2:AY2059),""))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0" spans="1:157" ht="15.75" customHeight="1">
      <c r="A2060" s="72" t="str">
        <f>IF('S.D.PASTE SHEET'!A2060="","",'S.D.PASTE SHEET'!A2060)</f>
        <v/>
      </c>
      <c s="72" t="str">
        <f>IF('S.D.PASTE SHEET'!B2060="","",'S.D.PASTE SHEET'!B2060)</f>
        <v/>
      </c>
      <c s="72" t="str">
        <f>IF('S.D.PASTE SHEET'!C2060="","",'S.D.PASTE SHEET'!C2060)</f>
        <v/>
      </c>
      <c s="73" t="str">
        <f>IF('S.D.PASTE SHEET'!D2060="","",'S.D.PASTE SHEET'!D2060)</f>
        <v/>
      </c>
      <c s="72" t="str">
        <f>IF('S.D.PASTE SHEET'!E2060="","",UPPER('S.D.PASTE SHEET'!E2060))</f>
        <v/>
      </c>
      <c s="72" t="str">
        <f>IF('S.D.PASTE SHEET'!F2060="","",'S.D.PASTE SHEET'!F2060)</f>
        <v/>
      </c>
      <c s="72" t="str">
        <f>IF('S.D.PASTE SHEET'!G2060="","",UPPER('S.D.PASTE SHEET'!G2060))</f>
        <v/>
      </c>
      <c s="72" t="str">
        <f>IF('S.D.PASTE SHEET'!H2060="","",UPPER('S.D.PASTE SHEET'!H2060))</f>
        <v/>
      </c>
      <c s="72" t="str">
        <f>IF('S.D.PASTE SHEET'!I2060="","",'S.D.PASTE SHEET'!I2060)</f>
        <v/>
      </c>
      <c s="73" t="str">
        <f>IF('S.D.PASTE SHEET'!J2060="","",'S.D.PASTE SHEET'!J2060)</f>
        <v/>
      </c>
      <c s="72" t="str">
        <f>IF('S.D.PASTE SHEET'!K2060="","",'S.D.PASTE SHEET'!K2060)</f>
        <v/>
      </c>
      <c s="72" t="str">
        <f>IF('S.D.PASTE SHEET'!L2060="","",'S.D.PASTE SHEET'!L2060)</f>
        <v/>
      </c>
      <c s="72" t="str">
        <f>IF('S.D.PASTE SHEET'!M2060="","",'S.D.PASTE SHEET'!M2060)</f>
        <v/>
      </c>
      <c s="72" t="str">
        <f>IF('S.D.PASTE SHEET'!N2060="","",'S.D.PASTE SHEET'!N2060)</f>
        <v/>
      </c>
      <c s="72" t="str">
        <f>IF('S.D.PASTE SHEET'!O2060="","",'S.D.PASTE SHEET'!O2060)</f>
        <v/>
      </c>
      <c s="72" t="str">
        <f>IF('S.D.PASTE SHEET'!P2060="","",'S.D.PASTE SHEET'!P2060)</f>
        <v/>
      </c>
      <c s="72" t="str">
        <f>IF('S.D.PASTE SHEET'!Q2060="","",'S.D.PASTE SHEET'!Q2060)</f>
        <v/>
      </c>
      <c s="72" t="str">
        <f>IF('S.D.PASTE SHEET'!R2060="","",'S.D.PASTE SHEET'!R2060)</f>
        <v/>
      </c>
      <c s="72" t="str">
        <f>IF('S.D.PASTE SHEET'!S2060="","",'S.D.PASTE SHEET'!S2060)</f>
        <v/>
      </c>
      <c s="72" t="str">
        <f>IF('S.D.PASTE SHEET'!T2060="","",'S.D.PASTE SHEET'!T2060)</f>
        <v/>
      </c>
      <c s="72" t="str">
        <f>IF('S.D.PASTE SHEET'!U2060="","",'S.D.PASTE SHEET'!U2060)</f>
        <v/>
      </c>
      <c s="72" t="str">
        <f>IF('S.D.PASTE SHEET'!V2060="","",'S.D.PASTE SHEET'!V2060)</f>
        <v/>
      </c>
      <c s="72" t="str">
        <f>IF('S.D.PASTE SHEET'!W2060="","",'S.D.PASTE SHEET'!W2060)</f>
        <v/>
      </c>
      <c s="72" t="str">
        <f>IF('S.D.PASTE SHEET'!X2060="","",'S.D.PASTE SHEET'!X2060)</f>
        <v/>
      </c>
      <c s="72" t="str">
        <f>IF('S.D.PASTE SHEET'!Y2060="","",'S.D.PASTE SHEET'!Y2060)</f>
        <v/>
      </c>
      <c s="72" t="str">
        <f>IF('S.D.PASTE SHEET'!Z2060="","",'S.D.PASTE SHEET'!Z2060)</f>
        <v/>
      </c>
      <c s="72" t="str">
        <f>IF('S.D.PASTE SHEET'!AA2060="","",'S.D.PASTE SHEET'!AA2060)</f>
        <v/>
      </c>
      <c s="72" t="str">
        <f>IF('S.D.PASTE SHEET'!AB2060="","",'S.D.PASTE SHEET'!AB2060)</f>
        <v/>
      </c>
      <c s="72" t="str">
        <f>IF('S.D.PASTE SHEET'!AC2060="","",'S.D.PASTE SHEET'!AC2060)</f>
        <v/>
      </c>
      <c s="72" t="str">
        <f>IF('S.D.PASTE SHEET'!AD2060="","",'S.D.PASTE SHEET'!AD2060)</f>
        <v/>
      </c>
      <c s="74"/>
      <c s="70" t="str">
        <f>IF(AK2060="","",IF(AK2060&gt;0,COUNT($AG$2:AG2060),""))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IF(BC2060="","",IF(BC2060&gt;0,COUNT($AY$2:AY2060),""))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1" spans="1:157" ht="15.75" customHeight="1">
      <c r="A2061" s="72" t="str">
        <f>IF('S.D.PASTE SHEET'!A2061="","",'S.D.PASTE SHEET'!A2061)</f>
        <v/>
      </c>
      <c s="72" t="str">
        <f>IF('S.D.PASTE SHEET'!B2061="","",'S.D.PASTE SHEET'!B2061)</f>
        <v/>
      </c>
      <c s="72" t="str">
        <f>IF('S.D.PASTE SHEET'!C2061="","",'S.D.PASTE SHEET'!C2061)</f>
        <v/>
      </c>
      <c s="73" t="str">
        <f>IF('S.D.PASTE SHEET'!D2061="","",'S.D.PASTE SHEET'!D2061)</f>
        <v/>
      </c>
      <c s="72" t="str">
        <f>IF('S.D.PASTE SHEET'!E2061="","",UPPER('S.D.PASTE SHEET'!E2061))</f>
        <v/>
      </c>
      <c s="72" t="str">
        <f>IF('S.D.PASTE SHEET'!F2061="","",'S.D.PASTE SHEET'!F2061)</f>
        <v/>
      </c>
      <c s="72" t="str">
        <f>IF('S.D.PASTE SHEET'!G2061="","",UPPER('S.D.PASTE SHEET'!G2061))</f>
        <v/>
      </c>
      <c s="72" t="str">
        <f>IF('S.D.PASTE SHEET'!H2061="","",UPPER('S.D.PASTE SHEET'!H2061))</f>
        <v/>
      </c>
      <c s="72" t="str">
        <f>IF('S.D.PASTE SHEET'!I2061="","",'S.D.PASTE SHEET'!I2061)</f>
        <v/>
      </c>
      <c s="73" t="str">
        <f>IF('S.D.PASTE SHEET'!J2061="","",'S.D.PASTE SHEET'!J2061)</f>
        <v/>
      </c>
      <c s="72" t="str">
        <f>IF('S.D.PASTE SHEET'!K2061="","",'S.D.PASTE SHEET'!K2061)</f>
        <v/>
      </c>
      <c s="72" t="str">
        <f>IF('S.D.PASTE SHEET'!L2061="","",'S.D.PASTE SHEET'!L2061)</f>
        <v/>
      </c>
      <c s="72" t="str">
        <f>IF('S.D.PASTE SHEET'!M2061="","",'S.D.PASTE SHEET'!M2061)</f>
        <v/>
      </c>
      <c s="72" t="str">
        <f>IF('S.D.PASTE SHEET'!N2061="","",'S.D.PASTE SHEET'!N2061)</f>
        <v/>
      </c>
      <c s="72" t="str">
        <f>IF('S.D.PASTE SHEET'!O2061="","",'S.D.PASTE SHEET'!O2061)</f>
        <v/>
      </c>
      <c s="72" t="str">
        <f>IF('S.D.PASTE SHEET'!P2061="","",'S.D.PASTE SHEET'!P2061)</f>
        <v/>
      </c>
      <c s="72" t="str">
        <f>IF('S.D.PASTE SHEET'!Q2061="","",'S.D.PASTE SHEET'!Q2061)</f>
        <v/>
      </c>
      <c s="72" t="str">
        <f>IF('S.D.PASTE SHEET'!R2061="","",'S.D.PASTE SHEET'!R2061)</f>
        <v/>
      </c>
      <c s="72" t="str">
        <f>IF('S.D.PASTE SHEET'!S2061="","",'S.D.PASTE SHEET'!S2061)</f>
        <v/>
      </c>
      <c s="72" t="str">
        <f>IF('S.D.PASTE SHEET'!T2061="","",'S.D.PASTE SHEET'!T2061)</f>
        <v/>
      </c>
      <c s="72" t="str">
        <f>IF('S.D.PASTE SHEET'!U2061="","",'S.D.PASTE SHEET'!U2061)</f>
        <v/>
      </c>
      <c s="72" t="str">
        <f>IF('S.D.PASTE SHEET'!V2061="","",'S.D.PASTE SHEET'!V2061)</f>
        <v/>
      </c>
      <c s="72" t="str">
        <f>IF('S.D.PASTE SHEET'!W2061="","",'S.D.PASTE SHEET'!W2061)</f>
        <v/>
      </c>
      <c s="72" t="str">
        <f>IF('S.D.PASTE SHEET'!X2061="","",'S.D.PASTE SHEET'!X2061)</f>
        <v/>
      </c>
      <c s="72" t="str">
        <f>IF('S.D.PASTE SHEET'!Y2061="","",'S.D.PASTE SHEET'!Y2061)</f>
        <v/>
      </c>
      <c s="72" t="str">
        <f>IF('S.D.PASTE SHEET'!Z2061="","",'S.D.PASTE SHEET'!Z2061)</f>
        <v/>
      </c>
      <c s="72" t="str">
        <f>IF('S.D.PASTE SHEET'!AA2061="","",'S.D.PASTE SHEET'!AA2061)</f>
        <v/>
      </c>
      <c s="72" t="str">
        <f>IF('S.D.PASTE SHEET'!AB2061="","",'S.D.PASTE SHEET'!AB2061)</f>
        <v/>
      </c>
      <c s="72" t="str">
        <f>IF('S.D.PASTE SHEET'!AC2061="","",'S.D.PASTE SHEET'!AC2061)</f>
        <v/>
      </c>
      <c s="72" t="str">
        <f>IF('S.D.PASTE SHEET'!AD2061="","",'S.D.PASTE SHEET'!AD2061)</f>
        <v/>
      </c>
      <c s="74"/>
      <c s="70" t="str">
        <f>IF(AK2061="","",IF(AK2061&gt;0,COUNT($AG$2:AG2061),""))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IF(BC2061="","",IF(BC2061&gt;0,COUNT($AY$2:AY2061),""))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2" spans="1:157" ht="15.75" customHeight="1">
      <c r="A2062" s="72" t="str">
        <f>IF('S.D.PASTE SHEET'!A2062="","",'S.D.PASTE SHEET'!A2062)</f>
        <v/>
      </c>
      <c s="72" t="str">
        <f>IF('S.D.PASTE SHEET'!B2062="","",'S.D.PASTE SHEET'!B2062)</f>
        <v/>
      </c>
      <c s="72" t="str">
        <f>IF('S.D.PASTE SHEET'!C2062="","",'S.D.PASTE SHEET'!C2062)</f>
        <v/>
      </c>
      <c s="73" t="str">
        <f>IF('S.D.PASTE SHEET'!D2062="","",'S.D.PASTE SHEET'!D2062)</f>
        <v/>
      </c>
      <c s="72" t="str">
        <f>IF('S.D.PASTE SHEET'!E2062="","",UPPER('S.D.PASTE SHEET'!E2062))</f>
        <v/>
      </c>
      <c s="72" t="str">
        <f>IF('S.D.PASTE SHEET'!F2062="","",'S.D.PASTE SHEET'!F2062)</f>
        <v/>
      </c>
      <c s="72" t="str">
        <f>IF('S.D.PASTE SHEET'!G2062="","",UPPER('S.D.PASTE SHEET'!G2062))</f>
        <v/>
      </c>
      <c s="72" t="str">
        <f>IF('S.D.PASTE SHEET'!H2062="","",UPPER('S.D.PASTE SHEET'!H2062))</f>
        <v/>
      </c>
      <c s="72" t="str">
        <f>IF('S.D.PASTE SHEET'!I2062="","",'S.D.PASTE SHEET'!I2062)</f>
        <v/>
      </c>
      <c s="73" t="str">
        <f>IF('S.D.PASTE SHEET'!J2062="","",'S.D.PASTE SHEET'!J2062)</f>
        <v/>
      </c>
      <c s="72" t="str">
        <f>IF('S.D.PASTE SHEET'!K2062="","",'S.D.PASTE SHEET'!K2062)</f>
        <v/>
      </c>
      <c s="72" t="str">
        <f>IF('S.D.PASTE SHEET'!L2062="","",'S.D.PASTE SHEET'!L2062)</f>
        <v/>
      </c>
      <c s="72" t="str">
        <f>IF('S.D.PASTE SHEET'!M2062="","",'S.D.PASTE SHEET'!M2062)</f>
        <v/>
      </c>
      <c s="72" t="str">
        <f>IF('S.D.PASTE SHEET'!N2062="","",'S.D.PASTE SHEET'!N2062)</f>
        <v/>
      </c>
      <c s="72" t="str">
        <f>IF('S.D.PASTE SHEET'!O2062="","",'S.D.PASTE SHEET'!O2062)</f>
        <v/>
      </c>
      <c s="72" t="str">
        <f>IF('S.D.PASTE SHEET'!P2062="","",'S.D.PASTE SHEET'!P2062)</f>
        <v/>
      </c>
      <c s="72" t="str">
        <f>IF('S.D.PASTE SHEET'!Q2062="","",'S.D.PASTE SHEET'!Q2062)</f>
        <v/>
      </c>
      <c s="72" t="str">
        <f>IF('S.D.PASTE SHEET'!R2062="","",'S.D.PASTE SHEET'!R2062)</f>
        <v/>
      </c>
      <c s="72" t="str">
        <f>IF('S.D.PASTE SHEET'!S2062="","",'S.D.PASTE SHEET'!S2062)</f>
        <v/>
      </c>
      <c s="72" t="str">
        <f>IF('S.D.PASTE SHEET'!T2062="","",'S.D.PASTE SHEET'!T2062)</f>
        <v/>
      </c>
      <c s="72" t="str">
        <f>IF('S.D.PASTE SHEET'!U2062="","",'S.D.PASTE SHEET'!U2062)</f>
        <v/>
      </c>
      <c s="72" t="str">
        <f>IF('S.D.PASTE SHEET'!V2062="","",'S.D.PASTE SHEET'!V2062)</f>
        <v/>
      </c>
      <c s="72" t="str">
        <f>IF('S.D.PASTE SHEET'!W2062="","",'S.D.PASTE SHEET'!W2062)</f>
        <v/>
      </c>
      <c s="72" t="str">
        <f>IF('S.D.PASTE SHEET'!X2062="","",'S.D.PASTE SHEET'!X2062)</f>
        <v/>
      </c>
      <c s="72" t="str">
        <f>IF('S.D.PASTE SHEET'!Y2062="","",'S.D.PASTE SHEET'!Y2062)</f>
        <v/>
      </c>
      <c s="72" t="str">
        <f>IF('S.D.PASTE SHEET'!Z2062="","",'S.D.PASTE SHEET'!Z2062)</f>
        <v/>
      </c>
      <c s="72" t="str">
        <f>IF('S.D.PASTE SHEET'!AA2062="","",'S.D.PASTE SHEET'!AA2062)</f>
        <v/>
      </c>
      <c s="72" t="str">
        <f>IF('S.D.PASTE SHEET'!AB2062="","",'S.D.PASTE SHEET'!AB2062)</f>
        <v/>
      </c>
      <c s="72" t="str">
        <f>IF('S.D.PASTE SHEET'!AC2062="","",'S.D.PASTE SHEET'!AC2062)</f>
        <v/>
      </c>
      <c s="72" t="str">
        <f>IF('S.D.PASTE SHEET'!AD2062="","",'S.D.PASTE SHEET'!AD2062)</f>
        <v/>
      </c>
      <c s="74"/>
      <c s="70" t="str">
        <f>IF(AK2062="","",IF(AK2062&gt;0,COUNT($AG$2:AG2062),""))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IF(BC2062="","",IF(BC2062&gt;0,COUNT($AY$2:AY2062),""))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3" spans="1:157" ht="15.75" customHeight="1">
      <c r="A2063" s="72" t="str">
        <f>IF('S.D.PASTE SHEET'!A2063="","",'S.D.PASTE SHEET'!A2063)</f>
        <v/>
      </c>
      <c s="72" t="str">
        <f>IF('S.D.PASTE SHEET'!B2063="","",'S.D.PASTE SHEET'!B2063)</f>
        <v/>
      </c>
      <c s="72" t="str">
        <f>IF('S.D.PASTE SHEET'!C2063="","",'S.D.PASTE SHEET'!C2063)</f>
        <v/>
      </c>
      <c s="73" t="str">
        <f>IF('S.D.PASTE SHEET'!D2063="","",'S.D.PASTE SHEET'!D2063)</f>
        <v/>
      </c>
      <c s="72" t="str">
        <f>IF('S.D.PASTE SHEET'!E2063="","",UPPER('S.D.PASTE SHEET'!E2063))</f>
        <v/>
      </c>
      <c s="72" t="str">
        <f>IF('S.D.PASTE SHEET'!F2063="","",'S.D.PASTE SHEET'!F2063)</f>
        <v/>
      </c>
      <c s="72" t="str">
        <f>IF('S.D.PASTE SHEET'!G2063="","",UPPER('S.D.PASTE SHEET'!G2063))</f>
        <v/>
      </c>
      <c s="72" t="str">
        <f>IF('S.D.PASTE SHEET'!H2063="","",UPPER('S.D.PASTE SHEET'!H2063))</f>
        <v/>
      </c>
      <c s="72" t="str">
        <f>IF('S.D.PASTE SHEET'!I2063="","",'S.D.PASTE SHEET'!I2063)</f>
        <v/>
      </c>
      <c s="73" t="str">
        <f>IF('S.D.PASTE SHEET'!J2063="","",'S.D.PASTE SHEET'!J2063)</f>
        <v/>
      </c>
      <c s="72" t="str">
        <f>IF('S.D.PASTE SHEET'!K2063="","",'S.D.PASTE SHEET'!K2063)</f>
        <v/>
      </c>
      <c s="72" t="str">
        <f>IF('S.D.PASTE SHEET'!L2063="","",'S.D.PASTE SHEET'!L2063)</f>
        <v/>
      </c>
      <c s="72" t="str">
        <f>IF('S.D.PASTE SHEET'!M2063="","",'S.D.PASTE SHEET'!M2063)</f>
        <v/>
      </c>
      <c s="72" t="str">
        <f>IF('S.D.PASTE SHEET'!N2063="","",'S.D.PASTE SHEET'!N2063)</f>
        <v/>
      </c>
      <c s="72" t="str">
        <f>IF('S.D.PASTE SHEET'!O2063="","",'S.D.PASTE SHEET'!O2063)</f>
        <v/>
      </c>
      <c s="72" t="str">
        <f>IF('S.D.PASTE SHEET'!P2063="","",'S.D.PASTE SHEET'!P2063)</f>
        <v/>
      </c>
      <c s="72" t="str">
        <f>IF('S.D.PASTE SHEET'!Q2063="","",'S.D.PASTE SHEET'!Q2063)</f>
        <v/>
      </c>
      <c s="72" t="str">
        <f>IF('S.D.PASTE SHEET'!R2063="","",'S.D.PASTE SHEET'!R2063)</f>
        <v/>
      </c>
      <c s="72" t="str">
        <f>IF('S.D.PASTE SHEET'!S2063="","",'S.D.PASTE SHEET'!S2063)</f>
        <v/>
      </c>
      <c s="72" t="str">
        <f>IF('S.D.PASTE SHEET'!T2063="","",'S.D.PASTE SHEET'!T2063)</f>
        <v/>
      </c>
      <c s="72" t="str">
        <f>IF('S.D.PASTE SHEET'!U2063="","",'S.D.PASTE SHEET'!U2063)</f>
        <v/>
      </c>
      <c s="72" t="str">
        <f>IF('S.D.PASTE SHEET'!V2063="","",'S.D.PASTE SHEET'!V2063)</f>
        <v/>
      </c>
      <c s="72" t="str">
        <f>IF('S.D.PASTE SHEET'!W2063="","",'S.D.PASTE SHEET'!W2063)</f>
        <v/>
      </c>
      <c s="72" t="str">
        <f>IF('S.D.PASTE SHEET'!X2063="","",'S.D.PASTE SHEET'!X2063)</f>
        <v/>
      </c>
      <c s="72" t="str">
        <f>IF('S.D.PASTE SHEET'!Y2063="","",'S.D.PASTE SHEET'!Y2063)</f>
        <v/>
      </c>
      <c s="72" t="str">
        <f>IF('S.D.PASTE SHEET'!Z2063="","",'S.D.PASTE SHEET'!Z2063)</f>
        <v/>
      </c>
      <c s="72" t="str">
        <f>IF('S.D.PASTE SHEET'!AA2063="","",'S.D.PASTE SHEET'!AA2063)</f>
        <v/>
      </c>
      <c s="72" t="str">
        <f>IF('S.D.PASTE SHEET'!AB2063="","",'S.D.PASTE SHEET'!AB2063)</f>
        <v/>
      </c>
      <c s="72" t="str">
        <f>IF('S.D.PASTE SHEET'!AC2063="","",'S.D.PASTE SHEET'!AC2063)</f>
        <v/>
      </c>
      <c s="72" t="str">
        <f>IF('S.D.PASTE SHEET'!AD2063="","",'S.D.PASTE SHEET'!AD2063)</f>
        <v/>
      </c>
      <c s="74"/>
      <c s="70" t="str">
        <f>IF(AK2063="","",IF(AK2063&gt;0,COUNT($AG$2:AG2063),""))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IF(BC2063="","",IF(BC2063&gt;0,COUNT($AY$2:AY2063),""))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4" spans="1:157" ht="15.75" customHeight="1">
      <c r="A2064" s="72" t="str">
        <f>IF('S.D.PASTE SHEET'!A2064="","",'S.D.PASTE SHEET'!A2064)</f>
        <v/>
      </c>
      <c s="72" t="str">
        <f>IF('S.D.PASTE SHEET'!B2064="","",'S.D.PASTE SHEET'!B2064)</f>
        <v/>
      </c>
      <c s="72" t="str">
        <f>IF('S.D.PASTE SHEET'!C2064="","",'S.D.PASTE SHEET'!C2064)</f>
        <v/>
      </c>
      <c s="73" t="str">
        <f>IF('S.D.PASTE SHEET'!D2064="","",'S.D.PASTE SHEET'!D2064)</f>
        <v/>
      </c>
      <c s="72" t="str">
        <f>IF('S.D.PASTE SHEET'!E2064="","",UPPER('S.D.PASTE SHEET'!E2064))</f>
        <v/>
      </c>
      <c s="72" t="str">
        <f>IF('S.D.PASTE SHEET'!F2064="","",'S.D.PASTE SHEET'!F2064)</f>
        <v/>
      </c>
      <c s="72" t="str">
        <f>IF('S.D.PASTE SHEET'!G2064="","",UPPER('S.D.PASTE SHEET'!G2064))</f>
        <v/>
      </c>
      <c s="72" t="str">
        <f>IF('S.D.PASTE SHEET'!H2064="","",UPPER('S.D.PASTE SHEET'!H2064))</f>
        <v/>
      </c>
      <c s="72" t="str">
        <f>IF('S.D.PASTE SHEET'!I2064="","",'S.D.PASTE SHEET'!I2064)</f>
        <v/>
      </c>
      <c s="73" t="str">
        <f>IF('S.D.PASTE SHEET'!J2064="","",'S.D.PASTE SHEET'!J2064)</f>
        <v/>
      </c>
      <c s="72" t="str">
        <f>IF('S.D.PASTE SHEET'!K2064="","",'S.D.PASTE SHEET'!K2064)</f>
        <v/>
      </c>
      <c s="72" t="str">
        <f>IF('S.D.PASTE SHEET'!L2064="","",'S.D.PASTE SHEET'!L2064)</f>
        <v/>
      </c>
      <c s="72" t="str">
        <f>IF('S.D.PASTE SHEET'!M2064="","",'S.D.PASTE SHEET'!M2064)</f>
        <v/>
      </c>
      <c s="72" t="str">
        <f>IF('S.D.PASTE SHEET'!N2064="","",'S.D.PASTE SHEET'!N2064)</f>
        <v/>
      </c>
      <c s="72" t="str">
        <f>IF('S.D.PASTE SHEET'!O2064="","",'S.D.PASTE SHEET'!O2064)</f>
        <v/>
      </c>
      <c s="72" t="str">
        <f>IF('S.D.PASTE SHEET'!P2064="","",'S.D.PASTE SHEET'!P2064)</f>
        <v/>
      </c>
      <c s="72" t="str">
        <f>IF('S.D.PASTE SHEET'!Q2064="","",'S.D.PASTE SHEET'!Q2064)</f>
        <v/>
      </c>
      <c s="72" t="str">
        <f>IF('S.D.PASTE SHEET'!R2064="","",'S.D.PASTE SHEET'!R2064)</f>
        <v/>
      </c>
      <c s="72" t="str">
        <f>IF('S.D.PASTE SHEET'!S2064="","",'S.D.PASTE SHEET'!S2064)</f>
        <v/>
      </c>
      <c s="72" t="str">
        <f>IF('S.D.PASTE SHEET'!T2064="","",'S.D.PASTE SHEET'!T2064)</f>
        <v/>
      </c>
      <c s="72" t="str">
        <f>IF('S.D.PASTE SHEET'!U2064="","",'S.D.PASTE SHEET'!U2064)</f>
        <v/>
      </c>
      <c s="72" t="str">
        <f>IF('S.D.PASTE SHEET'!V2064="","",'S.D.PASTE SHEET'!V2064)</f>
        <v/>
      </c>
      <c s="72" t="str">
        <f>IF('S.D.PASTE SHEET'!W2064="","",'S.D.PASTE SHEET'!W2064)</f>
        <v/>
      </c>
      <c s="72" t="str">
        <f>IF('S.D.PASTE SHEET'!X2064="","",'S.D.PASTE SHEET'!X2064)</f>
        <v/>
      </c>
      <c s="72" t="str">
        <f>IF('S.D.PASTE SHEET'!Y2064="","",'S.D.PASTE SHEET'!Y2064)</f>
        <v/>
      </c>
      <c s="72" t="str">
        <f>IF('S.D.PASTE SHEET'!Z2064="","",'S.D.PASTE SHEET'!Z2064)</f>
        <v/>
      </c>
      <c s="72" t="str">
        <f>IF('S.D.PASTE SHEET'!AA2064="","",'S.D.PASTE SHEET'!AA2064)</f>
        <v/>
      </c>
      <c s="72" t="str">
        <f>IF('S.D.PASTE SHEET'!AB2064="","",'S.D.PASTE SHEET'!AB2064)</f>
        <v/>
      </c>
      <c s="72" t="str">
        <f>IF('S.D.PASTE SHEET'!AC2064="","",'S.D.PASTE SHEET'!AC2064)</f>
        <v/>
      </c>
      <c s="72" t="str">
        <f>IF('S.D.PASTE SHEET'!AD2064="","",'S.D.PASTE SHEET'!AD2064)</f>
        <v/>
      </c>
      <c s="74"/>
      <c s="70" t="str">
        <f>IF(AK2064="","",IF(AK2064&gt;0,COUNT($AG$2:AG2064),""))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IF(BC2064="","",IF(BC2064&gt;0,COUNT($AY$2:AY2064),""))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5" spans="1:157" ht="15.75" customHeight="1">
      <c r="A2065" s="72" t="str">
        <f>IF('S.D.PASTE SHEET'!A2065="","",'S.D.PASTE SHEET'!A2065)</f>
        <v/>
      </c>
      <c s="72" t="str">
        <f>IF('S.D.PASTE SHEET'!B2065="","",'S.D.PASTE SHEET'!B2065)</f>
        <v/>
      </c>
      <c s="72" t="str">
        <f>IF('S.D.PASTE SHEET'!C2065="","",'S.D.PASTE SHEET'!C2065)</f>
        <v/>
      </c>
      <c s="73" t="str">
        <f>IF('S.D.PASTE SHEET'!D2065="","",'S.D.PASTE SHEET'!D2065)</f>
        <v/>
      </c>
      <c s="72" t="str">
        <f>IF('S.D.PASTE SHEET'!E2065="","",UPPER('S.D.PASTE SHEET'!E2065))</f>
        <v/>
      </c>
      <c s="72" t="str">
        <f>IF('S.D.PASTE SHEET'!F2065="","",'S.D.PASTE SHEET'!F2065)</f>
        <v/>
      </c>
      <c s="72" t="str">
        <f>IF('S.D.PASTE SHEET'!G2065="","",UPPER('S.D.PASTE SHEET'!G2065))</f>
        <v/>
      </c>
      <c s="72" t="str">
        <f>IF('S.D.PASTE SHEET'!H2065="","",UPPER('S.D.PASTE SHEET'!H2065))</f>
        <v/>
      </c>
      <c s="72" t="str">
        <f>IF('S.D.PASTE SHEET'!I2065="","",'S.D.PASTE SHEET'!I2065)</f>
        <v/>
      </c>
      <c s="73" t="str">
        <f>IF('S.D.PASTE SHEET'!J2065="","",'S.D.PASTE SHEET'!J2065)</f>
        <v/>
      </c>
      <c s="72" t="str">
        <f>IF('S.D.PASTE SHEET'!K2065="","",'S.D.PASTE SHEET'!K2065)</f>
        <v/>
      </c>
      <c s="72" t="str">
        <f>IF('S.D.PASTE SHEET'!L2065="","",'S.D.PASTE SHEET'!L2065)</f>
        <v/>
      </c>
      <c s="72" t="str">
        <f>IF('S.D.PASTE SHEET'!M2065="","",'S.D.PASTE SHEET'!M2065)</f>
        <v/>
      </c>
      <c s="72" t="str">
        <f>IF('S.D.PASTE SHEET'!N2065="","",'S.D.PASTE SHEET'!N2065)</f>
        <v/>
      </c>
      <c s="72" t="str">
        <f>IF('S.D.PASTE SHEET'!O2065="","",'S.D.PASTE SHEET'!O2065)</f>
        <v/>
      </c>
      <c s="72" t="str">
        <f>IF('S.D.PASTE SHEET'!P2065="","",'S.D.PASTE SHEET'!P2065)</f>
        <v/>
      </c>
      <c s="72" t="str">
        <f>IF('S.D.PASTE SHEET'!Q2065="","",'S.D.PASTE SHEET'!Q2065)</f>
        <v/>
      </c>
      <c s="72" t="str">
        <f>IF('S.D.PASTE SHEET'!R2065="","",'S.D.PASTE SHEET'!R2065)</f>
        <v/>
      </c>
      <c s="72" t="str">
        <f>IF('S.D.PASTE SHEET'!S2065="","",'S.D.PASTE SHEET'!S2065)</f>
        <v/>
      </c>
      <c s="72" t="str">
        <f>IF('S.D.PASTE SHEET'!T2065="","",'S.D.PASTE SHEET'!T2065)</f>
        <v/>
      </c>
      <c s="72" t="str">
        <f>IF('S.D.PASTE SHEET'!U2065="","",'S.D.PASTE SHEET'!U2065)</f>
        <v/>
      </c>
      <c s="72" t="str">
        <f>IF('S.D.PASTE SHEET'!V2065="","",'S.D.PASTE SHEET'!V2065)</f>
        <v/>
      </c>
      <c s="72" t="str">
        <f>IF('S.D.PASTE SHEET'!W2065="","",'S.D.PASTE SHEET'!W2065)</f>
        <v/>
      </c>
      <c s="72" t="str">
        <f>IF('S.D.PASTE SHEET'!X2065="","",'S.D.PASTE SHEET'!X2065)</f>
        <v/>
      </c>
      <c s="72" t="str">
        <f>IF('S.D.PASTE SHEET'!Y2065="","",'S.D.PASTE SHEET'!Y2065)</f>
        <v/>
      </c>
      <c s="72" t="str">
        <f>IF('S.D.PASTE SHEET'!Z2065="","",'S.D.PASTE SHEET'!Z2065)</f>
        <v/>
      </c>
      <c s="72" t="str">
        <f>IF('S.D.PASTE SHEET'!AA2065="","",'S.D.PASTE SHEET'!AA2065)</f>
        <v/>
      </c>
      <c s="72" t="str">
        <f>IF('S.D.PASTE SHEET'!AB2065="","",'S.D.PASTE SHEET'!AB2065)</f>
        <v/>
      </c>
      <c s="72" t="str">
        <f>IF('S.D.PASTE SHEET'!AC2065="","",'S.D.PASTE SHEET'!AC2065)</f>
        <v/>
      </c>
      <c s="72" t="str">
        <f>IF('S.D.PASTE SHEET'!AD2065="","",'S.D.PASTE SHEET'!AD2065)</f>
        <v/>
      </c>
      <c s="74"/>
      <c s="70" t="str">
        <f>IF(AK2065="","",IF(AK2065&gt;0,COUNT($AG$2:AG2065),""))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IF(BC2065="","",IF(BC2065&gt;0,COUNT($AY$2:AY2065),""))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6" spans="1:157" ht="15.75" customHeight="1">
      <c r="A2066" s="72" t="str">
        <f>IF('S.D.PASTE SHEET'!A2066="","",'S.D.PASTE SHEET'!A2066)</f>
        <v/>
      </c>
      <c s="72" t="str">
        <f>IF('S.D.PASTE SHEET'!B2066="","",'S.D.PASTE SHEET'!B2066)</f>
        <v/>
      </c>
      <c s="72" t="str">
        <f>IF('S.D.PASTE SHEET'!C2066="","",'S.D.PASTE SHEET'!C2066)</f>
        <v/>
      </c>
      <c s="73" t="str">
        <f>IF('S.D.PASTE SHEET'!D2066="","",'S.D.PASTE SHEET'!D2066)</f>
        <v/>
      </c>
      <c s="72" t="str">
        <f>IF('S.D.PASTE SHEET'!E2066="","",UPPER('S.D.PASTE SHEET'!E2066))</f>
        <v/>
      </c>
      <c s="72" t="str">
        <f>IF('S.D.PASTE SHEET'!F2066="","",'S.D.PASTE SHEET'!F2066)</f>
        <v/>
      </c>
      <c s="72" t="str">
        <f>IF('S.D.PASTE SHEET'!G2066="","",UPPER('S.D.PASTE SHEET'!G2066))</f>
        <v/>
      </c>
      <c s="72" t="str">
        <f>IF('S.D.PASTE SHEET'!H2066="","",UPPER('S.D.PASTE SHEET'!H2066))</f>
        <v/>
      </c>
      <c s="72" t="str">
        <f>IF('S.D.PASTE SHEET'!I2066="","",'S.D.PASTE SHEET'!I2066)</f>
        <v/>
      </c>
      <c s="73" t="str">
        <f>IF('S.D.PASTE SHEET'!J2066="","",'S.D.PASTE SHEET'!J2066)</f>
        <v/>
      </c>
      <c s="72" t="str">
        <f>IF('S.D.PASTE SHEET'!K2066="","",'S.D.PASTE SHEET'!K2066)</f>
        <v/>
      </c>
      <c s="72" t="str">
        <f>IF('S.D.PASTE SHEET'!L2066="","",'S.D.PASTE SHEET'!L2066)</f>
        <v/>
      </c>
      <c s="72" t="str">
        <f>IF('S.D.PASTE SHEET'!M2066="","",'S.D.PASTE SHEET'!M2066)</f>
        <v/>
      </c>
      <c s="72" t="str">
        <f>IF('S.D.PASTE SHEET'!N2066="","",'S.D.PASTE SHEET'!N2066)</f>
        <v/>
      </c>
      <c s="72" t="str">
        <f>IF('S.D.PASTE SHEET'!O2066="","",'S.D.PASTE SHEET'!O2066)</f>
        <v/>
      </c>
      <c s="72" t="str">
        <f>IF('S.D.PASTE SHEET'!P2066="","",'S.D.PASTE SHEET'!P2066)</f>
        <v/>
      </c>
      <c s="72" t="str">
        <f>IF('S.D.PASTE SHEET'!Q2066="","",'S.D.PASTE SHEET'!Q2066)</f>
        <v/>
      </c>
      <c s="72" t="str">
        <f>IF('S.D.PASTE SHEET'!R2066="","",'S.D.PASTE SHEET'!R2066)</f>
        <v/>
      </c>
      <c s="72" t="str">
        <f>IF('S.D.PASTE SHEET'!S2066="","",'S.D.PASTE SHEET'!S2066)</f>
        <v/>
      </c>
      <c s="72" t="str">
        <f>IF('S.D.PASTE SHEET'!T2066="","",'S.D.PASTE SHEET'!T2066)</f>
        <v/>
      </c>
      <c s="72" t="str">
        <f>IF('S.D.PASTE SHEET'!U2066="","",'S.D.PASTE SHEET'!U2066)</f>
        <v/>
      </c>
      <c s="72" t="str">
        <f>IF('S.D.PASTE SHEET'!V2066="","",'S.D.PASTE SHEET'!V2066)</f>
        <v/>
      </c>
      <c s="72" t="str">
        <f>IF('S.D.PASTE SHEET'!W2066="","",'S.D.PASTE SHEET'!W2066)</f>
        <v/>
      </c>
      <c s="72" t="str">
        <f>IF('S.D.PASTE SHEET'!X2066="","",'S.D.PASTE SHEET'!X2066)</f>
        <v/>
      </c>
      <c s="72" t="str">
        <f>IF('S.D.PASTE SHEET'!Y2066="","",'S.D.PASTE SHEET'!Y2066)</f>
        <v/>
      </c>
      <c s="72" t="str">
        <f>IF('S.D.PASTE SHEET'!Z2066="","",'S.D.PASTE SHEET'!Z2066)</f>
        <v/>
      </c>
      <c s="72" t="str">
        <f>IF('S.D.PASTE SHEET'!AA2066="","",'S.D.PASTE SHEET'!AA2066)</f>
        <v/>
      </c>
      <c s="72" t="str">
        <f>IF('S.D.PASTE SHEET'!AB2066="","",'S.D.PASTE SHEET'!AB2066)</f>
        <v/>
      </c>
      <c s="72" t="str">
        <f>IF('S.D.PASTE SHEET'!AC2066="","",'S.D.PASTE SHEET'!AC2066)</f>
        <v/>
      </c>
      <c s="72" t="str">
        <f>IF('S.D.PASTE SHEET'!AD2066="","",'S.D.PASTE SHEET'!AD2066)</f>
        <v/>
      </c>
      <c s="74"/>
      <c s="70" t="str">
        <f>IF(AK2066="","",IF(AK2066&gt;0,COUNT($AG$2:AG2066),""))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IF(BC2066="","",IF(BC2066&gt;0,COUNT($AY$2:AY2066),""))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7" spans="1:157" ht="15.75" customHeight="1">
      <c r="A2067" s="72" t="str">
        <f>IF('S.D.PASTE SHEET'!A2067="","",'S.D.PASTE SHEET'!A2067)</f>
        <v/>
      </c>
      <c s="72" t="str">
        <f>IF('S.D.PASTE SHEET'!B2067="","",'S.D.PASTE SHEET'!B2067)</f>
        <v/>
      </c>
      <c s="72" t="str">
        <f>IF('S.D.PASTE SHEET'!C2067="","",'S.D.PASTE SHEET'!C2067)</f>
        <v/>
      </c>
      <c s="73" t="str">
        <f>IF('S.D.PASTE SHEET'!D2067="","",'S.D.PASTE SHEET'!D2067)</f>
        <v/>
      </c>
      <c s="72" t="str">
        <f>IF('S.D.PASTE SHEET'!E2067="","",UPPER('S.D.PASTE SHEET'!E2067))</f>
        <v/>
      </c>
      <c s="72" t="str">
        <f>IF('S.D.PASTE SHEET'!F2067="","",'S.D.PASTE SHEET'!F2067)</f>
        <v/>
      </c>
      <c s="72" t="str">
        <f>IF('S.D.PASTE SHEET'!G2067="","",UPPER('S.D.PASTE SHEET'!G2067))</f>
        <v/>
      </c>
      <c s="72" t="str">
        <f>IF('S.D.PASTE SHEET'!H2067="","",UPPER('S.D.PASTE SHEET'!H2067))</f>
        <v/>
      </c>
      <c s="72" t="str">
        <f>IF('S.D.PASTE SHEET'!I2067="","",'S.D.PASTE SHEET'!I2067)</f>
        <v/>
      </c>
      <c s="73" t="str">
        <f>IF('S.D.PASTE SHEET'!J2067="","",'S.D.PASTE SHEET'!J2067)</f>
        <v/>
      </c>
      <c s="72" t="str">
        <f>IF('S.D.PASTE SHEET'!K2067="","",'S.D.PASTE SHEET'!K2067)</f>
        <v/>
      </c>
      <c s="72" t="str">
        <f>IF('S.D.PASTE SHEET'!L2067="","",'S.D.PASTE SHEET'!L2067)</f>
        <v/>
      </c>
      <c s="72" t="str">
        <f>IF('S.D.PASTE SHEET'!M2067="","",'S.D.PASTE SHEET'!M2067)</f>
        <v/>
      </c>
      <c s="72" t="str">
        <f>IF('S.D.PASTE SHEET'!N2067="","",'S.D.PASTE SHEET'!N2067)</f>
        <v/>
      </c>
      <c s="72" t="str">
        <f>IF('S.D.PASTE SHEET'!O2067="","",'S.D.PASTE SHEET'!O2067)</f>
        <v/>
      </c>
      <c s="72" t="str">
        <f>IF('S.D.PASTE SHEET'!P2067="","",'S.D.PASTE SHEET'!P2067)</f>
        <v/>
      </c>
      <c s="72" t="str">
        <f>IF('S.D.PASTE SHEET'!Q2067="","",'S.D.PASTE SHEET'!Q2067)</f>
        <v/>
      </c>
      <c s="72" t="str">
        <f>IF('S.D.PASTE SHEET'!R2067="","",'S.D.PASTE SHEET'!R2067)</f>
        <v/>
      </c>
      <c s="72" t="str">
        <f>IF('S.D.PASTE SHEET'!S2067="","",'S.D.PASTE SHEET'!S2067)</f>
        <v/>
      </c>
      <c s="72" t="str">
        <f>IF('S.D.PASTE SHEET'!T2067="","",'S.D.PASTE SHEET'!T2067)</f>
        <v/>
      </c>
      <c s="72" t="str">
        <f>IF('S.D.PASTE SHEET'!U2067="","",'S.D.PASTE SHEET'!U2067)</f>
        <v/>
      </c>
      <c s="72" t="str">
        <f>IF('S.D.PASTE SHEET'!V2067="","",'S.D.PASTE SHEET'!V2067)</f>
        <v/>
      </c>
      <c s="72" t="str">
        <f>IF('S.D.PASTE SHEET'!W2067="","",'S.D.PASTE SHEET'!W2067)</f>
        <v/>
      </c>
      <c s="72" t="str">
        <f>IF('S.D.PASTE SHEET'!X2067="","",'S.D.PASTE SHEET'!X2067)</f>
        <v/>
      </c>
      <c s="72" t="str">
        <f>IF('S.D.PASTE SHEET'!Y2067="","",'S.D.PASTE SHEET'!Y2067)</f>
        <v/>
      </c>
      <c s="72" t="str">
        <f>IF('S.D.PASTE SHEET'!Z2067="","",'S.D.PASTE SHEET'!Z2067)</f>
        <v/>
      </c>
      <c s="72" t="str">
        <f>IF('S.D.PASTE SHEET'!AA2067="","",'S.D.PASTE SHEET'!AA2067)</f>
        <v/>
      </c>
      <c s="72" t="str">
        <f>IF('S.D.PASTE SHEET'!AB2067="","",'S.D.PASTE SHEET'!AB2067)</f>
        <v/>
      </c>
      <c s="72" t="str">
        <f>IF('S.D.PASTE SHEET'!AC2067="","",'S.D.PASTE SHEET'!AC2067)</f>
        <v/>
      </c>
      <c s="72" t="str">
        <f>IF('S.D.PASTE SHEET'!AD2067="","",'S.D.PASTE SHEET'!AD2067)</f>
        <v/>
      </c>
      <c s="74"/>
      <c s="70" t="str">
        <f>IF(AK2067="","",IF(AK2067&gt;0,COUNT($AG$2:AG2067),""))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IF(BC2067="","",IF(BC2067&gt;0,COUNT($AY$2:AY2067),""))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8" spans="1:157" ht="15.75" customHeight="1">
      <c r="A2068" s="72" t="str">
        <f>IF('S.D.PASTE SHEET'!A2068="","",'S.D.PASTE SHEET'!A2068)</f>
        <v/>
      </c>
      <c s="72" t="str">
        <f>IF('S.D.PASTE SHEET'!B2068="","",'S.D.PASTE SHEET'!B2068)</f>
        <v/>
      </c>
      <c s="72" t="str">
        <f>IF('S.D.PASTE SHEET'!C2068="","",'S.D.PASTE SHEET'!C2068)</f>
        <v/>
      </c>
      <c s="73" t="str">
        <f>IF('S.D.PASTE SHEET'!D2068="","",'S.D.PASTE SHEET'!D2068)</f>
        <v/>
      </c>
      <c s="72" t="str">
        <f>IF('S.D.PASTE SHEET'!E2068="","",UPPER('S.D.PASTE SHEET'!E2068))</f>
        <v/>
      </c>
      <c s="72" t="str">
        <f>IF('S.D.PASTE SHEET'!F2068="","",'S.D.PASTE SHEET'!F2068)</f>
        <v/>
      </c>
      <c s="72" t="str">
        <f>IF('S.D.PASTE SHEET'!G2068="","",UPPER('S.D.PASTE SHEET'!G2068))</f>
        <v/>
      </c>
      <c s="72" t="str">
        <f>IF('S.D.PASTE SHEET'!H2068="","",UPPER('S.D.PASTE SHEET'!H2068))</f>
        <v/>
      </c>
      <c s="72" t="str">
        <f>IF('S.D.PASTE SHEET'!I2068="","",'S.D.PASTE SHEET'!I2068)</f>
        <v/>
      </c>
      <c s="73" t="str">
        <f>IF('S.D.PASTE SHEET'!J2068="","",'S.D.PASTE SHEET'!J2068)</f>
        <v/>
      </c>
      <c s="72" t="str">
        <f>IF('S.D.PASTE SHEET'!K2068="","",'S.D.PASTE SHEET'!K2068)</f>
        <v/>
      </c>
      <c s="72" t="str">
        <f>IF('S.D.PASTE SHEET'!L2068="","",'S.D.PASTE SHEET'!L2068)</f>
        <v/>
      </c>
      <c s="72" t="str">
        <f>IF('S.D.PASTE SHEET'!M2068="","",'S.D.PASTE SHEET'!M2068)</f>
        <v/>
      </c>
      <c s="72" t="str">
        <f>IF('S.D.PASTE SHEET'!N2068="","",'S.D.PASTE SHEET'!N2068)</f>
        <v/>
      </c>
      <c s="72" t="str">
        <f>IF('S.D.PASTE SHEET'!O2068="","",'S.D.PASTE SHEET'!O2068)</f>
        <v/>
      </c>
      <c s="72" t="str">
        <f>IF('S.D.PASTE SHEET'!P2068="","",'S.D.PASTE SHEET'!P2068)</f>
        <v/>
      </c>
      <c s="72" t="str">
        <f>IF('S.D.PASTE SHEET'!Q2068="","",'S.D.PASTE SHEET'!Q2068)</f>
        <v/>
      </c>
      <c s="72" t="str">
        <f>IF('S.D.PASTE SHEET'!R2068="","",'S.D.PASTE SHEET'!R2068)</f>
        <v/>
      </c>
      <c s="72" t="str">
        <f>IF('S.D.PASTE SHEET'!S2068="","",'S.D.PASTE SHEET'!S2068)</f>
        <v/>
      </c>
      <c s="72" t="str">
        <f>IF('S.D.PASTE SHEET'!T2068="","",'S.D.PASTE SHEET'!T2068)</f>
        <v/>
      </c>
      <c s="72" t="str">
        <f>IF('S.D.PASTE SHEET'!U2068="","",'S.D.PASTE SHEET'!U2068)</f>
        <v/>
      </c>
      <c s="72" t="str">
        <f>IF('S.D.PASTE SHEET'!V2068="","",'S.D.PASTE SHEET'!V2068)</f>
        <v/>
      </c>
      <c s="72" t="str">
        <f>IF('S.D.PASTE SHEET'!W2068="","",'S.D.PASTE SHEET'!W2068)</f>
        <v/>
      </c>
      <c s="72" t="str">
        <f>IF('S.D.PASTE SHEET'!X2068="","",'S.D.PASTE SHEET'!X2068)</f>
        <v/>
      </c>
      <c s="72" t="str">
        <f>IF('S.D.PASTE SHEET'!Y2068="","",'S.D.PASTE SHEET'!Y2068)</f>
        <v/>
      </c>
      <c s="72" t="str">
        <f>IF('S.D.PASTE SHEET'!Z2068="","",'S.D.PASTE SHEET'!Z2068)</f>
        <v/>
      </c>
      <c s="72" t="str">
        <f>IF('S.D.PASTE SHEET'!AA2068="","",'S.D.PASTE SHEET'!AA2068)</f>
        <v/>
      </c>
      <c s="72" t="str">
        <f>IF('S.D.PASTE SHEET'!AB2068="","",'S.D.PASTE SHEET'!AB2068)</f>
        <v/>
      </c>
      <c s="72" t="str">
        <f>IF('S.D.PASTE SHEET'!AC2068="","",'S.D.PASTE SHEET'!AC2068)</f>
        <v/>
      </c>
      <c s="72" t="str">
        <f>IF('S.D.PASTE SHEET'!AD2068="","",'S.D.PASTE SHEET'!AD2068)</f>
        <v/>
      </c>
      <c s="74"/>
      <c s="70" t="str">
        <f>IF(AK2068="","",IF(AK2068&gt;0,COUNT($AG$2:AG2068),""))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IF(BC2068="","",IF(BC2068&gt;0,COUNT($AY$2:AY2068),""))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69" spans="1:157" ht="15.75" customHeight="1">
      <c r="A2069" s="72" t="str">
        <f>IF('S.D.PASTE SHEET'!A2069="","",'S.D.PASTE SHEET'!A2069)</f>
        <v/>
      </c>
      <c s="72" t="str">
        <f>IF('S.D.PASTE SHEET'!B2069="","",'S.D.PASTE SHEET'!B2069)</f>
        <v/>
      </c>
      <c s="72" t="str">
        <f>IF('S.D.PASTE SHEET'!C2069="","",'S.D.PASTE SHEET'!C2069)</f>
        <v/>
      </c>
      <c s="73" t="str">
        <f>IF('S.D.PASTE SHEET'!D2069="","",'S.D.PASTE SHEET'!D2069)</f>
        <v/>
      </c>
      <c s="72" t="str">
        <f>IF('S.D.PASTE SHEET'!E2069="","",UPPER('S.D.PASTE SHEET'!E2069))</f>
        <v/>
      </c>
      <c s="72" t="str">
        <f>IF('S.D.PASTE SHEET'!F2069="","",'S.D.PASTE SHEET'!F2069)</f>
        <v/>
      </c>
      <c s="72" t="str">
        <f>IF('S.D.PASTE SHEET'!G2069="","",UPPER('S.D.PASTE SHEET'!G2069))</f>
        <v/>
      </c>
      <c s="72" t="str">
        <f>IF('S.D.PASTE SHEET'!H2069="","",UPPER('S.D.PASTE SHEET'!H2069))</f>
        <v/>
      </c>
      <c s="72" t="str">
        <f>IF('S.D.PASTE SHEET'!I2069="","",'S.D.PASTE SHEET'!I2069)</f>
        <v/>
      </c>
      <c s="73" t="str">
        <f>IF('S.D.PASTE SHEET'!J2069="","",'S.D.PASTE SHEET'!J2069)</f>
        <v/>
      </c>
      <c s="72" t="str">
        <f>IF('S.D.PASTE SHEET'!K2069="","",'S.D.PASTE SHEET'!K2069)</f>
        <v/>
      </c>
      <c s="72" t="str">
        <f>IF('S.D.PASTE SHEET'!L2069="","",'S.D.PASTE SHEET'!L2069)</f>
        <v/>
      </c>
      <c s="72" t="str">
        <f>IF('S.D.PASTE SHEET'!M2069="","",'S.D.PASTE SHEET'!M2069)</f>
        <v/>
      </c>
      <c s="72" t="str">
        <f>IF('S.D.PASTE SHEET'!N2069="","",'S.D.PASTE SHEET'!N2069)</f>
        <v/>
      </c>
      <c s="72" t="str">
        <f>IF('S.D.PASTE SHEET'!O2069="","",'S.D.PASTE SHEET'!O2069)</f>
        <v/>
      </c>
      <c s="72" t="str">
        <f>IF('S.D.PASTE SHEET'!P2069="","",'S.D.PASTE SHEET'!P2069)</f>
        <v/>
      </c>
      <c s="72" t="str">
        <f>IF('S.D.PASTE SHEET'!Q2069="","",'S.D.PASTE SHEET'!Q2069)</f>
        <v/>
      </c>
      <c s="72" t="str">
        <f>IF('S.D.PASTE SHEET'!R2069="","",'S.D.PASTE SHEET'!R2069)</f>
        <v/>
      </c>
      <c s="72" t="str">
        <f>IF('S.D.PASTE SHEET'!S2069="","",'S.D.PASTE SHEET'!S2069)</f>
        <v/>
      </c>
      <c s="72" t="str">
        <f>IF('S.D.PASTE SHEET'!T2069="","",'S.D.PASTE SHEET'!T2069)</f>
        <v/>
      </c>
      <c s="72" t="str">
        <f>IF('S.D.PASTE SHEET'!U2069="","",'S.D.PASTE SHEET'!U2069)</f>
        <v/>
      </c>
      <c s="72" t="str">
        <f>IF('S.D.PASTE SHEET'!V2069="","",'S.D.PASTE SHEET'!V2069)</f>
        <v/>
      </c>
      <c s="72" t="str">
        <f>IF('S.D.PASTE SHEET'!W2069="","",'S.D.PASTE SHEET'!W2069)</f>
        <v/>
      </c>
      <c s="72" t="str">
        <f>IF('S.D.PASTE SHEET'!X2069="","",'S.D.PASTE SHEET'!X2069)</f>
        <v/>
      </c>
      <c s="72" t="str">
        <f>IF('S.D.PASTE SHEET'!Y2069="","",'S.D.PASTE SHEET'!Y2069)</f>
        <v/>
      </c>
      <c s="72" t="str">
        <f>IF('S.D.PASTE SHEET'!Z2069="","",'S.D.PASTE SHEET'!Z2069)</f>
        <v/>
      </c>
      <c s="72" t="str">
        <f>IF('S.D.PASTE SHEET'!AA2069="","",'S.D.PASTE SHEET'!AA2069)</f>
        <v/>
      </c>
      <c s="72" t="str">
        <f>IF('S.D.PASTE SHEET'!AB2069="","",'S.D.PASTE SHEET'!AB2069)</f>
        <v/>
      </c>
      <c s="72" t="str">
        <f>IF('S.D.PASTE SHEET'!AC2069="","",'S.D.PASTE SHEET'!AC2069)</f>
        <v/>
      </c>
      <c s="72" t="str">
        <f>IF('S.D.PASTE SHEET'!AD2069="","",'S.D.PASTE SHEET'!AD2069)</f>
        <v/>
      </c>
      <c s="74"/>
      <c s="70" t="str">
        <f>IF(AK2069="","",IF(AK2069&gt;0,COUNT($AG$2:AG2069),""))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IF(BC2069="","",IF(BC2069&gt;0,COUNT($AY$2:AY2069),""))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0" spans="1:157" ht="15.75" customHeight="1">
      <c r="A2070" s="72" t="str">
        <f>IF('S.D.PASTE SHEET'!A2070="","",'S.D.PASTE SHEET'!A2070)</f>
        <v/>
      </c>
      <c s="72" t="str">
        <f>IF('S.D.PASTE SHEET'!B2070="","",'S.D.PASTE SHEET'!B2070)</f>
        <v/>
      </c>
      <c s="72" t="str">
        <f>IF('S.D.PASTE SHEET'!C2070="","",'S.D.PASTE SHEET'!C2070)</f>
        <v/>
      </c>
      <c s="73" t="str">
        <f>IF('S.D.PASTE SHEET'!D2070="","",'S.D.PASTE SHEET'!D2070)</f>
        <v/>
      </c>
      <c s="72" t="str">
        <f>IF('S.D.PASTE SHEET'!E2070="","",UPPER('S.D.PASTE SHEET'!E2070))</f>
        <v/>
      </c>
      <c s="72" t="str">
        <f>IF('S.D.PASTE SHEET'!F2070="","",'S.D.PASTE SHEET'!F2070)</f>
        <v/>
      </c>
      <c s="72" t="str">
        <f>IF('S.D.PASTE SHEET'!G2070="","",UPPER('S.D.PASTE SHEET'!G2070))</f>
        <v/>
      </c>
      <c s="72" t="str">
        <f>IF('S.D.PASTE SHEET'!H2070="","",UPPER('S.D.PASTE SHEET'!H2070))</f>
        <v/>
      </c>
      <c s="72" t="str">
        <f>IF('S.D.PASTE SHEET'!I2070="","",'S.D.PASTE SHEET'!I2070)</f>
        <v/>
      </c>
      <c s="73" t="str">
        <f>IF('S.D.PASTE SHEET'!J2070="","",'S.D.PASTE SHEET'!J2070)</f>
        <v/>
      </c>
      <c s="72" t="str">
        <f>IF('S.D.PASTE SHEET'!K2070="","",'S.D.PASTE SHEET'!K2070)</f>
        <v/>
      </c>
      <c s="72" t="str">
        <f>IF('S.D.PASTE SHEET'!L2070="","",'S.D.PASTE SHEET'!L2070)</f>
        <v/>
      </c>
      <c s="72" t="str">
        <f>IF('S.D.PASTE SHEET'!M2070="","",'S.D.PASTE SHEET'!M2070)</f>
        <v/>
      </c>
      <c s="72" t="str">
        <f>IF('S.D.PASTE SHEET'!N2070="","",'S.D.PASTE SHEET'!N2070)</f>
        <v/>
      </c>
      <c s="72" t="str">
        <f>IF('S.D.PASTE SHEET'!O2070="","",'S.D.PASTE SHEET'!O2070)</f>
        <v/>
      </c>
      <c s="72" t="str">
        <f>IF('S.D.PASTE SHEET'!P2070="","",'S.D.PASTE SHEET'!P2070)</f>
        <v/>
      </c>
      <c s="72" t="str">
        <f>IF('S.D.PASTE SHEET'!Q2070="","",'S.D.PASTE SHEET'!Q2070)</f>
        <v/>
      </c>
      <c s="72" t="str">
        <f>IF('S.D.PASTE SHEET'!R2070="","",'S.D.PASTE SHEET'!R2070)</f>
        <v/>
      </c>
      <c s="72" t="str">
        <f>IF('S.D.PASTE SHEET'!S2070="","",'S.D.PASTE SHEET'!S2070)</f>
        <v/>
      </c>
      <c s="72" t="str">
        <f>IF('S.D.PASTE SHEET'!T2070="","",'S.D.PASTE SHEET'!T2070)</f>
        <v/>
      </c>
      <c s="72" t="str">
        <f>IF('S.D.PASTE SHEET'!U2070="","",'S.D.PASTE SHEET'!U2070)</f>
        <v/>
      </c>
      <c s="72" t="str">
        <f>IF('S.D.PASTE SHEET'!V2070="","",'S.D.PASTE SHEET'!V2070)</f>
        <v/>
      </c>
      <c s="72" t="str">
        <f>IF('S.D.PASTE SHEET'!W2070="","",'S.D.PASTE SHEET'!W2070)</f>
        <v/>
      </c>
      <c s="72" t="str">
        <f>IF('S.D.PASTE SHEET'!X2070="","",'S.D.PASTE SHEET'!X2070)</f>
        <v/>
      </c>
      <c s="72" t="str">
        <f>IF('S.D.PASTE SHEET'!Y2070="","",'S.D.PASTE SHEET'!Y2070)</f>
        <v/>
      </c>
      <c s="72" t="str">
        <f>IF('S.D.PASTE SHEET'!Z2070="","",'S.D.PASTE SHEET'!Z2070)</f>
        <v/>
      </c>
      <c s="72" t="str">
        <f>IF('S.D.PASTE SHEET'!AA2070="","",'S.D.PASTE SHEET'!AA2070)</f>
        <v/>
      </c>
      <c s="72" t="str">
        <f>IF('S.D.PASTE SHEET'!AB2070="","",'S.D.PASTE SHEET'!AB2070)</f>
        <v/>
      </c>
      <c s="72" t="str">
        <f>IF('S.D.PASTE SHEET'!AC2070="","",'S.D.PASTE SHEET'!AC2070)</f>
        <v/>
      </c>
      <c s="72" t="str">
        <f>IF('S.D.PASTE SHEET'!AD2070="","",'S.D.PASTE SHEET'!AD2070)</f>
        <v/>
      </c>
      <c s="74"/>
      <c s="70" t="str">
        <f>IF(AK2070="","",IF(AK2070&gt;0,COUNT($AG$2:AG2070),""))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IF(BC2070="","",IF(BC2070&gt;0,COUNT($AY$2:AY2070),""))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1" spans="1:157" ht="15.75" customHeight="1">
      <c r="A2071" s="72" t="str">
        <f>IF('S.D.PASTE SHEET'!A2071="","",'S.D.PASTE SHEET'!A2071)</f>
        <v/>
      </c>
      <c s="72" t="str">
        <f>IF('S.D.PASTE SHEET'!B2071="","",'S.D.PASTE SHEET'!B2071)</f>
        <v/>
      </c>
      <c s="72" t="str">
        <f>IF('S.D.PASTE SHEET'!C2071="","",'S.D.PASTE SHEET'!C2071)</f>
        <v/>
      </c>
      <c s="73" t="str">
        <f>IF('S.D.PASTE SHEET'!D2071="","",'S.D.PASTE SHEET'!D2071)</f>
        <v/>
      </c>
      <c s="72" t="str">
        <f>IF('S.D.PASTE SHEET'!E2071="","",UPPER('S.D.PASTE SHEET'!E2071))</f>
        <v/>
      </c>
      <c s="72" t="str">
        <f>IF('S.D.PASTE SHEET'!F2071="","",'S.D.PASTE SHEET'!F2071)</f>
        <v/>
      </c>
      <c s="72" t="str">
        <f>IF('S.D.PASTE SHEET'!G2071="","",UPPER('S.D.PASTE SHEET'!G2071))</f>
        <v/>
      </c>
      <c s="72" t="str">
        <f>IF('S.D.PASTE SHEET'!H2071="","",UPPER('S.D.PASTE SHEET'!H2071))</f>
        <v/>
      </c>
      <c s="72" t="str">
        <f>IF('S.D.PASTE SHEET'!I2071="","",'S.D.PASTE SHEET'!I2071)</f>
        <v/>
      </c>
      <c s="73" t="str">
        <f>IF('S.D.PASTE SHEET'!J2071="","",'S.D.PASTE SHEET'!J2071)</f>
        <v/>
      </c>
      <c s="72" t="str">
        <f>IF('S.D.PASTE SHEET'!K2071="","",'S.D.PASTE SHEET'!K2071)</f>
        <v/>
      </c>
      <c s="72" t="str">
        <f>IF('S.D.PASTE SHEET'!L2071="","",'S.D.PASTE SHEET'!L2071)</f>
        <v/>
      </c>
      <c s="72" t="str">
        <f>IF('S.D.PASTE SHEET'!M2071="","",'S.D.PASTE SHEET'!M2071)</f>
        <v/>
      </c>
      <c s="72" t="str">
        <f>IF('S.D.PASTE SHEET'!N2071="","",'S.D.PASTE SHEET'!N2071)</f>
        <v/>
      </c>
      <c s="72" t="str">
        <f>IF('S.D.PASTE SHEET'!O2071="","",'S.D.PASTE SHEET'!O2071)</f>
        <v/>
      </c>
      <c s="72" t="str">
        <f>IF('S.D.PASTE SHEET'!P2071="","",'S.D.PASTE SHEET'!P2071)</f>
        <v/>
      </c>
      <c s="72" t="str">
        <f>IF('S.D.PASTE SHEET'!Q2071="","",'S.D.PASTE SHEET'!Q2071)</f>
        <v/>
      </c>
      <c s="72" t="str">
        <f>IF('S.D.PASTE SHEET'!R2071="","",'S.D.PASTE SHEET'!R2071)</f>
        <v/>
      </c>
      <c s="72" t="str">
        <f>IF('S.D.PASTE SHEET'!S2071="","",'S.D.PASTE SHEET'!S2071)</f>
        <v/>
      </c>
      <c s="72" t="str">
        <f>IF('S.D.PASTE SHEET'!T2071="","",'S.D.PASTE SHEET'!T2071)</f>
        <v/>
      </c>
      <c s="72" t="str">
        <f>IF('S.D.PASTE SHEET'!U2071="","",'S.D.PASTE SHEET'!U2071)</f>
        <v/>
      </c>
      <c s="72" t="str">
        <f>IF('S.D.PASTE SHEET'!V2071="","",'S.D.PASTE SHEET'!V2071)</f>
        <v/>
      </c>
      <c s="72" t="str">
        <f>IF('S.D.PASTE SHEET'!W2071="","",'S.D.PASTE SHEET'!W2071)</f>
        <v/>
      </c>
      <c s="72" t="str">
        <f>IF('S.D.PASTE SHEET'!X2071="","",'S.D.PASTE SHEET'!X2071)</f>
        <v/>
      </c>
      <c s="72" t="str">
        <f>IF('S.D.PASTE SHEET'!Y2071="","",'S.D.PASTE SHEET'!Y2071)</f>
        <v/>
      </c>
      <c s="72" t="str">
        <f>IF('S.D.PASTE SHEET'!Z2071="","",'S.D.PASTE SHEET'!Z2071)</f>
        <v/>
      </c>
      <c s="72" t="str">
        <f>IF('S.D.PASTE SHEET'!AA2071="","",'S.D.PASTE SHEET'!AA2071)</f>
        <v/>
      </c>
      <c s="72" t="str">
        <f>IF('S.D.PASTE SHEET'!AB2071="","",'S.D.PASTE SHEET'!AB2071)</f>
        <v/>
      </c>
      <c s="72" t="str">
        <f>IF('S.D.PASTE SHEET'!AC2071="","",'S.D.PASTE SHEET'!AC2071)</f>
        <v/>
      </c>
      <c s="72" t="str">
        <f>IF('S.D.PASTE SHEET'!AD2071="","",'S.D.PASTE SHEET'!AD2071)</f>
        <v/>
      </c>
      <c s="74"/>
      <c s="70" t="str">
        <f>IF(AK2071="","",IF(AK2071&gt;0,COUNT($AG$2:AG2071),""))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IF(BC2071="","",IF(BC2071&gt;0,COUNT($AY$2:AY2071),""))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2" spans="1:157" ht="15.75" customHeight="1">
      <c r="A2072" s="72" t="str">
        <f>IF('S.D.PASTE SHEET'!A2072="","",'S.D.PASTE SHEET'!A2072)</f>
        <v/>
      </c>
      <c s="72" t="str">
        <f>IF('S.D.PASTE SHEET'!B2072="","",'S.D.PASTE SHEET'!B2072)</f>
        <v/>
      </c>
      <c s="72" t="str">
        <f>IF('S.D.PASTE SHEET'!C2072="","",'S.D.PASTE SHEET'!C2072)</f>
        <v/>
      </c>
      <c s="73" t="str">
        <f>IF('S.D.PASTE SHEET'!D2072="","",'S.D.PASTE SHEET'!D2072)</f>
        <v/>
      </c>
      <c s="72" t="str">
        <f>IF('S.D.PASTE SHEET'!E2072="","",UPPER('S.D.PASTE SHEET'!E2072))</f>
        <v/>
      </c>
      <c s="72" t="str">
        <f>IF('S.D.PASTE SHEET'!F2072="","",'S.D.PASTE SHEET'!F2072)</f>
        <v/>
      </c>
      <c s="72" t="str">
        <f>IF('S.D.PASTE SHEET'!G2072="","",UPPER('S.D.PASTE SHEET'!G2072))</f>
        <v/>
      </c>
      <c s="72" t="str">
        <f>IF('S.D.PASTE SHEET'!H2072="","",UPPER('S.D.PASTE SHEET'!H2072))</f>
        <v/>
      </c>
      <c s="72" t="str">
        <f>IF('S.D.PASTE SHEET'!I2072="","",'S.D.PASTE SHEET'!I2072)</f>
        <v/>
      </c>
      <c s="73" t="str">
        <f>IF('S.D.PASTE SHEET'!J2072="","",'S.D.PASTE SHEET'!J2072)</f>
        <v/>
      </c>
      <c s="72" t="str">
        <f>IF('S.D.PASTE SHEET'!K2072="","",'S.D.PASTE SHEET'!K2072)</f>
        <v/>
      </c>
      <c s="72" t="str">
        <f>IF('S.D.PASTE SHEET'!L2072="","",'S.D.PASTE SHEET'!L2072)</f>
        <v/>
      </c>
      <c s="72" t="str">
        <f>IF('S.D.PASTE SHEET'!M2072="","",'S.D.PASTE SHEET'!M2072)</f>
        <v/>
      </c>
      <c s="72" t="str">
        <f>IF('S.D.PASTE SHEET'!N2072="","",'S.D.PASTE SHEET'!N2072)</f>
        <v/>
      </c>
      <c s="72" t="str">
        <f>IF('S.D.PASTE SHEET'!O2072="","",'S.D.PASTE SHEET'!O2072)</f>
        <v/>
      </c>
      <c s="72" t="str">
        <f>IF('S.D.PASTE SHEET'!P2072="","",'S.D.PASTE SHEET'!P2072)</f>
        <v/>
      </c>
      <c s="72" t="str">
        <f>IF('S.D.PASTE SHEET'!Q2072="","",'S.D.PASTE SHEET'!Q2072)</f>
        <v/>
      </c>
      <c s="72" t="str">
        <f>IF('S.D.PASTE SHEET'!R2072="","",'S.D.PASTE SHEET'!R2072)</f>
        <v/>
      </c>
      <c s="72" t="str">
        <f>IF('S.D.PASTE SHEET'!S2072="","",'S.D.PASTE SHEET'!S2072)</f>
        <v/>
      </c>
      <c s="72" t="str">
        <f>IF('S.D.PASTE SHEET'!T2072="","",'S.D.PASTE SHEET'!T2072)</f>
        <v/>
      </c>
      <c s="72" t="str">
        <f>IF('S.D.PASTE SHEET'!U2072="","",'S.D.PASTE SHEET'!U2072)</f>
        <v/>
      </c>
      <c s="72" t="str">
        <f>IF('S.D.PASTE SHEET'!V2072="","",'S.D.PASTE SHEET'!V2072)</f>
        <v/>
      </c>
      <c s="72" t="str">
        <f>IF('S.D.PASTE SHEET'!W2072="","",'S.D.PASTE SHEET'!W2072)</f>
        <v/>
      </c>
      <c s="72" t="str">
        <f>IF('S.D.PASTE SHEET'!X2072="","",'S.D.PASTE SHEET'!X2072)</f>
        <v/>
      </c>
      <c s="72" t="str">
        <f>IF('S.D.PASTE SHEET'!Y2072="","",'S.D.PASTE SHEET'!Y2072)</f>
        <v/>
      </c>
      <c s="72" t="str">
        <f>IF('S.D.PASTE SHEET'!Z2072="","",'S.D.PASTE SHEET'!Z2072)</f>
        <v/>
      </c>
      <c s="72" t="str">
        <f>IF('S.D.PASTE SHEET'!AA2072="","",'S.D.PASTE SHEET'!AA2072)</f>
        <v/>
      </c>
      <c s="72" t="str">
        <f>IF('S.D.PASTE SHEET'!AB2072="","",'S.D.PASTE SHEET'!AB2072)</f>
        <v/>
      </c>
      <c s="72" t="str">
        <f>IF('S.D.PASTE SHEET'!AC2072="","",'S.D.PASTE SHEET'!AC2072)</f>
        <v/>
      </c>
      <c s="72" t="str">
        <f>IF('S.D.PASTE SHEET'!AD2072="","",'S.D.PASTE SHEET'!AD2072)</f>
        <v/>
      </c>
      <c s="74"/>
      <c s="70" t="str">
        <f>IF(AK2072="","",IF(AK2072&gt;0,COUNT($AG$2:AG2072),""))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IF(BC2072="","",IF(BC2072&gt;0,COUNT($AY$2:AY2072),""))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3" spans="1:157" ht="15.75" customHeight="1">
      <c r="A2073" s="72" t="str">
        <f>IF('S.D.PASTE SHEET'!A2073="","",'S.D.PASTE SHEET'!A2073)</f>
        <v/>
      </c>
      <c s="72" t="str">
        <f>IF('S.D.PASTE SHEET'!B2073="","",'S.D.PASTE SHEET'!B2073)</f>
        <v/>
      </c>
      <c s="72" t="str">
        <f>IF('S.D.PASTE SHEET'!C2073="","",'S.D.PASTE SHEET'!C2073)</f>
        <v/>
      </c>
      <c s="73" t="str">
        <f>IF('S.D.PASTE SHEET'!D2073="","",'S.D.PASTE SHEET'!D2073)</f>
        <v/>
      </c>
      <c s="72" t="str">
        <f>IF('S.D.PASTE SHEET'!E2073="","",UPPER('S.D.PASTE SHEET'!E2073))</f>
        <v/>
      </c>
      <c s="72" t="str">
        <f>IF('S.D.PASTE SHEET'!F2073="","",'S.D.PASTE SHEET'!F2073)</f>
        <v/>
      </c>
      <c s="72" t="str">
        <f>IF('S.D.PASTE SHEET'!G2073="","",UPPER('S.D.PASTE SHEET'!G2073))</f>
        <v/>
      </c>
      <c s="72" t="str">
        <f>IF('S.D.PASTE SHEET'!H2073="","",UPPER('S.D.PASTE SHEET'!H2073))</f>
        <v/>
      </c>
      <c s="72" t="str">
        <f>IF('S.D.PASTE SHEET'!I2073="","",'S.D.PASTE SHEET'!I2073)</f>
        <v/>
      </c>
      <c s="73" t="str">
        <f>IF('S.D.PASTE SHEET'!J2073="","",'S.D.PASTE SHEET'!J2073)</f>
        <v/>
      </c>
      <c s="72" t="str">
        <f>IF('S.D.PASTE SHEET'!K2073="","",'S.D.PASTE SHEET'!K2073)</f>
        <v/>
      </c>
      <c s="72" t="str">
        <f>IF('S.D.PASTE SHEET'!L2073="","",'S.D.PASTE SHEET'!L2073)</f>
        <v/>
      </c>
      <c s="72" t="str">
        <f>IF('S.D.PASTE SHEET'!M2073="","",'S.D.PASTE SHEET'!M2073)</f>
        <v/>
      </c>
      <c s="72" t="str">
        <f>IF('S.D.PASTE SHEET'!N2073="","",'S.D.PASTE SHEET'!N2073)</f>
        <v/>
      </c>
      <c s="72" t="str">
        <f>IF('S.D.PASTE SHEET'!O2073="","",'S.D.PASTE SHEET'!O2073)</f>
        <v/>
      </c>
      <c s="72" t="str">
        <f>IF('S.D.PASTE SHEET'!P2073="","",'S.D.PASTE SHEET'!P2073)</f>
        <v/>
      </c>
      <c s="72" t="str">
        <f>IF('S.D.PASTE SHEET'!Q2073="","",'S.D.PASTE SHEET'!Q2073)</f>
        <v/>
      </c>
      <c s="72" t="str">
        <f>IF('S.D.PASTE SHEET'!R2073="","",'S.D.PASTE SHEET'!R2073)</f>
        <v/>
      </c>
      <c s="72" t="str">
        <f>IF('S.D.PASTE SHEET'!S2073="","",'S.D.PASTE SHEET'!S2073)</f>
        <v/>
      </c>
      <c s="72" t="str">
        <f>IF('S.D.PASTE SHEET'!T2073="","",'S.D.PASTE SHEET'!T2073)</f>
        <v/>
      </c>
      <c s="72" t="str">
        <f>IF('S.D.PASTE SHEET'!U2073="","",'S.D.PASTE SHEET'!U2073)</f>
        <v/>
      </c>
      <c s="72" t="str">
        <f>IF('S.D.PASTE SHEET'!V2073="","",'S.D.PASTE SHEET'!V2073)</f>
        <v/>
      </c>
      <c s="72" t="str">
        <f>IF('S.D.PASTE SHEET'!W2073="","",'S.D.PASTE SHEET'!W2073)</f>
        <v/>
      </c>
      <c s="72" t="str">
        <f>IF('S.D.PASTE SHEET'!X2073="","",'S.D.PASTE SHEET'!X2073)</f>
        <v/>
      </c>
      <c s="72" t="str">
        <f>IF('S.D.PASTE SHEET'!Y2073="","",'S.D.PASTE SHEET'!Y2073)</f>
        <v/>
      </c>
      <c s="72" t="str">
        <f>IF('S.D.PASTE SHEET'!Z2073="","",'S.D.PASTE SHEET'!Z2073)</f>
        <v/>
      </c>
      <c s="72" t="str">
        <f>IF('S.D.PASTE SHEET'!AA2073="","",'S.D.PASTE SHEET'!AA2073)</f>
        <v/>
      </c>
      <c s="72" t="str">
        <f>IF('S.D.PASTE SHEET'!AB2073="","",'S.D.PASTE SHEET'!AB2073)</f>
        <v/>
      </c>
      <c s="72" t="str">
        <f>IF('S.D.PASTE SHEET'!AC2073="","",'S.D.PASTE SHEET'!AC2073)</f>
        <v/>
      </c>
      <c s="72" t="str">
        <f>IF('S.D.PASTE SHEET'!AD2073="","",'S.D.PASTE SHEET'!AD2073)</f>
        <v/>
      </c>
      <c s="74"/>
      <c s="70" t="str">
        <f>IF(AK2073="","",IF(AK2073&gt;0,COUNT($AG$2:AG2073),""))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IF(BC2073="","",IF(BC2073&gt;0,COUNT($AY$2:AY2073),""))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4" spans="1:157" ht="15.75" customHeight="1">
      <c r="A2074" s="72" t="str">
        <f>IF('S.D.PASTE SHEET'!A2074="","",'S.D.PASTE SHEET'!A2074)</f>
        <v/>
      </c>
      <c s="72" t="str">
        <f>IF('S.D.PASTE SHEET'!B2074="","",'S.D.PASTE SHEET'!B2074)</f>
        <v/>
      </c>
      <c s="72" t="str">
        <f>IF('S.D.PASTE SHEET'!C2074="","",'S.D.PASTE SHEET'!C2074)</f>
        <v/>
      </c>
      <c s="73" t="str">
        <f>IF('S.D.PASTE SHEET'!D2074="","",'S.D.PASTE SHEET'!D2074)</f>
        <v/>
      </c>
      <c s="72" t="str">
        <f>IF('S.D.PASTE SHEET'!E2074="","",UPPER('S.D.PASTE SHEET'!E2074))</f>
        <v/>
      </c>
      <c s="72" t="str">
        <f>IF('S.D.PASTE SHEET'!F2074="","",'S.D.PASTE SHEET'!F2074)</f>
        <v/>
      </c>
      <c s="72" t="str">
        <f>IF('S.D.PASTE SHEET'!G2074="","",UPPER('S.D.PASTE SHEET'!G2074))</f>
        <v/>
      </c>
      <c s="72" t="str">
        <f>IF('S.D.PASTE SHEET'!H2074="","",UPPER('S.D.PASTE SHEET'!H2074))</f>
        <v/>
      </c>
      <c s="72" t="str">
        <f>IF('S.D.PASTE SHEET'!I2074="","",'S.D.PASTE SHEET'!I2074)</f>
        <v/>
      </c>
      <c s="73" t="str">
        <f>IF('S.D.PASTE SHEET'!J2074="","",'S.D.PASTE SHEET'!J2074)</f>
        <v/>
      </c>
      <c s="72" t="str">
        <f>IF('S.D.PASTE SHEET'!K2074="","",'S.D.PASTE SHEET'!K2074)</f>
        <v/>
      </c>
      <c s="72" t="str">
        <f>IF('S.D.PASTE SHEET'!L2074="","",'S.D.PASTE SHEET'!L2074)</f>
        <v/>
      </c>
      <c s="72" t="str">
        <f>IF('S.D.PASTE SHEET'!M2074="","",'S.D.PASTE SHEET'!M2074)</f>
        <v/>
      </c>
      <c s="72" t="str">
        <f>IF('S.D.PASTE SHEET'!N2074="","",'S.D.PASTE SHEET'!N2074)</f>
        <v/>
      </c>
      <c s="72" t="str">
        <f>IF('S.D.PASTE SHEET'!O2074="","",'S.D.PASTE SHEET'!O2074)</f>
        <v/>
      </c>
      <c s="72" t="str">
        <f>IF('S.D.PASTE SHEET'!P2074="","",'S.D.PASTE SHEET'!P2074)</f>
        <v/>
      </c>
      <c s="72" t="str">
        <f>IF('S.D.PASTE SHEET'!Q2074="","",'S.D.PASTE SHEET'!Q2074)</f>
        <v/>
      </c>
      <c s="72" t="str">
        <f>IF('S.D.PASTE SHEET'!R2074="","",'S.D.PASTE SHEET'!R2074)</f>
        <v/>
      </c>
      <c s="72" t="str">
        <f>IF('S.D.PASTE SHEET'!S2074="","",'S.D.PASTE SHEET'!S2074)</f>
        <v/>
      </c>
      <c s="72" t="str">
        <f>IF('S.D.PASTE SHEET'!T2074="","",'S.D.PASTE SHEET'!T2074)</f>
        <v/>
      </c>
      <c s="72" t="str">
        <f>IF('S.D.PASTE SHEET'!U2074="","",'S.D.PASTE SHEET'!U2074)</f>
        <v/>
      </c>
      <c s="72" t="str">
        <f>IF('S.D.PASTE SHEET'!V2074="","",'S.D.PASTE SHEET'!V2074)</f>
        <v/>
      </c>
      <c s="72" t="str">
        <f>IF('S.D.PASTE SHEET'!W2074="","",'S.D.PASTE SHEET'!W2074)</f>
        <v/>
      </c>
      <c s="72" t="str">
        <f>IF('S.D.PASTE SHEET'!X2074="","",'S.D.PASTE SHEET'!X2074)</f>
        <v/>
      </c>
      <c s="72" t="str">
        <f>IF('S.D.PASTE SHEET'!Y2074="","",'S.D.PASTE SHEET'!Y2074)</f>
        <v/>
      </c>
      <c s="72" t="str">
        <f>IF('S.D.PASTE SHEET'!Z2074="","",'S.D.PASTE SHEET'!Z2074)</f>
        <v/>
      </c>
      <c s="72" t="str">
        <f>IF('S.D.PASTE SHEET'!AA2074="","",'S.D.PASTE SHEET'!AA2074)</f>
        <v/>
      </c>
      <c s="72" t="str">
        <f>IF('S.D.PASTE SHEET'!AB2074="","",'S.D.PASTE SHEET'!AB2074)</f>
        <v/>
      </c>
      <c s="72" t="str">
        <f>IF('S.D.PASTE SHEET'!AC2074="","",'S.D.PASTE SHEET'!AC2074)</f>
        <v/>
      </c>
      <c s="72" t="str">
        <f>IF('S.D.PASTE SHEET'!AD2074="","",'S.D.PASTE SHEET'!AD2074)</f>
        <v/>
      </c>
      <c s="74"/>
      <c s="70" t="str">
        <f>IF(AK2074="","",IF(AK2074&gt;0,COUNT($AG$2:AG2074),""))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IF(BC2074="","",IF(BC2074&gt;0,COUNT($AY$2:AY2074),""))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5" spans="1:157" ht="15.75" customHeight="1">
      <c r="A2075" s="72" t="str">
        <f>IF('S.D.PASTE SHEET'!A2075="","",'S.D.PASTE SHEET'!A2075)</f>
        <v/>
      </c>
      <c s="72" t="str">
        <f>IF('S.D.PASTE SHEET'!B2075="","",'S.D.PASTE SHEET'!B2075)</f>
        <v/>
      </c>
      <c s="72" t="str">
        <f>IF('S.D.PASTE SHEET'!C2075="","",'S.D.PASTE SHEET'!C2075)</f>
        <v/>
      </c>
      <c s="73" t="str">
        <f>IF('S.D.PASTE SHEET'!D2075="","",'S.D.PASTE SHEET'!D2075)</f>
        <v/>
      </c>
      <c s="72" t="str">
        <f>IF('S.D.PASTE SHEET'!E2075="","",UPPER('S.D.PASTE SHEET'!E2075))</f>
        <v/>
      </c>
      <c s="72" t="str">
        <f>IF('S.D.PASTE SHEET'!F2075="","",'S.D.PASTE SHEET'!F2075)</f>
        <v/>
      </c>
      <c s="72" t="str">
        <f>IF('S.D.PASTE SHEET'!G2075="","",UPPER('S.D.PASTE SHEET'!G2075))</f>
        <v/>
      </c>
      <c s="72" t="str">
        <f>IF('S.D.PASTE SHEET'!H2075="","",UPPER('S.D.PASTE SHEET'!H2075))</f>
        <v/>
      </c>
      <c s="72" t="str">
        <f>IF('S.D.PASTE SHEET'!I2075="","",'S.D.PASTE SHEET'!I2075)</f>
        <v/>
      </c>
      <c s="73" t="str">
        <f>IF('S.D.PASTE SHEET'!J2075="","",'S.D.PASTE SHEET'!J2075)</f>
        <v/>
      </c>
      <c s="72" t="str">
        <f>IF('S.D.PASTE SHEET'!K2075="","",'S.D.PASTE SHEET'!K2075)</f>
        <v/>
      </c>
      <c s="72" t="str">
        <f>IF('S.D.PASTE SHEET'!L2075="","",'S.D.PASTE SHEET'!L2075)</f>
        <v/>
      </c>
      <c s="72" t="str">
        <f>IF('S.D.PASTE SHEET'!M2075="","",'S.D.PASTE SHEET'!M2075)</f>
        <v/>
      </c>
      <c s="72" t="str">
        <f>IF('S.D.PASTE SHEET'!N2075="","",'S.D.PASTE SHEET'!N2075)</f>
        <v/>
      </c>
      <c s="72" t="str">
        <f>IF('S.D.PASTE SHEET'!O2075="","",'S.D.PASTE SHEET'!O2075)</f>
        <v/>
      </c>
      <c s="72" t="str">
        <f>IF('S.D.PASTE SHEET'!P2075="","",'S.D.PASTE SHEET'!P2075)</f>
        <v/>
      </c>
      <c s="72" t="str">
        <f>IF('S.D.PASTE SHEET'!Q2075="","",'S.D.PASTE SHEET'!Q2075)</f>
        <v/>
      </c>
      <c s="72" t="str">
        <f>IF('S.D.PASTE SHEET'!R2075="","",'S.D.PASTE SHEET'!R2075)</f>
        <v/>
      </c>
      <c s="72" t="str">
        <f>IF('S.D.PASTE SHEET'!S2075="","",'S.D.PASTE SHEET'!S2075)</f>
        <v/>
      </c>
      <c s="72" t="str">
        <f>IF('S.D.PASTE SHEET'!T2075="","",'S.D.PASTE SHEET'!T2075)</f>
        <v/>
      </c>
      <c s="72" t="str">
        <f>IF('S.D.PASTE SHEET'!U2075="","",'S.D.PASTE SHEET'!U2075)</f>
        <v/>
      </c>
      <c s="72" t="str">
        <f>IF('S.D.PASTE SHEET'!V2075="","",'S.D.PASTE SHEET'!V2075)</f>
        <v/>
      </c>
      <c s="72" t="str">
        <f>IF('S.D.PASTE SHEET'!W2075="","",'S.D.PASTE SHEET'!W2075)</f>
        <v/>
      </c>
      <c s="72" t="str">
        <f>IF('S.D.PASTE SHEET'!X2075="","",'S.D.PASTE SHEET'!X2075)</f>
        <v/>
      </c>
      <c s="72" t="str">
        <f>IF('S.D.PASTE SHEET'!Y2075="","",'S.D.PASTE SHEET'!Y2075)</f>
        <v/>
      </c>
      <c s="72" t="str">
        <f>IF('S.D.PASTE SHEET'!Z2075="","",'S.D.PASTE SHEET'!Z2075)</f>
        <v/>
      </c>
      <c s="72" t="str">
        <f>IF('S.D.PASTE SHEET'!AA2075="","",'S.D.PASTE SHEET'!AA2075)</f>
        <v/>
      </c>
      <c s="72" t="str">
        <f>IF('S.D.PASTE SHEET'!AB2075="","",'S.D.PASTE SHEET'!AB2075)</f>
        <v/>
      </c>
      <c s="72" t="str">
        <f>IF('S.D.PASTE SHEET'!AC2075="","",'S.D.PASTE SHEET'!AC2075)</f>
        <v/>
      </c>
      <c s="72" t="str">
        <f>IF('S.D.PASTE SHEET'!AD2075="","",'S.D.PASTE SHEET'!AD2075)</f>
        <v/>
      </c>
      <c s="74"/>
      <c s="70" t="str">
        <f>IF(AK2075="","",IF(AK2075&gt;0,COUNT($AG$2:AG2075),""))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IF(BC2075="","",IF(BC2075&gt;0,COUNT($AY$2:AY2075),""))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6" spans="1:157" ht="15.75" customHeight="1">
      <c r="A2076" s="72" t="str">
        <f>IF('S.D.PASTE SHEET'!A2076="","",'S.D.PASTE SHEET'!A2076)</f>
        <v/>
      </c>
      <c s="72" t="str">
        <f>IF('S.D.PASTE SHEET'!B2076="","",'S.D.PASTE SHEET'!B2076)</f>
        <v/>
      </c>
      <c s="72" t="str">
        <f>IF('S.D.PASTE SHEET'!C2076="","",'S.D.PASTE SHEET'!C2076)</f>
        <v/>
      </c>
      <c s="73" t="str">
        <f>IF('S.D.PASTE SHEET'!D2076="","",'S.D.PASTE SHEET'!D2076)</f>
        <v/>
      </c>
      <c s="72" t="str">
        <f>IF('S.D.PASTE SHEET'!E2076="","",UPPER('S.D.PASTE SHEET'!E2076))</f>
        <v/>
      </c>
      <c s="72" t="str">
        <f>IF('S.D.PASTE SHEET'!F2076="","",'S.D.PASTE SHEET'!F2076)</f>
        <v/>
      </c>
      <c s="72" t="str">
        <f>IF('S.D.PASTE SHEET'!G2076="","",UPPER('S.D.PASTE SHEET'!G2076))</f>
        <v/>
      </c>
      <c s="72" t="str">
        <f>IF('S.D.PASTE SHEET'!H2076="","",UPPER('S.D.PASTE SHEET'!H2076))</f>
        <v/>
      </c>
      <c s="72" t="str">
        <f>IF('S.D.PASTE SHEET'!I2076="","",'S.D.PASTE SHEET'!I2076)</f>
        <v/>
      </c>
      <c s="73" t="str">
        <f>IF('S.D.PASTE SHEET'!J2076="","",'S.D.PASTE SHEET'!J2076)</f>
        <v/>
      </c>
      <c s="72" t="str">
        <f>IF('S.D.PASTE SHEET'!K2076="","",'S.D.PASTE SHEET'!K2076)</f>
        <v/>
      </c>
      <c s="72" t="str">
        <f>IF('S.D.PASTE SHEET'!L2076="","",'S.D.PASTE SHEET'!L2076)</f>
        <v/>
      </c>
      <c s="72" t="str">
        <f>IF('S.D.PASTE SHEET'!M2076="","",'S.D.PASTE SHEET'!M2076)</f>
        <v/>
      </c>
      <c s="72" t="str">
        <f>IF('S.D.PASTE SHEET'!N2076="","",'S.D.PASTE SHEET'!N2076)</f>
        <v/>
      </c>
      <c s="72" t="str">
        <f>IF('S.D.PASTE SHEET'!O2076="","",'S.D.PASTE SHEET'!O2076)</f>
        <v/>
      </c>
      <c s="72" t="str">
        <f>IF('S.D.PASTE SHEET'!P2076="","",'S.D.PASTE SHEET'!P2076)</f>
        <v/>
      </c>
      <c s="72" t="str">
        <f>IF('S.D.PASTE SHEET'!Q2076="","",'S.D.PASTE SHEET'!Q2076)</f>
        <v/>
      </c>
      <c s="72" t="str">
        <f>IF('S.D.PASTE SHEET'!R2076="","",'S.D.PASTE SHEET'!R2076)</f>
        <v/>
      </c>
      <c s="72" t="str">
        <f>IF('S.D.PASTE SHEET'!S2076="","",'S.D.PASTE SHEET'!S2076)</f>
        <v/>
      </c>
      <c s="72" t="str">
        <f>IF('S.D.PASTE SHEET'!T2076="","",'S.D.PASTE SHEET'!T2076)</f>
        <v/>
      </c>
      <c s="72" t="str">
        <f>IF('S.D.PASTE SHEET'!U2076="","",'S.D.PASTE SHEET'!U2076)</f>
        <v/>
      </c>
      <c s="72" t="str">
        <f>IF('S.D.PASTE SHEET'!V2076="","",'S.D.PASTE SHEET'!V2076)</f>
        <v/>
      </c>
      <c s="72" t="str">
        <f>IF('S.D.PASTE SHEET'!W2076="","",'S.D.PASTE SHEET'!W2076)</f>
        <v/>
      </c>
      <c s="72" t="str">
        <f>IF('S.D.PASTE SHEET'!X2076="","",'S.D.PASTE SHEET'!X2076)</f>
        <v/>
      </c>
      <c s="72" t="str">
        <f>IF('S.D.PASTE SHEET'!Y2076="","",'S.D.PASTE SHEET'!Y2076)</f>
        <v/>
      </c>
      <c s="72" t="str">
        <f>IF('S.D.PASTE SHEET'!Z2076="","",'S.D.PASTE SHEET'!Z2076)</f>
        <v/>
      </c>
      <c s="72" t="str">
        <f>IF('S.D.PASTE SHEET'!AA2076="","",'S.D.PASTE SHEET'!AA2076)</f>
        <v/>
      </c>
      <c s="72" t="str">
        <f>IF('S.D.PASTE SHEET'!AB2076="","",'S.D.PASTE SHEET'!AB2076)</f>
        <v/>
      </c>
      <c s="72" t="str">
        <f>IF('S.D.PASTE SHEET'!AC2076="","",'S.D.PASTE SHEET'!AC2076)</f>
        <v/>
      </c>
      <c s="72" t="str">
        <f>IF('S.D.PASTE SHEET'!AD2076="","",'S.D.PASTE SHEET'!AD2076)</f>
        <v/>
      </c>
      <c s="74"/>
      <c s="70" t="str">
        <f>IF(AK2076="","",IF(AK2076&gt;0,COUNT($AG$2:AG2076),""))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IF(BC2076="","",IF(BC2076&gt;0,COUNT($AY$2:AY2076),""))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7" spans="1:157" ht="15.75" customHeight="1">
      <c r="A2077" s="72" t="str">
        <f>IF('S.D.PASTE SHEET'!A2077="","",'S.D.PASTE SHEET'!A2077)</f>
        <v/>
      </c>
      <c s="72" t="str">
        <f>IF('S.D.PASTE SHEET'!B2077="","",'S.D.PASTE SHEET'!B2077)</f>
        <v/>
      </c>
      <c s="72" t="str">
        <f>IF('S.D.PASTE SHEET'!C2077="","",'S.D.PASTE SHEET'!C2077)</f>
        <v/>
      </c>
      <c s="73" t="str">
        <f>IF('S.D.PASTE SHEET'!D2077="","",'S.D.PASTE SHEET'!D2077)</f>
        <v/>
      </c>
      <c s="72" t="str">
        <f>IF('S.D.PASTE SHEET'!E2077="","",UPPER('S.D.PASTE SHEET'!E2077))</f>
        <v/>
      </c>
      <c s="72" t="str">
        <f>IF('S.D.PASTE SHEET'!F2077="","",'S.D.PASTE SHEET'!F2077)</f>
        <v/>
      </c>
      <c s="72" t="str">
        <f>IF('S.D.PASTE SHEET'!G2077="","",UPPER('S.D.PASTE SHEET'!G2077))</f>
        <v/>
      </c>
      <c s="72" t="str">
        <f>IF('S.D.PASTE SHEET'!H2077="","",UPPER('S.D.PASTE SHEET'!H2077))</f>
        <v/>
      </c>
      <c s="72" t="str">
        <f>IF('S.D.PASTE SHEET'!I2077="","",'S.D.PASTE SHEET'!I2077)</f>
        <v/>
      </c>
      <c s="73" t="str">
        <f>IF('S.D.PASTE SHEET'!J2077="","",'S.D.PASTE SHEET'!J2077)</f>
        <v/>
      </c>
      <c s="72" t="str">
        <f>IF('S.D.PASTE SHEET'!K2077="","",'S.D.PASTE SHEET'!K2077)</f>
        <v/>
      </c>
      <c s="72" t="str">
        <f>IF('S.D.PASTE SHEET'!L2077="","",'S.D.PASTE SHEET'!L2077)</f>
        <v/>
      </c>
      <c s="72" t="str">
        <f>IF('S.D.PASTE SHEET'!M2077="","",'S.D.PASTE SHEET'!M2077)</f>
        <v/>
      </c>
      <c s="72" t="str">
        <f>IF('S.D.PASTE SHEET'!N2077="","",'S.D.PASTE SHEET'!N2077)</f>
        <v/>
      </c>
      <c s="72" t="str">
        <f>IF('S.D.PASTE SHEET'!O2077="","",'S.D.PASTE SHEET'!O2077)</f>
        <v/>
      </c>
      <c s="72" t="str">
        <f>IF('S.D.PASTE SHEET'!P2077="","",'S.D.PASTE SHEET'!P2077)</f>
        <v/>
      </c>
      <c s="72" t="str">
        <f>IF('S.D.PASTE SHEET'!Q2077="","",'S.D.PASTE SHEET'!Q2077)</f>
        <v/>
      </c>
      <c s="72" t="str">
        <f>IF('S.D.PASTE SHEET'!R2077="","",'S.D.PASTE SHEET'!R2077)</f>
        <v/>
      </c>
      <c s="72" t="str">
        <f>IF('S.D.PASTE SHEET'!S2077="","",'S.D.PASTE SHEET'!S2077)</f>
        <v/>
      </c>
      <c s="72" t="str">
        <f>IF('S.D.PASTE SHEET'!T2077="","",'S.D.PASTE SHEET'!T2077)</f>
        <v/>
      </c>
      <c s="72" t="str">
        <f>IF('S.D.PASTE SHEET'!U2077="","",'S.D.PASTE SHEET'!U2077)</f>
        <v/>
      </c>
      <c s="72" t="str">
        <f>IF('S.D.PASTE SHEET'!V2077="","",'S.D.PASTE SHEET'!V2077)</f>
        <v/>
      </c>
      <c s="72" t="str">
        <f>IF('S.D.PASTE SHEET'!W2077="","",'S.D.PASTE SHEET'!W2077)</f>
        <v/>
      </c>
      <c s="72" t="str">
        <f>IF('S.D.PASTE SHEET'!X2077="","",'S.D.PASTE SHEET'!X2077)</f>
        <v/>
      </c>
      <c s="72" t="str">
        <f>IF('S.D.PASTE SHEET'!Y2077="","",'S.D.PASTE SHEET'!Y2077)</f>
        <v/>
      </c>
      <c s="72" t="str">
        <f>IF('S.D.PASTE SHEET'!Z2077="","",'S.D.PASTE SHEET'!Z2077)</f>
        <v/>
      </c>
      <c s="72" t="str">
        <f>IF('S.D.PASTE SHEET'!AA2077="","",'S.D.PASTE SHEET'!AA2077)</f>
        <v/>
      </c>
      <c s="72" t="str">
        <f>IF('S.D.PASTE SHEET'!AB2077="","",'S.D.PASTE SHEET'!AB2077)</f>
        <v/>
      </c>
      <c s="72" t="str">
        <f>IF('S.D.PASTE SHEET'!AC2077="","",'S.D.PASTE SHEET'!AC2077)</f>
        <v/>
      </c>
      <c s="72" t="str">
        <f>IF('S.D.PASTE SHEET'!AD2077="","",'S.D.PASTE SHEET'!AD2077)</f>
        <v/>
      </c>
      <c s="74"/>
      <c s="70" t="str">
        <f>IF(AK2077="","",IF(AK2077&gt;0,COUNT($AG$2:AG2077),""))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IF(BC2077="","",IF(BC2077&gt;0,COUNT($AY$2:AY2077),""))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8" spans="1:157" ht="15.75" customHeight="1">
      <c r="A2078" s="72" t="str">
        <f>IF('S.D.PASTE SHEET'!A2078="","",'S.D.PASTE SHEET'!A2078)</f>
        <v/>
      </c>
      <c s="72" t="str">
        <f>IF('S.D.PASTE SHEET'!B2078="","",'S.D.PASTE SHEET'!B2078)</f>
        <v/>
      </c>
      <c s="72" t="str">
        <f>IF('S.D.PASTE SHEET'!C2078="","",'S.D.PASTE SHEET'!C2078)</f>
        <v/>
      </c>
      <c s="73" t="str">
        <f>IF('S.D.PASTE SHEET'!D2078="","",'S.D.PASTE SHEET'!D2078)</f>
        <v/>
      </c>
      <c s="72" t="str">
        <f>IF('S.D.PASTE SHEET'!E2078="","",UPPER('S.D.PASTE SHEET'!E2078))</f>
        <v/>
      </c>
      <c s="72" t="str">
        <f>IF('S.D.PASTE SHEET'!F2078="","",'S.D.PASTE SHEET'!F2078)</f>
        <v/>
      </c>
      <c s="72" t="str">
        <f>IF('S.D.PASTE SHEET'!G2078="","",UPPER('S.D.PASTE SHEET'!G2078))</f>
        <v/>
      </c>
      <c s="72" t="str">
        <f>IF('S.D.PASTE SHEET'!H2078="","",UPPER('S.D.PASTE SHEET'!H2078))</f>
        <v/>
      </c>
      <c s="72" t="str">
        <f>IF('S.D.PASTE SHEET'!I2078="","",'S.D.PASTE SHEET'!I2078)</f>
        <v/>
      </c>
      <c s="73" t="str">
        <f>IF('S.D.PASTE SHEET'!J2078="","",'S.D.PASTE SHEET'!J2078)</f>
        <v/>
      </c>
      <c s="72" t="str">
        <f>IF('S.D.PASTE SHEET'!K2078="","",'S.D.PASTE SHEET'!K2078)</f>
        <v/>
      </c>
      <c s="72" t="str">
        <f>IF('S.D.PASTE SHEET'!L2078="","",'S.D.PASTE SHEET'!L2078)</f>
        <v/>
      </c>
      <c s="72" t="str">
        <f>IF('S.D.PASTE SHEET'!M2078="","",'S.D.PASTE SHEET'!M2078)</f>
        <v/>
      </c>
      <c s="72" t="str">
        <f>IF('S.D.PASTE SHEET'!N2078="","",'S.D.PASTE SHEET'!N2078)</f>
        <v/>
      </c>
      <c s="72" t="str">
        <f>IF('S.D.PASTE SHEET'!O2078="","",'S.D.PASTE SHEET'!O2078)</f>
        <v/>
      </c>
      <c s="72" t="str">
        <f>IF('S.D.PASTE SHEET'!P2078="","",'S.D.PASTE SHEET'!P2078)</f>
        <v/>
      </c>
      <c s="72" t="str">
        <f>IF('S.D.PASTE SHEET'!Q2078="","",'S.D.PASTE SHEET'!Q2078)</f>
        <v/>
      </c>
      <c s="72" t="str">
        <f>IF('S.D.PASTE SHEET'!R2078="","",'S.D.PASTE SHEET'!R2078)</f>
        <v/>
      </c>
      <c s="72" t="str">
        <f>IF('S.D.PASTE SHEET'!S2078="","",'S.D.PASTE SHEET'!S2078)</f>
        <v/>
      </c>
      <c s="72" t="str">
        <f>IF('S.D.PASTE SHEET'!T2078="","",'S.D.PASTE SHEET'!T2078)</f>
        <v/>
      </c>
      <c s="72" t="str">
        <f>IF('S.D.PASTE SHEET'!U2078="","",'S.D.PASTE SHEET'!U2078)</f>
        <v/>
      </c>
      <c s="72" t="str">
        <f>IF('S.D.PASTE SHEET'!V2078="","",'S.D.PASTE SHEET'!V2078)</f>
        <v/>
      </c>
      <c s="72" t="str">
        <f>IF('S.D.PASTE SHEET'!W2078="","",'S.D.PASTE SHEET'!W2078)</f>
        <v/>
      </c>
      <c s="72" t="str">
        <f>IF('S.D.PASTE SHEET'!X2078="","",'S.D.PASTE SHEET'!X2078)</f>
        <v/>
      </c>
      <c s="72" t="str">
        <f>IF('S.D.PASTE SHEET'!Y2078="","",'S.D.PASTE SHEET'!Y2078)</f>
        <v/>
      </c>
      <c s="72" t="str">
        <f>IF('S.D.PASTE SHEET'!Z2078="","",'S.D.PASTE SHEET'!Z2078)</f>
        <v/>
      </c>
      <c s="72" t="str">
        <f>IF('S.D.PASTE SHEET'!AA2078="","",'S.D.PASTE SHEET'!AA2078)</f>
        <v/>
      </c>
      <c s="72" t="str">
        <f>IF('S.D.PASTE SHEET'!AB2078="","",'S.D.PASTE SHEET'!AB2078)</f>
        <v/>
      </c>
      <c s="72" t="str">
        <f>IF('S.D.PASTE SHEET'!AC2078="","",'S.D.PASTE SHEET'!AC2078)</f>
        <v/>
      </c>
      <c s="72" t="str">
        <f>IF('S.D.PASTE SHEET'!AD2078="","",'S.D.PASTE SHEET'!AD2078)</f>
        <v/>
      </c>
      <c s="74"/>
      <c s="70" t="str">
        <f>IF(AK2078="","",IF(AK2078&gt;0,COUNT($AG$2:AG2078),""))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IF(BC2078="","",IF(BC2078&gt;0,COUNT($AY$2:AY2078),""))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79" spans="1:157" ht="15.75" customHeight="1">
      <c r="A2079" s="72" t="str">
        <f>IF('S.D.PASTE SHEET'!A2079="","",'S.D.PASTE SHEET'!A2079)</f>
        <v/>
      </c>
      <c s="72" t="str">
        <f>IF('S.D.PASTE SHEET'!B2079="","",'S.D.PASTE SHEET'!B2079)</f>
        <v/>
      </c>
      <c s="72" t="str">
        <f>IF('S.D.PASTE SHEET'!C2079="","",'S.D.PASTE SHEET'!C2079)</f>
        <v/>
      </c>
      <c s="73" t="str">
        <f>IF('S.D.PASTE SHEET'!D2079="","",'S.D.PASTE SHEET'!D2079)</f>
        <v/>
      </c>
      <c s="72" t="str">
        <f>IF('S.D.PASTE SHEET'!E2079="","",UPPER('S.D.PASTE SHEET'!E2079))</f>
        <v/>
      </c>
      <c s="72" t="str">
        <f>IF('S.D.PASTE SHEET'!F2079="","",'S.D.PASTE SHEET'!F2079)</f>
        <v/>
      </c>
      <c s="72" t="str">
        <f>IF('S.D.PASTE SHEET'!G2079="","",UPPER('S.D.PASTE SHEET'!G2079))</f>
        <v/>
      </c>
      <c s="72" t="str">
        <f>IF('S.D.PASTE SHEET'!H2079="","",UPPER('S.D.PASTE SHEET'!H2079))</f>
        <v/>
      </c>
      <c s="72" t="str">
        <f>IF('S.D.PASTE SHEET'!I2079="","",'S.D.PASTE SHEET'!I2079)</f>
        <v/>
      </c>
      <c s="73" t="str">
        <f>IF('S.D.PASTE SHEET'!J2079="","",'S.D.PASTE SHEET'!J2079)</f>
        <v/>
      </c>
      <c s="72" t="str">
        <f>IF('S.D.PASTE SHEET'!K2079="","",'S.D.PASTE SHEET'!K2079)</f>
        <v/>
      </c>
      <c s="72" t="str">
        <f>IF('S.D.PASTE SHEET'!L2079="","",'S.D.PASTE SHEET'!L2079)</f>
        <v/>
      </c>
      <c s="72" t="str">
        <f>IF('S.D.PASTE SHEET'!M2079="","",'S.D.PASTE SHEET'!M2079)</f>
        <v/>
      </c>
      <c s="72" t="str">
        <f>IF('S.D.PASTE SHEET'!N2079="","",'S.D.PASTE SHEET'!N2079)</f>
        <v/>
      </c>
      <c s="72" t="str">
        <f>IF('S.D.PASTE SHEET'!O2079="","",'S.D.PASTE SHEET'!O2079)</f>
        <v/>
      </c>
      <c s="72" t="str">
        <f>IF('S.D.PASTE SHEET'!P2079="","",'S.D.PASTE SHEET'!P2079)</f>
        <v/>
      </c>
      <c s="72" t="str">
        <f>IF('S.D.PASTE SHEET'!Q2079="","",'S.D.PASTE SHEET'!Q2079)</f>
        <v/>
      </c>
      <c s="72" t="str">
        <f>IF('S.D.PASTE SHEET'!R2079="","",'S.D.PASTE SHEET'!R2079)</f>
        <v/>
      </c>
      <c s="72" t="str">
        <f>IF('S.D.PASTE SHEET'!S2079="","",'S.D.PASTE SHEET'!S2079)</f>
        <v/>
      </c>
      <c s="72" t="str">
        <f>IF('S.D.PASTE SHEET'!T2079="","",'S.D.PASTE SHEET'!T2079)</f>
        <v/>
      </c>
      <c s="72" t="str">
        <f>IF('S.D.PASTE SHEET'!U2079="","",'S.D.PASTE SHEET'!U2079)</f>
        <v/>
      </c>
      <c s="72" t="str">
        <f>IF('S.D.PASTE SHEET'!V2079="","",'S.D.PASTE SHEET'!V2079)</f>
        <v/>
      </c>
      <c s="72" t="str">
        <f>IF('S.D.PASTE SHEET'!W2079="","",'S.D.PASTE SHEET'!W2079)</f>
        <v/>
      </c>
      <c s="72" t="str">
        <f>IF('S.D.PASTE SHEET'!X2079="","",'S.D.PASTE SHEET'!X2079)</f>
        <v/>
      </c>
      <c s="72" t="str">
        <f>IF('S.D.PASTE SHEET'!Y2079="","",'S.D.PASTE SHEET'!Y2079)</f>
        <v/>
      </c>
      <c s="72" t="str">
        <f>IF('S.D.PASTE SHEET'!Z2079="","",'S.D.PASTE SHEET'!Z2079)</f>
        <v/>
      </c>
      <c s="72" t="str">
        <f>IF('S.D.PASTE SHEET'!AA2079="","",'S.D.PASTE SHEET'!AA2079)</f>
        <v/>
      </c>
      <c s="72" t="str">
        <f>IF('S.D.PASTE SHEET'!AB2079="","",'S.D.PASTE SHEET'!AB2079)</f>
        <v/>
      </c>
      <c s="72" t="str">
        <f>IF('S.D.PASTE SHEET'!AC2079="","",'S.D.PASTE SHEET'!AC2079)</f>
        <v/>
      </c>
      <c s="72" t="str">
        <f>IF('S.D.PASTE SHEET'!AD2079="","",'S.D.PASTE SHEET'!AD2079)</f>
        <v/>
      </c>
      <c s="74"/>
      <c s="70" t="str">
        <f>IF(AK2079="","",IF(AK2079&gt;0,COUNT($AG$2:AG2079),""))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IF(BC2079="","",IF(BC2079&gt;0,COUNT($AY$2:AY2079),""))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0" spans="1:157" ht="15.75" customHeight="1">
      <c r="A2080" s="72" t="str">
        <f>IF('S.D.PASTE SHEET'!A2080="","",'S.D.PASTE SHEET'!A2080)</f>
        <v/>
      </c>
      <c s="72" t="str">
        <f>IF('S.D.PASTE SHEET'!B2080="","",'S.D.PASTE SHEET'!B2080)</f>
        <v/>
      </c>
      <c s="72" t="str">
        <f>IF('S.D.PASTE SHEET'!C2080="","",'S.D.PASTE SHEET'!C2080)</f>
        <v/>
      </c>
      <c s="73" t="str">
        <f>IF('S.D.PASTE SHEET'!D2080="","",'S.D.PASTE SHEET'!D2080)</f>
        <v/>
      </c>
      <c s="72" t="str">
        <f>IF('S.D.PASTE SHEET'!E2080="","",UPPER('S.D.PASTE SHEET'!E2080))</f>
        <v/>
      </c>
      <c s="72" t="str">
        <f>IF('S.D.PASTE SHEET'!F2080="","",'S.D.PASTE SHEET'!F2080)</f>
        <v/>
      </c>
      <c s="72" t="str">
        <f>IF('S.D.PASTE SHEET'!G2080="","",UPPER('S.D.PASTE SHEET'!G2080))</f>
        <v/>
      </c>
      <c s="72" t="str">
        <f>IF('S.D.PASTE SHEET'!H2080="","",UPPER('S.D.PASTE SHEET'!H2080))</f>
        <v/>
      </c>
      <c s="72" t="str">
        <f>IF('S.D.PASTE SHEET'!I2080="","",'S.D.PASTE SHEET'!I2080)</f>
        <v/>
      </c>
      <c s="73" t="str">
        <f>IF('S.D.PASTE SHEET'!J2080="","",'S.D.PASTE SHEET'!J2080)</f>
        <v/>
      </c>
      <c s="72" t="str">
        <f>IF('S.D.PASTE SHEET'!K2080="","",'S.D.PASTE SHEET'!K2080)</f>
        <v/>
      </c>
      <c s="72" t="str">
        <f>IF('S.D.PASTE SHEET'!L2080="","",'S.D.PASTE SHEET'!L2080)</f>
        <v/>
      </c>
      <c s="72" t="str">
        <f>IF('S.D.PASTE SHEET'!M2080="","",'S.D.PASTE SHEET'!M2080)</f>
        <v/>
      </c>
      <c s="72" t="str">
        <f>IF('S.D.PASTE SHEET'!N2080="","",'S.D.PASTE SHEET'!N2080)</f>
        <v/>
      </c>
      <c s="72" t="str">
        <f>IF('S.D.PASTE SHEET'!O2080="","",'S.D.PASTE SHEET'!O2080)</f>
        <v/>
      </c>
      <c s="72" t="str">
        <f>IF('S.D.PASTE SHEET'!P2080="","",'S.D.PASTE SHEET'!P2080)</f>
        <v/>
      </c>
      <c s="72" t="str">
        <f>IF('S.D.PASTE SHEET'!Q2080="","",'S.D.PASTE SHEET'!Q2080)</f>
        <v/>
      </c>
      <c s="72" t="str">
        <f>IF('S.D.PASTE SHEET'!R2080="","",'S.D.PASTE SHEET'!R2080)</f>
        <v/>
      </c>
      <c s="72" t="str">
        <f>IF('S.D.PASTE SHEET'!S2080="","",'S.D.PASTE SHEET'!S2080)</f>
        <v/>
      </c>
      <c s="72" t="str">
        <f>IF('S.D.PASTE SHEET'!T2080="","",'S.D.PASTE SHEET'!T2080)</f>
        <v/>
      </c>
      <c s="72" t="str">
        <f>IF('S.D.PASTE SHEET'!U2080="","",'S.D.PASTE SHEET'!U2080)</f>
        <v/>
      </c>
      <c s="72" t="str">
        <f>IF('S.D.PASTE SHEET'!V2080="","",'S.D.PASTE SHEET'!V2080)</f>
        <v/>
      </c>
      <c s="72" t="str">
        <f>IF('S.D.PASTE SHEET'!W2080="","",'S.D.PASTE SHEET'!W2080)</f>
        <v/>
      </c>
      <c s="72" t="str">
        <f>IF('S.D.PASTE SHEET'!X2080="","",'S.D.PASTE SHEET'!X2080)</f>
        <v/>
      </c>
      <c s="72" t="str">
        <f>IF('S.D.PASTE SHEET'!Y2080="","",'S.D.PASTE SHEET'!Y2080)</f>
        <v/>
      </c>
      <c s="72" t="str">
        <f>IF('S.D.PASTE SHEET'!Z2080="","",'S.D.PASTE SHEET'!Z2080)</f>
        <v/>
      </c>
      <c s="72" t="str">
        <f>IF('S.D.PASTE SHEET'!AA2080="","",'S.D.PASTE SHEET'!AA2080)</f>
        <v/>
      </c>
      <c s="72" t="str">
        <f>IF('S.D.PASTE SHEET'!AB2080="","",'S.D.PASTE SHEET'!AB2080)</f>
        <v/>
      </c>
      <c s="72" t="str">
        <f>IF('S.D.PASTE SHEET'!AC2080="","",'S.D.PASTE SHEET'!AC2080)</f>
        <v/>
      </c>
      <c s="72" t="str">
        <f>IF('S.D.PASTE SHEET'!AD2080="","",'S.D.PASTE SHEET'!AD2080)</f>
        <v/>
      </c>
      <c s="74"/>
      <c s="70" t="str">
        <f>IF(AK2080="","",IF(AK2080&gt;0,COUNT($AG$2:AG2080),""))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IF(BC2080="","",IF(BC2080&gt;0,COUNT($AY$2:AY2080),""))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1" spans="1:157" ht="15.75" customHeight="1">
      <c r="A2081" s="72" t="str">
        <f>IF('S.D.PASTE SHEET'!A2081="","",'S.D.PASTE SHEET'!A2081)</f>
        <v/>
      </c>
      <c s="72" t="str">
        <f>IF('S.D.PASTE SHEET'!B2081="","",'S.D.PASTE SHEET'!B2081)</f>
        <v/>
      </c>
      <c s="72" t="str">
        <f>IF('S.D.PASTE SHEET'!C2081="","",'S.D.PASTE SHEET'!C2081)</f>
        <v/>
      </c>
      <c s="73" t="str">
        <f>IF('S.D.PASTE SHEET'!D2081="","",'S.D.PASTE SHEET'!D2081)</f>
        <v/>
      </c>
      <c s="72" t="str">
        <f>IF('S.D.PASTE SHEET'!E2081="","",UPPER('S.D.PASTE SHEET'!E2081))</f>
        <v/>
      </c>
      <c s="72" t="str">
        <f>IF('S.D.PASTE SHEET'!F2081="","",'S.D.PASTE SHEET'!F2081)</f>
        <v/>
      </c>
      <c s="72" t="str">
        <f>IF('S.D.PASTE SHEET'!G2081="","",UPPER('S.D.PASTE SHEET'!G2081))</f>
        <v/>
      </c>
      <c s="72" t="str">
        <f>IF('S.D.PASTE SHEET'!H2081="","",UPPER('S.D.PASTE SHEET'!H2081))</f>
        <v/>
      </c>
      <c s="72" t="str">
        <f>IF('S.D.PASTE SHEET'!I2081="","",'S.D.PASTE SHEET'!I2081)</f>
        <v/>
      </c>
      <c s="73" t="str">
        <f>IF('S.D.PASTE SHEET'!J2081="","",'S.D.PASTE SHEET'!J2081)</f>
        <v/>
      </c>
      <c s="72" t="str">
        <f>IF('S.D.PASTE SHEET'!K2081="","",'S.D.PASTE SHEET'!K2081)</f>
        <v/>
      </c>
      <c s="72" t="str">
        <f>IF('S.D.PASTE SHEET'!L2081="","",'S.D.PASTE SHEET'!L2081)</f>
        <v/>
      </c>
      <c s="72" t="str">
        <f>IF('S.D.PASTE SHEET'!M2081="","",'S.D.PASTE SHEET'!M2081)</f>
        <v/>
      </c>
      <c s="72" t="str">
        <f>IF('S.D.PASTE SHEET'!N2081="","",'S.D.PASTE SHEET'!N2081)</f>
        <v/>
      </c>
      <c s="72" t="str">
        <f>IF('S.D.PASTE SHEET'!O2081="","",'S.D.PASTE SHEET'!O2081)</f>
        <v/>
      </c>
      <c s="72" t="str">
        <f>IF('S.D.PASTE SHEET'!P2081="","",'S.D.PASTE SHEET'!P2081)</f>
        <v/>
      </c>
      <c s="72" t="str">
        <f>IF('S.D.PASTE SHEET'!Q2081="","",'S.D.PASTE SHEET'!Q2081)</f>
        <v/>
      </c>
      <c s="72" t="str">
        <f>IF('S.D.PASTE SHEET'!R2081="","",'S.D.PASTE SHEET'!R2081)</f>
        <v/>
      </c>
      <c s="72" t="str">
        <f>IF('S.D.PASTE SHEET'!S2081="","",'S.D.PASTE SHEET'!S2081)</f>
        <v/>
      </c>
      <c s="72" t="str">
        <f>IF('S.D.PASTE SHEET'!T2081="","",'S.D.PASTE SHEET'!T2081)</f>
        <v/>
      </c>
      <c s="72" t="str">
        <f>IF('S.D.PASTE SHEET'!U2081="","",'S.D.PASTE SHEET'!U2081)</f>
        <v/>
      </c>
      <c s="72" t="str">
        <f>IF('S.D.PASTE SHEET'!V2081="","",'S.D.PASTE SHEET'!V2081)</f>
        <v/>
      </c>
      <c s="72" t="str">
        <f>IF('S.D.PASTE SHEET'!W2081="","",'S.D.PASTE SHEET'!W2081)</f>
        <v/>
      </c>
      <c s="72" t="str">
        <f>IF('S.D.PASTE SHEET'!X2081="","",'S.D.PASTE SHEET'!X2081)</f>
        <v/>
      </c>
      <c s="72" t="str">
        <f>IF('S.D.PASTE SHEET'!Y2081="","",'S.D.PASTE SHEET'!Y2081)</f>
        <v/>
      </c>
      <c s="72" t="str">
        <f>IF('S.D.PASTE SHEET'!Z2081="","",'S.D.PASTE SHEET'!Z2081)</f>
        <v/>
      </c>
      <c s="72" t="str">
        <f>IF('S.D.PASTE SHEET'!AA2081="","",'S.D.PASTE SHEET'!AA2081)</f>
        <v/>
      </c>
      <c s="72" t="str">
        <f>IF('S.D.PASTE SHEET'!AB2081="","",'S.D.PASTE SHEET'!AB2081)</f>
        <v/>
      </c>
      <c s="72" t="str">
        <f>IF('S.D.PASTE SHEET'!AC2081="","",'S.D.PASTE SHEET'!AC2081)</f>
        <v/>
      </c>
      <c s="72" t="str">
        <f>IF('S.D.PASTE SHEET'!AD2081="","",'S.D.PASTE SHEET'!AD2081)</f>
        <v/>
      </c>
      <c s="74"/>
      <c s="70" t="str">
        <f>IF(AK2081="","",IF(AK2081&gt;0,COUNT($AG$2:AG2081),""))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IF(BC2081="","",IF(BC2081&gt;0,COUNT($AY$2:AY2081),""))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2" spans="1:157" ht="15.75" customHeight="1">
      <c r="A2082" s="72" t="str">
        <f>IF('S.D.PASTE SHEET'!A2082="","",'S.D.PASTE SHEET'!A2082)</f>
        <v/>
      </c>
      <c s="72" t="str">
        <f>IF('S.D.PASTE SHEET'!B2082="","",'S.D.PASTE SHEET'!B2082)</f>
        <v/>
      </c>
      <c s="72" t="str">
        <f>IF('S.D.PASTE SHEET'!C2082="","",'S.D.PASTE SHEET'!C2082)</f>
        <v/>
      </c>
      <c s="73" t="str">
        <f>IF('S.D.PASTE SHEET'!D2082="","",'S.D.PASTE SHEET'!D2082)</f>
        <v/>
      </c>
      <c s="72" t="str">
        <f>IF('S.D.PASTE SHEET'!E2082="","",UPPER('S.D.PASTE SHEET'!E2082))</f>
        <v/>
      </c>
      <c s="72" t="str">
        <f>IF('S.D.PASTE SHEET'!F2082="","",'S.D.PASTE SHEET'!F2082)</f>
        <v/>
      </c>
      <c s="72" t="str">
        <f>IF('S.D.PASTE SHEET'!G2082="","",UPPER('S.D.PASTE SHEET'!G2082))</f>
        <v/>
      </c>
      <c s="72" t="str">
        <f>IF('S.D.PASTE SHEET'!H2082="","",UPPER('S.D.PASTE SHEET'!H2082))</f>
        <v/>
      </c>
      <c s="72" t="str">
        <f>IF('S.D.PASTE SHEET'!I2082="","",'S.D.PASTE SHEET'!I2082)</f>
        <v/>
      </c>
      <c s="73" t="str">
        <f>IF('S.D.PASTE SHEET'!J2082="","",'S.D.PASTE SHEET'!J2082)</f>
        <v/>
      </c>
      <c s="72" t="str">
        <f>IF('S.D.PASTE SHEET'!K2082="","",'S.D.PASTE SHEET'!K2082)</f>
        <v/>
      </c>
      <c s="72" t="str">
        <f>IF('S.D.PASTE SHEET'!L2082="","",'S.D.PASTE SHEET'!L2082)</f>
        <v/>
      </c>
      <c s="72" t="str">
        <f>IF('S.D.PASTE SHEET'!M2082="","",'S.D.PASTE SHEET'!M2082)</f>
        <v/>
      </c>
      <c s="72" t="str">
        <f>IF('S.D.PASTE SHEET'!N2082="","",'S.D.PASTE SHEET'!N2082)</f>
        <v/>
      </c>
      <c s="72" t="str">
        <f>IF('S.D.PASTE SHEET'!O2082="","",'S.D.PASTE SHEET'!O2082)</f>
        <v/>
      </c>
      <c s="72" t="str">
        <f>IF('S.D.PASTE SHEET'!P2082="","",'S.D.PASTE SHEET'!P2082)</f>
        <v/>
      </c>
      <c s="72" t="str">
        <f>IF('S.D.PASTE SHEET'!Q2082="","",'S.D.PASTE SHEET'!Q2082)</f>
        <v/>
      </c>
      <c s="72" t="str">
        <f>IF('S.D.PASTE SHEET'!R2082="","",'S.D.PASTE SHEET'!R2082)</f>
        <v/>
      </c>
      <c s="72" t="str">
        <f>IF('S.D.PASTE SHEET'!S2082="","",'S.D.PASTE SHEET'!S2082)</f>
        <v/>
      </c>
      <c s="72" t="str">
        <f>IF('S.D.PASTE SHEET'!T2082="","",'S.D.PASTE SHEET'!T2082)</f>
        <v/>
      </c>
      <c s="72" t="str">
        <f>IF('S.D.PASTE SHEET'!U2082="","",'S.D.PASTE SHEET'!U2082)</f>
        <v/>
      </c>
      <c s="72" t="str">
        <f>IF('S.D.PASTE SHEET'!V2082="","",'S.D.PASTE SHEET'!V2082)</f>
        <v/>
      </c>
      <c s="72" t="str">
        <f>IF('S.D.PASTE SHEET'!W2082="","",'S.D.PASTE SHEET'!W2082)</f>
        <v/>
      </c>
      <c s="72" t="str">
        <f>IF('S.D.PASTE SHEET'!X2082="","",'S.D.PASTE SHEET'!X2082)</f>
        <v/>
      </c>
      <c s="72" t="str">
        <f>IF('S.D.PASTE SHEET'!Y2082="","",'S.D.PASTE SHEET'!Y2082)</f>
        <v/>
      </c>
      <c s="72" t="str">
        <f>IF('S.D.PASTE SHEET'!Z2082="","",'S.D.PASTE SHEET'!Z2082)</f>
        <v/>
      </c>
      <c s="72" t="str">
        <f>IF('S.D.PASTE SHEET'!AA2082="","",'S.D.PASTE SHEET'!AA2082)</f>
        <v/>
      </c>
      <c s="72" t="str">
        <f>IF('S.D.PASTE SHEET'!AB2082="","",'S.D.PASTE SHEET'!AB2082)</f>
        <v/>
      </c>
      <c s="72" t="str">
        <f>IF('S.D.PASTE SHEET'!AC2082="","",'S.D.PASTE SHEET'!AC2082)</f>
        <v/>
      </c>
      <c s="72" t="str">
        <f>IF('S.D.PASTE SHEET'!AD2082="","",'S.D.PASTE SHEET'!AD2082)</f>
        <v/>
      </c>
      <c s="74"/>
      <c s="70" t="str">
        <f>IF(AK2082="","",IF(AK2082&gt;0,COUNT($AG$2:AG2082),""))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IF(BC2082="","",IF(BC2082&gt;0,COUNT($AY$2:AY2082),""))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3" spans="1:157" ht="15.75" customHeight="1">
      <c r="A2083" s="72" t="str">
        <f>IF('S.D.PASTE SHEET'!A2083="","",'S.D.PASTE SHEET'!A2083)</f>
        <v/>
      </c>
      <c s="72" t="str">
        <f>IF('S.D.PASTE SHEET'!B2083="","",'S.D.PASTE SHEET'!B2083)</f>
        <v/>
      </c>
      <c s="72" t="str">
        <f>IF('S.D.PASTE SHEET'!C2083="","",'S.D.PASTE SHEET'!C2083)</f>
        <v/>
      </c>
      <c s="73" t="str">
        <f>IF('S.D.PASTE SHEET'!D2083="","",'S.D.PASTE SHEET'!D2083)</f>
        <v/>
      </c>
      <c s="72" t="str">
        <f>IF('S.D.PASTE SHEET'!E2083="","",UPPER('S.D.PASTE SHEET'!E2083))</f>
        <v/>
      </c>
      <c s="72" t="str">
        <f>IF('S.D.PASTE SHEET'!F2083="","",'S.D.PASTE SHEET'!F2083)</f>
        <v/>
      </c>
      <c s="72" t="str">
        <f>IF('S.D.PASTE SHEET'!G2083="","",UPPER('S.D.PASTE SHEET'!G2083))</f>
        <v/>
      </c>
      <c s="72" t="str">
        <f>IF('S.D.PASTE SHEET'!H2083="","",UPPER('S.D.PASTE SHEET'!H2083))</f>
        <v/>
      </c>
      <c s="72" t="str">
        <f>IF('S.D.PASTE SHEET'!I2083="","",'S.D.PASTE SHEET'!I2083)</f>
        <v/>
      </c>
      <c s="73" t="str">
        <f>IF('S.D.PASTE SHEET'!J2083="","",'S.D.PASTE SHEET'!J2083)</f>
        <v/>
      </c>
      <c s="72" t="str">
        <f>IF('S.D.PASTE SHEET'!K2083="","",'S.D.PASTE SHEET'!K2083)</f>
        <v/>
      </c>
      <c s="72" t="str">
        <f>IF('S.D.PASTE SHEET'!L2083="","",'S.D.PASTE SHEET'!L2083)</f>
        <v/>
      </c>
      <c s="72" t="str">
        <f>IF('S.D.PASTE SHEET'!M2083="","",'S.D.PASTE SHEET'!M2083)</f>
        <v/>
      </c>
      <c s="72" t="str">
        <f>IF('S.D.PASTE SHEET'!N2083="","",'S.D.PASTE SHEET'!N2083)</f>
        <v/>
      </c>
      <c s="72" t="str">
        <f>IF('S.D.PASTE SHEET'!O2083="","",'S.D.PASTE SHEET'!O2083)</f>
        <v/>
      </c>
      <c s="72" t="str">
        <f>IF('S.D.PASTE SHEET'!P2083="","",'S.D.PASTE SHEET'!P2083)</f>
        <v/>
      </c>
      <c s="72" t="str">
        <f>IF('S.D.PASTE SHEET'!Q2083="","",'S.D.PASTE SHEET'!Q2083)</f>
        <v/>
      </c>
      <c s="72" t="str">
        <f>IF('S.D.PASTE SHEET'!R2083="","",'S.D.PASTE SHEET'!R2083)</f>
        <v/>
      </c>
      <c s="72" t="str">
        <f>IF('S.D.PASTE SHEET'!S2083="","",'S.D.PASTE SHEET'!S2083)</f>
        <v/>
      </c>
      <c s="72" t="str">
        <f>IF('S.D.PASTE SHEET'!T2083="","",'S.D.PASTE SHEET'!T2083)</f>
        <v/>
      </c>
      <c s="72" t="str">
        <f>IF('S.D.PASTE SHEET'!U2083="","",'S.D.PASTE SHEET'!U2083)</f>
        <v/>
      </c>
      <c s="72" t="str">
        <f>IF('S.D.PASTE SHEET'!V2083="","",'S.D.PASTE SHEET'!V2083)</f>
        <v/>
      </c>
      <c s="72" t="str">
        <f>IF('S.D.PASTE SHEET'!W2083="","",'S.D.PASTE SHEET'!W2083)</f>
        <v/>
      </c>
      <c s="72" t="str">
        <f>IF('S.D.PASTE SHEET'!X2083="","",'S.D.PASTE SHEET'!X2083)</f>
        <v/>
      </c>
      <c s="72" t="str">
        <f>IF('S.D.PASTE SHEET'!Y2083="","",'S.D.PASTE SHEET'!Y2083)</f>
        <v/>
      </c>
      <c s="72" t="str">
        <f>IF('S.D.PASTE SHEET'!Z2083="","",'S.D.PASTE SHEET'!Z2083)</f>
        <v/>
      </c>
      <c s="72" t="str">
        <f>IF('S.D.PASTE SHEET'!AA2083="","",'S.D.PASTE SHEET'!AA2083)</f>
        <v/>
      </c>
      <c s="72" t="str">
        <f>IF('S.D.PASTE SHEET'!AB2083="","",'S.D.PASTE SHEET'!AB2083)</f>
        <v/>
      </c>
      <c s="72" t="str">
        <f>IF('S.D.PASTE SHEET'!AC2083="","",'S.D.PASTE SHEET'!AC2083)</f>
        <v/>
      </c>
      <c s="72" t="str">
        <f>IF('S.D.PASTE SHEET'!AD2083="","",'S.D.PASTE SHEET'!AD2083)</f>
        <v/>
      </c>
      <c s="74"/>
      <c s="70" t="str">
        <f>IF(AK2083="","",IF(AK2083&gt;0,COUNT($AG$2:AG2083),""))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IF(BC2083="","",IF(BC2083&gt;0,COUNT($AY$2:AY2083),""))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4" spans="1:157" ht="15.75" customHeight="1">
      <c r="A2084" s="72" t="str">
        <f>IF('S.D.PASTE SHEET'!A2084="","",'S.D.PASTE SHEET'!A2084)</f>
        <v/>
      </c>
      <c s="72" t="str">
        <f>IF('S.D.PASTE SHEET'!B2084="","",'S.D.PASTE SHEET'!B2084)</f>
        <v/>
      </c>
      <c s="72" t="str">
        <f>IF('S.D.PASTE SHEET'!C2084="","",'S.D.PASTE SHEET'!C2084)</f>
        <v/>
      </c>
      <c s="73" t="str">
        <f>IF('S.D.PASTE SHEET'!D2084="","",'S.D.PASTE SHEET'!D2084)</f>
        <v/>
      </c>
      <c s="72" t="str">
        <f>IF('S.D.PASTE SHEET'!E2084="","",UPPER('S.D.PASTE SHEET'!E2084))</f>
        <v/>
      </c>
      <c s="72" t="str">
        <f>IF('S.D.PASTE SHEET'!F2084="","",'S.D.PASTE SHEET'!F2084)</f>
        <v/>
      </c>
      <c s="72" t="str">
        <f>IF('S.D.PASTE SHEET'!G2084="","",UPPER('S.D.PASTE SHEET'!G2084))</f>
        <v/>
      </c>
      <c s="72" t="str">
        <f>IF('S.D.PASTE SHEET'!H2084="","",UPPER('S.D.PASTE SHEET'!H2084))</f>
        <v/>
      </c>
      <c s="72" t="str">
        <f>IF('S.D.PASTE SHEET'!I2084="","",'S.D.PASTE SHEET'!I2084)</f>
        <v/>
      </c>
      <c s="73" t="str">
        <f>IF('S.D.PASTE SHEET'!J2084="","",'S.D.PASTE SHEET'!J2084)</f>
        <v/>
      </c>
      <c s="72" t="str">
        <f>IF('S.D.PASTE SHEET'!K2084="","",'S.D.PASTE SHEET'!K2084)</f>
        <v/>
      </c>
      <c s="72" t="str">
        <f>IF('S.D.PASTE SHEET'!L2084="","",'S.D.PASTE SHEET'!L2084)</f>
        <v/>
      </c>
      <c s="72" t="str">
        <f>IF('S.D.PASTE SHEET'!M2084="","",'S.D.PASTE SHEET'!M2084)</f>
        <v/>
      </c>
      <c s="72" t="str">
        <f>IF('S.D.PASTE SHEET'!N2084="","",'S.D.PASTE SHEET'!N2084)</f>
        <v/>
      </c>
      <c s="72" t="str">
        <f>IF('S.D.PASTE SHEET'!O2084="","",'S.D.PASTE SHEET'!O2084)</f>
        <v/>
      </c>
      <c s="72" t="str">
        <f>IF('S.D.PASTE SHEET'!P2084="","",'S.D.PASTE SHEET'!P2084)</f>
        <v/>
      </c>
      <c s="72" t="str">
        <f>IF('S.D.PASTE SHEET'!Q2084="","",'S.D.PASTE SHEET'!Q2084)</f>
        <v/>
      </c>
      <c s="72" t="str">
        <f>IF('S.D.PASTE SHEET'!R2084="","",'S.D.PASTE SHEET'!R2084)</f>
        <v/>
      </c>
      <c s="72" t="str">
        <f>IF('S.D.PASTE SHEET'!S2084="","",'S.D.PASTE SHEET'!S2084)</f>
        <v/>
      </c>
      <c s="72" t="str">
        <f>IF('S.D.PASTE SHEET'!T2084="","",'S.D.PASTE SHEET'!T2084)</f>
        <v/>
      </c>
      <c s="72" t="str">
        <f>IF('S.D.PASTE SHEET'!U2084="","",'S.D.PASTE SHEET'!U2084)</f>
        <v/>
      </c>
      <c s="72" t="str">
        <f>IF('S.D.PASTE SHEET'!V2084="","",'S.D.PASTE SHEET'!V2084)</f>
        <v/>
      </c>
      <c s="72" t="str">
        <f>IF('S.D.PASTE SHEET'!W2084="","",'S.D.PASTE SHEET'!W2084)</f>
        <v/>
      </c>
      <c s="72" t="str">
        <f>IF('S.D.PASTE SHEET'!X2084="","",'S.D.PASTE SHEET'!X2084)</f>
        <v/>
      </c>
      <c s="72" t="str">
        <f>IF('S.D.PASTE SHEET'!Y2084="","",'S.D.PASTE SHEET'!Y2084)</f>
        <v/>
      </c>
      <c s="72" t="str">
        <f>IF('S.D.PASTE SHEET'!Z2084="","",'S.D.PASTE SHEET'!Z2084)</f>
        <v/>
      </c>
      <c s="72" t="str">
        <f>IF('S.D.PASTE SHEET'!AA2084="","",'S.D.PASTE SHEET'!AA2084)</f>
        <v/>
      </c>
      <c s="72" t="str">
        <f>IF('S.D.PASTE SHEET'!AB2084="","",'S.D.PASTE SHEET'!AB2084)</f>
        <v/>
      </c>
      <c s="72" t="str">
        <f>IF('S.D.PASTE SHEET'!AC2084="","",'S.D.PASTE SHEET'!AC2084)</f>
        <v/>
      </c>
      <c s="72" t="str">
        <f>IF('S.D.PASTE SHEET'!AD2084="","",'S.D.PASTE SHEET'!AD2084)</f>
        <v/>
      </c>
      <c s="74"/>
      <c s="70" t="str">
        <f>IF(AK2084="","",IF(AK2084&gt;0,COUNT($AG$2:AG2084),""))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IF(BC2084="","",IF(BC2084&gt;0,COUNT($AY$2:AY2084),""))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5" spans="1:157" ht="15.75" customHeight="1">
      <c r="A2085" s="72" t="str">
        <f>IF('S.D.PASTE SHEET'!A2085="","",'S.D.PASTE SHEET'!A2085)</f>
        <v/>
      </c>
      <c s="72" t="str">
        <f>IF('S.D.PASTE SHEET'!B2085="","",'S.D.PASTE SHEET'!B2085)</f>
        <v/>
      </c>
      <c s="72" t="str">
        <f>IF('S.D.PASTE SHEET'!C2085="","",'S.D.PASTE SHEET'!C2085)</f>
        <v/>
      </c>
      <c s="73" t="str">
        <f>IF('S.D.PASTE SHEET'!D2085="","",'S.D.PASTE SHEET'!D2085)</f>
        <v/>
      </c>
      <c s="72" t="str">
        <f>IF('S.D.PASTE SHEET'!E2085="","",UPPER('S.D.PASTE SHEET'!E2085))</f>
        <v/>
      </c>
      <c s="72" t="str">
        <f>IF('S.D.PASTE SHEET'!F2085="","",'S.D.PASTE SHEET'!F2085)</f>
        <v/>
      </c>
      <c s="72" t="str">
        <f>IF('S.D.PASTE SHEET'!G2085="","",UPPER('S.D.PASTE SHEET'!G2085))</f>
        <v/>
      </c>
      <c s="72" t="str">
        <f>IF('S.D.PASTE SHEET'!H2085="","",UPPER('S.D.PASTE SHEET'!H2085))</f>
        <v/>
      </c>
      <c s="72" t="str">
        <f>IF('S.D.PASTE SHEET'!I2085="","",'S.D.PASTE SHEET'!I2085)</f>
        <v/>
      </c>
      <c s="73" t="str">
        <f>IF('S.D.PASTE SHEET'!J2085="","",'S.D.PASTE SHEET'!J2085)</f>
        <v/>
      </c>
      <c s="72" t="str">
        <f>IF('S.D.PASTE SHEET'!K2085="","",'S.D.PASTE SHEET'!K2085)</f>
        <v/>
      </c>
      <c s="72" t="str">
        <f>IF('S.D.PASTE SHEET'!L2085="","",'S.D.PASTE SHEET'!L2085)</f>
        <v/>
      </c>
      <c s="72" t="str">
        <f>IF('S.D.PASTE SHEET'!M2085="","",'S.D.PASTE SHEET'!M2085)</f>
        <v/>
      </c>
      <c s="72" t="str">
        <f>IF('S.D.PASTE SHEET'!N2085="","",'S.D.PASTE SHEET'!N2085)</f>
        <v/>
      </c>
      <c s="72" t="str">
        <f>IF('S.D.PASTE SHEET'!O2085="","",'S.D.PASTE SHEET'!O2085)</f>
        <v/>
      </c>
      <c s="72" t="str">
        <f>IF('S.D.PASTE SHEET'!P2085="","",'S.D.PASTE SHEET'!P2085)</f>
        <v/>
      </c>
      <c s="72" t="str">
        <f>IF('S.D.PASTE SHEET'!Q2085="","",'S.D.PASTE SHEET'!Q2085)</f>
        <v/>
      </c>
      <c s="72" t="str">
        <f>IF('S.D.PASTE SHEET'!R2085="","",'S.D.PASTE SHEET'!R2085)</f>
        <v/>
      </c>
      <c s="72" t="str">
        <f>IF('S.D.PASTE SHEET'!S2085="","",'S.D.PASTE SHEET'!S2085)</f>
        <v/>
      </c>
      <c s="72" t="str">
        <f>IF('S.D.PASTE SHEET'!T2085="","",'S.D.PASTE SHEET'!T2085)</f>
        <v/>
      </c>
      <c s="72" t="str">
        <f>IF('S.D.PASTE SHEET'!U2085="","",'S.D.PASTE SHEET'!U2085)</f>
        <v/>
      </c>
      <c s="72" t="str">
        <f>IF('S.D.PASTE SHEET'!V2085="","",'S.D.PASTE SHEET'!V2085)</f>
        <v/>
      </c>
      <c s="72" t="str">
        <f>IF('S.D.PASTE SHEET'!W2085="","",'S.D.PASTE SHEET'!W2085)</f>
        <v/>
      </c>
      <c s="72" t="str">
        <f>IF('S.D.PASTE SHEET'!X2085="","",'S.D.PASTE SHEET'!X2085)</f>
        <v/>
      </c>
      <c s="72" t="str">
        <f>IF('S.D.PASTE SHEET'!Y2085="","",'S.D.PASTE SHEET'!Y2085)</f>
        <v/>
      </c>
      <c s="72" t="str">
        <f>IF('S.D.PASTE SHEET'!Z2085="","",'S.D.PASTE SHEET'!Z2085)</f>
        <v/>
      </c>
      <c s="72" t="str">
        <f>IF('S.D.PASTE SHEET'!AA2085="","",'S.D.PASTE SHEET'!AA2085)</f>
        <v/>
      </c>
      <c s="72" t="str">
        <f>IF('S.D.PASTE SHEET'!AB2085="","",'S.D.PASTE SHEET'!AB2085)</f>
        <v/>
      </c>
      <c s="72" t="str">
        <f>IF('S.D.PASTE SHEET'!AC2085="","",'S.D.PASTE SHEET'!AC2085)</f>
        <v/>
      </c>
      <c s="72" t="str">
        <f>IF('S.D.PASTE SHEET'!AD2085="","",'S.D.PASTE SHEET'!AD2085)</f>
        <v/>
      </c>
      <c s="74"/>
      <c s="70" t="str">
        <f>IF(AK2085="","",IF(AK2085&gt;0,COUNT($AG$2:AG2085),""))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IF(BC2085="","",IF(BC2085&gt;0,COUNT($AY$2:AY2085),""))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6" spans="1:157" ht="15.75" customHeight="1">
      <c r="A2086" s="72" t="str">
        <f>IF('S.D.PASTE SHEET'!A2086="","",'S.D.PASTE SHEET'!A2086)</f>
        <v/>
      </c>
      <c s="72" t="str">
        <f>IF('S.D.PASTE SHEET'!B2086="","",'S.D.PASTE SHEET'!B2086)</f>
        <v/>
      </c>
      <c s="72" t="str">
        <f>IF('S.D.PASTE SHEET'!C2086="","",'S.D.PASTE SHEET'!C2086)</f>
        <v/>
      </c>
      <c s="73" t="str">
        <f>IF('S.D.PASTE SHEET'!D2086="","",'S.D.PASTE SHEET'!D2086)</f>
        <v/>
      </c>
      <c s="72" t="str">
        <f>IF('S.D.PASTE SHEET'!E2086="","",UPPER('S.D.PASTE SHEET'!E2086))</f>
        <v/>
      </c>
      <c s="72" t="str">
        <f>IF('S.D.PASTE SHEET'!F2086="","",'S.D.PASTE SHEET'!F2086)</f>
        <v/>
      </c>
      <c s="72" t="str">
        <f>IF('S.D.PASTE SHEET'!G2086="","",UPPER('S.D.PASTE SHEET'!G2086))</f>
        <v/>
      </c>
      <c s="72" t="str">
        <f>IF('S.D.PASTE SHEET'!H2086="","",UPPER('S.D.PASTE SHEET'!H2086))</f>
        <v/>
      </c>
      <c s="72" t="str">
        <f>IF('S.D.PASTE SHEET'!I2086="","",'S.D.PASTE SHEET'!I2086)</f>
        <v/>
      </c>
      <c s="73" t="str">
        <f>IF('S.D.PASTE SHEET'!J2086="","",'S.D.PASTE SHEET'!J2086)</f>
        <v/>
      </c>
      <c s="72" t="str">
        <f>IF('S.D.PASTE SHEET'!K2086="","",'S.D.PASTE SHEET'!K2086)</f>
        <v/>
      </c>
      <c s="72" t="str">
        <f>IF('S.D.PASTE SHEET'!L2086="","",'S.D.PASTE SHEET'!L2086)</f>
        <v/>
      </c>
      <c s="72" t="str">
        <f>IF('S.D.PASTE SHEET'!M2086="","",'S.D.PASTE SHEET'!M2086)</f>
        <v/>
      </c>
      <c s="72" t="str">
        <f>IF('S.D.PASTE SHEET'!N2086="","",'S.D.PASTE SHEET'!N2086)</f>
        <v/>
      </c>
      <c s="72" t="str">
        <f>IF('S.D.PASTE SHEET'!O2086="","",'S.D.PASTE SHEET'!O2086)</f>
        <v/>
      </c>
      <c s="72" t="str">
        <f>IF('S.D.PASTE SHEET'!P2086="","",'S.D.PASTE SHEET'!P2086)</f>
        <v/>
      </c>
      <c s="72" t="str">
        <f>IF('S.D.PASTE SHEET'!Q2086="","",'S.D.PASTE SHEET'!Q2086)</f>
        <v/>
      </c>
      <c s="72" t="str">
        <f>IF('S.D.PASTE SHEET'!R2086="","",'S.D.PASTE SHEET'!R2086)</f>
        <v/>
      </c>
      <c s="72" t="str">
        <f>IF('S.D.PASTE SHEET'!S2086="","",'S.D.PASTE SHEET'!S2086)</f>
        <v/>
      </c>
      <c s="72" t="str">
        <f>IF('S.D.PASTE SHEET'!T2086="","",'S.D.PASTE SHEET'!T2086)</f>
        <v/>
      </c>
      <c s="72" t="str">
        <f>IF('S.D.PASTE SHEET'!U2086="","",'S.D.PASTE SHEET'!U2086)</f>
        <v/>
      </c>
      <c s="72" t="str">
        <f>IF('S.D.PASTE SHEET'!V2086="","",'S.D.PASTE SHEET'!V2086)</f>
        <v/>
      </c>
      <c s="72" t="str">
        <f>IF('S.D.PASTE SHEET'!W2086="","",'S.D.PASTE SHEET'!W2086)</f>
        <v/>
      </c>
      <c s="72" t="str">
        <f>IF('S.D.PASTE SHEET'!X2086="","",'S.D.PASTE SHEET'!X2086)</f>
        <v/>
      </c>
      <c s="72" t="str">
        <f>IF('S.D.PASTE SHEET'!Y2086="","",'S.D.PASTE SHEET'!Y2086)</f>
        <v/>
      </c>
      <c s="72" t="str">
        <f>IF('S.D.PASTE SHEET'!Z2086="","",'S.D.PASTE SHEET'!Z2086)</f>
        <v/>
      </c>
      <c s="72" t="str">
        <f>IF('S.D.PASTE SHEET'!AA2086="","",'S.D.PASTE SHEET'!AA2086)</f>
        <v/>
      </c>
      <c s="72" t="str">
        <f>IF('S.D.PASTE SHEET'!AB2086="","",'S.D.PASTE SHEET'!AB2086)</f>
        <v/>
      </c>
      <c s="72" t="str">
        <f>IF('S.D.PASTE SHEET'!AC2086="","",'S.D.PASTE SHEET'!AC2086)</f>
        <v/>
      </c>
      <c s="72" t="str">
        <f>IF('S.D.PASTE SHEET'!AD2086="","",'S.D.PASTE SHEET'!AD2086)</f>
        <v/>
      </c>
      <c s="74"/>
      <c s="70" t="str">
        <f>IF(AK2086="","",IF(AK2086&gt;0,COUNT($AG$2:AG2086),""))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IF(BC2086="","",IF(BC2086&gt;0,COUNT($AY$2:AY2086),""))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7" spans="1:157" ht="15.75" customHeight="1">
      <c r="A2087" s="72" t="str">
        <f>IF('S.D.PASTE SHEET'!A2087="","",'S.D.PASTE SHEET'!A2087)</f>
        <v/>
      </c>
      <c s="72" t="str">
        <f>IF('S.D.PASTE SHEET'!B2087="","",'S.D.PASTE SHEET'!B2087)</f>
        <v/>
      </c>
      <c s="72" t="str">
        <f>IF('S.D.PASTE SHEET'!C2087="","",'S.D.PASTE SHEET'!C2087)</f>
        <v/>
      </c>
      <c s="73" t="str">
        <f>IF('S.D.PASTE SHEET'!D2087="","",'S.D.PASTE SHEET'!D2087)</f>
        <v/>
      </c>
      <c s="72" t="str">
        <f>IF('S.D.PASTE SHEET'!E2087="","",UPPER('S.D.PASTE SHEET'!E2087))</f>
        <v/>
      </c>
      <c s="72" t="str">
        <f>IF('S.D.PASTE SHEET'!F2087="","",'S.D.PASTE SHEET'!F2087)</f>
        <v/>
      </c>
      <c s="72" t="str">
        <f>IF('S.D.PASTE SHEET'!G2087="","",UPPER('S.D.PASTE SHEET'!G2087))</f>
        <v/>
      </c>
      <c s="72" t="str">
        <f>IF('S.D.PASTE SHEET'!H2087="","",UPPER('S.D.PASTE SHEET'!H2087))</f>
        <v/>
      </c>
      <c s="72" t="str">
        <f>IF('S.D.PASTE SHEET'!I2087="","",'S.D.PASTE SHEET'!I2087)</f>
        <v/>
      </c>
      <c s="73" t="str">
        <f>IF('S.D.PASTE SHEET'!J2087="","",'S.D.PASTE SHEET'!J2087)</f>
        <v/>
      </c>
      <c s="72" t="str">
        <f>IF('S.D.PASTE SHEET'!K2087="","",'S.D.PASTE SHEET'!K2087)</f>
        <v/>
      </c>
      <c s="72" t="str">
        <f>IF('S.D.PASTE SHEET'!L2087="","",'S.D.PASTE SHEET'!L2087)</f>
        <v/>
      </c>
      <c s="72" t="str">
        <f>IF('S.D.PASTE SHEET'!M2087="","",'S.D.PASTE SHEET'!M2087)</f>
        <v/>
      </c>
      <c s="72" t="str">
        <f>IF('S.D.PASTE SHEET'!N2087="","",'S.D.PASTE SHEET'!N2087)</f>
        <v/>
      </c>
      <c s="72" t="str">
        <f>IF('S.D.PASTE SHEET'!O2087="","",'S.D.PASTE SHEET'!O2087)</f>
        <v/>
      </c>
      <c s="72" t="str">
        <f>IF('S.D.PASTE SHEET'!P2087="","",'S.D.PASTE SHEET'!P2087)</f>
        <v/>
      </c>
      <c s="72" t="str">
        <f>IF('S.D.PASTE SHEET'!Q2087="","",'S.D.PASTE SHEET'!Q2087)</f>
        <v/>
      </c>
      <c s="72" t="str">
        <f>IF('S.D.PASTE SHEET'!R2087="","",'S.D.PASTE SHEET'!R2087)</f>
        <v/>
      </c>
      <c s="72" t="str">
        <f>IF('S.D.PASTE SHEET'!S2087="","",'S.D.PASTE SHEET'!S2087)</f>
        <v/>
      </c>
      <c s="72" t="str">
        <f>IF('S.D.PASTE SHEET'!T2087="","",'S.D.PASTE SHEET'!T2087)</f>
        <v/>
      </c>
      <c s="72" t="str">
        <f>IF('S.D.PASTE SHEET'!U2087="","",'S.D.PASTE SHEET'!U2087)</f>
        <v/>
      </c>
      <c s="72" t="str">
        <f>IF('S.D.PASTE SHEET'!V2087="","",'S.D.PASTE SHEET'!V2087)</f>
        <v/>
      </c>
      <c s="72" t="str">
        <f>IF('S.D.PASTE SHEET'!W2087="","",'S.D.PASTE SHEET'!W2087)</f>
        <v/>
      </c>
      <c s="72" t="str">
        <f>IF('S.D.PASTE SHEET'!X2087="","",'S.D.PASTE SHEET'!X2087)</f>
        <v/>
      </c>
      <c s="72" t="str">
        <f>IF('S.D.PASTE SHEET'!Y2087="","",'S.D.PASTE SHEET'!Y2087)</f>
        <v/>
      </c>
      <c s="72" t="str">
        <f>IF('S.D.PASTE SHEET'!Z2087="","",'S.D.PASTE SHEET'!Z2087)</f>
        <v/>
      </c>
      <c s="72" t="str">
        <f>IF('S.D.PASTE SHEET'!AA2087="","",'S.D.PASTE SHEET'!AA2087)</f>
        <v/>
      </c>
      <c s="72" t="str">
        <f>IF('S.D.PASTE SHEET'!AB2087="","",'S.D.PASTE SHEET'!AB2087)</f>
        <v/>
      </c>
      <c s="72" t="str">
        <f>IF('S.D.PASTE SHEET'!AC2087="","",'S.D.PASTE SHEET'!AC2087)</f>
        <v/>
      </c>
      <c s="72" t="str">
        <f>IF('S.D.PASTE SHEET'!AD2087="","",'S.D.PASTE SHEET'!AD2087)</f>
        <v/>
      </c>
      <c s="74"/>
      <c s="70" t="str">
        <f>IF(AK2087="","",IF(AK2087&gt;0,COUNT($AG$2:AG2087),""))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IF(BC2087="","",IF(BC2087&gt;0,COUNT($AY$2:AY2087),""))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8" spans="1:157" ht="15.75" customHeight="1">
      <c r="A2088" s="72" t="str">
        <f>IF('S.D.PASTE SHEET'!A2088="","",'S.D.PASTE SHEET'!A2088)</f>
        <v/>
      </c>
      <c s="72" t="str">
        <f>IF('S.D.PASTE SHEET'!B2088="","",'S.D.PASTE SHEET'!B2088)</f>
        <v/>
      </c>
      <c s="72" t="str">
        <f>IF('S.D.PASTE SHEET'!C2088="","",'S.D.PASTE SHEET'!C2088)</f>
        <v/>
      </c>
      <c s="73" t="str">
        <f>IF('S.D.PASTE SHEET'!D2088="","",'S.D.PASTE SHEET'!D2088)</f>
        <v/>
      </c>
      <c s="72" t="str">
        <f>IF('S.D.PASTE SHEET'!E2088="","",UPPER('S.D.PASTE SHEET'!E2088))</f>
        <v/>
      </c>
      <c s="72" t="str">
        <f>IF('S.D.PASTE SHEET'!F2088="","",'S.D.PASTE SHEET'!F2088)</f>
        <v/>
      </c>
      <c s="72" t="str">
        <f>IF('S.D.PASTE SHEET'!G2088="","",UPPER('S.D.PASTE SHEET'!G2088))</f>
        <v/>
      </c>
      <c s="72" t="str">
        <f>IF('S.D.PASTE SHEET'!H2088="","",UPPER('S.D.PASTE SHEET'!H2088))</f>
        <v/>
      </c>
      <c s="72" t="str">
        <f>IF('S.D.PASTE SHEET'!I2088="","",'S.D.PASTE SHEET'!I2088)</f>
        <v/>
      </c>
      <c s="73" t="str">
        <f>IF('S.D.PASTE SHEET'!J2088="","",'S.D.PASTE SHEET'!J2088)</f>
        <v/>
      </c>
      <c s="72" t="str">
        <f>IF('S.D.PASTE SHEET'!K2088="","",'S.D.PASTE SHEET'!K2088)</f>
        <v/>
      </c>
      <c s="72" t="str">
        <f>IF('S.D.PASTE SHEET'!L2088="","",'S.D.PASTE SHEET'!L2088)</f>
        <v/>
      </c>
      <c s="72" t="str">
        <f>IF('S.D.PASTE SHEET'!M2088="","",'S.D.PASTE SHEET'!M2088)</f>
        <v/>
      </c>
      <c s="72" t="str">
        <f>IF('S.D.PASTE SHEET'!N2088="","",'S.D.PASTE SHEET'!N2088)</f>
        <v/>
      </c>
      <c s="72" t="str">
        <f>IF('S.D.PASTE SHEET'!O2088="","",'S.D.PASTE SHEET'!O2088)</f>
        <v/>
      </c>
      <c s="72" t="str">
        <f>IF('S.D.PASTE SHEET'!P2088="","",'S.D.PASTE SHEET'!P2088)</f>
        <v/>
      </c>
      <c s="72" t="str">
        <f>IF('S.D.PASTE SHEET'!Q2088="","",'S.D.PASTE SHEET'!Q2088)</f>
        <v/>
      </c>
      <c s="72" t="str">
        <f>IF('S.D.PASTE SHEET'!R2088="","",'S.D.PASTE SHEET'!R2088)</f>
        <v/>
      </c>
      <c s="72" t="str">
        <f>IF('S.D.PASTE SHEET'!S2088="","",'S.D.PASTE SHEET'!S2088)</f>
        <v/>
      </c>
      <c s="72" t="str">
        <f>IF('S.D.PASTE SHEET'!T2088="","",'S.D.PASTE SHEET'!T2088)</f>
        <v/>
      </c>
      <c s="72" t="str">
        <f>IF('S.D.PASTE SHEET'!U2088="","",'S.D.PASTE SHEET'!U2088)</f>
        <v/>
      </c>
      <c s="72" t="str">
        <f>IF('S.D.PASTE SHEET'!V2088="","",'S.D.PASTE SHEET'!V2088)</f>
        <v/>
      </c>
      <c s="72" t="str">
        <f>IF('S.D.PASTE SHEET'!W2088="","",'S.D.PASTE SHEET'!W2088)</f>
        <v/>
      </c>
      <c s="72" t="str">
        <f>IF('S.D.PASTE SHEET'!X2088="","",'S.D.PASTE SHEET'!X2088)</f>
        <v/>
      </c>
      <c s="72" t="str">
        <f>IF('S.D.PASTE SHEET'!Y2088="","",'S.D.PASTE SHEET'!Y2088)</f>
        <v/>
      </c>
      <c s="72" t="str">
        <f>IF('S.D.PASTE SHEET'!Z2088="","",'S.D.PASTE SHEET'!Z2088)</f>
        <v/>
      </c>
      <c s="72" t="str">
        <f>IF('S.D.PASTE SHEET'!AA2088="","",'S.D.PASTE SHEET'!AA2088)</f>
        <v/>
      </c>
      <c s="72" t="str">
        <f>IF('S.D.PASTE SHEET'!AB2088="","",'S.D.PASTE SHEET'!AB2088)</f>
        <v/>
      </c>
      <c s="72" t="str">
        <f>IF('S.D.PASTE SHEET'!AC2088="","",'S.D.PASTE SHEET'!AC2088)</f>
        <v/>
      </c>
      <c s="72" t="str">
        <f>IF('S.D.PASTE SHEET'!AD2088="","",'S.D.PASTE SHEET'!AD2088)</f>
        <v/>
      </c>
      <c s="74"/>
      <c s="70" t="str">
        <f>IF(AK2088="","",IF(AK2088&gt;0,COUNT($AG$2:AG2088),""))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IF(BC2088="","",IF(BC2088&gt;0,COUNT($AY$2:AY2088),""))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89" spans="1:157" ht="15.75" customHeight="1">
      <c r="A2089" s="72" t="str">
        <f>IF('S.D.PASTE SHEET'!A2089="","",'S.D.PASTE SHEET'!A2089)</f>
        <v/>
      </c>
      <c s="72" t="str">
        <f>IF('S.D.PASTE SHEET'!B2089="","",'S.D.PASTE SHEET'!B2089)</f>
        <v/>
      </c>
      <c s="72" t="str">
        <f>IF('S.D.PASTE SHEET'!C2089="","",'S.D.PASTE SHEET'!C2089)</f>
        <v/>
      </c>
      <c s="73" t="str">
        <f>IF('S.D.PASTE SHEET'!D2089="","",'S.D.PASTE SHEET'!D2089)</f>
        <v/>
      </c>
      <c s="72" t="str">
        <f>IF('S.D.PASTE SHEET'!E2089="","",UPPER('S.D.PASTE SHEET'!E2089))</f>
        <v/>
      </c>
      <c s="72" t="str">
        <f>IF('S.D.PASTE SHEET'!F2089="","",'S.D.PASTE SHEET'!F2089)</f>
        <v/>
      </c>
      <c s="72" t="str">
        <f>IF('S.D.PASTE SHEET'!G2089="","",UPPER('S.D.PASTE SHEET'!G2089))</f>
        <v/>
      </c>
      <c s="72" t="str">
        <f>IF('S.D.PASTE SHEET'!H2089="","",UPPER('S.D.PASTE SHEET'!H2089))</f>
        <v/>
      </c>
      <c s="72" t="str">
        <f>IF('S.D.PASTE SHEET'!I2089="","",'S.D.PASTE SHEET'!I2089)</f>
        <v/>
      </c>
      <c s="73" t="str">
        <f>IF('S.D.PASTE SHEET'!J2089="","",'S.D.PASTE SHEET'!J2089)</f>
        <v/>
      </c>
      <c s="72" t="str">
        <f>IF('S.D.PASTE SHEET'!K2089="","",'S.D.PASTE SHEET'!K2089)</f>
        <v/>
      </c>
      <c s="72" t="str">
        <f>IF('S.D.PASTE SHEET'!L2089="","",'S.D.PASTE SHEET'!L2089)</f>
        <v/>
      </c>
      <c s="72" t="str">
        <f>IF('S.D.PASTE SHEET'!M2089="","",'S.D.PASTE SHEET'!M2089)</f>
        <v/>
      </c>
      <c s="72" t="str">
        <f>IF('S.D.PASTE SHEET'!N2089="","",'S.D.PASTE SHEET'!N2089)</f>
        <v/>
      </c>
      <c s="72" t="str">
        <f>IF('S.D.PASTE SHEET'!O2089="","",'S.D.PASTE SHEET'!O2089)</f>
        <v/>
      </c>
      <c s="72" t="str">
        <f>IF('S.D.PASTE SHEET'!P2089="","",'S.D.PASTE SHEET'!P2089)</f>
        <v/>
      </c>
      <c s="72" t="str">
        <f>IF('S.D.PASTE SHEET'!Q2089="","",'S.D.PASTE SHEET'!Q2089)</f>
        <v/>
      </c>
      <c s="72" t="str">
        <f>IF('S.D.PASTE SHEET'!R2089="","",'S.D.PASTE SHEET'!R2089)</f>
        <v/>
      </c>
      <c s="72" t="str">
        <f>IF('S.D.PASTE SHEET'!S2089="","",'S.D.PASTE SHEET'!S2089)</f>
        <v/>
      </c>
      <c s="72" t="str">
        <f>IF('S.D.PASTE SHEET'!T2089="","",'S.D.PASTE SHEET'!T2089)</f>
        <v/>
      </c>
      <c s="72" t="str">
        <f>IF('S.D.PASTE SHEET'!U2089="","",'S.D.PASTE SHEET'!U2089)</f>
        <v/>
      </c>
      <c s="72" t="str">
        <f>IF('S.D.PASTE SHEET'!V2089="","",'S.D.PASTE SHEET'!V2089)</f>
        <v/>
      </c>
      <c s="72" t="str">
        <f>IF('S.D.PASTE SHEET'!W2089="","",'S.D.PASTE SHEET'!W2089)</f>
        <v/>
      </c>
      <c s="72" t="str">
        <f>IF('S.D.PASTE SHEET'!X2089="","",'S.D.PASTE SHEET'!X2089)</f>
        <v/>
      </c>
      <c s="72" t="str">
        <f>IF('S.D.PASTE SHEET'!Y2089="","",'S.D.PASTE SHEET'!Y2089)</f>
        <v/>
      </c>
      <c s="72" t="str">
        <f>IF('S.D.PASTE SHEET'!Z2089="","",'S.D.PASTE SHEET'!Z2089)</f>
        <v/>
      </c>
      <c s="72" t="str">
        <f>IF('S.D.PASTE SHEET'!AA2089="","",'S.D.PASTE SHEET'!AA2089)</f>
        <v/>
      </c>
      <c s="72" t="str">
        <f>IF('S.D.PASTE SHEET'!AB2089="","",'S.D.PASTE SHEET'!AB2089)</f>
        <v/>
      </c>
      <c s="72" t="str">
        <f>IF('S.D.PASTE SHEET'!AC2089="","",'S.D.PASTE SHEET'!AC2089)</f>
        <v/>
      </c>
      <c s="72" t="str">
        <f>IF('S.D.PASTE SHEET'!AD2089="","",'S.D.PASTE SHEET'!AD2089)</f>
        <v/>
      </c>
      <c s="74"/>
      <c s="70" t="str">
        <f>IF(AK2089="","",IF(AK2089&gt;0,COUNT($AG$2:AG2089),""))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IF(BC2089="","",IF(BC2089&gt;0,COUNT($AY$2:AY2089),""))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0" spans="1:157" ht="15.75" customHeight="1">
      <c r="A2090" s="72" t="str">
        <f>IF('S.D.PASTE SHEET'!A2090="","",'S.D.PASTE SHEET'!A2090)</f>
        <v/>
      </c>
      <c s="72" t="str">
        <f>IF('S.D.PASTE SHEET'!B2090="","",'S.D.PASTE SHEET'!B2090)</f>
        <v/>
      </c>
      <c s="72" t="str">
        <f>IF('S.D.PASTE SHEET'!C2090="","",'S.D.PASTE SHEET'!C2090)</f>
        <v/>
      </c>
      <c s="73" t="str">
        <f>IF('S.D.PASTE SHEET'!D2090="","",'S.D.PASTE SHEET'!D2090)</f>
        <v/>
      </c>
      <c s="72" t="str">
        <f>IF('S.D.PASTE SHEET'!E2090="","",UPPER('S.D.PASTE SHEET'!E2090))</f>
        <v/>
      </c>
      <c s="72" t="str">
        <f>IF('S.D.PASTE SHEET'!F2090="","",'S.D.PASTE SHEET'!F2090)</f>
        <v/>
      </c>
      <c s="72" t="str">
        <f>IF('S.D.PASTE SHEET'!G2090="","",UPPER('S.D.PASTE SHEET'!G2090))</f>
        <v/>
      </c>
      <c s="72" t="str">
        <f>IF('S.D.PASTE SHEET'!H2090="","",UPPER('S.D.PASTE SHEET'!H2090))</f>
        <v/>
      </c>
      <c s="72" t="str">
        <f>IF('S.D.PASTE SHEET'!I2090="","",'S.D.PASTE SHEET'!I2090)</f>
        <v/>
      </c>
      <c s="73" t="str">
        <f>IF('S.D.PASTE SHEET'!J2090="","",'S.D.PASTE SHEET'!J2090)</f>
        <v/>
      </c>
      <c s="72" t="str">
        <f>IF('S.D.PASTE SHEET'!K2090="","",'S.D.PASTE SHEET'!K2090)</f>
        <v/>
      </c>
      <c s="72" t="str">
        <f>IF('S.D.PASTE SHEET'!L2090="","",'S.D.PASTE SHEET'!L2090)</f>
        <v/>
      </c>
      <c s="72" t="str">
        <f>IF('S.D.PASTE SHEET'!M2090="","",'S.D.PASTE SHEET'!M2090)</f>
        <v/>
      </c>
      <c s="72" t="str">
        <f>IF('S.D.PASTE SHEET'!N2090="","",'S.D.PASTE SHEET'!N2090)</f>
        <v/>
      </c>
      <c s="72" t="str">
        <f>IF('S.D.PASTE SHEET'!O2090="","",'S.D.PASTE SHEET'!O2090)</f>
        <v/>
      </c>
      <c s="72" t="str">
        <f>IF('S.D.PASTE SHEET'!P2090="","",'S.D.PASTE SHEET'!P2090)</f>
        <v/>
      </c>
      <c s="72" t="str">
        <f>IF('S.D.PASTE SHEET'!Q2090="","",'S.D.PASTE SHEET'!Q2090)</f>
        <v/>
      </c>
      <c s="72" t="str">
        <f>IF('S.D.PASTE SHEET'!R2090="","",'S.D.PASTE SHEET'!R2090)</f>
        <v/>
      </c>
      <c s="72" t="str">
        <f>IF('S.D.PASTE SHEET'!S2090="","",'S.D.PASTE SHEET'!S2090)</f>
        <v/>
      </c>
      <c s="72" t="str">
        <f>IF('S.D.PASTE SHEET'!T2090="","",'S.D.PASTE SHEET'!T2090)</f>
        <v/>
      </c>
      <c s="72" t="str">
        <f>IF('S.D.PASTE SHEET'!U2090="","",'S.D.PASTE SHEET'!U2090)</f>
        <v/>
      </c>
      <c s="72" t="str">
        <f>IF('S.D.PASTE SHEET'!V2090="","",'S.D.PASTE SHEET'!V2090)</f>
        <v/>
      </c>
      <c s="72" t="str">
        <f>IF('S.D.PASTE SHEET'!W2090="","",'S.D.PASTE SHEET'!W2090)</f>
        <v/>
      </c>
      <c s="72" t="str">
        <f>IF('S.D.PASTE SHEET'!X2090="","",'S.D.PASTE SHEET'!X2090)</f>
        <v/>
      </c>
      <c s="72" t="str">
        <f>IF('S.D.PASTE SHEET'!Y2090="","",'S.D.PASTE SHEET'!Y2090)</f>
        <v/>
      </c>
      <c s="72" t="str">
        <f>IF('S.D.PASTE SHEET'!Z2090="","",'S.D.PASTE SHEET'!Z2090)</f>
        <v/>
      </c>
      <c s="72" t="str">
        <f>IF('S.D.PASTE SHEET'!AA2090="","",'S.D.PASTE SHEET'!AA2090)</f>
        <v/>
      </c>
      <c s="72" t="str">
        <f>IF('S.D.PASTE SHEET'!AB2090="","",'S.D.PASTE SHEET'!AB2090)</f>
        <v/>
      </c>
      <c s="72" t="str">
        <f>IF('S.D.PASTE SHEET'!AC2090="","",'S.D.PASTE SHEET'!AC2090)</f>
        <v/>
      </c>
      <c s="72" t="str">
        <f>IF('S.D.PASTE SHEET'!AD2090="","",'S.D.PASTE SHEET'!AD2090)</f>
        <v/>
      </c>
      <c s="74"/>
      <c s="70" t="str">
        <f>IF(AK2090="","",IF(AK2090&gt;0,COUNT($AG$2:AG2090),""))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IF(BC2090="","",IF(BC2090&gt;0,COUNT($AY$2:AY2090),""))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1" spans="1:157" ht="15.75" customHeight="1">
      <c r="A2091" s="72" t="str">
        <f>IF('S.D.PASTE SHEET'!A2091="","",'S.D.PASTE SHEET'!A2091)</f>
        <v/>
      </c>
      <c s="72" t="str">
        <f>IF('S.D.PASTE SHEET'!B2091="","",'S.D.PASTE SHEET'!B2091)</f>
        <v/>
      </c>
      <c s="72" t="str">
        <f>IF('S.D.PASTE SHEET'!C2091="","",'S.D.PASTE SHEET'!C2091)</f>
        <v/>
      </c>
      <c s="73" t="str">
        <f>IF('S.D.PASTE SHEET'!D2091="","",'S.D.PASTE SHEET'!D2091)</f>
        <v/>
      </c>
      <c s="72" t="str">
        <f>IF('S.D.PASTE SHEET'!E2091="","",UPPER('S.D.PASTE SHEET'!E2091))</f>
        <v/>
      </c>
      <c s="72" t="str">
        <f>IF('S.D.PASTE SHEET'!F2091="","",'S.D.PASTE SHEET'!F2091)</f>
        <v/>
      </c>
      <c s="72" t="str">
        <f>IF('S.D.PASTE SHEET'!G2091="","",UPPER('S.D.PASTE SHEET'!G2091))</f>
        <v/>
      </c>
      <c s="72" t="str">
        <f>IF('S.D.PASTE SHEET'!H2091="","",UPPER('S.D.PASTE SHEET'!H2091))</f>
        <v/>
      </c>
      <c s="72" t="str">
        <f>IF('S.D.PASTE SHEET'!I2091="","",'S.D.PASTE SHEET'!I2091)</f>
        <v/>
      </c>
      <c s="73" t="str">
        <f>IF('S.D.PASTE SHEET'!J2091="","",'S.D.PASTE SHEET'!J2091)</f>
        <v/>
      </c>
      <c s="72" t="str">
        <f>IF('S.D.PASTE SHEET'!K2091="","",'S.D.PASTE SHEET'!K2091)</f>
        <v/>
      </c>
      <c s="72" t="str">
        <f>IF('S.D.PASTE SHEET'!L2091="","",'S.D.PASTE SHEET'!L2091)</f>
        <v/>
      </c>
      <c s="72" t="str">
        <f>IF('S.D.PASTE SHEET'!M2091="","",'S.D.PASTE SHEET'!M2091)</f>
        <v/>
      </c>
      <c s="72" t="str">
        <f>IF('S.D.PASTE SHEET'!N2091="","",'S.D.PASTE SHEET'!N2091)</f>
        <v/>
      </c>
      <c s="72" t="str">
        <f>IF('S.D.PASTE SHEET'!O2091="","",'S.D.PASTE SHEET'!O2091)</f>
        <v/>
      </c>
      <c s="72" t="str">
        <f>IF('S.D.PASTE SHEET'!P2091="","",'S.D.PASTE SHEET'!P2091)</f>
        <v/>
      </c>
      <c s="72" t="str">
        <f>IF('S.D.PASTE SHEET'!Q2091="","",'S.D.PASTE SHEET'!Q2091)</f>
        <v/>
      </c>
      <c s="72" t="str">
        <f>IF('S.D.PASTE SHEET'!R2091="","",'S.D.PASTE SHEET'!R2091)</f>
        <v/>
      </c>
      <c s="72" t="str">
        <f>IF('S.D.PASTE SHEET'!S2091="","",'S.D.PASTE SHEET'!S2091)</f>
        <v/>
      </c>
      <c s="72" t="str">
        <f>IF('S.D.PASTE SHEET'!T2091="","",'S.D.PASTE SHEET'!T2091)</f>
        <v/>
      </c>
      <c s="72" t="str">
        <f>IF('S.D.PASTE SHEET'!U2091="","",'S.D.PASTE SHEET'!U2091)</f>
        <v/>
      </c>
      <c s="72" t="str">
        <f>IF('S.D.PASTE SHEET'!V2091="","",'S.D.PASTE SHEET'!V2091)</f>
        <v/>
      </c>
      <c s="72" t="str">
        <f>IF('S.D.PASTE SHEET'!W2091="","",'S.D.PASTE SHEET'!W2091)</f>
        <v/>
      </c>
      <c s="72" t="str">
        <f>IF('S.D.PASTE SHEET'!X2091="","",'S.D.PASTE SHEET'!X2091)</f>
        <v/>
      </c>
      <c s="72" t="str">
        <f>IF('S.D.PASTE SHEET'!Y2091="","",'S.D.PASTE SHEET'!Y2091)</f>
        <v/>
      </c>
      <c s="72" t="str">
        <f>IF('S.D.PASTE SHEET'!Z2091="","",'S.D.PASTE SHEET'!Z2091)</f>
        <v/>
      </c>
      <c s="72" t="str">
        <f>IF('S.D.PASTE SHEET'!AA2091="","",'S.D.PASTE SHEET'!AA2091)</f>
        <v/>
      </c>
      <c s="72" t="str">
        <f>IF('S.D.PASTE SHEET'!AB2091="","",'S.D.PASTE SHEET'!AB2091)</f>
        <v/>
      </c>
      <c s="72" t="str">
        <f>IF('S.D.PASTE SHEET'!AC2091="","",'S.D.PASTE SHEET'!AC2091)</f>
        <v/>
      </c>
      <c s="72" t="str">
        <f>IF('S.D.PASTE SHEET'!AD2091="","",'S.D.PASTE SHEET'!AD2091)</f>
        <v/>
      </c>
      <c s="74"/>
      <c s="70" t="str">
        <f>IF(AK2091="","",IF(AK2091&gt;0,COUNT($AG$2:AG2091),""))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IF(BC2091="","",IF(BC2091&gt;0,COUNT($AY$2:AY2091),""))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2" spans="1:157" ht="15.75" customHeight="1">
      <c r="A2092" s="72" t="str">
        <f>IF('S.D.PASTE SHEET'!A2092="","",'S.D.PASTE SHEET'!A2092)</f>
        <v/>
      </c>
      <c s="72" t="str">
        <f>IF('S.D.PASTE SHEET'!B2092="","",'S.D.PASTE SHEET'!B2092)</f>
        <v/>
      </c>
      <c s="72" t="str">
        <f>IF('S.D.PASTE SHEET'!C2092="","",'S.D.PASTE SHEET'!C2092)</f>
        <v/>
      </c>
      <c s="73" t="str">
        <f>IF('S.D.PASTE SHEET'!D2092="","",'S.D.PASTE SHEET'!D2092)</f>
        <v/>
      </c>
      <c s="72" t="str">
        <f>IF('S.D.PASTE SHEET'!E2092="","",UPPER('S.D.PASTE SHEET'!E2092))</f>
        <v/>
      </c>
      <c s="72" t="str">
        <f>IF('S.D.PASTE SHEET'!F2092="","",'S.D.PASTE SHEET'!F2092)</f>
        <v/>
      </c>
      <c s="72" t="str">
        <f>IF('S.D.PASTE SHEET'!G2092="","",UPPER('S.D.PASTE SHEET'!G2092))</f>
        <v/>
      </c>
      <c s="72" t="str">
        <f>IF('S.D.PASTE SHEET'!H2092="","",UPPER('S.D.PASTE SHEET'!H2092))</f>
        <v/>
      </c>
      <c s="72" t="str">
        <f>IF('S.D.PASTE SHEET'!I2092="","",'S.D.PASTE SHEET'!I2092)</f>
        <v/>
      </c>
      <c s="73" t="str">
        <f>IF('S.D.PASTE SHEET'!J2092="","",'S.D.PASTE SHEET'!J2092)</f>
        <v/>
      </c>
      <c s="72" t="str">
        <f>IF('S.D.PASTE SHEET'!K2092="","",'S.D.PASTE SHEET'!K2092)</f>
        <v/>
      </c>
      <c s="72" t="str">
        <f>IF('S.D.PASTE SHEET'!L2092="","",'S.D.PASTE SHEET'!L2092)</f>
        <v/>
      </c>
      <c s="72" t="str">
        <f>IF('S.D.PASTE SHEET'!M2092="","",'S.D.PASTE SHEET'!M2092)</f>
        <v/>
      </c>
      <c s="72" t="str">
        <f>IF('S.D.PASTE SHEET'!N2092="","",'S.D.PASTE SHEET'!N2092)</f>
        <v/>
      </c>
      <c s="72" t="str">
        <f>IF('S.D.PASTE SHEET'!O2092="","",'S.D.PASTE SHEET'!O2092)</f>
        <v/>
      </c>
      <c s="72" t="str">
        <f>IF('S.D.PASTE SHEET'!P2092="","",'S.D.PASTE SHEET'!P2092)</f>
        <v/>
      </c>
      <c s="72" t="str">
        <f>IF('S.D.PASTE SHEET'!Q2092="","",'S.D.PASTE SHEET'!Q2092)</f>
        <v/>
      </c>
      <c s="72" t="str">
        <f>IF('S.D.PASTE SHEET'!R2092="","",'S.D.PASTE SHEET'!R2092)</f>
        <v/>
      </c>
      <c s="72" t="str">
        <f>IF('S.D.PASTE SHEET'!S2092="","",'S.D.PASTE SHEET'!S2092)</f>
        <v/>
      </c>
      <c s="72" t="str">
        <f>IF('S.D.PASTE SHEET'!T2092="","",'S.D.PASTE SHEET'!T2092)</f>
        <v/>
      </c>
      <c s="72" t="str">
        <f>IF('S.D.PASTE SHEET'!U2092="","",'S.D.PASTE SHEET'!U2092)</f>
        <v/>
      </c>
      <c s="72" t="str">
        <f>IF('S.D.PASTE SHEET'!V2092="","",'S.D.PASTE SHEET'!V2092)</f>
        <v/>
      </c>
      <c s="72" t="str">
        <f>IF('S.D.PASTE SHEET'!W2092="","",'S.D.PASTE SHEET'!W2092)</f>
        <v/>
      </c>
      <c s="72" t="str">
        <f>IF('S.D.PASTE SHEET'!X2092="","",'S.D.PASTE SHEET'!X2092)</f>
        <v/>
      </c>
      <c s="72" t="str">
        <f>IF('S.D.PASTE SHEET'!Y2092="","",'S.D.PASTE SHEET'!Y2092)</f>
        <v/>
      </c>
      <c s="72" t="str">
        <f>IF('S.D.PASTE SHEET'!Z2092="","",'S.D.PASTE SHEET'!Z2092)</f>
        <v/>
      </c>
      <c s="72" t="str">
        <f>IF('S.D.PASTE SHEET'!AA2092="","",'S.D.PASTE SHEET'!AA2092)</f>
        <v/>
      </c>
      <c s="72" t="str">
        <f>IF('S.D.PASTE SHEET'!AB2092="","",'S.D.PASTE SHEET'!AB2092)</f>
        <v/>
      </c>
      <c s="72" t="str">
        <f>IF('S.D.PASTE SHEET'!AC2092="","",'S.D.PASTE SHEET'!AC2092)</f>
        <v/>
      </c>
      <c s="72" t="str">
        <f>IF('S.D.PASTE SHEET'!AD2092="","",'S.D.PASTE SHEET'!AD2092)</f>
        <v/>
      </c>
      <c s="74"/>
      <c s="70" t="str">
        <f>IF(AK2092="","",IF(AK2092&gt;0,COUNT($AG$2:AG2092),""))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IF(BC2092="","",IF(BC2092&gt;0,COUNT($AY$2:AY2092),""))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3" spans="1:157" ht="15.75" customHeight="1">
      <c r="A2093" s="72" t="str">
        <f>IF('S.D.PASTE SHEET'!A2093="","",'S.D.PASTE SHEET'!A2093)</f>
        <v/>
      </c>
      <c s="72" t="str">
        <f>IF('S.D.PASTE SHEET'!B2093="","",'S.D.PASTE SHEET'!B2093)</f>
        <v/>
      </c>
      <c s="72" t="str">
        <f>IF('S.D.PASTE SHEET'!C2093="","",'S.D.PASTE SHEET'!C2093)</f>
        <v/>
      </c>
      <c s="73" t="str">
        <f>IF('S.D.PASTE SHEET'!D2093="","",'S.D.PASTE SHEET'!D2093)</f>
        <v/>
      </c>
      <c s="72" t="str">
        <f>IF('S.D.PASTE SHEET'!E2093="","",UPPER('S.D.PASTE SHEET'!E2093))</f>
        <v/>
      </c>
      <c s="72" t="str">
        <f>IF('S.D.PASTE SHEET'!F2093="","",'S.D.PASTE SHEET'!F2093)</f>
        <v/>
      </c>
      <c s="72" t="str">
        <f>IF('S.D.PASTE SHEET'!G2093="","",UPPER('S.D.PASTE SHEET'!G2093))</f>
        <v/>
      </c>
      <c s="72" t="str">
        <f>IF('S.D.PASTE SHEET'!H2093="","",UPPER('S.D.PASTE SHEET'!H2093))</f>
        <v/>
      </c>
      <c s="72" t="str">
        <f>IF('S.D.PASTE SHEET'!I2093="","",'S.D.PASTE SHEET'!I2093)</f>
        <v/>
      </c>
      <c s="73" t="str">
        <f>IF('S.D.PASTE SHEET'!J2093="","",'S.D.PASTE SHEET'!J2093)</f>
        <v/>
      </c>
      <c s="72" t="str">
        <f>IF('S.D.PASTE SHEET'!K2093="","",'S.D.PASTE SHEET'!K2093)</f>
        <v/>
      </c>
      <c s="72" t="str">
        <f>IF('S.D.PASTE SHEET'!L2093="","",'S.D.PASTE SHEET'!L2093)</f>
        <v/>
      </c>
      <c s="72" t="str">
        <f>IF('S.D.PASTE SHEET'!M2093="","",'S.D.PASTE SHEET'!M2093)</f>
        <v/>
      </c>
      <c s="72" t="str">
        <f>IF('S.D.PASTE SHEET'!N2093="","",'S.D.PASTE SHEET'!N2093)</f>
        <v/>
      </c>
      <c s="72" t="str">
        <f>IF('S.D.PASTE SHEET'!O2093="","",'S.D.PASTE SHEET'!O2093)</f>
        <v/>
      </c>
      <c s="72" t="str">
        <f>IF('S.D.PASTE SHEET'!P2093="","",'S.D.PASTE SHEET'!P2093)</f>
        <v/>
      </c>
      <c s="72" t="str">
        <f>IF('S.D.PASTE SHEET'!Q2093="","",'S.D.PASTE SHEET'!Q2093)</f>
        <v/>
      </c>
      <c s="72" t="str">
        <f>IF('S.D.PASTE SHEET'!R2093="","",'S.D.PASTE SHEET'!R2093)</f>
        <v/>
      </c>
      <c s="72" t="str">
        <f>IF('S.D.PASTE SHEET'!S2093="","",'S.D.PASTE SHEET'!S2093)</f>
        <v/>
      </c>
      <c s="72" t="str">
        <f>IF('S.D.PASTE SHEET'!T2093="","",'S.D.PASTE SHEET'!T2093)</f>
        <v/>
      </c>
      <c s="72" t="str">
        <f>IF('S.D.PASTE SHEET'!U2093="","",'S.D.PASTE SHEET'!U2093)</f>
        <v/>
      </c>
      <c s="72" t="str">
        <f>IF('S.D.PASTE SHEET'!V2093="","",'S.D.PASTE SHEET'!V2093)</f>
        <v/>
      </c>
      <c s="72" t="str">
        <f>IF('S.D.PASTE SHEET'!W2093="","",'S.D.PASTE SHEET'!W2093)</f>
        <v/>
      </c>
      <c s="72" t="str">
        <f>IF('S.D.PASTE SHEET'!X2093="","",'S.D.PASTE SHEET'!X2093)</f>
        <v/>
      </c>
      <c s="72" t="str">
        <f>IF('S.D.PASTE SHEET'!Y2093="","",'S.D.PASTE SHEET'!Y2093)</f>
        <v/>
      </c>
      <c s="72" t="str">
        <f>IF('S.D.PASTE SHEET'!Z2093="","",'S.D.PASTE SHEET'!Z2093)</f>
        <v/>
      </c>
      <c s="72" t="str">
        <f>IF('S.D.PASTE SHEET'!AA2093="","",'S.D.PASTE SHEET'!AA2093)</f>
        <v/>
      </c>
      <c s="72" t="str">
        <f>IF('S.D.PASTE SHEET'!AB2093="","",'S.D.PASTE SHEET'!AB2093)</f>
        <v/>
      </c>
      <c s="72" t="str">
        <f>IF('S.D.PASTE SHEET'!AC2093="","",'S.D.PASTE SHEET'!AC2093)</f>
        <v/>
      </c>
      <c s="72" t="str">
        <f>IF('S.D.PASTE SHEET'!AD2093="","",'S.D.PASTE SHEET'!AD2093)</f>
        <v/>
      </c>
      <c s="74"/>
      <c s="70" t="str">
        <f>IF(AK2093="","",IF(AK2093&gt;0,COUNT($AG$2:AG2093),""))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IF(BC2093="","",IF(BC2093&gt;0,COUNT($AY$2:AY2093),""))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4" spans="1:157" ht="15.75" customHeight="1">
      <c r="A2094" s="72" t="str">
        <f>IF('S.D.PASTE SHEET'!A2094="","",'S.D.PASTE SHEET'!A2094)</f>
        <v/>
      </c>
      <c s="72" t="str">
        <f>IF('S.D.PASTE SHEET'!B2094="","",'S.D.PASTE SHEET'!B2094)</f>
        <v/>
      </c>
      <c s="72" t="str">
        <f>IF('S.D.PASTE SHEET'!C2094="","",'S.D.PASTE SHEET'!C2094)</f>
        <v/>
      </c>
      <c s="73" t="str">
        <f>IF('S.D.PASTE SHEET'!D2094="","",'S.D.PASTE SHEET'!D2094)</f>
        <v/>
      </c>
      <c s="72" t="str">
        <f>IF('S.D.PASTE SHEET'!E2094="","",UPPER('S.D.PASTE SHEET'!E2094))</f>
        <v/>
      </c>
      <c s="72" t="str">
        <f>IF('S.D.PASTE SHEET'!F2094="","",'S.D.PASTE SHEET'!F2094)</f>
        <v/>
      </c>
      <c s="72" t="str">
        <f>IF('S.D.PASTE SHEET'!G2094="","",UPPER('S.D.PASTE SHEET'!G2094))</f>
        <v/>
      </c>
      <c s="72" t="str">
        <f>IF('S.D.PASTE SHEET'!H2094="","",UPPER('S.D.PASTE SHEET'!H2094))</f>
        <v/>
      </c>
      <c s="72" t="str">
        <f>IF('S.D.PASTE SHEET'!I2094="","",'S.D.PASTE SHEET'!I2094)</f>
        <v/>
      </c>
      <c s="73" t="str">
        <f>IF('S.D.PASTE SHEET'!J2094="","",'S.D.PASTE SHEET'!J2094)</f>
        <v/>
      </c>
      <c s="72" t="str">
        <f>IF('S.D.PASTE SHEET'!K2094="","",'S.D.PASTE SHEET'!K2094)</f>
        <v/>
      </c>
      <c s="72" t="str">
        <f>IF('S.D.PASTE SHEET'!L2094="","",'S.D.PASTE SHEET'!L2094)</f>
        <v/>
      </c>
      <c s="72" t="str">
        <f>IF('S.D.PASTE SHEET'!M2094="","",'S.D.PASTE SHEET'!M2094)</f>
        <v/>
      </c>
      <c s="72" t="str">
        <f>IF('S.D.PASTE SHEET'!N2094="","",'S.D.PASTE SHEET'!N2094)</f>
        <v/>
      </c>
      <c s="72" t="str">
        <f>IF('S.D.PASTE SHEET'!O2094="","",'S.D.PASTE SHEET'!O2094)</f>
        <v/>
      </c>
      <c s="72" t="str">
        <f>IF('S.D.PASTE SHEET'!P2094="","",'S.D.PASTE SHEET'!P2094)</f>
        <v/>
      </c>
      <c s="72" t="str">
        <f>IF('S.D.PASTE SHEET'!Q2094="","",'S.D.PASTE SHEET'!Q2094)</f>
        <v/>
      </c>
      <c s="72" t="str">
        <f>IF('S.D.PASTE SHEET'!R2094="","",'S.D.PASTE SHEET'!R2094)</f>
        <v/>
      </c>
      <c s="72" t="str">
        <f>IF('S.D.PASTE SHEET'!S2094="","",'S.D.PASTE SHEET'!S2094)</f>
        <v/>
      </c>
      <c s="72" t="str">
        <f>IF('S.D.PASTE SHEET'!T2094="","",'S.D.PASTE SHEET'!T2094)</f>
        <v/>
      </c>
      <c s="72" t="str">
        <f>IF('S.D.PASTE SHEET'!U2094="","",'S.D.PASTE SHEET'!U2094)</f>
        <v/>
      </c>
      <c s="72" t="str">
        <f>IF('S.D.PASTE SHEET'!V2094="","",'S.D.PASTE SHEET'!V2094)</f>
        <v/>
      </c>
      <c s="72" t="str">
        <f>IF('S.D.PASTE SHEET'!W2094="","",'S.D.PASTE SHEET'!W2094)</f>
        <v/>
      </c>
      <c s="72" t="str">
        <f>IF('S.D.PASTE SHEET'!X2094="","",'S.D.PASTE SHEET'!X2094)</f>
        <v/>
      </c>
      <c s="72" t="str">
        <f>IF('S.D.PASTE SHEET'!Y2094="","",'S.D.PASTE SHEET'!Y2094)</f>
        <v/>
      </c>
      <c s="72" t="str">
        <f>IF('S.D.PASTE SHEET'!Z2094="","",'S.D.PASTE SHEET'!Z2094)</f>
        <v/>
      </c>
      <c s="72" t="str">
        <f>IF('S.D.PASTE SHEET'!AA2094="","",'S.D.PASTE SHEET'!AA2094)</f>
        <v/>
      </c>
      <c s="72" t="str">
        <f>IF('S.D.PASTE SHEET'!AB2094="","",'S.D.PASTE SHEET'!AB2094)</f>
        <v/>
      </c>
      <c s="72" t="str">
        <f>IF('S.D.PASTE SHEET'!AC2094="","",'S.D.PASTE SHEET'!AC2094)</f>
        <v/>
      </c>
      <c s="72" t="str">
        <f>IF('S.D.PASTE SHEET'!AD2094="","",'S.D.PASTE SHEET'!AD2094)</f>
        <v/>
      </c>
      <c s="74"/>
      <c s="70" t="str">
        <f>IF(AK2094="","",IF(AK2094&gt;0,COUNT($AG$2:AG2094),""))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IF(BC2094="","",IF(BC2094&gt;0,COUNT($AY$2:AY2094),""))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5" spans="1:157" ht="15.75" customHeight="1">
      <c r="A2095" s="72" t="str">
        <f>IF('S.D.PASTE SHEET'!A2095="","",'S.D.PASTE SHEET'!A2095)</f>
        <v/>
      </c>
      <c s="72" t="str">
        <f>IF('S.D.PASTE SHEET'!B2095="","",'S.D.PASTE SHEET'!B2095)</f>
        <v/>
      </c>
      <c s="72" t="str">
        <f>IF('S.D.PASTE SHEET'!C2095="","",'S.D.PASTE SHEET'!C2095)</f>
        <v/>
      </c>
      <c s="73" t="str">
        <f>IF('S.D.PASTE SHEET'!D2095="","",'S.D.PASTE SHEET'!D2095)</f>
        <v/>
      </c>
      <c s="72" t="str">
        <f>IF('S.D.PASTE SHEET'!E2095="","",UPPER('S.D.PASTE SHEET'!E2095))</f>
        <v/>
      </c>
      <c s="72" t="str">
        <f>IF('S.D.PASTE SHEET'!F2095="","",'S.D.PASTE SHEET'!F2095)</f>
        <v/>
      </c>
      <c s="72" t="str">
        <f>IF('S.D.PASTE SHEET'!G2095="","",UPPER('S.D.PASTE SHEET'!G2095))</f>
        <v/>
      </c>
      <c s="72" t="str">
        <f>IF('S.D.PASTE SHEET'!H2095="","",UPPER('S.D.PASTE SHEET'!H2095))</f>
        <v/>
      </c>
      <c s="72" t="str">
        <f>IF('S.D.PASTE SHEET'!I2095="","",'S.D.PASTE SHEET'!I2095)</f>
        <v/>
      </c>
      <c s="73" t="str">
        <f>IF('S.D.PASTE SHEET'!J2095="","",'S.D.PASTE SHEET'!J2095)</f>
        <v/>
      </c>
      <c s="72" t="str">
        <f>IF('S.D.PASTE SHEET'!K2095="","",'S.D.PASTE SHEET'!K2095)</f>
        <v/>
      </c>
      <c s="72" t="str">
        <f>IF('S.D.PASTE SHEET'!L2095="","",'S.D.PASTE SHEET'!L2095)</f>
        <v/>
      </c>
      <c s="72" t="str">
        <f>IF('S.D.PASTE SHEET'!M2095="","",'S.D.PASTE SHEET'!M2095)</f>
        <v/>
      </c>
      <c s="72" t="str">
        <f>IF('S.D.PASTE SHEET'!N2095="","",'S.D.PASTE SHEET'!N2095)</f>
        <v/>
      </c>
      <c s="72" t="str">
        <f>IF('S.D.PASTE SHEET'!O2095="","",'S.D.PASTE SHEET'!O2095)</f>
        <v/>
      </c>
      <c s="72" t="str">
        <f>IF('S.D.PASTE SHEET'!P2095="","",'S.D.PASTE SHEET'!P2095)</f>
        <v/>
      </c>
      <c s="72" t="str">
        <f>IF('S.D.PASTE SHEET'!Q2095="","",'S.D.PASTE SHEET'!Q2095)</f>
        <v/>
      </c>
      <c s="72" t="str">
        <f>IF('S.D.PASTE SHEET'!R2095="","",'S.D.PASTE SHEET'!R2095)</f>
        <v/>
      </c>
      <c s="72" t="str">
        <f>IF('S.D.PASTE SHEET'!S2095="","",'S.D.PASTE SHEET'!S2095)</f>
        <v/>
      </c>
      <c s="72" t="str">
        <f>IF('S.D.PASTE SHEET'!T2095="","",'S.D.PASTE SHEET'!T2095)</f>
        <v/>
      </c>
      <c s="72" t="str">
        <f>IF('S.D.PASTE SHEET'!U2095="","",'S.D.PASTE SHEET'!U2095)</f>
        <v/>
      </c>
      <c s="72" t="str">
        <f>IF('S.D.PASTE SHEET'!V2095="","",'S.D.PASTE SHEET'!V2095)</f>
        <v/>
      </c>
      <c s="72" t="str">
        <f>IF('S.D.PASTE SHEET'!W2095="","",'S.D.PASTE SHEET'!W2095)</f>
        <v/>
      </c>
      <c s="72" t="str">
        <f>IF('S.D.PASTE SHEET'!X2095="","",'S.D.PASTE SHEET'!X2095)</f>
        <v/>
      </c>
      <c s="72" t="str">
        <f>IF('S.D.PASTE SHEET'!Y2095="","",'S.D.PASTE SHEET'!Y2095)</f>
        <v/>
      </c>
      <c s="72" t="str">
        <f>IF('S.D.PASTE SHEET'!Z2095="","",'S.D.PASTE SHEET'!Z2095)</f>
        <v/>
      </c>
      <c s="72" t="str">
        <f>IF('S.D.PASTE SHEET'!AA2095="","",'S.D.PASTE SHEET'!AA2095)</f>
        <v/>
      </c>
      <c s="72" t="str">
        <f>IF('S.D.PASTE SHEET'!AB2095="","",'S.D.PASTE SHEET'!AB2095)</f>
        <v/>
      </c>
      <c s="72" t="str">
        <f>IF('S.D.PASTE SHEET'!AC2095="","",'S.D.PASTE SHEET'!AC2095)</f>
        <v/>
      </c>
      <c s="72" t="str">
        <f>IF('S.D.PASTE SHEET'!AD2095="","",'S.D.PASTE SHEET'!AD2095)</f>
        <v/>
      </c>
      <c s="74"/>
      <c s="70" t="str">
        <f>IF(AK2095="","",IF(AK2095&gt;0,COUNT($AG$2:AG2095),""))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IF(BC2095="","",IF(BC2095&gt;0,COUNT($AY$2:AY2095),""))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6" spans="1:157" ht="15.75" customHeight="1">
      <c r="A2096" s="72" t="str">
        <f>IF('S.D.PASTE SHEET'!A2096="","",'S.D.PASTE SHEET'!A2096)</f>
        <v/>
      </c>
      <c s="72" t="str">
        <f>IF('S.D.PASTE SHEET'!B2096="","",'S.D.PASTE SHEET'!B2096)</f>
        <v/>
      </c>
      <c s="72" t="str">
        <f>IF('S.D.PASTE SHEET'!C2096="","",'S.D.PASTE SHEET'!C2096)</f>
        <v/>
      </c>
      <c s="73" t="str">
        <f>IF('S.D.PASTE SHEET'!D2096="","",'S.D.PASTE SHEET'!D2096)</f>
        <v/>
      </c>
      <c s="72" t="str">
        <f>IF('S.D.PASTE SHEET'!E2096="","",UPPER('S.D.PASTE SHEET'!E2096))</f>
        <v/>
      </c>
      <c s="72" t="str">
        <f>IF('S.D.PASTE SHEET'!F2096="","",'S.D.PASTE SHEET'!F2096)</f>
        <v/>
      </c>
      <c s="72" t="str">
        <f>IF('S.D.PASTE SHEET'!G2096="","",UPPER('S.D.PASTE SHEET'!G2096))</f>
        <v/>
      </c>
      <c s="72" t="str">
        <f>IF('S.D.PASTE SHEET'!H2096="","",UPPER('S.D.PASTE SHEET'!H2096))</f>
        <v/>
      </c>
      <c s="72" t="str">
        <f>IF('S.D.PASTE SHEET'!I2096="","",'S.D.PASTE SHEET'!I2096)</f>
        <v/>
      </c>
      <c s="73" t="str">
        <f>IF('S.D.PASTE SHEET'!J2096="","",'S.D.PASTE SHEET'!J2096)</f>
        <v/>
      </c>
      <c s="72" t="str">
        <f>IF('S.D.PASTE SHEET'!K2096="","",'S.D.PASTE SHEET'!K2096)</f>
        <v/>
      </c>
      <c s="72" t="str">
        <f>IF('S.D.PASTE SHEET'!L2096="","",'S.D.PASTE SHEET'!L2096)</f>
        <v/>
      </c>
      <c s="72" t="str">
        <f>IF('S.D.PASTE SHEET'!M2096="","",'S.D.PASTE SHEET'!M2096)</f>
        <v/>
      </c>
      <c s="72" t="str">
        <f>IF('S.D.PASTE SHEET'!N2096="","",'S.D.PASTE SHEET'!N2096)</f>
        <v/>
      </c>
      <c s="72" t="str">
        <f>IF('S.D.PASTE SHEET'!O2096="","",'S.D.PASTE SHEET'!O2096)</f>
        <v/>
      </c>
      <c s="72" t="str">
        <f>IF('S.D.PASTE SHEET'!P2096="","",'S.D.PASTE SHEET'!P2096)</f>
        <v/>
      </c>
      <c s="72" t="str">
        <f>IF('S.D.PASTE SHEET'!Q2096="","",'S.D.PASTE SHEET'!Q2096)</f>
        <v/>
      </c>
      <c s="72" t="str">
        <f>IF('S.D.PASTE SHEET'!R2096="","",'S.D.PASTE SHEET'!R2096)</f>
        <v/>
      </c>
      <c s="72" t="str">
        <f>IF('S.D.PASTE SHEET'!S2096="","",'S.D.PASTE SHEET'!S2096)</f>
        <v/>
      </c>
      <c s="72" t="str">
        <f>IF('S.D.PASTE SHEET'!T2096="","",'S.D.PASTE SHEET'!T2096)</f>
        <v/>
      </c>
      <c s="72" t="str">
        <f>IF('S.D.PASTE SHEET'!U2096="","",'S.D.PASTE SHEET'!U2096)</f>
        <v/>
      </c>
      <c s="72" t="str">
        <f>IF('S.D.PASTE SHEET'!V2096="","",'S.D.PASTE SHEET'!V2096)</f>
        <v/>
      </c>
      <c s="72" t="str">
        <f>IF('S.D.PASTE SHEET'!W2096="","",'S.D.PASTE SHEET'!W2096)</f>
        <v/>
      </c>
      <c s="72" t="str">
        <f>IF('S.D.PASTE SHEET'!X2096="","",'S.D.PASTE SHEET'!X2096)</f>
        <v/>
      </c>
      <c s="72" t="str">
        <f>IF('S.D.PASTE SHEET'!Y2096="","",'S.D.PASTE SHEET'!Y2096)</f>
        <v/>
      </c>
      <c s="72" t="str">
        <f>IF('S.D.PASTE SHEET'!Z2096="","",'S.D.PASTE SHEET'!Z2096)</f>
        <v/>
      </c>
      <c s="72" t="str">
        <f>IF('S.D.PASTE SHEET'!AA2096="","",'S.D.PASTE SHEET'!AA2096)</f>
        <v/>
      </c>
      <c s="72" t="str">
        <f>IF('S.D.PASTE SHEET'!AB2096="","",'S.D.PASTE SHEET'!AB2096)</f>
        <v/>
      </c>
      <c s="72" t="str">
        <f>IF('S.D.PASTE SHEET'!AC2096="","",'S.D.PASTE SHEET'!AC2096)</f>
        <v/>
      </c>
      <c s="72" t="str">
        <f>IF('S.D.PASTE SHEET'!AD2096="","",'S.D.PASTE SHEET'!AD2096)</f>
        <v/>
      </c>
      <c s="74"/>
      <c s="70" t="str">
        <f>IF(AK2096="","",IF(AK2096&gt;0,COUNT($AG$2:AG2096),""))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IF(BC2096="","",IF(BC2096&gt;0,COUNT($AY$2:AY2096),""))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7" spans="1:157" ht="15.75" customHeight="1">
      <c r="A2097" s="72" t="str">
        <f>IF('S.D.PASTE SHEET'!A2097="","",'S.D.PASTE SHEET'!A2097)</f>
        <v/>
      </c>
      <c s="72" t="str">
        <f>IF('S.D.PASTE SHEET'!B2097="","",'S.D.PASTE SHEET'!B2097)</f>
        <v/>
      </c>
      <c s="72" t="str">
        <f>IF('S.D.PASTE SHEET'!C2097="","",'S.D.PASTE SHEET'!C2097)</f>
        <v/>
      </c>
      <c s="73" t="str">
        <f>IF('S.D.PASTE SHEET'!D2097="","",'S.D.PASTE SHEET'!D2097)</f>
        <v/>
      </c>
      <c s="72" t="str">
        <f>IF('S.D.PASTE SHEET'!E2097="","",UPPER('S.D.PASTE SHEET'!E2097))</f>
        <v/>
      </c>
      <c s="72" t="str">
        <f>IF('S.D.PASTE SHEET'!F2097="","",'S.D.PASTE SHEET'!F2097)</f>
        <v/>
      </c>
      <c s="72" t="str">
        <f>IF('S.D.PASTE SHEET'!G2097="","",UPPER('S.D.PASTE SHEET'!G2097))</f>
        <v/>
      </c>
      <c s="72" t="str">
        <f>IF('S.D.PASTE SHEET'!H2097="","",UPPER('S.D.PASTE SHEET'!H2097))</f>
        <v/>
      </c>
      <c s="72" t="str">
        <f>IF('S.D.PASTE SHEET'!I2097="","",'S.D.PASTE SHEET'!I2097)</f>
        <v/>
      </c>
      <c s="73" t="str">
        <f>IF('S.D.PASTE SHEET'!J2097="","",'S.D.PASTE SHEET'!J2097)</f>
        <v/>
      </c>
      <c s="72" t="str">
        <f>IF('S.D.PASTE SHEET'!K2097="","",'S.D.PASTE SHEET'!K2097)</f>
        <v/>
      </c>
      <c s="72" t="str">
        <f>IF('S.D.PASTE SHEET'!L2097="","",'S.D.PASTE SHEET'!L2097)</f>
        <v/>
      </c>
      <c s="72" t="str">
        <f>IF('S.D.PASTE SHEET'!M2097="","",'S.D.PASTE SHEET'!M2097)</f>
        <v/>
      </c>
      <c s="72" t="str">
        <f>IF('S.D.PASTE SHEET'!N2097="","",'S.D.PASTE SHEET'!N2097)</f>
        <v/>
      </c>
      <c s="72" t="str">
        <f>IF('S.D.PASTE SHEET'!O2097="","",'S.D.PASTE SHEET'!O2097)</f>
        <v/>
      </c>
      <c s="72" t="str">
        <f>IF('S.D.PASTE SHEET'!P2097="","",'S.D.PASTE SHEET'!P2097)</f>
        <v/>
      </c>
      <c s="72" t="str">
        <f>IF('S.D.PASTE SHEET'!Q2097="","",'S.D.PASTE SHEET'!Q2097)</f>
        <v/>
      </c>
      <c s="72" t="str">
        <f>IF('S.D.PASTE SHEET'!R2097="","",'S.D.PASTE SHEET'!R2097)</f>
        <v/>
      </c>
      <c s="72" t="str">
        <f>IF('S.D.PASTE SHEET'!S2097="","",'S.D.PASTE SHEET'!S2097)</f>
        <v/>
      </c>
      <c s="72" t="str">
        <f>IF('S.D.PASTE SHEET'!T2097="","",'S.D.PASTE SHEET'!T2097)</f>
        <v/>
      </c>
      <c s="72" t="str">
        <f>IF('S.D.PASTE SHEET'!U2097="","",'S.D.PASTE SHEET'!U2097)</f>
        <v/>
      </c>
      <c s="72" t="str">
        <f>IF('S.D.PASTE SHEET'!V2097="","",'S.D.PASTE SHEET'!V2097)</f>
        <v/>
      </c>
      <c s="72" t="str">
        <f>IF('S.D.PASTE SHEET'!W2097="","",'S.D.PASTE SHEET'!W2097)</f>
        <v/>
      </c>
      <c s="72" t="str">
        <f>IF('S.D.PASTE SHEET'!X2097="","",'S.D.PASTE SHEET'!X2097)</f>
        <v/>
      </c>
      <c s="72" t="str">
        <f>IF('S.D.PASTE SHEET'!Y2097="","",'S.D.PASTE SHEET'!Y2097)</f>
        <v/>
      </c>
      <c s="72" t="str">
        <f>IF('S.D.PASTE SHEET'!Z2097="","",'S.D.PASTE SHEET'!Z2097)</f>
        <v/>
      </c>
      <c s="72" t="str">
        <f>IF('S.D.PASTE SHEET'!AA2097="","",'S.D.PASTE SHEET'!AA2097)</f>
        <v/>
      </c>
      <c s="72" t="str">
        <f>IF('S.D.PASTE SHEET'!AB2097="","",'S.D.PASTE SHEET'!AB2097)</f>
        <v/>
      </c>
      <c s="72" t="str">
        <f>IF('S.D.PASTE SHEET'!AC2097="","",'S.D.PASTE SHEET'!AC2097)</f>
        <v/>
      </c>
      <c s="72" t="str">
        <f>IF('S.D.PASTE SHEET'!AD2097="","",'S.D.PASTE SHEET'!AD2097)</f>
        <v/>
      </c>
      <c s="74"/>
      <c s="70" t="str">
        <f>IF(AK2097="","",IF(AK2097&gt;0,COUNT($AG$2:AG2097),""))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IF(BC2097="","",IF(BC2097&gt;0,COUNT($AY$2:AY2097),""))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8" spans="1:157" ht="15.75" customHeight="1">
      <c r="A2098" s="72" t="str">
        <f>IF('S.D.PASTE SHEET'!A2098="","",'S.D.PASTE SHEET'!A2098)</f>
        <v/>
      </c>
      <c s="72" t="str">
        <f>IF('S.D.PASTE SHEET'!B2098="","",'S.D.PASTE SHEET'!B2098)</f>
        <v/>
      </c>
      <c s="72" t="str">
        <f>IF('S.D.PASTE SHEET'!C2098="","",'S.D.PASTE SHEET'!C2098)</f>
        <v/>
      </c>
      <c s="73" t="str">
        <f>IF('S.D.PASTE SHEET'!D2098="","",'S.D.PASTE SHEET'!D2098)</f>
        <v/>
      </c>
      <c s="72" t="str">
        <f>IF('S.D.PASTE SHEET'!E2098="","",UPPER('S.D.PASTE SHEET'!E2098))</f>
        <v/>
      </c>
      <c s="72" t="str">
        <f>IF('S.D.PASTE SHEET'!F2098="","",'S.D.PASTE SHEET'!F2098)</f>
        <v/>
      </c>
      <c s="72" t="str">
        <f>IF('S.D.PASTE SHEET'!G2098="","",UPPER('S.D.PASTE SHEET'!G2098))</f>
        <v/>
      </c>
      <c s="72" t="str">
        <f>IF('S.D.PASTE SHEET'!H2098="","",UPPER('S.D.PASTE SHEET'!H2098))</f>
        <v/>
      </c>
      <c s="72" t="str">
        <f>IF('S.D.PASTE SHEET'!I2098="","",'S.D.PASTE SHEET'!I2098)</f>
        <v/>
      </c>
      <c s="73" t="str">
        <f>IF('S.D.PASTE SHEET'!J2098="","",'S.D.PASTE SHEET'!J2098)</f>
        <v/>
      </c>
      <c s="72" t="str">
        <f>IF('S.D.PASTE SHEET'!K2098="","",'S.D.PASTE SHEET'!K2098)</f>
        <v/>
      </c>
      <c s="72" t="str">
        <f>IF('S.D.PASTE SHEET'!L2098="","",'S.D.PASTE SHEET'!L2098)</f>
        <v/>
      </c>
      <c s="72" t="str">
        <f>IF('S.D.PASTE SHEET'!M2098="","",'S.D.PASTE SHEET'!M2098)</f>
        <v/>
      </c>
      <c s="72" t="str">
        <f>IF('S.D.PASTE SHEET'!N2098="","",'S.D.PASTE SHEET'!N2098)</f>
        <v/>
      </c>
      <c s="72" t="str">
        <f>IF('S.D.PASTE SHEET'!O2098="","",'S.D.PASTE SHEET'!O2098)</f>
        <v/>
      </c>
      <c s="72" t="str">
        <f>IF('S.D.PASTE SHEET'!P2098="","",'S.D.PASTE SHEET'!P2098)</f>
        <v/>
      </c>
      <c s="72" t="str">
        <f>IF('S.D.PASTE SHEET'!Q2098="","",'S.D.PASTE SHEET'!Q2098)</f>
        <v/>
      </c>
      <c s="72" t="str">
        <f>IF('S.D.PASTE SHEET'!R2098="","",'S.D.PASTE SHEET'!R2098)</f>
        <v/>
      </c>
      <c s="72" t="str">
        <f>IF('S.D.PASTE SHEET'!S2098="","",'S.D.PASTE SHEET'!S2098)</f>
        <v/>
      </c>
      <c s="72" t="str">
        <f>IF('S.D.PASTE SHEET'!T2098="","",'S.D.PASTE SHEET'!T2098)</f>
        <v/>
      </c>
      <c s="72" t="str">
        <f>IF('S.D.PASTE SHEET'!U2098="","",'S.D.PASTE SHEET'!U2098)</f>
        <v/>
      </c>
      <c s="72" t="str">
        <f>IF('S.D.PASTE SHEET'!V2098="","",'S.D.PASTE SHEET'!V2098)</f>
        <v/>
      </c>
      <c s="72" t="str">
        <f>IF('S.D.PASTE SHEET'!W2098="","",'S.D.PASTE SHEET'!W2098)</f>
        <v/>
      </c>
      <c s="72" t="str">
        <f>IF('S.D.PASTE SHEET'!X2098="","",'S.D.PASTE SHEET'!X2098)</f>
        <v/>
      </c>
      <c s="72" t="str">
        <f>IF('S.D.PASTE SHEET'!Y2098="","",'S.D.PASTE SHEET'!Y2098)</f>
        <v/>
      </c>
      <c s="72" t="str">
        <f>IF('S.D.PASTE SHEET'!Z2098="","",'S.D.PASTE SHEET'!Z2098)</f>
        <v/>
      </c>
      <c s="72" t="str">
        <f>IF('S.D.PASTE SHEET'!AA2098="","",'S.D.PASTE SHEET'!AA2098)</f>
        <v/>
      </c>
      <c s="72" t="str">
        <f>IF('S.D.PASTE SHEET'!AB2098="","",'S.D.PASTE SHEET'!AB2098)</f>
        <v/>
      </c>
      <c s="72" t="str">
        <f>IF('S.D.PASTE SHEET'!AC2098="","",'S.D.PASTE SHEET'!AC2098)</f>
        <v/>
      </c>
      <c s="72" t="str">
        <f>IF('S.D.PASTE SHEET'!AD2098="","",'S.D.PASTE SHEET'!AD2098)</f>
        <v/>
      </c>
      <c s="74"/>
      <c s="70" t="str">
        <f>IF(AK2098="","",IF(AK2098&gt;0,COUNT($AG$2:AG2098),""))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IF(BC2098="","",IF(BC2098&gt;0,COUNT($AY$2:AY2098),""))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099" spans="1:157" ht="15.75" customHeight="1">
      <c r="A2099" s="72" t="str">
        <f>IF('S.D.PASTE SHEET'!A2099="","",'S.D.PASTE SHEET'!A2099)</f>
        <v/>
      </c>
      <c s="72" t="str">
        <f>IF('S.D.PASTE SHEET'!B2099="","",'S.D.PASTE SHEET'!B2099)</f>
        <v/>
      </c>
      <c s="72" t="str">
        <f>IF('S.D.PASTE SHEET'!C2099="","",'S.D.PASTE SHEET'!C2099)</f>
        <v/>
      </c>
      <c s="73" t="str">
        <f>IF('S.D.PASTE SHEET'!D2099="","",'S.D.PASTE SHEET'!D2099)</f>
        <v/>
      </c>
      <c s="72" t="str">
        <f>IF('S.D.PASTE SHEET'!E2099="","",UPPER('S.D.PASTE SHEET'!E2099))</f>
        <v/>
      </c>
      <c s="72" t="str">
        <f>IF('S.D.PASTE SHEET'!F2099="","",'S.D.PASTE SHEET'!F2099)</f>
        <v/>
      </c>
      <c s="72" t="str">
        <f>IF('S.D.PASTE SHEET'!G2099="","",UPPER('S.D.PASTE SHEET'!G2099))</f>
        <v/>
      </c>
      <c s="72" t="str">
        <f>IF('S.D.PASTE SHEET'!H2099="","",UPPER('S.D.PASTE SHEET'!H2099))</f>
        <v/>
      </c>
      <c s="72" t="str">
        <f>IF('S.D.PASTE SHEET'!I2099="","",'S.D.PASTE SHEET'!I2099)</f>
        <v/>
      </c>
      <c s="73" t="str">
        <f>IF('S.D.PASTE SHEET'!J2099="","",'S.D.PASTE SHEET'!J2099)</f>
        <v/>
      </c>
      <c s="72" t="str">
        <f>IF('S.D.PASTE SHEET'!K2099="","",'S.D.PASTE SHEET'!K2099)</f>
        <v/>
      </c>
      <c s="72" t="str">
        <f>IF('S.D.PASTE SHEET'!L2099="","",'S.D.PASTE SHEET'!L2099)</f>
        <v/>
      </c>
      <c s="72" t="str">
        <f>IF('S.D.PASTE SHEET'!M2099="","",'S.D.PASTE SHEET'!M2099)</f>
        <v/>
      </c>
      <c s="72" t="str">
        <f>IF('S.D.PASTE SHEET'!N2099="","",'S.D.PASTE SHEET'!N2099)</f>
        <v/>
      </c>
      <c s="72" t="str">
        <f>IF('S.D.PASTE SHEET'!O2099="","",'S.D.PASTE SHEET'!O2099)</f>
        <v/>
      </c>
      <c s="72" t="str">
        <f>IF('S.D.PASTE SHEET'!P2099="","",'S.D.PASTE SHEET'!P2099)</f>
        <v/>
      </c>
      <c s="72" t="str">
        <f>IF('S.D.PASTE SHEET'!Q2099="","",'S.D.PASTE SHEET'!Q2099)</f>
        <v/>
      </c>
      <c s="72" t="str">
        <f>IF('S.D.PASTE SHEET'!R2099="","",'S.D.PASTE SHEET'!R2099)</f>
        <v/>
      </c>
      <c s="72" t="str">
        <f>IF('S.D.PASTE SHEET'!S2099="","",'S.D.PASTE SHEET'!S2099)</f>
        <v/>
      </c>
      <c s="72" t="str">
        <f>IF('S.D.PASTE SHEET'!T2099="","",'S.D.PASTE SHEET'!T2099)</f>
        <v/>
      </c>
      <c s="72" t="str">
        <f>IF('S.D.PASTE SHEET'!U2099="","",'S.D.PASTE SHEET'!U2099)</f>
        <v/>
      </c>
      <c s="72" t="str">
        <f>IF('S.D.PASTE SHEET'!V2099="","",'S.D.PASTE SHEET'!V2099)</f>
        <v/>
      </c>
      <c s="72" t="str">
        <f>IF('S.D.PASTE SHEET'!W2099="","",'S.D.PASTE SHEET'!W2099)</f>
        <v/>
      </c>
      <c s="72" t="str">
        <f>IF('S.D.PASTE SHEET'!X2099="","",'S.D.PASTE SHEET'!X2099)</f>
        <v/>
      </c>
      <c s="72" t="str">
        <f>IF('S.D.PASTE SHEET'!Y2099="","",'S.D.PASTE SHEET'!Y2099)</f>
        <v/>
      </c>
      <c s="72" t="str">
        <f>IF('S.D.PASTE SHEET'!Z2099="","",'S.D.PASTE SHEET'!Z2099)</f>
        <v/>
      </c>
      <c s="72" t="str">
        <f>IF('S.D.PASTE SHEET'!AA2099="","",'S.D.PASTE SHEET'!AA2099)</f>
        <v/>
      </c>
      <c s="72" t="str">
        <f>IF('S.D.PASTE SHEET'!AB2099="","",'S.D.PASTE SHEET'!AB2099)</f>
        <v/>
      </c>
      <c s="72" t="str">
        <f>IF('S.D.PASTE SHEET'!AC2099="","",'S.D.PASTE SHEET'!AC2099)</f>
        <v/>
      </c>
      <c s="72" t="str">
        <f>IF('S.D.PASTE SHEET'!AD2099="","",'S.D.PASTE SHEET'!AD2099)</f>
        <v/>
      </c>
      <c s="74"/>
      <c s="70" t="str">
        <f>IF(AK2099="","",IF(AK2099&gt;0,COUNT($AG$2:AG2099),""))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IF(BC2099="","",IF(BC2099&gt;0,COUNT($AY$2:AY2099),""))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0" spans="1:157" ht="15.75" customHeight="1">
      <c r="A2100" s="72" t="str">
        <f>IF('S.D.PASTE SHEET'!A2100="","",'S.D.PASTE SHEET'!A2100)</f>
        <v/>
      </c>
      <c s="72" t="str">
        <f>IF('S.D.PASTE SHEET'!B2100="","",'S.D.PASTE SHEET'!B2100)</f>
        <v/>
      </c>
      <c s="72" t="str">
        <f>IF('S.D.PASTE SHEET'!C2100="","",'S.D.PASTE SHEET'!C2100)</f>
        <v/>
      </c>
      <c s="73" t="str">
        <f>IF('S.D.PASTE SHEET'!D2100="","",'S.D.PASTE SHEET'!D2100)</f>
        <v/>
      </c>
      <c s="72" t="str">
        <f>IF('S.D.PASTE SHEET'!E2100="","",UPPER('S.D.PASTE SHEET'!E2100))</f>
        <v/>
      </c>
      <c s="72" t="str">
        <f>IF('S.D.PASTE SHEET'!F2100="","",'S.D.PASTE SHEET'!F2100)</f>
        <v/>
      </c>
      <c s="72" t="str">
        <f>IF('S.D.PASTE SHEET'!G2100="","",UPPER('S.D.PASTE SHEET'!G2100))</f>
        <v/>
      </c>
      <c s="72" t="str">
        <f>IF('S.D.PASTE SHEET'!H2100="","",UPPER('S.D.PASTE SHEET'!H2100))</f>
        <v/>
      </c>
      <c s="72" t="str">
        <f>IF('S.D.PASTE SHEET'!I2100="","",'S.D.PASTE SHEET'!I2100)</f>
        <v/>
      </c>
      <c s="73" t="str">
        <f>IF('S.D.PASTE SHEET'!J2100="","",'S.D.PASTE SHEET'!J2100)</f>
        <v/>
      </c>
      <c s="72" t="str">
        <f>IF('S.D.PASTE SHEET'!K2100="","",'S.D.PASTE SHEET'!K2100)</f>
        <v/>
      </c>
      <c s="72" t="str">
        <f>IF('S.D.PASTE SHEET'!L2100="","",'S.D.PASTE SHEET'!L2100)</f>
        <v/>
      </c>
      <c s="72" t="str">
        <f>IF('S.D.PASTE SHEET'!M2100="","",'S.D.PASTE SHEET'!M2100)</f>
        <v/>
      </c>
      <c s="72" t="str">
        <f>IF('S.D.PASTE SHEET'!N2100="","",'S.D.PASTE SHEET'!N2100)</f>
        <v/>
      </c>
      <c s="72" t="str">
        <f>IF('S.D.PASTE SHEET'!O2100="","",'S.D.PASTE SHEET'!O2100)</f>
        <v/>
      </c>
      <c s="72" t="str">
        <f>IF('S.D.PASTE SHEET'!P2100="","",'S.D.PASTE SHEET'!P2100)</f>
        <v/>
      </c>
      <c s="72" t="str">
        <f>IF('S.D.PASTE SHEET'!Q2100="","",'S.D.PASTE SHEET'!Q2100)</f>
        <v/>
      </c>
      <c s="72" t="str">
        <f>IF('S.D.PASTE SHEET'!R2100="","",'S.D.PASTE SHEET'!R2100)</f>
        <v/>
      </c>
      <c s="72" t="str">
        <f>IF('S.D.PASTE SHEET'!S2100="","",'S.D.PASTE SHEET'!S2100)</f>
        <v/>
      </c>
      <c s="72" t="str">
        <f>IF('S.D.PASTE SHEET'!T2100="","",'S.D.PASTE SHEET'!T2100)</f>
        <v/>
      </c>
      <c s="72" t="str">
        <f>IF('S.D.PASTE SHEET'!U2100="","",'S.D.PASTE SHEET'!U2100)</f>
        <v/>
      </c>
      <c s="72" t="str">
        <f>IF('S.D.PASTE SHEET'!V2100="","",'S.D.PASTE SHEET'!V2100)</f>
        <v/>
      </c>
      <c s="72" t="str">
        <f>IF('S.D.PASTE SHEET'!W2100="","",'S.D.PASTE SHEET'!W2100)</f>
        <v/>
      </c>
      <c s="72" t="str">
        <f>IF('S.D.PASTE SHEET'!X2100="","",'S.D.PASTE SHEET'!X2100)</f>
        <v/>
      </c>
      <c s="72" t="str">
        <f>IF('S.D.PASTE SHEET'!Y2100="","",'S.D.PASTE SHEET'!Y2100)</f>
        <v/>
      </c>
      <c s="72" t="str">
        <f>IF('S.D.PASTE SHEET'!Z2100="","",'S.D.PASTE SHEET'!Z2100)</f>
        <v/>
      </c>
      <c s="72" t="str">
        <f>IF('S.D.PASTE SHEET'!AA2100="","",'S.D.PASTE SHEET'!AA2100)</f>
        <v/>
      </c>
      <c s="72" t="str">
        <f>IF('S.D.PASTE SHEET'!AB2100="","",'S.D.PASTE SHEET'!AB2100)</f>
        <v/>
      </c>
      <c s="72" t="str">
        <f>IF('S.D.PASTE SHEET'!AC2100="","",'S.D.PASTE SHEET'!AC2100)</f>
        <v/>
      </c>
      <c s="72" t="str">
        <f>IF('S.D.PASTE SHEET'!AD2100="","",'S.D.PASTE SHEET'!AD2100)</f>
        <v/>
      </c>
      <c s="74"/>
      <c s="70" t="str">
        <f>IF(AK2100="","",IF(AK2100&gt;0,COUNT($AG$2:AG2100),""))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IF(BC2100="","",IF(BC2100&gt;0,COUNT($AY$2:AY2100),""))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1" spans="1:157" ht="15.75" customHeight="1">
      <c r="A2101" s="72" t="str">
        <f>IF('S.D.PASTE SHEET'!A2101="","",'S.D.PASTE SHEET'!A2101)</f>
        <v/>
      </c>
      <c s="72" t="str">
        <f>IF('S.D.PASTE SHEET'!B2101="","",'S.D.PASTE SHEET'!B2101)</f>
        <v/>
      </c>
      <c s="72" t="str">
        <f>IF('S.D.PASTE SHEET'!C2101="","",'S.D.PASTE SHEET'!C2101)</f>
        <v/>
      </c>
      <c s="73" t="str">
        <f>IF('S.D.PASTE SHEET'!D2101="","",'S.D.PASTE SHEET'!D2101)</f>
        <v/>
      </c>
      <c s="72" t="str">
        <f>IF('S.D.PASTE SHEET'!E2101="","",UPPER('S.D.PASTE SHEET'!E2101))</f>
        <v/>
      </c>
      <c s="72" t="str">
        <f>IF('S.D.PASTE SHEET'!F2101="","",'S.D.PASTE SHEET'!F2101)</f>
        <v/>
      </c>
      <c s="72" t="str">
        <f>IF('S.D.PASTE SHEET'!G2101="","",UPPER('S.D.PASTE SHEET'!G2101))</f>
        <v/>
      </c>
      <c s="72" t="str">
        <f>IF('S.D.PASTE SHEET'!H2101="","",UPPER('S.D.PASTE SHEET'!H2101))</f>
        <v/>
      </c>
      <c s="72" t="str">
        <f>IF('S.D.PASTE SHEET'!I2101="","",'S.D.PASTE SHEET'!I2101)</f>
        <v/>
      </c>
      <c s="73" t="str">
        <f>IF('S.D.PASTE SHEET'!J2101="","",'S.D.PASTE SHEET'!J2101)</f>
        <v/>
      </c>
      <c s="72" t="str">
        <f>IF('S.D.PASTE SHEET'!K2101="","",'S.D.PASTE SHEET'!K2101)</f>
        <v/>
      </c>
      <c s="72" t="str">
        <f>IF('S.D.PASTE SHEET'!L2101="","",'S.D.PASTE SHEET'!L2101)</f>
        <v/>
      </c>
      <c s="72" t="str">
        <f>IF('S.D.PASTE SHEET'!M2101="","",'S.D.PASTE SHEET'!M2101)</f>
        <v/>
      </c>
      <c s="72" t="str">
        <f>IF('S.D.PASTE SHEET'!N2101="","",'S.D.PASTE SHEET'!N2101)</f>
        <v/>
      </c>
      <c s="72" t="str">
        <f>IF('S.D.PASTE SHEET'!O2101="","",'S.D.PASTE SHEET'!O2101)</f>
        <v/>
      </c>
      <c s="72" t="str">
        <f>IF('S.D.PASTE SHEET'!P2101="","",'S.D.PASTE SHEET'!P2101)</f>
        <v/>
      </c>
      <c s="72" t="str">
        <f>IF('S.D.PASTE SHEET'!Q2101="","",'S.D.PASTE SHEET'!Q2101)</f>
        <v/>
      </c>
      <c s="72" t="str">
        <f>IF('S.D.PASTE SHEET'!R2101="","",'S.D.PASTE SHEET'!R2101)</f>
        <v/>
      </c>
      <c s="72" t="str">
        <f>IF('S.D.PASTE SHEET'!S2101="","",'S.D.PASTE SHEET'!S2101)</f>
        <v/>
      </c>
      <c s="72" t="str">
        <f>IF('S.D.PASTE SHEET'!T2101="","",'S.D.PASTE SHEET'!T2101)</f>
        <v/>
      </c>
      <c s="72" t="str">
        <f>IF('S.D.PASTE SHEET'!U2101="","",'S.D.PASTE SHEET'!U2101)</f>
        <v/>
      </c>
      <c s="72" t="str">
        <f>IF('S.D.PASTE SHEET'!V2101="","",'S.D.PASTE SHEET'!V2101)</f>
        <v/>
      </c>
      <c s="72" t="str">
        <f>IF('S.D.PASTE SHEET'!W2101="","",'S.D.PASTE SHEET'!W2101)</f>
        <v/>
      </c>
      <c s="72" t="str">
        <f>IF('S.D.PASTE SHEET'!X2101="","",'S.D.PASTE SHEET'!X2101)</f>
        <v/>
      </c>
      <c s="72" t="str">
        <f>IF('S.D.PASTE SHEET'!Y2101="","",'S.D.PASTE SHEET'!Y2101)</f>
        <v/>
      </c>
      <c s="72" t="str">
        <f>IF('S.D.PASTE SHEET'!Z2101="","",'S.D.PASTE SHEET'!Z2101)</f>
        <v/>
      </c>
      <c s="72" t="str">
        <f>IF('S.D.PASTE SHEET'!AA2101="","",'S.D.PASTE SHEET'!AA2101)</f>
        <v/>
      </c>
      <c s="72" t="str">
        <f>IF('S.D.PASTE SHEET'!AB2101="","",'S.D.PASTE SHEET'!AB2101)</f>
        <v/>
      </c>
      <c s="72" t="str">
        <f>IF('S.D.PASTE SHEET'!AC2101="","",'S.D.PASTE SHEET'!AC2101)</f>
        <v/>
      </c>
      <c s="72" t="str">
        <f>IF('S.D.PASTE SHEET'!AD2101="","",'S.D.PASTE SHEET'!AD2101)</f>
        <v/>
      </c>
      <c s="74"/>
      <c s="70" t="str">
        <f>IF(AK2101="","",IF(AK2101&gt;0,COUNT($AG$2:AG2101),""))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IF(BC2101="","",IF(BC2101&gt;0,COUNT($AY$2:AY2101),""))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2" spans="1:157" ht="15">
      <c r="A2102" s="72" t="str">
        <f>IF('S.D.PASTE SHEET'!A2102="","",'S.D.PASTE SHEET'!A2102)</f>
        <v/>
      </c>
      <c s="72" t="str">
        <f>IF('S.D.PASTE SHEET'!B2102="","",'S.D.PASTE SHEET'!B2102)</f>
        <v/>
      </c>
      <c s="72" t="str">
        <f>IF('S.D.PASTE SHEET'!C2102="","",'S.D.PASTE SHEET'!C2102)</f>
        <v/>
      </c>
      <c s="73" t="str">
        <f>IF('S.D.PASTE SHEET'!D2102="","",'S.D.PASTE SHEET'!D2102)</f>
        <v/>
      </c>
      <c s="72" t="str">
        <f>IF('S.D.PASTE SHEET'!E2102="","",UPPER('S.D.PASTE SHEET'!E2102))</f>
        <v/>
      </c>
      <c s="72" t="str">
        <f>IF('S.D.PASTE SHEET'!F2102="","",'S.D.PASTE SHEET'!F2102)</f>
        <v/>
      </c>
      <c s="72" t="str">
        <f>IF('S.D.PASTE SHEET'!G2102="","",UPPER('S.D.PASTE SHEET'!G2102))</f>
        <v/>
      </c>
      <c s="72" t="str">
        <f>IF('S.D.PASTE SHEET'!H2102="","",UPPER('S.D.PASTE SHEET'!H2102))</f>
        <v/>
      </c>
      <c s="72" t="str">
        <f>IF('S.D.PASTE SHEET'!I2102="","",'S.D.PASTE SHEET'!I2102)</f>
        <v/>
      </c>
      <c s="73" t="str">
        <f>IF('S.D.PASTE SHEET'!J2102="","",'S.D.PASTE SHEET'!J2102)</f>
        <v/>
      </c>
      <c s="72" t="str">
        <f>IF('S.D.PASTE SHEET'!K2102="","",'S.D.PASTE SHEET'!K2102)</f>
        <v/>
      </c>
      <c s="72" t="str">
        <f>IF('S.D.PASTE SHEET'!L2102="","",'S.D.PASTE SHEET'!L2102)</f>
        <v/>
      </c>
      <c s="72" t="str">
        <f>IF('S.D.PASTE SHEET'!M2102="","",'S.D.PASTE SHEET'!M2102)</f>
        <v/>
      </c>
      <c s="72" t="str">
        <f>IF('S.D.PASTE SHEET'!N2102="","",'S.D.PASTE SHEET'!N2102)</f>
        <v/>
      </c>
      <c s="72" t="str">
        <f>IF('S.D.PASTE SHEET'!O2102="","",'S.D.PASTE SHEET'!O2102)</f>
        <v/>
      </c>
      <c s="72" t="str">
        <f>IF('S.D.PASTE SHEET'!P2102="","",'S.D.PASTE SHEET'!P2102)</f>
        <v/>
      </c>
      <c s="72" t="str">
        <f>IF('S.D.PASTE SHEET'!Q2102="","",'S.D.PASTE SHEET'!Q2102)</f>
        <v/>
      </c>
      <c s="72" t="str">
        <f>IF('S.D.PASTE SHEET'!R2102="","",'S.D.PASTE SHEET'!R2102)</f>
        <v/>
      </c>
      <c s="72" t="str">
        <f>IF('S.D.PASTE SHEET'!S2102="","",'S.D.PASTE SHEET'!S2102)</f>
        <v/>
      </c>
      <c s="72" t="str">
        <f>IF('S.D.PASTE SHEET'!T2102="","",'S.D.PASTE SHEET'!T2102)</f>
        <v/>
      </c>
      <c s="72" t="str">
        <f>IF('S.D.PASTE SHEET'!U2102="","",'S.D.PASTE SHEET'!U2102)</f>
        <v/>
      </c>
      <c s="72" t="str">
        <f>IF('S.D.PASTE SHEET'!V2102="","",'S.D.PASTE SHEET'!V2102)</f>
        <v/>
      </c>
      <c s="72" t="str">
        <f>IF('S.D.PASTE SHEET'!W2102="","",'S.D.PASTE SHEET'!W2102)</f>
        <v/>
      </c>
      <c s="72" t="str">
        <f>IF('S.D.PASTE SHEET'!X2102="","",'S.D.PASTE SHEET'!X2102)</f>
        <v/>
      </c>
      <c s="72" t="str">
        <f>IF('S.D.PASTE SHEET'!Y2102="","",'S.D.PASTE SHEET'!Y2102)</f>
        <v/>
      </c>
      <c s="72" t="str">
        <f>IF('S.D.PASTE SHEET'!Z2102="","",'S.D.PASTE SHEET'!Z2102)</f>
        <v/>
      </c>
      <c s="72" t="str">
        <f>IF('S.D.PASTE SHEET'!AA2102="","",'S.D.PASTE SHEET'!AA2102)</f>
        <v/>
      </c>
      <c s="72" t="str">
        <f>IF('S.D.PASTE SHEET'!AB2102="","",'S.D.PASTE SHEET'!AB2102)</f>
        <v/>
      </c>
      <c s="72" t="str">
        <f>IF('S.D.PASTE SHEET'!AC2102="","",'S.D.PASTE SHEET'!AC2102)</f>
        <v/>
      </c>
      <c s="72" t="str">
        <f>IF('S.D.PASTE SHEET'!AD2102="","",'S.D.PASTE SHEET'!AD2102)</f>
        <v/>
      </c>
      <c s="74"/>
      <c s="70" t="str">
        <f>IF(AK2102="","",IF(AK2102&gt;0,COUNT($AG$2:AG2102),""))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IF(BC2102="","",IF(BC2102&gt;0,COUNT($AY$2:AY2102),""))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3" spans="1:157" ht="15">
      <c r="A2103" s="72" t="str">
        <f>IF('S.D.PASTE SHEET'!A2103="","",'S.D.PASTE SHEET'!A2103)</f>
        <v/>
      </c>
      <c s="72" t="str">
        <f>IF('S.D.PASTE SHEET'!B2103="","",'S.D.PASTE SHEET'!B2103)</f>
        <v/>
      </c>
      <c s="72" t="str">
        <f>IF('S.D.PASTE SHEET'!C2103="","",'S.D.PASTE SHEET'!C2103)</f>
        <v/>
      </c>
      <c s="73" t="str">
        <f>IF('S.D.PASTE SHEET'!D2103="","",'S.D.PASTE SHEET'!D2103)</f>
        <v/>
      </c>
      <c s="72" t="str">
        <f>IF('S.D.PASTE SHEET'!E2103="","",UPPER('S.D.PASTE SHEET'!E2103))</f>
        <v/>
      </c>
      <c s="72" t="str">
        <f>IF('S.D.PASTE SHEET'!F2103="","",'S.D.PASTE SHEET'!F2103)</f>
        <v/>
      </c>
      <c s="72" t="str">
        <f>IF('S.D.PASTE SHEET'!G2103="","",UPPER('S.D.PASTE SHEET'!G2103))</f>
        <v/>
      </c>
      <c s="72" t="str">
        <f>IF('S.D.PASTE SHEET'!H2103="","",UPPER('S.D.PASTE SHEET'!H2103))</f>
        <v/>
      </c>
      <c s="72" t="str">
        <f>IF('S.D.PASTE SHEET'!I2103="","",'S.D.PASTE SHEET'!I2103)</f>
        <v/>
      </c>
      <c s="73" t="str">
        <f>IF('S.D.PASTE SHEET'!J2103="","",'S.D.PASTE SHEET'!J2103)</f>
        <v/>
      </c>
      <c s="72" t="str">
        <f>IF('S.D.PASTE SHEET'!K2103="","",'S.D.PASTE SHEET'!K2103)</f>
        <v/>
      </c>
      <c s="72" t="str">
        <f>IF('S.D.PASTE SHEET'!L2103="","",'S.D.PASTE SHEET'!L2103)</f>
        <v/>
      </c>
      <c s="72" t="str">
        <f>IF('S.D.PASTE SHEET'!M2103="","",'S.D.PASTE SHEET'!M2103)</f>
        <v/>
      </c>
      <c s="72" t="str">
        <f>IF('S.D.PASTE SHEET'!N2103="","",'S.D.PASTE SHEET'!N2103)</f>
        <v/>
      </c>
      <c s="72" t="str">
        <f>IF('S.D.PASTE SHEET'!O2103="","",'S.D.PASTE SHEET'!O2103)</f>
        <v/>
      </c>
      <c s="72" t="str">
        <f>IF('S.D.PASTE SHEET'!P2103="","",'S.D.PASTE SHEET'!P2103)</f>
        <v/>
      </c>
      <c s="72" t="str">
        <f>IF('S.D.PASTE SHEET'!Q2103="","",'S.D.PASTE SHEET'!Q2103)</f>
        <v/>
      </c>
      <c s="72" t="str">
        <f>IF('S.D.PASTE SHEET'!R2103="","",'S.D.PASTE SHEET'!R2103)</f>
        <v/>
      </c>
      <c s="72" t="str">
        <f>IF('S.D.PASTE SHEET'!S2103="","",'S.D.PASTE SHEET'!S2103)</f>
        <v/>
      </c>
      <c s="72" t="str">
        <f>IF('S.D.PASTE SHEET'!T2103="","",'S.D.PASTE SHEET'!T2103)</f>
        <v/>
      </c>
      <c s="72" t="str">
        <f>IF('S.D.PASTE SHEET'!U2103="","",'S.D.PASTE SHEET'!U2103)</f>
        <v/>
      </c>
      <c s="72" t="str">
        <f>IF('S.D.PASTE SHEET'!V2103="","",'S.D.PASTE SHEET'!V2103)</f>
        <v/>
      </c>
      <c s="72" t="str">
        <f>IF('S.D.PASTE SHEET'!W2103="","",'S.D.PASTE SHEET'!W2103)</f>
        <v/>
      </c>
      <c s="72" t="str">
        <f>IF('S.D.PASTE SHEET'!X2103="","",'S.D.PASTE SHEET'!X2103)</f>
        <v/>
      </c>
      <c s="72" t="str">
        <f>IF('S.D.PASTE SHEET'!Y2103="","",'S.D.PASTE SHEET'!Y2103)</f>
        <v/>
      </c>
      <c s="72" t="str">
        <f>IF('S.D.PASTE SHEET'!Z2103="","",'S.D.PASTE SHEET'!Z2103)</f>
        <v/>
      </c>
      <c s="72" t="str">
        <f>IF('S.D.PASTE SHEET'!AA2103="","",'S.D.PASTE SHEET'!AA2103)</f>
        <v/>
      </c>
      <c s="72" t="str">
        <f>IF('S.D.PASTE SHEET'!AB2103="","",'S.D.PASTE SHEET'!AB2103)</f>
        <v/>
      </c>
      <c s="72" t="str">
        <f>IF('S.D.PASTE SHEET'!AC2103="","",'S.D.PASTE SHEET'!AC2103)</f>
        <v/>
      </c>
      <c s="72" t="str">
        <f>IF('S.D.PASTE SHEET'!AD2103="","",'S.D.PASTE SHEET'!AD2103)</f>
        <v/>
      </c>
      <c s="74"/>
      <c s="70" t="str">
        <f>IF(AK2103="","",IF(AK2103&gt;0,COUNT($AG$2:AG2103),""))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IF(BC2103="","",IF(BC2103&gt;0,COUNT($AY$2:AY2103),""))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4" spans="1:157" ht="15">
      <c r="A2104" s="72" t="str">
        <f>IF('S.D.PASTE SHEET'!A2104="","",'S.D.PASTE SHEET'!A2104)</f>
        <v/>
      </c>
      <c s="72" t="str">
        <f>IF('S.D.PASTE SHEET'!B2104="","",'S.D.PASTE SHEET'!B2104)</f>
        <v/>
      </c>
      <c s="72" t="str">
        <f>IF('S.D.PASTE SHEET'!C2104="","",'S.D.PASTE SHEET'!C2104)</f>
        <v/>
      </c>
      <c s="73" t="str">
        <f>IF('S.D.PASTE SHEET'!D2104="","",'S.D.PASTE SHEET'!D2104)</f>
        <v/>
      </c>
      <c s="72" t="str">
        <f>IF('S.D.PASTE SHEET'!E2104="","",UPPER('S.D.PASTE SHEET'!E2104))</f>
        <v/>
      </c>
      <c s="72" t="str">
        <f>IF('S.D.PASTE SHEET'!F2104="","",'S.D.PASTE SHEET'!F2104)</f>
        <v/>
      </c>
      <c s="72" t="str">
        <f>IF('S.D.PASTE SHEET'!G2104="","",UPPER('S.D.PASTE SHEET'!G2104))</f>
        <v/>
      </c>
      <c s="72" t="str">
        <f>IF('S.D.PASTE SHEET'!H2104="","",UPPER('S.D.PASTE SHEET'!H2104))</f>
        <v/>
      </c>
      <c s="72" t="str">
        <f>IF('S.D.PASTE SHEET'!I2104="","",'S.D.PASTE SHEET'!I2104)</f>
        <v/>
      </c>
      <c s="73" t="str">
        <f>IF('S.D.PASTE SHEET'!J2104="","",'S.D.PASTE SHEET'!J2104)</f>
        <v/>
      </c>
      <c s="72" t="str">
        <f>IF('S.D.PASTE SHEET'!K2104="","",'S.D.PASTE SHEET'!K2104)</f>
        <v/>
      </c>
      <c s="72" t="str">
        <f>IF('S.D.PASTE SHEET'!L2104="","",'S.D.PASTE SHEET'!L2104)</f>
        <v/>
      </c>
      <c s="72" t="str">
        <f>IF('S.D.PASTE SHEET'!M2104="","",'S.D.PASTE SHEET'!M2104)</f>
        <v/>
      </c>
      <c s="72" t="str">
        <f>IF('S.D.PASTE SHEET'!N2104="","",'S.D.PASTE SHEET'!N2104)</f>
        <v/>
      </c>
      <c s="72" t="str">
        <f>IF('S.D.PASTE SHEET'!O2104="","",'S.D.PASTE SHEET'!O2104)</f>
        <v/>
      </c>
      <c s="72" t="str">
        <f>IF('S.D.PASTE SHEET'!P2104="","",'S.D.PASTE SHEET'!P2104)</f>
        <v/>
      </c>
      <c s="72" t="str">
        <f>IF('S.D.PASTE SHEET'!Q2104="","",'S.D.PASTE SHEET'!Q2104)</f>
        <v/>
      </c>
      <c s="72" t="str">
        <f>IF('S.D.PASTE SHEET'!R2104="","",'S.D.PASTE SHEET'!R2104)</f>
        <v/>
      </c>
      <c s="72" t="str">
        <f>IF('S.D.PASTE SHEET'!S2104="","",'S.D.PASTE SHEET'!S2104)</f>
        <v/>
      </c>
      <c s="72" t="str">
        <f>IF('S.D.PASTE SHEET'!T2104="","",'S.D.PASTE SHEET'!T2104)</f>
        <v/>
      </c>
      <c s="72" t="str">
        <f>IF('S.D.PASTE SHEET'!U2104="","",'S.D.PASTE SHEET'!U2104)</f>
        <v/>
      </c>
      <c s="72" t="str">
        <f>IF('S.D.PASTE SHEET'!V2104="","",'S.D.PASTE SHEET'!V2104)</f>
        <v/>
      </c>
      <c s="72" t="str">
        <f>IF('S.D.PASTE SHEET'!W2104="","",'S.D.PASTE SHEET'!W2104)</f>
        <v/>
      </c>
      <c s="72" t="str">
        <f>IF('S.D.PASTE SHEET'!X2104="","",'S.D.PASTE SHEET'!X2104)</f>
        <v/>
      </c>
      <c s="72" t="str">
        <f>IF('S.D.PASTE SHEET'!Y2104="","",'S.D.PASTE SHEET'!Y2104)</f>
        <v/>
      </c>
      <c s="72" t="str">
        <f>IF('S.D.PASTE SHEET'!Z2104="","",'S.D.PASTE SHEET'!Z2104)</f>
        <v/>
      </c>
      <c s="72" t="str">
        <f>IF('S.D.PASTE SHEET'!AA2104="","",'S.D.PASTE SHEET'!AA2104)</f>
        <v/>
      </c>
      <c s="72" t="str">
        <f>IF('S.D.PASTE SHEET'!AB2104="","",'S.D.PASTE SHEET'!AB2104)</f>
        <v/>
      </c>
      <c s="72" t="str">
        <f>IF('S.D.PASTE SHEET'!AC2104="","",'S.D.PASTE SHEET'!AC2104)</f>
        <v/>
      </c>
      <c s="72" t="str">
        <f>IF('S.D.PASTE SHEET'!AD2104="","",'S.D.PASTE SHEET'!AD2104)</f>
        <v/>
      </c>
      <c s="74"/>
      <c s="70" t="str">
        <f>IF(AK2104="","",IF(AK2104&gt;0,COUNT($AG$2:AG2104),""))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IF(BC2104="","",IF(BC2104&gt;0,COUNT($AY$2:AY2104),""))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5" spans="1:157" ht="15">
      <c r="A2105" s="72" t="str">
        <f>IF('S.D.PASTE SHEET'!A2105="","",'S.D.PASTE SHEET'!A2105)</f>
        <v/>
      </c>
      <c s="72" t="str">
        <f>IF('S.D.PASTE SHEET'!B2105="","",'S.D.PASTE SHEET'!B2105)</f>
        <v/>
      </c>
      <c s="72" t="str">
        <f>IF('S.D.PASTE SHEET'!C2105="","",'S.D.PASTE SHEET'!C2105)</f>
        <v/>
      </c>
      <c s="73" t="str">
        <f>IF('S.D.PASTE SHEET'!D2105="","",'S.D.PASTE SHEET'!D2105)</f>
        <v/>
      </c>
      <c s="72" t="str">
        <f>IF('S.D.PASTE SHEET'!E2105="","",UPPER('S.D.PASTE SHEET'!E2105))</f>
        <v/>
      </c>
      <c s="72" t="str">
        <f>IF('S.D.PASTE SHEET'!F2105="","",'S.D.PASTE SHEET'!F2105)</f>
        <v/>
      </c>
      <c s="72" t="str">
        <f>IF('S.D.PASTE SHEET'!G2105="","",UPPER('S.D.PASTE SHEET'!G2105))</f>
        <v/>
      </c>
      <c s="72" t="str">
        <f>IF('S.D.PASTE SHEET'!H2105="","",UPPER('S.D.PASTE SHEET'!H2105))</f>
        <v/>
      </c>
      <c s="72" t="str">
        <f>IF('S.D.PASTE SHEET'!I2105="","",'S.D.PASTE SHEET'!I2105)</f>
        <v/>
      </c>
      <c s="73" t="str">
        <f>IF('S.D.PASTE SHEET'!J2105="","",'S.D.PASTE SHEET'!J2105)</f>
        <v/>
      </c>
      <c s="72" t="str">
        <f>IF('S.D.PASTE SHEET'!K2105="","",'S.D.PASTE SHEET'!K2105)</f>
        <v/>
      </c>
      <c s="72" t="str">
        <f>IF('S.D.PASTE SHEET'!L2105="","",'S.D.PASTE SHEET'!L2105)</f>
        <v/>
      </c>
      <c s="72" t="str">
        <f>IF('S.D.PASTE SHEET'!M2105="","",'S.D.PASTE SHEET'!M2105)</f>
        <v/>
      </c>
      <c s="72" t="str">
        <f>IF('S.D.PASTE SHEET'!N2105="","",'S.D.PASTE SHEET'!N2105)</f>
        <v/>
      </c>
      <c s="72" t="str">
        <f>IF('S.D.PASTE SHEET'!O2105="","",'S.D.PASTE SHEET'!O2105)</f>
        <v/>
      </c>
      <c s="72" t="str">
        <f>IF('S.D.PASTE SHEET'!P2105="","",'S.D.PASTE SHEET'!P2105)</f>
        <v/>
      </c>
      <c s="72" t="str">
        <f>IF('S.D.PASTE SHEET'!Q2105="","",'S.D.PASTE SHEET'!Q2105)</f>
        <v/>
      </c>
      <c s="72" t="str">
        <f>IF('S.D.PASTE SHEET'!R2105="","",'S.D.PASTE SHEET'!R2105)</f>
        <v/>
      </c>
      <c s="72" t="str">
        <f>IF('S.D.PASTE SHEET'!S2105="","",'S.D.PASTE SHEET'!S2105)</f>
        <v/>
      </c>
      <c s="72" t="str">
        <f>IF('S.D.PASTE SHEET'!T2105="","",'S.D.PASTE SHEET'!T2105)</f>
        <v/>
      </c>
      <c s="72" t="str">
        <f>IF('S.D.PASTE SHEET'!U2105="","",'S.D.PASTE SHEET'!U2105)</f>
        <v/>
      </c>
      <c s="72" t="str">
        <f>IF('S.D.PASTE SHEET'!V2105="","",'S.D.PASTE SHEET'!V2105)</f>
        <v/>
      </c>
      <c s="72" t="str">
        <f>IF('S.D.PASTE SHEET'!W2105="","",'S.D.PASTE SHEET'!W2105)</f>
        <v/>
      </c>
      <c s="72" t="str">
        <f>IF('S.D.PASTE SHEET'!X2105="","",'S.D.PASTE SHEET'!X2105)</f>
        <v/>
      </c>
      <c s="72" t="str">
        <f>IF('S.D.PASTE SHEET'!Y2105="","",'S.D.PASTE SHEET'!Y2105)</f>
        <v/>
      </c>
      <c s="72" t="str">
        <f>IF('S.D.PASTE SHEET'!Z2105="","",'S.D.PASTE SHEET'!Z2105)</f>
        <v/>
      </c>
      <c s="72" t="str">
        <f>IF('S.D.PASTE SHEET'!AA2105="","",'S.D.PASTE SHEET'!AA2105)</f>
        <v/>
      </c>
      <c s="72" t="str">
        <f>IF('S.D.PASTE SHEET'!AB2105="","",'S.D.PASTE SHEET'!AB2105)</f>
        <v/>
      </c>
      <c s="72" t="str">
        <f>IF('S.D.PASTE SHEET'!AC2105="","",'S.D.PASTE SHEET'!AC2105)</f>
        <v/>
      </c>
      <c s="72" t="str">
        <f>IF('S.D.PASTE SHEET'!AD2105="","",'S.D.PASTE SHEET'!AD2105)</f>
        <v/>
      </c>
      <c s="74"/>
      <c s="70" t="str">
        <f>IF(AK2105="","",IF(AK2105&gt;0,COUNT($AG$2:AG2105),""))</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IF(BC2105="","",IF(BC2105&gt;0,COUNT($AY$2:AY2105),""))</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6" spans="1:157" ht="15">
      <c r="A2106" s="72" t="str">
        <f>IF('S.D.PASTE SHEET'!A2106="","",'S.D.PASTE SHEET'!A2106)</f>
        <v/>
      </c>
      <c s="72" t="str">
        <f>IF('S.D.PASTE SHEET'!B2106="","",'S.D.PASTE SHEET'!B2106)</f>
        <v/>
      </c>
      <c s="72" t="str">
        <f>IF('S.D.PASTE SHEET'!C2106="","",'S.D.PASTE SHEET'!C2106)</f>
        <v/>
      </c>
      <c s="73" t="str">
        <f>IF('S.D.PASTE SHEET'!D2106="","",'S.D.PASTE SHEET'!D2106)</f>
        <v/>
      </c>
      <c s="72" t="str">
        <f>IF('S.D.PASTE SHEET'!E2106="","",UPPER('S.D.PASTE SHEET'!E2106))</f>
        <v/>
      </c>
      <c s="72" t="str">
        <f>IF('S.D.PASTE SHEET'!F2106="","",'S.D.PASTE SHEET'!F2106)</f>
        <v/>
      </c>
      <c s="72" t="str">
        <f>IF('S.D.PASTE SHEET'!G2106="","",UPPER('S.D.PASTE SHEET'!G2106))</f>
        <v/>
      </c>
      <c s="72" t="str">
        <f>IF('S.D.PASTE SHEET'!H2106="","",UPPER('S.D.PASTE SHEET'!H2106))</f>
        <v/>
      </c>
      <c s="72" t="str">
        <f>IF('S.D.PASTE SHEET'!I2106="","",'S.D.PASTE SHEET'!I2106)</f>
        <v/>
      </c>
      <c s="73" t="str">
        <f>IF('S.D.PASTE SHEET'!J2106="","",'S.D.PASTE SHEET'!J2106)</f>
        <v/>
      </c>
      <c s="72" t="str">
        <f>IF('S.D.PASTE SHEET'!K2106="","",'S.D.PASTE SHEET'!K2106)</f>
        <v/>
      </c>
      <c s="72" t="str">
        <f>IF('S.D.PASTE SHEET'!L2106="","",'S.D.PASTE SHEET'!L2106)</f>
        <v/>
      </c>
      <c s="72" t="str">
        <f>IF('S.D.PASTE SHEET'!M2106="","",'S.D.PASTE SHEET'!M2106)</f>
        <v/>
      </c>
      <c s="72" t="str">
        <f>IF('S.D.PASTE SHEET'!N2106="","",'S.D.PASTE SHEET'!N2106)</f>
        <v/>
      </c>
      <c s="72" t="str">
        <f>IF('S.D.PASTE SHEET'!O2106="","",'S.D.PASTE SHEET'!O2106)</f>
        <v/>
      </c>
      <c s="72" t="str">
        <f>IF('S.D.PASTE SHEET'!P2106="","",'S.D.PASTE SHEET'!P2106)</f>
        <v/>
      </c>
      <c s="72" t="str">
        <f>IF('S.D.PASTE SHEET'!Q2106="","",'S.D.PASTE SHEET'!Q2106)</f>
        <v/>
      </c>
      <c s="72" t="str">
        <f>IF('S.D.PASTE SHEET'!R2106="","",'S.D.PASTE SHEET'!R2106)</f>
        <v/>
      </c>
      <c s="72" t="str">
        <f>IF('S.D.PASTE SHEET'!S2106="","",'S.D.PASTE SHEET'!S2106)</f>
        <v/>
      </c>
      <c s="72" t="str">
        <f>IF('S.D.PASTE SHEET'!T2106="","",'S.D.PASTE SHEET'!T2106)</f>
        <v/>
      </c>
      <c s="72" t="str">
        <f>IF('S.D.PASTE SHEET'!U2106="","",'S.D.PASTE SHEET'!U2106)</f>
        <v/>
      </c>
      <c s="72" t="str">
        <f>IF('S.D.PASTE SHEET'!V2106="","",'S.D.PASTE SHEET'!V2106)</f>
        <v/>
      </c>
      <c s="72" t="str">
        <f>IF('S.D.PASTE SHEET'!W2106="","",'S.D.PASTE SHEET'!W2106)</f>
        <v/>
      </c>
      <c s="72" t="str">
        <f>IF('S.D.PASTE SHEET'!X2106="","",'S.D.PASTE SHEET'!X2106)</f>
        <v/>
      </c>
      <c s="72" t="str">
        <f>IF('S.D.PASTE SHEET'!Y2106="","",'S.D.PASTE SHEET'!Y2106)</f>
        <v/>
      </c>
      <c s="72" t="str">
        <f>IF('S.D.PASTE SHEET'!Z2106="","",'S.D.PASTE SHEET'!Z2106)</f>
        <v/>
      </c>
      <c s="72" t="str">
        <f>IF('S.D.PASTE SHEET'!AA2106="","",'S.D.PASTE SHEET'!AA2106)</f>
        <v/>
      </c>
      <c s="72" t="str">
        <f>IF('S.D.PASTE SHEET'!AB2106="","",'S.D.PASTE SHEET'!AB2106)</f>
        <v/>
      </c>
      <c s="72" t="str">
        <f>IF('S.D.PASTE SHEET'!AC2106="","",'S.D.PASTE SHEET'!AC2106)</f>
        <v/>
      </c>
      <c s="72" t="str">
        <f>IF('S.D.PASTE SHEET'!AD2106="","",'S.D.PASTE SHEET'!AD2106)</f>
        <v/>
      </c>
      <c s="74"/>
      <c s="70" t="str">
        <f>IF(AK2106="","",IF(AK2106&gt;0,COUNT($AG$2:AG2106),""))</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IF(BC2106="","",IF(BC2106&gt;0,COUNT($AY$2:AY2106),""))</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7" spans="1:157" ht="15">
      <c r="A2107" s="72" t="str">
        <f>IF('S.D.PASTE SHEET'!A2107="","",'S.D.PASTE SHEET'!A2107)</f>
        <v/>
      </c>
      <c s="72" t="str">
        <f>IF('S.D.PASTE SHEET'!B2107="","",'S.D.PASTE SHEET'!B2107)</f>
        <v/>
      </c>
      <c s="72" t="str">
        <f>IF('S.D.PASTE SHEET'!C2107="","",'S.D.PASTE SHEET'!C2107)</f>
        <v/>
      </c>
      <c s="73" t="str">
        <f>IF('S.D.PASTE SHEET'!D2107="","",'S.D.PASTE SHEET'!D2107)</f>
        <v/>
      </c>
      <c s="72" t="str">
        <f>IF('S.D.PASTE SHEET'!E2107="","",UPPER('S.D.PASTE SHEET'!E2107))</f>
        <v/>
      </c>
      <c s="72" t="str">
        <f>IF('S.D.PASTE SHEET'!F2107="","",'S.D.PASTE SHEET'!F2107)</f>
        <v/>
      </c>
      <c s="72" t="str">
        <f>IF('S.D.PASTE SHEET'!G2107="","",UPPER('S.D.PASTE SHEET'!G2107))</f>
        <v/>
      </c>
      <c s="72" t="str">
        <f>IF('S.D.PASTE SHEET'!H2107="","",UPPER('S.D.PASTE SHEET'!H2107))</f>
        <v/>
      </c>
      <c s="72" t="str">
        <f>IF('S.D.PASTE SHEET'!I2107="","",'S.D.PASTE SHEET'!I2107)</f>
        <v/>
      </c>
      <c s="73" t="str">
        <f>IF('S.D.PASTE SHEET'!J2107="","",'S.D.PASTE SHEET'!J2107)</f>
        <v/>
      </c>
      <c s="72" t="str">
        <f>IF('S.D.PASTE SHEET'!K2107="","",'S.D.PASTE SHEET'!K2107)</f>
        <v/>
      </c>
      <c s="72" t="str">
        <f>IF('S.D.PASTE SHEET'!L2107="","",'S.D.PASTE SHEET'!L2107)</f>
        <v/>
      </c>
      <c s="72" t="str">
        <f>IF('S.D.PASTE SHEET'!M2107="","",'S.D.PASTE SHEET'!M2107)</f>
        <v/>
      </c>
      <c s="72" t="str">
        <f>IF('S.D.PASTE SHEET'!N2107="","",'S.D.PASTE SHEET'!N2107)</f>
        <v/>
      </c>
      <c s="72" t="str">
        <f>IF('S.D.PASTE SHEET'!O2107="","",'S.D.PASTE SHEET'!O2107)</f>
        <v/>
      </c>
      <c s="72" t="str">
        <f>IF('S.D.PASTE SHEET'!P2107="","",'S.D.PASTE SHEET'!P2107)</f>
        <v/>
      </c>
      <c s="72" t="str">
        <f>IF('S.D.PASTE SHEET'!Q2107="","",'S.D.PASTE SHEET'!Q2107)</f>
        <v/>
      </c>
      <c s="72" t="str">
        <f>IF('S.D.PASTE SHEET'!R2107="","",'S.D.PASTE SHEET'!R2107)</f>
        <v/>
      </c>
      <c s="72" t="str">
        <f>IF('S.D.PASTE SHEET'!S2107="","",'S.D.PASTE SHEET'!S2107)</f>
        <v/>
      </c>
      <c s="72" t="str">
        <f>IF('S.D.PASTE SHEET'!T2107="","",'S.D.PASTE SHEET'!T2107)</f>
        <v/>
      </c>
      <c s="72" t="str">
        <f>IF('S.D.PASTE SHEET'!U2107="","",'S.D.PASTE SHEET'!U2107)</f>
        <v/>
      </c>
      <c s="72" t="str">
        <f>IF('S.D.PASTE SHEET'!V2107="","",'S.D.PASTE SHEET'!V2107)</f>
        <v/>
      </c>
      <c s="72" t="str">
        <f>IF('S.D.PASTE SHEET'!W2107="","",'S.D.PASTE SHEET'!W2107)</f>
        <v/>
      </c>
      <c s="72" t="str">
        <f>IF('S.D.PASTE SHEET'!X2107="","",'S.D.PASTE SHEET'!X2107)</f>
        <v/>
      </c>
      <c s="72" t="str">
        <f>IF('S.D.PASTE SHEET'!Y2107="","",'S.D.PASTE SHEET'!Y2107)</f>
        <v/>
      </c>
      <c s="72" t="str">
        <f>IF('S.D.PASTE SHEET'!Z2107="","",'S.D.PASTE SHEET'!Z2107)</f>
        <v/>
      </c>
      <c s="72" t="str">
        <f>IF('S.D.PASTE SHEET'!AA2107="","",'S.D.PASTE SHEET'!AA2107)</f>
        <v/>
      </c>
      <c s="72" t="str">
        <f>IF('S.D.PASTE SHEET'!AB2107="","",'S.D.PASTE SHEET'!AB2107)</f>
        <v/>
      </c>
      <c s="72" t="str">
        <f>IF('S.D.PASTE SHEET'!AC2107="","",'S.D.PASTE SHEET'!AC2107)</f>
        <v/>
      </c>
      <c s="72" t="str">
        <f>IF('S.D.PASTE SHEET'!AD2107="","",'S.D.PASTE SHEET'!AD2107)</f>
        <v/>
      </c>
      <c s="74"/>
      <c s="70" t="str">
        <f>IF(AK2107="","",IF(AK2107&gt;0,COUNT($AG$2:AG2107),""))</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IF(BC2107="","",IF(BC2107&gt;0,COUNT($AY$2:AY2107),""))</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8" spans="1:157" ht="15">
      <c r="A2108" s="72" t="str">
        <f>IF('S.D.PASTE SHEET'!A2108="","",'S.D.PASTE SHEET'!A2108)</f>
        <v/>
      </c>
      <c s="72" t="str">
        <f>IF('S.D.PASTE SHEET'!B2108="","",'S.D.PASTE SHEET'!B2108)</f>
        <v/>
      </c>
      <c s="72" t="str">
        <f>IF('S.D.PASTE SHEET'!C2108="","",'S.D.PASTE SHEET'!C2108)</f>
        <v/>
      </c>
      <c s="73" t="str">
        <f>IF('S.D.PASTE SHEET'!D2108="","",'S.D.PASTE SHEET'!D2108)</f>
        <v/>
      </c>
      <c s="72" t="str">
        <f>IF('S.D.PASTE SHEET'!E2108="","",UPPER('S.D.PASTE SHEET'!E2108))</f>
        <v/>
      </c>
      <c s="72" t="str">
        <f>IF('S.D.PASTE SHEET'!F2108="","",'S.D.PASTE SHEET'!F2108)</f>
        <v/>
      </c>
      <c s="72" t="str">
        <f>IF('S.D.PASTE SHEET'!G2108="","",UPPER('S.D.PASTE SHEET'!G2108))</f>
        <v/>
      </c>
      <c s="72" t="str">
        <f>IF('S.D.PASTE SHEET'!H2108="","",UPPER('S.D.PASTE SHEET'!H2108))</f>
        <v/>
      </c>
      <c s="72" t="str">
        <f>IF('S.D.PASTE SHEET'!I2108="","",'S.D.PASTE SHEET'!I2108)</f>
        <v/>
      </c>
      <c s="73" t="str">
        <f>IF('S.D.PASTE SHEET'!J2108="","",'S.D.PASTE SHEET'!J2108)</f>
        <v/>
      </c>
      <c s="72" t="str">
        <f>IF('S.D.PASTE SHEET'!K2108="","",'S.D.PASTE SHEET'!K2108)</f>
        <v/>
      </c>
      <c s="72" t="str">
        <f>IF('S.D.PASTE SHEET'!L2108="","",'S.D.PASTE SHEET'!L2108)</f>
        <v/>
      </c>
      <c s="72" t="str">
        <f>IF('S.D.PASTE SHEET'!M2108="","",'S.D.PASTE SHEET'!M2108)</f>
        <v/>
      </c>
      <c s="72" t="str">
        <f>IF('S.D.PASTE SHEET'!N2108="","",'S.D.PASTE SHEET'!N2108)</f>
        <v/>
      </c>
      <c s="72" t="str">
        <f>IF('S.D.PASTE SHEET'!O2108="","",'S.D.PASTE SHEET'!O2108)</f>
        <v/>
      </c>
      <c s="72" t="str">
        <f>IF('S.D.PASTE SHEET'!P2108="","",'S.D.PASTE SHEET'!P2108)</f>
        <v/>
      </c>
      <c s="72" t="str">
        <f>IF('S.D.PASTE SHEET'!Q2108="","",'S.D.PASTE SHEET'!Q2108)</f>
        <v/>
      </c>
      <c s="72" t="str">
        <f>IF('S.D.PASTE SHEET'!R2108="","",'S.D.PASTE SHEET'!R2108)</f>
        <v/>
      </c>
      <c s="72" t="str">
        <f>IF('S.D.PASTE SHEET'!S2108="","",'S.D.PASTE SHEET'!S2108)</f>
        <v/>
      </c>
      <c s="72" t="str">
        <f>IF('S.D.PASTE SHEET'!T2108="","",'S.D.PASTE SHEET'!T2108)</f>
        <v/>
      </c>
      <c s="72" t="str">
        <f>IF('S.D.PASTE SHEET'!U2108="","",'S.D.PASTE SHEET'!U2108)</f>
        <v/>
      </c>
      <c s="72" t="str">
        <f>IF('S.D.PASTE SHEET'!V2108="","",'S.D.PASTE SHEET'!V2108)</f>
        <v/>
      </c>
      <c s="72" t="str">
        <f>IF('S.D.PASTE SHEET'!W2108="","",'S.D.PASTE SHEET'!W2108)</f>
        <v/>
      </c>
      <c s="72" t="str">
        <f>IF('S.D.PASTE SHEET'!X2108="","",'S.D.PASTE SHEET'!X2108)</f>
        <v/>
      </c>
      <c s="72" t="str">
        <f>IF('S.D.PASTE SHEET'!Y2108="","",'S.D.PASTE SHEET'!Y2108)</f>
        <v/>
      </c>
      <c s="72" t="str">
        <f>IF('S.D.PASTE SHEET'!Z2108="","",'S.D.PASTE SHEET'!Z2108)</f>
        <v/>
      </c>
      <c s="72" t="str">
        <f>IF('S.D.PASTE SHEET'!AA2108="","",'S.D.PASTE SHEET'!AA2108)</f>
        <v/>
      </c>
      <c s="72" t="str">
        <f>IF('S.D.PASTE SHEET'!AB2108="","",'S.D.PASTE SHEET'!AB2108)</f>
        <v/>
      </c>
      <c s="72" t="str">
        <f>IF('S.D.PASTE SHEET'!AC2108="","",'S.D.PASTE SHEET'!AC2108)</f>
        <v/>
      </c>
      <c s="72" t="str">
        <f>IF('S.D.PASTE SHEET'!AD2108="","",'S.D.PASTE SHEET'!AD2108)</f>
        <v/>
      </c>
      <c s="74"/>
      <c s="70" t="str">
        <f>IF(AK2108="","",IF(AK2108&gt;0,COUNT($AG$2:AG2108),""))</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IF(BC2108="","",IF(BC2108&gt;0,COUNT($AY$2:AY2108),""))</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09" spans="1:157" ht="15">
      <c r="A2109" s="72" t="str">
        <f>IF('S.D.PASTE SHEET'!A2109="","",'S.D.PASTE SHEET'!A2109)</f>
        <v/>
      </c>
      <c s="72" t="str">
        <f>IF('S.D.PASTE SHEET'!B2109="","",'S.D.PASTE SHEET'!B2109)</f>
        <v/>
      </c>
      <c s="72" t="str">
        <f>IF('S.D.PASTE SHEET'!C2109="","",'S.D.PASTE SHEET'!C2109)</f>
        <v/>
      </c>
      <c s="73" t="str">
        <f>IF('S.D.PASTE SHEET'!D2109="","",'S.D.PASTE SHEET'!D2109)</f>
        <v/>
      </c>
      <c s="72" t="str">
        <f>IF('S.D.PASTE SHEET'!E2109="","",UPPER('S.D.PASTE SHEET'!E2109))</f>
        <v/>
      </c>
      <c s="72" t="str">
        <f>IF('S.D.PASTE SHEET'!F2109="","",'S.D.PASTE SHEET'!F2109)</f>
        <v/>
      </c>
      <c s="72" t="str">
        <f>IF('S.D.PASTE SHEET'!G2109="","",UPPER('S.D.PASTE SHEET'!G2109))</f>
        <v/>
      </c>
      <c s="72" t="str">
        <f>IF('S.D.PASTE SHEET'!H2109="","",UPPER('S.D.PASTE SHEET'!H2109))</f>
        <v/>
      </c>
      <c s="72" t="str">
        <f>IF('S.D.PASTE SHEET'!I2109="","",'S.D.PASTE SHEET'!I2109)</f>
        <v/>
      </c>
      <c s="73" t="str">
        <f>IF('S.D.PASTE SHEET'!J2109="","",'S.D.PASTE SHEET'!J2109)</f>
        <v/>
      </c>
      <c s="72" t="str">
        <f>IF('S.D.PASTE SHEET'!K2109="","",'S.D.PASTE SHEET'!K2109)</f>
        <v/>
      </c>
      <c s="72" t="str">
        <f>IF('S.D.PASTE SHEET'!L2109="","",'S.D.PASTE SHEET'!L2109)</f>
        <v/>
      </c>
      <c s="72" t="str">
        <f>IF('S.D.PASTE SHEET'!M2109="","",'S.D.PASTE SHEET'!M2109)</f>
        <v/>
      </c>
      <c s="72" t="str">
        <f>IF('S.D.PASTE SHEET'!N2109="","",'S.D.PASTE SHEET'!N2109)</f>
        <v/>
      </c>
      <c s="72" t="str">
        <f>IF('S.D.PASTE SHEET'!O2109="","",'S.D.PASTE SHEET'!O2109)</f>
        <v/>
      </c>
      <c s="72" t="str">
        <f>IF('S.D.PASTE SHEET'!P2109="","",'S.D.PASTE SHEET'!P2109)</f>
        <v/>
      </c>
      <c s="72" t="str">
        <f>IF('S.D.PASTE SHEET'!Q2109="","",'S.D.PASTE SHEET'!Q2109)</f>
        <v/>
      </c>
      <c s="72" t="str">
        <f>IF('S.D.PASTE SHEET'!R2109="","",'S.D.PASTE SHEET'!R2109)</f>
        <v/>
      </c>
      <c s="72" t="str">
        <f>IF('S.D.PASTE SHEET'!S2109="","",'S.D.PASTE SHEET'!S2109)</f>
        <v/>
      </c>
      <c s="72" t="str">
        <f>IF('S.D.PASTE SHEET'!T2109="","",'S.D.PASTE SHEET'!T2109)</f>
        <v/>
      </c>
      <c s="72" t="str">
        <f>IF('S.D.PASTE SHEET'!U2109="","",'S.D.PASTE SHEET'!U2109)</f>
        <v/>
      </c>
      <c s="72" t="str">
        <f>IF('S.D.PASTE SHEET'!V2109="","",'S.D.PASTE SHEET'!V2109)</f>
        <v/>
      </c>
      <c s="72" t="str">
        <f>IF('S.D.PASTE SHEET'!W2109="","",'S.D.PASTE SHEET'!W2109)</f>
        <v/>
      </c>
      <c s="72" t="str">
        <f>IF('S.D.PASTE SHEET'!X2109="","",'S.D.PASTE SHEET'!X2109)</f>
        <v/>
      </c>
      <c s="72" t="str">
        <f>IF('S.D.PASTE SHEET'!Y2109="","",'S.D.PASTE SHEET'!Y2109)</f>
        <v/>
      </c>
      <c s="72" t="str">
        <f>IF('S.D.PASTE SHEET'!Z2109="","",'S.D.PASTE SHEET'!Z2109)</f>
        <v/>
      </c>
      <c s="72" t="str">
        <f>IF('S.D.PASTE SHEET'!AA2109="","",'S.D.PASTE SHEET'!AA2109)</f>
        <v/>
      </c>
      <c s="72" t="str">
        <f>IF('S.D.PASTE SHEET'!AB2109="","",'S.D.PASTE SHEET'!AB2109)</f>
        <v/>
      </c>
      <c s="72" t="str">
        <f>IF('S.D.PASTE SHEET'!AC2109="","",'S.D.PASTE SHEET'!AC2109)</f>
        <v/>
      </c>
      <c s="72" t="str">
        <f>IF('S.D.PASTE SHEET'!AD2109="","",'S.D.PASTE SHEET'!AD2109)</f>
        <v/>
      </c>
      <c s="74"/>
      <c s="70" t="str">
        <f>IF(AK2109="","",IF(AK2109&gt;0,COUNT($AG$2:AG2109),""))</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IF(BC2109="","",IF(BC2109&gt;0,COUNT($AY$2:AY2109),""))</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0" spans="1:157" ht="15">
      <c r="A2110" s="72" t="str">
        <f>IF('S.D.PASTE SHEET'!A2110="","",'S.D.PASTE SHEET'!A2110)</f>
        <v/>
      </c>
      <c s="72" t="str">
        <f>IF('S.D.PASTE SHEET'!B2110="","",'S.D.PASTE SHEET'!B2110)</f>
        <v/>
      </c>
      <c s="72" t="str">
        <f>IF('S.D.PASTE SHEET'!C2110="","",'S.D.PASTE SHEET'!C2110)</f>
        <v/>
      </c>
      <c s="73" t="str">
        <f>IF('S.D.PASTE SHEET'!D2110="","",'S.D.PASTE SHEET'!D2110)</f>
        <v/>
      </c>
      <c s="72" t="str">
        <f>IF('S.D.PASTE SHEET'!E2110="","",UPPER('S.D.PASTE SHEET'!E2110))</f>
        <v/>
      </c>
      <c s="72" t="str">
        <f>IF('S.D.PASTE SHEET'!F2110="","",'S.D.PASTE SHEET'!F2110)</f>
        <v/>
      </c>
      <c s="72" t="str">
        <f>IF('S.D.PASTE SHEET'!G2110="","",UPPER('S.D.PASTE SHEET'!G2110))</f>
        <v/>
      </c>
      <c s="72" t="str">
        <f>IF('S.D.PASTE SHEET'!H2110="","",UPPER('S.D.PASTE SHEET'!H2110))</f>
        <v/>
      </c>
      <c s="72" t="str">
        <f>IF('S.D.PASTE SHEET'!I2110="","",'S.D.PASTE SHEET'!I2110)</f>
        <v/>
      </c>
      <c s="73" t="str">
        <f>IF('S.D.PASTE SHEET'!J2110="","",'S.D.PASTE SHEET'!J2110)</f>
        <v/>
      </c>
      <c s="72" t="str">
        <f>IF('S.D.PASTE SHEET'!K2110="","",'S.D.PASTE SHEET'!K2110)</f>
        <v/>
      </c>
      <c s="72" t="str">
        <f>IF('S.D.PASTE SHEET'!L2110="","",'S.D.PASTE SHEET'!L2110)</f>
        <v/>
      </c>
      <c s="72" t="str">
        <f>IF('S.D.PASTE SHEET'!M2110="","",'S.D.PASTE SHEET'!M2110)</f>
        <v/>
      </c>
      <c s="72" t="str">
        <f>IF('S.D.PASTE SHEET'!N2110="","",'S.D.PASTE SHEET'!N2110)</f>
        <v/>
      </c>
      <c s="72" t="str">
        <f>IF('S.D.PASTE SHEET'!O2110="","",'S.D.PASTE SHEET'!O2110)</f>
        <v/>
      </c>
      <c s="72" t="str">
        <f>IF('S.D.PASTE SHEET'!P2110="","",'S.D.PASTE SHEET'!P2110)</f>
        <v/>
      </c>
      <c s="72" t="str">
        <f>IF('S.D.PASTE SHEET'!Q2110="","",'S.D.PASTE SHEET'!Q2110)</f>
        <v/>
      </c>
      <c s="72" t="str">
        <f>IF('S.D.PASTE SHEET'!R2110="","",'S.D.PASTE SHEET'!R2110)</f>
        <v/>
      </c>
      <c s="72" t="str">
        <f>IF('S.D.PASTE SHEET'!S2110="","",'S.D.PASTE SHEET'!S2110)</f>
        <v/>
      </c>
      <c s="72" t="str">
        <f>IF('S.D.PASTE SHEET'!T2110="","",'S.D.PASTE SHEET'!T2110)</f>
        <v/>
      </c>
      <c s="72" t="str">
        <f>IF('S.D.PASTE SHEET'!U2110="","",'S.D.PASTE SHEET'!U2110)</f>
        <v/>
      </c>
      <c s="72" t="str">
        <f>IF('S.D.PASTE SHEET'!V2110="","",'S.D.PASTE SHEET'!V2110)</f>
        <v/>
      </c>
      <c s="72" t="str">
        <f>IF('S.D.PASTE SHEET'!W2110="","",'S.D.PASTE SHEET'!W2110)</f>
        <v/>
      </c>
      <c s="72" t="str">
        <f>IF('S.D.PASTE SHEET'!X2110="","",'S.D.PASTE SHEET'!X2110)</f>
        <v/>
      </c>
      <c s="72" t="str">
        <f>IF('S.D.PASTE SHEET'!Y2110="","",'S.D.PASTE SHEET'!Y2110)</f>
        <v/>
      </c>
      <c s="72" t="str">
        <f>IF('S.D.PASTE SHEET'!Z2110="","",'S.D.PASTE SHEET'!Z2110)</f>
        <v/>
      </c>
      <c s="72" t="str">
        <f>IF('S.D.PASTE SHEET'!AA2110="","",'S.D.PASTE SHEET'!AA2110)</f>
        <v/>
      </c>
      <c s="72" t="str">
        <f>IF('S.D.PASTE SHEET'!AB2110="","",'S.D.PASTE SHEET'!AB2110)</f>
        <v/>
      </c>
      <c s="72" t="str">
        <f>IF('S.D.PASTE SHEET'!AC2110="","",'S.D.PASTE SHEET'!AC2110)</f>
        <v/>
      </c>
      <c s="72" t="str">
        <f>IF('S.D.PASTE SHEET'!AD2110="","",'S.D.PASTE SHEET'!AD2110)</f>
        <v/>
      </c>
      <c s="74"/>
      <c s="70" t="str">
        <f>IF(AK2110="","",IF(AK2110&gt;0,COUNT($AG$2:AG2110),""))</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IF(BC2110="","",IF(BC2110&gt;0,COUNT($AY$2:AY2110),""))</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1" spans="1:157" ht="15">
      <c r="A2111" s="72" t="str">
        <f>IF('S.D.PASTE SHEET'!A2111="","",'S.D.PASTE SHEET'!A2111)</f>
        <v/>
      </c>
      <c s="72" t="str">
        <f>IF('S.D.PASTE SHEET'!B2111="","",'S.D.PASTE SHEET'!B2111)</f>
        <v/>
      </c>
      <c s="72" t="str">
        <f>IF('S.D.PASTE SHEET'!C2111="","",'S.D.PASTE SHEET'!C2111)</f>
        <v/>
      </c>
      <c s="73" t="str">
        <f>IF('S.D.PASTE SHEET'!D2111="","",'S.D.PASTE SHEET'!D2111)</f>
        <v/>
      </c>
      <c s="72" t="str">
        <f>IF('S.D.PASTE SHEET'!E2111="","",UPPER('S.D.PASTE SHEET'!E2111))</f>
        <v/>
      </c>
      <c s="72" t="str">
        <f>IF('S.D.PASTE SHEET'!F2111="","",'S.D.PASTE SHEET'!F2111)</f>
        <v/>
      </c>
      <c s="72" t="str">
        <f>IF('S.D.PASTE SHEET'!G2111="","",UPPER('S.D.PASTE SHEET'!G2111))</f>
        <v/>
      </c>
      <c s="72" t="str">
        <f>IF('S.D.PASTE SHEET'!H2111="","",UPPER('S.D.PASTE SHEET'!H2111))</f>
        <v/>
      </c>
      <c s="72" t="str">
        <f>IF('S.D.PASTE SHEET'!I2111="","",'S.D.PASTE SHEET'!I2111)</f>
        <v/>
      </c>
      <c s="73" t="str">
        <f>IF('S.D.PASTE SHEET'!J2111="","",'S.D.PASTE SHEET'!J2111)</f>
        <v/>
      </c>
      <c s="72" t="str">
        <f>IF('S.D.PASTE SHEET'!K2111="","",'S.D.PASTE SHEET'!K2111)</f>
        <v/>
      </c>
      <c s="72" t="str">
        <f>IF('S.D.PASTE SHEET'!L2111="","",'S.D.PASTE SHEET'!L2111)</f>
        <v/>
      </c>
      <c s="72" t="str">
        <f>IF('S.D.PASTE SHEET'!M2111="","",'S.D.PASTE SHEET'!M2111)</f>
        <v/>
      </c>
      <c s="72" t="str">
        <f>IF('S.D.PASTE SHEET'!N2111="","",'S.D.PASTE SHEET'!N2111)</f>
        <v/>
      </c>
      <c s="72" t="str">
        <f>IF('S.D.PASTE SHEET'!O2111="","",'S.D.PASTE SHEET'!O2111)</f>
        <v/>
      </c>
      <c s="72" t="str">
        <f>IF('S.D.PASTE SHEET'!P2111="","",'S.D.PASTE SHEET'!P2111)</f>
        <v/>
      </c>
      <c s="72" t="str">
        <f>IF('S.D.PASTE SHEET'!Q2111="","",'S.D.PASTE SHEET'!Q2111)</f>
        <v/>
      </c>
      <c s="72" t="str">
        <f>IF('S.D.PASTE SHEET'!R2111="","",'S.D.PASTE SHEET'!R2111)</f>
        <v/>
      </c>
      <c s="72" t="str">
        <f>IF('S.D.PASTE SHEET'!S2111="","",'S.D.PASTE SHEET'!S2111)</f>
        <v/>
      </c>
      <c s="72" t="str">
        <f>IF('S.D.PASTE SHEET'!T2111="","",'S.D.PASTE SHEET'!T2111)</f>
        <v/>
      </c>
      <c s="72" t="str">
        <f>IF('S.D.PASTE SHEET'!U2111="","",'S.D.PASTE SHEET'!U2111)</f>
        <v/>
      </c>
      <c s="72" t="str">
        <f>IF('S.D.PASTE SHEET'!V2111="","",'S.D.PASTE SHEET'!V2111)</f>
        <v/>
      </c>
      <c s="72" t="str">
        <f>IF('S.D.PASTE SHEET'!W2111="","",'S.D.PASTE SHEET'!W2111)</f>
        <v/>
      </c>
      <c s="72" t="str">
        <f>IF('S.D.PASTE SHEET'!X2111="","",'S.D.PASTE SHEET'!X2111)</f>
        <v/>
      </c>
      <c s="72" t="str">
        <f>IF('S.D.PASTE SHEET'!Y2111="","",'S.D.PASTE SHEET'!Y2111)</f>
        <v/>
      </c>
      <c s="72" t="str">
        <f>IF('S.D.PASTE SHEET'!Z2111="","",'S.D.PASTE SHEET'!Z2111)</f>
        <v/>
      </c>
      <c s="72" t="str">
        <f>IF('S.D.PASTE SHEET'!AA2111="","",'S.D.PASTE SHEET'!AA2111)</f>
        <v/>
      </c>
      <c s="72" t="str">
        <f>IF('S.D.PASTE SHEET'!AB2111="","",'S.D.PASTE SHEET'!AB2111)</f>
        <v/>
      </c>
      <c s="72" t="str">
        <f>IF('S.D.PASTE SHEET'!AC2111="","",'S.D.PASTE SHEET'!AC2111)</f>
        <v/>
      </c>
      <c s="72" t="str">
        <f>IF('S.D.PASTE SHEET'!AD2111="","",'S.D.PASTE SHEET'!AD2111)</f>
        <v/>
      </c>
      <c s="74"/>
      <c s="70" t="str">
        <f>IF(AK2111="","",IF(AK2111&gt;0,COUNT($AG$2:AG2111),""))</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IF(BC2111="","",IF(BC2111&gt;0,COUNT($AY$2:AY2111),""))</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2" spans="1:157" ht="15">
      <c r="A2112" s="72" t="str">
        <f>IF('S.D.PASTE SHEET'!A2112="","",'S.D.PASTE SHEET'!A2112)</f>
        <v/>
      </c>
      <c s="72" t="str">
        <f>IF('S.D.PASTE SHEET'!B2112="","",'S.D.PASTE SHEET'!B2112)</f>
        <v/>
      </c>
      <c s="72" t="str">
        <f>IF('S.D.PASTE SHEET'!C2112="","",'S.D.PASTE SHEET'!C2112)</f>
        <v/>
      </c>
      <c s="73" t="str">
        <f>IF('S.D.PASTE SHEET'!D2112="","",'S.D.PASTE SHEET'!D2112)</f>
        <v/>
      </c>
      <c s="72" t="str">
        <f>IF('S.D.PASTE SHEET'!E2112="","",UPPER('S.D.PASTE SHEET'!E2112))</f>
        <v/>
      </c>
      <c s="72" t="str">
        <f>IF('S.D.PASTE SHEET'!F2112="","",'S.D.PASTE SHEET'!F2112)</f>
        <v/>
      </c>
      <c s="72" t="str">
        <f>IF('S.D.PASTE SHEET'!G2112="","",UPPER('S.D.PASTE SHEET'!G2112))</f>
        <v/>
      </c>
      <c s="72" t="str">
        <f>IF('S.D.PASTE SHEET'!H2112="","",UPPER('S.D.PASTE SHEET'!H2112))</f>
        <v/>
      </c>
      <c s="72" t="str">
        <f>IF('S.D.PASTE SHEET'!I2112="","",'S.D.PASTE SHEET'!I2112)</f>
        <v/>
      </c>
      <c s="73" t="str">
        <f>IF('S.D.PASTE SHEET'!J2112="","",'S.D.PASTE SHEET'!J2112)</f>
        <v/>
      </c>
      <c s="72" t="str">
        <f>IF('S.D.PASTE SHEET'!K2112="","",'S.D.PASTE SHEET'!K2112)</f>
        <v/>
      </c>
      <c s="72" t="str">
        <f>IF('S.D.PASTE SHEET'!L2112="","",'S.D.PASTE SHEET'!L2112)</f>
        <v/>
      </c>
      <c s="72" t="str">
        <f>IF('S.D.PASTE SHEET'!M2112="","",'S.D.PASTE SHEET'!M2112)</f>
        <v/>
      </c>
      <c s="72" t="str">
        <f>IF('S.D.PASTE SHEET'!N2112="","",'S.D.PASTE SHEET'!N2112)</f>
        <v/>
      </c>
      <c s="72" t="str">
        <f>IF('S.D.PASTE SHEET'!O2112="","",'S.D.PASTE SHEET'!O2112)</f>
        <v/>
      </c>
      <c s="72" t="str">
        <f>IF('S.D.PASTE SHEET'!P2112="","",'S.D.PASTE SHEET'!P2112)</f>
        <v/>
      </c>
      <c s="72" t="str">
        <f>IF('S.D.PASTE SHEET'!Q2112="","",'S.D.PASTE SHEET'!Q2112)</f>
        <v/>
      </c>
      <c s="72" t="str">
        <f>IF('S.D.PASTE SHEET'!R2112="","",'S.D.PASTE SHEET'!R2112)</f>
        <v/>
      </c>
      <c s="72" t="str">
        <f>IF('S.D.PASTE SHEET'!S2112="","",'S.D.PASTE SHEET'!S2112)</f>
        <v/>
      </c>
      <c s="72" t="str">
        <f>IF('S.D.PASTE SHEET'!T2112="","",'S.D.PASTE SHEET'!T2112)</f>
        <v/>
      </c>
      <c s="72" t="str">
        <f>IF('S.D.PASTE SHEET'!U2112="","",'S.D.PASTE SHEET'!U2112)</f>
        <v/>
      </c>
      <c s="72" t="str">
        <f>IF('S.D.PASTE SHEET'!V2112="","",'S.D.PASTE SHEET'!V2112)</f>
        <v/>
      </c>
      <c s="72" t="str">
        <f>IF('S.D.PASTE SHEET'!W2112="","",'S.D.PASTE SHEET'!W2112)</f>
        <v/>
      </c>
      <c s="72" t="str">
        <f>IF('S.D.PASTE SHEET'!X2112="","",'S.D.PASTE SHEET'!X2112)</f>
        <v/>
      </c>
      <c s="72" t="str">
        <f>IF('S.D.PASTE SHEET'!Y2112="","",'S.D.PASTE SHEET'!Y2112)</f>
        <v/>
      </c>
      <c s="72" t="str">
        <f>IF('S.D.PASTE SHEET'!Z2112="","",'S.D.PASTE SHEET'!Z2112)</f>
        <v/>
      </c>
      <c s="72" t="str">
        <f>IF('S.D.PASTE SHEET'!AA2112="","",'S.D.PASTE SHEET'!AA2112)</f>
        <v/>
      </c>
      <c s="72" t="str">
        <f>IF('S.D.PASTE SHEET'!AB2112="","",'S.D.PASTE SHEET'!AB2112)</f>
        <v/>
      </c>
      <c s="72" t="str">
        <f>IF('S.D.PASTE SHEET'!AC2112="","",'S.D.PASTE SHEET'!AC2112)</f>
        <v/>
      </c>
      <c s="72" t="str">
        <f>IF('S.D.PASTE SHEET'!AD2112="","",'S.D.PASTE SHEET'!AD2112)</f>
        <v/>
      </c>
      <c s="74"/>
      <c s="70" t="str">
        <f>IF(AK2112="","",IF(AK2112&gt;0,COUNT($AG$2:AG2112),""))</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IF(BC2112="","",IF(BC2112&gt;0,COUNT($AY$2:AY2112),""))</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3" spans="1:157" ht="15">
      <c r="A2113" s="72" t="str">
        <f>IF('S.D.PASTE SHEET'!A2113="","",'S.D.PASTE SHEET'!A2113)</f>
        <v/>
      </c>
      <c s="72" t="str">
        <f>IF('S.D.PASTE SHEET'!B2113="","",'S.D.PASTE SHEET'!B2113)</f>
        <v/>
      </c>
      <c s="72" t="str">
        <f>IF('S.D.PASTE SHEET'!C2113="","",'S.D.PASTE SHEET'!C2113)</f>
        <v/>
      </c>
      <c s="73" t="str">
        <f>IF('S.D.PASTE SHEET'!D2113="","",'S.D.PASTE SHEET'!D2113)</f>
        <v/>
      </c>
      <c s="72" t="str">
        <f>IF('S.D.PASTE SHEET'!E2113="","",UPPER('S.D.PASTE SHEET'!E2113))</f>
        <v/>
      </c>
      <c s="72" t="str">
        <f>IF('S.D.PASTE SHEET'!F2113="","",'S.D.PASTE SHEET'!F2113)</f>
        <v/>
      </c>
      <c s="72" t="str">
        <f>IF('S.D.PASTE SHEET'!G2113="","",UPPER('S.D.PASTE SHEET'!G2113))</f>
        <v/>
      </c>
      <c s="72" t="str">
        <f>IF('S.D.PASTE SHEET'!H2113="","",UPPER('S.D.PASTE SHEET'!H2113))</f>
        <v/>
      </c>
      <c s="72" t="str">
        <f>IF('S.D.PASTE SHEET'!I2113="","",'S.D.PASTE SHEET'!I2113)</f>
        <v/>
      </c>
      <c s="73" t="str">
        <f>IF('S.D.PASTE SHEET'!J2113="","",'S.D.PASTE SHEET'!J2113)</f>
        <v/>
      </c>
      <c s="72" t="str">
        <f>IF('S.D.PASTE SHEET'!K2113="","",'S.D.PASTE SHEET'!K2113)</f>
        <v/>
      </c>
      <c s="72" t="str">
        <f>IF('S.D.PASTE SHEET'!L2113="","",'S.D.PASTE SHEET'!L2113)</f>
        <v/>
      </c>
      <c s="72" t="str">
        <f>IF('S.D.PASTE SHEET'!M2113="","",'S.D.PASTE SHEET'!M2113)</f>
        <v/>
      </c>
      <c s="72" t="str">
        <f>IF('S.D.PASTE SHEET'!N2113="","",'S.D.PASTE SHEET'!N2113)</f>
        <v/>
      </c>
      <c s="72" t="str">
        <f>IF('S.D.PASTE SHEET'!O2113="","",'S.D.PASTE SHEET'!O2113)</f>
        <v/>
      </c>
      <c s="72" t="str">
        <f>IF('S.D.PASTE SHEET'!P2113="","",'S.D.PASTE SHEET'!P2113)</f>
        <v/>
      </c>
      <c s="72" t="str">
        <f>IF('S.D.PASTE SHEET'!Q2113="","",'S.D.PASTE SHEET'!Q2113)</f>
        <v/>
      </c>
      <c s="72" t="str">
        <f>IF('S.D.PASTE SHEET'!R2113="","",'S.D.PASTE SHEET'!R2113)</f>
        <v/>
      </c>
      <c s="72" t="str">
        <f>IF('S.D.PASTE SHEET'!S2113="","",'S.D.PASTE SHEET'!S2113)</f>
        <v/>
      </c>
      <c s="72" t="str">
        <f>IF('S.D.PASTE SHEET'!T2113="","",'S.D.PASTE SHEET'!T2113)</f>
        <v/>
      </c>
      <c s="72" t="str">
        <f>IF('S.D.PASTE SHEET'!U2113="","",'S.D.PASTE SHEET'!U2113)</f>
        <v/>
      </c>
      <c s="72" t="str">
        <f>IF('S.D.PASTE SHEET'!V2113="","",'S.D.PASTE SHEET'!V2113)</f>
        <v/>
      </c>
      <c s="72" t="str">
        <f>IF('S.D.PASTE SHEET'!W2113="","",'S.D.PASTE SHEET'!W2113)</f>
        <v/>
      </c>
      <c s="72" t="str">
        <f>IF('S.D.PASTE SHEET'!X2113="","",'S.D.PASTE SHEET'!X2113)</f>
        <v/>
      </c>
      <c s="72" t="str">
        <f>IF('S.D.PASTE SHEET'!Y2113="","",'S.D.PASTE SHEET'!Y2113)</f>
        <v/>
      </c>
      <c s="72" t="str">
        <f>IF('S.D.PASTE SHEET'!Z2113="","",'S.D.PASTE SHEET'!Z2113)</f>
        <v/>
      </c>
      <c s="72" t="str">
        <f>IF('S.D.PASTE SHEET'!AA2113="","",'S.D.PASTE SHEET'!AA2113)</f>
        <v/>
      </c>
      <c s="72" t="str">
        <f>IF('S.D.PASTE SHEET'!AB2113="","",'S.D.PASTE SHEET'!AB2113)</f>
        <v/>
      </c>
      <c s="72" t="str">
        <f>IF('S.D.PASTE SHEET'!AC2113="","",'S.D.PASTE SHEET'!AC2113)</f>
        <v/>
      </c>
      <c s="72" t="str">
        <f>IF('S.D.PASTE SHEET'!AD2113="","",'S.D.PASTE SHEET'!AD2113)</f>
        <v/>
      </c>
      <c s="74"/>
      <c s="70" t="str">
        <f>IF(AK2113="","",IF(AK2113&gt;0,COUNT($AG$2:AG2113),""))</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IF(BC2113="","",IF(BC2113&gt;0,COUNT($AY$2:AY2113),""))</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4" spans="1:157" ht="15">
      <c r="A2114" s="72" t="str">
        <f>IF('S.D.PASTE SHEET'!A2114="","",'S.D.PASTE SHEET'!A2114)</f>
        <v/>
      </c>
      <c s="72" t="str">
        <f>IF('S.D.PASTE SHEET'!B2114="","",'S.D.PASTE SHEET'!B2114)</f>
        <v/>
      </c>
      <c s="72" t="str">
        <f>IF('S.D.PASTE SHEET'!C2114="","",'S.D.PASTE SHEET'!C2114)</f>
        <v/>
      </c>
      <c s="73" t="str">
        <f>IF('S.D.PASTE SHEET'!D2114="","",'S.D.PASTE SHEET'!D2114)</f>
        <v/>
      </c>
      <c s="72" t="str">
        <f>IF('S.D.PASTE SHEET'!E2114="","",UPPER('S.D.PASTE SHEET'!E2114))</f>
        <v/>
      </c>
      <c s="72" t="str">
        <f>IF('S.D.PASTE SHEET'!F2114="","",'S.D.PASTE SHEET'!F2114)</f>
        <v/>
      </c>
      <c s="72" t="str">
        <f>IF('S.D.PASTE SHEET'!G2114="","",UPPER('S.D.PASTE SHEET'!G2114))</f>
        <v/>
      </c>
      <c s="72" t="str">
        <f>IF('S.D.PASTE SHEET'!H2114="","",UPPER('S.D.PASTE SHEET'!H2114))</f>
        <v/>
      </c>
      <c s="72" t="str">
        <f>IF('S.D.PASTE SHEET'!I2114="","",'S.D.PASTE SHEET'!I2114)</f>
        <v/>
      </c>
      <c s="73" t="str">
        <f>IF('S.D.PASTE SHEET'!J2114="","",'S.D.PASTE SHEET'!J2114)</f>
        <v/>
      </c>
      <c s="72" t="str">
        <f>IF('S.D.PASTE SHEET'!K2114="","",'S.D.PASTE SHEET'!K2114)</f>
        <v/>
      </c>
      <c s="72" t="str">
        <f>IF('S.D.PASTE SHEET'!L2114="","",'S.D.PASTE SHEET'!L2114)</f>
        <v/>
      </c>
      <c s="72" t="str">
        <f>IF('S.D.PASTE SHEET'!M2114="","",'S.D.PASTE SHEET'!M2114)</f>
        <v/>
      </c>
      <c s="72" t="str">
        <f>IF('S.D.PASTE SHEET'!N2114="","",'S.D.PASTE SHEET'!N2114)</f>
        <v/>
      </c>
      <c s="72" t="str">
        <f>IF('S.D.PASTE SHEET'!O2114="","",'S.D.PASTE SHEET'!O2114)</f>
        <v/>
      </c>
      <c s="72" t="str">
        <f>IF('S.D.PASTE SHEET'!P2114="","",'S.D.PASTE SHEET'!P2114)</f>
        <v/>
      </c>
      <c s="72" t="str">
        <f>IF('S.D.PASTE SHEET'!Q2114="","",'S.D.PASTE SHEET'!Q2114)</f>
        <v/>
      </c>
      <c s="72" t="str">
        <f>IF('S.D.PASTE SHEET'!R2114="","",'S.D.PASTE SHEET'!R2114)</f>
        <v/>
      </c>
      <c s="72" t="str">
        <f>IF('S.D.PASTE SHEET'!S2114="","",'S.D.PASTE SHEET'!S2114)</f>
        <v/>
      </c>
      <c s="72" t="str">
        <f>IF('S.D.PASTE SHEET'!T2114="","",'S.D.PASTE SHEET'!T2114)</f>
        <v/>
      </c>
      <c s="72" t="str">
        <f>IF('S.D.PASTE SHEET'!U2114="","",'S.D.PASTE SHEET'!U2114)</f>
        <v/>
      </c>
      <c s="72" t="str">
        <f>IF('S.D.PASTE SHEET'!V2114="","",'S.D.PASTE SHEET'!V2114)</f>
        <v/>
      </c>
      <c s="72" t="str">
        <f>IF('S.D.PASTE SHEET'!W2114="","",'S.D.PASTE SHEET'!W2114)</f>
        <v/>
      </c>
      <c s="72" t="str">
        <f>IF('S.D.PASTE SHEET'!X2114="","",'S.D.PASTE SHEET'!X2114)</f>
        <v/>
      </c>
      <c s="72" t="str">
        <f>IF('S.D.PASTE SHEET'!Y2114="","",'S.D.PASTE SHEET'!Y2114)</f>
        <v/>
      </c>
      <c s="72" t="str">
        <f>IF('S.D.PASTE SHEET'!Z2114="","",'S.D.PASTE SHEET'!Z2114)</f>
        <v/>
      </c>
      <c s="72" t="str">
        <f>IF('S.D.PASTE SHEET'!AA2114="","",'S.D.PASTE SHEET'!AA2114)</f>
        <v/>
      </c>
      <c s="72" t="str">
        <f>IF('S.D.PASTE SHEET'!AB2114="","",'S.D.PASTE SHEET'!AB2114)</f>
        <v/>
      </c>
      <c s="72" t="str">
        <f>IF('S.D.PASTE SHEET'!AC2114="","",'S.D.PASTE SHEET'!AC2114)</f>
        <v/>
      </c>
      <c s="72" t="str">
        <f>IF('S.D.PASTE SHEET'!AD2114="","",'S.D.PASTE SHEET'!AD2114)</f>
        <v/>
      </c>
      <c s="74"/>
      <c s="70" t="str">
        <f>IF(AK2114="","",IF(AK2114&gt;0,COUNT($AG$2:AG2114),""))</f>
        <v/>
      </c>
      <c s="75" t="str">
        <f t="shared" si="1025"/>
        <v/>
      </c>
      <c s="75" t="str">
        <f t="shared" si="1026"/>
        <v/>
      </c>
      <c s="75" t="str">
        <f t="shared" si="1027"/>
        <v/>
      </c>
      <c s="73" t="str">
        <f t="shared" si="1028"/>
        <v/>
      </c>
      <c s="75" t="str">
        <f t="shared" si="1029"/>
        <v/>
      </c>
      <c s="75" t="str">
        <f t="shared" si="1030"/>
        <v/>
      </c>
      <c s="75" t="str">
        <f t="shared" si="1031"/>
        <v/>
      </c>
      <c s="75" t="str">
        <f t="shared" si="1032"/>
        <v/>
      </c>
      <c s="75" t="str">
        <f t="shared" si="1033"/>
        <v/>
      </c>
      <c s="73" t="str">
        <f t="shared" si="1034"/>
        <v/>
      </c>
      <c s="75" t="str">
        <f t="shared" si="1035"/>
        <v/>
      </c>
      <c s="75" t="str">
        <f t="shared" si="1036"/>
        <v/>
      </c>
      <c s="75" t="str">
        <f t="shared" si="1037"/>
        <v/>
      </c>
      <c s="75" t="str">
        <f t="shared" si="1038"/>
        <v/>
      </c>
      <c s="75" t="str">
        <f t="shared" si="1039"/>
        <v/>
      </c>
      <c s="75" t="str">
        <f t="shared" si="1040"/>
        <v/>
      </c>
      <c s="70"/>
      <c s="70" t="str">
        <f>IF(BC2114="","",IF(BC2114&gt;0,COUNT($AY$2:AY2114),""))</f>
        <v/>
      </c>
      <c s="76" t="str">
        <f t="shared" si="1041"/>
        <v/>
      </c>
      <c s="76" t="str">
        <f t="shared" si="1042"/>
        <v/>
      </c>
      <c s="76" t="str">
        <f t="shared" si="1043"/>
        <v/>
      </c>
      <c s="73" t="str">
        <f t="shared" si="1044"/>
        <v/>
      </c>
      <c s="76" t="str">
        <f t="shared" si="1045"/>
        <v/>
      </c>
      <c s="76" t="str">
        <f t="shared" si="1046"/>
        <v/>
      </c>
      <c s="76" t="str">
        <f t="shared" si="1047"/>
        <v/>
      </c>
      <c s="76" t="str">
        <f t="shared" si="1048"/>
        <v/>
      </c>
      <c s="76" t="str">
        <f t="shared" si="1049"/>
        <v/>
      </c>
      <c s="73" t="str">
        <f t="shared" si="1050"/>
        <v/>
      </c>
      <c s="76" t="str">
        <f t="shared" si="1051"/>
        <v/>
      </c>
      <c s="76" t="str">
        <f t="shared" si="1052"/>
        <v/>
      </c>
      <c s="76" t="str">
        <f t="shared" si="1053"/>
        <v/>
      </c>
      <c s="76" t="str">
        <f t="shared" si="1054"/>
        <v/>
      </c>
      <c s="76" t="str">
        <f t="shared" si="1055"/>
        <v/>
      </c>
      <c s="76" t="str">
        <f t="shared" si="105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5" spans="1:157" ht="15">
      <c r="A2115" s="72" t="str">
        <f>IF('S.D.PASTE SHEET'!A2115="","",'S.D.PASTE SHEET'!A2115)</f>
        <v/>
      </c>
      <c s="72" t="str">
        <f>IF('S.D.PASTE SHEET'!B2115="","",'S.D.PASTE SHEET'!B2115)</f>
        <v/>
      </c>
      <c s="72" t="str">
        <f>IF('S.D.PASTE SHEET'!C2115="","",'S.D.PASTE SHEET'!C2115)</f>
        <v/>
      </c>
      <c s="73" t="str">
        <f>IF('S.D.PASTE SHEET'!D2115="","",'S.D.PASTE SHEET'!D2115)</f>
        <v/>
      </c>
      <c s="72" t="str">
        <f>IF('S.D.PASTE SHEET'!E2115="","",UPPER('S.D.PASTE SHEET'!E2115))</f>
        <v/>
      </c>
      <c s="72" t="str">
        <f>IF('S.D.PASTE SHEET'!F2115="","",'S.D.PASTE SHEET'!F2115)</f>
        <v/>
      </c>
      <c s="72" t="str">
        <f>IF('S.D.PASTE SHEET'!G2115="","",UPPER('S.D.PASTE SHEET'!G2115))</f>
        <v/>
      </c>
      <c s="72" t="str">
        <f>IF('S.D.PASTE SHEET'!H2115="","",UPPER('S.D.PASTE SHEET'!H2115))</f>
        <v/>
      </c>
      <c s="72" t="str">
        <f>IF('S.D.PASTE SHEET'!I2115="","",'S.D.PASTE SHEET'!I2115)</f>
        <v/>
      </c>
      <c s="73" t="str">
        <f>IF('S.D.PASTE SHEET'!J2115="","",'S.D.PASTE SHEET'!J2115)</f>
        <v/>
      </c>
      <c s="72" t="str">
        <f>IF('S.D.PASTE SHEET'!K2115="","",'S.D.PASTE SHEET'!K2115)</f>
        <v/>
      </c>
      <c s="72" t="str">
        <f>IF('S.D.PASTE SHEET'!L2115="","",'S.D.PASTE SHEET'!L2115)</f>
        <v/>
      </c>
      <c s="72" t="str">
        <f>IF('S.D.PASTE SHEET'!M2115="","",'S.D.PASTE SHEET'!M2115)</f>
        <v/>
      </c>
      <c s="72" t="str">
        <f>IF('S.D.PASTE SHEET'!N2115="","",'S.D.PASTE SHEET'!N2115)</f>
        <v/>
      </c>
      <c s="72" t="str">
        <f>IF('S.D.PASTE SHEET'!O2115="","",'S.D.PASTE SHEET'!O2115)</f>
        <v/>
      </c>
      <c s="72" t="str">
        <f>IF('S.D.PASTE SHEET'!P2115="","",'S.D.PASTE SHEET'!P2115)</f>
        <v/>
      </c>
      <c s="72" t="str">
        <f>IF('S.D.PASTE SHEET'!Q2115="","",'S.D.PASTE SHEET'!Q2115)</f>
        <v/>
      </c>
      <c s="72" t="str">
        <f>IF('S.D.PASTE SHEET'!R2115="","",'S.D.PASTE SHEET'!R2115)</f>
        <v/>
      </c>
      <c s="72" t="str">
        <f>IF('S.D.PASTE SHEET'!S2115="","",'S.D.PASTE SHEET'!S2115)</f>
        <v/>
      </c>
      <c s="72" t="str">
        <f>IF('S.D.PASTE SHEET'!T2115="","",'S.D.PASTE SHEET'!T2115)</f>
        <v/>
      </c>
      <c s="72" t="str">
        <f>IF('S.D.PASTE SHEET'!U2115="","",'S.D.PASTE SHEET'!U2115)</f>
        <v/>
      </c>
      <c s="72" t="str">
        <f>IF('S.D.PASTE SHEET'!V2115="","",'S.D.PASTE SHEET'!V2115)</f>
        <v/>
      </c>
      <c s="72" t="str">
        <f>IF('S.D.PASTE SHEET'!W2115="","",'S.D.PASTE SHEET'!W2115)</f>
        <v/>
      </c>
      <c s="72" t="str">
        <f>IF('S.D.PASTE SHEET'!X2115="","",'S.D.PASTE SHEET'!X2115)</f>
        <v/>
      </c>
      <c s="72" t="str">
        <f>IF('S.D.PASTE SHEET'!Y2115="","",'S.D.PASTE SHEET'!Y2115)</f>
        <v/>
      </c>
      <c s="72" t="str">
        <f>IF('S.D.PASTE SHEET'!Z2115="","",'S.D.PASTE SHEET'!Z2115)</f>
        <v/>
      </c>
      <c s="72" t="str">
        <f>IF('S.D.PASTE SHEET'!AA2115="","",'S.D.PASTE SHEET'!AA2115)</f>
        <v/>
      </c>
      <c s="72" t="str">
        <f>IF('S.D.PASTE SHEET'!AB2115="","",'S.D.PASTE SHEET'!AB2115)</f>
        <v/>
      </c>
      <c s="72" t="str">
        <f>IF('S.D.PASTE SHEET'!AC2115="","",'S.D.PASTE SHEET'!AC2115)</f>
        <v/>
      </c>
      <c s="72" t="str">
        <f>IF('S.D.PASTE SHEET'!AD2115="","",'S.D.PASTE SHEET'!AD2115)</f>
        <v/>
      </c>
      <c s="74"/>
      <c s="70" t="str">
        <f>IF(AK2115="","",IF(AK2115&gt;0,COUNT($AG$2:AG2115),""))</f>
        <v/>
      </c>
      <c s="75" t="str">
        <f t="shared" si="1057" ref="AG2115:AG2178">IF(AND($AJ$1=12,$A2115=12),$A2115,"")</f>
        <v/>
      </c>
      <c s="75" t="str">
        <f t="shared" si="1058" ref="AH2115:AH2178">IF(AND($AJ$1=12,$A2115=12),$B2115,"")</f>
        <v/>
      </c>
      <c s="75" t="str">
        <f t="shared" si="1059" ref="AI2115:AI2178">IF(AND($AJ$1=12,$A2115=12),C2115,"")</f>
        <v/>
      </c>
      <c s="73" t="str">
        <f t="shared" si="1060" ref="AJ2115:AJ2178">IF(AND($AJ$1=12,$A2115=12),$D2115,"")</f>
        <v/>
      </c>
      <c s="75" t="str">
        <f t="shared" si="1061" ref="AK2115:AK2178">IF(AND($AJ$1=12,$A2115=12),$E2115,"")</f>
        <v/>
      </c>
      <c s="75" t="str">
        <f t="shared" si="1062" ref="AL2115:AL2178">IF(AND($AJ$1=12,$A2115=12),$F2115,"")</f>
        <v/>
      </c>
      <c s="75" t="str">
        <f t="shared" si="1063" ref="AM2115:AM2178">IF(AND($AJ$1=12,$A2115=12),$G2115,"")</f>
        <v/>
      </c>
      <c s="75" t="str">
        <f t="shared" si="1064" ref="AN2115:AN2178">IF(AND($AJ$1=12,$A2115=12),$H2115,"")</f>
        <v/>
      </c>
      <c s="75" t="str">
        <f t="shared" si="1065" ref="AO2115:AO2178">IF(AND($AJ$1=12,$A2115=12),$I2115,"")</f>
        <v/>
      </c>
      <c s="73" t="str">
        <f t="shared" si="1066" ref="AP2115:AP2178">IF(AND($AJ$1=12,$A2115=12),$J2115,"")</f>
        <v/>
      </c>
      <c s="75" t="str">
        <f t="shared" si="1067" ref="AQ2115:AQ2178">IF(AND($AJ$1=12,$A2115=12),$K2115,"")</f>
        <v/>
      </c>
      <c s="75" t="str">
        <f t="shared" si="1068" ref="AR2115:AR2178">IF(AND($AJ$1=12,$A2115=12),$L2115,"")</f>
        <v/>
      </c>
      <c s="75" t="str">
        <f t="shared" si="1069" ref="AS2115:AS2178">IF(AND($AJ$1=12,$A2115=12),$M2115,"")</f>
        <v/>
      </c>
      <c s="75" t="str">
        <f t="shared" si="1070" ref="AT2115:AT2178">IF(AND($AJ$1=12,$A2115=12),$N2115,"")</f>
        <v/>
      </c>
      <c s="75" t="str">
        <f t="shared" si="1071" ref="AU2115:AU2178">IF(AND($AJ$1=12,$A2115=12),$O2115,"")</f>
        <v/>
      </c>
      <c s="75" t="str">
        <f t="shared" si="1072" ref="AV2115:AV2178">IF(AND($AJ$1=12,$A2115=12),$P2115,"")</f>
        <v/>
      </c>
      <c s="70"/>
      <c s="70" t="str">
        <f>IF(BC2115="","",IF(BC2115&gt;0,COUNT($AY$2:AY2115),""))</f>
        <v/>
      </c>
      <c s="76" t="str">
        <f t="shared" si="1073" ref="AY2115:AY2178">IF(AND($BB$1=12,$A2115=12,$BC$1=$B2115),$A2115,"")</f>
        <v/>
      </c>
      <c s="76" t="str">
        <f t="shared" si="1074" ref="AZ2115:AZ2178">IF(AND($BB$1=12,$A2115=12,$BC$1=$B2115),$B2115,"")</f>
        <v/>
      </c>
      <c s="76" t="str">
        <f t="shared" si="1075" ref="BA2115:BA2178">IF(AND($BB$1=12,$A2115=12,$BC$1=$B2115),$C2115,"")</f>
        <v/>
      </c>
      <c s="73" t="str">
        <f t="shared" si="1076" ref="BB2115:BB2178">IF(AND($BB$1=12,$A2115=12,$BC$1=$B2115),$D2115,"")</f>
        <v/>
      </c>
      <c s="76" t="str">
        <f t="shared" si="1077" ref="BC2115:BC2178">IF(AND($BB$1=12,$A2115=12,$BC$1=$B2115),$E2115,"")</f>
        <v/>
      </c>
      <c s="76" t="str">
        <f t="shared" si="1078" ref="BD2115:BD2178">IF(AND($BB$1=12,$A2115=12,$BC$1=$B2115),$F2115,"")</f>
        <v/>
      </c>
      <c s="76" t="str">
        <f t="shared" si="1079" ref="BE2115:BE2178">IF(AND($BB$1=12,$A2115=12,$BC$1=$B2115),$G2115,"")</f>
        <v/>
      </c>
      <c s="76" t="str">
        <f t="shared" si="1080" ref="BF2115:BF2178">IF(AND($BB$1=12,$A2115=12,$BC$1=$B2115),$H2115,"")</f>
        <v/>
      </c>
      <c s="76" t="str">
        <f t="shared" si="1081" ref="BG2115:BG2178">IF(AND($BB$1=12,$A2115=12,$BC$1=$B2115),$I2115,"")</f>
        <v/>
      </c>
      <c s="73" t="str">
        <f t="shared" si="1082" ref="BH2115:BH2178">IF(AND($BB$1=12,$A2115=12,$BC$1=$B2115),$J2115,"")</f>
        <v/>
      </c>
      <c s="76" t="str">
        <f t="shared" si="1083" ref="BI2115:BI2178">IF(AND($BB$1=12,$A2115=12,$BC$1=$B2115),$K2115,"")</f>
        <v/>
      </c>
      <c s="76" t="str">
        <f t="shared" si="1084" ref="BJ2115:BJ2178">IF(AND($BB$1=12,$A2115=12,$BC$1=$B2115),$L2115,"")</f>
        <v/>
      </c>
      <c s="76" t="str">
        <f t="shared" si="1085" ref="BK2115:BK2178">IF(AND($BB$1=12,$A2115=12,$BC$1=$B2115),$M2115,"")</f>
        <v/>
      </c>
      <c s="76" t="str">
        <f t="shared" si="1086" ref="BL2115:BL2178">IF(AND($BB$1=12,$A2115=12,$BC$1=$B2115),$N2115,"")</f>
        <v/>
      </c>
      <c s="76" t="str">
        <f t="shared" si="1087" ref="BM2115:BM2178">IF(AND($BB$1=12,$A2115=12,$BC$1=$B2115),$O2115,"")</f>
        <v/>
      </c>
      <c s="76" t="str">
        <f t="shared" si="1088" ref="BN2115:BN2178">IF(AND($BB$1=12,$A2115=12,$BC$1=$B2115),$P2115,"")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6" spans="1:157" ht="15">
      <c r="A2116" s="72" t="str">
        <f>IF('S.D.PASTE SHEET'!A2116="","",'S.D.PASTE SHEET'!A2116)</f>
        <v/>
      </c>
      <c s="72" t="str">
        <f>IF('S.D.PASTE SHEET'!B2116="","",'S.D.PASTE SHEET'!B2116)</f>
        <v/>
      </c>
      <c s="72" t="str">
        <f>IF('S.D.PASTE SHEET'!C2116="","",'S.D.PASTE SHEET'!C2116)</f>
        <v/>
      </c>
      <c s="73" t="str">
        <f>IF('S.D.PASTE SHEET'!D2116="","",'S.D.PASTE SHEET'!D2116)</f>
        <v/>
      </c>
      <c s="72" t="str">
        <f>IF('S.D.PASTE SHEET'!E2116="","",UPPER('S.D.PASTE SHEET'!E2116))</f>
        <v/>
      </c>
      <c s="72" t="str">
        <f>IF('S.D.PASTE SHEET'!F2116="","",'S.D.PASTE SHEET'!F2116)</f>
        <v/>
      </c>
      <c s="72" t="str">
        <f>IF('S.D.PASTE SHEET'!G2116="","",UPPER('S.D.PASTE SHEET'!G2116))</f>
        <v/>
      </c>
      <c s="72" t="str">
        <f>IF('S.D.PASTE SHEET'!H2116="","",UPPER('S.D.PASTE SHEET'!H2116))</f>
        <v/>
      </c>
      <c s="72" t="str">
        <f>IF('S.D.PASTE SHEET'!I2116="","",'S.D.PASTE SHEET'!I2116)</f>
        <v/>
      </c>
      <c s="73" t="str">
        <f>IF('S.D.PASTE SHEET'!J2116="","",'S.D.PASTE SHEET'!J2116)</f>
        <v/>
      </c>
      <c s="72" t="str">
        <f>IF('S.D.PASTE SHEET'!K2116="","",'S.D.PASTE SHEET'!K2116)</f>
        <v/>
      </c>
      <c s="72" t="str">
        <f>IF('S.D.PASTE SHEET'!L2116="","",'S.D.PASTE SHEET'!L2116)</f>
        <v/>
      </c>
      <c s="72" t="str">
        <f>IF('S.D.PASTE SHEET'!M2116="","",'S.D.PASTE SHEET'!M2116)</f>
        <v/>
      </c>
      <c s="72" t="str">
        <f>IF('S.D.PASTE SHEET'!N2116="","",'S.D.PASTE SHEET'!N2116)</f>
        <v/>
      </c>
      <c s="72" t="str">
        <f>IF('S.D.PASTE SHEET'!O2116="","",'S.D.PASTE SHEET'!O2116)</f>
        <v/>
      </c>
      <c s="72" t="str">
        <f>IF('S.D.PASTE SHEET'!P2116="","",'S.D.PASTE SHEET'!P2116)</f>
        <v/>
      </c>
      <c s="72" t="str">
        <f>IF('S.D.PASTE SHEET'!Q2116="","",'S.D.PASTE SHEET'!Q2116)</f>
        <v/>
      </c>
      <c s="72" t="str">
        <f>IF('S.D.PASTE SHEET'!R2116="","",'S.D.PASTE SHEET'!R2116)</f>
        <v/>
      </c>
      <c s="72" t="str">
        <f>IF('S.D.PASTE SHEET'!S2116="","",'S.D.PASTE SHEET'!S2116)</f>
        <v/>
      </c>
      <c s="72" t="str">
        <f>IF('S.D.PASTE SHEET'!T2116="","",'S.D.PASTE SHEET'!T2116)</f>
        <v/>
      </c>
      <c s="72" t="str">
        <f>IF('S.D.PASTE SHEET'!U2116="","",'S.D.PASTE SHEET'!U2116)</f>
        <v/>
      </c>
      <c s="72" t="str">
        <f>IF('S.D.PASTE SHEET'!V2116="","",'S.D.PASTE SHEET'!V2116)</f>
        <v/>
      </c>
      <c s="72" t="str">
        <f>IF('S.D.PASTE SHEET'!W2116="","",'S.D.PASTE SHEET'!W2116)</f>
        <v/>
      </c>
      <c s="72" t="str">
        <f>IF('S.D.PASTE SHEET'!X2116="","",'S.D.PASTE SHEET'!X2116)</f>
        <v/>
      </c>
      <c s="72" t="str">
        <f>IF('S.D.PASTE SHEET'!Y2116="","",'S.D.PASTE SHEET'!Y2116)</f>
        <v/>
      </c>
      <c s="72" t="str">
        <f>IF('S.D.PASTE SHEET'!Z2116="","",'S.D.PASTE SHEET'!Z2116)</f>
        <v/>
      </c>
      <c s="72" t="str">
        <f>IF('S.D.PASTE SHEET'!AA2116="","",'S.D.PASTE SHEET'!AA2116)</f>
        <v/>
      </c>
      <c s="72" t="str">
        <f>IF('S.D.PASTE SHEET'!AB2116="","",'S.D.PASTE SHEET'!AB2116)</f>
        <v/>
      </c>
      <c s="72" t="str">
        <f>IF('S.D.PASTE SHEET'!AC2116="","",'S.D.PASTE SHEET'!AC2116)</f>
        <v/>
      </c>
      <c s="72" t="str">
        <f>IF('S.D.PASTE SHEET'!AD2116="","",'S.D.PASTE SHEET'!AD2116)</f>
        <v/>
      </c>
      <c s="74"/>
      <c s="70" t="str">
        <f>IF(AK2116="","",IF(AK2116&gt;0,COUNT($AG$2:AG2116),""))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IF(BC2116="","",IF(BC2116&gt;0,COUNT($AY$2:AY2116),""))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7" spans="1:157" ht="15">
      <c r="A2117" s="72" t="str">
        <f>IF('S.D.PASTE SHEET'!A2117="","",'S.D.PASTE SHEET'!A2117)</f>
        <v/>
      </c>
      <c s="72" t="str">
        <f>IF('S.D.PASTE SHEET'!B2117="","",'S.D.PASTE SHEET'!B2117)</f>
        <v/>
      </c>
      <c s="72" t="str">
        <f>IF('S.D.PASTE SHEET'!C2117="","",'S.D.PASTE SHEET'!C2117)</f>
        <v/>
      </c>
      <c s="73" t="str">
        <f>IF('S.D.PASTE SHEET'!D2117="","",'S.D.PASTE SHEET'!D2117)</f>
        <v/>
      </c>
      <c s="72" t="str">
        <f>IF('S.D.PASTE SHEET'!E2117="","",UPPER('S.D.PASTE SHEET'!E2117))</f>
        <v/>
      </c>
      <c s="72" t="str">
        <f>IF('S.D.PASTE SHEET'!F2117="","",'S.D.PASTE SHEET'!F2117)</f>
        <v/>
      </c>
      <c s="72" t="str">
        <f>IF('S.D.PASTE SHEET'!G2117="","",UPPER('S.D.PASTE SHEET'!G2117))</f>
        <v/>
      </c>
      <c s="72" t="str">
        <f>IF('S.D.PASTE SHEET'!H2117="","",UPPER('S.D.PASTE SHEET'!H2117))</f>
        <v/>
      </c>
      <c s="72" t="str">
        <f>IF('S.D.PASTE SHEET'!I2117="","",'S.D.PASTE SHEET'!I2117)</f>
        <v/>
      </c>
      <c s="73" t="str">
        <f>IF('S.D.PASTE SHEET'!J2117="","",'S.D.PASTE SHEET'!J2117)</f>
        <v/>
      </c>
      <c s="72" t="str">
        <f>IF('S.D.PASTE SHEET'!K2117="","",'S.D.PASTE SHEET'!K2117)</f>
        <v/>
      </c>
      <c s="72" t="str">
        <f>IF('S.D.PASTE SHEET'!L2117="","",'S.D.PASTE SHEET'!L2117)</f>
        <v/>
      </c>
      <c s="72" t="str">
        <f>IF('S.D.PASTE SHEET'!M2117="","",'S.D.PASTE SHEET'!M2117)</f>
        <v/>
      </c>
      <c s="72" t="str">
        <f>IF('S.D.PASTE SHEET'!N2117="","",'S.D.PASTE SHEET'!N2117)</f>
        <v/>
      </c>
      <c s="72" t="str">
        <f>IF('S.D.PASTE SHEET'!O2117="","",'S.D.PASTE SHEET'!O2117)</f>
        <v/>
      </c>
      <c s="72" t="str">
        <f>IF('S.D.PASTE SHEET'!P2117="","",'S.D.PASTE SHEET'!P2117)</f>
        <v/>
      </c>
      <c s="72" t="str">
        <f>IF('S.D.PASTE SHEET'!Q2117="","",'S.D.PASTE SHEET'!Q2117)</f>
        <v/>
      </c>
      <c s="72" t="str">
        <f>IF('S.D.PASTE SHEET'!R2117="","",'S.D.PASTE SHEET'!R2117)</f>
        <v/>
      </c>
      <c s="72" t="str">
        <f>IF('S.D.PASTE SHEET'!S2117="","",'S.D.PASTE SHEET'!S2117)</f>
        <v/>
      </c>
      <c s="72" t="str">
        <f>IF('S.D.PASTE SHEET'!T2117="","",'S.D.PASTE SHEET'!T2117)</f>
        <v/>
      </c>
      <c s="72" t="str">
        <f>IF('S.D.PASTE SHEET'!U2117="","",'S.D.PASTE SHEET'!U2117)</f>
        <v/>
      </c>
      <c s="72" t="str">
        <f>IF('S.D.PASTE SHEET'!V2117="","",'S.D.PASTE SHEET'!V2117)</f>
        <v/>
      </c>
      <c s="72" t="str">
        <f>IF('S.D.PASTE SHEET'!W2117="","",'S.D.PASTE SHEET'!W2117)</f>
        <v/>
      </c>
      <c s="72" t="str">
        <f>IF('S.D.PASTE SHEET'!X2117="","",'S.D.PASTE SHEET'!X2117)</f>
        <v/>
      </c>
      <c s="72" t="str">
        <f>IF('S.D.PASTE SHEET'!Y2117="","",'S.D.PASTE SHEET'!Y2117)</f>
        <v/>
      </c>
      <c s="72" t="str">
        <f>IF('S.D.PASTE SHEET'!Z2117="","",'S.D.PASTE SHEET'!Z2117)</f>
        <v/>
      </c>
      <c s="72" t="str">
        <f>IF('S.D.PASTE SHEET'!AA2117="","",'S.D.PASTE SHEET'!AA2117)</f>
        <v/>
      </c>
      <c s="72" t="str">
        <f>IF('S.D.PASTE SHEET'!AB2117="","",'S.D.PASTE SHEET'!AB2117)</f>
        <v/>
      </c>
      <c s="72" t="str">
        <f>IF('S.D.PASTE SHEET'!AC2117="","",'S.D.PASTE SHEET'!AC2117)</f>
        <v/>
      </c>
      <c s="72" t="str">
        <f>IF('S.D.PASTE SHEET'!AD2117="","",'S.D.PASTE SHEET'!AD2117)</f>
        <v/>
      </c>
      <c s="74"/>
      <c s="70" t="str">
        <f>IF(AK2117="","",IF(AK2117&gt;0,COUNT($AG$2:AG2117),""))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IF(BC2117="","",IF(BC2117&gt;0,COUNT($AY$2:AY2117),""))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8" spans="1:157" ht="15">
      <c r="A2118" s="72" t="str">
        <f>IF('S.D.PASTE SHEET'!A2118="","",'S.D.PASTE SHEET'!A2118)</f>
        <v/>
      </c>
      <c s="72" t="str">
        <f>IF('S.D.PASTE SHEET'!B2118="","",'S.D.PASTE SHEET'!B2118)</f>
        <v/>
      </c>
      <c s="72" t="str">
        <f>IF('S.D.PASTE SHEET'!C2118="","",'S.D.PASTE SHEET'!C2118)</f>
        <v/>
      </c>
      <c s="73" t="str">
        <f>IF('S.D.PASTE SHEET'!D2118="","",'S.D.PASTE SHEET'!D2118)</f>
        <v/>
      </c>
      <c s="72" t="str">
        <f>IF('S.D.PASTE SHEET'!E2118="","",UPPER('S.D.PASTE SHEET'!E2118))</f>
        <v/>
      </c>
      <c s="72" t="str">
        <f>IF('S.D.PASTE SHEET'!F2118="","",'S.D.PASTE SHEET'!F2118)</f>
        <v/>
      </c>
      <c s="72" t="str">
        <f>IF('S.D.PASTE SHEET'!G2118="","",UPPER('S.D.PASTE SHEET'!G2118))</f>
        <v/>
      </c>
      <c s="72" t="str">
        <f>IF('S.D.PASTE SHEET'!H2118="","",UPPER('S.D.PASTE SHEET'!H2118))</f>
        <v/>
      </c>
      <c s="72" t="str">
        <f>IF('S.D.PASTE SHEET'!I2118="","",'S.D.PASTE SHEET'!I2118)</f>
        <v/>
      </c>
      <c s="73" t="str">
        <f>IF('S.D.PASTE SHEET'!J2118="","",'S.D.PASTE SHEET'!J2118)</f>
        <v/>
      </c>
      <c s="72" t="str">
        <f>IF('S.D.PASTE SHEET'!K2118="","",'S.D.PASTE SHEET'!K2118)</f>
        <v/>
      </c>
      <c s="72" t="str">
        <f>IF('S.D.PASTE SHEET'!L2118="","",'S.D.PASTE SHEET'!L2118)</f>
        <v/>
      </c>
      <c s="72" t="str">
        <f>IF('S.D.PASTE SHEET'!M2118="","",'S.D.PASTE SHEET'!M2118)</f>
        <v/>
      </c>
      <c s="72" t="str">
        <f>IF('S.D.PASTE SHEET'!N2118="","",'S.D.PASTE SHEET'!N2118)</f>
        <v/>
      </c>
      <c s="72" t="str">
        <f>IF('S.D.PASTE SHEET'!O2118="","",'S.D.PASTE SHEET'!O2118)</f>
        <v/>
      </c>
      <c s="72" t="str">
        <f>IF('S.D.PASTE SHEET'!P2118="","",'S.D.PASTE SHEET'!P2118)</f>
        <v/>
      </c>
      <c s="72" t="str">
        <f>IF('S.D.PASTE SHEET'!Q2118="","",'S.D.PASTE SHEET'!Q2118)</f>
        <v/>
      </c>
      <c s="72" t="str">
        <f>IF('S.D.PASTE SHEET'!R2118="","",'S.D.PASTE SHEET'!R2118)</f>
        <v/>
      </c>
      <c s="72" t="str">
        <f>IF('S.D.PASTE SHEET'!S2118="","",'S.D.PASTE SHEET'!S2118)</f>
        <v/>
      </c>
      <c s="72" t="str">
        <f>IF('S.D.PASTE SHEET'!T2118="","",'S.D.PASTE SHEET'!T2118)</f>
        <v/>
      </c>
      <c s="72" t="str">
        <f>IF('S.D.PASTE SHEET'!U2118="","",'S.D.PASTE SHEET'!U2118)</f>
        <v/>
      </c>
      <c s="72" t="str">
        <f>IF('S.D.PASTE SHEET'!V2118="","",'S.D.PASTE SHEET'!V2118)</f>
        <v/>
      </c>
      <c s="72" t="str">
        <f>IF('S.D.PASTE SHEET'!W2118="","",'S.D.PASTE SHEET'!W2118)</f>
        <v/>
      </c>
      <c s="72" t="str">
        <f>IF('S.D.PASTE SHEET'!X2118="","",'S.D.PASTE SHEET'!X2118)</f>
        <v/>
      </c>
      <c s="72" t="str">
        <f>IF('S.D.PASTE SHEET'!Y2118="","",'S.D.PASTE SHEET'!Y2118)</f>
        <v/>
      </c>
      <c s="72" t="str">
        <f>IF('S.D.PASTE SHEET'!Z2118="","",'S.D.PASTE SHEET'!Z2118)</f>
        <v/>
      </c>
      <c s="72" t="str">
        <f>IF('S.D.PASTE SHEET'!AA2118="","",'S.D.PASTE SHEET'!AA2118)</f>
        <v/>
      </c>
      <c s="72" t="str">
        <f>IF('S.D.PASTE SHEET'!AB2118="","",'S.D.PASTE SHEET'!AB2118)</f>
        <v/>
      </c>
      <c s="72" t="str">
        <f>IF('S.D.PASTE SHEET'!AC2118="","",'S.D.PASTE SHEET'!AC2118)</f>
        <v/>
      </c>
      <c s="72" t="str">
        <f>IF('S.D.PASTE SHEET'!AD2118="","",'S.D.PASTE SHEET'!AD2118)</f>
        <v/>
      </c>
      <c s="74"/>
      <c s="70" t="str">
        <f>IF(AK2118="","",IF(AK2118&gt;0,COUNT($AG$2:AG2118),""))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IF(BC2118="","",IF(BC2118&gt;0,COUNT($AY$2:AY2118),""))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19" spans="1:157" ht="15">
      <c r="A2119" s="72" t="str">
        <f>IF('S.D.PASTE SHEET'!A2119="","",'S.D.PASTE SHEET'!A2119)</f>
        <v/>
      </c>
      <c s="72" t="str">
        <f>IF('S.D.PASTE SHEET'!B2119="","",'S.D.PASTE SHEET'!B2119)</f>
        <v/>
      </c>
      <c s="72" t="str">
        <f>IF('S.D.PASTE SHEET'!C2119="","",'S.D.PASTE SHEET'!C2119)</f>
        <v/>
      </c>
      <c s="73" t="str">
        <f>IF('S.D.PASTE SHEET'!D2119="","",'S.D.PASTE SHEET'!D2119)</f>
        <v/>
      </c>
      <c s="72" t="str">
        <f>IF('S.D.PASTE SHEET'!E2119="","",UPPER('S.D.PASTE SHEET'!E2119))</f>
        <v/>
      </c>
      <c s="72" t="str">
        <f>IF('S.D.PASTE SHEET'!F2119="","",'S.D.PASTE SHEET'!F2119)</f>
        <v/>
      </c>
      <c s="72" t="str">
        <f>IF('S.D.PASTE SHEET'!G2119="","",UPPER('S.D.PASTE SHEET'!G2119))</f>
        <v/>
      </c>
      <c s="72" t="str">
        <f>IF('S.D.PASTE SHEET'!H2119="","",UPPER('S.D.PASTE SHEET'!H2119))</f>
        <v/>
      </c>
      <c s="72" t="str">
        <f>IF('S.D.PASTE SHEET'!I2119="","",'S.D.PASTE SHEET'!I2119)</f>
        <v/>
      </c>
      <c s="73" t="str">
        <f>IF('S.D.PASTE SHEET'!J2119="","",'S.D.PASTE SHEET'!J2119)</f>
        <v/>
      </c>
      <c s="72" t="str">
        <f>IF('S.D.PASTE SHEET'!K2119="","",'S.D.PASTE SHEET'!K2119)</f>
        <v/>
      </c>
      <c s="72" t="str">
        <f>IF('S.D.PASTE SHEET'!L2119="","",'S.D.PASTE SHEET'!L2119)</f>
        <v/>
      </c>
      <c s="72" t="str">
        <f>IF('S.D.PASTE SHEET'!M2119="","",'S.D.PASTE SHEET'!M2119)</f>
        <v/>
      </c>
      <c s="72" t="str">
        <f>IF('S.D.PASTE SHEET'!N2119="","",'S.D.PASTE SHEET'!N2119)</f>
        <v/>
      </c>
      <c s="72" t="str">
        <f>IF('S.D.PASTE SHEET'!O2119="","",'S.D.PASTE SHEET'!O2119)</f>
        <v/>
      </c>
      <c s="72" t="str">
        <f>IF('S.D.PASTE SHEET'!P2119="","",'S.D.PASTE SHEET'!P2119)</f>
        <v/>
      </c>
      <c s="72" t="str">
        <f>IF('S.D.PASTE SHEET'!Q2119="","",'S.D.PASTE SHEET'!Q2119)</f>
        <v/>
      </c>
      <c s="72" t="str">
        <f>IF('S.D.PASTE SHEET'!R2119="","",'S.D.PASTE SHEET'!R2119)</f>
        <v/>
      </c>
      <c s="72" t="str">
        <f>IF('S.D.PASTE SHEET'!S2119="","",'S.D.PASTE SHEET'!S2119)</f>
        <v/>
      </c>
      <c s="72" t="str">
        <f>IF('S.D.PASTE SHEET'!T2119="","",'S.D.PASTE SHEET'!T2119)</f>
        <v/>
      </c>
      <c s="72" t="str">
        <f>IF('S.D.PASTE SHEET'!U2119="","",'S.D.PASTE SHEET'!U2119)</f>
        <v/>
      </c>
      <c s="72" t="str">
        <f>IF('S.D.PASTE SHEET'!V2119="","",'S.D.PASTE SHEET'!V2119)</f>
        <v/>
      </c>
      <c s="72" t="str">
        <f>IF('S.D.PASTE SHEET'!W2119="","",'S.D.PASTE SHEET'!W2119)</f>
        <v/>
      </c>
      <c s="72" t="str">
        <f>IF('S.D.PASTE SHEET'!X2119="","",'S.D.PASTE SHEET'!X2119)</f>
        <v/>
      </c>
      <c s="72" t="str">
        <f>IF('S.D.PASTE SHEET'!Y2119="","",'S.D.PASTE SHEET'!Y2119)</f>
        <v/>
      </c>
      <c s="72" t="str">
        <f>IF('S.D.PASTE SHEET'!Z2119="","",'S.D.PASTE SHEET'!Z2119)</f>
        <v/>
      </c>
      <c s="72" t="str">
        <f>IF('S.D.PASTE SHEET'!AA2119="","",'S.D.PASTE SHEET'!AA2119)</f>
        <v/>
      </c>
      <c s="72" t="str">
        <f>IF('S.D.PASTE SHEET'!AB2119="","",'S.D.PASTE SHEET'!AB2119)</f>
        <v/>
      </c>
      <c s="72" t="str">
        <f>IF('S.D.PASTE SHEET'!AC2119="","",'S.D.PASTE SHEET'!AC2119)</f>
        <v/>
      </c>
      <c s="72" t="str">
        <f>IF('S.D.PASTE SHEET'!AD2119="","",'S.D.PASTE SHEET'!AD2119)</f>
        <v/>
      </c>
      <c s="74"/>
      <c s="70" t="str">
        <f>IF(AK2119="","",IF(AK2119&gt;0,COUNT($AG$2:AG2119),""))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IF(BC2119="","",IF(BC2119&gt;0,COUNT($AY$2:AY2119),""))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0" spans="1:157" ht="15">
      <c r="A2120" s="72" t="str">
        <f>IF('S.D.PASTE SHEET'!A2120="","",'S.D.PASTE SHEET'!A2120)</f>
        <v/>
      </c>
      <c s="72" t="str">
        <f>IF('S.D.PASTE SHEET'!B2120="","",'S.D.PASTE SHEET'!B2120)</f>
        <v/>
      </c>
      <c s="72" t="str">
        <f>IF('S.D.PASTE SHEET'!C2120="","",'S.D.PASTE SHEET'!C2120)</f>
        <v/>
      </c>
      <c s="73" t="str">
        <f>IF('S.D.PASTE SHEET'!D2120="","",'S.D.PASTE SHEET'!D2120)</f>
        <v/>
      </c>
      <c s="72" t="str">
        <f>IF('S.D.PASTE SHEET'!E2120="","",UPPER('S.D.PASTE SHEET'!E2120))</f>
        <v/>
      </c>
      <c s="72" t="str">
        <f>IF('S.D.PASTE SHEET'!F2120="","",'S.D.PASTE SHEET'!F2120)</f>
        <v/>
      </c>
      <c s="72" t="str">
        <f>IF('S.D.PASTE SHEET'!G2120="","",UPPER('S.D.PASTE SHEET'!G2120))</f>
        <v/>
      </c>
      <c s="72" t="str">
        <f>IF('S.D.PASTE SHEET'!H2120="","",UPPER('S.D.PASTE SHEET'!H2120))</f>
        <v/>
      </c>
      <c s="72" t="str">
        <f>IF('S.D.PASTE SHEET'!I2120="","",'S.D.PASTE SHEET'!I2120)</f>
        <v/>
      </c>
      <c s="73" t="str">
        <f>IF('S.D.PASTE SHEET'!J2120="","",'S.D.PASTE SHEET'!J2120)</f>
        <v/>
      </c>
      <c s="72" t="str">
        <f>IF('S.D.PASTE SHEET'!K2120="","",'S.D.PASTE SHEET'!K2120)</f>
        <v/>
      </c>
      <c s="72" t="str">
        <f>IF('S.D.PASTE SHEET'!L2120="","",'S.D.PASTE SHEET'!L2120)</f>
        <v/>
      </c>
      <c s="72" t="str">
        <f>IF('S.D.PASTE SHEET'!M2120="","",'S.D.PASTE SHEET'!M2120)</f>
        <v/>
      </c>
      <c s="72" t="str">
        <f>IF('S.D.PASTE SHEET'!N2120="","",'S.D.PASTE SHEET'!N2120)</f>
        <v/>
      </c>
      <c s="72" t="str">
        <f>IF('S.D.PASTE SHEET'!O2120="","",'S.D.PASTE SHEET'!O2120)</f>
        <v/>
      </c>
      <c s="72" t="str">
        <f>IF('S.D.PASTE SHEET'!P2120="","",'S.D.PASTE SHEET'!P2120)</f>
        <v/>
      </c>
      <c s="72" t="str">
        <f>IF('S.D.PASTE SHEET'!Q2120="","",'S.D.PASTE SHEET'!Q2120)</f>
        <v/>
      </c>
      <c s="72" t="str">
        <f>IF('S.D.PASTE SHEET'!R2120="","",'S.D.PASTE SHEET'!R2120)</f>
        <v/>
      </c>
      <c s="72" t="str">
        <f>IF('S.D.PASTE SHEET'!S2120="","",'S.D.PASTE SHEET'!S2120)</f>
        <v/>
      </c>
      <c s="72" t="str">
        <f>IF('S.D.PASTE SHEET'!T2120="","",'S.D.PASTE SHEET'!T2120)</f>
        <v/>
      </c>
      <c s="72" t="str">
        <f>IF('S.D.PASTE SHEET'!U2120="","",'S.D.PASTE SHEET'!U2120)</f>
        <v/>
      </c>
      <c s="72" t="str">
        <f>IF('S.D.PASTE SHEET'!V2120="","",'S.D.PASTE SHEET'!V2120)</f>
        <v/>
      </c>
      <c s="72" t="str">
        <f>IF('S.D.PASTE SHEET'!W2120="","",'S.D.PASTE SHEET'!W2120)</f>
        <v/>
      </c>
      <c s="72" t="str">
        <f>IF('S.D.PASTE SHEET'!X2120="","",'S.D.PASTE SHEET'!X2120)</f>
        <v/>
      </c>
      <c s="72" t="str">
        <f>IF('S.D.PASTE SHEET'!Y2120="","",'S.D.PASTE SHEET'!Y2120)</f>
        <v/>
      </c>
      <c s="72" t="str">
        <f>IF('S.D.PASTE SHEET'!Z2120="","",'S.D.PASTE SHEET'!Z2120)</f>
        <v/>
      </c>
      <c s="72" t="str">
        <f>IF('S.D.PASTE SHEET'!AA2120="","",'S.D.PASTE SHEET'!AA2120)</f>
        <v/>
      </c>
      <c s="72" t="str">
        <f>IF('S.D.PASTE SHEET'!AB2120="","",'S.D.PASTE SHEET'!AB2120)</f>
        <v/>
      </c>
      <c s="72" t="str">
        <f>IF('S.D.PASTE SHEET'!AC2120="","",'S.D.PASTE SHEET'!AC2120)</f>
        <v/>
      </c>
      <c s="72" t="str">
        <f>IF('S.D.PASTE SHEET'!AD2120="","",'S.D.PASTE SHEET'!AD2120)</f>
        <v/>
      </c>
      <c s="74"/>
      <c s="70" t="str">
        <f>IF(AK2120="","",IF(AK2120&gt;0,COUNT($AG$2:AG2120),""))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IF(BC2120="","",IF(BC2120&gt;0,COUNT($AY$2:AY2120),""))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1" spans="1:157" ht="15">
      <c r="A2121" s="72" t="str">
        <f>IF('S.D.PASTE SHEET'!A2121="","",'S.D.PASTE SHEET'!A2121)</f>
        <v/>
      </c>
      <c s="72" t="str">
        <f>IF('S.D.PASTE SHEET'!B2121="","",'S.D.PASTE SHEET'!B2121)</f>
        <v/>
      </c>
      <c s="72" t="str">
        <f>IF('S.D.PASTE SHEET'!C2121="","",'S.D.PASTE SHEET'!C2121)</f>
        <v/>
      </c>
      <c s="73" t="str">
        <f>IF('S.D.PASTE SHEET'!D2121="","",'S.D.PASTE SHEET'!D2121)</f>
        <v/>
      </c>
      <c s="72" t="str">
        <f>IF('S.D.PASTE SHEET'!E2121="","",UPPER('S.D.PASTE SHEET'!E2121))</f>
        <v/>
      </c>
      <c s="72" t="str">
        <f>IF('S.D.PASTE SHEET'!F2121="","",'S.D.PASTE SHEET'!F2121)</f>
        <v/>
      </c>
      <c s="72" t="str">
        <f>IF('S.D.PASTE SHEET'!G2121="","",UPPER('S.D.PASTE SHEET'!G2121))</f>
        <v/>
      </c>
      <c s="72" t="str">
        <f>IF('S.D.PASTE SHEET'!H2121="","",UPPER('S.D.PASTE SHEET'!H2121))</f>
        <v/>
      </c>
      <c s="72" t="str">
        <f>IF('S.D.PASTE SHEET'!I2121="","",'S.D.PASTE SHEET'!I2121)</f>
        <v/>
      </c>
      <c s="73" t="str">
        <f>IF('S.D.PASTE SHEET'!J2121="","",'S.D.PASTE SHEET'!J2121)</f>
        <v/>
      </c>
      <c s="72" t="str">
        <f>IF('S.D.PASTE SHEET'!K2121="","",'S.D.PASTE SHEET'!K2121)</f>
        <v/>
      </c>
      <c s="72" t="str">
        <f>IF('S.D.PASTE SHEET'!L2121="","",'S.D.PASTE SHEET'!L2121)</f>
        <v/>
      </c>
      <c s="72" t="str">
        <f>IF('S.D.PASTE SHEET'!M2121="","",'S.D.PASTE SHEET'!M2121)</f>
        <v/>
      </c>
      <c s="72" t="str">
        <f>IF('S.D.PASTE SHEET'!N2121="","",'S.D.PASTE SHEET'!N2121)</f>
        <v/>
      </c>
      <c s="72" t="str">
        <f>IF('S.D.PASTE SHEET'!O2121="","",'S.D.PASTE SHEET'!O2121)</f>
        <v/>
      </c>
      <c s="72" t="str">
        <f>IF('S.D.PASTE SHEET'!P2121="","",'S.D.PASTE SHEET'!P2121)</f>
        <v/>
      </c>
      <c s="72" t="str">
        <f>IF('S.D.PASTE SHEET'!Q2121="","",'S.D.PASTE SHEET'!Q2121)</f>
        <v/>
      </c>
      <c s="72" t="str">
        <f>IF('S.D.PASTE SHEET'!R2121="","",'S.D.PASTE SHEET'!R2121)</f>
        <v/>
      </c>
      <c s="72" t="str">
        <f>IF('S.D.PASTE SHEET'!S2121="","",'S.D.PASTE SHEET'!S2121)</f>
        <v/>
      </c>
      <c s="72" t="str">
        <f>IF('S.D.PASTE SHEET'!T2121="","",'S.D.PASTE SHEET'!T2121)</f>
        <v/>
      </c>
      <c s="72" t="str">
        <f>IF('S.D.PASTE SHEET'!U2121="","",'S.D.PASTE SHEET'!U2121)</f>
        <v/>
      </c>
      <c s="72" t="str">
        <f>IF('S.D.PASTE SHEET'!V2121="","",'S.D.PASTE SHEET'!V2121)</f>
        <v/>
      </c>
      <c s="72" t="str">
        <f>IF('S.D.PASTE SHEET'!W2121="","",'S.D.PASTE SHEET'!W2121)</f>
        <v/>
      </c>
      <c s="72" t="str">
        <f>IF('S.D.PASTE SHEET'!X2121="","",'S.D.PASTE SHEET'!X2121)</f>
        <v/>
      </c>
      <c s="72" t="str">
        <f>IF('S.D.PASTE SHEET'!Y2121="","",'S.D.PASTE SHEET'!Y2121)</f>
        <v/>
      </c>
      <c s="72" t="str">
        <f>IF('S.D.PASTE SHEET'!Z2121="","",'S.D.PASTE SHEET'!Z2121)</f>
        <v/>
      </c>
      <c s="72" t="str">
        <f>IF('S.D.PASTE SHEET'!AA2121="","",'S.D.PASTE SHEET'!AA2121)</f>
        <v/>
      </c>
      <c s="72" t="str">
        <f>IF('S.D.PASTE SHEET'!AB2121="","",'S.D.PASTE SHEET'!AB2121)</f>
        <v/>
      </c>
      <c s="72" t="str">
        <f>IF('S.D.PASTE SHEET'!AC2121="","",'S.D.PASTE SHEET'!AC2121)</f>
        <v/>
      </c>
      <c s="72" t="str">
        <f>IF('S.D.PASTE SHEET'!AD2121="","",'S.D.PASTE SHEET'!AD2121)</f>
        <v/>
      </c>
      <c s="74"/>
      <c s="70" t="str">
        <f>IF(AK2121="","",IF(AK2121&gt;0,COUNT($AG$2:AG2121),""))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IF(BC2121="","",IF(BC2121&gt;0,COUNT($AY$2:AY2121),""))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2" spans="1:157" ht="15">
      <c r="A2122" s="72" t="str">
        <f>IF('S.D.PASTE SHEET'!A2122="","",'S.D.PASTE SHEET'!A2122)</f>
        <v/>
      </c>
      <c s="72" t="str">
        <f>IF('S.D.PASTE SHEET'!B2122="","",'S.D.PASTE SHEET'!B2122)</f>
        <v/>
      </c>
      <c s="72" t="str">
        <f>IF('S.D.PASTE SHEET'!C2122="","",'S.D.PASTE SHEET'!C2122)</f>
        <v/>
      </c>
      <c s="73" t="str">
        <f>IF('S.D.PASTE SHEET'!D2122="","",'S.D.PASTE SHEET'!D2122)</f>
        <v/>
      </c>
      <c s="72" t="str">
        <f>IF('S.D.PASTE SHEET'!E2122="","",UPPER('S.D.PASTE SHEET'!E2122))</f>
        <v/>
      </c>
      <c s="72" t="str">
        <f>IF('S.D.PASTE SHEET'!F2122="","",'S.D.PASTE SHEET'!F2122)</f>
        <v/>
      </c>
      <c s="72" t="str">
        <f>IF('S.D.PASTE SHEET'!G2122="","",UPPER('S.D.PASTE SHEET'!G2122))</f>
        <v/>
      </c>
      <c s="72" t="str">
        <f>IF('S.D.PASTE SHEET'!H2122="","",UPPER('S.D.PASTE SHEET'!H2122))</f>
        <v/>
      </c>
      <c s="72" t="str">
        <f>IF('S.D.PASTE SHEET'!I2122="","",'S.D.PASTE SHEET'!I2122)</f>
        <v/>
      </c>
      <c s="73" t="str">
        <f>IF('S.D.PASTE SHEET'!J2122="","",'S.D.PASTE SHEET'!J2122)</f>
        <v/>
      </c>
      <c s="72" t="str">
        <f>IF('S.D.PASTE SHEET'!K2122="","",'S.D.PASTE SHEET'!K2122)</f>
        <v/>
      </c>
      <c s="72" t="str">
        <f>IF('S.D.PASTE SHEET'!L2122="","",'S.D.PASTE SHEET'!L2122)</f>
        <v/>
      </c>
      <c s="72" t="str">
        <f>IF('S.D.PASTE SHEET'!M2122="","",'S.D.PASTE SHEET'!M2122)</f>
        <v/>
      </c>
      <c s="72" t="str">
        <f>IF('S.D.PASTE SHEET'!N2122="","",'S.D.PASTE SHEET'!N2122)</f>
        <v/>
      </c>
      <c s="72" t="str">
        <f>IF('S.D.PASTE SHEET'!O2122="","",'S.D.PASTE SHEET'!O2122)</f>
        <v/>
      </c>
      <c s="72" t="str">
        <f>IF('S.D.PASTE SHEET'!P2122="","",'S.D.PASTE SHEET'!P2122)</f>
        <v/>
      </c>
      <c s="72" t="str">
        <f>IF('S.D.PASTE SHEET'!Q2122="","",'S.D.PASTE SHEET'!Q2122)</f>
        <v/>
      </c>
      <c s="72" t="str">
        <f>IF('S.D.PASTE SHEET'!R2122="","",'S.D.PASTE SHEET'!R2122)</f>
        <v/>
      </c>
      <c s="72" t="str">
        <f>IF('S.D.PASTE SHEET'!S2122="","",'S.D.PASTE SHEET'!S2122)</f>
        <v/>
      </c>
      <c s="72" t="str">
        <f>IF('S.D.PASTE SHEET'!T2122="","",'S.D.PASTE SHEET'!T2122)</f>
        <v/>
      </c>
      <c s="72" t="str">
        <f>IF('S.D.PASTE SHEET'!U2122="","",'S.D.PASTE SHEET'!U2122)</f>
        <v/>
      </c>
      <c s="72" t="str">
        <f>IF('S.D.PASTE SHEET'!V2122="","",'S.D.PASTE SHEET'!V2122)</f>
        <v/>
      </c>
      <c s="72" t="str">
        <f>IF('S.D.PASTE SHEET'!W2122="","",'S.D.PASTE SHEET'!W2122)</f>
        <v/>
      </c>
      <c s="72" t="str">
        <f>IF('S.D.PASTE SHEET'!X2122="","",'S.D.PASTE SHEET'!X2122)</f>
        <v/>
      </c>
      <c s="72" t="str">
        <f>IF('S.D.PASTE SHEET'!Y2122="","",'S.D.PASTE SHEET'!Y2122)</f>
        <v/>
      </c>
      <c s="72" t="str">
        <f>IF('S.D.PASTE SHEET'!Z2122="","",'S.D.PASTE SHEET'!Z2122)</f>
        <v/>
      </c>
      <c s="72" t="str">
        <f>IF('S.D.PASTE SHEET'!AA2122="","",'S.D.PASTE SHEET'!AA2122)</f>
        <v/>
      </c>
      <c s="72" t="str">
        <f>IF('S.D.PASTE SHEET'!AB2122="","",'S.D.PASTE SHEET'!AB2122)</f>
        <v/>
      </c>
      <c s="72" t="str">
        <f>IF('S.D.PASTE SHEET'!AC2122="","",'S.D.PASTE SHEET'!AC2122)</f>
        <v/>
      </c>
      <c s="72" t="str">
        <f>IF('S.D.PASTE SHEET'!AD2122="","",'S.D.PASTE SHEET'!AD2122)</f>
        <v/>
      </c>
      <c s="74"/>
      <c s="70" t="str">
        <f>IF(AK2122="","",IF(AK2122&gt;0,COUNT($AG$2:AG2122),""))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IF(BC2122="","",IF(BC2122&gt;0,COUNT($AY$2:AY2122),""))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3" spans="1:157" ht="15">
      <c r="A2123" s="72" t="str">
        <f>IF('S.D.PASTE SHEET'!A2123="","",'S.D.PASTE SHEET'!A2123)</f>
        <v/>
      </c>
      <c s="72" t="str">
        <f>IF('S.D.PASTE SHEET'!B2123="","",'S.D.PASTE SHEET'!B2123)</f>
        <v/>
      </c>
      <c s="72" t="str">
        <f>IF('S.D.PASTE SHEET'!C2123="","",'S.D.PASTE SHEET'!C2123)</f>
        <v/>
      </c>
      <c s="73" t="str">
        <f>IF('S.D.PASTE SHEET'!D2123="","",'S.D.PASTE SHEET'!D2123)</f>
        <v/>
      </c>
      <c s="72" t="str">
        <f>IF('S.D.PASTE SHEET'!E2123="","",UPPER('S.D.PASTE SHEET'!E2123))</f>
        <v/>
      </c>
      <c s="72" t="str">
        <f>IF('S.D.PASTE SHEET'!F2123="","",'S.D.PASTE SHEET'!F2123)</f>
        <v/>
      </c>
      <c s="72" t="str">
        <f>IF('S.D.PASTE SHEET'!G2123="","",UPPER('S.D.PASTE SHEET'!G2123))</f>
        <v/>
      </c>
      <c s="72" t="str">
        <f>IF('S.D.PASTE SHEET'!H2123="","",UPPER('S.D.PASTE SHEET'!H2123))</f>
        <v/>
      </c>
      <c s="72" t="str">
        <f>IF('S.D.PASTE SHEET'!I2123="","",'S.D.PASTE SHEET'!I2123)</f>
        <v/>
      </c>
      <c s="73" t="str">
        <f>IF('S.D.PASTE SHEET'!J2123="","",'S.D.PASTE SHEET'!J2123)</f>
        <v/>
      </c>
      <c s="72" t="str">
        <f>IF('S.D.PASTE SHEET'!K2123="","",'S.D.PASTE SHEET'!K2123)</f>
        <v/>
      </c>
      <c s="72" t="str">
        <f>IF('S.D.PASTE SHEET'!L2123="","",'S.D.PASTE SHEET'!L2123)</f>
        <v/>
      </c>
      <c s="72" t="str">
        <f>IF('S.D.PASTE SHEET'!M2123="","",'S.D.PASTE SHEET'!M2123)</f>
        <v/>
      </c>
      <c s="72" t="str">
        <f>IF('S.D.PASTE SHEET'!N2123="","",'S.D.PASTE SHEET'!N2123)</f>
        <v/>
      </c>
      <c s="72" t="str">
        <f>IF('S.D.PASTE SHEET'!O2123="","",'S.D.PASTE SHEET'!O2123)</f>
        <v/>
      </c>
      <c s="72" t="str">
        <f>IF('S.D.PASTE SHEET'!P2123="","",'S.D.PASTE SHEET'!P2123)</f>
        <v/>
      </c>
      <c s="72" t="str">
        <f>IF('S.D.PASTE SHEET'!Q2123="","",'S.D.PASTE SHEET'!Q2123)</f>
        <v/>
      </c>
      <c s="72" t="str">
        <f>IF('S.D.PASTE SHEET'!R2123="","",'S.D.PASTE SHEET'!R2123)</f>
        <v/>
      </c>
      <c s="72" t="str">
        <f>IF('S.D.PASTE SHEET'!S2123="","",'S.D.PASTE SHEET'!S2123)</f>
        <v/>
      </c>
      <c s="72" t="str">
        <f>IF('S.D.PASTE SHEET'!T2123="","",'S.D.PASTE SHEET'!T2123)</f>
        <v/>
      </c>
      <c s="72" t="str">
        <f>IF('S.D.PASTE SHEET'!U2123="","",'S.D.PASTE SHEET'!U2123)</f>
        <v/>
      </c>
      <c s="72" t="str">
        <f>IF('S.D.PASTE SHEET'!V2123="","",'S.D.PASTE SHEET'!V2123)</f>
        <v/>
      </c>
      <c s="72" t="str">
        <f>IF('S.D.PASTE SHEET'!W2123="","",'S.D.PASTE SHEET'!W2123)</f>
        <v/>
      </c>
      <c s="72" t="str">
        <f>IF('S.D.PASTE SHEET'!X2123="","",'S.D.PASTE SHEET'!X2123)</f>
        <v/>
      </c>
      <c s="72" t="str">
        <f>IF('S.D.PASTE SHEET'!Y2123="","",'S.D.PASTE SHEET'!Y2123)</f>
        <v/>
      </c>
      <c s="72" t="str">
        <f>IF('S.D.PASTE SHEET'!Z2123="","",'S.D.PASTE SHEET'!Z2123)</f>
        <v/>
      </c>
      <c s="72" t="str">
        <f>IF('S.D.PASTE SHEET'!AA2123="","",'S.D.PASTE SHEET'!AA2123)</f>
        <v/>
      </c>
      <c s="72" t="str">
        <f>IF('S.D.PASTE SHEET'!AB2123="","",'S.D.PASTE SHEET'!AB2123)</f>
        <v/>
      </c>
      <c s="72" t="str">
        <f>IF('S.D.PASTE SHEET'!AC2123="","",'S.D.PASTE SHEET'!AC2123)</f>
        <v/>
      </c>
      <c s="72" t="str">
        <f>IF('S.D.PASTE SHEET'!AD2123="","",'S.D.PASTE SHEET'!AD2123)</f>
        <v/>
      </c>
      <c s="74"/>
      <c s="70" t="str">
        <f>IF(AK2123="","",IF(AK2123&gt;0,COUNT($AG$2:AG2123),""))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IF(BC2123="","",IF(BC2123&gt;0,COUNT($AY$2:AY2123),""))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4" spans="1:157" ht="15">
      <c r="A2124" s="72" t="str">
        <f>IF('S.D.PASTE SHEET'!A2124="","",'S.D.PASTE SHEET'!A2124)</f>
        <v/>
      </c>
      <c s="72" t="str">
        <f>IF('S.D.PASTE SHEET'!B2124="","",'S.D.PASTE SHEET'!B2124)</f>
        <v/>
      </c>
      <c s="72" t="str">
        <f>IF('S.D.PASTE SHEET'!C2124="","",'S.D.PASTE SHEET'!C2124)</f>
        <v/>
      </c>
      <c s="73" t="str">
        <f>IF('S.D.PASTE SHEET'!D2124="","",'S.D.PASTE SHEET'!D2124)</f>
        <v/>
      </c>
      <c s="72" t="str">
        <f>IF('S.D.PASTE SHEET'!E2124="","",UPPER('S.D.PASTE SHEET'!E2124))</f>
        <v/>
      </c>
      <c s="72" t="str">
        <f>IF('S.D.PASTE SHEET'!F2124="","",'S.D.PASTE SHEET'!F2124)</f>
        <v/>
      </c>
      <c s="72" t="str">
        <f>IF('S.D.PASTE SHEET'!G2124="","",UPPER('S.D.PASTE SHEET'!G2124))</f>
        <v/>
      </c>
      <c s="72" t="str">
        <f>IF('S.D.PASTE SHEET'!H2124="","",UPPER('S.D.PASTE SHEET'!H2124))</f>
        <v/>
      </c>
      <c s="72" t="str">
        <f>IF('S.D.PASTE SHEET'!I2124="","",'S.D.PASTE SHEET'!I2124)</f>
        <v/>
      </c>
      <c s="73" t="str">
        <f>IF('S.D.PASTE SHEET'!J2124="","",'S.D.PASTE SHEET'!J2124)</f>
        <v/>
      </c>
      <c s="72" t="str">
        <f>IF('S.D.PASTE SHEET'!K2124="","",'S.D.PASTE SHEET'!K2124)</f>
        <v/>
      </c>
      <c s="72" t="str">
        <f>IF('S.D.PASTE SHEET'!L2124="","",'S.D.PASTE SHEET'!L2124)</f>
        <v/>
      </c>
      <c s="72" t="str">
        <f>IF('S.D.PASTE SHEET'!M2124="","",'S.D.PASTE SHEET'!M2124)</f>
        <v/>
      </c>
      <c s="72" t="str">
        <f>IF('S.D.PASTE SHEET'!N2124="","",'S.D.PASTE SHEET'!N2124)</f>
        <v/>
      </c>
      <c s="72" t="str">
        <f>IF('S.D.PASTE SHEET'!O2124="","",'S.D.PASTE SHEET'!O2124)</f>
        <v/>
      </c>
      <c s="72" t="str">
        <f>IF('S.D.PASTE SHEET'!P2124="","",'S.D.PASTE SHEET'!P2124)</f>
        <v/>
      </c>
      <c s="72" t="str">
        <f>IF('S.D.PASTE SHEET'!Q2124="","",'S.D.PASTE SHEET'!Q2124)</f>
        <v/>
      </c>
      <c s="72" t="str">
        <f>IF('S.D.PASTE SHEET'!R2124="","",'S.D.PASTE SHEET'!R2124)</f>
        <v/>
      </c>
      <c s="72" t="str">
        <f>IF('S.D.PASTE SHEET'!S2124="","",'S.D.PASTE SHEET'!S2124)</f>
        <v/>
      </c>
      <c s="72" t="str">
        <f>IF('S.D.PASTE SHEET'!T2124="","",'S.D.PASTE SHEET'!T2124)</f>
        <v/>
      </c>
      <c s="72" t="str">
        <f>IF('S.D.PASTE SHEET'!U2124="","",'S.D.PASTE SHEET'!U2124)</f>
        <v/>
      </c>
      <c s="72" t="str">
        <f>IF('S.D.PASTE SHEET'!V2124="","",'S.D.PASTE SHEET'!V2124)</f>
        <v/>
      </c>
      <c s="72" t="str">
        <f>IF('S.D.PASTE SHEET'!W2124="","",'S.D.PASTE SHEET'!W2124)</f>
        <v/>
      </c>
      <c s="72" t="str">
        <f>IF('S.D.PASTE SHEET'!X2124="","",'S.D.PASTE SHEET'!X2124)</f>
        <v/>
      </c>
      <c s="72" t="str">
        <f>IF('S.D.PASTE SHEET'!Y2124="","",'S.D.PASTE SHEET'!Y2124)</f>
        <v/>
      </c>
      <c s="72" t="str">
        <f>IF('S.D.PASTE SHEET'!Z2124="","",'S.D.PASTE SHEET'!Z2124)</f>
        <v/>
      </c>
      <c s="72" t="str">
        <f>IF('S.D.PASTE SHEET'!AA2124="","",'S.D.PASTE SHEET'!AA2124)</f>
        <v/>
      </c>
      <c s="72" t="str">
        <f>IF('S.D.PASTE SHEET'!AB2124="","",'S.D.PASTE SHEET'!AB2124)</f>
        <v/>
      </c>
      <c s="72" t="str">
        <f>IF('S.D.PASTE SHEET'!AC2124="","",'S.D.PASTE SHEET'!AC2124)</f>
        <v/>
      </c>
      <c s="72" t="str">
        <f>IF('S.D.PASTE SHEET'!AD2124="","",'S.D.PASTE SHEET'!AD2124)</f>
        <v/>
      </c>
      <c s="74"/>
      <c s="70" t="str">
        <f>IF(AK2124="","",IF(AK2124&gt;0,COUNT($AG$2:AG2124),""))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IF(BC2124="","",IF(BC2124&gt;0,COUNT($AY$2:AY2124),""))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5" spans="1:157" ht="15">
      <c r="A2125" s="72" t="str">
        <f>IF('S.D.PASTE SHEET'!A2125="","",'S.D.PASTE SHEET'!A2125)</f>
        <v/>
      </c>
      <c s="72" t="str">
        <f>IF('S.D.PASTE SHEET'!B2125="","",'S.D.PASTE SHEET'!B2125)</f>
        <v/>
      </c>
      <c s="72" t="str">
        <f>IF('S.D.PASTE SHEET'!C2125="","",'S.D.PASTE SHEET'!C2125)</f>
        <v/>
      </c>
      <c s="73" t="str">
        <f>IF('S.D.PASTE SHEET'!D2125="","",'S.D.PASTE SHEET'!D2125)</f>
        <v/>
      </c>
      <c s="72" t="str">
        <f>IF('S.D.PASTE SHEET'!E2125="","",UPPER('S.D.PASTE SHEET'!E2125))</f>
        <v/>
      </c>
      <c s="72" t="str">
        <f>IF('S.D.PASTE SHEET'!F2125="","",'S.D.PASTE SHEET'!F2125)</f>
        <v/>
      </c>
      <c s="72" t="str">
        <f>IF('S.D.PASTE SHEET'!G2125="","",UPPER('S.D.PASTE SHEET'!G2125))</f>
        <v/>
      </c>
      <c s="72" t="str">
        <f>IF('S.D.PASTE SHEET'!H2125="","",UPPER('S.D.PASTE SHEET'!H2125))</f>
        <v/>
      </c>
      <c s="72" t="str">
        <f>IF('S.D.PASTE SHEET'!I2125="","",'S.D.PASTE SHEET'!I2125)</f>
        <v/>
      </c>
      <c s="73" t="str">
        <f>IF('S.D.PASTE SHEET'!J2125="","",'S.D.PASTE SHEET'!J2125)</f>
        <v/>
      </c>
      <c s="72" t="str">
        <f>IF('S.D.PASTE SHEET'!K2125="","",'S.D.PASTE SHEET'!K2125)</f>
        <v/>
      </c>
      <c s="72" t="str">
        <f>IF('S.D.PASTE SHEET'!L2125="","",'S.D.PASTE SHEET'!L2125)</f>
        <v/>
      </c>
      <c s="72" t="str">
        <f>IF('S.D.PASTE SHEET'!M2125="","",'S.D.PASTE SHEET'!M2125)</f>
        <v/>
      </c>
      <c s="72" t="str">
        <f>IF('S.D.PASTE SHEET'!N2125="","",'S.D.PASTE SHEET'!N2125)</f>
        <v/>
      </c>
      <c s="72" t="str">
        <f>IF('S.D.PASTE SHEET'!O2125="","",'S.D.PASTE SHEET'!O2125)</f>
        <v/>
      </c>
      <c s="72" t="str">
        <f>IF('S.D.PASTE SHEET'!P2125="","",'S.D.PASTE SHEET'!P2125)</f>
        <v/>
      </c>
      <c s="72" t="str">
        <f>IF('S.D.PASTE SHEET'!Q2125="","",'S.D.PASTE SHEET'!Q2125)</f>
        <v/>
      </c>
      <c s="72" t="str">
        <f>IF('S.D.PASTE SHEET'!R2125="","",'S.D.PASTE SHEET'!R2125)</f>
        <v/>
      </c>
      <c s="72" t="str">
        <f>IF('S.D.PASTE SHEET'!S2125="","",'S.D.PASTE SHEET'!S2125)</f>
        <v/>
      </c>
      <c s="72" t="str">
        <f>IF('S.D.PASTE SHEET'!T2125="","",'S.D.PASTE SHEET'!T2125)</f>
        <v/>
      </c>
      <c s="72" t="str">
        <f>IF('S.D.PASTE SHEET'!U2125="","",'S.D.PASTE SHEET'!U2125)</f>
        <v/>
      </c>
      <c s="72" t="str">
        <f>IF('S.D.PASTE SHEET'!V2125="","",'S.D.PASTE SHEET'!V2125)</f>
        <v/>
      </c>
      <c s="72" t="str">
        <f>IF('S.D.PASTE SHEET'!W2125="","",'S.D.PASTE SHEET'!W2125)</f>
        <v/>
      </c>
      <c s="72" t="str">
        <f>IF('S.D.PASTE SHEET'!X2125="","",'S.D.PASTE SHEET'!X2125)</f>
        <v/>
      </c>
      <c s="72" t="str">
        <f>IF('S.D.PASTE SHEET'!Y2125="","",'S.D.PASTE SHEET'!Y2125)</f>
        <v/>
      </c>
      <c s="72" t="str">
        <f>IF('S.D.PASTE SHEET'!Z2125="","",'S.D.PASTE SHEET'!Z2125)</f>
        <v/>
      </c>
      <c s="72" t="str">
        <f>IF('S.D.PASTE SHEET'!AA2125="","",'S.D.PASTE SHEET'!AA2125)</f>
        <v/>
      </c>
      <c s="72" t="str">
        <f>IF('S.D.PASTE SHEET'!AB2125="","",'S.D.PASTE SHEET'!AB2125)</f>
        <v/>
      </c>
      <c s="72" t="str">
        <f>IF('S.D.PASTE SHEET'!AC2125="","",'S.D.PASTE SHEET'!AC2125)</f>
        <v/>
      </c>
      <c s="72" t="str">
        <f>IF('S.D.PASTE SHEET'!AD2125="","",'S.D.PASTE SHEET'!AD2125)</f>
        <v/>
      </c>
      <c s="74"/>
      <c s="70" t="str">
        <f>IF(AK2125="","",IF(AK2125&gt;0,COUNT($AG$2:AG2125),""))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IF(BC2125="","",IF(BC2125&gt;0,COUNT($AY$2:AY2125),""))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6" spans="1:157" ht="15">
      <c r="A2126" s="72" t="str">
        <f>IF('S.D.PASTE SHEET'!A2126="","",'S.D.PASTE SHEET'!A2126)</f>
        <v/>
      </c>
      <c s="72" t="str">
        <f>IF('S.D.PASTE SHEET'!B2126="","",'S.D.PASTE SHEET'!B2126)</f>
        <v/>
      </c>
      <c s="72" t="str">
        <f>IF('S.D.PASTE SHEET'!C2126="","",'S.D.PASTE SHEET'!C2126)</f>
        <v/>
      </c>
      <c s="73" t="str">
        <f>IF('S.D.PASTE SHEET'!D2126="","",'S.D.PASTE SHEET'!D2126)</f>
        <v/>
      </c>
      <c s="72" t="str">
        <f>IF('S.D.PASTE SHEET'!E2126="","",UPPER('S.D.PASTE SHEET'!E2126))</f>
        <v/>
      </c>
      <c s="72" t="str">
        <f>IF('S.D.PASTE SHEET'!F2126="","",'S.D.PASTE SHEET'!F2126)</f>
        <v/>
      </c>
      <c s="72" t="str">
        <f>IF('S.D.PASTE SHEET'!G2126="","",UPPER('S.D.PASTE SHEET'!G2126))</f>
        <v/>
      </c>
      <c s="72" t="str">
        <f>IF('S.D.PASTE SHEET'!H2126="","",UPPER('S.D.PASTE SHEET'!H2126))</f>
        <v/>
      </c>
      <c s="72" t="str">
        <f>IF('S.D.PASTE SHEET'!I2126="","",'S.D.PASTE SHEET'!I2126)</f>
        <v/>
      </c>
      <c s="73" t="str">
        <f>IF('S.D.PASTE SHEET'!J2126="","",'S.D.PASTE SHEET'!J2126)</f>
        <v/>
      </c>
      <c s="72" t="str">
        <f>IF('S.D.PASTE SHEET'!K2126="","",'S.D.PASTE SHEET'!K2126)</f>
        <v/>
      </c>
      <c s="72" t="str">
        <f>IF('S.D.PASTE SHEET'!L2126="","",'S.D.PASTE SHEET'!L2126)</f>
        <v/>
      </c>
      <c s="72" t="str">
        <f>IF('S.D.PASTE SHEET'!M2126="","",'S.D.PASTE SHEET'!M2126)</f>
        <v/>
      </c>
      <c s="72" t="str">
        <f>IF('S.D.PASTE SHEET'!N2126="","",'S.D.PASTE SHEET'!N2126)</f>
        <v/>
      </c>
      <c s="72" t="str">
        <f>IF('S.D.PASTE SHEET'!O2126="","",'S.D.PASTE SHEET'!O2126)</f>
        <v/>
      </c>
      <c s="72" t="str">
        <f>IF('S.D.PASTE SHEET'!P2126="","",'S.D.PASTE SHEET'!P2126)</f>
        <v/>
      </c>
      <c s="72" t="str">
        <f>IF('S.D.PASTE SHEET'!Q2126="","",'S.D.PASTE SHEET'!Q2126)</f>
        <v/>
      </c>
      <c s="72" t="str">
        <f>IF('S.D.PASTE SHEET'!R2126="","",'S.D.PASTE SHEET'!R2126)</f>
        <v/>
      </c>
      <c s="72" t="str">
        <f>IF('S.D.PASTE SHEET'!S2126="","",'S.D.PASTE SHEET'!S2126)</f>
        <v/>
      </c>
      <c s="72" t="str">
        <f>IF('S.D.PASTE SHEET'!T2126="","",'S.D.PASTE SHEET'!T2126)</f>
        <v/>
      </c>
      <c s="72" t="str">
        <f>IF('S.D.PASTE SHEET'!U2126="","",'S.D.PASTE SHEET'!U2126)</f>
        <v/>
      </c>
      <c s="72" t="str">
        <f>IF('S.D.PASTE SHEET'!V2126="","",'S.D.PASTE SHEET'!V2126)</f>
        <v/>
      </c>
      <c s="72" t="str">
        <f>IF('S.D.PASTE SHEET'!W2126="","",'S.D.PASTE SHEET'!W2126)</f>
        <v/>
      </c>
      <c s="72" t="str">
        <f>IF('S.D.PASTE SHEET'!X2126="","",'S.D.PASTE SHEET'!X2126)</f>
        <v/>
      </c>
      <c s="72" t="str">
        <f>IF('S.D.PASTE SHEET'!Y2126="","",'S.D.PASTE SHEET'!Y2126)</f>
        <v/>
      </c>
      <c s="72" t="str">
        <f>IF('S.D.PASTE SHEET'!Z2126="","",'S.D.PASTE SHEET'!Z2126)</f>
        <v/>
      </c>
      <c s="72" t="str">
        <f>IF('S.D.PASTE SHEET'!AA2126="","",'S.D.PASTE SHEET'!AA2126)</f>
        <v/>
      </c>
      <c s="72" t="str">
        <f>IF('S.D.PASTE SHEET'!AB2126="","",'S.D.PASTE SHEET'!AB2126)</f>
        <v/>
      </c>
      <c s="72" t="str">
        <f>IF('S.D.PASTE SHEET'!AC2126="","",'S.D.PASTE SHEET'!AC2126)</f>
        <v/>
      </c>
      <c s="72" t="str">
        <f>IF('S.D.PASTE SHEET'!AD2126="","",'S.D.PASTE SHEET'!AD2126)</f>
        <v/>
      </c>
      <c s="74"/>
      <c s="70" t="str">
        <f>IF(AK2126="","",IF(AK2126&gt;0,COUNT($AG$2:AG2126),""))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IF(BC2126="","",IF(BC2126&gt;0,COUNT($AY$2:AY2126),""))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7" spans="1:157" ht="15">
      <c r="A2127" s="72" t="str">
        <f>IF('S.D.PASTE SHEET'!A2127="","",'S.D.PASTE SHEET'!A2127)</f>
        <v/>
      </c>
      <c s="72" t="str">
        <f>IF('S.D.PASTE SHEET'!B2127="","",'S.D.PASTE SHEET'!B2127)</f>
        <v/>
      </c>
      <c s="72" t="str">
        <f>IF('S.D.PASTE SHEET'!C2127="","",'S.D.PASTE SHEET'!C2127)</f>
        <v/>
      </c>
      <c s="73" t="str">
        <f>IF('S.D.PASTE SHEET'!D2127="","",'S.D.PASTE SHEET'!D2127)</f>
        <v/>
      </c>
      <c s="72" t="str">
        <f>IF('S.D.PASTE SHEET'!E2127="","",UPPER('S.D.PASTE SHEET'!E2127))</f>
        <v/>
      </c>
      <c s="72" t="str">
        <f>IF('S.D.PASTE SHEET'!F2127="","",'S.D.PASTE SHEET'!F2127)</f>
        <v/>
      </c>
      <c s="72" t="str">
        <f>IF('S.D.PASTE SHEET'!G2127="","",UPPER('S.D.PASTE SHEET'!G2127))</f>
        <v/>
      </c>
      <c s="72" t="str">
        <f>IF('S.D.PASTE SHEET'!H2127="","",UPPER('S.D.PASTE SHEET'!H2127))</f>
        <v/>
      </c>
      <c s="72" t="str">
        <f>IF('S.D.PASTE SHEET'!I2127="","",'S.D.PASTE SHEET'!I2127)</f>
        <v/>
      </c>
      <c s="73" t="str">
        <f>IF('S.D.PASTE SHEET'!J2127="","",'S.D.PASTE SHEET'!J2127)</f>
        <v/>
      </c>
      <c s="72" t="str">
        <f>IF('S.D.PASTE SHEET'!K2127="","",'S.D.PASTE SHEET'!K2127)</f>
        <v/>
      </c>
      <c s="72" t="str">
        <f>IF('S.D.PASTE SHEET'!L2127="","",'S.D.PASTE SHEET'!L2127)</f>
        <v/>
      </c>
      <c s="72" t="str">
        <f>IF('S.D.PASTE SHEET'!M2127="","",'S.D.PASTE SHEET'!M2127)</f>
        <v/>
      </c>
      <c s="72" t="str">
        <f>IF('S.D.PASTE SHEET'!N2127="","",'S.D.PASTE SHEET'!N2127)</f>
        <v/>
      </c>
      <c s="72" t="str">
        <f>IF('S.D.PASTE SHEET'!O2127="","",'S.D.PASTE SHEET'!O2127)</f>
        <v/>
      </c>
      <c s="72" t="str">
        <f>IF('S.D.PASTE SHEET'!P2127="","",'S.D.PASTE SHEET'!P2127)</f>
        <v/>
      </c>
      <c s="72" t="str">
        <f>IF('S.D.PASTE SHEET'!Q2127="","",'S.D.PASTE SHEET'!Q2127)</f>
        <v/>
      </c>
      <c s="72" t="str">
        <f>IF('S.D.PASTE SHEET'!R2127="","",'S.D.PASTE SHEET'!R2127)</f>
        <v/>
      </c>
      <c s="72" t="str">
        <f>IF('S.D.PASTE SHEET'!S2127="","",'S.D.PASTE SHEET'!S2127)</f>
        <v/>
      </c>
      <c s="72" t="str">
        <f>IF('S.D.PASTE SHEET'!T2127="","",'S.D.PASTE SHEET'!T2127)</f>
        <v/>
      </c>
      <c s="72" t="str">
        <f>IF('S.D.PASTE SHEET'!U2127="","",'S.D.PASTE SHEET'!U2127)</f>
        <v/>
      </c>
      <c s="72" t="str">
        <f>IF('S.D.PASTE SHEET'!V2127="","",'S.D.PASTE SHEET'!V2127)</f>
        <v/>
      </c>
      <c s="72" t="str">
        <f>IF('S.D.PASTE SHEET'!W2127="","",'S.D.PASTE SHEET'!W2127)</f>
        <v/>
      </c>
      <c s="72" t="str">
        <f>IF('S.D.PASTE SHEET'!X2127="","",'S.D.PASTE SHEET'!X2127)</f>
        <v/>
      </c>
      <c s="72" t="str">
        <f>IF('S.D.PASTE SHEET'!Y2127="","",'S.D.PASTE SHEET'!Y2127)</f>
        <v/>
      </c>
      <c s="72" t="str">
        <f>IF('S.D.PASTE SHEET'!Z2127="","",'S.D.PASTE SHEET'!Z2127)</f>
        <v/>
      </c>
      <c s="72" t="str">
        <f>IF('S.D.PASTE SHEET'!AA2127="","",'S.D.PASTE SHEET'!AA2127)</f>
        <v/>
      </c>
      <c s="72" t="str">
        <f>IF('S.D.PASTE SHEET'!AB2127="","",'S.D.PASTE SHEET'!AB2127)</f>
        <v/>
      </c>
      <c s="72" t="str">
        <f>IF('S.D.PASTE SHEET'!AC2127="","",'S.D.PASTE SHEET'!AC2127)</f>
        <v/>
      </c>
      <c s="72" t="str">
        <f>IF('S.D.PASTE SHEET'!AD2127="","",'S.D.PASTE SHEET'!AD2127)</f>
        <v/>
      </c>
      <c s="74"/>
      <c s="70" t="str">
        <f>IF(AK2127="","",IF(AK2127&gt;0,COUNT($AG$2:AG2127),""))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IF(BC2127="","",IF(BC2127&gt;0,COUNT($AY$2:AY2127),""))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8" spans="1:157" ht="15">
      <c r="A2128" s="72" t="str">
        <f>IF('S.D.PASTE SHEET'!A2128="","",'S.D.PASTE SHEET'!A2128)</f>
        <v/>
      </c>
      <c s="72" t="str">
        <f>IF('S.D.PASTE SHEET'!B2128="","",'S.D.PASTE SHEET'!B2128)</f>
        <v/>
      </c>
      <c s="72" t="str">
        <f>IF('S.D.PASTE SHEET'!C2128="","",'S.D.PASTE SHEET'!C2128)</f>
        <v/>
      </c>
      <c s="73" t="str">
        <f>IF('S.D.PASTE SHEET'!D2128="","",'S.D.PASTE SHEET'!D2128)</f>
        <v/>
      </c>
      <c s="72" t="str">
        <f>IF('S.D.PASTE SHEET'!E2128="","",UPPER('S.D.PASTE SHEET'!E2128))</f>
        <v/>
      </c>
      <c s="72" t="str">
        <f>IF('S.D.PASTE SHEET'!F2128="","",'S.D.PASTE SHEET'!F2128)</f>
        <v/>
      </c>
      <c s="72" t="str">
        <f>IF('S.D.PASTE SHEET'!G2128="","",UPPER('S.D.PASTE SHEET'!G2128))</f>
        <v/>
      </c>
      <c s="72" t="str">
        <f>IF('S.D.PASTE SHEET'!H2128="","",UPPER('S.D.PASTE SHEET'!H2128))</f>
        <v/>
      </c>
      <c s="72" t="str">
        <f>IF('S.D.PASTE SHEET'!I2128="","",'S.D.PASTE SHEET'!I2128)</f>
        <v/>
      </c>
      <c s="73" t="str">
        <f>IF('S.D.PASTE SHEET'!J2128="","",'S.D.PASTE SHEET'!J2128)</f>
        <v/>
      </c>
      <c s="72" t="str">
        <f>IF('S.D.PASTE SHEET'!K2128="","",'S.D.PASTE SHEET'!K2128)</f>
        <v/>
      </c>
      <c s="72" t="str">
        <f>IF('S.D.PASTE SHEET'!L2128="","",'S.D.PASTE SHEET'!L2128)</f>
        <v/>
      </c>
      <c s="72" t="str">
        <f>IF('S.D.PASTE SHEET'!M2128="","",'S.D.PASTE SHEET'!M2128)</f>
        <v/>
      </c>
      <c s="72" t="str">
        <f>IF('S.D.PASTE SHEET'!N2128="","",'S.D.PASTE SHEET'!N2128)</f>
        <v/>
      </c>
      <c s="72" t="str">
        <f>IF('S.D.PASTE SHEET'!O2128="","",'S.D.PASTE SHEET'!O2128)</f>
        <v/>
      </c>
      <c s="72" t="str">
        <f>IF('S.D.PASTE SHEET'!P2128="","",'S.D.PASTE SHEET'!P2128)</f>
        <v/>
      </c>
      <c s="72" t="str">
        <f>IF('S.D.PASTE SHEET'!Q2128="","",'S.D.PASTE SHEET'!Q2128)</f>
        <v/>
      </c>
      <c s="72" t="str">
        <f>IF('S.D.PASTE SHEET'!R2128="","",'S.D.PASTE SHEET'!R2128)</f>
        <v/>
      </c>
      <c s="72" t="str">
        <f>IF('S.D.PASTE SHEET'!S2128="","",'S.D.PASTE SHEET'!S2128)</f>
        <v/>
      </c>
      <c s="72" t="str">
        <f>IF('S.D.PASTE SHEET'!T2128="","",'S.D.PASTE SHEET'!T2128)</f>
        <v/>
      </c>
      <c s="72" t="str">
        <f>IF('S.D.PASTE SHEET'!U2128="","",'S.D.PASTE SHEET'!U2128)</f>
        <v/>
      </c>
      <c s="72" t="str">
        <f>IF('S.D.PASTE SHEET'!V2128="","",'S.D.PASTE SHEET'!V2128)</f>
        <v/>
      </c>
      <c s="72" t="str">
        <f>IF('S.D.PASTE SHEET'!W2128="","",'S.D.PASTE SHEET'!W2128)</f>
        <v/>
      </c>
      <c s="72" t="str">
        <f>IF('S.D.PASTE SHEET'!X2128="","",'S.D.PASTE SHEET'!X2128)</f>
        <v/>
      </c>
      <c s="72" t="str">
        <f>IF('S.D.PASTE SHEET'!Y2128="","",'S.D.PASTE SHEET'!Y2128)</f>
        <v/>
      </c>
      <c s="72" t="str">
        <f>IF('S.D.PASTE SHEET'!Z2128="","",'S.D.PASTE SHEET'!Z2128)</f>
        <v/>
      </c>
      <c s="72" t="str">
        <f>IF('S.D.PASTE SHEET'!AA2128="","",'S.D.PASTE SHEET'!AA2128)</f>
        <v/>
      </c>
      <c s="72" t="str">
        <f>IF('S.D.PASTE SHEET'!AB2128="","",'S.D.PASTE SHEET'!AB2128)</f>
        <v/>
      </c>
      <c s="72" t="str">
        <f>IF('S.D.PASTE SHEET'!AC2128="","",'S.D.PASTE SHEET'!AC2128)</f>
        <v/>
      </c>
      <c s="72" t="str">
        <f>IF('S.D.PASTE SHEET'!AD2128="","",'S.D.PASTE SHEET'!AD2128)</f>
        <v/>
      </c>
      <c s="74"/>
      <c s="70" t="str">
        <f>IF(AK2128="","",IF(AK2128&gt;0,COUNT($AG$2:AG2128),""))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IF(BC2128="","",IF(BC2128&gt;0,COUNT($AY$2:AY2128),""))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29" spans="1:157" ht="15">
      <c r="A2129" s="72" t="str">
        <f>IF('S.D.PASTE SHEET'!A2129="","",'S.D.PASTE SHEET'!A2129)</f>
        <v/>
      </c>
      <c s="72" t="str">
        <f>IF('S.D.PASTE SHEET'!B2129="","",'S.D.PASTE SHEET'!B2129)</f>
        <v/>
      </c>
      <c s="72" t="str">
        <f>IF('S.D.PASTE SHEET'!C2129="","",'S.D.PASTE SHEET'!C2129)</f>
        <v/>
      </c>
      <c s="73" t="str">
        <f>IF('S.D.PASTE SHEET'!D2129="","",'S.D.PASTE SHEET'!D2129)</f>
        <v/>
      </c>
      <c s="72" t="str">
        <f>IF('S.D.PASTE SHEET'!E2129="","",UPPER('S.D.PASTE SHEET'!E2129))</f>
        <v/>
      </c>
      <c s="72" t="str">
        <f>IF('S.D.PASTE SHEET'!F2129="","",'S.D.PASTE SHEET'!F2129)</f>
        <v/>
      </c>
      <c s="72" t="str">
        <f>IF('S.D.PASTE SHEET'!G2129="","",UPPER('S.D.PASTE SHEET'!G2129))</f>
        <v/>
      </c>
      <c s="72" t="str">
        <f>IF('S.D.PASTE SHEET'!H2129="","",UPPER('S.D.PASTE SHEET'!H2129))</f>
        <v/>
      </c>
      <c s="72" t="str">
        <f>IF('S.D.PASTE SHEET'!I2129="","",'S.D.PASTE SHEET'!I2129)</f>
        <v/>
      </c>
      <c s="73" t="str">
        <f>IF('S.D.PASTE SHEET'!J2129="","",'S.D.PASTE SHEET'!J2129)</f>
        <v/>
      </c>
      <c s="72" t="str">
        <f>IF('S.D.PASTE SHEET'!K2129="","",'S.D.PASTE SHEET'!K2129)</f>
        <v/>
      </c>
      <c s="72" t="str">
        <f>IF('S.D.PASTE SHEET'!L2129="","",'S.D.PASTE SHEET'!L2129)</f>
        <v/>
      </c>
      <c s="72" t="str">
        <f>IF('S.D.PASTE SHEET'!M2129="","",'S.D.PASTE SHEET'!M2129)</f>
        <v/>
      </c>
      <c s="72" t="str">
        <f>IF('S.D.PASTE SHEET'!N2129="","",'S.D.PASTE SHEET'!N2129)</f>
        <v/>
      </c>
      <c s="72" t="str">
        <f>IF('S.D.PASTE SHEET'!O2129="","",'S.D.PASTE SHEET'!O2129)</f>
        <v/>
      </c>
      <c s="72" t="str">
        <f>IF('S.D.PASTE SHEET'!P2129="","",'S.D.PASTE SHEET'!P2129)</f>
        <v/>
      </c>
      <c s="72" t="str">
        <f>IF('S.D.PASTE SHEET'!Q2129="","",'S.D.PASTE SHEET'!Q2129)</f>
        <v/>
      </c>
      <c s="72" t="str">
        <f>IF('S.D.PASTE SHEET'!R2129="","",'S.D.PASTE SHEET'!R2129)</f>
        <v/>
      </c>
      <c s="72" t="str">
        <f>IF('S.D.PASTE SHEET'!S2129="","",'S.D.PASTE SHEET'!S2129)</f>
        <v/>
      </c>
      <c s="72" t="str">
        <f>IF('S.D.PASTE SHEET'!T2129="","",'S.D.PASTE SHEET'!T2129)</f>
        <v/>
      </c>
      <c s="72" t="str">
        <f>IF('S.D.PASTE SHEET'!U2129="","",'S.D.PASTE SHEET'!U2129)</f>
        <v/>
      </c>
      <c s="72" t="str">
        <f>IF('S.D.PASTE SHEET'!V2129="","",'S.D.PASTE SHEET'!V2129)</f>
        <v/>
      </c>
      <c s="72" t="str">
        <f>IF('S.D.PASTE SHEET'!W2129="","",'S.D.PASTE SHEET'!W2129)</f>
        <v/>
      </c>
      <c s="72" t="str">
        <f>IF('S.D.PASTE SHEET'!X2129="","",'S.D.PASTE SHEET'!X2129)</f>
        <v/>
      </c>
      <c s="72" t="str">
        <f>IF('S.D.PASTE SHEET'!Y2129="","",'S.D.PASTE SHEET'!Y2129)</f>
        <v/>
      </c>
      <c s="72" t="str">
        <f>IF('S.D.PASTE SHEET'!Z2129="","",'S.D.PASTE SHEET'!Z2129)</f>
        <v/>
      </c>
      <c s="72" t="str">
        <f>IF('S.D.PASTE SHEET'!AA2129="","",'S.D.PASTE SHEET'!AA2129)</f>
        <v/>
      </c>
      <c s="72" t="str">
        <f>IF('S.D.PASTE SHEET'!AB2129="","",'S.D.PASTE SHEET'!AB2129)</f>
        <v/>
      </c>
      <c s="72" t="str">
        <f>IF('S.D.PASTE SHEET'!AC2129="","",'S.D.PASTE SHEET'!AC2129)</f>
        <v/>
      </c>
      <c s="72" t="str">
        <f>IF('S.D.PASTE SHEET'!AD2129="","",'S.D.PASTE SHEET'!AD2129)</f>
        <v/>
      </c>
      <c s="74"/>
      <c s="70" t="str">
        <f>IF(AK2129="","",IF(AK2129&gt;0,COUNT($AG$2:AG2129),""))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IF(BC2129="","",IF(BC2129&gt;0,COUNT($AY$2:AY2129),""))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0" spans="1:157" ht="15">
      <c r="A2130" s="72" t="str">
        <f>IF('S.D.PASTE SHEET'!A2130="","",'S.D.PASTE SHEET'!A2130)</f>
        <v/>
      </c>
      <c s="72" t="str">
        <f>IF('S.D.PASTE SHEET'!B2130="","",'S.D.PASTE SHEET'!B2130)</f>
        <v/>
      </c>
      <c s="72" t="str">
        <f>IF('S.D.PASTE SHEET'!C2130="","",'S.D.PASTE SHEET'!C2130)</f>
        <v/>
      </c>
      <c s="73" t="str">
        <f>IF('S.D.PASTE SHEET'!D2130="","",'S.D.PASTE SHEET'!D2130)</f>
        <v/>
      </c>
      <c s="72" t="str">
        <f>IF('S.D.PASTE SHEET'!E2130="","",UPPER('S.D.PASTE SHEET'!E2130))</f>
        <v/>
      </c>
      <c s="72" t="str">
        <f>IF('S.D.PASTE SHEET'!F2130="","",'S.D.PASTE SHEET'!F2130)</f>
        <v/>
      </c>
      <c s="72" t="str">
        <f>IF('S.D.PASTE SHEET'!G2130="","",UPPER('S.D.PASTE SHEET'!G2130))</f>
        <v/>
      </c>
      <c s="72" t="str">
        <f>IF('S.D.PASTE SHEET'!H2130="","",UPPER('S.D.PASTE SHEET'!H2130))</f>
        <v/>
      </c>
      <c s="72" t="str">
        <f>IF('S.D.PASTE SHEET'!I2130="","",'S.D.PASTE SHEET'!I2130)</f>
        <v/>
      </c>
      <c s="73" t="str">
        <f>IF('S.D.PASTE SHEET'!J2130="","",'S.D.PASTE SHEET'!J2130)</f>
        <v/>
      </c>
      <c s="72" t="str">
        <f>IF('S.D.PASTE SHEET'!K2130="","",'S.D.PASTE SHEET'!K2130)</f>
        <v/>
      </c>
      <c s="72" t="str">
        <f>IF('S.D.PASTE SHEET'!L2130="","",'S.D.PASTE SHEET'!L2130)</f>
        <v/>
      </c>
      <c s="72" t="str">
        <f>IF('S.D.PASTE SHEET'!M2130="","",'S.D.PASTE SHEET'!M2130)</f>
        <v/>
      </c>
      <c s="72" t="str">
        <f>IF('S.D.PASTE SHEET'!N2130="","",'S.D.PASTE SHEET'!N2130)</f>
        <v/>
      </c>
      <c s="72" t="str">
        <f>IF('S.D.PASTE SHEET'!O2130="","",'S.D.PASTE SHEET'!O2130)</f>
        <v/>
      </c>
      <c s="72" t="str">
        <f>IF('S.D.PASTE SHEET'!P2130="","",'S.D.PASTE SHEET'!P2130)</f>
        <v/>
      </c>
      <c s="72" t="str">
        <f>IF('S.D.PASTE SHEET'!Q2130="","",'S.D.PASTE SHEET'!Q2130)</f>
        <v/>
      </c>
      <c s="72" t="str">
        <f>IF('S.D.PASTE SHEET'!R2130="","",'S.D.PASTE SHEET'!R2130)</f>
        <v/>
      </c>
      <c s="72" t="str">
        <f>IF('S.D.PASTE SHEET'!S2130="","",'S.D.PASTE SHEET'!S2130)</f>
        <v/>
      </c>
      <c s="72" t="str">
        <f>IF('S.D.PASTE SHEET'!T2130="","",'S.D.PASTE SHEET'!T2130)</f>
        <v/>
      </c>
      <c s="72" t="str">
        <f>IF('S.D.PASTE SHEET'!U2130="","",'S.D.PASTE SHEET'!U2130)</f>
        <v/>
      </c>
      <c s="72" t="str">
        <f>IF('S.D.PASTE SHEET'!V2130="","",'S.D.PASTE SHEET'!V2130)</f>
        <v/>
      </c>
      <c s="72" t="str">
        <f>IF('S.D.PASTE SHEET'!W2130="","",'S.D.PASTE SHEET'!W2130)</f>
        <v/>
      </c>
      <c s="72" t="str">
        <f>IF('S.D.PASTE SHEET'!X2130="","",'S.D.PASTE SHEET'!X2130)</f>
        <v/>
      </c>
      <c s="72" t="str">
        <f>IF('S.D.PASTE SHEET'!Y2130="","",'S.D.PASTE SHEET'!Y2130)</f>
        <v/>
      </c>
      <c s="72" t="str">
        <f>IF('S.D.PASTE SHEET'!Z2130="","",'S.D.PASTE SHEET'!Z2130)</f>
        <v/>
      </c>
      <c s="72" t="str">
        <f>IF('S.D.PASTE SHEET'!AA2130="","",'S.D.PASTE SHEET'!AA2130)</f>
        <v/>
      </c>
      <c s="72" t="str">
        <f>IF('S.D.PASTE SHEET'!AB2130="","",'S.D.PASTE SHEET'!AB2130)</f>
        <v/>
      </c>
      <c s="72" t="str">
        <f>IF('S.D.PASTE SHEET'!AC2130="","",'S.D.PASTE SHEET'!AC2130)</f>
        <v/>
      </c>
      <c s="72" t="str">
        <f>IF('S.D.PASTE SHEET'!AD2130="","",'S.D.PASTE SHEET'!AD2130)</f>
        <v/>
      </c>
      <c s="74"/>
      <c s="70" t="str">
        <f>IF(AK2130="","",IF(AK2130&gt;0,COUNT($AG$2:AG2130),""))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IF(BC2130="","",IF(BC2130&gt;0,COUNT($AY$2:AY2130),""))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1" spans="1:157" ht="15">
      <c r="A2131" s="72" t="str">
        <f>IF('S.D.PASTE SHEET'!A2131="","",'S.D.PASTE SHEET'!A2131)</f>
        <v/>
      </c>
      <c s="72" t="str">
        <f>IF('S.D.PASTE SHEET'!B2131="","",'S.D.PASTE SHEET'!B2131)</f>
        <v/>
      </c>
      <c s="72" t="str">
        <f>IF('S.D.PASTE SHEET'!C2131="","",'S.D.PASTE SHEET'!C2131)</f>
        <v/>
      </c>
      <c s="73" t="str">
        <f>IF('S.D.PASTE SHEET'!D2131="","",'S.D.PASTE SHEET'!D2131)</f>
        <v/>
      </c>
      <c s="72" t="str">
        <f>IF('S.D.PASTE SHEET'!E2131="","",UPPER('S.D.PASTE SHEET'!E2131))</f>
        <v/>
      </c>
      <c s="72" t="str">
        <f>IF('S.D.PASTE SHEET'!F2131="","",'S.D.PASTE SHEET'!F2131)</f>
        <v/>
      </c>
      <c s="72" t="str">
        <f>IF('S.D.PASTE SHEET'!G2131="","",UPPER('S.D.PASTE SHEET'!G2131))</f>
        <v/>
      </c>
      <c s="72" t="str">
        <f>IF('S.D.PASTE SHEET'!H2131="","",UPPER('S.D.PASTE SHEET'!H2131))</f>
        <v/>
      </c>
      <c s="72" t="str">
        <f>IF('S.D.PASTE SHEET'!I2131="","",'S.D.PASTE SHEET'!I2131)</f>
        <v/>
      </c>
      <c s="73" t="str">
        <f>IF('S.D.PASTE SHEET'!J2131="","",'S.D.PASTE SHEET'!J2131)</f>
        <v/>
      </c>
      <c s="72" t="str">
        <f>IF('S.D.PASTE SHEET'!K2131="","",'S.D.PASTE SHEET'!K2131)</f>
        <v/>
      </c>
      <c s="72" t="str">
        <f>IF('S.D.PASTE SHEET'!L2131="","",'S.D.PASTE SHEET'!L2131)</f>
        <v/>
      </c>
      <c s="72" t="str">
        <f>IF('S.D.PASTE SHEET'!M2131="","",'S.D.PASTE SHEET'!M2131)</f>
        <v/>
      </c>
      <c s="72" t="str">
        <f>IF('S.D.PASTE SHEET'!N2131="","",'S.D.PASTE SHEET'!N2131)</f>
        <v/>
      </c>
      <c s="72" t="str">
        <f>IF('S.D.PASTE SHEET'!O2131="","",'S.D.PASTE SHEET'!O2131)</f>
        <v/>
      </c>
      <c s="72" t="str">
        <f>IF('S.D.PASTE SHEET'!P2131="","",'S.D.PASTE SHEET'!P2131)</f>
        <v/>
      </c>
      <c s="72" t="str">
        <f>IF('S.D.PASTE SHEET'!Q2131="","",'S.D.PASTE SHEET'!Q2131)</f>
        <v/>
      </c>
      <c s="72" t="str">
        <f>IF('S.D.PASTE SHEET'!R2131="","",'S.D.PASTE SHEET'!R2131)</f>
        <v/>
      </c>
      <c s="72" t="str">
        <f>IF('S.D.PASTE SHEET'!S2131="","",'S.D.PASTE SHEET'!S2131)</f>
        <v/>
      </c>
      <c s="72" t="str">
        <f>IF('S.D.PASTE SHEET'!T2131="","",'S.D.PASTE SHEET'!T2131)</f>
        <v/>
      </c>
      <c s="72" t="str">
        <f>IF('S.D.PASTE SHEET'!U2131="","",'S.D.PASTE SHEET'!U2131)</f>
        <v/>
      </c>
      <c s="72" t="str">
        <f>IF('S.D.PASTE SHEET'!V2131="","",'S.D.PASTE SHEET'!V2131)</f>
        <v/>
      </c>
      <c s="72" t="str">
        <f>IF('S.D.PASTE SHEET'!W2131="","",'S.D.PASTE SHEET'!W2131)</f>
        <v/>
      </c>
      <c s="72" t="str">
        <f>IF('S.D.PASTE SHEET'!X2131="","",'S.D.PASTE SHEET'!X2131)</f>
        <v/>
      </c>
      <c s="72" t="str">
        <f>IF('S.D.PASTE SHEET'!Y2131="","",'S.D.PASTE SHEET'!Y2131)</f>
        <v/>
      </c>
      <c s="72" t="str">
        <f>IF('S.D.PASTE SHEET'!Z2131="","",'S.D.PASTE SHEET'!Z2131)</f>
        <v/>
      </c>
      <c s="72" t="str">
        <f>IF('S.D.PASTE SHEET'!AA2131="","",'S.D.PASTE SHEET'!AA2131)</f>
        <v/>
      </c>
      <c s="72" t="str">
        <f>IF('S.D.PASTE SHEET'!AB2131="","",'S.D.PASTE SHEET'!AB2131)</f>
        <v/>
      </c>
      <c s="72" t="str">
        <f>IF('S.D.PASTE SHEET'!AC2131="","",'S.D.PASTE SHEET'!AC2131)</f>
        <v/>
      </c>
      <c s="72" t="str">
        <f>IF('S.D.PASTE SHEET'!AD2131="","",'S.D.PASTE SHEET'!AD2131)</f>
        <v/>
      </c>
      <c s="74"/>
      <c s="70" t="str">
        <f>IF(AK2131="","",IF(AK2131&gt;0,COUNT($AG$2:AG2131),""))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IF(BC2131="","",IF(BC2131&gt;0,COUNT($AY$2:AY2131),""))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2" spans="1:157" ht="15">
      <c r="A2132" s="72" t="str">
        <f>IF('S.D.PASTE SHEET'!A2132="","",'S.D.PASTE SHEET'!A2132)</f>
        <v/>
      </c>
      <c s="72" t="str">
        <f>IF('S.D.PASTE SHEET'!B2132="","",'S.D.PASTE SHEET'!B2132)</f>
        <v/>
      </c>
      <c s="72" t="str">
        <f>IF('S.D.PASTE SHEET'!C2132="","",'S.D.PASTE SHEET'!C2132)</f>
        <v/>
      </c>
      <c s="73" t="str">
        <f>IF('S.D.PASTE SHEET'!D2132="","",'S.D.PASTE SHEET'!D2132)</f>
        <v/>
      </c>
      <c s="72" t="str">
        <f>IF('S.D.PASTE SHEET'!E2132="","",UPPER('S.D.PASTE SHEET'!E2132))</f>
        <v/>
      </c>
      <c s="72" t="str">
        <f>IF('S.D.PASTE SHEET'!F2132="","",'S.D.PASTE SHEET'!F2132)</f>
        <v/>
      </c>
      <c s="72" t="str">
        <f>IF('S.D.PASTE SHEET'!G2132="","",UPPER('S.D.PASTE SHEET'!G2132))</f>
        <v/>
      </c>
      <c s="72" t="str">
        <f>IF('S.D.PASTE SHEET'!H2132="","",UPPER('S.D.PASTE SHEET'!H2132))</f>
        <v/>
      </c>
      <c s="72" t="str">
        <f>IF('S.D.PASTE SHEET'!I2132="","",'S.D.PASTE SHEET'!I2132)</f>
        <v/>
      </c>
      <c s="73" t="str">
        <f>IF('S.D.PASTE SHEET'!J2132="","",'S.D.PASTE SHEET'!J2132)</f>
        <v/>
      </c>
      <c s="72" t="str">
        <f>IF('S.D.PASTE SHEET'!K2132="","",'S.D.PASTE SHEET'!K2132)</f>
        <v/>
      </c>
      <c s="72" t="str">
        <f>IF('S.D.PASTE SHEET'!L2132="","",'S.D.PASTE SHEET'!L2132)</f>
        <v/>
      </c>
      <c s="72" t="str">
        <f>IF('S.D.PASTE SHEET'!M2132="","",'S.D.PASTE SHEET'!M2132)</f>
        <v/>
      </c>
      <c s="72" t="str">
        <f>IF('S.D.PASTE SHEET'!N2132="","",'S.D.PASTE SHEET'!N2132)</f>
        <v/>
      </c>
      <c s="72" t="str">
        <f>IF('S.D.PASTE SHEET'!O2132="","",'S.D.PASTE SHEET'!O2132)</f>
        <v/>
      </c>
      <c s="72" t="str">
        <f>IF('S.D.PASTE SHEET'!P2132="","",'S.D.PASTE SHEET'!P2132)</f>
        <v/>
      </c>
      <c s="72" t="str">
        <f>IF('S.D.PASTE SHEET'!Q2132="","",'S.D.PASTE SHEET'!Q2132)</f>
        <v/>
      </c>
      <c s="72" t="str">
        <f>IF('S.D.PASTE SHEET'!R2132="","",'S.D.PASTE SHEET'!R2132)</f>
        <v/>
      </c>
      <c s="72" t="str">
        <f>IF('S.D.PASTE SHEET'!S2132="","",'S.D.PASTE SHEET'!S2132)</f>
        <v/>
      </c>
      <c s="72" t="str">
        <f>IF('S.D.PASTE SHEET'!T2132="","",'S.D.PASTE SHEET'!T2132)</f>
        <v/>
      </c>
      <c s="72" t="str">
        <f>IF('S.D.PASTE SHEET'!U2132="","",'S.D.PASTE SHEET'!U2132)</f>
        <v/>
      </c>
      <c s="72" t="str">
        <f>IF('S.D.PASTE SHEET'!V2132="","",'S.D.PASTE SHEET'!V2132)</f>
        <v/>
      </c>
      <c s="72" t="str">
        <f>IF('S.D.PASTE SHEET'!W2132="","",'S.D.PASTE SHEET'!W2132)</f>
        <v/>
      </c>
      <c s="72" t="str">
        <f>IF('S.D.PASTE SHEET'!X2132="","",'S.D.PASTE SHEET'!X2132)</f>
        <v/>
      </c>
      <c s="72" t="str">
        <f>IF('S.D.PASTE SHEET'!Y2132="","",'S.D.PASTE SHEET'!Y2132)</f>
        <v/>
      </c>
      <c s="72" t="str">
        <f>IF('S.D.PASTE SHEET'!Z2132="","",'S.D.PASTE SHEET'!Z2132)</f>
        <v/>
      </c>
      <c s="72" t="str">
        <f>IF('S.D.PASTE SHEET'!AA2132="","",'S.D.PASTE SHEET'!AA2132)</f>
        <v/>
      </c>
      <c s="72" t="str">
        <f>IF('S.D.PASTE SHEET'!AB2132="","",'S.D.PASTE SHEET'!AB2132)</f>
        <v/>
      </c>
      <c s="72" t="str">
        <f>IF('S.D.PASTE SHEET'!AC2132="","",'S.D.PASTE SHEET'!AC2132)</f>
        <v/>
      </c>
      <c s="72" t="str">
        <f>IF('S.D.PASTE SHEET'!AD2132="","",'S.D.PASTE SHEET'!AD2132)</f>
        <v/>
      </c>
      <c s="74"/>
      <c s="70" t="str">
        <f>IF(AK2132="","",IF(AK2132&gt;0,COUNT($AG$2:AG2132),""))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IF(BC2132="","",IF(BC2132&gt;0,COUNT($AY$2:AY2132),""))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3" spans="1:157" ht="15">
      <c r="A2133" s="72" t="str">
        <f>IF('S.D.PASTE SHEET'!A2133="","",'S.D.PASTE SHEET'!A2133)</f>
        <v/>
      </c>
      <c s="72" t="str">
        <f>IF('S.D.PASTE SHEET'!B2133="","",'S.D.PASTE SHEET'!B2133)</f>
        <v/>
      </c>
      <c s="72" t="str">
        <f>IF('S.D.PASTE SHEET'!C2133="","",'S.D.PASTE SHEET'!C2133)</f>
        <v/>
      </c>
      <c s="73" t="str">
        <f>IF('S.D.PASTE SHEET'!D2133="","",'S.D.PASTE SHEET'!D2133)</f>
        <v/>
      </c>
      <c s="72" t="str">
        <f>IF('S.D.PASTE SHEET'!E2133="","",UPPER('S.D.PASTE SHEET'!E2133))</f>
        <v/>
      </c>
      <c s="72" t="str">
        <f>IF('S.D.PASTE SHEET'!F2133="","",'S.D.PASTE SHEET'!F2133)</f>
        <v/>
      </c>
      <c s="72" t="str">
        <f>IF('S.D.PASTE SHEET'!G2133="","",UPPER('S.D.PASTE SHEET'!G2133))</f>
        <v/>
      </c>
      <c s="72" t="str">
        <f>IF('S.D.PASTE SHEET'!H2133="","",UPPER('S.D.PASTE SHEET'!H2133))</f>
        <v/>
      </c>
      <c s="72" t="str">
        <f>IF('S.D.PASTE SHEET'!I2133="","",'S.D.PASTE SHEET'!I2133)</f>
        <v/>
      </c>
      <c s="73" t="str">
        <f>IF('S.D.PASTE SHEET'!J2133="","",'S.D.PASTE SHEET'!J2133)</f>
        <v/>
      </c>
      <c s="72" t="str">
        <f>IF('S.D.PASTE SHEET'!K2133="","",'S.D.PASTE SHEET'!K2133)</f>
        <v/>
      </c>
      <c s="72" t="str">
        <f>IF('S.D.PASTE SHEET'!L2133="","",'S.D.PASTE SHEET'!L2133)</f>
        <v/>
      </c>
      <c s="72" t="str">
        <f>IF('S.D.PASTE SHEET'!M2133="","",'S.D.PASTE SHEET'!M2133)</f>
        <v/>
      </c>
      <c s="72" t="str">
        <f>IF('S.D.PASTE SHEET'!N2133="","",'S.D.PASTE SHEET'!N2133)</f>
        <v/>
      </c>
      <c s="72" t="str">
        <f>IF('S.D.PASTE SHEET'!O2133="","",'S.D.PASTE SHEET'!O2133)</f>
        <v/>
      </c>
      <c s="72" t="str">
        <f>IF('S.D.PASTE SHEET'!P2133="","",'S.D.PASTE SHEET'!P2133)</f>
        <v/>
      </c>
      <c s="72" t="str">
        <f>IF('S.D.PASTE SHEET'!Q2133="","",'S.D.PASTE SHEET'!Q2133)</f>
        <v/>
      </c>
      <c s="72" t="str">
        <f>IF('S.D.PASTE SHEET'!R2133="","",'S.D.PASTE SHEET'!R2133)</f>
        <v/>
      </c>
      <c s="72" t="str">
        <f>IF('S.D.PASTE SHEET'!S2133="","",'S.D.PASTE SHEET'!S2133)</f>
        <v/>
      </c>
      <c s="72" t="str">
        <f>IF('S.D.PASTE SHEET'!T2133="","",'S.D.PASTE SHEET'!T2133)</f>
        <v/>
      </c>
      <c s="72" t="str">
        <f>IF('S.D.PASTE SHEET'!U2133="","",'S.D.PASTE SHEET'!U2133)</f>
        <v/>
      </c>
      <c s="72" t="str">
        <f>IF('S.D.PASTE SHEET'!V2133="","",'S.D.PASTE SHEET'!V2133)</f>
        <v/>
      </c>
      <c s="72" t="str">
        <f>IF('S.D.PASTE SHEET'!W2133="","",'S.D.PASTE SHEET'!W2133)</f>
        <v/>
      </c>
      <c s="72" t="str">
        <f>IF('S.D.PASTE SHEET'!X2133="","",'S.D.PASTE SHEET'!X2133)</f>
        <v/>
      </c>
      <c s="72" t="str">
        <f>IF('S.D.PASTE SHEET'!Y2133="","",'S.D.PASTE SHEET'!Y2133)</f>
        <v/>
      </c>
      <c s="72" t="str">
        <f>IF('S.D.PASTE SHEET'!Z2133="","",'S.D.PASTE SHEET'!Z2133)</f>
        <v/>
      </c>
      <c s="72" t="str">
        <f>IF('S.D.PASTE SHEET'!AA2133="","",'S.D.PASTE SHEET'!AA2133)</f>
        <v/>
      </c>
      <c s="72" t="str">
        <f>IF('S.D.PASTE SHEET'!AB2133="","",'S.D.PASTE SHEET'!AB2133)</f>
        <v/>
      </c>
      <c s="72" t="str">
        <f>IF('S.D.PASTE SHEET'!AC2133="","",'S.D.PASTE SHEET'!AC2133)</f>
        <v/>
      </c>
      <c s="72" t="str">
        <f>IF('S.D.PASTE SHEET'!AD2133="","",'S.D.PASTE SHEET'!AD2133)</f>
        <v/>
      </c>
      <c s="74"/>
      <c s="70" t="str">
        <f>IF(AK2133="","",IF(AK2133&gt;0,COUNT($AG$2:AG2133),""))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IF(BC2133="","",IF(BC2133&gt;0,COUNT($AY$2:AY2133),""))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4" spans="1:157" ht="15">
      <c r="A2134" s="72" t="str">
        <f>IF('S.D.PASTE SHEET'!A2134="","",'S.D.PASTE SHEET'!A2134)</f>
        <v/>
      </c>
      <c s="72" t="str">
        <f>IF('S.D.PASTE SHEET'!B2134="","",'S.D.PASTE SHEET'!B2134)</f>
        <v/>
      </c>
      <c s="72" t="str">
        <f>IF('S.D.PASTE SHEET'!C2134="","",'S.D.PASTE SHEET'!C2134)</f>
        <v/>
      </c>
      <c s="73" t="str">
        <f>IF('S.D.PASTE SHEET'!D2134="","",'S.D.PASTE SHEET'!D2134)</f>
        <v/>
      </c>
      <c s="72" t="str">
        <f>IF('S.D.PASTE SHEET'!E2134="","",UPPER('S.D.PASTE SHEET'!E2134))</f>
        <v/>
      </c>
      <c s="72" t="str">
        <f>IF('S.D.PASTE SHEET'!F2134="","",'S.D.PASTE SHEET'!F2134)</f>
        <v/>
      </c>
      <c s="72" t="str">
        <f>IF('S.D.PASTE SHEET'!G2134="","",UPPER('S.D.PASTE SHEET'!G2134))</f>
        <v/>
      </c>
      <c s="72" t="str">
        <f>IF('S.D.PASTE SHEET'!H2134="","",UPPER('S.D.PASTE SHEET'!H2134))</f>
        <v/>
      </c>
      <c s="72" t="str">
        <f>IF('S.D.PASTE SHEET'!I2134="","",'S.D.PASTE SHEET'!I2134)</f>
        <v/>
      </c>
      <c s="73" t="str">
        <f>IF('S.D.PASTE SHEET'!J2134="","",'S.D.PASTE SHEET'!J2134)</f>
        <v/>
      </c>
      <c s="72" t="str">
        <f>IF('S.D.PASTE SHEET'!K2134="","",'S.D.PASTE SHEET'!K2134)</f>
        <v/>
      </c>
      <c s="72" t="str">
        <f>IF('S.D.PASTE SHEET'!L2134="","",'S.D.PASTE SHEET'!L2134)</f>
        <v/>
      </c>
      <c s="72" t="str">
        <f>IF('S.D.PASTE SHEET'!M2134="","",'S.D.PASTE SHEET'!M2134)</f>
        <v/>
      </c>
      <c s="72" t="str">
        <f>IF('S.D.PASTE SHEET'!N2134="","",'S.D.PASTE SHEET'!N2134)</f>
        <v/>
      </c>
      <c s="72" t="str">
        <f>IF('S.D.PASTE SHEET'!O2134="","",'S.D.PASTE SHEET'!O2134)</f>
        <v/>
      </c>
      <c s="72" t="str">
        <f>IF('S.D.PASTE SHEET'!P2134="","",'S.D.PASTE SHEET'!P2134)</f>
        <v/>
      </c>
      <c s="72" t="str">
        <f>IF('S.D.PASTE SHEET'!Q2134="","",'S.D.PASTE SHEET'!Q2134)</f>
        <v/>
      </c>
      <c s="72" t="str">
        <f>IF('S.D.PASTE SHEET'!R2134="","",'S.D.PASTE SHEET'!R2134)</f>
        <v/>
      </c>
      <c s="72" t="str">
        <f>IF('S.D.PASTE SHEET'!S2134="","",'S.D.PASTE SHEET'!S2134)</f>
        <v/>
      </c>
      <c s="72" t="str">
        <f>IF('S.D.PASTE SHEET'!T2134="","",'S.D.PASTE SHEET'!T2134)</f>
        <v/>
      </c>
      <c s="72" t="str">
        <f>IF('S.D.PASTE SHEET'!U2134="","",'S.D.PASTE SHEET'!U2134)</f>
        <v/>
      </c>
      <c s="72" t="str">
        <f>IF('S.D.PASTE SHEET'!V2134="","",'S.D.PASTE SHEET'!V2134)</f>
        <v/>
      </c>
      <c s="72" t="str">
        <f>IF('S.D.PASTE SHEET'!W2134="","",'S.D.PASTE SHEET'!W2134)</f>
        <v/>
      </c>
      <c s="72" t="str">
        <f>IF('S.D.PASTE SHEET'!X2134="","",'S.D.PASTE SHEET'!X2134)</f>
        <v/>
      </c>
      <c s="72" t="str">
        <f>IF('S.D.PASTE SHEET'!Y2134="","",'S.D.PASTE SHEET'!Y2134)</f>
        <v/>
      </c>
      <c s="72" t="str">
        <f>IF('S.D.PASTE SHEET'!Z2134="","",'S.D.PASTE SHEET'!Z2134)</f>
        <v/>
      </c>
      <c s="72" t="str">
        <f>IF('S.D.PASTE SHEET'!AA2134="","",'S.D.PASTE SHEET'!AA2134)</f>
        <v/>
      </c>
      <c s="72" t="str">
        <f>IF('S.D.PASTE SHEET'!AB2134="","",'S.D.PASTE SHEET'!AB2134)</f>
        <v/>
      </c>
      <c s="72" t="str">
        <f>IF('S.D.PASTE SHEET'!AC2134="","",'S.D.PASTE SHEET'!AC2134)</f>
        <v/>
      </c>
      <c s="72" t="str">
        <f>IF('S.D.PASTE SHEET'!AD2134="","",'S.D.PASTE SHEET'!AD2134)</f>
        <v/>
      </c>
      <c s="74"/>
      <c s="70" t="str">
        <f>IF(AK2134="","",IF(AK2134&gt;0,COUNT($AG$2:AG2134),""))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IF(BC2134="","",IF(BC2134&gt;0,COUNT($AY$2:AY2134),""))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5" spans="1:157" ht="15">
      <c r="A2135" s="72" t="str">
        <f>IF('S.D.PASTE SHEET'!A2135="","",'S.D.PASTE SHEET'!A2135)</f>
        <v/>
      </c>
      <c s="72" t="str">
        <f>IF('S.D.PASTE SHEET'!B2135="","",'S.D.PASTE SHEET'!B2135)</f>
        <v/>
      </c>
      <c s="72" t="str">
        <f>IF('S.D.PASTE SHEET'!C2135="","",'S.D.PASTE SHEET'!C2135)</f>
        <v/>
      </c>
      <c s="73" t="str">
        <f>IF('S.D.PASTE SHEET'!D2135="","",'S.D.PASTE SHEET'!D2135)</f>
        <v/>
      </c>
      <c s="72" t="str">
        <f>IF('S.D.PASTE SHEET'!E2135="","",UPPER('S.D.PASTE SHEET'!E2135))</f>
        <v/>
      </c>
      <c s="72" t="str">
        <f>IF('S.D.PASTE SHEET'!F2135="","",'S.D.PASTE SHEET'!F2135)</f>
        <v/>
      </c>
      <c s="72" t="str">
        <f>IF('S.D.PASTE SHEET'!G2135="","",UPPER('S.D.PASTE SHEET'!G2135))</f>
        <v/>
      </c>
      <c s="72" t="str">
        <f>IF('S.D.PASTE SHEET'!H2135="","",UPPER('S.D.PASTE SHEET'!H2135))</f>
        <v/>
      </c>
      <c s="72" t="str">
        <f>IF('S.D.PASTE SHEET'!I2135="","",'S.D.PASTE SHEET'!I2135)</f>
        <v/>
      </c>
      <c s="73" t="str">
        <f>IF('S.D.PASTE SHEET'!J2135="","",'S.D.PASTE SHEET'!J2135)</f>
        <v/>
      </c>
      <c s="72" t="str">
        <f>IF('S.D.PASTE SHEET'!K2135="","",'S.D.PASTE SHEET'!K2135)</f>
        <v/>
      </c>
      <c s="72" t="str">
        <f>IF('S.D.PASTE SHEET'!L2135="","",'S.D.PASTE SHEET'!L2135)</f>
        <v/>
      </c>
      <c s="72" t="str">
        <f>IF('S.D.PASTE SHEET'!M2135="","",'S.D.PASTE SHEET'!M2135)</f>
        <v/>
      </c>
      <c s="72" t="str">
        <f>IF('S.D.PASTE SHEET'!N2135="","",'S.D.PASTE SHEET'!N2135)</f>
        <v/>
      </c>
      <c s="72" t="str">
        <f>IF('S.D.PASTE SHEET'!O2135="","",'S.D.PASTE SHEET'!O2135)</f>
        <v/>
      </c>
      <c s="72" t="str">
        <f>IF('S.D.PASTE SHEET'!P2135="","",'S.D.PASTE SHEET'!P2135)</f>
        <v/>
      </c>
      <c s="72" t="str">
        <f>IF('S.D.PASTE SHEET'!Q2135="","",'S.D.PASTE SHEET'!Q2135)</f>
        <v/>
      </c>
      <c s="72" t="str">
        <f>IF('S.D.PASTE SHEET'!R2135="","",'S.D.PASTE SHEET'!R2135)</f>
        <v/>
      </c>
      <c s="72" t="str">
        <f>IF('S.D.PASTE SHEET'!S2135="","",'S.D.PASTE SHEET'!S2135)</f>
        <v/>
      </c>
      <c s="72" t="str">
        <f>IF('S.D.PASTE SHEET'!T2135="","",'S.D.PASTE SHEET'!T2135)</f>
        <v/>
      </c>
      <c s="72" t="str">
        <f>IF('S.D.PASTE SHEET'!U2135="","",'S.D.PASTE SHEET'!U2135)</f>
        <v/>
      </c>
      <c s="72" t="str">
        <f>IF('S.D.PASTE SHEET'!V2135="","",'S.D.PASTE SHEET'!V2135)</f>
        <v/>
      </c>
      <c s="72" t="str">
        <f>IF('S.D.PASTE SHEET'!W2135="","",'S.D.PASTE SHEET'!W2135)</f>
        <v/>
      </c>
      <c s="72" t="str">
        <f>IF('S.D.PASTE SHEET'!X2135="","",'S.D.PASTE SHEET'!X2135)</f>
        <v/>
      </c>
      <c s="72" t="str">
        <f>IF('S.D.PASTE SHEET'!Y2135="","",'S.D.PASTE SHEET'!Y2135)</f>
        <v/>
      </c>
      <c s="72" t="str">
        <f>IF('S.D.PASTE SHEET'!Z2135="","",'S.D.PASTE SHEET'!Z2135)</f>
        <v/>
      </c>
      <c s="72" t="str">
        <f>IF('S.D.PASTE SHEET'!AA2135="","",'S.D.PASTE SHEET'!AA2135)</f>
        <v/>
      </c>
      <c s="72" t="str">
        <f>IF('S.D.PASTE SHEET'!AB2135="","",'S.D.PASTE SHEET'!AB2135)</f>
        <v/>
      </c>
      <c s="72" t="str">
        <f>IF('S.D.PASTE SHEET'!AC2135="","",'S.D.PASTE SHEET'!AC2135)</f>
        <v/>
      </c>
      <c s="72" t="str">
        <f>IF('S.D.PASTE SHEET'!AD2135="","",'S.D.PASTE SHEET'!AD2135)</f>
        <v/>
      </c>
      <c s="74"/>
      <c s="70" t="str">
        <f>IF(AK2135="","",IF(AK2135&gt;0,COUNT($AG$2:AG2135),""))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IF(BC2135="","",IF(BC2135&gt;0,COUNT($AY$2:AY2135),""))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6" spans="1:157" ht="15">
      <c r="A2136" s="72" t="str">
        <f>IF('S.D.PASTE SHEET'!A2136="","",'S.D.PASTE SHEET'!A2136)</f>
        <v/>
      </c>
      <c s="72" t="str">
        <f>IF('S.D.PASTE SHEET'!B2136="","",'S.D.PASTE SHEET'!B2136)</f>
        <v/>
      </c>
      <c s="72" t="str">
        <f>IF('S.D.PASTE SHEET'!C2136="","",'S.D.PASTE SHEET'!C2136)</f>
        <v/>
      </c>
      <c s="73" t="str">
        <f>IF('S.D.PASTE SHEET'!D2136="","",'S.D.PASTE SHEET'!D2136)</f>
        <v/>
      </c>
      <c s="72" t="str">
        <f>IF('S.D.PASTE SHEET'!E2136="","",UPPER('S.D.PASTE SHEET'!E2136))</f>
        <v/>
      </c>
      <c s="72" t="str">
        <f>IF('S.D.PASTE SHEET'!F2136="","",'S.D.PASTE SHEET'!F2136)</f>
        <v/>
      </c>
      <c s="72" t="str">
        <f>IF('S.D.PASTE SHEET'!G2136="","",UPPER('S.D.PASTE SHEET'!G2136))</f>
        <v/>
      </c>
      <c s="72" t="str">
        <f>IF('S.D.PASTE SHEET'!H2136="","",UPPER('S.D.PASTE SHEET'!H2136))</f>
        <v/>
      </c>
      <c s="72" t="str">
        <f>IF('S.D.PASTE SHEET'!I2136="","",'S.D.PASTE SHEET'!I2136)</f>
        <v/>
      </c>
      <c s="73" t="str">
        <f>IF('S.D.PASTE SHEET'!J2136="","",'S.D.PASTE SHEET'!J2136)</f>
        <v/>
      </c>
      <c s="72" t="str">
        <f>IF('S.D.PASTE SHEET'!K2136="","",'S.D.PASTE SHEET'!K2136)</f>
        <v/>
      </c>
      <c s="72" t="str">
        <f>IF('S.D.PASTE SHEET'!L2136="","",'S.D.PASTE SHEET'!L2136)</f>
        <v/>
      </c>
      <c s="72" t="str">
        <f>IF('S.D.PASTE SHEET'!M2136="","",'S.D.PASTE SHEET'!M2136)</f>
        <v/>
      </c>
      <c s="72" t="str">
        <f>IF('S.D.PASTE SHEET'!N2136="","",'S.D.PASTE SHEET'!N2136)</f>
        <v/>
      </c>
      <c s="72" t="str">
        <f>IF('S.D.PASTE SHEET'!O2136="","",'S.D.PASTE SHEET'!O2136)</f>
        <v/>
      </c>
      <c s="72" t="str">
        <f>IF('S.D.PASTE SHEET'!P2136="","",'S.D.PASTE SHEET'!P2136)</f>
        <v/>
      </c>
      <c s="72" t="str">
        <f>IF('S.D.PASTE SHEET'!Q2136="","",'S.D.PASTE SHEET'!Q2136)</f>
        <v/>
      </c>
      <c s="72" t="str">
        <f>IF('S.D.PASTE SHEET'!R2136="","",'S.D.PASTE SHEET'!R2136)</f>
        <v/>
      </c>
      <c s="72" t="str">
        <f>IF('S.D.PASTE SHEET'!S2136="","",'S.D.PASTE SHEET'!S2136)</f>
        <v/>
      </c>
      <c s="72" t="str">
        <f>IF('S.D.PASTE SHEET'!T2136="","",'S.D.PASTE SHEET'!T2136)</f>
        <v/>
      </c>
      <c s="72" t="str">
        <f>IF('S.D.PASTE SHEET'!U2136="","",'S.D.PASTE SHEET'!U2136)</f>
        <v/>
      </c>
      <c s="72" t="str">
        <f>IF('S.D.PASTE SHEET'!V2136="","",'S.D.PASTE SHEET'!V2136)</f>
        <v/>
      </c>
      <c s="72" t="str">
        <f>IF('S.D.PASTE SHEET'!W2136="","",'S.D.PASTE SHEET'!W2136)</f>
        <v/>
      </c>
      <c s="72" t="str">
        <f>IF('S.D.PASTE SHEET'!X2136="","",'S.D.PASTE SHEET'!X2136)</f>
        <v/>
      </c>
      <c s="72" t="str">
        <f>IF('S.D.PASTE SHEET'!Y2136="","",'S.D.PASTE SHEET'!Y2136)</f>
        <v/>
      </c>
      <c s="72" t="str">
        <f>IF('S.D.PASTE SHEET'!Z2136="","",'S.D.PASTE SHEET'!Z2136)</f>
        <v/>
      </c>
      <c s="72" t="str">
        <f>IF('S.D.PASTE SHEET'!AA2136="","",'S.D.PASTE SHEET'!AA2136)</f>
        <v/>
      </c>
      <c s="72" t="str">
        <f>IF('S.D.PASTE SHEET'!AB2136="","",'S.D.PASTE SHEET'!AB2136)</f>
        <v/>
      </c>
      <c s="72" t="str">
        <f>IF('S.D.PASTE SHEET'!AC2136="","",'S.D.PASTE SHEET'!AC2136)</f>
        <v/>
      </c>
      <c s="72" t="str">
        <f>IF('S.D.PASTE SHEET'!AD2136="","",'S.D.PASTE SHEET'!AD2136)</f>
        <v/>
      </c>
      <c s="74"/>
      <c s="70" t="str">
        <f>IF(AK2136="","",IF(AK2136&gt;0,COUNT($AG$2:AG2136),""))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IF(BC2136="","",IF(BC2136&gt;0,COUNT($AY$2:AY2136),""))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7" spans="1:157" ht="15">
      <c r="A2137" s="72" t="str">
        <f>IF('S.D.PASTE SHEET'!A2137="","",'S.D.PASTE SHEET'!A2137)</f>
        <v/>
      </c>
      <c s="72" t="str">
        <f>IF('S.D.PASTE SHEET'!B2137="","",'S.D.PASTE SHEET'!B2137)</f>
        <v/>
      </c>
      <c s="72" t="str">
        <f>IF('S.D.PASTE SHEET'!C2137="","",'S.D.PASTE SHEET'!C2137)</f>
        <v/>
      </c>
      <c s="73" t="str">
        <f>IF('S.D.PASTE SHEET'!D2137="","",'S.D.PASTE SHEET'!D2137)</f>
        <v/>
      </c>
      <c s="72" t="str">
        <f>IF('S.D.PASTE SHEET'!E2137="","",UPPER('S.D.PASTE SHEET'!E2137))</f>
        <v/>
      </c>
      <c s="72" t="str">
        <f>IF('S.D.PASTE SHEET'!F2137="","",'S.D.PASTE SHEET'!F2137)</f>
        <v/>
      </c>
      <c s="72" t="str">
        <f>IF('S.D.PASTE SHEET'!G2137="","",UPPER('S.D.PASTE SHEET'!G2137))</f>
        <v/>
      </c>
      <c s="72" t="str">
        <f>IF('S.D.PASTE SHEET'!H2137="","",UPPER('S.D.PASTE SHEET'!H2137))</f>
        <v/>
      </c>
      <c s="72" t="str">
        <f>IF('S.D.PASTE SHEET'!I2137="","",'S.D.PASTE SHEET'!I2137)</f>
        <v/>
      </c>
      <c s="73" t="str">
        <f>IF('S.D.PASTE SHEET'!J2137="","",'S.D.PASTE SHEET'!J2137)</f>
        <v/>
      </c>
      <c s="72" t="str">
        <f>IF('S.D.PASTE SHEET'!K2137="","",'S.D.PASTE SHEET'!K2137)</f>
        <v/>
      </c>
      <c s="72" t="str">
        <f>IF('S.D.PASTE SHEET'!L2137="","",'S.D.PASTE SHEET'!L2137)</f>
        <v/>
      </c>
      <c s="72" t="str">
        <f>IF('S.D.PASTE SHEET'!M2137="","",'S.D.PASTE SHEET'!M2137)</f>
        <v/>
      </c>
      <c s="72" t="str">
        <f>IF('S.D.PASTE SHEET'!N2137="","",'S.D.PASTE SHEET'!N2137)</f>
        <v/>
      </c>
      <c s="72" t="str">
        <f>IF('S.D.PASTE SHEET'!O2137="","",'S.D.PASTE SHEET'!O2137)</f>
        <v/>
      </c>
      <c s="72" t="str">
        <f>IF('S.D.PASTE SHEET'!P2137="","",'S.D.PASTE SHEET'!P2137)</f>
        <v/>
      </c>
      <c s="72" t="str">
        <f>IF('S.D.PASTE SHEET'!Q2137="","",'S.D.PASTE SHEET'!Q2137)</f>
        <v/>
      </c>
      <c s="72" t="str">
        <f>IF('S.D.PASTE SHEET'!R2137="","",'S.D.PASTE SHEET'!R2137)</f>
        <v/>
      </c>
      <c s="72" t="str">
        <f>IF('S.D.PASTE SHEET'!S2137="","",'S.D.PASTE SHEET'!S2137)</f>
        <v/>
      </c>
      <c s="72" t="str">
        <f>IF('S.D.PASTE SHEET'!T2137="","",'S.D.PASTE SHEET'!T2137)</f>
        <v/>
      </c>
      <c s="72" t="str">
        <f>IF('S.D.PASTE SHEET'!U2137="","",'S.D.PASTE SHEET'!U2137)</f>
        <v/>
      </c>
      <c s="72" t="str">
        <f>IF('S.D.PASTE SHEET'!V2137="","",'S.D.PASTE SHEET'!V2137)</f>
        <v/>
      </c>
      <c s="72" t="str">
        <f>IF('S.D.PASTE SHEET'!W2137="","",'S.D.PASTE SHEET'!W2137)</f>
        <v/>
      </c>
      <c s="72" t="str">
        <f>IF('S.D.PASTE SHEET'!X2137="","",'S.D.PASTE SHEET'!X2137)</f>
        <v/>
      </c>
      <c s="72" t="str">
        <f>IF('S.D.PASTE SHEET'!Y2137="","",'S.D.PASTE SHEET'!Y2137)</f>
        <v/>
      </c>
      <c s="72" t="str">
        <f>IF('S.D.PASTE SHEET'!Z2137="","",'S.D.PASTE SHEET'!Z2137)</f>
        <v/>
      </c>
      <c s="72" t="str">
        <f>IF('S.D.PASTE SHEET'!AA2137="","",'S.D.PASTE SHEET'!AA2137)</f>
        <v/>
      </c>
      <c s="72" t="str">
        <f>IF('S.D.PASTE SHEET'!AB2137="","",'S.D.PASTE SHEET'!AB2137)</f>
        <v/>
      </c>
      <c s="72" t="str">
        <f>IF('S.D.PASTE SHEET'!AC2137="","",'S.D.PASTE SHEET'!AC2137)</f>
        <v/>
      </c>
      <c s="72" t="str">
        <f>IF('S.D.PASTE SHEET'!AD2137="","",'S.D.PASTE SHEET'!AD2137)</f>
        <v/>
      </c>
      <c s="74"/>
      <c s="70" t="str">
        <f>IF(AK2137="","",IF(AK2137&gt;0,COUNT($AG$2:AG2137),""))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IF(BC2137="","",IF(BC2137&gt;0,COUNT($AY$2:AY2137),""))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8" spans="1:157" ht="15">
      <c r="A2138" s="72" t="str">
        <f>IF('S.D.PASTE SHEET'!A2138="","",'S.D.PASTE SHEET'!A2138)</f>
        <v/>
      </c>
      <c s="72" t="str">
        <f>IF('S.D.PASTE SHEET'!B2138="","",'S.D.PASTE SHEET'!B2138)</f>
        <v/>
      </c>
      <c s="72" t="str">
        <f>IF('S.D.PASTE SHEET'!C2138="","",'S.D.PASTE SHEET'!C2138)</f>
        <v/>
      </c>
      <c s="73" t="str">
        <f>IF('S.D.PASTE SHEET'!D2138="","",'S.D.PASTE SHEET'!D2138)</f>
        <v/>
      </c>
      <c s="72" t="str">
        <f>IF('S.D.PASTE SHEET'!E2138="","",UPPER('S.D.PASTE SHEET'!E2138))</f>
        <v/>
      </c>
      <c s="72" t="str">
        <f>IF('S.D.PASTE SHEET'!F2138="","",'S.D.PASTE SHEET'!F2138)</f>
        <v/>
      </c>
      <c s="72" t="str">
        <f>IF('S.D.PASTE SHEET'!G2138="","",UPPER('S.D.PASTE SHEET'!G2138))</f>
        <v/>
      </c>
      <c s="72" t="str">
        <f>IF('S.D.PASTE SHEET'!H2138="","",UPPER('S.D.PASTE SHEET'!H2138))</f>
        <v/>
      </c>
      <c s="72" t="str">
        <f>IF('S.D.PASTE SHEET'!I2138="","",'S.D.PASTE SHEET'!I2138)</f>
        <v/>
      </c>
      <c s="73" t="str">
        <f>IF('S.D.PASTE SHEET'!J2138="","",'S.D.PASTE SHEET'!J2138)</f>
        <v/>
      </c>
      <c s="72" t="str">
        <f>IF('S.D.PASTE SHEET'!K2138="","",'S.D.PASTE SHEET'!K2138)</f>
        <v/>
      </c>
      <c s="72" t="str">
        <f>IF('S.D.PASTE SHEET'!L2138="","",'S.D.PASTE SHEET'!L2138)</f>
        <v/>
      </c>
      <c s="72" t="str">
        <f>IF('S.D.PASTE SHEET'!M2138="","",'S.D.PASTE SHEET'!M2138)</f>
        <v/>
      </c>
      <c s="72" t="str">
        <f>IF('S.D.PASTE SHEET'!N2138="","",'S.D.PASTE SHEET'!N2138)</f>
        <v/>
      </c>
      <c s="72" t="str">
        <f>IF('S.D.PASTE SHEET'!O2138="","",'S.D.PASTE SHEET'!O2138)</f>
        <v/>
      </c>
      <c s="72" t="str">
        <f>IF('S.D.PASTE SHEET'!P2138="","",'S.D.PASTE SHEET'!P2138)</f>
        <v/>
      </c>
      <c s="72" t="str">
        <f>IF('S.D.PASTE SHEET'!Q2138="","",'S.D.PASTE SHEET'!Q2138)</f>
        <v/>
      </c>
      <c s="72" t="str">
        <f>IF('S.D.PASTE SHEET'!R2138="","",'S.D.PASTE SHEET'!R2138)</f>
        <v/>
      </c>
      <c s="72" t="str">
        <f>IF('S.D.PASTE SHEET'!S2138="","",'S.D.PASTE SHEET'!S2138)</f>
        <v/>
      </c>
      <c s="72" t="str">
        <f>IF('S.D.PASTE SHEET'!T2138="","",'S.D.PASTE SHEET'!T2138)</f>
        <v/>
      </c>
      <c s="72" t="str">
        <f>IF('S.D.PASTE SHEET'!U2138="","",'S.D.PASTE SHEET'!U2138)</f>
        <v/>
      </c>
      <c s="72" t="str">
        <f>IF('S.D.PASTE SHEET'!V2138="","",'S.D.PASTE SHEET'!V2138)</f>
        <v/>
      </c>
      <c s="72" t="str">
        <f>IF('S.D.PASTE SHEET'!W2138="","",'S.D.PASTE SHEET'!W2138)</f>
        <v/>
      </c>
      <c s="72" t="str">
        <f>IF('S.D.PASTE SHEET'!X2138="","",'S.D.PASTE SHEET'!X2138)</f>
        <v/>
      </c>
      <c s="72" t="str">
        <f>IF('S.D.PASTE SHEET'!Y2138="","",'S.D.PASTE SHEET'!Y2138)</f>
        <v/>
      </c>
      <c s="72" t="str">
        <f>IF('S.D.PASTE SHEET'!Z2138="","",'S.D.PASTE SHEET'!Z2138)</f>
        <v/>
      </c>
      <c s="72" t="str">
        <f>IF('S.D.PASTE SHEET'!AA2138="","",'S.D.PASTE SHEET'!AA2138)</f>
        <v/>
      </c>
      <c s="72" t="str">
        <f>IF('S.D.PASTE SHEET'!AB2138="","",'S.D.PASTE SHEET'!AB2138)</f>
        <v/>
      </c>
      <c s="72" t="str">
        <f>IF('S.D.PASTE SHEET'!AC2138="","",'S.D.PASTE SHEET'!AC2138)</f>
        <v/>
      </c>
      <c s="72" t="str">
        <f>IF('S.D.PASTE SHEET'!AD2138="","",'S.D.PASTE SHEET'!AD2138)</f>
        <v/>
      </c>
      <c s="74"/>
      <c s="70" t="str">
        <f>IF(AK2138="","",IF(AK2138&gt;0,COUNT($AG$2:AG2138),""))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IF(BC2138="","",IF(BC2138&gt;0,COUNT($AY$2:AY2138),""))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39" spans="1:157" ht="15">
      <c r="A2139" s="72" t="str">
        <f>IF('S.D.PASTE SHEET'!A2139="","",'S.D.PASTE SHEET'!A2139)</f>
        <v/>
      </c>
      <c s="72" t="str">
        <f>IF('S.D.PASTE SHEET'!B2139="","",'S.D.PASTE SHEET'!B2139)</f>
        <v/>
      </c>
      <c s="72" t="str">
        <f>IF('S.D.PASTE SHEET'!C2139="","",'S.D.PASTE SHEET'!C2139)</f>
        <v/>
      </c>
      <c s="73" t="str">
        <f>IF('S.D.PASTE SHEET'!D2139="","",'S.D.PASTE SHEET'!D2139)</f>
        <v/>
      </c>
      <c s="72" t="str">
        <f>IF('S.D.PASTE SHEET'!E2139="","",UPPER('S.D.PASTE SHEET'!E2139))</f>
        <v/>
      </c>
      <c s="72" t="str">
        <f>IF('S.D.PASTE SHEET'!F2139="","",'S.D.PASTE SHEET'!F2139)</f>
        <v/>
      </c>
      <c s="72" t="str">
        <f>IF('S.D.PASTE SHEET'!G2139="","",UPPER('S.D.PASTE SHEET'!G2139))</f>
        <v/>
      </c>
      <c s="72" t="str">
        <f>IF('S.D.PASTE SHEET'!H2139="","",UPPER('S.D.PASTE SHEET'!H2139))</f>
        <v/>
      </c>
      <c s="72" t="str">
        <f>IF('S.D.PASTE SHEET'!I2139="","",'S.D.PASTE SHEET'!I2139)</f>
        <v/>
      </c>
      <c s="73" t="str">
        <f>IF('S.D.PASTE SHEET'!J2139="","",'S.D.PASTE SHEET'!J2139)</f>
        <v/>
      </c>
      <c s="72" t="str">
        <f>IF('S.D.PASTE SHEET'!K2139="","",'S.D.PASTE SHEET'!K2139)</f>
        <v/>
      </c>
      <c s="72" t="str">
        <f>IF('S.D.PASTE SHEET'!L2139="","",'S.D.PASTE SHEET'!L2139)</f>
        <v/>
      </c>
      <c s="72" t="str">
        <f>IF('S.D.PASTE SHEET'!M2139="","",'S.D.PASTE SHEET'!M2139)</f>
        <v/>
      </c>
      <c s="72" t="str">
        <f>IF('S.D.PASTE SHEET'!N2139="","",'S.D.PASTE SHEET'!N2139)</f>
        <v/>
      </c>
      <c s="72" t="str">
        <f>IF('S.D.PASTE SHEET'!O2139="","",'S.D.PASTE SHEET'!O2139)</f>
        <v/>
      </c>
      <c s="72" t="str">
        <f>IF('S.D.PASTE SHEET'!P2139="","",'S.D.PASTE SHEET'!P2139)</f>
        <v/>
      </c>
      <c s="72" t="str">
        <f>IF('S.D.PASTE SHEET'!Q2139="","",'S.D.PASTE SHEET'!Q2139)</f>
        <v/>
      </c>
      <c s="72" t="str">
        <f>IF('S.D.PASTE SHEET'!R2139="","",'S.D.PASTE SHEET'!R2139)</f>
        <v/>
      </c>
      <c s="72" t="str">
        <f>IF('S.D.PASTE SHEET'!S2139="","",'S.D.PASTE SHEET'!S2139)</f>
        <v/>
      </c>
      <c s="72" t="str">
        <f>IF('S.D.PASTE SHEET'!T2139="","",'S.D.PASTE SHEET'!T2139)</f>
        <v/>
      </c>
      <c s="72" t="str">
        <f>IF('S.D.PASTE SHEET'!U2139="","",'S.D.PASTE SHEET'!U2139)</f>
        <v/>
      </c>
      <c s="72" t="str">
        <f>IF('S.D.PASTE SHEET'!V2139="","",'S.D.PASTE SHEET'!V2139)</f>
        <v/>
      </c>
      <c s="72" t="str">
        <f>IF('S.D.PASTE SHEET'!W2139="","",'S.D.PASTE SHEET'!W2139)</f>
        <v/>
      </c>
      <c s="72" t="str">
        <f>IF('S.D.PASTE SHEET'!X2139="","",'S.D.PASTE SHEET'!X2139)</f>
        <v/>
      </c>
      <c s="72" t="str">
        <f>IF('S.D.PASTE SHEET'!Y2139="","",'S.D.PASTE SHEET'!Y2139)</f>
        <v/>
      </c>
      <c s="72" t="str">
        <f>IF('S.D.PASTE SHEET'!Z2139="","",'S.D.PASTE SHEET'!Z2139)</f>
        <v/>
      </c>
      <c s="72" t="str">
        <f>IF('S.D.PASTE SHEET'!AA2139="","",'S.D.PASTE SHEET'!AA2139)</f>
        <v/>
      </c>
      <c s="72" t="str">
        <f>IF('S.D.PASTE SHEET'!AB2139="","",'S.D.PASTE SHEET'!AB2139)</f>
        <v/>
      </c>
      <c s="72" t="str">
        <f>IF('S.D.PASTE SHEET'!AC2139="","",'S.D.PASTE SHEET'!AC2139)</f>
        <v/>
      </c>
      <c s="72" t="str">
        <f>IF('S.D.PASTE SHEET'!AD2139="","",'S.D.PASTE SHEET'!AD2139)</f>
        <v/>
      </c>
      <c s="74"/>
      <c s="70" t="str">
        <f>IF(AK2139="","",IF(AK2139&gt;0,COUNT($AG$2:AG2139),""))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IF(BC2139="","",IF(BC2139&gt;0,COUNT($AY$2:AY2139),""))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0" spans="1:157" ht="15">
      <c r="A2140" s="72" t="str">
        <f>IF('S.D.PASTE SHEET'!A2140="","",'S.D.PASTE SHEET'!A2140)</f>
        <v/>
      </c>
      <c s="72" t="str">
        <f>IF('S.D.PASTE SHEET'!B2140="","",'S.D.PASTE SHEET'!B2140)</f>
        <v/>
      </c>
      <c s="72" t="str">
        <f>IF('S.D.PASTE SHEET'!C2140="","",'S.D.PASTE SHEET'!C2140)</f>
        <v/>
      </c>
      <c s="73" t="str">
        <f>IF('S.D.PASTE SHEET'!D2140="","",'S.D.PASTE SHEET'!D2140)</f>
        <v/>
      </c>
      <c s="72" t="str">
        <f>IF('S.D.PASTE SHEET'!E2140="","",UPPER('S.D.PASTE SHEET'!E2140))</f>
        <v/>
      </c>
      <c s="72" t="str">
        <f>IF('S.D.PASTE SHEET'!F2140="","",'S.D.PASTE SHEET'!F2140)</f>
        <v/>
      </c>
      <c s="72" t="str">
        <f>IF('S.D.PASTE SHEET'!G2140="","",UPPER('S.D.PASTE SHEET'!G2140))</f>
        <v/>
      </c>
      <c s="72" t="str">
        <f>IF('S.D.PASTE SHEET'!H2140="","",UPPER('S.D.PASTE SHEET'!H2140))</f>
        <v/>
      </c>
      <c s="72" t="str">
        <f>IF('S.D.PASTE SHEET'!I2140="","",'S.D.PASTE SHEET'!I2140)</f>
        <v/>
      </c>
      <c s="73" t="str">
        <f>IF('S.D.PASTE SHEET'!J2140="","",'S.D.PASTE SHEET'!J2140)</f>
        <v/>
      </c>
      <c s="72" t="str">
        <f>IF('S.D.PASTE SHEET'!K2140="","",'S.D.PASTE SHEET'!K2140)</f>
        <v/>
      </c>
      <c s="72" t="str">
        <f>IF('S.D.PASTE SHEET'!L2140="","",'S.D.PASTE SHEET'!L2140)</f>
        <v/>
      </c>
      <c s="72" t="str">
        <f>IF('S.D.PASTE SHEET'!M2140="","",'S.D.PASTE SHEET'!M2140)</f>
        <v/>
      </c>
      <c s="72" t="str">
        <f>IF('S.D.PASTE SHEET'!N2140="","",'S.D.PASTE SHEET'!N2140)</f>
        <v/>
      </c>
      <c s="72" t="str">
        <f>IF('S.D.PASTE SHEET'!O2140="","",'S.D.PASTE SHEET'!O2140)</f>
        <v/>
      </c>
      <c s="72" t="str">
        <f>IF('S.D.PASTE SHEET'!P2140="","",'S.D.PASTE SHEET'!P2140)</f>
        <v/>
      </c>
      <c s="72" t="str">
        <f>IF('S.D.PASTE SHEET'!Q2140="","",'S.D.PASTE SHEET'!Q2140)</f>
        <v/>
      </c>
      <c s="72" t="str">
        <f>IF('S.D.PASTE SHEET'!R2140="","",'S.D.PASTE SHEET'!R2140)</f>
        <v/>
      </c>
      <c s="72" t="str">
        <f>IF('S.D.PASTE SHEET'!S2140="","",'S.D.PASTE SHEET'!S2140)</f>
        <v/>
      </c>
      <c s="72" t="str">
        <f>IF('S.D.PASTE SHEET'!T2140="","",'S.D.PASTE SHEET'!T2140)</f>
        <v/>
      </c>
      <c s="72" t="str">
        <f>IF('S.D.PASTE SHEET'!U2140="","",'S.D.PASTE SHEET'!U2140)</f>
        <v/>
      </c>
      <c s="72" t="str">
        <f>IF('S.D.PASTE SHEET'!V2140="","",'S.D.PASTE SHEET'!V2140)</f>
        <v/>
      </c>
      <c s="72" t="str">
        <f>IF('S.D.PASTE SHEET'!W2140="","",'S.D.PASTE SHEET'!W2140)</f>
        <v/>
      </c>
      <c s="72" t="str">
        <f>IF('S.D.PASTE SHEET'!X2140="","",'S.D.PASTE SHEET'!X2140)</f>
        <v/>
      </c>
      <c s="72" t="str">
        <f>IF('S.D.PASTE SHEET'!Y2140="","",'S.D.PASTE SHEET'!Y2140)</f>
        <v/>
      </c>
      <c s="72" t="str">
        <f>IF('S.D.PASTE SHEET'!Z2140="","",'S.D.PASTE SHEET'!Z2140)</f>
        <v/>
      </c>
      <c s="72" t="str">
        <f>IF('S.D.PASTE SHEET'!AA2140="","",'S.D.PASTE SHEET'!AA2140)</f>
        <v/>
      </c>
      <c s="72" t="str">
        <f>IF('S.D.PASTE SHEET'!AB2140="","",'S.D.PASTE SHEET'!AB2140)</f>
        <v/>
      </c>
      <c s="72" t="str">
        <f>IF('S.D.PASTE SHEET'!AC2140="","",'S.D.PASTE SHEET'!AC2140)</f>
        <v/>
      </c>
      <c s="72" t="str">
        <f>IF('S.D.PASTE SHEET'!AD2140="","",'S.D.PASTE SHEET'!AD2140)</f>
        <v/>
      </c>
      <c s="74"/>
      <c s="70" t="str">
        <f>IF(AK2140="","",IF(AK2140&gt;0,COUNT($AG$2:AG2140),""))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IF(BC2140="","",IF(BC2140&gt;0,COUNT($AY$2:AY2140),""))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1" spans="1:157" ht="15">
      <c r="A2141" s="72" t="str">
        <f>IF('S.D.PASTE SHEET'!A2141="","",'S.D.PASTE SHEET'!A2141)</f>
        <v/>
      </c>
      <c s="72" t="str">
        <f>IF('S.D.PASTE SHEET'!B2141="","",'S.D.PASTE SHEET'!B2141)</f>
        <v/>
      </c>
      <c s="72" t="str">
        <f>IF('S.D.PASTE SHEET'!C2141="","",'S.D.PASTE SHEET'!C2141)</f>
        <v/>
      </c>
      <c s="73" t="str">
        <f>IF('S.D.PASTE SHEET'!D2141="","",'S.D.PASTE SHEET'!D2141)</f>
        <v/>
      </c>
      <c s="72" t="str">
        <f>IF('S.D.PASTE SHEET'!E2141="","",UPPER('S.D.PASTE SHEET'!E2141))</f>
        <v/>
      </c>
      <c s="72" t="str">
        <f>IF('S.D.PASTE SHEET'!F2141="","",'S.D.PASTE SHEET'!F2141)</f>
        <v/>
      </c>
      <c s="72" t="str">
        <f>IF('S.D.PASTE SHEET'!G2141="","",UPPER('S.D.PASTE SHEET'!G2141))</f>
        <v/>
      </c>
      <c s="72" t="str">
        <f>IF('S.D.PASTE SHEET'!H2141="","",UPPER('S.D.PASTE SHEET'!H2141))</f>
        <v/>
      </c>
      <c s="72" t="str">
        <f>IF('S.D.PASTE SHEET'!I2141="","",'S.D.PASTE SHEET'!I2141)</f>
        <v/>
      </c>
      <c s="73" t="str">
        <f>IF('S.D.PASTE SHEET'!J2141="","",'S.D.PASTE SHEET'!J2141)</f>
        <v/>
      </c>
      <c s="72" t="str">
        <f>IF('S.D.PASTE SHEET'!K2141="","",'S.D.PASTE SHEET'!K2141)</f>
        <v/>
      </c>
      <c s="72" t="str">
        <f>IF('S.D.PASTE SHEET'!L2141="","",'S.D.PASTE SHEET'!L2141)</f>
        <v/>
      </c>
      <c s="72" t="str">
        <f>IF('S.D.PASTE SHEET'!M2141="","",'S.D.PASTE SHEET'!M2141)</f>
        <v/>
      </c>
      <c s="72" t="str">
        <f>IF('S.D.PASTE SHEET'!N2141="","",'S.D.PASTE SHEET'!N2141)</f>
        <v/>
      </c>
      <c s="72" t="str">
        <f>IF('S.D.PASTE SHEET'!O2141="","",'S.D.PASTE SHEET'!O2141)</f>
        <v/>
      </c>
      <c s="72" t="str">
        <f>IF('S.D.PASTE SHEET'!P2141="","",'S.D.PASTE SHEET'!P2141)</f>
        <v/>
      </c>
      <c s="72" t="str">
        <f>IF('S.D.PASTE SHEET'!Q2141="","",'S.D.PASTE SHEET'!Q2141)</f>
        <v/>
      </c>
      <c s="72" t="str">
        <f>IF('S.D.PASTE SHEET'!R2141="","",'S.D.PASTE SHEET'!R2141)</f>
        <v/>
      </c>
      <c s="72" t="str">
        <f>IF('S.D.PASTE SHEET'!S2141="","",'S.D.PASTE SHEET'!S2141)</f>
        <v/>
      </c>
      <c s="72" t="str">
        <f>IF('S.D.PASTE SHEET'!T2141="","",'S.D.PASTE SHEET'!T2141)</f>
        <v/>
      </c>
      <c s="72" t="str">
        <f>IF('S.D.PASTE SHEET'!U2141="","",'S.D.PASTE SHEET'!U2141)</f>
        <v/>
      </c>
      <c s="72" t="str">
        <f>IF('S.D.PASTE SHEET'!V2141="","",'S.D.PASTE SHEET'!V2141)</f>
        <v/>
      </c>
      <c s="72" t="str">
        <f>IF('S.D.PASTE SHEET'!W2141="","",'S.D.PASTE SHEET'!W2141)</f>
        <v/>
      </c>
      <c s="72" t="str">
        <f>IF('S.D.PASTE SHEET'!X2141="","",'S.D.PASTE SHEET'!X2141)</f>
        <v/>
      </c>
      <c s="72" t="str">
        <f>IF('S.D.PASTE SHEET'!Y2141="","",'S.D.PASTE SHEET'!Y2141)</f>
        <v/>
      </c>
      <c s="72" t="str">
        <f>IF('S.D.PASTE SHEET'!Z2141="","",'S.D.PASTE SHEET'!Z2141)</f>
        <v/>
      </c>
      <c s="72" t="str">
        <f>IF('S.D.PASTE SHEET'!AA2141="","",'S.D.PASTE SHEET'!AA2141)</f>
        <v/>
      </c>
      <c s="72" t="str">
        <f>IF('S.D.PASTE SHEET'!AB2141="","",'S.D.PASTE SHEET'!AB2141)</f>
        <v/>
      </c>
      <c s="72" t="str">
        <f>IF('S.D.PASTE SHEET'!AC2141="","",'S.D.PASTE SHEET'!AC2141)</f>
        <v/>
      </c>
      <c s="72" t="str">
        <f>IF('S.D.PASTE SHEET'!AD2141="","",'S.D.PASTE SHEET'!AD2141)</f>
        <v/>
      </c>
      <c s="74"/>
      <c s="70" t="str">
        <f>IF(AK2141="","",IF(AK2141&gt;0,COUNT($AG$2:AG2141),""))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IF(BC2141="","",IF(BC2141&gt;0,COUNT($AY$2:AY2141),""))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2" spans="1:157" ht="15">
      <c r="A2142" s="72" t="str">
        <f>IF('S.D.PASTE SHEET'!A2142="","",'S.D.PASTE SHEET'!A2142)</f>
        <v/>
      </c>
      <c s="72" t="str">
        <f>IF('S.D.PASTE SHEET'!B2142="","",'S.D.PASTE SHEET'!B2142)</f>
        <v/>
      </c>
      <c s="72" t="str">
        <f>IF('S.D.PASTE SHEET'!C2142="","",'S.D.PASTE SHEET'!C2142)</f>
        <v/>
      </c>
      <c s="73" t="str">
        <f>IF('S.D.PASTE SHEET'!D2142="","",'S.D.PASTE SHEET'!D2142)</f>
        <v/>
      </c>
      <c s="72" t="str">
        <f>IF('S.D.PASTE SHEET'!E2142="","",UPPER('S.D.PASTE SHEET'!E2142))</f>
        <v/>
      </c>
      <c s="72" t="str">
        <f>IF('S.D.PASTE SHEET'!F2142="","",'S.D.PASTE SHEET'!F2142)</f>
        <v/>
      </c>
      <c s="72" t="str">
        <f>IF('S.D.PASTE SHEET'!G2142="","",UPPER('S.D.PASTE SHEET'!G2142))</f>
        <v/>
      </c>
      <c s="72" t="str">
        <f>IF('S.D.PASTE SHEET'!H2142="","",UPPER('S.D.PASTE SHEET'!H2142))</f>
        <v/>
      </c>
      <c s="72" t="str">
        <f>IF('S.D.PASTE SHEET'!I2142="","",'S.D.PASTE SHEET'!I2142)</f>
        <v/>
      </c>
      <c s="73" t="str">
        <f>IF('S.D.PASTE SHEET'!J2142="","",'S.D.PASTE SHEET'!J2142)</f>
        <v/>
      </c>
      <c s="72" t="str">
        <f>IF('S.D.PASTE SHEET'!K2142="","",'S.D.PASTE SHEET'!K2142)</f>
        <v/>
      </c>
      <c s="72" t="str">
        <f>IF('S.D.PASTE SHEET'!L2142="","",'S.D.PASTE SHEET'!L2142)</f>
        <v/>
      </c>
      <c s="72" t="str">
        <f>IF('S.D.PASTE SHEET'!M2142="","",'S.D.PASTE SHEET'!M2142)</f>
        <v/>
      </c>
      <c s="72" t="str">
        <f>IF('S.D.PASTE SHEET'!N2142="","",'S.D.PASTE SHEET'!N2142)</f>
        <v/>
      </c>
      <c s="72" t="str">
        <f>IF('S.D.PASTE SHEET'!O2142="","",'S.D.PASTE SHEET'!O2142)</f>
        <v/>
      </c>
      <c s="72" t="str">
        <f>IF('S.D.PASTE SHEET'!P2142="","",'S.D.PASTE SHEET'!P2142)</f>
        <v/>
      </c>
      <c s="72" t="str">
        <f>IF('S.D.PASTE SHEET'!Q2142="","",'S.D.PASTE SHEET'!Q2142)</f>
        <v/>
      </c>
      <c s="72" t="str">
        <f>IF('S.D.PASTE SHEET'!R2142="","",'S.D.PASTE SHEET'!R2142)</f>
        <v/>
      </c>
      <c s="72" t="str">
        <f>IF('S.D.PASTE SHEET'!S2142="","",'S.D.PASTE SHEET'!S2142)</f>
        <v/>
      </c>
      <c s="72" t="str">
        <f>IF('S.D.PASTE SHEET'!T2142="","",'S.D.PASTE SHEET'!T2142)</f>
        <v/>
      </c>
      <c s="72" t="str">
        <f>IF('S.D.PASTE SHEET'!U2142="","",'S.D.PASTE SHEET'!U2142)</f>
        <v/>
      </c>
      <c s="72" t="str">
        <f>IF('S.D.PASTE SHEET'!V2142="","",'S.D.PASTE SHEET'!V2142)</f>
        <v/>
      </c>
      <c s="72" t="str">
        <f>IF('S.D.PASTE SHEET'!W2142="","",'S.D.PASTE SHEET'!W2142)</f>
        <v/>
      </c>
      <c s="72" t="str">
        <f>IF('S.D.PASTE SHEET'!X2142="","",'S.D.PASTE SHEET'!X2142)</f>
        <v/>
      </c>
      <c s="72" t="str">
        <f>IF('S.D.PASTE SHEET'!Y2142="","",'S.D.PASTE SHEET'!Y2142)</f>
        <v/>
      </c>
      <c s="72" t="str">
        <f>IF('S.D.PASTE SHEET'!Z2142="","",'S.D.PASTE SHEET'!Z2142)</f>
        <v/>
      </c>
      <c s="72" t="str">
        <f>IF('S.D.PASTE SHEET'!AA2142="","",'S.D.PASTE SHEET'!AA2142)</f>
        <v/>
      </c>
      <c s="72" t="str">
        <f>IF('S.D.PASTE SHEET'!AB2142="","",'S.D.PASTE SHEET'!AB2142)</f>
        <v/>
      </c>
      <c s="72" t="str">
        <f>IF('S.D.PASTE SHEET'!AC2142="","",'S.D.PASTE SHEET'!AC2142)</f>
        <v/>
      </c>
      <c s="72" t="str">
        <f>IF('S.D.PASTE SHEET'!AD2142="","",'S.D.PASTE SHEET'!AD2142)</f>
        <v/>
      </c>
      <c s="74"/>
      <c s="70" t="str">
        <f>IF(AK2142="","",IF(AK2142&gt;0,COUNT($AG$2:AG2142),""))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IF(BC2142="","",IF(BC2142&gt;0,COUNT($AY$2:AY2142),""))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3" spans="1:157" ht="15">
      <c r="A2143" s="72" t="str">
        <f>IF('S.D.PASTE SHEET'!A2143="","",'S.D.PASTE SHEET'!A2143)</f>
        <v/>
      </c>
      <c s="72" t="str">
        <f>IF('S.D.PASTE SHEET'!B2143="","",'S.D.PASTE SHEET'!B2143)</f>
        <v/>
      </c>
      <c s="72" t="str">
        <f>IF('S.D.PASTE SHEET'!C2143="","",'S.D.PASTE SHEET'!C2143)</f>
        <v/>
      </c>
      <c s="73" t="str">
        <f>IF('S.D.PASTE SHEET'!D2143="","",'S.D.PASTE SHEET'!D2143)</f>
        <v/>
      </c>
      <c s="72" t="str">
        <f>IF('S.D.PASTE SHEET'!E2143="","",UPPER('S.D.PASTE SHEET'!E2143))</f>
        <v/>
      </c>
      <c s="72" t="str">
        <f>IF('S.D.PASTE SHEET'!F2143="","",'S.D.PASTE SHEET'!F2143)</f>
        <v/>
      </c>
      <c s="72" t="str">
        <f>IF('S.D.PASTE SHEET'!G2143="","",UPPER('S.D.PASTE SHEET'!G2143))</f>
        <v/>
      </c>
      <c s="72" t="str">
        <f>IF('S.D.PASTE SHEET'!H2143="","",UPPER('S.D.PASTE SHEET'!H2143))</f>
        <v/>
      </c>
      <c s="72" t="str">
        <f>IF('S.D.PASTE SHEET'!I2143="","",'S.D.PASTE SHEET'!I2143)</f>
        <v/>
      </c>
      <c s="73" t="str">
        <f>IF('S.D.PASTE SHEET'!J2143="","",'S.D.PASTE SHEET'!J2143)</f>
        <v/>
      </c>
      <c s="72" t="str">
        <f>IF('S.D.PASTE SHEET'!K2143="","",'S.D.PASTE SHEET'!K2143)</f>
        <v/>
      </c>
      <c s="72" t="str">
        <f>IF('S.D.PASTE SHEET'!L2143="","",'S.D.PASTE SHEET'!L2143)</f>
        <v/>
      </c>
      <c s="72" t="str">
        <f>IF('S.D.PASTE SHEET'!M2143="","",'S.D.PASTE SHEET'!M2143)</f>
        <v/>
      </c>
      <c s="72" t="str">
        <f>IF('S.D.PASTE SHEET'!N2143="","",'S.D.PASTE SHEET'!N2143)</f>
        <v/>
      </c>
      <c s="72" t="str">
        <f>IF('S.D.PASTE SHEET'!O2143="","",'S.D.PASTE SHEET'!O2143)</f>
        <v/>
      </c>
      <c s="72" t="str">
        <f>IF('S.D.PASTE SHEET'!P2143="","",'S.D.PASTE SHEET'!P2143)</f>
        <v/>
      </c>
      <c s="72" t="str">
        <f>IF('S.D.PASTE SHEET'!Q2143="","",'S.D.PASTE SHEET'!Q2143)</f>
        <v/>
      </c>
      <c s="72" t="str">
        <f>IF('S.D.PASTE SHEET'!R2143="","",'S.D.PASTE SHEET'!R2143)</f>
        <v/>
      </c>
      <c s="72" t="str">
        <f>IF('S.D.PASTE SHEET'!S2143="","",'S.D.PASTE SHEET'!S2143)</f>
        <v/>
      </c>
      <c s="72" t="str">
        <f>IF('S.D.PASTE SHEET'!T2143="","",'S.D.PASTE SHEET'!T2143)</f>
        <v/>
      </c>
      <c s="72" t="str">
        <f>IF('S.D.PASTE SHEET'!U2143="","",'S.D.PASTE SHEET'!U2143)</f>
        <v/>
      </c>
      <c s="72" t="str">
        <f>IF('S.D.PASTE SHEET'!V2143="","",'S.D.PASTE SHEET'!V2143)</f>
        <v/>
      </c>
      <c s="72" t="str">
        <f>IF('S.D.PASTE SHEET'!W2143="","",'S.D.PASTE SHEET'!W2143)</f>
        <v/>
      </c>
      <c s="72" t="str">
        <f>IF('S.D.PASTE SHEET'!X2143="","",'S.D.PASTE SHEET'!X2143)</f>
        <v/>
      </c>
      <c s="72" t="str">
        <f>IF('S.D.PASTE SHEET'!Y2143="","",'S.D.PASTE SHEET'!Y2143)</f>
        <v/>
      </c>
      <c s="72" t="str">
        <f>IF('S.D.PASTE SHEET'!Z2143="","",'S.D.PASTE SHEET'!Z2143)</f>
        <v/>
      </c>
      <c s="72" t="str">
        <f>IF('S.D.PASTE SHEET'!AA2143="","",'S.D.PASTE SHEET'!AA2143)</f>
        <v/>
      </c>
      <c s="72" t="str">
        <f>IF('S.D.PASTE SHEET'!AB2143="","",'S.D.PASTE SHEET'!AB2143)</f>
        <v/>
      </c>
      <c s="72" t="str">
        <f>IF('S.D.PASTE SHEET'!AC2143="","",'S.D.PASTE SHEET'!AC2143)</f>
        <v/>
      </c>
      <c s="72" t="str">
        <f>IF('S.D.PASTE SHEET'!AD2143="","",'S.D.PASTE SHEET'!AD2143)</f>
        <v/>
      </c>
      <c s="74"/>
      <c s="70" t="str">
        <f>IF(AK2143="","",IF(AK2143&gt;0,COUNT($AG$2:AG2143),""))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IF(BC2143="","",IF(BC2143&gt;0,COUNT($AY$2:AY2143),""))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4" spans="1:157" ht="15">
      <c r="A2144" s="72" t="str">
        <f>IF('S.D.PASTE SHEET'!A2144="","",'S.D.PASTE SHEET'!A2144)</f>
        <v/>
      </c>
      <c s="72" t="str">
        <f>IF('S.D.PASTE SHEET'!B2144="","",'S.D.PASTE SHEET'!B2144)</f>
        <v/>
      </c>
      <c s="72" t="str">
        <f>IF('S.D.PASTE SHEET'!C2144="","",'S.D.PASTE SHEET'!C2144)</f>
        <v/>
      </c>
      <c s="73" t="str">
        <f>IF('S.D.PASTE SHEET'!D2144="","",'S.D.PASTE SHEET'!D2144)</f>
        <v/>
      </c>
      <c s="72" t="str">
        <f>IF('S.D.PASTE SHEET'!E2144="","",UPPER('S.D.PASTE SHEET'!E2144))</f>
        <v/>
      </c>
      <c s="72" t="str">
        <f>IF('S.D.PASTE SHEET'!F2144="","",'S.D.PASTE SHEET'!F2144)</f>
        <v/>
      </c>
      <c s="72" t="str">
        <f>IF('S.D.PASTE SHEET'!G2144="","",UPPER('S.D.PASTE SHEET'!G2144))</f>
        <v/>
      </c>
      <c s="72" t="str">
        <f>IF('S.D.PASTE SHEET'!H2144="","",UPPER('S.D.PASTE SHEET'!H2144))</f>
        <v/>
      </c>
      <c s="72" t="str">
        <f>IF('S.D.PASTE SHEET'!I2144="","",'S.D.PASTE SHEET'!I2144)</f>
        <v/>
      </c>
      <c s="73" t="str">
        <f>IF('S.D.PASTE SHEET'!J2144="","",'S.D.PASTE SHEET'!J2144)</f>
        <v/>
      </c>
      <c s="72" t="str">
        <f>IF('S.D.PASTE SHEET'!K2144="","",'S.D.PASTE SHEET'!K2144)</f>
        <v/>
      </c>
      <c s="72" t="str">
        <f>IF('S.D.PASTE SHEET'!L2144="","",'S.D.PASTE SHEET'!L2144)</f>
        <v/>
      </c>
      <c s="72" t="str">
        <f>IF('S.D.PASTE SHEET'!M2144="","",'S.D.PASTE SHEET'!M2144)</f>
        <v/>
      </c>
      <c s="72" t="str">
        <f>IF('S.D.PASTE SHEET'!N2144="","",'S.D.PASTE SHEET'!N2144)</f>
        <v/>
      </c>
      <c s="72" t="str">
        <f>IF('S.D.PASTE SHEET'!O2144="","",'S.D.PASTE SHEET'!O2144)</f>
        <v/>
      </c>
      <c s="72" t="str">
        <f>IF('S.D.PASTE SHEET'!P2144="","",'S.D.PASTE SHEET'!P2144)</f>
        <v/>
      </c>
      <c s="72" t="str">
        <f>IF('S.D.PASTE SHEET'!Q2144="","",'S.D.PASTE SHEET'!Q2144)</f>
        <v/>
      </c>
      <c s="72" t="str">
        <f>IF('S.D.PASTE SHEET'!R2144="","",'S.D.PASTE SHEET'!R2144)</f>
        <v/>
      </c>
      <c s="72" t="str">
        <f>IF('S.D.PASTE SHEET'!S2144="","",'S.D.PASTE SHEET'!S2144)</f>
        <v/>
      </c>
      <c s="72" t="str">
        <f>IF('S.D.PASTE SHEET'!T2144="","",'S.D.PASTE SHEET'!T2144)</f>
        <v/>
      </c>
      <c s="72" t="str">
        <f>IF('S.D.PASTE SHEET'!U2144="","",'S.D.PASTE SHEET'!U2144)</f>
        <v/>
      </c>
      <c s="72" t="str">
        <f>IF('S.D.PASTE SHEET'!V2144="","",'S.D.PASTE SHEET'!V2144)</f>
        <v/>
      </c>
      <c s="72" t="str">
        <f>IF('S.D.PASTE SHEET'!W2144="","",'S.D.PASTE SHEET'!W2144)</f>
        <v/>
      </c>
      <c s="72" t="str">
        <f>IF('S.D.PASTE SHEET'!X2144="","",'S.D.PASTE SHEET'!X2144)</f>
        <v/>
      </c>
      <c s="72" t="str">
        <f>IF('S.D.PASTE SHEET'!Y2144="","",'S.D.PASTE SHEET'!Y2144)</f>
        <v/>
      </c>
      <c s="72" t="str">
        <f>IF('S.D.PASTE SHEET'!Z2144="","",'S.D.PASTE SHEET'!Z2144)</f>
        <v/>
      </c>
      <c s="72" t="str">
        <f>IF('S.D.PASTE SHEET'!AA2144="","",'S.D.PASTE SHEET'!AA2144)</f>
        <v/>
      </c>
      <c s="72" t="str">
        <f>IF('S.D.PASTE SHEET'!AB2144="","",'S.D.PASTE SHEET'!AB2144)</f>
        <v/>
      </c>
      <c s="72" t="str">
        <f>IF('S.D.PASTE SHEET'!AC2144="","",'S.D.PASTE SHEET'!AC2144)</f>
        <v/>
      </c>
      <c s="72" t="str">
        <f>IF('S.D.PASTE SHEET'!AD2144="","",'S.D.PASTE SHEET'!AD2144)</f>
        <v/>
      </c>
      <c s="74"/>
      <c s="70" t="str">
        <f>IF(AK2144="","",IF(AK2144&gt;0,COUNT($AG$2:AG2144),""))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IF(BC2144="","",IF(BC2144&gt;0,COUNT($AY$2:AY2144),""))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5" spans="1:157" ht="15">
      <c r="A2145" s="72" t="str">
        <f>IF('S.D.PASTE SHEET'!A2145="","",'S.D.PASTE SHEET'!A2145)</f>
        <v/>
      </c>
      <c s="72" t="str">
        <f>IF('S.D.PASTE SHEET'!B2145="","",'S.D.PASTE SHEET'!B2145)</f>
        <v/>
      </c>
      <c s="72" t="str">
        <f>IF('S.D.PASTE SHEET'!C2145="","",'S.D.PASTE SHEET'!C2145)</f>
        <v/>
      </c>
      <c s="73" t="str">
        <f>IF('S.D.PASTE SHEET'!D2145="","",'S.D.PASTE SHEET'!D2145)</f>
        <v/>
      </c>
      <c s="72" t="str">
        <f>IF('S.D.PASTE SHEET'!E2145="","",UPPER('S.D.PASTE SHEET'!E2145))</f>
        <v/>
      </c>
      <c s="72" t="str">
        <f>IF('S.D.PASTE SHEET'!F2145="","",'S.D.PASTE SHEET'!F2145)</f>
        <v/>
      </c>
      <c s="72" t="str">
        <f>IF('S.D.PASTE SHEET'!G2145="","",UPPER('S.D.PASTE SHEET'!G2145))</f>
        <v/>
      </c>
      <c s="72" t="str">
        <f>IF('S.D.PASTE SHEET'!H2145="","",UPPER('S.D.PASTE SHEET'!H2145))</f>
        <v/>
      </c>
      <c s="72" t="str">
        <f>IF('S.D.PASTE SHEET'!I2145="","",'S.D.PASTE SHEET'!I2145)</f>
        <v/>
      </c>
      <c s="73" t="str">
        <f>IF('S.D.PASTE SHEET'!J2145="","",'S.D.PASTE SHEET'!J2145)</f>
        <v/>
      </c>
      <c s="72" t="str">
        <f>IF('S.D.PASTE SHEET'!K2145="","",'S.D.PASTE SHEET'!K2145)</f>
        <v/>
      </c>
      <c s="72" t="str">
        <f>IF('S.D.PASTE SHEET'!L2145="","",'S.D.PASTE SHEET'!L2145)</f>
        <v/>
      </c>
      <c s="72" t="str">
        <f>IF('S.D.PASTE SHEET'!M2145="","",'S.D.PASTE SHEET'!M2145)</f>
        <v/>
      </c>
      <c s="72" t="str">
        <f>IF('S.D.PASTE SHEET'!N2145="","",'S.D.PASTE SHEET'!N2145)</f>
        <v/>
      </c>
      <c s="72" t="str">
        <f>IF('S.D.PASTE SHEET'!O2145="","",'S.D.PASTE SHEET'!O2145)</f>
        <v/>
      </c>
      <c s="72" t="str">
        <f>IF('S.D.PASTE SHEET'!P2145="","",'S.D.PASTE SHEET'!P2145)</f>
        <v/>
      </c>
      <c s="72" t="str">
        <f>IF('S.D.PASTE SHEET'!Q2145="","",'S.D.PASTE SHEET'!Q2145)</f>
        <v/>
      </c>
      <c s="72" t="str">
        <f>IF('S.D.PASTE SHEET'!R2145="","",'S.D.PASTE SHEET'!R2145)</f>
        <v/>
      </c>
      <c s="72" t="str">
        <f>IF('S.D.PASTE SHEET'!S2145="","",'S.D.PASTE SHEET'!S2145)</f>
        <v/>
      </c>
      <c s="72" t="str">
        <f>IF('S.D.PASTE SHEET'!T2145="","",'S.D.PASTE SHEET'!T2145)</f>
        <v/>
      </c>
      <c s="72" t="str">
        <f>IF('S.D.PASTE SHEET'!U2145="","",'S.D.PASTE SHEET'!U2145)</f>
        <v/>
      </c>
      <c s="72" t="str">
        <f>IF('S.D.PASTE SHEET'!V2145="","",'S.D.PASTE SHEET'!V2145)</f>
        <v/>
      </c>
      <c s="72" t="str">
        <f>IF('S.D.PASTE SHEET'!W2145="","",'S.D.PASTE SHEET'!W2145)</f>
        <v/>
      </c>
      <c s="72" t="str">
        <f>IF('S.D.PASTE SHEET'!X2145="","",'S.D.PASTE SHEET'!X2145)</f>
        <v/>
      </c>
      <c s="72" t="str">
        <f>IF('S.D.PASTE SHEET'!Y2145="","",'S.D.PASTE SHEET'!Y2145)</f>
        <v/>
      </c>
      <c s="72" t="str">
        <f>IF('S.D.PASTE SHEET'!Z2145="","",'S.D.PASTE SHEET'!Z2145)</f>
        <v/>
      </c>
      <c s="72" t="str">
        <f>IF('S.D.PASTE SHEET'!AA2145="","",'S.D.PASTE SHEET'!AA2145)</f>
        <v/>
      </c>
      <c s="72" t="str">
        <f>IF('S.D.PASTE SHEET'!AB2145="","",'S.D.PASTE SHEET'!AB2145)</f>
        <v/>
      </c>
      <c s="72" t="str">
        <f>IF('S.D.PASTE SHEET'!AC2145="","",'S.D.PASTE SHEET'!AC2145)</f>
        <v/>
      </c>
      <c s="72" t="str">
        <f>IF('S.D.PASTE SHEET'!AD2145="","",'S.D.PASTE SHEET'!AD2145)</f>
        <v/>
      </c>
      <c s="74"/>
      <c s="70" t="str">
        <f>IF(AK2145="","",IF(AK2145&gt;0,COUNT($AG$2:AG2145),""))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IF(BC2145="","",IF(BC2145&gt;0,COUNT($AY$2:AY2145),""))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6" spans="1:157" ht="15">
      <c r="A2146" s="72" t="str">
        <f>IF('S.D.PASTE SHEET'!A2146="","",'S.D.PASTE SHEET'!A2146)</f>
        <v/>
      </c>
      <c s="72" t="str">
        <f>IF('S.D.PASTE SHEET'!B2146="","",'S.D.PASTE SHEET'!B2146)</f>
        <v/>
      </c>
      <c s="72" t="str">
        <f>IF('S.D.PASTE SHEET'!C2146="","",'S.D.PASTE SHEET'!C2146)</f>
        <v/>
      </c>
      <c s="73" t="str">
        <f>IF('S.D.PASTE SHEET'!D2146="","",'S.D.PASTE SHEET'!D2146)</f>
        <v/>
      </c>
      <c s="72" t="str">
        <f>IF('S.D.PASTE SHEET'!E2146="","",UPPER('S.D.PASTE SHEET'!E2146))</f>
        <v/>
      </c>
      <c s="72" t="str">
        <f>IF('S.D.PASTE SHEET'!F2146="","",'S.D.PASTE SHEET'!F2146)</f>
        <v/>
      </c>
      <c s="72" t="str">
        <f>IF('S.D.PASTE SHEET'!G2146="","",UPPER('S.D.PASTE SHEET'!G2146))</f>
        <v/>
      </c>
      <c s="72" t="str">
        <f>IF('S.D.PASTE SHEET'!H2146="","",UPPER('S.D.PASTE SHEET'!H2146))</f>
        <v/>
      </c>
      <c s="72" t="str">
        <f>IF('S.D.PASTE SHEET'!I2146="","",'S.D.PASTE SHEET'!I2146)</f>
        <v/>
      </c>
      <c s="73" t="str">
        <f>IF('S.D.PASTE SHEET'!J2146="","",'S.D.PASTE SHEET'!J2146)</f>
        <v/>
      </c>
      <c s="72" t="str">
        <f>IF('S.D.PASTE SHEET'!K2146="","",'S.D.PASTE SHEET'!K2146)</f>
        <v/>
      </c>
      <c s="72" t="str">
        <f>IF('S.D.PASTE SHEET'!L2146="","",'S.D.PASTE SHEET'!L2146)</f>
        <v/>
      </c>
      <c s="72" t="str">
        <f>IF('S.D.PASTE SHEET'!M2146="","",'S.D.PASTE SHEET'!M2146)</f>
        <v/>
      </c>
      <c s="72" t="str">
        <f>IF('S.D.PASTE SHEET'!N2146="","",'S.D.PASTE SHEET'!N2146)</f>
        <v/>
      </c>
      <c s="72" t="str">
        <f>IF('S.D.PASTE SHEET'!O2146="","",'S.D.PASTE SHEET'!O2146)</f>
        <v/>
      </c>
      <c s="72" t="str">
        <f>IF('S.D.PASTE SHEET'!P2146="","",'S.D.PASTE SHEET'!P2146)</f>
        <v/>
      </c>
      <c s="72" t="str">
        <f>IF('S.D.PASTE SHEET'!Q2146="","",'S.D.PASTE SHEET'!Q2146)</f>
        <v/>
      </c>
      <c s="72" t="str">
        <f>IF('S.D.PASTE SHEET'!R2146="","",'S.D.PASTE SHEET'!R2146)</f>
        <v/>
      </c>
      <c s="72" t="str">
        <f>IF('S.D.PASTE SHEET'!S2146="","",'S.D.PASTE SHEET'!S2146)</f>
        <v/>
      </c>
      <c s="72" t="str">
        <f>IF('S.D.PASTE SHEET'!T2146="","",'S.D.PASTE SHEET'!T2146)</f>
        <v/>
      </c>
      <c s="72" t="str">
        <f>IF('S.D.PASTE SHEET'!U2146="","",'S.D.PASTE SHEET'!U2146)</f>
        <v/>
      </c>
      <c s="72" t="str">
        <f>IF('S.D.PASTE SHEET'!V2146="","",'S.D.PASTE SHEET'!V2146)</f>
        <v/>
      </c>
      <c s="72" t="str">
        <f>IF('S.D.PASTE SHEET'!W2146="","",'S.D.PASTE SHEET'!W2146)</f>
        <v/>
      </c>
      <c s="72" t="str">
        <f>IF('S.D.PASTE SHEET'!X2146="","",'S.D.PASTE SHEET'!X2146)</f>
        <v/>
      </c>
      <c s="72" t="str">
        <f>IF('S.D.PASTE SHEET'!Y2146="","",'S.D.PASTE SHEET'!Y2146)</f>
        <v/>
      </c>
      <c s="72" t="str">
        <f>IF('S.D.PASTE SHEET'!Z2146="","",'S.D.PASTE SHEET'!Z2146)</f>
        <v/>
      </c>
      <c s="72" t="str">
        <f>IF('S.D.PASTE SHEET'!AA2146="","",'S.D.PASTE SHEET'!AA2146)</f>
        <v/>
      </c>
      <c s="72" t="str">
        <f>IF('S.D.PASTE SHEET'!AB2146="","",'S.D.PASTE SHEET'!AB2146)</f>
        <v/>
      </c>
      <c s="72" t="str">
        <f>IF('S.D.PASTE SHEET'!AC2146="","",'S.D.PASTE SHEET'!AC2146)</f>
        <v/>
      </c>
      <c s="72" t="str">
        <f>IF('S.D.PASTE SHEET'!AD2146="","",'S.D.PASTE SHEET'!AD2146)</f>
        <v/>
      </c>
      <c s="74"/>
      <c s="70" t="str">
        <f>IF(AK2146="","",IF(AK2146&gt;0,COUNT($AG$2:AG2146),""))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IF(BC2146="","",IF(BC2146&gt;0,COUNT($AY$2:AY2146),""))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7" spans="1:157" ht="15">
      <c r="A2147" s="72" t="str">
        <f>IF('S.D.PASTE SHEET'!A2147="","",'S.D.PASTE SHEET'!A2147)</f>
        <v/>
      </c>
      <c s="72" t="str">
        <f>IF('S.D.PASTE SHEET'!B2147="","",'S.D.PASTE SHEET'!B2147)</f>
        <v/>
      </c>
      <c s="72" t="str">
        <f>IF('S.D.PASTE SHEET'!C2147="","",'S.D.PASTE SHEET'!C2147)</f>
        <v/>
      </c>
      <c s="73" t="str">
        <f>IF('S.D.PASTE SHEET'!D2147="","",'S.D.PASTE SHEET'!D2147)</f>
        <v/>
      </c>
      <c s="72" t="str">
        <f>IF('S.D.PASTE SHEET'!E2147="","",UPPER('S.D.PASTE SHEET'!E2147))</f>
        <v/>
      </c>
      <c s="72" t="str">
        <f>IF('S.D.PASTE SHEET'!F2147="","",'S.D.PASTE SHEET'!F2147)</f>
        <v/>
      </c>
      <c s="72" t="str">
        <f>IF('S.D.PASTE SHEET'!G2147="","",UPPER('S.D.PASTE SHEET'!G2147))</f>
        <v/>
      </c>
      <c s="72" t="str">
        <f>IF('S.D.PASTE SHEET'!H2147="","",UPPER('S.D.PASTE SHEET'!H2147))</f>
        <v/>
      </c>
      <c s="72" t="str">
        <f>IF('S.D.PASTE SHEET'!I2147="","",'S.D.PASTE SHEET'!I2147)</f>
        <v/>
      </c>
      <c s="73" t="str">
        <f>IF('S.D.PASTE SHEET'!J2147="","",'S.D.PASTE SHEET'!J2147)</f>
        <v/>
      </c>
      <c s="72" t="str">
        <f>IF('S.D.PASTE SHEET'!K2147="","",'S.D.PASTE SHEET'!K2147)</f>
        <v/>
      </c>
      <c s="72" t="str">
        <f>IF('S.D.PASTE SHEET'!L2147="","",'S.D.PASTE SHEET'!L2147)</f>
        <v/>
      </c>
      <c s="72" t="str">
        <f>IF('S.D.PASTE SHEET'!M2147="","",'S.D.PASTE SHEET'!M2147)</f>
        <v/>
      </c>
      <c s="72" t="str">
        <f>IF('S.D.PASTE SHEET'!N2147="","",'S.D.PASTE SHEET'!N2147)</f>
        <v/>
      </c>
      <c s="72" t="str">
        <f>IF('S.D.PASTE SHEET'!O2147="","",'S.D.PASTE SHEET'!O2147)</f>
        <v/>
      </c>
      <c s="72" t="str">
        <f>IF('S.D.PASTE SHEET'!P2147="","",'S.D.PASTE SHEET'!P2147)</f>
        <v/>
      </c>
      <c s="72" t="str">
        <f>IF('S.D.PASTE SHEET'!Q2147="","",'S.D.PASTE SHEET'!Q2147)</f>
        <v/>
      </c>
      <c s="72" t="str">
        <f>IF('S.D.PASTE SHEET'!R2147="","",'S.D.PASTE SHEET'!R2147)</f>
        <v/>
      </c>
      <c s="72" t="str">
        <f>IF('S.D.PASTE SHEET'!S2147="","",'S.D.PASTE SHEET'!S2147)</f>
        <v/>
      </c>
      <c s="72" t="str">
        <f>IF('S.D.PASTE SHEET'!T2147="","",'S.D.PASTE SHEET'!T2147)</f>
        <v/>
      </c>
      <c s="72" t="str">
        <f>IF('S.D.PASTE SHEET'!U2147="","",'S.D.PASTE SHEET'!U2147)</f>
        <v/>
      </c>
      <c s="72" t="str">
        <f>IF('S.D.PASTE SHEET'!V2147="","",'S.D.PASTE SHEET'!V2147)</f>
        <v/>
      </c>
      <c s="72" t="str">
        <f>IF('S.D.PASTE SHEET'!W2147="","",'S.D.PASTE SHEET'!W2147)</f>
        <v/>
      </c>
      <c s="72" t="str">
        <f>IF('S.D.PASTE SHEET'!X2147="","",'S.D.PASTE SHEET'!X2147)</f>
        <v/>
      </c>
      <c s="72" t="str">
        <f>IF('S.D.PASTE SHEET'!Y2147="","",'S.D.PASTE SHEET'!Y2147)</f>
        <v/>
      </c>
      <c s="72" t="str">
        <f>IF('S.D.PASTE SHEET'!Z2147="","",'S.D.PASTE SHEET'!Z2147)</f>
        <v/>
      </c>
      <c s="72" t="str">
        <f>IF('S.D.PASTE SHEET'!AA2147="","",'S.D.PASTE SHEET'!AA2147)</f>
        <v/>
      </c>
      <c s="72" t="str">
        <f>IF('S.D.PASTE SHEET'!AB2147="","",'S.D.PASTE SHEET'!AB2147)</f>
        <v/>
      </c>
      <c s="72" t="str">
        <f>IF('S.D.PASTE SHEET'!AC2147="","",'S.D.PASTE SHEET'!AC2147)</f>
        <v/>
      </c>
      <c s="72" t="str">
        <f>IF('S.D.PASTE SHEET'!AD2147="","",'S.D.PASTE SHEET'!AD2147)</f>
        <v/>
      </c>
      <c s="74"/>
      <c s="70" t="str">
        <f>IF(AK2147="","",IF(AK2147&gt;0,COUNT($AG$2:AG2147),""))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IF(BC2147="","",IF(BC2147&gt;0,COUNT($AY$2:AY2147),""))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8" spans="1:157" ht="15">
      <c r="A2148" s="72" t="str">
        <f>IF('S.D.PASTE SHEET'!A2148="","",'S.D.PASTE SHEET'!A2148)</f>
        <v/>
      </c>
      <c s="72" t="str">
        <f>IF('S.D.PASTE SHEET'!B2148="","",'S.D.PASTE SHEET'!B2148)</f>
        <v/>
      </c>
      <c s="72" t="str">
        <f>IF('S.D.PASTE SHEET'!C2148="","",'S.D.PASTE SHEET'!C2148)</f>
        <v/>
      </c>
      <c s="73" t="str">
        <f>IF('S.D.PASTE SHEET'!D2148="","",'S.D.PASTE SHEET'!D2148)</f>
        <v/>
      </c>
      <c s="72" t="str">
        <f>IF('S.D.PASTE SHEET'!E2148="","",UPPER('S.D.PASTE SHEET'!E2148))</f>
        <v/>
      </c>
      <c s="72" t="str">
        <f>IF('S.D.PASTE SHEET'!F2148="","",'S.D.PASTE SHEET'!F2148)</f>
        <v/>
      </c>
      <c s="72" t="str">
        <f>IF('S.D.PASTE SHEET'!G2148="","",UPPER('S.D.PASTE SHEET'!G2148))</f>
        <v/>
      </c>
      <c s="72" t="str">
        <f>IF('S.D.PASTE SHEET'!H2148="","",UPPER('S.D.PASTE SHEET'!H2148))</f>
        <v/>
      </c>
      <c s="72" t="str">
        <f>IF('S.D.PASTE SHEET'!I2148="","",'S.D.PASTE SHEET'!I2148)</f>
        <v/>
      </c>
      <c s="73" t="str">
        <f>IF('S.D.PASTE SHEET'!J2148="","",'S.D.PASTE SHEET'!J2148)</f>
        <v/>
      </c>
      <c s="72" t="str">
        <f>IF('S.D.PASTE SHEET'!K2148="","",'S.D.PASTE SHEET'!K2148)</f>
        <v/>
      </c>
      <c s="72" t="str">
        <f>IF('S.D.PASTE SHEET'!L2148="","",'S.D.PASTE SHEET'!L2148)</f>
        <v/>
      </c>
      <c s="72" t="str">
        <f>IF('S.D.PASTE SHEET'!M2148="","",'S.D.PASTE SHEET'!M2148)</f>
        <v/>
      </c>
      <c s="72" t="str">
        <f>IF('S.D.PASTE SHEET'!N2148="","",'S.D.PASTE SHEET'!N2148)</f>
        <v/>
      </c>
      <c s="72" t="str">
        <f>IF('S.D.PASTE SHEET'!O2148="","",'S.D.PASTE SHEET'!O2148)</f>
        <v/>
      </c>
      <c s="72" t="str">
        <f>IF('S.D.PASTE SHEET'!P2148="","",'S.D.PASTE SHEET'!P2148)</f>
        <v/>
      </c>
      <c s="72" t="str">
        <f>IF('S.D.PASTE SHEET'!Q2148="","",'S.D.PASTE SHEET'!Q2148)</f>
        <v/>
      </c>
      <c s="72" t="str">
        <f>IF('S.D.PASTE SHEET'!R2148="","",'S.D.PASTE SHEET'!R2148)</f>
        <v/>
      </c>
      <c s="72" t="str">
        <f>IF('S.D.PASTE SHEET'!S2148="","",'S.D.PASTE SHEET'!S2148)</f>
        <v/>
      </c>
      <c s="72" t="str">
        <f>IF('S.D.PASTE SHEET'!T2148="","",'S.D.PASTE SHEET'!T2148)</f>
        <v/>
      </c>
      <c s="72" t="str">
        <f>IF('S.D.PASTE SHEET'!U2148="","",'S.D.PASTE SHEET'!U2148)</f>
        <v/>
      </c>
      <c s="72" t="str">
        <f>IF('S.D.PASTE SHEET'!V2148="","",'S.D.PASTE SHEET'!V2148)</f>
        <v/>
      </c>
      <c s="72" t="str">
        <f>IF('S.D.PASTE SHEET'!W2148="","",'S.D.PASTE SHEET'!W2148)</f>
        <v/>
      </c>
      <c s="72" t="str">
        <f>IF('S.D.PASTE SHEET'!X2148="","",'S.D.PASTE SHEET'!X2148)</f>
        <v/>
      </c>
      <c s="72" t="str">
        <f>IF('S.D.PASTE SHEET'!Y2148="","",'S.D.PASTE SHEET'!Y2148)</f>
        <v/>
      </c>
      <c s="72" t="str">
        <f>IF('S.D.PASTE SHEET'!Z2148="","",'S.D.PASTE SHEET'!Z2148)</f>
        <v/>
      </c>
      <c s="72" t="str">
        <f>IF('S.D.PASTE SHEET'!AA2148="","",'S.D.PASTE SHEET'!AA2148)</f>
        <v/>
      </c>
      <c s="72" t="str">
        <f>IF('S.D.PASTE SHEET'!AB2148="","",'S.D.PASTE SHEET'!AB2148)</f>
        <v/>
      </c>
      <c s="72" t="str">
        <f>IF('S.D.PASTE SHEET'!AC2148="","",'S.D.PASTE SHEET'!AC2148)</f>
        <v/>
      </c>
      <c s="72" t="str">
        <f>IF('S.D.PASTE SHEET'!AD2148="","",'S.D.PASTE SHEET'!AD2148)</f>
        <v/>
      </c>
      <c s="74"/>
      <c s="70" t="str">
        <f>IF(AK2148="","",IF(AK2148&gt;0,COUNT($AG$2:AG2148),""))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IF(BC2148="","",IF(BC2148&gt;0,COUNT($AY$2:AY2148),""))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49" spans="1:157" ht="15">
      <c r="A2149" s="72" t="str">
        <f>IF('S.D.PASTE SHEET'!A2149="","",'S.D.PASTE SHEET'!A2149)</f>
        <v/>
      </c>
      <c s="72" t="str">
        <f>IF('S.D.PASTE SHEET'!B2149="","",'S.D.PASTE SHEET'!B2149)</f>
        <v/>
      </c>
      <c s="72" t="str">
        <f>IF('S.D.PASTE SHEET'!C2149="","",'S.D.PASTE SHEET'!C2149)</f>
        <v/>
      </c>
      <c s="73" t="str">
        <f>IF('S.D.PASTE SHEET'!D2149="","",'S.D.PASTE SHEET'!D2149)</f>
        <v/>
      </c>
      <c s="72" t="str">
        <f>IF('S.D.PASTE SHEET'!E2149="","",UPPER('S.D.PASTE SHEET'!E2149))</f>
        <v/>
      </c>
      <c s="72" t="str">
        <f>IF('S.D.PASTE SHEET'!F2149="","",'S.D.PASTE SHEET'!F2149)</f>
        <v/>
      </c>
      <c s="72" t="str">
        <f>IF('S.D.PASTE SHEET'!G2149="","",UPPER('S.D.PASTE SHEET'!G2149))</f>
        <v/>
      </c>
      <c s="72" t="str">
        <f>IF('S.D.PASTE SHEET'!H2149="","",UPPER('S.D.PASTE SHEET'!H2149))</f>
        <v/>
      </c>
      <c s="72" t="str">
        <f>IF('S.D.PASTE SHEET'!I2149="","",'S.D.PASTE SHEET'!I2149)</f>
        <v/>
      </c>
      <c s="73" t="str">
        <f>IF('S.D.PASTE SHEET'!J2149="","",'S.D.PASTE SHEET'!J2149)</f>
        <v/>
      </c>
      <c s="72" t="str">
        <f>IF('S.D.PASTE SHEET'!K2149="","",'S.D.PASTE SHEET'!K2149)</f>
        <v/>
      </c>
      <c s="72" t="str">
        <f>IF('S.D.PASTE SHEET'!L2149="","",'S.D.PASTE SHEET'!L2149)</f>
        <v/>
      </c>
      <c s="72" t="str">
        <f>IF('S.D.PASTE SHEET'!M2149="","",'S.D.PASTE SHEET'!M2149)</f>
        <v/>
      </c>
      <c s="72" t="str">
        <f>IF('S.D.PASTE SHEET'!N2149="","",'S.D.PASTE SHEET'!N2149)</f>
        <v/>
      </c>
      <c s="72" t="str">
        <f>IF('S.D.PASTE SHEET'!O2149="","",'S.D.PASTE SHEET'!O2149)</f>
        <v/>
      </c>
      <c s="72" t="str">
        <f>IF('S.D.PASTE SHEET'!P2149="","",'S.D.PASTE SHEET'!P2149)</f>
        <v/>
      </c>
      <c s="72" t="str">
        <f>IF('S.D.PASTE SHEET'!Q2149="","",'S.D.PASTE SHEET'!Q2149)</f>
        <v/>
      </c>
      <c s="72" t="str">
        <f>IF('S.D.PASTE SHEET'!R2149="","",'S.D.PASTE SHEET'!R2149)</f>
        <v/>
      </c>
      <c s="72" t="str">
        <f>IF('S.D.PASTE SHEET'!S2149="","",'S.D.PASTE SHEET'!S2149)</f>
        <v/>
      </c>
      <c s="72" t="str">
        <f>IF('S.D.PASTE SHEET'!T2149="","",'S.D.PASTE SHEET'!T2149)</f>
        <v/>
      </c>
      <c s="72" t="str">
        <f>IF('S.D.PASTE SHEET'!U2149="","",'S.D.PASTE SHEET'!U2149)</f>
        <v/>
      </c>
      <c s="72" t="str">
        <f>IF('S.D.PASTE SHEET'!V2149="","",'S.D.PASTE SHEET'!V2149)</f>
        <v/>
      </c>
      <c s="72" t="str">
        <f>IF('S.D.PASTE SHEET'!W2149="","",'S.D.PASTE SHEET'!W2149)</f>
        <v/>
      </c>
      <c s="72" t="str">
        <f>IF('S.D.PASTE SHEET'!X2149="","",'S.D.PASTE SHEET'!X2149)</f>
        <v/>
      </c>
      <c s="72" t="str">
        <f>IF('S.D.PASTE SHEET'!Y2149="","",'S.D.PASTE SHEET'!Y2149)</f>
        <v/>
      </c>
      <c s="72" t="str">
        <f>IF('S.D.PASTE SHEET'!Z2149="","",'S.D.PASTE SHEET'!Z2149)</f>
        <v/>
      </c>
      <c s="72" t="str">
        <f>IF('S.D.PASTE SHEET'!AA2149="","",'S.D.PASTE SHEET'!AA2149)</f>
        <v/>
      </c>
      <c s="72" t="str">
        <f>IF('S.D.PASTE SHEET'!AB2149="","",'S.D.PASTE SHEET'!AB2149)</f>
        <v/>
      </c>
      <c s="72" t="str">
        <f>IF('S.D.PASTE SHEET'!AC2149="","",'S.D.PASTE SHEET'!AC2149)</f>
        <v/>
      </c>
      <c s="72" t="str">
        <f>IF('S.D.PASTE SHEET'!AD2149="","",'S.D.PASTE SHEET'!AD2149)</f>
        <v/>
      </c>
      <c s="74"/>
      <c s="70" t="str">
        <f>IF(AK2149="","",IF(AK2149&gt;0,COUNT($AG$2:AG2149),""))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IF(BC2149="","",IF(BC2149&gt;0,COUNT($AY$2:AY2149),""))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0" spans="1:157" ht="15">
      <c r="A2150" s="72" t="str">
        <f>IF('S.D.PASTE SHEET'!A2150="","",'S.D.PASTE SHEET'!A2150)</f>
        <v/>
      </c>
      <c s="72" t="str">
        <f>IF('S.D.PASTE SHEET'!B2150="","",'S.D.PASTE SHEET'!B2150)</f>
        <v/>
      </c>
      <c s="72" t="str">
        <f>IF('S.D.PASTE SHEET'!C2150="","",'S.D.PASTE SHEET'!C2150)</f>
        <v/>
      </c>
      <c s="73" t="str">
        <f>IF('S.D.PASTE SHEET'!D2150="","",'S.D.PASTE SHEET'!D2150)</f>
        <v/>
      </c>
      <c s="72" t="str">
        <f>IF('S.D.PASTE SHEET'!E2150="","",UPPER('S.D.PASTE SHEET'!E2150))</f>
        <v/>
      </c>
      <c s="72" t="str">
        <f>IF('S.D.PASTE SHEET'!F2150="","",'S.D.PASTE SHEET'!F2150)</f>
        <v/>
      </c>
      <c s="72" t="str">
        <f>IF('S.D.PASTE SHEET'!G2150="","",UPPER('S.D.PASTE SHEET'!G2150))</f>
        <v/>
      </c>
      <c s="72" t="str">
        <f>IF('S.D.PASTE SHEET'!H2150="","",UPPER('S.D.PASTE SHEET'!H2150))</f>
        <v/>
      </c>
      <c s="72" t="str">
        <f>IF('S.D.PASTE SHEET'!I2150="","",'S.D.PASTE SHEET'!I2150)</f>
        <v/>
      </c>
      <c s="73" t="str">
        <f>IF('S.D.PASTE SHEET'!J2150="","",'S.D.PASTE SHEET'!J2150)</f>
        <v/>
      </c>
      <c s="72" t="str">
        <f>IF('S.D.PASTE SHEET'!K2150="","",'S.D.PASTE SHEET'!K2150)</f>
        <v/>
      </c>
      <c s="72" t="str">
        <f>IF('S.D.PASTE SHEET'!L2150="","",'S.D.PASTE SHEET'!L2150)</f>
        <v/>
      </c>
      <c s="72" t="str">
        <f>IF('S.D.PASTE SHEET'!M2150="","",'S.D.PASTE SHEET'!M2150)</f>
        <v/>
      </c>
      <c s="72" t="str">
        <f>IF('S.D.PASTE SHEET'!N2150="","",'S.D.PASTE SHEET'!N2150)</f>
        <v/>
      </c>
      <c s="72" t="str">
        <f>IF('S.D.PASTE SHEET'!O2150="","",'S.D.PASTE SHEET'!O2150)</f>
        <v/>
      </c>
      <c s="72" t="str">
        <f>IF('S.D.PASTE SHEET'!P2150="","",'S.D.PASTE SHEET'!P2150)</f>
        <v/>
      </c>
      <c s="72" t="str">
        <f>IF('S.D.PASTE SHEET'!Q2150="","",'S.D.PASTE SHEET'!Q2150)</f>
        <v/>
      </c>
      <c s="72" t="str">
        <f>IF('S.D.PASTE SHEET'!R2150="","",'S.D.PASTE SHEET'!R2150)</f>
        <v/>
      </c>
      <c s="72" t="str">
        <f>IF('S.D.PASTE SHEET'!S2150="","",'S.D.PASTE SHEET'!S2150)</f>
        <v/>
      </c>
      <c s="72" t="str">
        <f>IF('S.D.PASTE SHEET'!T2150="","",'S.D.PASTE SHEET'!T2150)</f>
        <v/>
      </c>
      <c s="72" t="str">
        <f>IF('S.D.PASTE SHEET'!U2150="","",'S.D.PASTE SHEET'!U2150)</f>
        <v/>
      </c>
      <c s="72" t="str">
        <f>IF('S.D.PASTE SHEET'!V2150="","",'S.D.PASTE SHEET'!V2150)</f>
        <v/>
      </c>
      <c s="72" t="str">
        <f>IF('S.D.PASTE SHEET'!W2150="","",'S.D.PASTE SHEET'!W2150)</f>
        <v/>
      </c>
      <c s="72" t="str">
        <f>IF('S.D.PASTE SHEET'!X2150="","",'S.D.PASTE SHEET'!X2150)</f>
        <v/>
      </c>
      <c s="72" t="str">
        <f>IF('S.D.PASTE SHEET'!Y2150="","",'S.D.PASTE SHEET'!Y2150)</f>
        <v/>
      </c>
      <c s="72" t="str">
        <f>IF('S.D.PASTE SHEET'!Z2150="","",'S.D.PASTE SHEET'!Z2150)</f>
        <v/>
      </c>
      <c s="72" t="str">
        <f>IF('S.D.PASTE SHEET'!AA2150="","",'S.D.PASTE SHEET'!AA2150)</f>
        <v/>
      </c>
      <c s="72" t="str">
        <f>IF('S.D.PASTE SHEET'!AB2150="","",'S.D.PASTE SHEET'!AB2150)</f>
        <v/>
      </c>
      <c s="72" t="str">
        <f>IF('S.D.PASTE SHEET'!AC2150="","",'S.D.PASTE SHEET'!AC2150)</f>
        <v/>
      </c>
      <c s="72" t="str">
        <f>IF('S.D.PASTE SHEET'!AD2150="","",'S.D.PASTE SHEET'!AD2150)</f>
        <v/>
      </c>
      <c s="74"/>
      <c s="70" t="str">
        <f>IF(AK2150="","",IF(AK2150&gt;0,COUNT($AG$2:AG2150),""))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IF(BC2150="","",IF(BC2150&gt;0,COUNT($AY$2:AY2150),""))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1" spans="1:157" ht="15">
      <c r="A2151" s="72" t="str">
        <f>IF('S.D.PASTE SHEET'!A2151="","",'S.D.PASTE SHEET'!A2151)</f>
        <v/>
      </c>
      <c s="72" t="str">
        <f>IF('S.D.PASTE SHEET'!B2151="","",'S.D.PASTE SHEET'!B2151)</f>
        <v/>
      </c>
      <c s="72" t="str">
        <f>IF('S.D.PASTE SHEET'!C2151="","",'S.D.PASTE SHEET'!C2151)</f>
        <v/>
      </c>
      <c s="73" t="str">
        <f>IF('S.D.PASTE SHEET'!D2151="","",'S.D.PASTE SHEET'!D2151)</f>
        <v/>
      </c>
      <c s="72" t="str">
        <f>IF('S.D.PASTE SHEET'!E2151="","",UPPER('S.D.PASTE SHEET'!E2151))</f>
        <v/>
      </c>
      <c s="72" t="str">
        <f>IF('S.D.PASTE SHEET'!F2151="","",'S.D.PASTE SHEET'!F2151)</f>
        <v/>
      </c>
      <c s="72" t="str">
        <f>IF('S.D.PASTE SHEET'!G2151="","",UPPER('S.D.PASTE SHEET'!G2151))</f>
        <v/>
      </c>
      <c s="72" t="str">
        <f>IF('S.D.PASTE SHEET'!H2151="","",UPPER('S.D.PASTE SHEET'!H2151))</f>
        <v/>
      </c>
      <c s="72" t="str">
        <f>IF('S.D.PASTE SHEET'!I2151="","",'S.D.PASTE SHEET'!I2151)</f>
        <v/>
      </c>
      <c s="73" t="str">
        <f>IF('S.D.PASTE SHEET'!J2151="","",'S.D.PASTE SHEET'!J2151)</f>
        <v/>
      </c>
      <c s="72" t="str">
        <f>IF('S.D.PASTE SHEET'!K2151="","",'S.D.PASTE SHEET'!K2151)</f>
        <v/>
      </c>
      <c s="72" t="str">
        <f>IF('S.D.PASTE SHEET'!L2151="","",'S.D.PASTE SHEET'!L2151)</f>
        <v/>
      </c>
      <c s="72" t="str">
        <f>IF('S.D.PASTE SHEET'!M2151="","",'S.D.PASTE SHEET'!M2151)</f>
        <v/>
      </c>
      <c s="72" t="str">
        <f>IF('S.D.PASTE SHEET'!N2151="","",'S.D.PASTE SHEET'!N2151)</f>
        <v/>
      </c>
      <c s="72" t="str">
        <f>IF('S.D.PASTE SHEET'!O2151="","",'S.D.PASTE SHEET'!O2151)</f>
        <v/>
      </c>
      <c s="72" t="str">
        <f>IF('S.D.PASTE SHEET'!P2151="","",'S.D.PASTE SHEET'!P2151)</f>
        <v/>
      </c>
      <c s="72" t="str">
        <f>IF('S.D.PASTE SHEET'!Q2151="","",'S.D.PASTE SHEET'!Q2151)</f>
        <v/>
      </c>
      <c s="72" t="str">
        <f>IF('S.D.PASTE SHEET'!R2151="","",'S.D.PASTE SHEET'!R2151)</f>
        <v/>
      </c>
      <c s="72" t="str">
        <f>IF('S.D.PASTE SHEET'!S2151="","",'S.D.PASTE SHEET'!S2151)</f>
        <v/>
      </c>
      <c s="72" t="str">
        <f>IF('S.D.PASTE SHEET'!T2151="","",'S.D.PASTE SHEET'!T2151)</f>
        <v/>
      </c>
      <c s="72" t="str">
        <f>IF('S.D.PASTE SHEET'!U2151="","",'S.D.PASTE SHEET'!U2151)</f>
        <v/>
      </c>
      <c s="72" t="str">
        <f>IF('S.D.PASTE SHEET'!V2151="","",'S.D.PASTE SHEET'!V2151)</f>
        <v/>
      </c>
      <c s="72" t="str">
        <f>IF('S.D.PASTE SHEET'!W2151="","",'S.D.PASTE SHEET'!W2151)</f>
        <v/>
      </c>
      <c s="72" t="str">
        <f>IF('S.D.PASTE SHEET'!X2151="","",'S.D.PASTE SHEET'!X2151)</f>
        <v/>
      </c>
      <c s="72" t="str">
        <f>IF('S.D.PASTE SHEET'!Y2151="","",'S.D.PASTE SHEET'!Y2151)</f>
        <v/>
      </c>
      <c s="72" t="str">
        <f>IF('S.D.PASTE SHEET'!Z2151="","",'S.D.PASTE SHEET'!Z2151)</f>
        <v/>
      </c>
      <c s="72" t="str">
        <f>IF('S.D.PASTE SHEET'!AA2151="","",'S.D.PASTE SHEET'!AA2151)</f>
        <v/>
      </c>
      <c s="72" t="str">
        <f>IF('S.D.PASTE SHEET'!AB2151="","",'S.D.PASTE SHEET'!AB2151)</f>
        <v/>
      </c>
      <c s="72" t="str">
        <f>IF('S.D.PASTE SHEET'!AC2151="","",'S.D.PASTE SHEET'!AC2151)</f>
        <v/>
      </c>
      <c s="72" t="str">
        <f>IF('S.D.PASTE SHEET'!AD2151="","",'S.D.PASTE SHEET'!AD2151)</f>
        <v/>
      </c>
      <c s="74"/>
      <c s="70" t="str">
        <f>IF(AK2151="","",IF(AK2151&gt;0,COUNT($AG$2:AG2151),""))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IF(BC2151="","",IF(BC2151&gt;0,COUNT($AY$2:AY2151),""))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2" spans="1:157" ht="15">
      <c r="A2152" s="72" t="str">
        <f>IF('S.D.PASTE SHEET'!A2152="","",'S.D.PASTE SHEET'!A2152)</f>
        <v/>
      </c>
      <c s="72" t="str">
        <f>IF('S.D.PASTE SHEET'!B2152="","",'S.D.PASTE SHEET'!B2152)</f>
        <v/>
      </c>
      <c s="72" t="str">
        <f>IF('S.D.PASTE SHEET'!C2152="","",'S.D.PASTE SHEET'!C2152)</f>
        <v/>
      </c>
      <c s="73" t="str">
        <f>IF('S.D.PASTE SHEET'!D2152="","",'S.D.PASTE SHEET'!D2152)</f>
        <v/>
      </c>
      <c s="72" t="str">
        <f>IF('S.D.PASTE SHEET'!E2152="","",UPPER('S.D.PASTE SHEET'!E2152))</f>
        <v/>
      </c>
      <c s="72" t="str">
        <f>IF('S.D.PASTE SHEET'!F2152="","",'S.D.PASTE SHEET'!F2152)</f>
        <v/>
      </c>
      <c s="72" t="str">
        <f>IF('S.D.PASTE SHEET'!G2152="","",UPPER('S.D.PASTE SHEET'!G2152))</f>
        <v/>
      </c>
      <c s="72" t="str">
        <f>IF('S.D.PASTE SHEET'!H2152="","",UPPER('S.D.PASTE SHEET'!H2152))</f>
        <v/>
      </c>
      <c s="72" t="str">
        <f>IF('S.D.PASTE SHEET'!I2152="","",'S.D.PASTE SHEET'!I2152)</f>
        <v/>
      </c>
      <c s="73" t="str">
        <f>IF('S.D.PASTE SHEET'!J2152="","",'S.D.PASTE SHEET'!J2152)</f>
        <v/>
      </c>
      <c s="72" t="str">
        <f>IF('S.D.PASTE SHEET'!K2152="","",'S.D.PASTE SHEET'!K2152)</f>
        <v/>
      </c>
      <c s="72" t="str">
        <f>IF('S.D.PASTE SHEET'!L2152="","",'S.D.PASTE SHEET'!L2152)</f>
        <v/>
      </c>
      <c s="72" t="str">
        <f>IF('S.D.PASTE SHEET'!M2152="","",'S.D.PASTE SHEET'!M2152)</f>
        <v/>
      </c>
      <c s="72" t="str">
        <f>IF('S.D.PASTE SHEET'!N2152="","",'S.D.PASTE SHEET'!N2152)</f>
        <v/>
      </c>
      <c s="72" t="str">
        <f>IF('S.D.PASTE SHEET'!O2152="","",'S.D.PASTE SHEET'!O2152)</f>
        <v/>
      </c>
      <c s="72" t="str">
        <f>IF('S.D.PASTE SHEET'!P2152="","",'S.D.PASTE SHEET'!P2152)</f>
        <v/>
      </c>
      <c s="72" t="str">
        <f>IF('S.D.PASTE SHEET'!Q2152="","",'S.D.PASTE SHEET'!Q2152)</f>
        <v/>
      </c>
      <c s="72" t="str">
        <f>IF('S.D.PASTE SHEET'!R2152="","",'S.D.PASTE SHEET'!R2152)</f>
        <v/>
      </c>
      <c s="72" t="str">
        <f>IF('S.D.PASTE SHEET'!S2152="","",'S.D.PASTE SHEET'!S2152)</f>
        <v/>
      </c>
      <c s="72" t="str">
        <f>IF('S.D.PASTE SHEET'!T2152="","",'S.D.PASTE SHEET'!T2152)</f>
        <v/>
      </c>
      <c s="72" t="str">
        <f>IF('S.D.PASTE SHEET'!U2152="","",'S.D.PASTE SHEET'!U2152)</f>
        <v/>
      </c>
      <c s="72" t="str">
        <f>IF('S.D.PASTE SHEET'!V2152="","",'S.D.PASTE SHEET'!V2152)</f>
        <v/>
      </c>
      <c s="72" t="str">
        <f>IF('S.D.PASTE SHEET'!W2152="","",'S.D.PASTE SHEET'!W2152)</f>
        <v/>
      </c>
      <c s="72" t="str">
        <f>IF('S.D.PASTE SHEET'!X2152="","",'S.D.PASTE SHEET'!X2152)</f>
        <v/>
      </c>
      <c s="72" t="str">
        <f>IF('S.D.PASTE SHEET'!Y2152="","",'S.D.PASTE SHEET'!Y2152)</f>
        <v/>
      </c>
      <c s="72" t="str">
        <f>IF('S.D.PASTE SHEET'!Z2152="","",'S.D.PASTE SHEET'!Z2152)</f>
        <v/>
      </c>
      <c s="72" t="str">
        <f>IF('S.D.PASTE SHEET'!AA2152="","",'S.D.PASTE SHEET'!AA2152)</f>
        <v/>
      </c>
      <c s="72" t="str">
        <f>IF('S.D.PASTE SHEET'!AB2152="","",'S.D.PASTE SHEET'!AB2152)</f>
        <v/>
      </c>
      <c s="72" t="str">
        <f>IF('S.D.PASTE SHEET'!AC2152="","",'S.D.PASTE SHEET'!AC2152)</f>
        <v/>
      </c>
      <c s="72" t="str">
        <f>IF('S.D.PASTE SHEET'!AD2152="","",'S.D.PASTE SHEET'!AD2152)</f>
        <v/>
      </c>
      <c s="74"/>
      <c s="70" t="str">
        <f>IF(AK2152="","",IF(AK2152&gt;0,COUNT($AG$2:AG2152),""))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IF(BC2152="","",IF(BC2152&gt;0,COUNT($AY$2:AY2152),""))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3" spans="1:157" ht="15">
      <c r="A2153" s="72" t="str">
        <f>IF('S.D.PASTE SHEET'!A2153="","",'S.D.PASTE SHEET'!A2153)</f>
        <v/>
      </c>
      <c s="72" t="str">
        <f>IF('S.D.PASTE SHEET'!B2153="","",'S.D.PASTE SHEET'!B2153)</f>
        <v/>
      </c>
      <c s="72" t="str">
        <f>IF('S.D.PASTE SHEET'!C2153="","",'S.D.PASTE SHEET'!C2153)</f>
        <v/>
      </c>
      <c s="73" t="str">
        <f>IF('S.D.PASTE SHEET'!D2153="","",'S.D.PASTE SHEET'!D2153)</f>
        <v/>
      </c>
      <c s="72" t="str">
        <f>IF('S.D.PASTE SHEET'!E2153="","",UPPER('S.D.PASTE SHEET'!E2153))</f>
        <v/>
      </c>
      <c s="72" t="str">
        <f>IF('S.D.PASTE SHEET'!F2153="","",'S.D.PASTE SHEET'!F2153)</f>
        <v/>
      </c>
      <c s="72" t="str">
        <f>IF('S.D.PASTE SHEET'!G2153="","",UPPER('S.D.PASTE SHEET'!G2153))</f>
        <v/>
      </c>
      <c s="72" t="str">
        <f>IF('S.D.PASTE SHEET'!H2153="","",UPPER('S.D.PASTE SHEET'!H2153))</f>
        <v/>
      </c>
      <c s="72" t="str">
        <f>IF('S.D.PASTE SHEET'!I2153="","",'S.D.PASTE SHEET'!I2153)</f>
        <v/>
      </c>
      <c s="73" t="str">
        <f>IF('S.D.PASTE SHEET'!J2153="","",'S.D.PASTE SHEET'!J2153)</f>
        <v/>
      </c>
      <c s="72" t="str">
        <f>IF('S.D.PASTE SHEET'!K2153="","",'S.D.PASTE SHEET'!K2153)</f>
        <v/>
      </c>
      <c s="72" t="str">
        <f>IF('S.D.PASTE SHEET'!L2153="","",'S.D.PASTE SHEET'!L2153)</f>
        <v/>
      </c>
      <c s="72" t="str">
        <f>IF('S.D.PASTE SHEET'!M2153="","",'S.D.PASTE SHEET'!M2153)</f>
        <v/>
      </c>
      <c s="72" t="str">
        <f>IF('S.D.PASTE SHEET'!N2153="","",'S.D.PASTE SHEET'!N2153)</f>
        <v/>
      </c>
      <c s="72" t="str">
        <f>IF('S.D.PASTE SHEET'!O2153="","",'S.D.PASTE SHEET'!O2153)</f>
        <v/>
      </c>
      <c s="72" t="str">
        <f>IF('S.D.PASTE SHEET'!P2153="","",'S.D.PASTE SHEET'!P2153)</f>
        <v/>
      </c>
      <c s="72" t="str">
        <f>IF('S.D.PASTE SHEET'!Q2153="","",'S.D.PASTE SHEET'!Q2153)</f>
        <v/>
      </c>
      <c s="72" t="str">
        <f>IF('S.D.PASTE SHEET'!R2153="","",'S.D.PASTE SHEET'!R2153)</f>
        <v/>
      </c>
      <c s="72" t="str">
        <f>IF('S.D.PASTE SHEET'!S2153="","",'S.D.PASTE SHEET'!S2153)</f>
        <v/>
      </c>
      <c s="72" t="str">
        <f>IF('S.D.PASTE SHEET'!T2153="","",'S.D.PASTE SHEET'!T2153)</f>
        <v/>
      </c>
      <c s="72" t="str">
        <f>IF('S.D.PASTE SHEET'!U2153="","",'S.D.PASTE SHEET'!U2153)</f>
        <v/>
      </c>
      <c s="72" t="str">
        <f>IF('S.D.PASTE SHEET'!V2153="","",'S.D.PASTE SHEET'!V2153)</f>
        <v/>
      </c>
      <c s="72" t="str">
        <f>IF('S.D.PASTE SHEET'!W2153="","",'S.D.PASTE SHEET'!W2153)</f>
        <v/>
      </c>
      <c s="72" t="str">
        <f>IF('S.D.PASTE SHEET'!X2153="","",'S.D.PASTE SHEET'!X2153)</f>
        <v/>
      </c>
      <c s="72" t="str">
        <f>IF('S.D.PASTE SHEET'!Y2153="","",'S.D.PASTE SHEET'!Y2153)</f>
        <v/>
      </c>
      <c s="72" t="str">
        <f>IF('S.D.PASTE SHEET'!Z2153="","",'S.D.PASTE SHEET'!Z2153)</f>
        <v/>
      </c>
      <c s="72" t="str">
        <f>IF('S.D.PASTE SHEET'!AA2153="","",'S.D.PASTE SHEET'!AA2153)</f>
        <v/>
      </c>
      <c s="72" t="str">
        <f>IF('S.D.PASTE SHEET'!AB2153="","",'S.D.PASTE SHEET'!AB2153)</f>
        <v/>
      </c>
      <c s="72" t="str">
        <f>IF('S.D.PASTE SHEET'!AC2153="","",'S.D.PASTE SHEET'!AC2153)</f>
        <v/>
      </c>
      <c s="72" t="str">
        <f>IF('S.D.PASTE SHEET'!AD2153="","",'S.D.PASTE SHEET'!AD2153)</f>
        <v/>
      </c>
      <c s="74"/>
      <c s="70" t="str">
        <f>IF(AK2153="","",IF(AK2153&gt;0,COUNT($AG$2:AG2153),""))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IF(BC2153="","",IF(BC2153&gt;0,COUNT($AY$2:AY2153),""))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4" spans="1:157" ht="15">
      <c r="A2154" s="72" t="str">
        <f>IF('S.D.PASTE SHEET'!A2154="","",'S.D.PASTE SHEET'!A2154)</f>
        <v/>
      </c>
      <c s="72" t="str">
        <f>IF('S.D.PASTE SHEET'!B2154="","",'S.D.PASTE SHEET'!B2154)</f>
        <v/>
      </c>
      <c s="72" t="str">
        <f>IF('S.D.PASTE SHEET'!C2154="","",'S.D.PASTE SHEET'!C2154)</f>
        <v/>
      </c>
      <c s="73" t="str">
        <f>IF('S.D.PASTE SHEET'!D2154="","",'S.D.PASTE SHEET'!D2154)</f>
        <v/>
      </c>
      <c s="72" t="str">
        <f>IF('S.D.PASTE SHEET'!E2154="","",UPPER('S.D.PASTE SHEET'!E2154))</f>
        <v/>
      </c>
      <c s="72" t="str">
        <f>IF('S.D.PASTE SHEET'!F2154="","",'S.D.PASTE SHEET'!F2154)</f>
        <v/>
      </c>
      <c s="72" t="str">
        <f>IF('S.D.PASTE SHEET'!G2154="","",UPPER('S.D.PASTE SHEET'!G2154))</f>
        <v/>
      </c>
      <c s="72" t="str">
        <f>IF('S.D.PASTE SHEET'!H2154="","",UPPER('S.D.PASTE SHEET'!H2154))</f>
        <v/>
      </c>
      <c s="72" t="str">
        <f>IF('S.D.PASTE SHEET'!I2154="","",'S.D.PASTE SHEET'!I2154)</f>
        <v/>
      </c>
      <c s="73" t="str">
        <f>IF('S.D.PASTE SHEET'!J2154="","",'S.D.PASTE SHEET'!J2154)</f>
        <v/>
      </c>
      <c s="72" t="str">
        <f>IF('S.D.PASTE SHEET'!K2154="","",'S.D.PASTE SHEET'!K2154)</f>
        <v/>
      </c>
      <c s="72" t="str">
        <f>IF('S.D.PASTE SHEET'!L2154="","",'S.D.PASTE SHEET'!L2154)</f>
        <v/>
      </c>
      <c s="72" t="str">
        <f>IF('S.D.PASTE SHEET'!M2154="","",'S.D.PASTE SHEET'!M2154)</f>
        <v/>
      </c>
      <c s="72" t="str">
        <f>IF('S.D.PASTE SHEET'!N2154="","",'S.D.PASTE SHEET'!N2154)</f>
        <v/>
      </c>
      <c s="72" t="str">
        <f>IF('S.D.PASTE SHEET'!O2154="","",'S.D.PASTE SHEET'!O2154)</f>
        <v/>
      </c>
      <c s="72" t="str">
        <f>IF('S.D.PASTE SHEET'!P2154="","",'S.D.PASTE SHEET'!P2154)</f>
        <v/>
      </c>
      <c s="72" t="str">
        <f>IF('S.D.PASTE SHEET'!Q2154="","",'S.D.PASTE SHEET'!Q2154)</f>
        <v/>
      </c>
      <c s="72" t="str">
        <f>IF('S.D.PASTE SHEET'!R2154="","",'S.D.PASTE SHEET'!R2154)</f>
        <v/>
      </c>
      <c s="72" t="str">
        <f>IF('S.D.PASTE SHEET'!S2154="","",'S.D.PASTE SHEET'!S2154)</f>
        <v/>
      </c>
      <c s="72" t="str">
        <f>IF('S.D.PASTE SHEET'!T2154="","",'S.D.PASTE SHEET'!T2154)</f>
        <v/>
      </c>
      <c s="72" t="str">
        <f>IF('S.D.PASTE SHEET'!U2154="","",'S.D.PASTE SHEET'!U2154)</f>
        <v/>
      </c>
      <c s="72" t="str">
        <f>IF('S.D.PASTE SHEET'!V2154="","",'S.D.PASTE SHEET'!V2154)</f>
        <v/>
      </c>
      <c s="72" t="str">
        <f>IF('S.D.PASTE SHEET'!W2154="","",'S.D.PASTE SHEET'!W2154)</f>
        <v/>
      </c>
      <c s="72" t="str">
        <f>IF('S.D.PASTE SHEET'!X2154="","",'S.D.PASTE SHEET'!X2154)</f>
        <v/>
      </c>
      <c s="72" t="str">
        <f>IF('S.D.PASTE SHEET'!Y2154="","",'S.D.PASTE SHEET'!Y2154)</f>
        <v/>
      </c>
      <c s="72" t="str">
        <f>IF('S.D.PASTE SHEET'!Z2154="","",'S.D.PASTE SHEET'!Z2154)</f>
        <v/>
      </c>
      <c s="72" t="str">
        <f>IF('S.D.PASTE SHEET'!AA2154="","",'S.D.PASTE SHEET'!AA2154)</f>
        <v/>
      </c>
      <c s="72" t="str">
        <f>IF('S.D.PASTE SHEET'!AB2154="","",'S.D.PASTE SHEET'!AB2154)</f>
        <v/>
      </c>
      <c s="72" t="str">
        <f>IF('S.D.PASTE SHEET'!AC2154="","",'S.D.PASTE SHEET'!AC2154)</f>
        <v/>
      </c>
      <c s="72" t="str">
        <f>IF('S.D.PASTE SHEET'!AD2154="","",'S.D.PASTE SHEET'!AD2154)</f>
        <v/>
      </c>
      <c s="74"/>
      <c s="70" t="str">
        <f>IF(AK2154="","",IF(AK2154&gt;0,COUNT($AG$2:AG2154),""))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IF(BC2154="","",IF(BC2154&gt;0,COUNT($AY$2:AY2154),""))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5" spans="1:157" ht="15">
      <c r="A2155" s="72" t="str">
        <f>IF('S.D.PASTE SHEET'!A2155="","",'S.D.PASTE SHEET'!A2155)</f>
        <v/>
      </c>
      <c s="72" t="str">
        <f>IF('S.D.PASTE SHEET'!B2155="","",'S.D.PASTE SHEET'!B2155)</f>
        <v/>
      </c>
      <c s="72" t="str">
        <f>IF('S.D.PASTE SHEET'!C2155="","",'S.D.PASTE SHEET'!C2155)</f>
        <v/>
      </c>
      <c s="73" t="str">
        <f>IF('S.D.PASTE SHEET'!D2155="","",'S.D.PASTE SHEET'!D2155)</f>
        <v/>
      </c>
      <c s="72" t="str">
        <f>IF('S.D.PASTE SHEET'!E2155="","",UPPER('S.D.PASTE SHEET'!E2155))</f>
        <v/>
      </c>
      <c s="72" t="str">
        <f>IF('S.D.PASTE SHEET'!F2155="","",'S.D.PASTE SHEET'!F2155)</f>
        <v/>
      </c>
      <c s="72" t="str">
        <f>IF('S.D.PASTE SHEET'!G2155="","",UPPER('S.D.PASTE SHEET'!G2155))</f>
        <v/>
      </c>
      <c s="72" t="str">
        <f>IF('S.D.PASTE SHEET'!H2155="","",UPPER('S.D.PASTE SHEET'!H2155))</f>
        <v/>
      </c>
      <c s="72" t="str">
        <f>IF('S.D.PASTE SHEET'!I2155="","",'S.D.PASTE SHEET'!I2155)</f>
        <v/>
      </c>
      <c s="73" t="str">
        <f>IF('S.D.PASTE SHEET'!J2155="","",'S.D.PASTE SHEET'!J2155)</f>
        <v/>
      </c>
      <c s="72" t="str">
        <f>IF('S.D.PASTE SHEET'!K2155="","",'S.D.PASTE SHEET'!K2155)</f>
        <v/>
      </c>
      <c s="72" t="str">
        <f>IF('S.D.PASTE SHEET'!L2155="","",'S.D.PASTE SHEET'!L2155)</f>
        <v/>
      </c>
      <c s="72" t="str">
        <f>IF('S.D.PASTE SHEET'!M2155="","",'S.D.PASTE SHEET'!M2155)</f>
        <v/>
      </c>
      <c s="72" t="str">
        <f>IF('S.D.PASTE SHEET'!N2155="","",'S.D.PASTE SHEET'!N2155)</f>
        <v/>
      </c>
      <c s="72" t="str">
        <f>IF('S.D.PASTE SHEET'!O2155="","",'S.D.PASTE SHEET'!O2155)</f>
        <v/>
      </c>
      <c s="72" t="str">
        <f>IF('S.D.PASTE SHEET'!P2155="","",'S.D.PASTE SHEET'!P2155)</f>
        <v/>
      </c>
      <c s="72" t="str">
        <f>IF('S.D.PASTE SHEET'!Q2155="","",'S.D.PASTE SHEET'!Q2155)</f>
        <v/>
      </c>
      <c s="72" t="str">
        <f>IF('S.D.PASTE SHEET'!R2155="","",'S.D.PASTE SHEET'!R2155)</f>
        <v/>
      </c>
      <c s="72" t="str">
        <f>IF('S.D.PASTE SHEET'!S2155="","",'S.D.PASTE SHEET'!S2155)</f>
        <v/>
      </c>
      <c s="72" t="str">
        <f>IF('S.D.PASTE SHEET'!T2155="","",'S.D.PASTE SHEET'!T2155)</f>
        <v/>
      </c>
      <c s="72" t="str">
        <f>IF('S.D.PASTE SHEET'!U2155="","",'S.D.PASTE SHEET'!U2155)</f>
        <v/>
      </c>
      <c s="72" t="str">
        <f>IF('S.D.PASTE SHEET'!V2155="","",'S.D.PASTE SHEET'!V2155)</f>
        <v/>
      </c>
      <c s="72" t="str">
        <f>IF('S.D.PASTE SHEET'!W2155="","",'S.D.PASTE SHEET'!W2155)</f>
        <v/>
      </c>
      <c s="72" t="str">
        <f>IF('S.D.PASTE SHEET'!X2155="","",'S.D.PASTE SHEET'!X2155)</f>
        <v/>
      </c>
      <c s="72" t="str">
        <f>IF('S.D.PASTE SHEET'!Y2155="","",'S.D.PASTE SHEET'!Y2155)</f>
        <v/>
      </c>
      <c s="72" t="str">
        <f>IF('S.D.PASTE SHEET'!Z2155="","",'S.D.PASTE SHEET'!Z2155)</f>
        <v/>
      </c>
      <c s="72" t="str">
        <f>IF('S.D.PASTE SHEET'!AA2155="","",'S.D.PASTE SHEET'!AA2155)</f>
        <v/>
      </c>
      <c s="72" t="str">
        <f>IF('S.D.PASTE SHEET'!AB2155="","",'S.D.PASTE SHEET'!AB2155)</f>
        <v/>
      </c>
      <c s="72" t="str">
        <f>IF('S.D.PASTE SHEET'!AC2155="","",'S.D.PASTE SHEET'!AC2155)</f>
        <v/>
      </c>
      <c s="72" t="str">
        <f>IF('S.D.PASTE SHEET'!AD2155="","",'S.D.PASTE SHEET'!AD2155)</f>
        <v/>
      </c>
      <c s="74"/>
      <c s="70" t="str">
        <f>IF(AK2155="","",IF(AK2155&gt;0,COUNT($AG$2:AG2155),""))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IF(BC2155="","",IF(BC2155&gt;0,COUNT($AY$2:AY2155),""))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6" spans="1:157" ht="15">
      <c r="A2156" s="72" t="str">
        <f>IF('S.D.PASTE SHEET'!A2156="","",'S.D.PASTE SHEET'!A2156)</f>
        <v/>
      </c>
      <c s="72" t="str">
        <f>IF('S.D.PASTE SHEET'!B2156="","",'S.D.PASTE SHEET'!B2156)</f>
        <v/>
      </c>
      <c s="72" t="str">
        <f>IF('S.D.PASTE SHEET'!C2156="","",'S.D.PASTE SHEET'!C2156)</f>
        <v/>
      </c>
      <c s="73" t="str">
        <f>IF('S.D.PASTE SHEET'!D2156="","",'S.D.PASTE SHEET'!D2156)</f>
        <v/>
      </c>
      <c s="72" t="str">
        <f>IF('S.D.PASTE SHEET'!E2156="","",UPPER('S.D.PASTE SHEET'!E2156))</f>
        <v/>
      </c>
      <c s="72" t="str">
        <f>IF('S.D.PASTE SHEET'!F2156="","",'S.D.PASTE SHEET'!F2156)</f>
        <v/>
      </c>
      <c s="72" t="str">
        <f>IF('S.D.PASTE SHEET'!G2156="","",UPPER('S.D.PASTE SHEET'!G2156))</f>
        <v/>
      </c>
      <c s="72" t="str">
        <f>IF('S.D.PASTE SHEET'!H2156="","",UPPER('S.D.PASTE SHEET'!H2156))</f>
        <v/>
      </c>
      <c s="72" t="str">
        <f>IF('S.D.PASTE SHEET'!I2156="","",'S.D.PASTE SHEET'!I2156)</f>
        <v/>
      </c>
      <c s="73" t="str">
        <f>IF('S.D.PASTE SHEET'!J2156="","",'S.D.PASTE SHEET'!J2156)</f>
        <v/>
      </c>
      <c s="72" t="str">
        <f>IF('S.D.PASTE SHEET'!K2156="","",'S.D.PASTE SHEET'!K2156)</f>
        <v/>
      </c>
      <c s="72" t="str">
        <f>IF('S.D.PASTE SHEET'!L2156="","",'S.D.PASTE SHEET'!L2156)</f>
        <v/>
      </c>
      <c s="72" t="str">
        <f>IF('S.D.PASTE SHEET'!M2156="","",'S.D.PASTE SHEET'!M2156)</f>
        <v/>
      </c>
      <c s="72" t="str">
        <f>IF('S.D.PASTE SHEET'!N2156="","",'S.D.PASTE SHEET'!N2156)</f>
        <v/>
      </c>
      <c s="72" t="str">
        <f>IF('S.D.PASTE SHEET'!O2156="","",'S.D.PASTE SHEET'!O2156)</f>
        <v/>
      </c>
      <c s="72" t="str">
        <f>IF('S.D.PASTE SHEET'!P2156="","",'S.D.PASTE SHEET'!P2156)</f>
        <v/>
      </c>
      <c s="72" t="str">
        <f>IF('S.D.PASTE SHEET'!Q2156="","",'S.D.PASTE SHEET'!Q2156)</f>
        <v/>
      </c>
      <c s="72" t="str">
        <f>IF('S.D.PASTE SHEET'!R2156="","",'S.D.PASTE SHEET'!R2156)</f>
        <v/>
      </c>
      <c s="72" t="str">
        <f>IF('S.D.PASTE SHEET'!S2156="","",'S.D.PASTE SHEET'!S2156)</f>
        <v/>
      </c>
      <c s="72" t="str">
        <f>IF('S.D.PASTE SHEET'!T2156="","",'S.D.PASTE SHEET'!T2156)</f>
        <v/>
      </c>
      <c s="72" t="str">
        <f>IF('S.D.PASTE SHEET'!U2156="","",'S.D.PASTE SHEET'!U2156)</f>
        <v/>
      </c>
      <c s="72" t="str">
        <f>IF('S.D.PASTE SHEET'!V2156="","",'S.D.PASTE SHEET'!V2156)</f>
        <v/>
      </c>
      <c s="72" t="str">
        <f>IF('S.D.PASTE SHEET'!W2156="","",'S.D.PASTE SHEET'!W2156)</f>
        <v/>
      </c>
      <c s="72" t="str">
        <f>IF('S.D.PASTE SHEET'!X2156="","",'S.D.PASTE SHEET'!X2156)</f>
        <v/>
      </c>
      <c s="72" t="str">
        <f>IF('S.D.PASTE SHEET'!Y2156="","",'S.D.PASTE SHEET'!Y2156)</f>
        <v/>
      </c>
      <c s="72" t="str">
        <f>IF('S.D.PASTE SHEET'!Z2156="","",'S.D.PASTE SHEET'!Z2156)</f>
        <v/>
      </c>
      <c s="72" t="str">
        <f>IF('S.D.PASTE SHEET'!AA2156="","",'S.D.PASTE SHEET'!AA2156)</f>
        <v/>
      </c>
      <c s="72" t="str">
        <f>IF('S.D.PASTE SHEET'!AB2156="","",'S.D.PASTE SHEET'!AB2156)</f>
        <v/>
      </c>
      <c s="72" t="str">
        <f>IF('S.D.PASTE SHEET'!AC2156="","",'S.D.PASTE SHEET'!AC2156)</f>
        <v/>
      </c>
      <c s="72" t="str">
        <f>IF('S.D.PASTE SHEET'!AD2156="","",'S.D.PASTE SHEET'!AD2156)</f>
        <v/>
      </c>
      <c s="74"/>
      <c s="70" t="str">
        <f>IF(AK2156="","",IF(AK2156&gt;0,COUNT($AG$2:AG2156),""))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IF(BC2156="","",IF(BC2156&gt;0,COUNT($AY$2:AY2156),""))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7" spans="1:157" ht="15">
      <c r="A2157" s="72" t="str">
        <f>IF('S.D.PASTE SHEET'!A2157="","",'S.D.PASTE SHEET'!A2157)</f>
        <v/>
      </c>
      <c s="72" t="str">
        <f>IF('S.D.PASTE SHEET'!B2157="","",'S.D.PASTE SHEET'!B2157)</f>
        <v/>
      </c>
      <c s="72" t="str">
        <f>IF('S.D.PASTE SHEET'!C2157="","",'S.D.PASTE SHEET'!C2157)</f>
        <v/>
      </c>
      <c s="73" t="str">
        <f>IF('S.D.PASTE SHEET'!D2157="","",'S.D.PASTE SHEET'!D2157)</f>
        <v/>
      </c>
      <c s="72" t="str">
        <f>IF('S.D.PASTE SHEET'!E2157="","",UPPER('S.D.PASTE SHEET'!E2157))</f>
        <v/>
      </c>
      <c s="72" t="str">
        <f>IF('S.D.PASTE SHEET'!F2157="","",'S.D.PASTE SHEET'!F2157)</f>
        <v/>
      </c>
      <c s="72" t="str">
        <f>IF('S.D.PASTE SHEET'!G2157="","",UPPER('S.D.PASTE SHEET'!G2157))</f>
        <v/>
      </c>
      <c s="72" t="str">
        <f>IF('S.D.PASTE SHEET'!H2157="","",UPPER('S.D.PASTE SHEET'!H2157))</f>
        <v/>
      </c>
      <c s="72" t="str">
        <f>IF('S.D.PASTE SHEET'!I2157="","",'S.D.PASTE SHEET'!I2157)</f>
        <v/>
      </c>
      <c s="73" t="str">
        <f>IF('S.D.PASTE SHEET'!J2157="","",'S.D.PASTE SHEET'!J2157)</f>
        <v/>
      </c>
      <c s="72" t="str">
        <f>IF('S.D.PASTE SHEET'!K2157="","",'S.D.PASTE SHEET'!K2157)</f>
        <v/>
      </c>
      <c s="72" t="str">
        <f>IF('S.D.PASTE SHEET'!L2157="","",'S.D.PASTE SHEET'!L2157)</f>
        <v/>
      </c>
      <c s="72" t="str">
        <f>IF('S.D.PASTE SHEET'!M2157="","",'S.D.PASTE SHEET'!M2157)</f>
        <v/>
      </c>
      <c s="72" t="str">
        <f>IF('S.D.PASTE SHEET'!N2157="","",'S.D.PASTE SHEET'!N2157)</f>
        <v/>
      </c>
      <c s="72" t="str">
        <f>IF('S.D.PASTE SHEET'!O2157="","",'S.D.PASTE SHEET'!O2157)</f>
        <v/>
      </c>
      <c s="72" t="str">
        <f>IF('S.D.PASTE SHEET'!P2157="","",'S.D.PASTE SHEET'!P2157)</f>
        <v/>
      </c>
      <c s="72" t="str">
        <f>IF('S.D.PASTE SHEET'!Q2157="","",'S.D.PASTE SHEET'!Q2157)</f>
        <v/>
      </c>
      <c s="72" t="str">
        <f>IF('S.D.PASTE SHEET'!R2157="","",'S.D.PASTE SHEET'!R2157)</f>
        <v/>
      </c>
      <c s="72" t="str">
        <f>IF('S.D.PASTE SHEET'!S2157="","",'S.D.PASTE SHEET'!S2157)</f>
        <v/>
      </c>
      <c s="72" t="str">
        <f>IF('S.D.PASTE SHEET'!T2157="","",'S.D.PASTE SHEET'!T2157)</f>
        <v/>
      </c>
      <c s="72" t="str">
        <f>IF('S.D.PASTE SHEET'!U2157="","",'S.D.PASTE SHEET'!U2157)</f>
        <v/>
      </c>
      <c s="72" t="str">
        <f>IF('S.D.PASTE SHEET'!V2157="","",'S.D.PASTE SHEET'!V2157)</f>
        <v/>
      </c>
      <c s="72" t="str">
        <f>IF('S.D.PASTE SHEET'!W2157="","",'S.D.PASTE SHEET'!W2157)</f>
        <v/>
      </c>
      <c s="72" t="str">
        <f>IF('S.D.PASTE SHEET'!X2157="","",'S.D.PASTE SHEET'!X2157)</f>
        <v/>
      </c>
      <c s="72" t="str">
        <f>IF('S.D.PASTE SHEET'!Y2157="","",'S.D.PASTE SHEET'!Y2157)</f>
        <v/>
      </c>
      <c s="72" t="str">
        <f>IF('S.D.PASTE SHEET'!Z2157="","",'S.D.PASTE SHEET'!Z2157)</f>
        <v/>
      </c>
      <c s="72" t="str">
        <f>IF('S.D.PASTE SHEET'!AA2157="","",'S.D.PASTE SHEET'!AA2157)</f>
        <v/>
      </c>
      <c s="72" t="str">
        <f>IF('S.D.PASTE SHEET'!AB2157="","",'S.D.PASTE SHEET'!AB2157)</f>
        <v/>
      </c>
      <c s="72" t="str">
        <f>IF('S.D.PASTE SHEET'!AC2157="","",'S.D.PASTE SHEET'!AC2157)</f>
        <v/>
      </c>
      <c s="72" t="str">
        <f>IF('S.D.PASTE SHEET'!AD2157="","",'S.D.PASTE SHEET'!AD2157)</f>
        <v/>
      </c>
      <c s="74"/>
      <c s="70" t="str">
        <f>IF(AK2157="","",IF(AK2157&gt;0,COUNT($AG$2:AG2157),""))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IF(BC2157="","",IF(BC2157&gt;0,COUNT($AY$2:AY2157),""))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8" spans="1:157" ht="15">
      <c r="A2158" s="72" t="str">
        <f>IF('S.D.PASTE SHEET'!A2158="","",'S.D.PASTE SHEET'!A2158)</f>
        <v/>
      </c>
      <c s="72" t="str">
        <f>IF('S.D.PASTE SHEET'!B2158="","",'S.D.PASTE SHEET'!B2158)</f>
        <v/>
      </c>
      <c s="72" t="str">
        <f>IF('S.D.PASTE SHEET'!C2158="","",'S.D.PASTE SHEET'!C2158)</f>
        <v/>
      </c>
      <c s="73" t="str">
        <f>IF('S.D.PASTE SHEET'!D2158="","",'S.D.PASTE SHEET'!D2158)</f>
        <v/>
      </c>
      <c s="72" t="str">
        <f>IF('S.D.PASTE SHEET'!E2158="","",UPPER('S.D.PASTE SHEET'!E2158))</f>
        <v/>
      </c>
      <c s="72" t="str">
        <f>IF('S.D.PASTE SHEET'!F2158="","",'S.D.PASTE SHEET'!F2158)</f>
        <v/>
      </c>
      <c s="72" t="str">
        <f>IF('S.D.PASTE SHEET'!G2158="","",UPPER('S.D.PASTE SHEET'!G2158))</f>
        <v/>
      </c>
      <c s="72" t="str">
        <f>IF('S.D.PASTE SHEET'!H2158="","",UPPER('S.D.PASTE SHEET'!H2158))</f>
        <v/>
      </c>
      <c s="72" t="str">
        <f>IF('S.D.PASTE SHEET'!I2158="","",'S.D.PASTE SHEET'!I2158)</f>
        <v/>
      </c>
      <c s="73" t="str">
        <f>IF('S.D.PASTE SHEET'!J2158="","",'S.D.PASTE SHEET'!J2158)</f>
        <v/>
      </c>
      <c s="72" t="str">
        <f>IF('S.D.PASTE SHEET'!K2158="","",'S.D.PASTE SHEET'!K2158)</f>
        <v/>
      </c>
      <c s="72" t="str">
        <f>IF('S.D.PASTE SHEET'!L2158="","",'S.D.PASTE SHEET'!L2158)</f>
        <v/>
      </c>
      <c s="72" t="str">
        <f>IF('S.D.PASTE SHEET'!M2158="","",'S.D.PASTE SHEET'!M2158)</f>
        <v/>
      </c>
      <c s="72" t="str">
        <f>IF('S.D.PASTE SHEET'!N2158="","",'S.D.PASTE SHEET'!N2158)</f>
        <v/>
      </c>
      <c s="72" t="str">
        <f>IF('S.D.PASTE SHEET'!O2158="","",'S.D.PASTE SHEET'!O2158)</f>
        <v/>
      </c>
      <c s="72" t="str">
        <f>IF('S.D.PASTE SHEET'!P2158="","",'S.D.PASTE SHEET'!P2158)</f>
        <v/>
      </c>
      <c s="72" t="str">
        <f>IF('S.D.PASTE SHEET'!Q2158="","",'S.D.PASTE SHEET'!Q2158)</f>
        <v/>
      </c>
      <c s="72" t="str">
        <f>IF('S.D.PASTE SHEET'!R2158="","",'S.D.PASTE SHEET'!R2158)</f>
        <v/>
      </c>
      <c s="72" t="str">
        <f>IF('S.D.PASTE SHEET'!S2158="","",'S.D.PASTE SHEET'!S2158)</f>
        <v/>
      </c>
      <c s="72" t="str">
        <f>IF('S.D.PASTE SHEET'!T2158="","",'S.D.PASTE SHEET'!T2158)</f>
        <v/>
      </c>
      <c s="72" t="str">
        <f>IF('S.D.PASTE SHEET'!U2158="","",'S.D.PASTE SHEET'!U2158)</f>
        <v/>
      </c>
      <c s="72" t="str">
        <f>IF('S.D.PASTE SHEET'!V2158="","",'S.D.PASTE SHEET'!V2158)</f>
        <v/>
      </c>
      <c s="72" t="str">
        <f>IF('S.D.PASTE SHEET'!W2158="","",'S.D.PASTE SHEET'!W2158)</f>
        <v/>
      </c>
      <c s="72" t="str">
        <f>IF('S.D.PASTE SHEET'!X2158="","",'S.D.PASTE SHEET'!X2158)</f>
        <v/>
      </c>
      <c s="72" t="str">
        <f>IF('S.D.PASTE SHEET'!Y2158="","",'S.D.PASTE SHEET'!Y2158)</f>
        <v/>
      </c>
      <c s="72" t="str">
        <f>IF('S.D.PASTE SHEET'!Z2158="","",'S.D.PASTE SHEET'!Z2158)</f>
        <v/>
      </c>
      <c s="72" t="str">
        <f>IF('S.D.PASTE SHEET'!AA2158="","",'S.D.PASTE SHEET'!AA2158)</f>
        <v/>
      </c>
      <c s="72" t="str">
        <f>IF('S.D.PASTE SHEET'!AB2158="","",'S.D.PASTE SHEET'!AB2158)</f>
        <v/>
      </c>
      <c s="72" t="str">
        <f>IF('S.D.PASTE SHEET'!AC2158="","",'S.D.PASTE SHEET'!AC2158)</f>
        <v/>
      </c>
      <c s="72" t="str">
        <f>IF('S.D.PASTE SHEET'!AD2158="","",'S.D.PASTE SHEET'!AD2158)</f>
        <v/>
      </c>
      <c s="74"/>
      <c s="70" t="str">
        <f>IF(AK2158="","",IF(AK2158&gt;0,COUNT($AG$2:AG2158),""))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IF(BC2158="","",IF(BC2158&gt;0,COUNT($AY$2:AY2158),""))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59" spans="1:157" ht="15">
      <c r="A2159" s="72" t="str">
        <f>IF('S.D.PASTE SHEET'!A2159="","",'S.D.PASTE SHEET'!A2159)</f>
        <v/>
      </c>
      <c s="72" t="str">
        <f>IF('S.D.PASTE SHEET'!B2159="","",'S.D.PASTE SHEET'!B2159)</f>
        <v/>
      </c>
      <c s="72" t="str">
        <f>IF('S.D.PASTE SHEET'!C2159="","",'S.D.PASTE SHEET'!C2159)</f>
        <v/>
      </c>
      <c s="73" t="str">
        <f>IF('S.D.PASTE SHEET'!D2159="","",'S.D.PASTE SHEET'!D2159)</f>
        <v/>
      </c>
      <c s="72" t="str">
        <f>IF('S.D.PASTE SHEET'!E2159="","",UPPER('S.D.PASTE SHEET'!E2159))</f>
        <v/>
      </c>
      <c s="72" t="str">
        <f>IF('S.D.PASTE SHEET'!F2159="","",'S.D.PASTE SHEET'!F2159)</f>
        <v/>
      </c>
      <c s="72" t="str">
        <f>IF('S.D.PASTE SHEET'!G2159="","",UPPER('S.D.PASTE SHEET'!G2159))</f>
        <v/>
      </c>
      <c s="72" t="str">
        <f>IF('S.D.PASTE SHEET'!H2159="","",UPPER('S.D.PASTE SHEET'!H2159))</f>
        <v/>
      </c>
      <c s="72" t="str">
        <f>IF('S.D.PASTE SHEET'!I2159="","",'S.D.PASTE SHEET'!I2159)</f>
        <v/>
      </c>
      <c s="73" t="str">
        <f>IF('S.D.PASTE SHEET'!J2159="","",'S.D.PASTE SHEET'!J2159)</f>
        <v/>
      </c>
      <c s="72" t="str">
        <f>IF('S.D.PASTE SHEET'!K2159="","",'S.D.PASTE SHEET'!K2159)</f>
        <v/>
      </c>
      <c s="72" t="str">
        <f>IF('S.D.PASTE SHEET'!L2159="","",'S.D.PASTE SHEET'!L2159)</f>
        <v/>
      </c>
      <c s="72" t="str">
        <f>IF('S.D.PASTE SHEET'!M2159="","",'S.D.PASTE SHEET'!M2159)</f>
        <v/>
      </c>
      <c s="72" t="str">
        <f>IF('S.D.PASTE SHEET'!N2159="","",'S.D.PASTE SHEET'!N2159)</f>
        <v/>
      </c>
      <c s="72" t="str">
        <f>IF('S.D.PASTE SHEET'!O2159="","",'S.D.PASTE SHEET'!O2159)</f>
        <v/>
      </c>
      <c s="72" t="str">
        <f>IF('S.D.PASTE SHEET'!P2159="","",'S.D.PASTE SHEET'!P2159)</f>
        <v/>
      </c>
      <c s="72" t="str">
        <f>IF('S.D.PASTE SHEET'!Q2159="","",'S.D.PASTE SHEET'!Q2159)</f>
        <v/>
      </c>
      <c s="72" t="str">
        <f>IF('S.D.PASTE SHEET'!R2159="","",'S.D.PASTE SHEET'!R2159)</f>
        <v/>
      </c>
      <c s="72" t="str">
        <f>IF('S.D.PASTE SHEET'!S2159="","",'S.D.PASTE SHEET'!S2159)</f>
        <v/>
      </c>
      <c s="72" t="str">
        <f>IF('S.D.PASTE SHEET'!T2159="","",'S.D.PASTE SHEET'!T2159)</f>
        <v/>
      </c>
      <c s="72" t="str">
        <f>IF('S.D.PASTE SHEET'!U2159="","",'S.D.PASTE SHEET'!U2159)</f>
        <v/>
      </c>
      <c s="72" t="str">
        <f>IF('S.D.PASTE SHEET'!V2159="","",'S.D.PASTE SHEET'!V2159)</f>
        <v/>
      </c>
      <c s="72" t="str">
        <f>IF('S.D.PASTE SHEET'!W2159="","",'S.D.PASTE SHEET'!W2159)</f>
        <v/>
      </c>
      <c s="72" t="str">
        <f>IF('S.D.PASTE SHEET'!X2159="","",'S.D.PASTE SHEET'!X2159)</f>
        <v/>
      </c>
      <c s="72" t="str">
        <f>IF('S.D.PASTE SHEET'!Y2159="","",'S.D.PASTE SHEET'!Y2159)</f>
        <v/>
      </c>
      <c s="72" t="str">
        <f>IF('S.D.PASTE SHEET'!Z2159="","",'S.D.PASTE SHEET'!Z2159)</f>
        <v/>
      </c>
      <c s="72" t="str">
        <f>IF('S.D.PASTE SHEET'!AA2159="","",'S.D.PASTE SHEET'!AA2159)</f>
        <v/>
      </c>
      <c s="72" t="str">
        <f>IF('S.D.PASTE SHEET'!AB2159="","",'S.D.PASTE SHEET'!AB2159)</f>
        <v/>
      </c>
      <c s="72" t="str">
        <f>IF('S.D.PASTE SHEET'!AC2159="","",'S.D.PASTE SHEET'!AC2159)</f>
        <v/>
      </c>
      <c s="72" t="str">
        <f>IF('S.D.PASTE SHEET'!AD2159="","",'S.D.PASTE SHEET'!AD2159)</f>
        <v/>
      </c>
      <c s="74"/>
      <c s="70" t="str">
        <f>IF(AK2159="","",IF(AK2159&gt;0,COUNT($AG$2:AG2159),""))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IF(BC2159="","",IF(BC2159&gt;0,COUNT($AY$2:AY2159),""))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0" spans="1:157" ht="15">
      <c r="A2160" s="72" t="str">
        <f>IF('S.D.PASTE SHEET'!A2160="","",'S.D.PASTE SHEET'!A2160)</f>
        <v/>
      </c>
      <c s="72" t="str">
        <f>IF('S.D.PASTE SHEET'!B2160="","",'S.D.PASTE SHEET'!B2160)</f>
        <v/>
      </c>
      <c s="72" t="str">
        <f>IF('S.D.PASTE SHEET'!C2160="","",'S.D.PASTE SHEET'!C2160)</f>
        <v/>
      </c>
      <c s="73" t="str">
        <f>IF('S.D.PASTE SHEET'!D2160="","",'S.D.PASTE SHEET'!D2160)</f>
        <v/>
      </c>
      <c s="72" t="str">
        <f>IF('S.D.PASTE SHEET'!E2160="","",UPPER('S.D.PASTE SHEET'!E2160))</f>
        <v/>
      </c>
      <c s="72" t="str">
        <f>IF('S.D.PASTE SHEET'!F2160="","",'S.D.PASTE SHEET'!F2160)</f>
        <v/>
      </c>
      <c s="72" t="str">
        <f>IF('S.D.PASTE SHEET'!G2160="","",UPPER('S.D.PASTE SHEET'!G2160))</f>
        <v/>
      </c>
      <c s="72" t="str">
        <f>IF('S.D.PASTE SHEET'!H2160="","",UPPER('S.D.PASTE SHEET'!H2160))</f>
        <v/>
      </c>
      <c s="72" t="str">
        <f>IF('S.D.PASTE SHEET'!I2160="","",'S.D.PASTE SHEET'!I2160)</f>
        <v/>
      </c>
      <c s="73" t="str">
        <f>IF('S.D.PASTE SHEET'!J2160="","",'S.D.PASTE SHEET'!J2160)</f>
        <v/>
      </c>
      <c s="72" t="str">
        <f>IF('S.D.PASTE SHEET'!K2160="","",'S.D.PASTE SHEET'!K2160)</f>
        <v/>
      </c>
      <c s="72" t="str">
        <f>IF('S.D.PASTE SHEET'!L2160="","",'S.D.PASTE SHEET'!L2160)</f>
        <v/>
      </c>
      <c s="72" t="str">
        <f>IF('S.D.PASTE SHEET'!M2160="","",'S.D.PASTE SHEET'!M2160)</f>
        <v/>
      </c>
      <c s="72" t="str">
        <f>IF('S.D.PASTE SHEET'!N2160="","",'S.D.PASTE SHEET'!N2160)</f>
        <v/>
      </c>
      <c s="72" t="str">
        <f>IF('S.D.PASTE SHEET'!O2160="","",'S.D.PASTE SHEET'!O2160)</f>
        <v/>
      </c>
      <c s="72" t="str">
        <f>IF('S.D.PASTE SHEET'!P2160="","",'S.D.PASTE SHEET'!P2160)</f>
        <v/>
      </c>
      <c s="72" t="str">
        <f>IF('S.D.PASTE SHEET'!Q2160="","",'S.D.PASTE SHEET'!Q2160)</f>
        <v/>
      </c>
      <c s="72" t="str">
        <f>IF('S.D.PASTE SHEET'!R2160="","",'S.D.PASTE SHEET'!R2160)</f>
        <v/>
      </c>
      <c s="72" t="str">
        <f>IF('S.D.PASTE SHEET'!S2160="","",'S.D.PASTE SHEET'!S2160)</f>
        <v/>
      </c>
      <c s="72" t="str">
        <f>IF('S.D.PASTE SHEET'!T2160="","",'S.D.PASTE SHEET'!T2160)</f>
        <v/>
      </c>
      <c s="72" t="str">
        <f>IF('S.D.PASTE SHEET'!U2160="","",'S.D.PASTE SHEET'!U2160)</f>
        <v/>
      </c>
      <c s="72" t="str">
        <f>IF('S.D.PASTE SHEET'!V2160="","",'S.D.PASTE SHEET'!V2160)</f>
        <v/>
      </c>
      <c s="72" t="str">
        <f>IF('S.D.PASTE SHEET'!W2160="","",'S.D.PASTE SHEET'!W2160)</f>
        <v/>
      </c>
      <c s="72" t="str">
        <f>IF('S.D.PASTE SHEET'!X2160="","",'S.D.PASTE SHEET'!X2160)</f>
        <v/>
      </c>
      <c s="72" t="str">
        <f>IF('S.D.PASTE SHEET'!Y2160="","",'S.D.PASTE SHEET'!Y2160)</f>
        <v/>
      </c>
      <c s="72" t="str">
        <f>IF('S.D.PASTE SHEET'!Z2160="","",'S.D.PASTE SHEET'!Z2160)</f>
        <v/>
      </c>
      <c s="72" t="str">
        <f>IF('S.D.PASTE SHEET'!AA2160="","",'S.D.PASTE SHEET'!AA2160)</f>
        <v/>
      </c>
      <c s="72" t="str">
        <f>IF('S.D.PASTE SHEET'!AB2160="","",'S.D.PASTE SHEET'!AB2160)</f>
        <v/>
      </c>
      <c s="72" t="str">
        <f>IF('S.D.PASTE SHEET'!AC2160="","",'S.D.PASTE SHEET'!AC2160)</f>
        <v/>
      </c>
      <c s="72" t="str">
        <f>IF('S.D.PASTE SHEET'!AD2160="","",'S.D.PASTE SHEET'!AD2160)</f>
        <v/>
      </c>
      <c s="74"/>
      <c s="70" t="str">
        <f>IF(AK2160="","",IF(AK2160&gt;0,COUNT($AG$2:AG2160),""))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IF(BC2160="","",IF(BC2160&gt;0,COUNT($AY$2:AY2160),""))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1" spans="1:157" ht="15">
      <c r="A2161" s="72" t="str">
        <f>IF('S.D.PASTE SHEET'!A2161="","",'S.D.PASTE SHEET'!A2161)</f>
        <v/>
      </c>
      <c s="72" t="str">
        <f>IF('S.D.PASTE SHEET'!B2161="","",'S.D.PASTE SHEET'!B2161)</f>
        <v/>
      </c>
      <c s="72" t="str">
        <f>IF('S.D.PASTE SHEET'!C2161="","",'S.D.PASTE SHEET'!C2161)</f>
        <v/>
      </c>
      <c s="73" t="str">
        <f>IF('S.D.PASTE SHEET'!D2161="","",'S.D.PASTE SHEET'!D2161)</f>
        <v/>
      </c>
      <c s="72" t="str">
        <f>IF('S.D.PASTE SHEET'!E2161="","",UPPER('S.D.PASTE SHEET'!E2161))</f>
        <v/>
      </c>
      <c s="72" t="str">
        <f>IF('S.D.PASTE SHEET'!F2161="","",'S.D.PASTE SHEET'!F2161)</f>
        <v/>
      </c>
      <c s="72" t="str">
        <f>IF('S.D.PASTE SHEET'!G2161="","",UPPER('S.D.PASTE SHEET'!G2161))</f>
        <v/>
      </c>
      <c s="72" t="str">
        <f>IF('S.D.PASTE SHEET'!H2161="","",UPPER('S.D.PASTE SHEET'!H2161))</f>
        <v/>
      </c>
      <c s="72" t="str">
        <f>IF('S.D.PASTE SHEET'!I2161="","",'S.D.PASTE SHEET'!I2161)</f>
        <v/>
      </c>
      <c s="73" t="str">
        <f>IF('S.D.PASTE SHEET'!J2161="","",'S.D.PASTE SHEET'!J2161)</f>
        <v/>
      </c>
      <c s="72" t="str">
        <f>IF('S.D.PASTE SHEET'!K2161="","",'S.D.PASTE SHEET'!K2161)</f>
        <v/>
      </c>
      <c s="72" t="str">
        <f>IF('S.D.PASTE SHEET'!L2161="","",'S.D.PASTE SHEET'!L2161)</f>
        <v/>
      </c>
      <c s="72" t="str">
        <f>IF('S.D.PASTE SHEET'!M2161="","",'S.D.PASTE SHEET'!M2161)</f>
        <v/>
      </c>
      <c s="72" t="str">
        <f>IF('S.D.PASTE SHEET'!N2161="","",'S.D.PASTE SHEET'!N2161)</f>
        <v/>
      </c>
      <c s="72" t="str">
        <f>IF('S.D.PASTE SHEET'!O2161="","",'S.D.PASTE SHEET'!O2161)</f>
        <v/>
      </c>
      <c s="72" t="str">
        <f>IF('S.D.PASTE SHEET'!P2161="","",'S.D.PASTE SHEET'!P2161)</f>
        <v/>
      </c>
      <c s="72" t="str">
        <f>IF('S.D.PASTE SHEET'!Q2161="","",'S.D.PASTE SHEET'!Q2161)</f>
        <v/>
      </c>
      <c s="72" t="str">
        <f>IF('S.D.PASTE SHEET'!R2161="","",'S.D.PASTE SHEET'!R2161)</f>
        <v/>
      </c>
      <c s="72" t="str">
        <f>IF('S.D.PASTE SHEET'!S2161="","",'S.D.PASTE SHEET'!S2161)</f>
        <v/>
      </c>
      <c s="72" t="str">
        <f>IF('S.D.PASTE SHEET'!T2161="","",'S.D.PASTE SHEET'!T2161)</f>
        <v/>
      </c>
      <c s="72" t="str">
        <f>IF('S.D.PASTE SHEET'!U2161="","",'S.D.PASTE SHEET'!U2161)</f>
        <v/>
      </c>
      <c s="72" t="str">
        <f>IF('S.D.PASTE SHEET'!V2161="","",'S.D.PASTE SHEET'!V2161)</f>
        <v/>
      </c>
      <c s="72" t="str">
        <f>IF('S.D.PASTE SHEET'!W2161="","",'S.D.PASTE SHEET'!W2161)</f>
        <v/>
      </c>
      <c s="72" t="str">
        <f>IF('S.D.PASTE SHEET'!X2161="","",'S.D.PASTE SHEET'!X2161)</f>
        <v/>
      </c>
      <c s="72" t="str">
        <f>IF('S.D.PASTE SHEET'!Y2161="","",'S.D.PASTE SHEET'!Y2161)</f>
        <v/>
      </c>
      <c s="72" t="str">
        <f>IF('S.D.PASTE SHEET'!Z2161="","",'S.D.PASTE SHEET'!Z2161)</f>
        <v/>
      </c>
      <c s="72" t="str">
        <f>IF('S.D.PASTE SHEET'!AA2161="","",'S.D.PASTE SHEET'!AA2161)</f>
        <v/>
      </c>
      <c s="72" t="str">
        <f>IF('S.D.PASTE SHEET'!AB2161="","",'S.D.PASTE SHEET'!AB2161)</f>
        <v/>
      </c>
      <c s="72" t="str">
        <f>IF('S.D.PASTE SHEET'!AC2161="","",'S.D.PASTE SHEET'!AC2161)</f>
        <v/>
      </c>
      <c s="72" t="str">
        <f>IF('S.D.PASTE SHEET'!AD2161="","",'S.D.PASTE SHEET'!AD2161)</f>
        <v/>
      </c>
      <c s="74"/>
      <c s="70" t="str">
        <f>IF(AK2161="","",IF(AK2161&gt;0,COUNT($AG$2:AG2161),""))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IF(BC2161="","",IF(BC2161&gt;0,COUNT($AY$2:AY2161),""))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2" spans="1:157" ht="15">
      <c r="A2162" s="72" t="str">
        <f>IF('S.D.PASTE SHEET'!A2162="","",'S.D.PASTE SHEET'!A2162)</f>
        <v/>
      </c>
      <c s="72" t="str">
        <f>IF('S.D.PASTE SHEET'!B2162="","",'S.D.PASTE SHEET'!B2162)</f>
        <v/>
      </c>
      <c s="72" t="str">
        <f>IF('S.D.PASTE SHEET'!C2162="","",'S.D.PASTE SHEET'!C2162)</f>
        <v/>
      </c>
      <c s="73" t="str">
        <f>IF('S.D.PASTE SHEET'!D2162="","",'S.D.PASTE SHEET'!D2162)</f>
        <v/>
      </c>
      <c s="72" t="str">
        <f>IF('S.D.PASTE SHEET'!E2162="","",UPPER('S.D.PASTE SHEET'!E2162))</f>
        <v/>
      </c>
      <c s="72" t="str">
        <f>IF('S.D.PASTE SHEET'!F2162="","",'S.D.PASTE SHEET'!F2162)</f>
        <v/>
      </c>
      <c s="72" t="str">
        <f>IF('S.D.PASTE SHEET'!G2162="","",UPPER('S.D.PASTE SHEET'!G2162))</f>
        <v/>
      </c>
      <c s="72" t="str">
        <f>IF('S.D.PASTE SHEET'!H2162="","",UPPER('S.D.PASTE SHEET'!H2162))</f>
        <v/>
      </c>
      <c s="72" t="str">
        <f>IF('S.D.PASTE SHEET'!I2162="","",'S.D.PASTE SHEET'!I2162)</f>
        <v/>
      </c>
      <c s="73" t="str">
        <f>IF('S.D.PASTE SHEET'!J2162="","",'S.D.PASTE SHEET'!J2162)</f>
        <v/>
      </c>
      <c s="72" t="str">
        <f>IF('S.D.PASTE SHEET'!K2162="","",'S.D.PASTE SHEET'!K2162)</f>
        <v/>
      </c>
      <c s="72" t="str">
        <f>IF('S.D.PASTE SHEET'!L2162="","",'S.D.PASTE SHEET'!L2162)</f>
        <v/>
      </c>
      <c s="72" t="str">
        <f>IF('S.D.PASTE SHEET'!M2162="","",'S.D.PASTE SHEET'!M2162)</f>
        <v/>
      </c>
      <c s="72" t="str">
        <f>IF('S.D.PASTE SHEET'!N2162="","",'S.D.PASTE SHEET'!N2162)</f>
        <v/>
      </c>
      <c s="72" t="str">
        <f>IF('S.D.PASTE SHEET'!O2162="","",'S.D.PASTE SHEET'!O2162)</f>
        <v/>
      </c>
      <c s="72" t="str">
        <f>IF('S.D.PASTE SHEET'!P2162="","",'S.D.PASTE SHEET'!P2162)</f>
        <v/>
      </c>
      <c s="72" t="str">
        <f>IF('S.D.PASTE SHEET'!Q2162="","",'S.D.PASTE SHEET'!Q2162)</f>
        <v/>
      </c>
      <c s="72" t="str">
        <f>IF('S.D.PASTE SHEET'!R2162="","",'S.D.PASTE SHEET'!R2162)</f>
        <v/>
      </c>
      <c s="72" t="str">
        <f>IF('S.D.PASTE SHEET'!S2162="","",'S.D.PASTE SHEET'!S2162)</f>
        <v/>
      </c>
      <c s="72" t="str">
        <f>IF('S.D.PASTE SHEET'!T2162="","",'S.D.PASTE SHEET'!T2162)</f>
        <v/>
      </c>
      <c s="72" t="str">
        <f>IF('S.D.PASTE SHEET'!U2162="","",'S.D.PASTE SHEET'!U2162)</f>
        <v/>
      </c>
      <c s="72" t="str">
        <f>IF('S.D.PASTE SHEET'!V2162="","",'S.D.PASTE SHEET'!V2162)</f>
        <v/>
      </c>
      <c s="72" t="str">
        <f>IF('S.D.PASTE SHEET'!W2162="","",'S.D.PASTE SHEET'!W2162)</f>
        <v/>
      </c>
      <c s="72" t="str">
        <f>IF('S.D.PASTE SHEET'!X2162="","",'S.D.PASTE SHEET'!X2162)</f>
        <v/>
      </c>
      <c s="72" t="str">
        <f>IF('S.D.PASTE SHEET'!Y2162="","",'S.D.PASTE SHEET'!Y2162)</f>
        <v/>
      </c>
      <c s="72" t="str">
        <f>IF('S.D.PASTE SHEET'!Z2162="","",'S.D.PASTE SHEET'!Z2162)</f>
        <v/>
      </c>
      <c s="72" t="str">
        <f>IF('S.D.PASTE SHEET'!AA2162="","",'S.D.PASTE SHEET'!AA2162)</f>
        <v/>
      </c>
      <c s="72" t="str">
        <f>IF('S.D.PASTE SHEET'!AB2162="","",'S.D.PASTE SHEET'!AB2162)</f>
        <v/>
      </c>
      <c s="72" t="str">
        <f>IF('S.D.PASTE SHEET'!AC2162="","",'S.D.PASTE SHEET'!AC2162)</f>
        <v/>
      </c>
      <c s="72" t="str">
        <f>IF('S.D.PASTE SHEET'!AD2162="","",'S.D.PASTE SHEET'!AD2162)</f>
        <v/>
      </c>
      <c s="74"/>
      <c s="70" t="str">
        <f>IF(AK2162="","",IF(AK2162&gt;0,COUNT($AG$2:AG2162),""))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IF(BC2162="","",IF(BC2162&gt;0,COUNT($AY$2:AY2162),""))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3" spans="1:157" ht="15">
      <c r="A2163" s="72" t="str">
        <f>IF('S.D.PASTE SHEET'!A2163="","",'S.D.PASTE SHEET'!A2163)</f>
        <v/>
      </c>
      <c s="72" t="str">
        <f>IF('S.D.PASTE SHEET'!B2163="","",'S.D.PASTE SHEET'!B2163)</f>
        <v/>
      </c>
      <c s="72" t="str">
        <f>IF('S.D.PASTE SHEET'!C2163="","",'S.D.PASTE SHEET'!C2163)</f>
        <v/>
      </c>
      <c s="73" t="str">
        <f>IF('S.D.PASTE SHEET'!D2163="","",'S.D.PASTE SHEET'!D2163)</f>
        <v/>
      </c>
      <c s="72" t="str">
        <f>IF('S.D.PASTE SHEET'!E2163="","",UPPER('S.D.PASTE SHEET'!E2163))</f>
        <v/>
      </c>
      <c s="72" t="str">
        <f>IF('S.D.PASTE SHEET'!F2163="","",'S.D.PASTE SHEET'!F2163)</f>
        <v/>
      </c>
      <c s="72" t="str">
        <f>IF('S.D.PASTE SHEET'!G2163="","",UPPER('S.D.PASTE SHEET'!G2163))</f>
        <v/>
      </c>
      <c s="72" t="str">
        <f>IF('S.D.PASTE SHEET'!H2163="","",UPPER('S.D.PASTE SHEET'!H2163))</f>
        <v/>
      </c>
      <c s="72" t="str">
        <f>IF('S.D.PASTE SHEET'!I2163="","",'S.D.PASTE SHEET'!I2163)</f>
        <v/>
      </c>
      <c s="73" t="str">
        <f>IF('S.D.PASTE SHEET'!J2163="","",'S.D.PASTE SHEET'!J2163)</f>
        <v/>
      </c>
      <c s="72" t="str">
        <f>IF('S.D.PASTE SHEET'!K2163="","",'S.D.PASTE SHEET'!K2163)</f>
        <v/>
      </c>
      <c s="72" t="str">
        <f>IF('S.D.PASTE SHEET'!L2163="","",'S.D.PASTE SHEET'!L2163)</f>
        <v/>
      </c>
      <c s="72" t="str">
        <f>IF('S.D.PASTE SHEET'!M2163="","",'S.D.PASTE SHEET'!M2163)</f>
        <v/>
      </c>
      <c s="72" t="str">
        <f>IF('S.D.PASTE SHEET'!N2163="","",'S.D.PASTE SHEET'!N2163)</f>
        <v/>
      </c>
      <c s="72" t="str">
        <f>IF('S.D.PASTE SHEET'!O2163="","",'S.D.PASTE SHEET'!O2163)</f>
        <v/>
      </c>
      <c s="72" t="str">
        <f>IF('S.D.PASTE SHEET'!P2163="","",'S.D.PASTE SHEET'!P2163)</f>
        <v/>
      </c>
      <c s="72" t="str">
        <f>IF('S.D.PASTE SHEET'!Q2163="","",'S.D.PASTE SHEET'!Q2163)</f>
        <v/>
      </c>
      <c s="72" t="str">
        <f>IF('S.D.PASTE SHEET'!R2163="","",'S.D.PASTE SHEET'!R2163)</f>
        <v/>
      </c>
      <c s="72" t="str">
        <f>IF('S.D.PASTE SHEET'!S2163="","",'S.D.PASTE SHEET'!S2163)</f>
        <v/>
      </c>
      <c s="72" t="str">
        <f>IF('S.D.PASTE SHEET'!T2163="","",'S.D.PASTE SHEET'!T2163)</f>
        <v/>
      </c>
      <c s="72" t="str">
        <f>IF('S.D.PASTE SHEET'!U2163="","",'S.D.PASTE SHEET'!U2163)</f>
        <v/>
      </c>
      <c s="72" t="str">
        <f>IF('S.D.PASTE SHEET'!V2163="","",'S.D.PASTE SHEET'!V2163)</f>
        <v/>
      </c>
      <c s="72" t="str">
        <f>IF('S.D.PASTE SHEET'!W2163="","",'S.D.PASTE SHEET'!W2163)</f>
        <v/>
      </c>
      <c s="72" t="str">
        <f>IF('S.D.PASTE SHEET'!X2163="","",'S.D.PASTE SHEET'!X2163)</f>
        <v/>
      </c>
      <c s="72" t="str">
        <f>IF('S.D.PASTE SHEET'!Y2163="","",'S.D.PASTE SHEET'!Y2163)</f>
        <v/>
      </c>
      <c s="72" t="str">
        <f>IF('S.D.PASTE SHEET'!Z2163="","",'S.D.PASTE SHEET'!Z2163)</f>
        <v/>
      </c>
      <c s="72" t="str">
        <f>IF('S.D.PASTE SHEET'!AA2163="","",'S.D.PASTE SHEET'!AA2163)</f>
        <v/>
      </c>
      <c s="72" t="str">
        <f>IF('S.D.PASTE SHEET'!AB2163="","",'S.D.PASTE SHEET'!AB2163)</f>
        <v/>
      </c>
      <c s="72" t="str">
        <f>IF('S.D.PASTE SHEET'!AC2163="","",'S.D.PASTE SHEET'!AC2163)</f>
        <v/>
      </c>
      <c s="72" t="str">
        <f>IF('S.D.PASTE SHEET'!AD2163="","",'S.D.PASTE SHEET'!AD2163)</f>
        <v/>
      </c>
      <c s="74"/>
      <c s="70" t="str">
        <f>IF(AK2163="","",IF(AK2163&gt;0,COUNT($AG$2:AG2163),""))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IF(BC2163="","",IF(BC2163&gt;0,COUNT($AY$2:AY2163),""))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4" spans="1:157" ht="15">
      <c r="A2164" s="72" t="str">
        <f>IF('S.D.PASTE SHEET'!A2164="","",'S.D.PASTE SHEET'!A2164)</f>
        <v/>
      </c>
      <c s="72" t="str">
        <f>IF('S.D.PASTE SHEET'!B2164="","",'S.D.PASTE SHEET'!B2164)</f>
        <v/>
      </c>
      <c s="72" t="str">
        <f>IF('S.D.PASTE SHEET'!C2164="","",'S.D.PASTE SHEET'!C2164)</f>
        <v/>
      </c>
      <c s="73" t="str">
        <f>IF('S.D.PASTE SHEET'!D2164="","",'S.D.PASTE SHEET'!D2164)</f>
        <v/>
      </c>
      <c s="72" t="str">
        <f>IF('S.D.PASTE SHEET'!E2164="","",UPPER('S.D.PASTE SHEET'!E2164))</f>
        <v/>
      </c>
      <c s="72" t="str">
        <f>IF('S.D.PASTE SHEET'!F2164="","",'S.D.PASTE SHEET'!F2164)</f>
        <v/>
      </c>
      <c s="72" t="str">
        <f>IF('S.D.PASTE SHEET'!G2164="","",UPPER('S.D.PASTE SHEET'!G2164))</f>
        <v/>
      </c>
      <c s="72" t="str">
        <f>IF('S.D.PASTE SHEET'!H2164="","",UPPER('S.D.PASTE SHEET'!H2164))</f>
        <v/>
      </c>
      <c s="72" t="str">
        <f>IF('S.D.PASTE SHEET'!I2164="","",'S.D.PASTE SHEET'!I2164)</f>
        <v/>
      </c>
      <c s="73" t="str">
        <f>IF('S.D.PASTE SHEET'!J2164="","",'S.D.PASTE SHEET'!J2164)</f>
        <v/>
      </c>
      <c s="72" t="str">
        <f>IF('S.D.PASTE SHEET'!K2164="","",'S.D.PASTE SHEET'!K2164)</f>
        <v/>
      </c>
      <c s="72" t="str">
        <f>IF('S.D.PASTE SHEET'!L2164="","",'S.D.PASTE SHEET'!L2164)</f>
        <v/>
      </c>
      <c s="72" t="str">
        <f>IF('S.D.PASTE SHEET'!M2164="","",'S.D.PASTE SHEET'!M2164)</f>
        <v/>
      </c>
      <c s="72" t="str">
        <f>IF('S.D.PASTE SHEET'!N2164="","",'S.D.PASTE SHEET'!N2164)</f>
        <v/>
      </c>
      <c s="72" t="str">
        <f>IF('S.D.PASTE SHEET'!O2164="","",'S.D.PASTE SHEET'!O2164)</f>
        <v/>
      </c>
      <c s="72" t="str">
        <f>IF('S.D.PASTE SHEET'!P2164="","",'S.D.PASTE SHEET'!P2164)</f>
        <v/>
      </c>
      <c s="72" t="str">
        <f>IF('S.D.PASTE SHEET'!Q2164="","",'S.D.PASTE SHEET'!Q2164)</f>
        <v/>
      </c>
      <c s="72" t="str">
        <f>IF('S.D.PASTE SHEET'!R2164="","",'S.D.PASTE SHEET'!R2164)</f>
        <v/>
      </c>
      <c s="72" t="str">
        <f>IF('S.D.PASTE SHEET'!S2164="","",'S.D.PASTE SHEET'!S2164)</f>
        <v/>
      </c>
      <c s="72" t="str">
        <f>IF('S.D.PASTE SHEET'!T2164="","",'S.D.PASTE SHEET'!T2164)</f>
        <v/>
      </c>
      <c s="72" t="str">
        <f>IF('S.D.PASTE SHEET'!U2164="","",'S.D.PASTE SHEET'!U2164)</f>
        <v/>
      </c>
      <c s="72" t="str">
        <f>IF('S.D.PASTE SHEET'!V2164="","",'S.D.PASTE SHEET'!V2164)</f>
        <v/>
      </c>
      <c s="72" t="str">
        <f>IF('S.D.PASTE SHEET'!W2164="","",'S.D.PASTE SHEET'!W2164)</f>
        <v/>
      </c>
      <c s="72" t="str">
        <f>IF('S.D.PASTE SHEET'!X2164="","",'S.D.PASTE SHEET'!X2164)</f>
        <v/>
      </c>
      <c s="72" t="str">
        <f>IF('S.D.PASTE SHEET'!Y2164="","",'S.D.PASTE SHEET'!Y2164)</f>
        <v/>
      </c>
      <c s="72" t="str">
        <f>IF('S.D.PASTE SHEET'!Z2164="","",'S.D.PASTE SHEET'!Z2164)</f>
        <v/>
      </c>
      <c s="72" t="str">
        <f>IF('S.D.PASTE SHEET'!AA2164="","",'S.D.PASTE SHEET'!AA2164)</f>
        <v/>
      </c>
      <c s="72" t="str">
        <f>IF('S.D.PASTE SHEET'!AB2164="","",'S.D.PASTE SHEET'!AB2164)</f>
        <v/>
      </c>
      <c s="72" t="str">
        <f>IF('S.D.PASTE SHEET'!AC2164="","",'S.D.PASTE SHEET'!AC2164)</f>
        <v/>
      </c>
      <c s="72" t="str">
        <f>IF('S.D.PASTE SHEET'!AD2164="","",'S.D.PASTE SHEET'!AD2164)</f>
        <v/>
      </c>
      <c s="74"/>
      <c s="70" t="str">
        <f>IF(AK2164="","",IF(AK2164&gt;0,COUNT($AG$2:AG2164),""))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IF(BC2164="","",IF(BC2164&gt;0,COUNT($AY$2:AY2164),""))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5" spans="1:157" ht="15">
      <c r="A2165" s="72" t="str">
        <f>IF('S.D.PASTE SHEET'!A2165="","",'S.D.PASTE SHEET'!A2165)</f>
        <v/>
      </c>
      <c s="72" t="str">
        <f>IF('S.D.PASTE SHEET'!B2165="","",'S.D.PASTE SHEET'!B2165)</f>
        <v/>
      </c>
      <c s="72" t="str">
        <f>IF('S.D.PASTE SHEET'!C2165="","",'S.D.PASTE SHEET'!C2165)</f>
        <v/>
      </c>
      <c s="73" t="str">
        <f>IF('S.D.PASTE SHEET'!D2165="","",'S.D.PASTE SHEET'!D2165)</f>
        <v/>
      </c>
      <c s="72" t="str">
        <f>IF('S.D.PASTE SHEET'!E2165="","",UPPER('S.D.PASTE SHEET'!E2165))</f>
        <v/>
      </c>
      <c s="72" t="str">
        <f>IF('S.D.PASTE SHEET'!F2165="","",'S.D.PASTE SHEET'!F2165)</f>
        <v/>
      </c>
      <c s="72" t="str">
        <f>IF('S.D.PASTE SHEET'!G2165="","",UPPER('S.D.PASTE SHEET'!G2165))</f>
        <v/>
      </c>
      <c s="72" t="str">
        <f>IF('S.D.PASTE SHEET'!H2165="","",UPPER('S.D.PASTE SHEET'!H2165))</f>
        <v/>
      </c>
      <c s="72" t="str">
        <f>IF('S.D.PASTE SHEET'!I2165="","",'S.D.PASTE SHEET'!I2165)</f>
        <v/>
      </c>
      <c s="73" t="str">
        <f>IF('S.D.PASTE SHEET'!J2165="","",'S.D.PASTE SHEET'!J2165)</f>
        <v/>
      </c>
      <c s="72" t="str">
        <f>IF('S.D.PASTE SHEET'!K2165="","",'S.D.PASTE SHEET'!K2165)</f>
        <v/>
      </c>
      <c s="72" t="str">
        <f>IF('S.D.PASTE SHEET'!L2165="","",'S.D.PASTE SHEET'!L2165)</f>
        <v/>
      </c>
      <c s="72" t="str">
        <f>IF('S.D.PASTE SHEET'!M2165="","",'S.D.PASTE SHEET'!M2165)</f>
        <v/>
      </c>
      <c s="72" t="str">
        <f>IF('S.D.PASTE SHEET'!N2165="","",'S.D.PASTE SHEET'!N2165)</f>
        <v/>
      </c>
      <c s="72" t="str">
        <f>IF('S.D.PASTE SHEET'!O2165="","",'S.D.PASTE SHEET'!O2165)</f>
        <v/>
      </c>
      <c s="72" t="str">
        <f>IF('S.D.PASTE SHEET'!P2165="","",'S.D.PASTE SHEET'!P2165)</f>
        <v/>
      </c>
      <c s="72" t="str">
        <f>IF('S.D.PASTE SHEET'!Q2165="","",'S.D.PASTE SHEET'!Q2165)</f>
        <v/>
      </c>
      <c s="72" t="str">
        <f>IF('S.D.PASTE SHEET'!R2165="","",'S.D.PASTE SHEET'!R2165)</f>
        <v/>
      </c>
      <c s="72" t="str">
        <f>IF('S.D.PASTE SHEET'!S2165="","",'S.D.PASTE SHEET'!S2165)</f>
        <v/>
      </c>
      <c s="72" t="str">
        <f>IF('S.D.PASTE SHEET'!T2165="","",'S.D.PASTE SHEET'!T2165)</f>
        <v/>
      </c>
      <c s="72" t="str">
        <f>IF('S.D.PASTE SHEET'!U2165="","",'S.D.PASTE SHEET'!U2165)</f>
        <v/>
      </c>
      <c s="72" t="str">
        <f>IF('S.D.PASTE SHEET'!V2165="","",'S.D.PASTE SHEET'!V2165)</f>
        <v/>
      </c>
      <c s="72" t="str">
        <f>IF('S.D.PASTE SHEET'!W2165="","",'S.D.PASTE SHEET'!W2165)</f>
        <v/>
      </c>
      <c s="72" t="str">
        <f>IF('S.D.PASTE SHEET'!X2165="","",'S.D.PASTE SHEET'!X2165)</f>
        <v/>
      </c>
      <c s="72" t="str">
        <f>IF('S.D.PASTE SHEET'!Y2165="","",'S.D.PASTE SHEET'!Y2165)</f>
        <v/>
      </c>
      <c s="72" t="str">
        <f>IF('S.D.PASTE SHEET'!Z2165="","",'S.D.PASTE SHEET'!Z2165)</f>
        <v/>
      </c>
      <c s="72" t="str">
        <f>IF('S.D.PASTE SHEET'!AA2165="","",'S.D.PASTE SHEET'!AA2165)</f>
        <v/>
      </c>
      <c s="72" t="str">
        <f>IF('S.D.PASTE SHEET'!AB2165="","",'S.D.PASTE SHEET'!AB2165)</f>
        <v/>
      </c>
      <c s="72" t="str">
        <f>IF('S.D.PASTE SHEET'!AC2165="","",'S.D.PASTE SHEET'!AC2165)</f>
        <v/>
      </c>
      <c s="72" t="str">
        <f>IF('S.D.PASTE SHEET'!AD2165="","",'S.D.PASTE SHEET'!AD2165)</f>
        <v/>
      </c>
      <c s="74"/>
      <c s="70" t="str">
        <f>IF(AK2165="","",IF(AK2165&gt;0,COUNT($AG$2:AG2165),""))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IF(BC2165="","",IF(BC2165&gt;0,COUNT($AY$2:AY2165),""))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6" spans="1:157" ht="15">
      <c r="A2166" s="72" t="str">
        <f>IF('S.D.PASTE SHEET'!A2166="","",'S.D.PASTE SHEET'!A2166)</f>
        <v/>
      </c>
      <c s="72" t="str">
        <f>IF('S.D.PASTE SHEET'!B2166="","",'S.D.PASTE SHEET'!B2166)</f>
        <v/>
      </c>
      <c s="72" t="str">
        <f>IF('S.D.PASTE SHEET'!C2166="","",'S.D.PASTE SHEET'!C2166)</f>
        <v/>
      </c>
      <c s="73" t="str">
        <f>IF('S.D.PASTE SHEET'!D2166="","",'S.D.PASTE SHEET'!D2166)</f>
        <v/>
      </c>
      <c s="72" t="str">
        <f>IF('S.D.PASTE SHEET'!E2166="","",UPPER('S.D.PASTE SHEET'!E2166))</f>
        <v/>
      </c>
      <c s="72" t="str">
        <f>IF('S.D.PASTE SHEET'!F2166="","",'S.D.PASTE SHEET'!F2166)</f>
        <v/>
      </c>
      <c s="72" t="str">
        <f>IF('S.D.PASTE SHEET'!G2166="","",UPPER('S.D.PASTE SHEET'!G2166))</f>
        <v/>
      </c>
      <c s="72" t="str">
        <f>IF('S.D.PASTE SHEET'!H2166="","",UPPER('S.D.PASTE SHEET'!H2166))</f>
        <v/>
      </c>
      <c s="72" t="str">
        <f>IF('S.D.PASTE SHEET'!I2166="","",'S.D.PASTE SHEET'!I2166)</f>
        <v/>
      </c>
      <c s="73" t="str">
        <f>IF('S.D.PASTE SHEET'!J2166="","",'S.D.PASTE SHEET'!J2166)</f>
        <v/>
      </c>
      <c s="72" t="str">
        <f>IF('S.D.PASTE SHEET'!K2166="","",'S.D.PASTE SHEET'!K2166)</f>
        <v/>
      </c>
      <c s="72" t="str">
        <f>IF('S.D.PASTE SHEET'!L2166="","",'S.D.PASTE SHEET'!L2166)</f>
        <v/>
      </c>
      <c s="72" t="str">
        <f>IF('S.D.PASTE SHEET'!M2166="","",'S.D.PASTE SHEET'!M2166)</f>
        <v/>
      </c>
      <c s="72" t="str">
        <f>IF('S.D.PASTE SHEET'!N2166="","",'S.D.PASTE SHEET'!N2166)</f>
        <v/>
      </c>
      <c s="72" t="str">
        <f>IF('S.D.PASTE SHEET'!O2166="","",'S.D.PASTE SHEET'!O2166)</f>
        <v/>
      </c>
      <c s="72" t="str">
        <f>IF('S.D.PASTE SHEET'!P2166="","",'S.D.PASTE SHEET'!P2166)</f>
        <v/>
      </c>
      <c s="72" t="str">
        <f>IF('S.D.PASTE SHEET'!Q2166="","",'S.D.PASTE SHEET'!Q2166)</f>
        <v/>
      </c>
      <c s="72" t="str">
        <f>IF('S.D.PASTE SHEET'!R2166="","",'S.D.PASTE SHEET'!R2166)</f>
        <v/>
      </c>
      <c s="72" t="str">
        <f>IF('S.D.PASTE SHEET'!S2166="","",'S.D.PASTE SHEET'!S2166)</f>
        <v/>
      </c>
      <c s="72" t="str">
        <f>IF('S.D.PASTE SHEET'!T2166="","",'S.D.PASTE SHEET'!T2166)</f>
        <v/>
      </c>
      <c s="72" t="str">
        <f>IF('S.D.PASTE SHEET'!U2166="","",'S.D.PASTE SHEET'!U2166)</f>
        <v/>
      </c>
      <c s="72" t="str">
        <f>IF('S.D.PASTE SHEET'!V2166="","",'S.D.PASTE SHEET'!V2166)</f>
        <v/>
      </c>
      <c s="72" t="str">
        <f>IF('S.D.PASTE SHEET'!W2166="","",'S.D.PASTE SHEET'!W2166)</f>
        <v/>
      </c>
      <c s="72" t="str">
        <f>IF('S.D.PASTE SHEET'!X2166="","",'S.D.PASTE SHEET'!X2166)</f>
        <v/>
      </c>
      <c s="72" t="str">
        <f>IF('S.D.PASTE SHEET'!Y2166="","",'S.D.PASTE SHEET'!Y2166)</f>
        <v/>
      </c>
      <c s="72" t="str">
        <f>IF('S.D.PASTE SHEET'!Z2166="","",'S.D.PASTE SHEET'!Z2166)</f>
        <v/>
      </c>
      <c s="72" t="str">
        <f>IF('S.D.PASTE SHEET'!AA2166="","",'S.D.PASTE SHEET'!AA2166)</f>
        <v/>
      </c>
      <c s="72" t="str">
        <f>IF('S.D.PASTE SHEET'!AB2166="","",'S.D.PASTE SHEET'!AB2166)</f>
        <v/>
      </c>
      <c s="72" t="str">
        <f>IF('S.D.PASTE SHEET'!AC2166="","",'S.D.PASTE SHEET'!AC2166)</f>
        <v/>
      </c>
      <c s="72" t="str">
        <f>IF('S.D.PASTE SHEET'!AD2166="","",'S.D.PASTE SHEET'!AD2166)</f>
        <v/>
      </c>
      <c s="74"/>
      <c s="70" t="str">
        <f>IF(AK2166="","",IF(AK2166&gt;0,COUNT($AG$2:AG2166),""))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IF(BC2166="","",IF(BC2166&gt;0,COUNT($AY$2:AY2166),""))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7" spans="1:157" ht="15">
      <c r="A2167" s="72" t="str">
        <f>IF('S.D.PASTE SHEET'!A2167="","",'S.D.PASTE SHEET'!A2167)</f>
        <v/>
      </c>
      <c s="72" t="str">
        <f>IF('S.D.PASTE SHEET'!B2167="","",'S.D.PASTE SHEET'!B2167)</f>
        <v/>
      </c>
      <c s="72" t="str">
        <f>IF('S.D.PASTE SHEET'!C2167="","",'S.D.PASTE SHEET'!C2167)</f>
        <v/>
      </c>
      <c s="73" t="str">
        <f>IF('S.D.PASTE SHEET'!D2167="","",'S.D.PASTE SHEET'!D2167)</f>
        <v/>
      </c>
      <c s="72" t="str">
        <f>IF('S.D.PASTE SHEET'!E2167="","",UPPER('S.D.PASTE SHEET'!E2167))</f>
        <v/>
      </c>
      <c s="72" t="str">
        <f>IF('S.D.PASTE SHEET'!F2167="","",'S.D.PASTE SHEET'!F2167)</f>
        <v/>
      </c>
      <c s="72" t="str">
        <f>IF('S.D.PASTE SHEET'!G2167="","",UPPER('S.D.PASTE SHEET'!G2167))</f>
        <v/>
      </c>
      <c s="72" t="str">
        <f>IF('S.D.PASTE SHEET'!H2167="","",UPPER('S.D.PASTE SHEET'!H2167))</f>
        <v/>
      </c>
      <c s="72" t="str">
        <f>IF('S.D.PASTE SHEET'!I2167="","",'S.D.PASTE SHEET'!I2167)</f>
        <v/>
      </c>
      <c s="73" t="str">
        <f>IF('S.D.PASTE SHEET'!J2167="","",'S.D.PASTE SHEET'!J2167)</f>
        <v/>
      </c>
      <c s="72" t="str">
        <f>IF('S.D.PASTE SHEET'!K2167="","",'S.D.PASTE SHEET'!K2167)</f>
        <v/>
      </c>
      <c s="72" t="str">
        <f>IF('S.D.PASTE SHEET'!L2167="","",'S.D.PASTE SHEET'!L2167)</f>
        <v/>
      </c>
      <c s="72" t="str">
        <f>IF('S.D.PASTE SHEET'!M2167="","",'S.D.PASTE SHEET'!M2167)</f>
        <v/>
      </c>
      <c s="72" t="str">
        <f>IF('S.D.PASTE SHEET'!N2167="","",'S.D.PASTE SHEET'!N2167)</f>
        <v/>
      </c>
      <c s="72" t="str">
        <f>IF('S.D.PASTE SHEET'!O2167="","",'S.D.PASTE SHEET'!O2167)</f>
        <v/>
      </c>
      <c s="72" t="str">
        <f>IF('S.D.PASTE SHEET'!P2167="","",'S.D.PASTE SHEET'!P2167)</f>
        <v/>
      </c>
      <c s="72" t="str">
        <f>IF('S.D.PASTE SHEET'!Q2167="","",'S.D.PASTE SHEET'!Q2167)</f>
        <v/>
      </c>
      <c s="72" t="str">
        <f>IF('S.D.PASTE SHEET'!R2167="","",'S.D.PASTE SHEET'!R2167)</f>
        <v/>
      </c>
      <c s="72" t="str">
        <f>IF('S.D.PASTE SHEET'!S2167="","",'S.D.PASTE SHEET'!S2167)</f>
        <v/>
      </c>
      <c s="72" t="str">
        <f>IF('S.D.PASTE SHEET'!T2167="","",'S.D.PASTE SHEET'!T2167)</f>
        <v/>
      </c>
      <c s="72" t="str">
        <f>IF('S.D.PASTE SHEET'!U2167="","",'S.D.PASTE SHEET'!U2167)</f>
        <v/>
      </c>
      <c s="72" t="str">
        <f>IF('S.D.PASTE SHEET'!V2167="","",'S.D.PASTE SHEET'!V2167)</f>
        <v/>
      </c>
      <c s="72" t="str">
        <f>IF('S.D.PASTE SHEET'!W2167="","",'S.D.PASTE SHEET'!W2167)</f>
        <v/>
      </c>
      <c s="72" t="str">
        <f>IF('S.D.PASTE SHEET'!X2167="","",'S.D.PASTE SHEET'!X2167)</f>
        <v/>
      </c>
      <c s="72" t="str">
        <f>IF('S.D.PASTE SHEET'!Y2167="","",'S.D.PASTE SHEET'!Y2167)</f>
        <v/>
      </c>
      <c s="72" t="str">
        <f>IF('S.D.PASTE SHEET'!Z2167="","",'S.D.PASTE SHEET'!Z2167)</f>
        <v/>
      </c>
      <c s="72" t="str">
        <f>IF('S.D.PASTE SHEET'!AA2167="","",'S.D.PASTE SHEET'!AA2167)</f>
        <v/>
      </c>
      <c s="72" t="str">
        <f>IF('S.D.PASTE SHEET'!AB2167="","",'S.D.PASTE SHEET'!AB2167)</f>
        <v/>
      </c>
      <c s="72" t="str">
        <f>IF('S.D.PASTE SHEET'!AC2167="","",'S.D.PASTE SHEET'!AC2167)</f>
        <v/>
      </c>
      <c s="72" t="str">
        <f>IF('S.D.PASTE SHEET'!AD2167="","",'S.D.PASTE SHEET'!AD2167)</f>
        <v/>
      </c>
      <c s="74"/>
      <c s="70" t="str">
        <f>IF(AK2167="","",IF(AK2167&gt;0,COUNT($AG$2:AG2167),""))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IF(BC2167="","",IF(BC2167&gt;0,COUNT($AY$2:AY2167),""))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8" spans="1:157" ht="15">
      <c r="A2168" s="72" t="str">
        <f>IF('S.D.PASTE SHEET'!A2168="","",'S.D.PASTE SHEET'!A2168)</f>
        <v/>
      </c>
      <c s="72" t="str">
        <f>IF('S.D.PASTE SHEET'!B2168="","",'S.D.PASTE SHEET'!B2168)</f>
        <v/>
      </c>
      <c s="72" t="str">
        <f>IF('S.D.PASTE SHEET'!C2168="","",'S.D.PASTE SHEET'!C2168)</f>
        <v/>
      </c>
      <c s="73" t="str">
        <f>IF('S.D.PASTE SHEET'!D2168="","",'S.D.PASTE SHEET'!D2168)</f>
        <v/>
      </c>
      <c s="72" t="str">
        <f>IF('S.D.PASTE SHEET'!E2168="","",UPPER('S.D.PASTE SHEET'!E2168))</f>
        <v/>
      </c>
      <c s="72" t="str">
        <f>IF('S.D.PASTE SHEET'!F2168="","",'S.D.PASTE SHEET'!F2168)</f>
        <v/>
      </c>
      <c s="72" t="str">
        <f>IF('S.D.PASTE SHEET'!G2168="","",UPPER('S.D.PASTE SHEET'!G2168))</f>
        <v/>
      </c>
      <c s="72" t="str">
        <f>IF('S.D.PASTE SHEET'!H2168="","",UPPER('S.D.PASTE SHEET'!H2168))</f>
        <v/>
      </c>
      <c s="72" t="str">
        <f>IF('S.D.PASTE SHEET'!I2168="","",'S.D.PASTE SHEET'!I2168)</f>
        <v/>
      </c>
      <c s="73" t="str">
        <f>IF('S.D.PASTE SHEET'!J2168="","",'S.D.PASTE SHEET'!J2168)</f>
        <v/>
      </c>
      <c s="72" t="str">
        <f>IF('S.D.PASTE SHEET'!K2168="","",'S.D.PASTE SHEET'!K2168)</f>
        <v/>
      </c>
      <c s="72" t="str">
        <f>IF('S.D.PASTE SHEET'!L2168="","",'S.D.PASTE SHEET'!L2168)</f>
        <v/>
      </c>
      <c s="72" t="str">
        <f>IF('S.D.PASTE SHEET'!M2168="","",'S.D.PASTE SHEET'!M2168)</f>
        <v/>
      </c>
      <c s="72" t="str">
        <f>IF('S.D.PASTE SHEET'!N2168="","",'S.D.PASTE SHEET'!N2168)</f>
        <v/>
      </c>
      <c s="72" t="str">
        <f>IF('S.D.PASTE SHEET'!O2168="","",'S.D.PASTE SHEET'!O2168)</f>
        <v/>
      </c>
      <c s="72" t="str">
        <f>IF('S.D.PASTE SHEET'!P2168="","",'S.D.PASTE SHEET'!P2168)</f>
        <v/>
      </c>
      <c s="72" t="str">
        <f>IF('S.D.PASTE SHEET'!Q2168="","",'S.D.PASTE SHEET'!Q2168)</f>
        <v/>
      </c>
      <c s="72" t="str">
        <f>IF('S.D.PASTE SHEET'!R2168="","",'S.D.PASTE SHEET'!R2168)</f>
        <v/>
      </c>
      <c s="72" t="str">
        <f>IF('S.D.PASTE SHEET'!S2168="","",'S.D.PASTE SHEET'!S2168)</f>
        <v/>
      </c>
      <c s="72" t="str">
        <f>IF('S.D.PASTE SHEET'!T2168="","",'S.D.PASTE SHEET'!T2168)</f>
        <v/>
      </c>
      <c s="72" t="str">
        <f>IF('S.D.PASTE SHEET'!U2168="","",'S.D.PASTE SHEET'!U2168)</f>
        <v/>
      </c>
      <c s="72" t="str">
        <f>IF('S.D.PASTE SHEET'!V2168="","",'S.D.PASTE SHEET'!V2168)</f>
        <v/>
      </c>
      <c s="72" t="str">
        <f>IF('S.D.PASTE SHEET'!W2168="","",'S.D.PASTE SHEET'!W2168)</f>
        <v/>
      </c>
      <c s="72" t="str">
        <f>IF('S.D.PASTE SHEET'!X2168="","",'S.D.PASTE SHEET'!X2168)</f>
        <v/>
      </c>
      <c s="72" t="str">
        <f>IF('S.D.PASTE SHEET'!Y2168="","",'S.D.PASTE SHEET'!Y2168)</f>
        <v/>
      </c>
      <c s="72" t="str">
        <f>IF('S.D.PASTE SHEET'!Z2168="","",'S.D.PASTE SHEET'!Z2168)</f>
        <v/>
      </c>
      <c s="72" t="str">
        <f>IF('S.D.PASTE SHEET'!AA2168="","",'S.D.PASTE SHEET'!AA2168)</f>
        <v/>
      </c>
      <c s="72" t="str">
        <f>IF('S.D.PASTE SHEET'!AB2168="","",'S.D.PASTE SHEET'!AB2168)</f>
        <v/>
      </c>
      <c s="72" t="str">
        <f>IF('S.D.PASTE SHEET'!AC2168="","",'S.D.PASTE SHEET'!AC2168)</f>
        <v/>
      </c>
      <c s="72" t="str">
        <f>IF('S.D.PASTE SHEET'!AD2168="","",'S.D.PASTE SHEET'!AD2168)</f>
        <v/>
      </c>
      <c s="74"/>
      <c s="70" t="str">
        <f>IF(AK2168="","",IF(AK2168&gt;0,COUNT($AG$2:AG2168),""))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IF(BC2168="","",IF(BC2168&gt;0,COUNT($AY$2:AY2168),""))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69" spans="1:157" ht="15">
      <c r="A2169" s="72" t="str">
        <f>IF('S.D.PASTE SHEET'!A2169="","",'S.D.PASTE SHEET'!A2169)</f>
        <v/>
      </c>
      <c s="72" t="str">
        <f>IF('S.D.PASTE SHEET'!B2169="","",'S.D.PASTE SHEET'!B2169)</f>
        <v/>
      </c>
      <c s="72" t="str">
        <f>IF('S.D.PASTE SHEET'!C2169="","",'S.D.PASTE SHEET'!C2169)</f>
        <v/>
      </c>
      <c s="73" t="str">
        <f>IF('S.D.PASTE SHEET'!D2169="","",'S.D.PASTE SHEET'!D2169)</f>
        <v/>
      </c>
      <c s="72" t="str">
        <f>IF('S.D.PASTE SHEET'!E2169="","",UPPER('S.D.PASTE SHEET'!E2169))</f>
        <v/>
      </c>
      <c s="72" t="str">
        <f>IF('S.D.PASTE SHEET'!F2169="","",'S.D.PASTE SHEET'!F2169)</f>
        <v/>
      </c>
      <c s="72" t="str">
        <f>IF('S.D.PASTE SHEET'!G2169="","",UPPER('S.D.PASTE SHEET'!G2169))</f>
        <v/>
      </c>
      <c s="72" t="str">
        <f>IF('S.D.PASTE SHEET'!H2169="","",UPPER('S.D.PASTE SHEET'!H2169))</f>
        <v/>
      </c>
      <c s="72" t="str">
        <f>IF('S.D.PASTE SHEET'!I2169="","",'S.D.PASTE SHEET'!I2169)</f>
        <v/>
      </c>
      <c s="73" t="str">
        <f>IF('S.D.PASTE SHEET'!J2169="","",'S.D.PASTE SHEET'!J2169)</f>
        <v/>
      </c>
      <c s="72" t="str">
        <f>IF('S.D.PASTE SHEET'!K2169="","",'S.D.PASTE SHEET'!K2169)</f>
        <v/>
      </c>
      <c s="72" t="str">
        <f>IF('S.D.PASTE SHEET'!L2169="","",'S.D.PASTE SHEET'!L2169)</f>
        <v/>
      </c>
      <c s="72" t="str">
        <f>IF('S.D.PASTE SHEET'!M2169="","",'S.D.PASTE SHEET'!M2169)</f>
        <v/>
      </c>
      <c s="72" t="str">
        <f>IF('S.D.PASTE SHEET'!N2169="","",'S.D.PASTE SHEET'!N2169)</f>
        <v/>
      </c>
      <c s="72" t="str">
        <f>IF('S.D.PASTE SHEET'!O2169="","",'S.D.PASTE SHEET'!O2169)</f>
        <v/>
      </c>
      <c s="72" t="str">
        <f>IF('S.D.PASTE SHEET'!P2169="","",'S.D.PASTE SHEET'!P2169)</f>
        <v/>
      </c>
      <c s="72" t="str">
        <f>IF('S.D.PASTE SHEET'!Q2169="","",'S.D.PASTE SHEET'!Q2169)</f>
        <v/>
      </c>
      <c s="72" t="str">
        <f>IF('S.D.PASTE SHEET'!R2169="","",'S.D.PASTE SHEET'!R2169)</f>
        <v/>
      </c>
      <c s="72" t="str">
        <f>IF('S.D.PASTE SHEET'!S2169="","",'S.D.PASTE SHEET'!S2169)</f>
        <v/>
      </c>
      <c s="72" t="str">
        <f>IF('S.D.PASTE SHEET'!T2169="","",'S.D.PASTE SHEET'!T2169)</f>
        <v/>
      </c>
      <c s="72" t="str">
        <f>IF('S.D.PASTE SHEET'!U2169="","",'S.D.PASTE SHEET'!U2169)</f>
        <v/>
      </c>
      <c s="72" t="str">
        <f>IF('S.D.PASTE SHEET'!V2169="","",'S.D.PASTE SHEET'!V2169)</f>
        <v/>
      </c>
      <c s="72" t="str">
        <f>IF('S.D.PASTE SHEET'!W2169="","",'S.D.PASTE SHEET'!W2169)</f>
        <v/>
      </c>
      <c s="72" t="str">
        <f>IF('S.D.PASTE SHEET'!X2169="","",'S.D.PASTE SHEET'!X2169)</f>
        <v/>
      </c>
      <c s="72" t="str">
        <f>IF('S.D.PASTE SHEET'!Y2169="","",'S.D.PASTE SHEET'!Y2169)</f>
        <v/>
      </c>
      <c s="72" t="str">
        <f>IF('S.D.PASTE SHEET'!Z2169="","",'S.D.PASTE SHEET'!Z2169)</f>
        <v/>
      </c>
      <c s="72" t="str">
        <f>IF('S.D.PASTE SHEET'!AA2169="","",'S.D.PASTE SHEET'!AA2169)</f>
        <v/>
      </c>
      <c s="72" t="str">
        <f>IF('S.D.PASTE SHEET'!AB2169="","",'S.D.PASTE SHEET'!AB2169)</f>
        <v/>
      </c>
      <c s="72" t="str">
        <f>IF('S.D.PASTE SHEET'!AC2169="","",'S.D.PASTE SHEET'!AC2169)</f>
        <v/>
      </c>
      <c s="72" t="str">
        <f>IF('S.D.PASTE SHEET'!AD2169="","",'S.D.PASTE SHEET'!AD2169)</f>
        <v/>
      </c>
      <c s="74"/>
      <c s="70" t="str">
        <f>IF(AK2169="","",IF(AK2169&gt;0,COUNT($AG$2:AG2169),""))</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IF(BC2169="","",IF(BC2169&gt;0,COUNT($AY$2:AY2169),""))</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0" spans="1:157" ht="15">
      <c r="A2170" s="72" t="str">
        <f>IF('S.D.PASTE SHEET'!A2170="","",'S.D.PASTE SHEET'!A2170)</f>
        <v/>
      </c>
      <c s="72" t="str">
        <f>IF('S.D.PASTE SHEET'!B2170="","",'S.D.PASTE SHEET'!B2170)</f>
        <v/>
      </c>
      <c s="72" t="str">
        <f>IF('S.D.PASTE SHEET'!C2170="","",'S.D.PASTE SHEET'!C2170)</f>
        <v/>
      </c>
      <c s="73" t="str">
        <f>IF('S.D.PASTE SHEET'!D2170="","",'S.D.PASTE SHEET'!D2170)</f>
        <v/>
      </c>
      <c s="72" t="str">
        <f>IF('S.D.PASTE SHEET'!E2170="","",UPPER('S.D.PASTE SHEET'!E2170))</f>
        <v/>
      </c>
      <c s="72" t="str">
        <f>IF('S.D.PASTE SHEET'!F2170="","",'S.D.PASTE SHEET'!F2170)</f>
        <v/>
      </c>
      <c s="72" t="str">
        <f>IF('S.D.PASTE SHEET'!G2170="","",UPPER('S.D.PASTE SHEET'!G2170))</f>
        <v/>
      </c>
      <c s="72" t="str">
        <f>IF('S.D.PASTE SHEET'!H2170="","",UPPER('S.D.PASTE SHEET'!H2170))</f>
        <v/>
      </c>
      <c s="72" t="str">
        <f>IF('S.D.PASTE SHEET'!I2170="","",'S.D.PASTE SHEET'!I2170)</f>
        <v/>
      </c>
      <c s="73" t="str">
        <f>IF('S.D.PASTE SHEET'!J2170="","",'S.D.PASTE SHEET'!J2170)</f>
        <v/>
      </c>
      <c s="72" t="str">
        <f>IF('S.D.PASTE SHEET'!K2170="","",'S.D.PASTE SHEET'!K2170)</f>
        <v/>
      </c>
      <c s="72" t="str">
        <f>IF('S.D.PASTE SHEET'!L2170="","",'S.D.PASTE SHEET'!L2170)</f>
        <v/>
      </c>
      <c s="72" t="str">
        <f>IF('S.D.PASTE SHEET'!M2170="","",'S.D.PASTE SHEET'!M2170)</f>
        <v/>
      </c>
      <c s="72" t="str">
        <f>IF('S.D.PASTE SHEET'!N2170="","",'S.D.PASTE SHEET'!N2170)</f>
        <v/>
      </c>
      <c s="72" t="str">
        <f>IF('S.D.PASTE SHEET'!O2170="","",'S.D.PASTE SHEET'!O2170)</f>
        <v/>
      </c>
      <c s="72" t="str">
        <f>IF('S.D.PASTE SHEET'!P2170="","",'S.D.PASTE SHEET'!P2170)</f>
        <v/>
      </c>
      <c s="72" t="str">
        <f>IF('S.D.PASTE SHEET'!Q2170="","",'S.D.PASTE SHEET'!Q2170)</f>
        <v/>
      </c>
      <c s="72" t="str">
        <f>IF('S.D.PASTE SHEET'!R2170="","",'S.D.PASTE SHEET'!R2170)</f>
        <v/>
      </c>
      <c s="72" t="str">
        <f>IF('S.D.PASTE SHEET'!S2170="","",'S.D.PASTE SHEET'!S2170)</f>
        <v/>
      </c>
      <c s="72" t="str">
        <f>IF('S.D.PASTE SHEET'!T2170="","",'S.D.PASTE SHEET'!T2170)</f>
        <v/>
      </c>
      <c s="72" t="str">
        <f>IF('S.D.PASTE SHEET'!U2170="","",'S.D.PASTE SHEET'!U2170)</f>
        <v/>
      </c>
      <c s="72" t="str">
        <f>IF('S.D.PASTE SHEET'!V2170="","",'S.D.PASTE SHEET'!V2170)</f>
        <v/>
      </c>
      <c s="72" t="str">
        <f>IF('S.D.PASTE SHEET'!W2170="","",'S.D.PASTE SHEET'!W2170)</f>
        <v/>
      </c>
      <c s="72" t="str">
        <f>IF('S.D.PASTE SHEET'!X2170="","",'S.D.PASTE SHEET'!X2170)</f>
        <v/>
      </c>
      <c s="72" t="str">
        <f>IF('S.D.PASTE SHEET'!Y2170="","",'S.D.PASTE SHEET'!Y2170)</f>
        <v/>
      </c>
      <c s="72" t="str">
        <f>IF('S.D.PASTE SHEET'!Z2170="","",'S.D.PASTE SHEET'!Z2170)</f>
        <v/>
      </c>
      <c s="72" t="str">
        <f>IF('S.D.PASTE SHEET'!AA2170="","",'S.D.PASTE SHEET'!AA2170)</f>
        <v/>
      </c>
      <c s="72" t="str">
        <f>IF('S.D.PASTE SHEET'!AB2170="","",'S.D.PASTE SHEET'!AB2170)</f>
        <v/>
      </c>
      <c s="72" t="str">
        <f>IF('S.D.PASTE SHEET'!AC2170="","",'S.D.PASTE SHEET'!AC2170)</f>
        <v/>
      </c>
      <c s="72" t="str">
        <f>IF('S.D.PASTE SHEET'!AD2170="","",'S.D.PASTE SHEET'!AD2170)</f>
        <v/>
      </c>
      <c s="74"/>
      <c s="70" t="str">
        <f>IF(AK2170="","",IF(AK2170&gt;0,COUNT($AG$2:AG2170),""))</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IF(BC2170="","",IF(BC2170&gt;0,COUNT($AY$2:AY2170),""))</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1" spans="1:157" ht="15">
      <c r="A2171" s="72" t="str">
        <f>IF('S.D.PASTE SHEET'!A2171="","",'S.D.PASTE SHEET'!A2171)</f>
        <v/>
      </c>
      <c s="72" t="str">
        <f>IF('S.D.PASTE SHEET'!B2171="","",'S.D.PASTE SHEET'!B2171)</f>
        <v/>
      </c>
      <c s="72" t="str">
        <f>IF('S.D.PASTE SHEET'!C2171="","",'S.D.PASTE SHEET'!C2171)</f>
        <v/>
      </c>
      <c s="73" t="str">
        <f>IF('S.D.PASTE SHEET'!D2171="","",'S.D.PASTE SHEET'!D2171)</f>
        <v/>
      </c>
      <c s="72" t="str">
        <f>IF('S.D.PASTE SHEET'!E2171="","",UPPER('S.D.PASTE SHEET'!E2171))</f>
        <v/>
      </c>
      <c s="72" t="str">
        <f>IF('S.D.PASTE SHEET'!F2171="","",'S.D.PASTE SHEET'!F2171)</f>
        <v/>
      </c>
      <c s="72" t="str">
        <f>IF('S.D.PASTE SHEET'!G2171="","",UPPER('S.D.PASTE SHEET'!G2171))</f>
        <v/>
      </c>
      <c s="72" t="str">
        <f>IF('S.D.PASTE SHEET'!H2171="","",UPPER('S.D.PASTE SHEET'!H2171))</f>
        <v/>
      </c>
      <c s="72" t="str">
        <f>IF('S.D.PASTE SHEET'!I2171="","",'S.D.PASTE SHEET'!I2171)</f>
        <v/>
      </c>
      <c s="73" t="str">
        <f>IF('S.D.PASTE SHEET'!J2171="","",'S.D.PASTE SHEET'!J2171)</f>
        <v/>
      </c>
      <c s="72" t="str">
        <f>IF('S.D.PASTE SHEET'!K2171="","",'S.D.PASTE SHEET'!K2171)</f>
        <v/>
      </c>
      <c s="72" t="str">
        <f>IF('S.D.PASTE SHEET'!L2171="","",'S.D.PASTE SHEET'!L2171)</f>
        <v/>
      </c>
      <c s="72" t="str">
        <f>IF('S.D.PASTE SHEET'!M2171="","",'S.D.PASTE SHEET'!M2171)</f>
        <v/>
      </c>
      <c s="72" t="str">
        <f>IF('S.D.PASTE SHEET'!N2171="","",'S.D.PASTE SHEET'!N2171)</f>
        <v/>
      </c>
      <c s="72" t="str">
        <f>IF('S.D.PASTE SHEET'!O2171="","",'S.D.PASTE SHEET'!O2171)</f>
        <v/>
      </c>
      <c s="72" t="str">
        <f>IF('S.D.PASTE SHEET'!P2171="","",'S.D.PASTE SHEET'!P2171)</f>
        <v/>
      </c>
      <c s="72" t="str">
        <f>IF('S.D.PASTE SHEET'!Q2171="","",'S.D.PASTE SHEET'!Q2171)</f>
        <v/>
      </c>
      <c s="72" t="str">
        <f>IF('S.D.PASTE SHEET'!R2171="","",'S.D.PASTE SHEET'!R2171)</f>
        <v/>
      </c>
      <c s="72" t="str">
        <f>IF('S.D.PASTE SHEET'!S2171="","",'S.D.PASTE SHEET'!S2171)</f>
        <v/>
      </c>
      <c s="72" t="str">
        <f>IF('S.D.PASTE SHEET'!T2171="","",'S.D.PASTE SHEET'!T2171)</f>
        <v/>
      </c>
      <c s="72" t="str">
        <f>IF('S.D.PASTE SHEET'!U2171="","",'S.D.PASTE SHEET'!U2171)</f>
        <v/>
      </c>
      <c s="72" t="str">
        <f>IF('S.D.PASTE SHEET'!V2171="","",'S.D.PASTE SHEET'!V2171)</f>
        <v/>
      </c>
      <c s="72" t="str">
        <f>IF('S.D.PASTE SHEET'!W2171="","",'S.D.PASTE SHEET'!W2171)</f>
        <v/>
      </c>
      <c s="72" t="str">
        <f>IF('S.D.PASTE SHEET'!X2171="","",'S.D.PASTE SHEET'!X2171)</f>
        <v/>
      </c>
      <c s="72" t="str">
        <f>IF('S.D.PASTE SHEET'!Y2171="","",'S.D.PASTE SHEET'!Y2171)</f>
        <v/>
      </c>
      <c s="72" t="str">
        <f>IF('S.D.PASTE SHEET'!Z2171="","",'S.D.PASTE SHEET'!Z2171)</f>
        <v/>
      </c>
      <c s="72" t="str">
        <f>IF('S.D.PASTE SHEET'!AA2171="","",'S.D.PASTE SHEET'!AA2171)</f>
        <v/>
      </c>
      <c s="72" t="str">
        <f>IF('S.D.PASTE SHEET'!AB2171="","",'S.D.PASTE SHEET'!AB2171)</f>
        <v/>
      </c>
      <c s="72" t="str">
        <f>IF('S.D.PASTE SHEET'!AC2171="","",'S.D.PASTE SHEET'!AC2171)</f>
        <v/>
      </c>
      <c s="72" t="str">
        <f>IF('S.D.PASTE SHEET'!AD2171="","",'S.D.PASTE SHEET'!AD2171)</f>
        <v/>
      </c>
      <c s="74"/>
      <c s="70" t="str">
        <f>IF(AK2171="","",IF(AK2171&gt;0,COUNT($AG$2:AG2171),""))</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IF(BC2171="","",IF(BC2171&gt;0,COUNT($AY$2:AY2171),""))</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2" spans="1:157" ht="15">
      <c r="A2172" s="72" t="str">
        <f>IF('S.D.PASTE SHEET'!A2172="","",'S.D.PASTE SHEET'!A2172)</f>
        <v/>
      </c>
      <c s="72" t="str">
        <f>IF('S.D.PASTE SHEET'!B2172="","",'S.D.PASTE SHEET'!B2172)</f>
        <v/>
      </c>
      <c s="72" t="str">
        <f>IF('S.D.PASTE SHEET'!C2172="","",'S.D.PASTE SHEET'!C2172)</f>
        <v/>
      </c>
      <c s="73" t="str">
        <f>IF('S.D.PASTE SHEET'!D2172="","",'S.D.PASTE SHEET'!D2172)</f>
        <v/>
      </c>
      <c s="72" t="str">
        <f>IF('S.D.PASTE SHEET'!E2172="","",UPPER('S.D.PASTE SHEET'!E2172))</f>
        <v/>
      </c>
      <c s="72" t="str">
        <f>IF('S.D.PASTE SHEET'!F2172="","",'S.D.PASTE SHEET'!F2172)</f>
        <v/>
      </c>
      <c s="72" t="str">
        <f>IF('S.D.PASTE SHEET'!G2172="","",UPPER('S.D.PASTE SHEET'!G2172))</f>
        <v/>
      </c>
      <c s="72" t="str">
        <f>IF('S.D.PASTE SHEET'!H2172="","",UPPER('S.D.PASTE SHEET'!H2172))</f>
        <v/>
      </c>
      <c s="72" t="str">
        <f>IF('S.D.PASTE SHEET'!I2172="","",'S.D.PASTE SHEET'!I2172)</f>
        <v/>
      </c>
      <c s="73" t="str">
        <f>IF('S.D.PASTE SHEET'!J2172="","",'S.D.PASTE SHEET'!J2172)</f>
        <v/>
      </c>
      <c s="72" t="str">
        <f>IF('S.D.PASTE SHEET'!K2172="","",'S.D.PASTE SHEET'!K2172)</f>
        <v/>
      </c>
      <c s="72" t="str">
        <f>IF('S.D.PASTE SHEET'!L2172="","",'S.D.PASTE SHEET'!L2172)</f>
        <v/>
      </c>
      <c s="72" t="str">
        <f>IF('S.D.PASTE SHEET'!M2172="","",'S.D.PASTE SHEET'!M2172)</f>
        <v/>
      </c>
      <c s="72" t="str">
        <f>IF('S.D.PASTE SHEET'!N2172="","",'S.D.PASTE SHEET'!N2172)</f>
        <v/>
      </c>
      <c s="72" t="str">
        <f>IF('S.D.PASTE SHEET'!O2172="","",'S.D.PASTE SHEET'!O2172)</f>
        <v/>
      </c>
      <c s="72" t="str">
        <f>IF('S.D.PASTE SHEET'!P2172="","",'S.D.PASTE SHEET'!P2172)</f>
        <v/>
      </c>
      <c s="72" t="str">
        <f>IF('S.D.PASTE SHEET'!Q2172="","",'S.D.PASTE SHEET'!Q2172)</f>
        <v/>
      </c>
      <c s="72" t="str">
        <f>IF('S.D.PASTE SHEET'!R2172="","",'S.D.PASTE SHEET'!R2172)</f>
        <v/>
      </c>
      <c s="72" t="str">
        <f>IF('S.D.PASTE SHEET'!S2172="","",'S.D.PASTE SHEET'!S2172)</f>
        <v/>
      </c>
      <c s="72" t="str">
        <f>IF('S.D.PASTE SHEET'!T2172="","",'S.D.PASTE SHEET'!T2172)</f>
        <v/>
      </c>
      <c s="72" t="str">
        <f>IF('S.D.PASTE SHEET'!U2172="","",'S.D.PASTE SHEET'!U2172)</f>
        <v/>
      </c>
      <c s="72" t="str">
        <f>IF('S.D.PASTE SHEET'!V2172="","",'S.D.PASTE SHEET'!V2172)</f>
        <v/>
      </c>
      <c s="72" t="str">
        <f>IF('S.D.PASTE SHEET'!W2172="","",'S.D.PASTE SHEET'!W2172)</f>
        <v/>
      </c>
      <c s="72" t="str">
        <f>IF('S.D.PASTE SHEET'!X2172="","",'S.D.PASTE SHEET'!X2172)</f>
        <v/>
      </c>
      <c s="72" t="str">
        <f>IF('S.D.PASTE SHEET'!Y2172="","",'S.D.PASTE SHEET'!Y2172)</f>
        <v/>
      </c>
      <c s="72" t="str">
        <f>IF('S.D.PASTE SHEET'!Z2172="","",'S.D.PASTE SHEET'!Z2172)</f>
        <v/>
      </c>
      <c s="72" t="str">
        <f>IF('S.D.PASTE SHEET'!AA2172="","",'S.D.PASTE SHEET'!AA2172)</f>
        <v/>
      </c>
      <c s="72" t="str">
        <f>IF('S.D.PASTE SHEET'!AB2172="","",'S.D.PASTE SHEET'!AB2172)</f>
        <v/>
      </c>
      <c s="72" t="str">
        <f>IF('S.D.PASTE SHEET'!AC2172="","",'S.D.PASTE SHEET'!AC2172)</f>
        <v/>
      </c>
      <c s="72" t="str">
        <f>IF('S.D.PASTE SHEET'!AD2172="","",'S.D.PASTE SHEET'!AD2172)</f>
        <v/>
      </c>
      <c s="74"/>
      <c s="70" t="str">
        <f>IF(AK2172="","",IF(AK2172&gt;0,COUNT($AG$2:AG2172),""))</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IF(BC2172="","",IF(BC2172&gt;0,COUNT($AY$2:AY2172),""))</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3" spans="1:157" ht="15">
      <c r="A2173" s="72" t="str">
        <f>IF('S.D.PASTE SHEET'!A2173="","",'S.D.PASTE SHEET'!A2173)</f>
        <v/>
      </c>
      <c s="72" t="str">
        <f>IF('S.D.PASTE SHEET'!B2173="","",'S.D.PASTE SHEET'!B2173)</f>
        <v/>
      </c>
      <c s="72" t="str">
        <f>IF('S.D.PASTE SHEET'!C2173="","",'S.D.PASTE SHEET'!C2173)</f>
        <v/>
      </c>
      <c s="73" t="str">
        <f>IF('S.D.PASTE SHEET'!D2173="","",'S.D.PASTE SHEET'!D2173)</f>
        <v/>
      </c>
      <c s="72" t="str">
        <f>IF('S.D.PASTE SHEET'!E2173="","",UPPER('S.D.PASTE SHEET'!E2173))</f>
        <v/>
      </c>
      <c s="72" t="str">
        <f>IF('S.D.PASTE SHEET'!F2173="","",'S.D.PASTE SHEET'!F2173)</f>
        <v/>
      </c>
      <c s="72" t="str">
        <f>IF('S.D.PASTE SHEET'!G2173="","",UPPER('S.D.PASTE SHEET'!G2173))</f>
        <v/>
      </c>
      <c s="72" t="str">
        <f>IF('S.D.PASTE SHEET'!H2173="","",UPPER('S.D.PASTE SHEET'!H2173))</f>
        <v/>
      </c>
      <c s="72" t="str">
        <f>IF('S.D.PASTE SHEET'!I2173="","",'S.D.PASTE SHEET'!I2173)</f>
        <v/>
      </c>
      <c s="73" t="str">
        <f>IF('S.D.PASTE SHEET'!J2173="","",'S.D.PASTE SHEET'!J2173)</f>
        <v/>
      </c>
      <c s="72" t="str">
        <f>IF('S.D.PASTE SHEET'!K2173="","",'S.D.PASTE SHEET'!K2173)</f>
        <v/>
      </c>
      <c s="72" t="str">
        <f>IF('S.D.PASTE SHEET'!L2173="","",'S.D.PASTE SHEET'!L2173)</f>
        <v/>
      </c>
      <c s="72" t="str">
        <f>IF('S.D.PASTE SHEET'!M2173="","",'S.D.PASTE SHEET'!M2173)</f>
        <v/>
      </c>
      <c s="72" t="str">
        <f>IF('S.D.PASTE SHEET'!N2173="","",'S.D.PASTE SHEET'!N2173)</f>
        <v/>
      </c>
      <c s="72" t="str">
        <f>IF('S.D.PASTE SHEET'!O2173="","",'S.D.PASTE SHEET'!O2173)</f>
        <v/>
      </c>
      <c s="72" t="str">
        <f>IF('S.D.PASTE SHEET'!P2173="","",'S.D.PASTE SHEET'!P2173)</f>
        <v/>
      </c>
      <c s="72" t="str">
        <f>IF('S.D.PASTE SHEET'!Q2173="","",'S.D.PASTE SHEET'!Q2173)</f>
        <v/>
      </c>
      <c s="72" t="str">
        <f>IF('S.D.PASTE SHEET'!R2173="","",'S.D.PASTE SHEET'!R2173)</f>
        <v/>
      </c>
      <c s="72" t="str">
        <f>IF('S.D.PASTE SHEET'!S2173="","",'S.D.PASTE SHEET'!S2173)</f>
        <v/>
      </c>
      <c s="72" t="str">
        <f>IF('S.D.PASTE SHEET'!T2173="","",'S.D.PASTE SHEET'!T2173)</f>
        <v/>
      </c>
      <c s="72" t="str">
        <f>IF('S.D.PASTE SHEET'!U2173="","",'S.D.PASTE SHEET'!U2173)</f>
        <v/>
      </c>
      <c s="72" t="str">
        <f>IF('S.D.PASTE SHEET'!V2173="","",'S.D.PASTE SHEET'!V2173)</f>
        <v/>
      </c>
      <c s="72" t="str">
        <f>IF('S.D.PASTE SHEET'!W2173="","",'S.D.PASTE SHEET'!W2173)</f>
        <v/>
      </c>
      <c s="72" t="str">
        <f>IF('S.D.PASTE SHEET'!X2173="","",'S.D.PASTE SHEET'!X2173)</f>
        <v/>
      </c>
      <c s="72" t="str">
        <f>IF('S.D.PASTE SHEET'!Y2173="","",'S.D.PASTE SHEET'!Y2173)</f>
        <v/>
      </c>
      <c s="72" t="str">
        <f>IF('S.D.PASTE SHEET'!Z2173="","",'S.D.PASTE SHEET'!Z2173)</f>
        <v/>
      </c>
      <c s="72" t="str">
        <f>IF('S.D.PASTE SHEET'!AA2173="","",'S.D.PASTE SHEET'!AA2173)</f>
        <v/>
      </c>
      <c s="72" t="str">
        <f>IF('S.D.PASTE SHEET'!AB2173="","",'S.D.PASTE SHEET'!AB2173)</f>
        <v/>
      </c>
      <c s="72" t="str">
        <f>IF('S.D.PASTE SHEET'!AC2173="","",'S.D.PASTE SHEET'!AC2173)</f>
        <v/>
      </c>
      <c s="72" t="str">
        <f>IF('S.D.PASTE SHEET'!AD2173="","",'S.D.PASTE SHEET'!AD2173)</f>
        <v/>
      </c>
      <c s="74"/>
      <c s="70" t="str">
        <f>IF(AK2173="","",IF(AK2173&gt;0,COUNT($AG$2:AG2173),""))</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IF(BC2173="","",IF(BC2173&gt;0,COUNT($AY$2:AY2173),""))</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4" spans="1:157" ht="15">
      <c r="A2174" s="72" t="str">
        <f>IF('S.D.PASTE SHEET'!A2174="","",'S.D.PASTE SHEET'!A2174)</f>
        <v/>
      </c>
      <c s="72" t="str">
        <f>IF('S.D.PASTE SHEET'!B2174="","",'S.D.PASTE SHEET'!B2174)</f>
        <v/>
      </c>
      <c s="72" t="str">
        <f>IF('S.D.PASTE SHEET'!C2174="","",'S.D.PASTE SHEET'!C2174)</f>
        <v/>
      </c>
      <c s="73" t="str">
        <f>IF('S.D.PASTE SHEET'!D2174="","",'S.D.PASTE SHEET'!D2174)</f>
        <v/>
      </c>
      <c s="72" t="str">
        <f>IF('S.D.PASTE SHEET'!E2174="","",UPPER('S.D.PASTE SHEET'!E2174))</f>
        <v/>
      </c>
      <c s="72" t="str">
        <f>IF('S.D.PASTE SHEET'!F2174="","",'S.D.PASTE SHEET'!F2174)</f>
        <v/>
      </c>
      <c s="72" t="str">
        <f>IF('S.D.PASTE SHEET'!G2174="","",UPPER('S.D.PASTE SHEET'!G2174))</f>
        <v/>
      </c>
      <c s="72" t="str">
        <f>IF('S.D.PASTE SHEET'!H2174="","",UPPER('S.D.PASTE SHEET'!H2174))</f>
        <v/>
      </c>
      <c s="72" t="str">
        <f>IF('S.D.PASTE SHEET'!I2174="","",'S.D.PASTE SHEET'!I2174)</f>
        <v/>
      </c>
      <c s="73" t="str">
        <f>IF('S.D.PASTE SHEET'!J2174="","",'S.D.PASTE SHEET'!J2174)</f>
        <v/>
      </c>
      <c s="72" t="str">
        <f>IF('S.D.PASTE SHEET'!K2174="","",'S.D.PASTE SHEET'!K2174)</f>
        <v/>
      </c>
      <c s="72" t="str">
        <f>IF('S.D.PASTE SHEET'!L2174="","",'S.D.PASTE SHEET'!L2174)</f>
        <v/>
      </c>
      <c s="72" t="str">
        <f>IF('S.D.PASTE SHEET'!M2174="","",'S.D.PASTE SHEET'!M2174)</f>
        <v/>
      </c>
      <c s="72" t="str">
        <f>IF('S.D.PASTE SHEET'!N2174="","",'S.D.PASTE SHEET'!N2174)</f>
        <v/>
      </c>
      <c s="72" t="str">
        <f>IF('S.D.PASTE SHEET'!O2174="","",'S.D.PASTE SHEET'!O2174)</f>
        <v/>
      </c>
      <c s="72" t="str">
        <f>IF('S.D.PASTE SHEET'!P2174="","",'S.D.PASTE SHEET'!P2174)</f>
        <v/>
      </c>
      <c s="72" t="str">
        <f>IF('S.D.PASTE SHEET'!Q2174="","",'S.D.PASTE SHEET'!Q2174)</f>
        <v/>
      </c>
      <c s="72" t="str">
        <f>IF('S.D.PASTE SHEET'!R2174="","",'S.D.PASTE SHEET'!R2174)</f>
        <v/>
      </c>
      <c s="72" t="str">
        <f>IF('S.D.PASTE SHEET'!S2174="","",'S.D.PASTE SHEET'!S2174)</f>
        <v/>
      </c>
      <c s="72" t="str">
        <f>IF('S.D.PASTE SHEET'!T2174="","",'S.D.PASTE SHEET'!T2174)</f>
        <v/>
      </c>
      <c s="72" t="str">
        <f>IF('S.D.PASTE SHEET'!U2174="","",'S.D.PASTE SHEET'!U2174)</f>
        <v/>
      </c>
      <c s="72" t="str">
        <f>IF('S.D.PASTE SHEET'!V2174="","",'S.D.PASTE SHEET'!V2174)</f>
        <v/>
      </c>
      <c s="72" t="str">
        <f>IF('S.D.PASTE SHEET'!W2174="","",'S.D.PASTE SHEET'!W2174)</f>
        <v/>
      </c>
      <c s="72" t="str">
        <f>IF('S.D.PASTE SHEET'!X2174="","",'S.D.PASTE SHEET'!X2174)</f>
        <v/>
      </c>
      <c s="72" t="str">
        <f>IF('S.D.PASTE SHEET'!Y2174="","",'S.D.PASTE SHEET'!Y2174)</f>
        <v/>
      </c>
      <c s="72" t="str">
        <f>IF('S.D.PASTE SHEET'!Z2174="","",'S.D.PASTE SHEET'!Z2174)</f>
        <v/>
      </c>
      <c s="72" t="str">
        <f>IF('S.D.PASTE SHEET'!AA2174="","",'S.D.PASTE SHEET'!AA2174)</f>
        <v/>
      </c>
      <c s="72" t="str">
        <f>IF('S.D.PASTE SHEET'!AB2174="","",'S.D.PASTE SHEET'!AB2174)</f>
        <v/>
      </c>
      <c s="72" t="str">
        <f>IF('S.D.PASTE SHEET'!AC2174="","",'S.D.PASTE SHEET'!AC2174)</f>
        <v/>
      </c>
      <c s="72" t="str">
        <f>IF('S.D.PASTE SHEET'!AD2174="","",'S.D.PASTE SHEET'!AD2174)</f>
        <v/>
      </c>
      <c s="74"/>
      <c s="70" t="str">
        <f>IF(AK2174="","",IF(AK2174&gt;0,COUNT($AG$2:AG2174),""))</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IF(BC2174="","",IF(BC2174&gt;0,COUNT($AY$2:AY2174),""))</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5" spans="1:157" ht="15">
      <c r="A2175" s="72" t="str">
        <f>IF('S.D.PASTE SHEET'!A2175="","",'S.D.PASTE SHEET'!A2175)</f>
        <v/>
      </c>
      <c s="72" t="str">
        <f>IF('S.D.PASTE SHEET'!B2175="","",'S.D.PASTE SHEET'!B2175)</f>
        <v/>
      </c>
      <c s="72" t="str">
        <f>IF('S.D.PASTE SHEET'!C2175="","",'S.D.PASTE SHEET'!C2175)</f>
        <v/>
      </c>
      <c s="73" t="str">
        <f>IF('S.D.PASTE SHEET'!D2175="","",'S.D.PASTE SHEET'!D2175)</f>
        <v/>
      </c>
      <c s="72" t="str">
        <f>IF('S.D.PASTE SHEET'!E2175="","",UPPER('S.D.PASTE SHEET'!E2175))</f>
        <v/>
      </c>
      <c s="72" t="str">
        <f>IF('S.D.PASTE SHEET'!F2175="","",'S.D.PASTE SHEET'!F2175)</f>
        <v/>
      </c>
      <c s="72" t="str">
        <f>IF('S.D.PASTE SHEET'!G2175="","",UPPER('S.D.PASTE SHEET'!G2175))</f>
        <v/>
      </c>
      <c s="72" t="str">
        <f>IF('S.D.PASTE SHEET'!H2175="","",UPPER('S.D.PASTE SHEET'!H2175))</f>
        <v/>
      </c>
      <c s="72" t="str">
        <f>IF('S.D.PASTE SHEET'!I2175="","",'S.D.PASTE SHEET'!I2175)</f>
        <v/>
      </c>
      <c s="73" t="str">
        <f>IF('S.D.PASTE SHEET'!J2175="","",'S.D.PASTE SHEET'!J2175)</f>
        <v/>
      </c>
      <c s="72" t="str">
        <f>IF('S.D.PASTE SHEET'!K2175="","",'S.D.PASTE SHEET'!K2175)</f>
        <v/>
      </c>
      <c s="72" t="str">
        <f>IF('S.D.PASTE SHEET'!L2175="","",'S.D.PASTE SHEET'!L2175)</f>
        <v/>
      </c>
      <c s="72" t="str">
        <f>IF('S.D.PASTE SHEET'!M2175="","",'S.D.PASTE SHEET'!M2175)</f>
        <v/>
      </c>
      <c s="72" t="str">
        <f>IF('S.D.PASTE SHEET'!N2175="","",'S.D.PASTE SHEET'!N2175)</f>
        <v/>
      </c>
      <c s="72" t="str">
        <f>IF('S.D.PASTE SHEET'!O2175="","",'S.D.PASTE SHEET'!O2175)</f>
        <v/>
      </c>
      <c s="72" t="str">
        <f>IF('S.D.PASTE SHEET'!P2175="","",'S.D.PASTE SHEET'!P2175)</f>
        <v/>
      </c>
      <c s="72" t="str">
        <f>IF('S.D.PASTE SHEET'!Q2175="","",'S.D.PASTE SHEET'!Q2175)</f>
        <v/>
      </c>
      <c s="72" t="str">
        <f>IF('S.D.PASTE SHEET'!R2175="","",'S.D.PASTE SHEET'!R2175)</f>
        <v/>
      </c>
      <c s="72" t="str">
        <f>IF('S.D.PASTE SHEET'!S2175="","",'S.D.PASTE SHEET'!S2175)</f>
        <v/>
      </c>
      <c s="72" t="str">
        <f>IF('S.D.PASTE SHEET'!T2175="","",'S.D.PASTE SHEET'!T2175)</f>
        <v/>
      </c>
      <c s="72" t="str">
        <f>IF('S.D.PASTE SHEET'!U2175="","",'S.D.PASTE SHEET'!U2175)</f>
        <v/>
      </c>
      <c s="72" t="str">
        <f>IF('S.D.PASTE SHEET'!V2175="","",'S.D.PASTE SHEET'!V2175)</f>
        <v/>
      </c>
      <c s="72" t="str">
        <f>IF('S.D.PASTE SHEET'!W2175="","",'S.D.PASTE SHEET'!W2175)</f>
        <v/>
      </c>
      <c s="72" t="str">
        <f>IF('S.D.PASTE SHEET'!X2175="","",'S.D.PASTE SHEET'!X2175)</f>
        <v/>
      </c>
      <c s="72" t="str">
        <f>IF('S.D.PASTE SHEET'!Y2175="","",'S.D.PASTE SHEET'!Y2175)</f>
        <v/>
      </c>
      <c s="72" t="str">
        <f>IF('S.D.PASTE SHEET'!Z2175="","",'S.D.PASTE SHEET'!Z2175)</f>
        <v/>
      </c>
      <c s="72" t="str">
        <f>IF('S.D.PASTE SHEET'!AA2175="","",'S.D.PASTE SHEET'!AA2175)</f>
        <v/>
      </c>
      <c s="72" t="str">
        <f>IF('S.D.PASTE SHEET'!AB2175="","",'S.D.PASTE SHEET'!AB2175)</f>
        <v/>
      </c>
      <c s="72" t="str">
        <f>IF('S.D.PASTE SHEET'!AC2175="","",'S.D.PASTE SHEET'!AC2175)</f>
        <v/>
      </c>
      <c s="72" t="str">
        <f>IF('S.D.PASTE SHEET'!AD2175="","",'S.D.PASTE SHEET'!AD2175)</f>
        <v/>
      </c>
      <c s="74"/>
      <c s="70" t="str">
        <f>IF(AK2175="","",IF(AK2175&gt;0,COUNT($AG$2:AG2175),""))</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IF(BC2175="","",IF(BC2175&gt;0,COUNT($AY$2:AY2175),""))</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6" spans="1:157" ht="15">
      <c r="A2176" s="72" t="str">
        <f>IF('S.D.PASTE SHEET'!A2176="","",'S.D.PASTE SHEET'!A2176)</f>
        <v/>
      </c>
      <c s="72" t="str">
        <f>IF('S.D.PASTE SHEET'!B2176="","",'S.D.PASTE SHEET'!B2176)</f>
        <v/>
      </c>
      <c s="72" t="str">
        <f>IF('S.D.PASTE SHEET'!C2176="","",'S.D.PASTE SHEET'!C2176)</f>
        <v/>
      </c>
      <c s="73" t="str">
        <f>IF('S.D.PASTE SHEET'!D2176="","",'S.D.PASTE SHEET'!D2176)</f>
        <v/>
      </c>
      <c s="72" t="str">
        <f>IF('S.D.PASTE SHEET'!E2176="","",UPPER('S.D.PASTE SHEET'!E2176))</f>
        <v/>
      </c>
      <c s="72" t="str">
        <f>IF('S.D.PASTE SHEET'!F2176="","",'S.D.PASTE SHEET'!F2176)</f>
        <v/>
      </c>
      <c s="72" t="str">
        <f>IF('S.D.PASTE SHEET'!G2176="","",UPPER('S.D.PASTE SHEET'!G2176))</f>
        <v/>
      </c>
      <c s="72" t="str">
        <f>IF('S.D.PASTE SHEET'!H2176="","",UPPER('S.D.PASTE SHEET'!H2176))</f>
        <v/>
      </c>
      <c s="72" t="str">
        <f>IF('S.D.PASTE SHEET'!I2176="","",'S.D.PASTE SHEET'!I2176)</f>
        <v/>
      </c>
      <c s="73" t="str">
        <f>IF('S.D.PASTE SHEET'!J2176="","",'S.D.PASTE SHEET'!J2176)</f>
        <v/>
      </c>
      <c s="72" t="str">
        <f>IF('S.D.PASTE SHEET'!K2176="","",'S.D.PASTE SHEET'!K2176)</f>
        <v/>
      </c>
      <c s="72" t="str">
        <f>IF('S.D.PASTE SHEET'!L2176="","",'S.D.PASTE SHEET'!L2176)</f>
        <v/>
      </c>
      <c s="72" t="str">
        <f>IF('S.D.PASTE SHEET'!M2176="","",'S.D.PASTE SHEET'!M2176)</f>
        <v/>
      </c>
      <c s="72" t="str">
        <f>IF('S.D.PASTE SHEET'!N2176="","",'S.D.PASTE SHEET'!N2176)</f>
        <v/>
      </c>
      <c s="72" t="str">
        <f>IF('S.D.PASTE SHEET'!O2176="","",'S.D.PASTE SHEET'!O2176)</f>
        <v/>
      </c>
      <c s="72" t="str">
        <f>IF('S.D.PASTE SHEET'!P2176="","",'S.D.PASTE SHEET'!P2176)</f>
        <v/>
      </c>
      <c s="72" t="str">
        <f>IF('S.D.PASTE SHEET'!Q2176="","",'S.D.PASTE SHEET'!Q2176)</f>
        <v/>
      </c>
      <c s="72" t="str">
        <f>IF('S.D.PASTE SHEET'!R2176="","",'S.D.PASTE SHEET'!R2176)</f>
        <v/>
      </c>
      <c s="72" t="str">
        <f>IF('S.D.PASTE SHEET'!S2176="","",'S.D.PASTE SHEET'!S2176)</f>
        <v/>
      </c>
      <c s="72" t="str">
        <f>IF('S.D.PASTE SHEET'!T2176="","",'S.D.PASTE SHEET'!T2176)</f>
        <v/>
      </c>
      <c s="72" t="str">
        <f>IF('S.D.PASTE SHEET'!U2176="","",'S.D.PASTE SHEET'!U2176)</f>
        <v/>
      </c>
      <c s="72" t="str">
        <f>IF('S.D.PASTE SHEET'!V2176="","",'S.D.PASTE SHEET'!V2176)</f>
        <v/>
      </c>
      <c s="72" t="str">
        <f>IF('S.D.PASTE SHEET'!W2176="","",'S.D.PASTE SHEET'!W2176)</f>
        <v/>
      </c>
      <c s="72" t="str">
        <f>IF('S.D.PASTE SHEET'!X2176="","",'S.D.PASTE SHEET'!X2176)</f>
        <v/>
      </c>
      <c s="72" t="str">
        <f>IF('S.D.PASTE SHEET'!Y2176="","",'S.D.PASTE SHEET'!Y2176)</f>
        <v/>
      </c>
      <c s="72" t="str">
        <f>IF('S.D.PASTE SHEET'!Z2176="","",'S.D.PASTE SHEET'!Z2176)</f>
        <v/>
      </c>
      <c s="72" t="str">
        <f>IF('S.D.PASTE SHEET'!AA2176="","",'S.D.PASTE SHEET'!AA2176)</f>
        <v/>
      </c>
      <c s="72" t="str">
        <f>IF('S.D.PASTE SHEET'!AB2176="","",'S.D.PASTE SHEET'!AB2176)</f>
        <v/>
      </c>
      <c s="72" t="str">
        <f>IF('S.D.PASTE SHEET'!AC2176="","",'S.D.PASTE SHEET'!AC2176)</f>
        <v/>
      </c>
      <c s="72" t="str">
        <f>IF('S.D.PASTE SHEET'!AD2176="","",'S.D.PASTE SHEET'!AD2176)</f>
        <v/>
      </c>
      <c s="74"/>
      <c s="70" t="str">
        <f>IF(AK2176="","",IF(AK2176&gt;0,COUNT($AG$2:AG2176),""))</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IF(BC2176="","",IF(BC2176&gt;0,COUNT($AY$2:AY2176),""))</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7" spans="1:157" ht="15">
      <c r="A2177" s="72" t="str">
        <f>IF('S.D.PASTE SHEET'!A2177="","",'S.D.PASTE SHEET'!A2177)</f>
        <v/>
      </c>
      <c s="72" t="str">
        <f>IF('S.D.PASTE SHEET'!B2177="","",'S.D.PASTE SHEET'!B2177)</f>
        <v/>
      </c>
      <c s="72" t="str">
        <f>IF('S.D.PASTE SHEET'!C2177="","",'S.D.PASTE SHEET'!C2177)</f>
        <v/>
      </c>
      <c s="73" t="str">
        <f>IF('S.D.PASTE SHEET'!D2177="","",'S.D.PASTE SHEET'!D2177)</f>
        <v/>
      </c>
      <c s="72" t="str">
        <f>IF('S.D.PASTE SHEET'!E2177="","",UPPER('S.D.PASTE SHEET'!E2177))</f>
        <v/>
      </c>
      <c s="72" t="str">
        <f>IF('S.D.PASTE SHEET'!F2177="","",'S.D.PASTE SHEET'!F2177)</f>
        <v/>
      </c>
      <c s="72" t="str">
        <f>IF('S.D.PASTE SHEET'!G2177="","",UPPER('S.D.PASTE SHEET'!G2177))</f>
        <v/>
      </c>
      <c s="72" t="str">
        <f>IF('S.D.PASTE SHEET'!H2177="","",UPPER('S.D.PASTE SHEET'!H2177))</f>
        <v/>
      </c>
      <c s="72" t="str">
        <f>IF('S.D.PASTE SHEET'!I2177="","",'S.D.PASTE SHEET'!I2177)</f>
        <v/>
      </c>
      <c s="73" t="str">
        <f>IF('S.D.PASTE SHEET'!J2177="","",'S.D.PASTE SHEET'!J2177)</f>
        <v/>
      </c>
      <c s="72" t="str">
        <f>IF('S.D.PASTE SHEET'!K2177="","",'S.D.PASTE SHEET'!K2177)</f>
        <v/>
      </c>
      <c s="72" t="str">
        <f>IF('S.D.PASTE SHEET'!L2177="","",'S.D.PASTE SHEET'!L2177)</f>
        <v/>
      </c>
      <c s="72" t="str">
        <f>IF('S.D.PASTE SHEET'!M2177="","",'S.D.PASTE SHEET'!M2177)</f>
        <v/>
      </c>
      <c s="72" t="str">
        <f>IF('S.D.PASTE SHEET'!N2177="","",'S.D.PASTE SHEET'!N2177)</f>
        <v/>
      </c>
      <c s="72" t="str">
        <f>IF('S.D.PASTE SHEET'!O2177="","",'S.D.PASTE SHEET'!O2177)</f>
        <v/>
      </c>
      <c s="72" t="str">
        <f>IF('S.D.PASTE SHEET'!P2177="","",'S.D.PASTE SHEET'!P2177)</f>
        <v/>
      </c>
      <c s="72" t="str">
        <f>IF('S.D.PASTE SHEET'!Q2177="","",'S.D.PASTE SHEET'!Q2177)</f>
        <v/>
      </c>
      <c s="72" t="str">
        <f>IF('S.D.PASTE SHEET'!R2177="","",'S.D.PASTE SHEET'!R2177)</f>
        <v/>
      </c>
      <c s="72" t="str">
        <f>IF('S.D.PASTE SHEET'!S2177="","",'S.D.PASTE SHEET'!S2177)</f>
        <v/>
      </c>
      <c s="72" t="str">
        <f>IF('S.D.PASTE SHEET'!T2177="","",'S.D.PASTE SHEET'!T2177)</f>
        <v/>
      </c>
      <c s="72" t="str">
        <f>IF('S.D.PASTE SHEET'!U2177="","",'S.D.PASTE SHEET'!U2177)</f>
        <v/>
      </c>
      <c s="72" t="str">
        <f>IF('S.D.PASTE SHEET'!V2177="","",'S.D.PASTE SHEET'!V2177)</f>
        <v/>
      </c>
      <c s="72" t="str">
        <f>IF('S.D.PASTE SHEET'!W2177="","",'S.D.PASTE SHEET'!W2177)</f>
        <v/>
      </c>
      <c s="72" t="str">
        <f>IF('S.D.PASTE SHEET'!X2177="","",'S.D.PASTE SHEET'!X2177)</f>
        <v/>
      </c>
      <c s="72" t="str">
        <f>IF('S.D.PASTE SHEET'!Y2177="","",'S.D.PASTE SHEET'!Y2177)</f>
        <v/>
      </c>
      <c s="72" t="str">
        <f>IF('S.D.PASTE SHEET'!Z2177="","",'S.D.PASTE SHEET'!Z2177)</f>
        <v/>
      </c>
      <c s="72" t="str">
        <f>IF('S.D.PASTE SHEET'!AA2177="","",'S.D.PASTE SHEET'!AA2177)</f>
        <v/>
      </c>
      <c s="72" t="str">
        <f>IF('S.D.PASTE SHEET'!AB2177="","",'S.D.PASTE SHEET'!AB2177)</f>
        <v/>
      </c>
      <c s="72" t="str">
        <f>IF('S.D.PASTE SHEET'!AC2177="","",'S.D.PASTE SHEET'!AC2177)</f>
        <v/>
      </c>
      <c s="72" t="str">
        <f>IF('S.D.PASTE SHEET'!AD2177="","",'S.D.PASTE SHEET'!AD2177)</f>
        <v/>
      </c>
      <c s="74"/>
      <c s="70" t="str">
        <f>IF(AK2177="","",IF(AK2177&gt;0,COUNT($AG$2:AG2177),""))</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IF(BC2177="","",IF(BC2177&gt;0,COUNT($AY$2:AY2177),""))</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8" spans="1:157" ht="15">
      <c r="A2178" s="72" t="str">
        <f>IF('S.D.PASTE SHEET'!A2178="","",'S.D.PASTE SHEET'!A2178)</f>
        <v/>
      </c>
      <c s="72" t="str">
        <f>IF('S.D.PASTE SHEET'!B2178="","",'S.D.PASTE SHEET'!B2178)</f>
        <v/>
      </c>
      <c s="72" t="str">
        <f>IF('S.D.PASTE SHEET'!C2178="","",'S.D.PASTE SHEET'!C2178)</f>
        <v/>
      </c>
      <c s="73" t="str">
        <f>IF('S.D.PASTE SHEET'!D2178="","",'S.D.PASTE SHEET'!D2178)</f>
        <v/>
      </c>
      <c s="72" t="str">
        <f>IF('S.D.PASTE SHEET'!E2178="","",UPPER('S.D.PASTE SHEET'!E2178))</f>
        <v/>
      </c>
      <c s="72" t="str">
        <f>IF('S.D.PASTE SHEET'!F2178="","",'S.D.PASTE SHEET'!F2178)</f>
        <v/>
      </c>
      <c s="72" t="str">
        <f>IF('S.D.PASTE SHEET'!G2178="","",UPPER('S.D.PASTE SHEET'!G2178))</f>
        <v/>
      </c>
      <c s="72" t="str">
        <f>IF('S.D.PASTE SHEET'!H2178="","",UPPER('S.D.PASTE SHEET'!H2178))</f>
        <v/>
      </c>
      <c s="72" t="str">
        <f>IF('S.D.PASTE SHEET'!I2178="","",'S.D.PASTE SHEET'!I2178)</f>
        <v/>
      </c>
      <c s="73" t="str">
        <f>IF('S.D.PASTE SHEET'!J2178="","",'S.D.PASTE SHEET'!J2178)</f>
        <v/>
      </c>
      <c s="72" t="str">
        <f>IF('S.D.PASTE SHEET'!K2178="","",'S.D.PASTE SHEET'!K2178)</f>
        <v/>
      </c>
      <c s="72" t="str">
        <f>IF('S.D.PASTE SHEET'!L2178="","",'S.D.PASTE SHEET'!L2178)</f>
        <v/>
      </c>
      <c s="72" t="str">
        <f>IF('S.D.PASTE SHEET'!M2178="","",'S.D.PASTE SHEET'!M2178)</f>
        <v/>
      </c>
      <c s="72" t="str">
        <f>IF('S.D.PASTE SHEET'!N2178="","",'S.D.PASTE SHEET'!N2178)</f>
        <v/>
      </c>
      <c s="72" t="str">
        <f>IF('S.D.PASTE SHEET'!O2178="","",'S.D.PASTE SHEET'!O2178)</f>
        <v/>
      </c>
      <c s="72" t="str">
        <f>IF('S.D.PASTE SHEET'!P2178="","",'S.D.PASTE SHEET'!P2178)</f>
        <v/>
      </c>
      <c s="72" t="str">
        <f>IF('S.D.PASTE SHEET'!Q2178="","",'S.D.PASTE SHEET'!Q2178)</f>
        <v/>
      </c>
      <c s="72" t="str">
        <f>IF('S.D.PASTE SHEET'!R2178="","",'S.D.PASTE SHEET'!R2178)</f>
        <v/>
      </c>
      <c s="72" t="str">
        <f>IF('S.D.PASTE SHEET'!S2178="","",'S.D.PASTE SHEET'!S2178)</f>
        <v/>
      </c>
      <c s="72" t="str">
        <f>IF('S.D.PASTE SHEET'!T2178="","",'S.D.PASTE SHEET'!T2178)</f>
        <v/>
      </c>
      <c s="72" t="str">
        <f>IF('S.D.PASTE SHEET'!U2178="","",'S.D.PASTE SHEET'!U2178)</f>
        <v/>
      </c>
      <c s="72" t="str">
        <f>IF('S.D.PASTE SHEET'!V2178="","",'S.D.PASTE SHEET'!V2178)</f>
        <v/>
      </c>
      <c s="72" t="str">
        <f>IF('S.D.PASTE SHEET'!W2178="","",'S.D.PASTE SHEET'!W2178)</f>
        <v/>
      </c>
      <c s="72" t="str">
        <f>IF('S.D.PASTE SHEET'!X2178="","",'S.D.PASTE SHEET'!X2178)</f>
        <v/>
      </c>
      <c s="72" t="str">
        <f>IF('S.D.PASTE SHEET'!Y2178="","",'S.D.PASTE SHEET'!Y2178)</f>
        <v/>
      </c>
      <c s="72" t="str">
        <f>IF('S.D.PASTE SHEET'!Z2178="","",'S.D.PASTE SHEET'!Z2178)</f>
        <v/>
      </c>
      <c s="72" t="str">
        <f>IF('S.D.PASTE SHEET'!AA2178="","",'S.D.PASTE SHEET'!AA2178)</f>
        <v/>
      </c>
      <c s="72" t="str">
        <f>IF('S.D.PASTE SHEET'!AB2178="","",'S.D.PASTE SHEET'!AB2178)</f>
        <v/>
      </c>
      <c s="72" t="str">
        <f>IF('S.D.PASTE SHEET'!AC2178="","",'S.D.PASTE SHEET'!AC2178)</f>
        <v/>
      </c>
      <c s="72" t="str">
        <f>IF('S.D.PASTE SHEET'!AD2178="","",'S.D.PASTE SHEET'!AD2178)</f>
        <v/>
      </c>
      <c s="74"/>
      <c s="70" t="str">
        <f>IF(AK2178="","",IF(AK2178&gt;0,COUNT($AG$2:AG2178),""))</f>
        <v/>
      </c>
      <c s="75" t="str">
        <f t="shared" si="1057"/>
        <v/>
      </c>
      <c s="75" t="str">
        <f t="shared" si="1058"/>
        <v/>
      </c>
      <c s="75" t="str">
        <f t="shared" si="1059"/>
        <v/>
      </c>
      <c s="73" t="str">
        <f t="shared" si="1060"/>
        <v/>
      </c>
      <c s="75" t="str">
        <f t="shared" si="1061"/>
        <v/>
      </c>
      <c s="75" t="str">
        <f t="shared" si="1062"/>
        <v/>
      </c>
      <c s="75" t="str">
        <f t="shared" si="1063"/>
        <v/>
      </c>
      <c s="75" t="str">
        <f t="shared" si="1064"/>
        <v/>
      </c>
      <c s="75" t="str">
        <f t="shared" si="1065"/>
        <v/>
      </c>
      <c s="73" t="str">
        <f t="shared" si="1066"/>
        <v/>
      </c>
      <c s="75" t="str">
        <f t="shared" si="1067"/>
        <v/>
      </c>
      <c s="75" t="str">
        <f t="shared" si="1068"/>
        <v/>
      </c>
      <c s="75" t="str">
        <f t="shared" si="1069"/>
        <v/>
      </c>
      <c s="75" t="str">
        <f t="shared" si="1070"/>
        <v/>
      </c>
      <c s="75" t="str">
        <f t="shared" si="1071"/>
        <v/>
      </c>
      <c s="75" t="str">
        <f t="shared" si="1072"/>
        <v/>
      </c>
      <c s="70"/>
      <c s="70" t="str">
        <f>IF(BC2178="","",IF(BC2178&gt;0,COUNT($AY$2:AY2178),""))</f>
        <v/>
      </c>
      <c s="76" t="str">
        <f t="shared" si="1073"/>
        <v/>
      </c>
      <c s="76" t="str">
        <f t="shared" si="1074"/>
        <v/>
      </c>
      <c s="76" t="str">
        <f t="shared" si="1075"/>
        <v/>
      </c>
      <c s="73" t="str">
        <f t="shared" si="1076"/>
        <v/>
      </c>
      <c s="76" t="str">
        <f t="shared" si="1077"/>
        <v/>
      </c>
      <c s="76" t="str">
        <f t="shared" si="1078"/>
        <v/>
      </c>
      <c s="76" t="str">
        <f t="shared" si="1079"/>
        <v/>
      </c>
      <c s="76" t="str">
        <f t="shared" si="1080"/>
        <v/>
      </c>
      <c s="76" t="str">
        <f t="shared" si="1081"/>
        <v/>
      </c>
      <c s="73" t="str">
        <f t="shared" si="1082"/>
        <v/>
      </c>
      <c s="76" t="str">
        <f t="shared" si="1083"/>
        <v/>
      </c>
      <c s="76" t="str">
        <f t="shared" si="1084"/>
        <v/>
      </c>
      <c s="76" t="str">
        <f t="shared" si="1085"/>
        <v/>
      </c>
      <c s="76" t="str">
        <f t="shared" si="1086"/>
        <v/>
      </c>
      <c s="76" t="str">
        <f t="shared" si="1087"/>
        <v/>
      </c>
      <c s="76" t="str">
        <f t="shared" si="108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79" spans="1:157" ht="15">
      <c r="A2179" s="72" t="str">
        <f>IF('S.D.PASTE SHEET'!A2179="","",'S.D.PASTE SHEET'!A2179)</f>
        <v/>
      </c>
      <c s="72" t="str">
        <f>IF('S.D.PASTE SHEET'!B2179="","",'S.D.PASTE SHEET'!B2179)</f>
        <v/>
      </c>
      <c s="72" t="str">
        <f>IF('S.D.PASTE SHEET'!C2179="","",'S.D.PASTE SHEET'!C2179)</f>
        <v/>
      </c>
      <c s="73" t="str">
        <f>IF('S.D.PASTE SHEET'!D2179="","",'S.D.PASTE SHEET'!D2179)</f>
        <v/>
      </c>
      <c s="72" t="str">
        <f>IF('S.D.PASTE SHEET'!E2179="","",UPPER('S.D.PASTE SHEET'!E2179))</f>
        <v/>
      </c>
      <c s="72" t="str">
        <f>IF('S.D.PASTE SHEET'!F2179="","",'S.D.PASTE SHEET'!F2179)</f>
        <v/>
      </c>
      <c s="72" t="str">
        <f>IF('S.D.PASTE SHEET'!G2179="","",UPPER('S.D.PASTE SHEET'!G2179))</f>
        <v/>
      </c>
      <c s="72" t="str">
        <f>IF('S.D.PASTE SHEET'!H2179="","",UPPER('S.D.PASTE SHEET'!H2179))</f>
        <v/>
      </c>
      <c s="72" t="str">
        <f>IF('S.D.PASTE SHEET'!I2179="","",'S.D.PASTE SHEET'!I2179)</f>
        <v/>
      </c>
      <c s="73" t="str">
        <f>IF('S.D.PASTE SHEET'!J2179="","",'S.D.PASTE SHEET'!J2179)</f>
        <v/>
      </c>
      <c s="72" t="str">
        <f>IF('S.D.PASTE SHEET'!K2179="","",'S.D.PASTE SHEET'!K2179)</f>
        <v/>
      </c>
      <c s="72" t="str">
        <f>IF('S.D.PASTE SHEET'!L2179="","",'S.D.PASTE SHEET'!L2179)</f>
        <v/>
      </c>
      <c s="72" t="str">
        <f>IF('S.D.PASTE SHEET'!M2179="","",'S.D.PASTE SHEET'!M2179)</f>
        <v/>
      </c>
      <c s="72" t="str">
        <f>IF('S.D.PASTE SHEET'!N2179="","",'S.D.PASTE SHEET'!N2179)</f>
        <v/>
      </c>
      <c s="72" t="str">
        <f>IF('S.D.PASTE SHEET'!O2179="","",'S.D.PASTE SHEET'!O2179)</f>
        <v/>
      </c>
      <c s="72" t="str">
        <f>IF('S.D.PASTE SHEET'!P2179="","",'S.D.PASTE SHEET'!P2179)</f>
        <v/>
      </c>
      <c s="72" t="str">
        <f>IF('S.D.PASTE SHEET'!Q2179="","",'S.D.PASTE SHEET'!Q2179)</f>
        <v/>
      </c>
      <c s="72" t="str">
        <f>IF('S.D.PASTE SHEET'!R2179="","",'S.D.PASTE SHEET'!R2179)</f>
        <v/>
      </c>
      <c s="72" t="str">
        <f>IF('S.D.PASTE SHEET'!S2179="","",'S.D.PASTE SHEET'!S2179)</f>
        <v/>
      </c>
      <c s="72" t="str">
        <f>IF('S.D.PASTE SHEET'!T2179="","",'S.D.PASTE SHEET'!T2179)</f>
        <v/>
      </c>
      <c s="72" t="str">
        <f>IF('S.D.PASTE SHEET'!U2179="","",'S.D.PASTE SHEET'!U2179)</f>
        <v/>
      </c>
      <c s="72" t="str">
        <f>IF('S.D.PASTE SHEET'!V2179="","",'S.D.PASTE SHEET'!V2179)</f>
        <v/>
      </c>
      <c s="72" t="str">
        <f>IF('S.D.PASTE SHEET'!W2179="","",'S.D.PASTE SHEET'!W2179)</f>
        <v/>
      </c>
      <c s="72" t="str">
        <f>IF('S.D.PASTE SHEET'!X2179="","",'S.D.PASTE SHEET'!X2179)</f>
        <v/>
      </c>
      <c s="72" t="str">
        <f>IF('S.D.PASTE SHEET'!Y2179="","",'S.D.PASTE SHEET'!Y2179)</f>
        <v/>
      </c>
      <c s="72" t="str">
        <f>IF('S.D.PASTE SHEET'!Z2179="","",'S.D.PASTE SHEET'!Z2179)</f>
        <v/>
      </c>
      <c s="72" t="str">
        <f>IF('S.D.PASTE SHEET'!AA2179="","",'S.D.PASTE SHEET'!AA2179)</f>
        <v/>
      </c>
      <c s="72" t="str">
        <f>IF('S.D.PASTE SHEET'!AB2179="","",'S.D.PASTE SHEET'!AB2179)</f>
        <v/>
      </c>
      <c s="72" t="str">
        <f>IF('S.D.PASTE SHEET'!AC2179="","",'S.D.PASTE SHEET'!AC2179)</f>
        <v/>
      </c>
      <c s="72" t="str">
        <f>IF('S.D.PASTE SHEET'!AD2179="","",'S.D.PASTE SHEET'!AD2179)</f>
        <v/>
      </c>
      <c s="74"/>
      <c s="70" t="str">
        <f>IF(AK2179="","",IF(AK2179&gt;0,COUNT($AG$2:AG2179),""))</f>
        <v/>
      </c>
      <c s="75" t="str">
        <f t="shared" si="1089" ref="AG2179:AG2242">IF(AND($AJ$1=12,$A2179=12),$A2179,"")</f>
        <v/>
      </c>
      <c s="75" t="str">
        <f t="shared" si="1090" ref="AH2179:AH2242">IF(AND($AJ$1=12,$A2179=12),$B2179,"")</f>
        <v/>
      </c>
      <c s="75" t="str">
        <f t="shared" si="1091" ref="AI2179:AI2242">IF(AND($AJ$1=12,$A2179=12),C2179,"")</f>
        <v/>
      </c>
      <c s="73" t="str">
        <f t="shared" si="1092" ref="AJ2179:AJ2242">IF(AND($AJ$1=12,$A2179=12),$D2179,"")</f>
        <v/>
      </c>
      <c s="75" t="str">
        <f t="shared" si="1093" ref="AK2179:AK2242">IF(AND($AJ$1=12,$A2179=12),$E2179,"")</f>
        <v/>
      </c>
      <c s="75" t="str">
        <f t="shared" si="1094" ref="AL2179:AL2242">IF(AND($AJ$1=12,$A2179=12),$F2179,"")</f>
        <v/>
      </c>
      <c s="75" t="str">
        <f t="shared" si="1095" ref="AM2179:AM2242">IF(AND($AJ$1=12,$A2179=12),$G2179,"")</f>
        <v/>
      </c>
      <c s="75" t="str">
        <f t="shared" si="1096" ref="AN2179:AN2242">IF(AND($AJ$1=12,$A2179=12),$H2179,"")</f>
        <v/>
      </c>
      <c s="75" t="str">
        <f t="shared" si="1097" ref="AO2179:AO2242">IF(AND($AJ$1=12,$A2179=12),$I2179,"")</f>
        <v/>
      </c>
      <c s="73" t="str">
        <f t="shared" si="1098" ref="AP2179:AP2242">IF(AND($AJ$1=12,$A2179=12),$J2179,"")</f>
        <v/>
      </c>
      <c s="75" t="str">
        <f t="shared" si="1099" ref="AQ2179:AQ2242">IF(AND($AJ$1=12,$A2179=12),$K2179,"")</f>
        <v/>
      </c>
      <c s="75" t="str">
        <f t="shared" si="1100" ref="AR2179:AR2242">IF(AND($AJ$1=12,$A2179=12),$L2179,"")</f>
        <v/>
      </c>
      <c s="75" t="str">
        <f t="shared" si="1101" ref="AS2179:AS2242">IF(AND($AJ$1=12,$A2179=12),$M2179,"")</f>
        <v/>
      </c>
      <c s="75" t="str">
        <f t="shared" si="1102" ref="AT2179:AT2242">IF(AND($AJ$1=12,$A2179=12),$N2179,"")</f>
        <v/>
      </c>
      <c s="75" t="str">
        <f t="shared" si="1103" ref="AU2179:AU2242">IF(AND($AJ$1=12,$A2179=12),$O2179,"")</f>
        <v/>
      </c>
      <c s="75" t="str">
        <f t="shared" si="1104" ref="AV2179:AV2242">IF(AND($AJ$1=12,$A2179=12),$P2179,"")</f>
        <v/>
      </c>
      <c s="70"/>
      <c s="70" t="str">
        <f>IF(BC2179="","",IF(BC2179&gt;0,COUNT($AY$2:AY2179),""))</f>
        <v/>
      </c>
      <c s="76" t="str">
        <f t="shared" si="1105" ref="AY2179:AY2242">IF(AND($BB$1=12,$A2179=12,$BC$1=$B2179),$A2179,"")</f>
        <v/>
      </c>
      <c s="76" t="str">
        <f t="shared" si="1106" ref="AZ2179:AZ2242">IF(AND($BB$1=12,$A2179=12,$BC$1=$B2179),$B2179,"")</f>
        <v/>
      </c>
      <c s="76" t="str">
        <f t="shared" si="1107" ref="BA2179:BA2242">IF(AND($BB$1=12,$A2179=12,$BC$1=$B2179),$C2179,"")</f>
        <v/>
      </c>
      <c s="73" t="str">
        <f t="shared" si="1108" ref="BB2179:BB2242">IF(AND($BB$1=12,$A2179=12,$BC$1=$B2179),$D2179,"")</f>
        <v/>
      </c>
      <c s="76" t="str">
        <f t="shared" si="1109" ref="BC2179:BC2242">IF(AND($BB$1=12,$A2179=12,$BC$1=$B2179),$E2179,"")</f>
        <v/>
      </c>
      <c s="76" t="str">
        <f t="shared" si="1110" ref="BD2179:BD2242">IF(AND($BB$1=12,$A2179=12,$BC$1=$B2179),$F2179,"")</f>
        <v/>
      </c>
      <c s="76" t="str">
        <f t="shared" si="1111" ref="BE2179:BE2242">IF(AND($BB$1=12,$A2179=12,$BC$1=$B2179),$G2179,"")</f>
        <v/>
      </c>
      <c s="76" t="str">
        <f t="shared" si="1112" ref="BF2179:BF2242">IF(AND($BB$1=12,$A2179=12,$BC$1=$B2179),$H2179,"")</f>
        <v/>
      </c>
      <c s="76" t="str">
        <f t="shared" si="1113" ref="BG2179:BG2242">IF(AND($BB$1=12,$A2179=12,$BC$1=$B2179),$I2179,"")</f>
        <v/>
      </c>
      <c s="73" t="str">
        <f t="shared" si="1114" ref="BH2179:BH2242">IF(AND($BB$1=12,$A2179=12,$BC$1=$B2179),$J2179,"")</f>
        <v/>
      </c>
      <c s="76" t="str">
        <f t="shared" si="1115" ref="BI2179:BI2242">IF(AND($BB$1=12,$A2179=12,$BC$1=$B2179),$K2179,"")</f>
        <v/>
      </c>
      <c s="76" t="str">
        <f t="shared" si="1116" ref="BJ2179:BJ2242">IF(AND($BB$1=12,$A2179=12,$BC$1=$B2179),$L2179,"")</f>
        <v/>
      </c>
      <c s="76" t="str">
        <f t="shared" si="1117" ref="BK2179:BK2242">IF(AND($BB$1=12,$A2179=12,$BC$1=$B2179),$M2179,"")</f>
        <v/>
      </c>
      <c s="76" t="str">
        <f t="shared" si="1118" ref="BL2179:BL2242">IF(AND($BB$1=12,$A2179=12,$BC$1=$B2179),$N2179,"")</f>
        <v/>
      </c>
      <c s="76" t="str">
        <f t="shared" si="1119" ref="BM2179:BM2242">IF(AND($BB$1=12,$A2179=12,$BC$1=$B2179),$O2179,"")</f>
        <v/>
      </c>
      <c s="76" t="str">
        <f t="shared" si="1120" ref="BN2179:BN2242">IF(AND($BB$1=12,$A2179=12,$BC$1=$B2179),$P2179,"")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0" spans="1:157" ht="15">
      <c r="A2180" s="72" t="str">
        <f>IF('S.D.PASTE SHEET'!A2180="","",'S.D.PASTE SHEET'!A2180)</f>
        <v/>
      </c>
      <c s="72" t="str">
        <f>IF('S.D.PASTE SHEET'!B2180="","",'S.D.PASTE SHEET'!B2180)</f>
        <v/>
      </c>
      <c s="72" t="str">
        <f>IF('S.D.PASTE SHEET'!C2180="","",'S.D.PASTE SHEET'!C2180)</f>
        <v/>
      </c>
      <c s="73" t="str">
        <f>IF('S.D.PASTE SHEET'!D2180="","",'S.D.PASTE SHEET'!D2180)</f>
        <v/>
      </c>
      <c s="72" t="str">
        <f>IF('S.D.PASTE SHEET'!E2180="","",UPPER('S.D.PASTE SHEET'!E2180))</f>
        <v/>
      </c>
      <c s="72" t="str">
        <f>IF('S.D.PASTE SHEET'!F2180="","",'S.D.PASTE SHEET'!F2180)</f>
        <v/>
      </c>
      <c s="72" t="str">
        <f>IF('S.D.PASTE SHEET'!G2180="","",UPPER('S.D.PASTE SHEET'!G2180))</f>
        <v/>
      </c>
      <c s="72" t="str">
        <f>IF('S.D.PASTE SHEET'!H2180="","",UPPER('S.D.PASTE SHEET'!H2180))</f>
        <v/>
      </c>
      <c s="72" t="str">
        <f>IF('S.D.PASTE SHEET'!I2180="","",'S.D.PASTE SHEET'!I2180)</f>
        <v/>
      </c>
      <c s="73" t="str">
        <f>IF('S.D.PASTE SHEET'!J2180="","",'S.D.PASTE SHEET'!J2180)</f>
        <v/>
      </c>
      <c s="72" t="str">
        <f>IF('S.D.PASTE SHEET'!K2180="","",'S.D.PASTE SHEET'!K2180)</f>
        <v/>
      </c>
      <c s="72" t="str">
        <f>IF('S.D.PASTE SHEET'!L2180="","",'S.D.PASTE SHEET'!L2180)</f>
        <v/>
      </c>
      <c s="72" t="str">
        <f>IF('S.D.PASTE SHEET'!M2180="","",'S.D.PASTE SHEET'!M2180)</f>
        <v/>
      </c>
      <c s="72" t="str">
        <f>IF('S.D.PASTE SHEET'!N2180="","",'S.D.PASTE SHEET'!N2180)</f>
        <v/>
      </c>
      <c s="72" t="str">
        <f>IF('S.D.PASTE SHEET'!O2180="","",'S.D.PASTE SHEET'!O2180)</f>
        <v/>
      </c>
      <c s="72" t="str">
        <f>IF('S.D.PASTE SHEET'!P2180="","",'S.D.PASTE SHEET'!P2180)</f>
        <v/>
      </c>
      <c s="72" t="str">
        <f>IF('S.D.PASTE SHEET'!Q2180="","",'S.D.PASTE SHEET'!Q2180)</f>
        <v/>
      </c>
      <c s="72" t="str">
        <f>IF('S.D.PASTE SHEET'!R2180="","",'S.D.PASTE SHEET'!R2180)</f>
        <v/>
      </c>
      <c s="72" t="str">
        <f>IF('S.D.PASTE SHEET'!S2180="","",'S.D.PASTE SHEET'!S2180)</f>
        <v/>
      </c>
      <c s="72" t="str">
        <f>IF('S.D.PASTE SHEET'!T2180="","",'S.D.PASTE SHEET'!T2180)</f>
        <v/>
      </c>
      <c s="72" t="str">
        <f>IF('S.D.PASTE SHEET'!U2180="","",'S.D.PASTE SHEET'!U2180)</f>
        <v/>
      </c>
      <c s="72" t="str">
        <f>IF('S.D.PASTE SHEET'!V2180="","",'S.D.PASTE SHEET'!V2180)</f>
        <v/>
      </c>
      <c s="72" t="str">
        <f>IF('S.D.PASTE SHEET'!W2180="","",'S.D.PASTE SHEET'!W2180)</f>
        <v/>
      </c>
      <c s="72" t="str">
        <f>IF('S.D.PASTE SHEET'!X2180="","",'S.D.PASTE SHEET'!X2180)</f>
        <v/>
      </c>
      <c s="72" t="str">
        <f>IF('S.D.PASTE SHEET'!Y2180="","",'S.D.PASTE SHEET'!Y2180)</f>
        <v/>
      </c>
      <c s="72" t="str">
        <f>IF('S.D.PASTE SHEET'!Z2180="","",'S.D.PASTE SHEET'!Z2180)</f>
        <v/>
      </c>
      <c s="72" t="str">
        <f>IF('S.D.PASTE SHEET'!AA2180="","",'S.D.PASTE SHEET'!AA2180)</f>
        <v/>
      </c>
      <c s="72" t="str">
        <f>IF('S.D.PASTE SHEET'!AB2180="","",'S.D.PASTE SHEET'!AB2180)</f>
        <v/>
      </c>
      <c s="72" t="str">
        <f>IF('S.D.PASTE SHEET'!AC2180="","",'S.D.PASTE SHEET'!AC2180)</f>
        <v/>
      </c>
      <c s="72" t="str">
        <f>IF('S.D.PASTE SHEET'!AD2180="","",'S.D.PASTE SHEET'!AD2180)</f>
        <v/>
      </c>
      <c s="74"/>
      <c s="70" t="str">
        <f>IF(AK2180="","",IF(AK2180&gt;0,COUNT($AG$2:AG2180),""))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IF(BC2180="","",IF(BC2180&gt;0,COUNT($AY$2:AY2180),""))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1" spans="1:157" ht="15">
      <c r="A2181" s="72" t="str">
        <f>IF('S.D.PASTE SHEET'!A2181="","",'S.D.PASTE SHEET'!A2181)</f>
        <v/>
      </c>
      <c s="72" t="str">
        <f>IF('S.D.PASTE SHEET'!B2181="","",'S.D.PASTE SHEET'!B2181)</f>
        <v/>
      </c>
      <c s="72" t="str">
        <f>IF('S.D.PASTE SHEET'!C2181="","",'S.D.PASTE SHEET'!C2181)</f>
        <v/>
      </c>
      <c s="73" t="str">
        <f>IF('S.D.PASTE SHEET'!D2181="","",'S.D.PASTE SHEET'!D2181)</f>
        <v/>
      </c>
      <c s="72" t="str">
        <f>IF('S.D.PASTE SHEET'!E2181="","",UPPER('S.D.PASTE SHEET'!E2181))</f>
        <v/>
      </c>
      <c s="72" t="str">
        <f>IF('S.D.PASTE SHEET'!F2181="","",'S.D.PASTE SHEET'!F2181)</f>
        <v/>
      </c>
      <c s="72" t="str">
        <f>IF('S.D.PASTE SHEET'!G2181="","",UPPER('S.D.PASTE SHEET'!G2181))</f>
        <v/>
      </c>
      <c s="72" t="str">
        <f>IF('S.D.PASTE SHEET'!H2181="","",UPPER('S.D.PASTE SHEET'!H2181))</f>
        <v/>
      </c>
      <c s="72" t="str">
        <f>IF('S.D.PASTE SHEET'!I2181="","",'S.D.PASTE SHEET'!I2181)</f>
        <v/>
      </c>
      <c s="73" t="str">
        <f>IF('S.D.PASTE SHEET'!J2181="","",'S.D.PASTE SHEET'!J2181)</f>
        <v/>
      </c>
      <c s="72" t="str">
        <f>IF('S.D.PASTE SHEET'!K2181="","",'S.D.PASTE SHEET'!K2181)</f>
        <v/>
      </c>
      <c s="72" t="str">
        <f>IF('S.D.PASTE SHEET'!L2181="","",'S.D.PASTE SHEET'!L2181)</f>
        <v/>
      </c>
      <c s="72" t="str">
        <f>IF('S.D.PASTE SHEET'!M2181="","",'S.D.PASTE SHEET'!M2181)</f>
        <v/>
      </c>
      <c s="72" t="str">
        <f>IF('S.D.PASTE SHEET'!N2181="","",'S.D.PASTE SHEET'!N2181)</f>
        <v/>
      </c>
      <c s="72" t="str">
        <f>IF('S.D.PASTE SHEET'!O2181="","",'S.D.PASTE SHEET'!O2181)</f>
        <v/>
      </c>
      <c s="72" t="str">
        <f>IF('S.D.PASTE SHEET'!P2181="","",'S.D.PASTE SHEET'!P2181)</f>
        <v/>
      </c>
      <c s="72" t="str">
        <f>IF('S.D.PASTE SHEET'!Q2181="","",'S.D.PASTE SHEET'!Q2181)</f>
        <v/>
      </c>
      <c s="72" t="str">
        <f>IF('S.D.PASTE SHEET'!R2181="","",'S.D.PASTE SHEET'!R2181)</f>
        <v/>
      </c>
      <c s="72" t="str">
        <f>IF('S.D.PASTE SHEET'!S2181="","",'S.D.PASTE SHEET'!S2181)</f>
        <v/>
      </c>
      <c s="72" t="str">
        <f>IF('S.D.PASTE SHEET'!T2181="","",'S.D.PASTE SHEET'!T2181)</f>
        <v/>
      </c>
      <c s="72" t="str">
        <f>IF('S.D.PASTE SHEET'!U2181="","",'S.D.PASTE SHEET'!U2181)</f>
        <v/>
      </c>
      <c s="72" t="str">
        <f>IF('S.D.PASTE SHEET'!V2181="","",'S.D.PASTE SHEET'!V2181)</f>
        <v/>
      </c>
      <c s="72" t="str">
        <f>IF('S.D.PASTE SHEET'!W2181="","",'S.D.PASTE SHEET'!W2181)</f>
        <v/>
      </c>
      <c s="72" t="str">
        <f>IF('S.D.PASTE SHEET'!X2181="","",'S.D.PASTE SHEET'!X2181)</f>
        <v/>
      </c>
      <c s="72" t="str">
        <f>IF('S.D.PASTE SHEET'!Y2181="","",'S.D.PASTE SHEET'!Y2181)</f>
        <v/>
      </c>
      <c s="72" t="str">
        <f>IF('S.D.PASTE SHEET'!Z2181="","",'S.D.PASTE SHEET'!Z2181)</f>
        <v/>
      </c>
      <c s="72" t="str">
        <f>IF('S.D.PASTE SHEET'!AA2181="","",'S.D.PASTE SHEET'!AA2181)</f>
        <v/>
      </c>
      <c s="72" t="str">
        <f>IF('S.D.PASTE SHEET'!AB2181="","",'S.D.PASTE SHEET'!AB2181)</f>
        <v/>
      </c>
      <c s="72" t="str">
        <f>IF('S.D.PASTE SHEET'!AC2181="","",'S.D.PASTE SHEET'!AC2181)</f>
        <v/>
      </c>
      <c s="72" t="str">
        <f>IF('S.D.PASTE SHEET'!AD2181="","",'S.D.PASTE SHEET'!AD2181)</f>
        <v/>
      </c>
      <c s="74"/>
      <c s="70" t="str">
        <f>IF(AK2181="","",IF(AK2181&gt;0,COUNT($AG$2:AG2181),""))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IF(BC2181="","",IF(BC2181&gt;0,COUNT($AY$2:AY2181),""))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2" spans="1:157" ht="15">
      <c r="A2182" s="72" t="str">
        <f>IF('S.D.PASTE SHEET'!A2182="","",'S.D.PASTE SHEET'!A2182)</f>
        <v/>
      </c>
      <c s="72" t="str">
        <f>IF('S.D.PASTE SHEET'!B2182="","",'S.D.PASTE SHEET'!B2182)</f>
        <v/>
      </c>
      <c s="72" t="str">
        <f>IF('S.D.PASTE SHEET'!C2182="","",'S.D.PASTE SHEET'!C2182)</f>
        <v/>
      </c>
      <c s="73" t="str">
        <f>IF('S.D.PASTE SHEET'!D2182="","",'S.D.PASTE SHEET'!D2182)</f>
        <v/>
      </c>
      <c s="72" t="str">
        <f>IF('S.D.PASTE SHEET'!E2182="","",UPPER('S.D.PASTE SHEET'!E2182))</f>
        <v/>
      </c>
      <c s="72" t="str">
        <f>IF('S.D.PASTE SHEET'!F2182="","",'S.D.PASTE SHEET'!F2182)</f>
        <v/>
      </c>
      <c s="72" t="str">
        <f>IF('S.D.PASTE SHEET'!G2182="","",UPPER('S.D.PASTE SHEET'!G2182))</f>
        <v/>
      </c>
      <c s="72" t="str">
        <f>IF('S.D.PASTE SHEET'!H2182="","",UPPER('S.D.PASTE SHEET'!H2182))</f>
        <v/>
      </c>
      <c s="72" t="str">
        <f>IF('S.D.PASTE SHEET'!I2182="","",'S.D.PASTE SHEET'!I2182)</f>
        <v/>
      </c>
      <c s="73" t="str">
        <f>IF('S.D.PASTE SHEET'!J2182="","",'S.D.PASTE SHEET'!J2182)</f>
        <v/>
      </c>
      <c s="72" t="str">
        <f>IF('S.D.PASTE SHEET'!K2182="","",'S.D.PASTE SHEET'!K2182)</f>
        <v/>
      </c>
      <c s="72" t="str">
        <f>IF('S.D.PASTE SHEET'!L2182="","",'S.D.PASTE SHEET'!L2182)</f>
        <v/>
      </c>
      <c s="72" t="str">
        <f>IF('S.D.PASTE SHEET'!M2182="","",'S.D.PASTE SHEET'!M2182)</f>
        <v/>
      </c>
      <c s="72" t="str">
        <f>IF('S.D.PASTE SHEET'!N2182="","",'S.D.PASTE SHEET'!N2182)</f>
        <v/>
      </c>
      <c s="72" t="str">
        <f>IF('S.D.PASTE SHEET'!O2182="","",'S.D.PASTE SHEET'!O2182)</f>
        <v/>
      </c>
      <c s="72" t="str">
        <f>IF('S.D.PASTE SHEET'!P2182="","",'S.D.PASTE SHEET'!P2182)</f>
        <v/>
      </c>
      <c s="72" t="str">
        <f>IF('S.D.PASTE SHEET'!Q2182="","",'S.D.PASTE SHEET'!Q2182)</f>
        <v/>
      </c>
      <c s="72" t="str">
        <f>IF('S.D.PASTE SHEET'!R2182="","",'S.D.PASTE SHEET'!R2182)</f>
        <v/>
      </c>
      <c s="72" t="str">
        <f>IF('S.D.PASTE SHEET'!S2182="","",'S.D.PASTE SHEET'!S2182)</f>
        <v/>
      </c>
      <c s="72" t="str">
        <f>IF('S.D.PASTE SHEET'!T2182="","",'S.D.PASTE SHEET'!T2182)</f>
        <v/>
      </c>
      <c s="72" t="str">
        <f>IF('S.D.PASTE SHEET'!U2182="","",'S.D.PASTE SHEET'!U2182)</f>
        <v/>
      </c>
      <c s="72" t="str">
        <f>IF('S.D.PASTE SHEET'!V2182="","",'S.D.PASTE SHEET'!V2182)</f>
        <v/>
      </c>
      <c s="72" t="str">
        <f>IF('S.D.PASTE SHEET'!W2182="","",'S.D.PASTE SHEET'!W2182)</f>
        <v/>
      </c>
      <c s="72" t="str">
        <f>IF('S.D.PASTE SHEET'!X2182="","",'S.D.PASTE SHEET'!X2182)</f>
        <v/>
      </c>
      <c s="72" t="str">
        <f>IF('S.D.PASTE SHEET'!Y2182="","",'S.D.PASTE SHEET'!Y2182)</f>
        <v/>
      </c>
      <c s="72" t="str">
        <f>IF('S.D.PASTE SHEET'!Z2182="","",'S.D.PASTE SHEET'!Z2182)</f>
        <v/>
      </c>
      <c s="72" t="str">
        <f>IF('S.D.PASTE SHEET'!AA2182="","",'S.D.PASTE SHEET'!AA2182)</f>
        <v/>
      </c>
      <c s="72" t="str">
        <f>IF('S.D.PASTE SHEET'!AB2182="","",'S.D.PASTE SHEET'!AB2182)</f>
        <v/>
      </c>
      <c s="72" t="str">
        <f>IF('S.D.PASTE SHEET'!AC2182="","",'S.D.PASTE SHEET'!AC2182)</f>
        <v/>
      </c>
      <c s="72" t="str">
        <f>IF('S.D.PASTE SHEET'!AD2182="","",'S.D.PASTE SHEET'!AD2182)</f>
        <v/>
      </c>
      <c s="74"/>
      <c s="70" t="str">
        <f>IF(AK2182="","",IF(AK2182&gt;0,COUNT($AG$2:AG2182),""))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IF(BC2182="","",IF(BC2182&gt;0,COUNT($AY$2:AY2182),""))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3" spans="1:157" ht="15">
      <c r="A2183" s="72" t="str">
        <f>IF('S.D.PASTE SHEET'!A2183="","",'S.D.PASTE SHEET'!A2183)</f>
        <v/>
      </c>
      <c s="72" t="str">
        <f>IF('S.D.PASTE SHEET'!B2183="","",'S.D.PASTE SHEET'!B2183)</f>
        <v/>
      </c>
      <c s="72" t="str">
        <f>IF('S.D.PASTE SHEET'!C2183="","",'S.D.PASTE SHEET'!C2183)</f>
        <v/>
      </c>
      <c s="73" t="str">
        <f>IF('S.D.PASTE SHEET'!D2183="","",'S.D.PASTE SHEET'!D2183)</f>
        <v/>
      </c>
      <c s="72" t="str">
        <f>IF('S.D.PASTE SHEET'!E2183="","",UPPER('S.D.PASTE SHEET'!E2183))</f>
        <v/>
      </c>
      <c s="72" t="str">
        <f>IF('S.D.PASTE SHEET'!F2183="","",'S.D.PASTE SHEET'!F2183)</f>
        <v/>
      </c>
      <c s="72" t="str">
        <f>IF('S.D.PASTE SHEET'!G2183="","",UPPER('S.D.PASTE SHEET'!G2183))</f>
        <v/>
      </c>
      <c s="72" t="str">
        <f>IF('S.D.PASTE SHEET'!H2183="","",UPPER('S.D.PASTE SHEET'!H2183))</f>
        <v/>
      </c>
      <c s="72" t="str">
        <f>IF('S.D.PASTE SHEET'!I2183="","",'S.D.PASTE SHEET'!I2183)</f>
        <v/>
      </c>
      <c s="73" t="str">
        <f>IF('S.D.PASTE SHEET'!J2183="","",'S.D.PASTE SHEET'!J2183)</f>
        <v/>
      </c>
      <c s="72" t="str">
        <f>IF('S.D.PASTE SHEET'!K2183="","",'S.D.PASTE SHEET'!K2183)</f>
        <v/>
      </c>
      <c s="72" t="str">
        <f>IF('S.D.PASTE SHEET'!L2183="","",'S.D.PASTE SHEET'!L2183)</f>
        <v/>
      </c>
      <c s="72" t="str">
        <f>IF('S.D.PASTE SHEET'!M2183="","",'S.D.PASTE SHEET'!M2183)</f>
        <v/>
      </c>
      <c s="72" t="str">
        <f>IF('S.D.PASTE SHEET'!N2183="","",'S.D.PASTE SHEET'!N2183)</f>
        <v/>
      </c>
      <c s="72" t="str">
        <f>IF('S.D.PASTE SHEET'!O2183="","",'S.D.PASTE SHEET'!O2183)</f>
        <v/>
      </c>
      <c s="72" t="str">
        <f>IF('S.D.PASTE SHEET'!P2183="","",'S.D.PASTE SHEET'!P2183)</f>
        <v/>
      </c>
      <c s="72" t="str">
        <f>IF('S.D.PASTE SHEET'!Q2183="","",'S.D.PASTE SHEET'!Q2183)</f>
        <v/>
      </c>
      <c s="72" t="str">
        <f>IF('S.D.PASTE SHEET'!R2183="","",'S.D.PASTE SHEET'!R2183)</f>
        <v/>
      </c>
      <c s="72" t="str">
        <f>IF('S.D.PASTE SHEET'!S2183="","",'S.D.PASTE SHEET'!S2183)</f>
        <v/>
      </c>
      <c s="72" t="str">
        <f>IF('S.D.PASTE SHEET'!T2183="","",'S.D.PASTE SHEET'!T2183)</f>
        <v/>
      </c>
      <c s="72" t="str">
        <f>IF('S.D.PASTE SHEET'!U2183="","",'S.D.PASTE SHEET'!U2183)</f>
        <v/>
      </c>
      <c s="72" t="str">
        <f>IF('S.D.PASTE SHEET'!V2183="","",'S.D.PASTE SHEET'!V2183)</f>
        <v/>
      </c>
      <c s="72" t="str">
        <f>IF('S.D.PASTE SHEET'!W2183="","",'S.D.PASTE SHEET'!W2183)</f>
        <v/>
      </c>
      <c s="72" t="str">
        <f>IF('S.D.PASTE SHEET'!X2183="","",'S.D.PASTE SHEET'!X2183)</f>
        <v/>
      </c>
      <c s="72" t="str">
        <f>IF('S.D.PASTE SHEET'!Y2183="","",'S.D.PASTE SHEET'!Y2183)</f>
        <v/>
      </c>
      <c s="72" t="str">
        <f>IF('S.D.PASTE SHEET'!Z2183="","",'S.D.PASTE SHEET'!Z2183)</f>
        <v/>
      </c>
      <c s="72" t="str">
        <f>IF('S.D.PASTE SHEET'!AA2183="","",'S.D.PASTE SHEET'!AA2183)</f>
        <v/>
      </c>
      <c s="72" t="str">
        <f>IF('S.D.PASTE SHEET'!AB2183="","",'S.D.PASTE SHEET'!AB2183)</f>
        <v/>
      </c>
      <c s="72" t="str">
        <f>IF('S.D.PASTE SHEET'!AC2183="","",'S.D.PASTE SHEET'!AC2183)</f>
        <v/>
      </c>
      <c s="72" t="str">
        <f>IF('S.D.PASTE SHEET'!AD2183="","",'S.D.PASTE SHEET'!AD2183)</f>
        <v/>
      </c>
      <c s="74"/>
      <c s="70" t="str">
        <f>IF(AK2183="","",IF(AK2183&gt;0,COUNT($AG$2:AG2183),""))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IF(BC2183="","",IF(BC2183&gt;0,COUNT($AY$2:AY2183),""))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4" spans="1:157" ht="15">
      <c r="A2184" s="72" t="str">
        <f>IF('S.D.PASTE SHEET'!A2184="","",'S.D.PASTE SHEET'!A2184)</f>
        <v/>
      </c>
      <c s="72" t="str">
        <f>IF('S.D.PASTE SHEET'!B2184="","",'S.D.PASTE SHEET'!B2184)</f>
        <v/>
      </c>
      <c s="72" t="str">
        <f>IF('S.D.PASTE SHEET'!C2184="","",'S.D.PASTE SHEET'!C2184)</f>
        <v/>
      </c>
      <c s="73" t="str">
        <f>IF('S.D.PASTE SHEET'!D2184="","",'S.D.PASTE SHEET'!D2184)</f>
        <v/>
      </c>
      <c s="72" t="str">
        <f>IF('S.D.PASTE SHEET'!E2184="","",UPPER('S.D.PASTE SHEET'!E2184))</f>
        <v/>
      </c>
      <c s="72" t="str">
        <f>IF('S.D.PASTE SHEET'!F2184="","",'S.D.PASTE SHEET'!F2184)</f>
        <v/>
      </c>
      <c s="72" t="str">
        <f>IF('S.D.PASTE SHEET'!G2184="","",UPPER('S.D.PASTE SHEET'!G2184))</f>
        <v/>
      </c>
      <c s="72" t="str">
        <f>IF('S.D.PASTE SHEET'!H2184="","",UPPER('S.D.PASTE SHEET'!H2184))</f>
        <v/>
      </c>
      <c s="72" t="str">
        <f>IF('S.D.PASTE SHEET'!I2184="","",'S.D.PASTE SHEET'!I2184)</f>
        <v/>
      </c>
      <c s="73" t="str">
        <f>IF('S.D.PASTE SHEET'!J2184="","",'S.D.PASTE SHEET'!J2184)</f>
        <v/>
      </c>
      <c s="72" t="str">
        <f>IF('S.D.PASTE SHEET'!K2184="","",'S.D.PASTE SHEET'!K2184)</f>
        <v/>
      </c>
      <c s="72" t="str">
        <f>IF('S.D.PASTE SHEET'!L2184="","",'S.D.PASTE SHEET'!L2184)</f>
        <v/>
      </c>
      <c s="72" t="str">
        <f>IF('S.D.PASTE SHEET'!M2184="","",'S.D.PASTE SHEET'!M2184)</f>
        <v/>
      </c>
      <c s="72" t="str">
        <f>IF('S.D.PASTE SHEET'!N2184="","",'S.D.PASTE SHEET'!N2184)</f>
        <v/>
      </c>
      <c s="72" t="str">
        <f>IF('S.D.PASTE SHEET'!O2184="","",'S.D.PASTE SHEET'!O2184)</f>
        <v/>
      </c>
      <c s="72" t="str">
        <f>IF('S.D.PASTE SHEET'!P2184="","",'S.D.PASTE SHEET'!P2184)</f>
        <v/>
      </c>
      <c s="72" t="str">
        <f>IF('S.D.PASTE SHEET'!Q2184="","",'S.D.PASTE SHEET'!Q2184)</f>
        <v/>
      </c>
      <c s="72" t="str">
        <f>IF('S.D.PASTE SHEET'!R2184="","",'S.D.PASTE SHEET'!R2184)</f>
        <v/>
      </c>
      <c s="72" t="str">
        <f>IF('S.D.PASTE SHEET'!S2184="","",'S.D.PASTE SHEET'!S2184)</f>
        <v/>
      </c>
      <c s="72" t="str">
        <f>IF('S.D.PASTE SHEET'!T2184="","",'S.D.PASTE SHEET'!T2184)</f>
        <v/>
      </c>
      <c s="72" t="str">
        <f>IF('S.D.PASTE SHEET'!U2184="","",'S.D.PASTE SHEET'!U2184)</f>
        <v/>
      </c>
      <c s="72" t="str">
        <f>IF('S.D.PASTE SHEET'!V2184="","",'S.D.PASTE SHEET'!V2184)</f>
        <v/>
      </c>
      <c s="72" t="str">
        <f>IF('S.D.PASTE SHEET'!W2184="","",'S.D.PASTE SHEET'!W2184)</f>
        <v/>
      </c>
      <c s="72" t="str">
        <f>IF('S.D.PASTE SHEET'!X2184="","",'S.D.PASTE SHEET'!X2184)</f>
        <v/>
      </c>
      <c s="72" t="str">
        <f>IF('S.D.PASTE SHEET'!Y2184="","",'S.D.PASTE SHEET'!Y2184)</f>
        <v/>
      </c>
      <c s="72" t="str">
        <f>IF('S.D.PASTE SHEET'!Z2184="","",'S.D.PASTE SHEET'!Z2184)</f>
        <v/>
      </c>
      <c s="72" t="str">
        <f>IF('S.D.PASTE SHEET'!AA2184="","",'S.D.PASTE SHEET'!AA2184)</f>
        <v/>
      </c>
      <c s="72" t="str">
        <f>IF('S.D.PASTE SHEET'!AB2184="","",'S.D.PASTE SHEET'!AB2184)</f>
        <v/>
      </c>
      <c s="72" t="str">
        <f>IF('S.D.PASTE SHEET'!AC2184="","",'S.D.PASTE SHEET'!AC2184)</f>
        <v/>
      </c>
      <c s="72" t="str">
        <f>IF('S.D.PASTE SHEET'!AD2184="","",'S.D.PASTE SHEET'!AD2184)</f>
        <v/>
      </c>
      <c s="74"/>
      <c s="70" t="str">
        <f>IF(AK2184="","",IF(AK2184&gt;0,COUNT($AG$2:AG2184),""))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IF(BC2184="","",IF(BC2184&gt;0,COUNT($AY$2:AY2184),""))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5" spans="1:157" ht="15">
      <c r="A2185" s="72" t="str">
        <f>IF('S.D.PASTE SHEET'!A2185="","",'S.D.PASTE SHEET'!A2185)</f>
        <v/>
      </c>
      <c s="72" t="str">
        <f>IF('S.D.PASTE SHEET'!B2185="","",'S.D.PASTE SHEET'!B2185)</f>
        <v/>
      </c>
      <c s="72" t="str">
        <f>IF('S.D.PASTE SHEET'!C2185="","",'S.D.PASTE SHEET'!C2185)</f>
        <v/>
      </c>
      <c s="73" t="str">
        <f>IF('S.D.PASTE SHEET'!D2185="","",'S.D.PASTE SHEET'!D2185)</f>
        <v/>
      </c>
      <c s="72" t="str">
        <f>IF('S.D.PASTE SHEET'!E2185="","",UPPER('S.D.PASTE SHEET'!E2185))</f>
        <v/>
      </c>
      <c s="72" t="str">
        <f>IF('S.D.PASTE SHEET'!F2185="","",'S.D.PASTE SHEET'!F2185)</f>
        <v/>
      </c>
      <c s="72" t="str">
        <f>IF('S.D.PASTE SHEET'!G2185="","",UPPER('S.D.PASTE SHEET'!G2185))</f>
        <v/>
      </c>
      <c s="72" t="str">
        <f>IF('S.D.PASTE SHEET'!H2185="","",UPPER('S.D.PASTE SHEET'!H2185))</f>
        <v/>
      </c>
      <c s="72" t="str">
        <f>IF('S.D.PASTE SHEET'!I2185="","",'S.D.PASTE SHEET'!I2185)</f>
        <v/>
      </c>
      <c s="73" t="str">
        <f>IF('S.D.PASTE SHEET'!J2185="","",'S.D.PASTE SHEET'!J2185)</f>
        <v/>
      </c>
      <c s="72" t="str">
        <f>IF('S.D.PASTE SHEET'!K2185="","",'S.D.PASTE SHEET'!K2185)</f>
        <v/>
      </c>
      <c s="72" t="str">
        <f>IF('S.D.PASTE SHEET'!L2185="","",'S.D.PASTE SHEET'!L2185)</f>
        <v/>
      </c>
      <c s="72" t="str">
        <f>IF('S.D.PASTE SHEET'!M2185="","",'S.D.PASTE SHEET'!M2185)</f>
        <v/>
      </c>
      <c s="72" t="str">
        <f>IF('S.D.PASTE SHEET'!N2185="","",'S.D.PASTE SHEET'!N2185)</f>
        <v/>
      </c>
      <c s="72" t="str">
        <f>IF('S.D.PASTE SHEET'!O2185="","",'S.D.PASTE SHEET'!O2185)</f>
        <v/>
      </c>
      <c s="72" t="str">
        <f>IF('S.D.PASTE SHEET'!P2185="","",'S.D.PASTE SHEET'!P2185)</f>
        <v/>
      </c>
      <c s="72" t="str">
        <f>IF('S.D.PASTE SHEET'!Q2185="","",'S.D.PASTE SHEET'!Q2185)</f>
        <v/>
      </c>
      <c s="72" t="str">
        <f>IF('S.D.PASTE SHEET'!R2185="","",'S.D.PASTE SHEET'!R2185)</f>
        <v/>
      </c>
      <c s="72" t="str">
        <f>IF('S.D.PASTE SHEET'!S2185="","",'S.D.PASTE SHEET'!S2185)</f>
        <v/>
      </c>
      <c s="72" t="str">
        <f>IF('S.D.PASTE SHEET'!T2185="","",'S.D.PASTE SHEET'!T2185)</f>
        <v/>
      </c>
      <c s="72" t="str">
        <f>IF('S.D.PASTE SHEET'!U2185="","",'S.D.PASTE SHEET'!U2185)</f>
        <v/>
      </c>
      <c s="72" t="str">
        <f>IF('S.D.PASTE SHEET'!V2185="","",'S.D.PASTE SHEET'!V2185)</f>
        <v/>
      </c>
      <c s="72" t="str">
        <f>IF('S.D.PASTE SHEET'!W2185="","",'S.D.PASTE SHEET'!W2185)</f>
        <v/>
      </c>
      <c s="72" t="str">
        <f>IF('S.D.PASTE SHEET'!X2185="","",'S.D.PASTE SHEET'!X2185)</f>
        <v/>
      </c>
      <c s="72" t="str">
        <f>IF('S.D.PASTE SHEET'!Y2185="","",'S.D.PASTE SHEET'!Y2185)</f>
        <v/>
      </c>
      <c s="72" t="str">
        <f>IF('S.D.PASTE SHEET'!Z2185="","",'S.D.PASTE SHEET'!Z2185)</f>
        <v/>
      </c>
      <c s="72" t="str">
        <f>IF('S.D.PASTE SHEET'!AA2185="","",'S.D.PASTE SHEET'!AA2185)</f>
        <v/>
      </c>
      <c s="72" t="str">
        <f>IF('S.D.PASTE SHEET'!AB2185="","",'S.D.PASTE SHEET'!AB2185)</f>
        <v/>
      </c>
      <c s="72" t="str">
        <f>IF('S.D.PASTE SHEET'!AC2185="","",'S.D.PASTE SHEET'!AC2185)</f>
        <v/>
      </c>
      <c s="72" t="str">
        <f>IF('S.D.PASTE SHEET'!AD2185="","",'S.D.PASTE SHEET'!AD2185)</f>
        <v/>
      </c>
      <c s="74"/>
      <c s="70" t="str">
        <f>IF(AK2185="","",IF(AK2185&gt;0,COUNT($AG$2:AG2185),""))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IF(BC2185="","",IF(BC2185&gt;0,COUNT($AY$2:AY2185),""))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6" spans="1:157" ht="15">
      <c r="A2186" s="72" t="str">
        <f>IF('S.D.PASTE SHEET'!A2186="","",'S.D.PASTE SHEET'!A2186)</f>
        <v/>
      </c>
      <c s="72" t="str">
        <f>IF('S.D.PASTE SHEET'!B2186="","",'S.D.PASTE SHEET'!B2186)</f>
        <v/>
      </c>
      <c s="72" t="str">
        <f>IF('S.D.PASTE SHEET'!C2186="","",'S.D.PASTE SHEET'!C2186)</f>
        <v/>
      </c>
      <c s="73" t="str">
        <f>IF('S.D.PASTE SHEET'!D2186="","",'S.D.PASTE SHEET'!D2186)</f>
        <v/>
      </c>
      <c s="72" t="str">
        <f>IF('S.D.PASTE SHEET'!E2186="","",UPPER('S.D.PASTE SHEET'!E2186))</f>
        <v/>
      </c>
      <c s="72" t="str">
        <f>IF('S.D.PASTE SHEET'!F2186="","",'S.D.PASTE SHEET'!F2186)</f>
        <v/>
      </c>
      <c s="72" t="str">
        <f>IF('S.D.PASTE SHEET'!G2186="","",UPPER('S.D.PASTE SHEET'!G2186))</f>
        <v/>
      </c>
      <c s="72" t="str">
        <f>IF('S.D.PASTE SHEET'!H2186="","",UPPER('S.D.PASTE SHEET'!H2186))</f>
        <v/>
      </c>
      <c s="72" t="str">
        <f>IF('S.D.PASTE SHEET'!I2186="","",'S.D.PASTE SHEET'!I2186)</f>
        <v/>
      </c>
      <c s="73" t="str">
        <f>IF('S.D.PASTE SHEET'!J2186="","",'S.D.PASTE SHEET'!J2186)</f>
        <v/>
      </c>
      <c s="72" t="str">
        <f>IF('S.D.PASTE SHEET'!K2186="","",'S.D.PASTE SHEET'!K2186)</f>
        <v/>
      </c>
      <c s="72" t="str">
        <f>IF('S.D.PASTE SHEET'!L2186="","",'S.D.PASTE SHEET'!L2186)</f>
        <v/>
      </c>
      <c s="72" t="str">
        <f>IF('S.D.PASTE SHEET'!M2186="","",'S.D.PASTE SHEET'!M2186)</f>
        <v/>
      </c>
      <c s="72" t="str">
        <f>IF('S.D.PASTE SHEET'!N2186="","",'S.D.PASTE SHEET'!N2186)</f>
        <v/>
      </c>
      <c s="72" t="str">
        <f>IF('S.D.PASTE SHEET'!O2186="","",'S.D.PASTE SHEET'!O2186)</f>
        <v/>
      </c>
      <c s="72" t="str">
        <f>IF('S.D.PASTE SHEET'!P2186="","",'S.D.PASTE SHEET'!P2186)</f>
        <v/>
      </c>
      <c s="72" t="str">
        <f>IF('S.D.PASTE SHEET'!Q2186="","",'S.D.PASTE SHEET'!Q2186)</f>
        <v/>
      </c>
      <c s="72" t="str">
        <f>IF('S.D.PASTE SHEET'!R2186="","",'S.D.PASTE SHEET'!R2186)</f>
        <v/>
      </c>
      <c s="72" t="str">
        <f>IF('S.D.PASTE SHEET'!S2186="","",'S.D.PASTE SHEET'!S2186)</f>
        <v/>
      </c>
      <c s="72" t="str">
        <f>IF('S.D.PASTE SHEET'!T2186="","",'S.D.PASTE SHEET'!T2186)</f>
        <v/>
      </c>
      <c s="72" t="str">
        <f>IF('S.D.PASTE SHEET'!U2186="","",'S.D.PASTE SHEET'!U2186)</f>
        <v/>
      </c>
      <c s="72" t="str">
        <f>IF('S.D.PASTE SHEET'!V2186="","",'S.D.PASTE SHEET'!V2186)</f>
        <v/>
      </c>
      <c s="72" t="str">
        <f>IF('S.D.PASTE SHEET'!W2186="","",'S.D.PASTE SHEET'!W2186)</f>
        <v/>
      </c>
      <c s="72" t="str">
        <f>IF('S.D.PASTE SHEET'!X2186="","",'S.D.PASTE SHEET'!X2186)</f>
        <v/>
      </c>
      <c s="72" t="str">
        <f>IF('S.D.PASTE SHEET'!Y2186="","",'S.D.PASTE SHEET'!Y2186)</f>
        <v/>
      </c>
      <c s="72" t="str">
        <f>IF('S.D.PASTE SHEET'!Z2186="","",'S.D.PASTE SHEET'!Z2186)</f>
        <v/>
      </c>
      <c s="72" t="str">
        <f>IF('S.D.PASTE SHEET'!AA2186="","",'S.D.PASTE SHEET'!AA2186)</f>
        <v/>
      </c>
      <c s="72" t="str">
        <f>IF('S.D.PASTE SHEET'!AB2186="","",'S.D.PASTE SHEET'!AB2186)</f>
        <v/>
      </c>
      <c s="72" t="str">
        <f>IF('S.D.PASTE SHEET'!AC2186="","",'S.D.PASTE SHEET'!AC2186)</f>
        <v/>
      </c>
      <c s="72" t="str">
        <f>IF('S.D.PASTE SHEET'!AD2186="","",'S.D.PASTE SHEET'!AD2186)</f>
        <v/>
      </c>
      <c s="74"/>
      <c s="70" t="str">
        <f>IF(AK2186="","",IF(AK2186&gt;0,COUNT($AG$2:AG2186),""))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IF(BC2186="","",IF(BC2186&gt;0,COUNT($AY$2:AY2186),""))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7" spans="1:157" ht="15">
      <c r="A2187" s="72" t="str">
        <f>IF('S.D.PASTE SHEET'!A2187="","",'S.D.PASTE SHEET'!A2187)</f>
        <v/>
      </c>
      <c s="72" t="str">
        <f>IF('S.D.PASTE SHEET'!B2187="","",'S.D.PASTE SHEET'!B2187)</f>
        <v/>
      </c>
      <c s="72" t="str">
        <f>IF('S.D.PASTE SHEET'!C2187="","",'S.D.PASTE SHEET'!C2187)</f>
        <v/>
      </c>
      <c s="73" t="str">
        <f>IF('S.D.PASTE SHEET'!D2187="","",'S.D.PASTE SHEET'!D2187)</f>
        <v/>
      </c>
      <c s="72" t="str">
        <f>IF('S.D.PASTE SHEET'!E2187="","",UPPER('S.D.PASTE SHEET'!E2187))</f>
        <v/>
      </c>
      <c s="72" t="str">
        <f>IF('S.D.PASTE SHEET'!F2187="","",'S.D.PASTE SHEET'!F2187)</f>
        <v/>
      </c>
      <c s="72" t="str">
        <f>IF('S.D.PASTE SHEET'!G2187="","",UPPER('S.D.PASTE SHEET'!G2187))</f>
        <v/>
      </c>
      <c s="72" t="str">
        <f>IF('S.D.PASTE SHEET'!H2187="","",UPPER('S.D.PASTE SHEET'!H2187))</f>
        <v/>
      </c>
      <c s="72" t="str">
        <f>IF('S.D.PASTE SHEET'!I2187="","",'S.D.PASTE SHEET'!I2187)</f>
        <v/>
      </c>
      <c s="73" t="str">
        <f>IF('S.D.PASTE SHEET'!J2187="","",'S.D.PASTE SHEET'!J2187)</f>
        <v/>
      </c>
      <c s="72" t="str">
        <f>IF('S.D.PASTE SHEET'!K2187="","",'S.D.PASTE SHEET'!K2187)</f>
        <v/>
      </c>
      <c s="72" t="str">
        <f>IF('S.D.PASTE SHEET'!L2187="","",'S.D.PASTE SHEET'!L2187)</f>
        <v/>
      </c>
      <c s="72" t="str">
        <f>IF('S.D.PASTE SHEET'!M2187="","",'S.D.PASTE SHEET'!M2187)</f>
        <v/>
      </c>
      <c s="72" t="str">
        <f>IF('S.D.PASTE SHEET'!N2187="","",'S.D.PASTE SHEET'!N2187)</f>
        <v/>
      </c>
      <c s="72" t="str">
        <f>IF('S.D.PASTE SHEET'!O2187="","",'S.D.PASTE SHEET'!O2187)</f>
        <v/>
      </c>
      <c s="72" t="str">
        <f>IF('S.D.PASTE SHEET'!P2187="","",'S.D.PASTE SHEET'!P2187)</f>
        <v/>
      </c>
      <c s="72" t="str">
        <f>IF('S.D.PASTE SHEET'!Q2187="","",'S.D.PASTE SHEET'!Q2187)</f>
        <v/>
      </c>
      <c s="72" t="str">
        <f>IF('S.D.PASTE SHEET'!R2187="","",'S.D.PASTE SHEET'!R2187)</f>
        <v/>
      </c>
      <c s="72" t="str">
        <f>IF('S.D.PASTE SHEET'!S2187="","",'S.D.PASTE SHEET'!S2187)</f>
        <v/>
      </c>
      <c s="72" t="str">
        <f>IF('S.D.PASTE SHEET'!T2187="","",'S.D.PASTE SHEET'!T2187)</f>
        <v/>
      </c>
      <c s="72" t="str">
        <f>IF('S.D.PASTE SHEET'!U2187="","",'S.D.PASTE SHEET'!U2187)</f>
        <v/>
      </c>
      <c s="72" t="str">
        <f>IF('S.D.PASTE SHEET'!V2187="","",'S.D.PASTE SHEET'!V2187)</f>
        <v/>
      </c>
      <c s="72" t="str">
        <f>IF('S.D.PASTE SHEET'!W2187="","",'S.D.PASTE SHEET'!W2187)</f>
        <v/>
      </c>
      <c s="72" t="str">
        <f>IF('S.D.PASTE SHEET'!X2187="","",'S.D.PASTE SHEET'!X2187)</f>
        <v/>
      </c>
      <c s="72" t="str">
        <f>IF('S.D.PASTE SHEET'!Y2187="","",'S.D.PASTE SHEET'!Y2187)</f>
        <v/>
      </c>
      <c s="72" t="str">
        <f>IF('S.D.PASTE SHEET'!Z2187="","",'S.D.PASTE SHEET'!Z2187)</f>
        <v/>
      </c>
      <c s="72" t="str">
        <f>IF('S.D.PASTE SHEET'!AA2187="","",'S.D.PASTE SHEET'!AA2187)</f>
        <v/>
      </c>
      <c s="72" t="str">
        <f>IF('S.D.PASTE SHEET'!AB2187="","",'S.D.PASTE SHEET'!AB2187)</f>
        <v/>
      </c>
      <c s="72" t="str">
        <f>IF('S.D.PASTE SHEET'!AC2187="","",'S.D.PASTE SHEET'!AC2187)</f>
        <v/>
      </c>
      <c s="72" t="str">
        <f>IF('S.D.PASTE SHEET'!AD2187="","",'S.D.PASTE SHEET'!AD2187)</f>
        <v/>
      </c>
      <c s="74"/>
      <c s="70" t="str">
        <f>IF(AK2187="","",IF(AK2187&gt;0,COUNT($AG$2:AG2187),""))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IF(BC2187="","",IF(BC2187&gt;0,COUNT($AY$2:AY2187),""))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8" spans="1:157" ht="15">
      <c r="A2188" s="72" t="str">
        <f>IF('S.D.PASTE SHEET'!A2188="","",'S.D.PASTE SHEET'!A2188)</f>
        <v/>
      </c>
      <c s="72" t="str">
        <f>IF('S.D.PASTE SHEET'!B2188="","",'S.D.PASTE SHEET'!B2188)</f>
        <v/>
      </c>
      <c s="72" t="str">
        <f>IF('S.D.PASTE SHEET'!C2188="","",'S.D.PASTE SHEET'!C2188)</f>
        <v/>
      </c>
      <c s="73" t="str">
        <f>IF('S.D.PASTE SHEET'!D2188="","",'S.D.PASTE SHEET'!D2188)</f>
        <v/>
      </c>
      <c s="72" t="str">
        <f>IF('S.D.PASTE SHEET'!E2188="","",UPPER('S.D.PASTE SHEET'!E2188))</f>
        <v/>
      </c>
      <c s="72" t="str">
        <f>IF('S.D.PASTE SHEET'!F2188="","",'S.D.PASTE SHEET'!F2188)</f>
        <v/>
      </c>
      <c s="72" t="str">
        <f>IF('S.D.PASTE SHEET'!G2188="","",UPPER('S.D.PASTE SHEET'!G2188))</f>
        <v/>
      </c>
      <c s="72" t="str">
        <f>IF('S.D.PASTE SHEET'!H2188="","",UPPER('S.D.PASTE SHEET'!H2188))</f>
        <v/>
      </c>
      <c s="72" t="str">
        <f>IF('S.D.PASTE SHEET'!I2188="","",'S.D.PASTE SHEET'!I2188)</f>
        <v/>
      </c>
      <c s="73" t="str">
        <f>IF('S.D.PASTE SHEET'!J2188="","",'S.D.PASTE SHEET'!J2188)</f>
        <v/>
      </c>
      <c s="72" t="str">
        <f>IF('S.D.PASTE SHEET'!K2188="","",'S.D.PASTE SHEET'!K2188)</f>
        <v/>
      </c>
      <c s="72" t="str">
        <f>IF('S.D.PASTE SHEET'!L2188="","",'S.D.PASTE SHEET'!L2188)</f>
        <v/>
      </c>
      <c s="72" t="str">
        <f>IF('S.D.PASTE SHEET'!M2188="","",'S.D.PASTE SHEET'!M2188)</f>
        <v/>
      </c>
      <c s="72" t="str">
        <f>IF('S.D.PASTE SHEET'!N2188="","",'S.D.PASTE SHEET'!N2188)</f>
        <v/>
      </c>
      <c s="72" t="str">
        <f>IF('S.D.PASTE SHEET'!O2188="","",'S.D.PASTE SHEET'!O2188)</f>
        <v/>
      </c>
      <c s="72" t="str">
        <f>IF('S.D.PASTE SHEET'!P2188="","",'S.D.PASTE SHEET'!P2188)</f>
        <v/>
      </c>
      <c s="72" t="str">
        <f>IF('S.D.PASTE SHEET'!Q2188="","",'S.D.PASTE SHEET'!Q2188)</f>
        <v/>
      </c>
      <c s="72" t="str">
        <f>IF('S.D.PASTE SHEET'!R2188="","",'S.D.PASTE SHEET'!R2188)</f>
        <v/>
      </c>
      <c s="72" t="str">
        <f>IF('S.D.PASTE SHEET'!S2188="","",'S.D.PASTE SHEET'!S2188)</f>
        <v/>
      </c>
      <c s="72" t="str">
        <f>IF('S.D.PASTE SHEET'!T2188="","",'S.D.PASTE SHEET'!T2188)</f>
        <v/>
      </c>
      <c s="72" t="str">
        <f>IF('S.D.PASTE SHEET'!U2188="","",'S.D.PASTE SHEET'!U2188)</f>
        <v/>
      </c>
      <c s="72" t="str">
        <f>IF('S.D.PASTE SHEET'!V2188="","",'S.D.PASTE SHEET'!V2188)</f>
        <v/>
      </c>
      <c s="72" t="str">
        <f>IF('S.D.PASTE SHEET'!W2188="","",'S.D.PASTE SHEET'!W2188)</f>
        <v/>
      </c>
      <c s="72" t="str">
        <f>IF('S.D.PASTE SHEET'!X2188="","",'S.D.PASTE SHEET'!X2188)</f>
        <v/>
      </c>
      <c s="72" t="str">
        <f>IF('S.D.PASTE SHEET'!Y2188="","",'S.D.PASTE SHEET'!Y2188)</f>
        <v/>
      </c>
      <c s="72" t="str">
        <f>IF('S.D.PASTE SHEET'!Z2188="","",'S.D.PASTE SHEET'!Z2188)</f>
        <v/>
      </c>
      <c s="72" t="str">
        <f>IF('S.D.PASTE SHEET'!AA2188="","",'S.D.PASTE SHEET'!AA2188)</f>
        <v/>
      </c>
      <c s="72" t="str">
        <f>IF('S.D.PASTE SHEET'!AB2188="","",'S.D.PASTE SHEET'!AB2188)</f>
        <v/>
      </c>
      <c s="72" t="str">
        <f>IF('S.D.PASTE SHEET'!AC2188="","",'S.D.PASTE SHEET'!AC2188)</f>
        <v/>
      </c>
      <c s="72" t="str">
        <f>IF('S.D.PASTE SHEET'!AD2188="","",'S.D.PASTE SHEET'!AD2188)</f>
        <v/>
      </c>
      <c s="74"/>
      <c s="70" t="str">
        <f>IF(AK2188="","",IF(AK2188&gt;0,COUNT($AG$2:AG2188),""))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IF(BC2188="","",IF(BC2188&gt;0,COUNT($AY$2:AY2188),""))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89" spans="1:157" ht="15">
      <c r="A2189" s="72" t="str">
        <f>IF('S.D.PASTE SHEET'!A2189="","",'S.D.PASTE SHEET'!A2189)</f>
        <v/>
      </c>
      <c s="72" t="str">
        <f>IF('S.D.PASTE SHEET'!B2189="","",'S.D.PASTE SHEET'!B2189)</f>
        <v/>
      </c>
      <c s="72" t="str">
        <f>IF('S.D.PASTE SHEET'!C2189="","",'S.D.PASTE SHEET'!C2189)</f>
        <v/>
      </c>
      <c s="73" t="str">
        <f>IF('S.D.PASTE SHEET'!D2189="","",'S.D.PASTE SHEET'!D2189)</f>
        <v/>
      </c>
      <c s="72" t="str">
        <f>IF('S.D.PASTE SHEET'!E2189="","",UPPER('S.D.PASTE SHEET'!E2189))</f>
        <v/>
      </c>
      <c s="72" t="str">
        <f>IF('S.D.PASTE SHEET'!F2189="","",'S.D.PASTE SHEET'!F2189)</f>
        <v/>
      </c>
      <c s="72" t="str">
        <f>IF('S.D.PASTE SHEET'!G2189="","",UPPER('S.D.PASTE SHEET'!G2189))</f>
        <v/>
      </c>
      <c s="72" t="str">
        <f>IF('S.D.PASTE SHEET'!H2189="","",UPPER('S.D.PASTE SHEET'!H2189))</f>
        <v/>
      </c>
      <c s="72" t="str">
        <f>IF('S.D.PASTE SHEET'!I2189="","",'S.D.PASTE SHEET'!I2189)</f>
        <v/>
      </c>
      <c s="73" t="str">
        <f>IF('S.D.PASTE SHEET'!J2189="","",'S.D.PASTE SHEET'!J2189)</f>
        <v/>
      </c>
      <c s="72" t="str">
        <f>IF('S.D.PASTE SHEET'!K2189="","",'S.D.PASTE SHEET'!K2189)</f>
        <v/>
      </c>
      <c s="72" t="str">
        <f>IF('S.D.PASTE SHEET'!L2189="","",'S.D.PASTE SHEET'!L2189)</f>
        <v/>
      </c>
      <c s="72" t="str">
        <f>IF('S.D.PASTE SHEET'!M2189="","",'S.D.PASTE SHEET'!M2189)</f>
        <v/>
      </c>
      <c s="72" t="str">
        <f>IF('S.D.PASTE SHEET'!N2189="","",'S.D.PASTE SHEET'!N2189)</f>
        <v/>
      </c>
      <c s="72" t="str">
        <f>IF('S.D.PASTE SHEET'!O2189="","",'S.D.PASTE SHEET'!O2189)</f>
        <v/>
      </c>
      <c s="72" t="str">
        <f>IF('S.D.PASTE SHEET'!P2189="","",'S.D.PASTE SHEET'!P2189)</f>
        <v/>
      </c>
      <c s="72" t="str">
        <f>IF('S.D.PASTE SHEET'!Q2189="","",'S.D.PASTE SHEET'!Q2189)</f>
        <v/>
      </c>
      <c s="72" t="str">
        <f>IF('S.D.PASTE SHEET'!R2189="","",'S.D.PASTE SHEET'!R2189)</f>
        <v/>
      </c>
      <c s="72" t="str">
        <f>IF('S.D.PASTE SHEET'!S2189="","",'S.D.PASTE SHEET'!S2189)</f>
        <v/>
      </c>
      <c s="72" t="str">
        <f>IF('S.D.PASTE SHEET'!T2189="","",'S.D.PASTE SHEET'!T2189)</f>
        <v/>
      </c>
      <c s="72" t="str">
        <f>IF('S.D.PASTE SHEET'!U2189="","",'S.D.PASTE SHEET'!U2189)</f>
        <v/>
      </c>
      <c s="72" t="str">
        <f>IF('S.D.PASTE SHEET'!V2189="","",'S.D.PASTE SHEET'!V2189)</f>
        <v/>
      </c>
      <c s="72" t="str">
        <f>IF('S.D.PASTE SHEET'!W2189="","",'S.D.PASTE SHEET'!W2189)</f>
        <v/>
      </c>
      <c s="72" t="str">
        <f>IF('S.D.PASTE SHEET'!X2189="","",'S.D.PASTE SHEET'!X2189)</f>
        <v/>
      </c>
      <c s="72" t="str">
        <f>IF('S.D.PASTE SHEET'!Y2189="","",'S.D.PASTE SHEET'!Y2189)</f>
        <v/>
      </c>
      <c s="72" t="str">
        <f>IF('S.D.PASTE SHEET'!Z2189="","",'S.D.PASTE SHEET'!Z2189)</f>
        <v/>
      </c>
      <c s="72" t="str">
        <f>IF('S.D.PASTE SHEET'!AA2189="","",'S.D.PASTE SHEET'!AA2189)</f>
        <v/>
      </c>
      <c s="72" t="str">
        <f>IF('S.D.PASTE SHEET'!AB2189="","",'S.D.PASTE SHEET'!AB2189)</f>
        <v/>
      </c>
      <c s="72" t="str">
        <f>IF('S.D.PASTE SHEET'!AC2189="","",'S.D.PASTE SHEET'!AC2189)</f>
        <v/>
      </c>
      <c s="72" t="str">
        <f>IF('S.D.PASTE SHEET'!AD2189="","",'S.D.PASTE SHEET'!AD2189)</f>
        <v/>
      </c>
      <c s="74"/>
      <c s="70" t="str">
        <f>IF(AK2189="","",IF(AK2189&gt;0,COUNT($AG$2:AG2189),""))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IF(BC2189="","",IF(BC2189&gt;0,COUNT($AY$2:AY2189),""))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0" spans="1:157" ht="15">
      <c r="A2190" s="72" t="str">
        <f>IF('S.D.PASTE SHEET'!A2190="","",'S.D.PASTE SHEET'!A2190)</f>
        <v/>
      </c>
      <c s="72" t="str">
        <f>IF('S.D.PASTE SHEET'!B2190="","",'S.D.PASTE SHEET'!B2190)</f>
        <v/>
      </c>
      <c s="72" t="str">
        <f>IF('S.D.PASTE SHEET'!C2190="","",'S.D.PASTE SHEET'!C2190)</f>
        <v/>
      </c>
      <c s="73" t="str">
        <f>IF('S.D.PASTE SHEET'!D2190="","",'S.D.PASTE SHEET'!D2190)</f>
        <v/>
      </c>
      <c s="72" t="str">
        <f>IF('S.D.PASTE SHEET'!E2190="","",UPPER('S.D.PASTE SHEET'!E2190))</f>
        <v/>
      </c>
      <c s="72" t="str">
        <f>IF('S.D.PASTE SHEET'!F2190="","",'S.D.PASTE SHEET'!F2190)</f>
        <v/>
      </c>
      <c s="72" t="str">
        <f>IF('S.D.PASTE SHEET'!G2190="","",UPPER('S.D.PASTE SHEET'!G2190))</f>
        <v/>
      </c>
      <c s="72" t="str">
        <f>IF('S.D.PASTE SHEET'!H2190="","",UPPER('S.D.PASTE SHEET'!H2190))</f>
        <v/>
      </c>
      <c s="72" t="str">
        <f>IF('S.D.PASTE SHEET'!I2190="","",'S.D.PASTE SHEET'!I2190)</f>
        <v/>
      </c>
      <c s="73" t="str">
        <f>IF('S.D.PASTE SHEET'!J2190="","",'S.D.PASTE SHEET'!J2190)</f>
        <v/>
      </c>
      <c s="72" t="str">
        <f>IF('S.D.PASTE SHEET'!K2190="","",'S.D.PASTE SHEET'!K2190)</f>
        <v/>
      </c>
      <c s="72" t="str">
        <f>IF('S.D.PASTE SHEET'!L2190="","",'S.D.PASTE SHEET'!L2190)</f>
        <v/>
      </c>
      <c s="72" t="str">
        <f>IF('S.D.PASTE SHEET'!M2190="","",'S.D.PASTE SHEET'!M2190)</f>
        <v/>
      </c>
      <c s="72" t="str">
        <f>IF('S.D.PASTE SHEET'!N2190="","",'S.D.PASTE SHEET'!N2190)</f>
        <v/>
      </c>
      <c s="72" t="str">
        <f>IF('S.D.PASTE SHEET'!O2190="","",'S.D.PASTE SHEET'!O2190)</f>
        <v/>
      </c>
      <c s="72" t="str">
        <f>IF('S.D.PASTE SHEET'!P2190="","",'S.D.PASTE SHEET'!P2190)</f>
        <v/>
      </c>
      <c s="72" t="str">
        <f>IF('S.D.PASTE SHEET'!Q2190="","",'S.D.PASTE SHEET'!Q2190)</f>
        <v/>
      </c>
      <c s="72" t="str">
        <f>IF('S.D.PASTE SHEET'!R2190="","",'S.D.PASTE SHEET'!R2190)</f>
        <v/>
      </c>
      <c s="72" t="str">
        <f>IF('S.D.PASTE SHEET'!S2190="","",'S.D.PASTE SHEET'!S2190)</f>
        <v/>
      </c>
      <c s="72" t="str">
        <f>IF('S.D.PASTE SHEET'!T2190="","",'S.D.PASTE SHEET'!T2190)</f>
        <v/>
      </c>
      <c s="72" t="str">
        <f>IF('S.D.PASTE SHEET'!U2190="","",'S.D.PASTE SHEET'!U2190)</f>
        <v/>
      </c>
      <c s="72" t="str">
        <f>IF('S.D.PASTE SHEET'!V2190="","",'S.D.PASTE SHEET'!V2190)</f>
        <v/>
      </c>
      <c s="72" t="str">
        <f>IF('S.D.PASTE SHEET'!W2190="","",'S.D.PASTE SHEET'!W2190)</f>
        <v/>
      </c>
      <c s="72" t="str">
        <f>IF('S.D.PASTE SHEET'!X2190="","",'S.D.PASTE SHEET'!X2190)</f>
        <v/>
      </c>
      <c s="72" t="str">
        <f>IF('S.D.PASTE SHEET'!Y2190="","",'S.D.PASTE SHEET'!Y2190)</f>
        <v/>
      </c>
      <c s="72" t="str">
        <f>IF('S.D.PASTE SHEET'!Z2190="","",'S.D.PASTE SHEET'!Z2190)</f>
        <v/>
      </c>
      <c s="72" t="str">
        <f>IF('S.D.PASTE SHEET'!AA2190="","",'S.D.PASTE SHEET'!AA2190)</f>
        <v/>
      </c>
      <c s="72" t="str">
        <f>IF('S.D.PASTE SHEET'!AB2190="","",'S.D.PASTE SHEET'!AB2190)</f>
        <v/>
      </c>
      <c s="72" t="str">
        <f>IF('S.D.PASTE SHEET'!AC2190="","",'S.D.PASTE SHEET'!AC2190)</f>
        <v/>
      </c>
      <c s="72" t="str">
        <f>IF('S.D.PASTE SHEET'!AD2190="","",'S.D.PASTE SHEET'!AD2190)</f>
        <v/>
      </c>
      <c s="74"/>
      <c s="70" t="str">
        <f>IF(AK2190="","",IF(AK2190&gt;0,COUNT($AG$2:AG2190),""))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IF(BC2190="","",IF(BC2190&gt;0,COUNT($AY$2:AY2190),""))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1" spans="1:157" ht="15">
      <c r="A2191" s="72" t="str">
        <f>IF('S.D.PASTE SHEET'!A2191="","",'S.D.PASTE SHEET'!A2191)</f>
        <v/>
      </c>
      <c s="72" t="str">
        <f>IF('S.D.PASTE SHEET'!B2191="","",'S.D.PASTE SHEET'!B2191)</f>
        <v/>
      </c>
      <c s="72" t="str">
        <f>IF('S.D.PASTE SHEET'!C2191="","",'S.D.PASTE SHEET'!C2191)</f>
        <v/>
      </c>
      <c s="73" t="str">
        <f>IF('S.D.PASTE SHEET'!D2191="","",'S.D.PASTE SHEET'!D2191)</f>
        <v/>
      </c>
      <c s="72" t="str">
        <f>IF('S.D.PASTE SHEET'!E2191="","",UPPER('S.D.PASTE SHEET'!E2191))</f>
        <v/>
      </c>
      <c s="72" t="str">
        <f>IF('S.D.PASTE SHEET'!F2191="","",'S.D.PASTE SHEET'!F2191)</f>
        <v/>
      </c>
      <c s="72" t="str">
        <f>IF('S.D.PASTE SHEET'!G2191="","",UPPER('S.D.PASTE SHEET'!G2191))</f>
        <v/>
      </c>
      <c s="72" t="str">
        <f>IF('S.D.PASTE SHEET'!H2191="","",UPPER('S.D.PASTE SHEET'!H2191))</f>
        <v/>
      </c>
      <c s="72" t="str">
        <f>IF('S.D.PASTE SHEET'!I2191="","",'S.D.PASTE SHEET'!I2191)</f>
        <v/>
      </c>
      <c s="73" t="str">
        <f>IF('S.D.PASTE SHEET'!J2191="","",'S.D.PASTE SHEET'!J2191)</f>
        <v/>
      </c>
      <c s="72" t="str">
        <f>IF('S.D.PASTE SHEET'!K2191="","",'S.D.PASTE SHEET'!K2191)</f>
        <v/>
      </c>
      <c s="72" t="str">
        <f>IF('S.D.PASTE SHEET'!L2191="","",'S.D.PASTE SHEET'!L2191)</f>
        <v/>
      </c>
      <c s="72" t="str">
        <f>IF('S.D.PASTE SHEET'!M2191="","",'S.D.PASTE SHEET'!M2191)</f>
        <v/>
      </c>
      <c s="72" t="str">
        <f>IF('S.D.PASTE SHEET'!N2191="","",'S.D.PASTE SHEET'!N2191)</f>
        <v/>
      </c>
      <c s="72" t="str">
        <f>IF('S.D.PASTE SHEET'!O2191="","",'S.D.PASTE SHEET'!O2191)</f>
        <v/>
      </c>
      <c s="72" t="str">
        <f>IF('S.D.PASTE SHEET'!P2191="","",'S.D.PASTE SHEET'!P2191)</f>
        <v/>
      </c>
      <c s="72" t="str">
        <f>IF('S.D.PASTE SHEET'!Q2191="","",'S.D.PASTE SHEET'!Q2191)</f>
        <v/>
      </c>
      <c s="72" t="str">
        <f>IF('S.D.PASTE SHEET'!R2191="","",'S.D.PASTE SHEET'!R2191)</f>
        <v/>
      </c>
      <c s="72" t="str">
        <f>IF('S.D.PASTE SHEET'!S2191="","",'S.D.PASTE SHEET'!S2191)</f>
        <v/>
      </c>
      <c s="72" t="str">
        <f>IF('S.D.PASTE SHEET'!T2191="","",'S.D.PASTE SHEET'!T2191)</f>
        <v/>
      </c>
      <c s="72" t="str">
        <f>IF('S.D.PASTE SHEET'!U2191="","",'S.D.PASTE SHEET'!U2191)</f>
        <v/>
      </c>
      <c s="72" t="str">
        <f>IF('S.D.PASTE SHEET'!V2191="","",'S.D.PASTE SHEET'!V2191)</f>
        <v/>
      </c>
      <c s="72" t="str">
        <f>IF('S.D.PASTE SHEET'!W2191="","",'S.D.PASTE SHEET'!W2191)</f>
        <v/>
      </c>
      <c s="72" t="str">
        <f>IF('S.D.PASTE SHEET'!X2191="","",'S.D.PASTE SHEET'!X2191)</f>
        <v/>
      </c>
      <c s="72" t="str">
        <f>IF('S.D.PASTE SHEET'!Y2191="","",'S.D.PASTE SHEET'!Y2191)</f>
        <v/>
      </c>
      <c s="72" t="str">
        <f>IF('S.D.PASTE SHEET'!Z2191="","",'S.D.PASTE SHEET'!Z2191)</f>
        <v/>
      </c>
      <c s="72" t="str">
        <f>IF('S.D.PASTE SHEET'!AA2191="","",'S.D.PASTE SHEET'!AA2191)</f>
        <v/>
      </c>
      <c s="72" t="str">
        <f>IF('S.D.PASTE SHEET'!AB2191="","",'S.D.PASTE SHEET'!AB2191)</f>
        <v/>
      </c>
      <c s="72" t="str">
        <f>IF('S.D.PASTE SHEET'!AC2191="","",'S.D.PASTE SHEET'!AC2191)</f>
        <v/>
      </c>
      <c s="72" t="str">
        <f>IF('S.D.PASTE SHEET'!AD2191="","",'S.D.PASTE SHEET'!AD2191)</f>
        <v/>
      </c>
      <c s="74"/>
      <c s="70" t="str">
        <f>IF(AK2191="","",IF(AK2191&gt;0,COUNT($AG$2:AG2191),""))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IF(BC2191="","",IF(BC2191&gt;0,COUNT($AY$2:AY2191),""))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2" spans="1:157" ht="15">
      <c r="A2192" s="72" t="str">
        <f>IF('S.D.PASTE SHEET'!A2192="","",'S.D.PASTE SHEET'!A2192)</f>
        <v/>
      </c>
      <c s="72" t="str">
        <f>IF('S.D.PASTE SHEET'!B2192="","",'S.D.PASTE SHEET'!B2192)</f>
        <v/>
      </c>
      <c s="72" t="str">
        <f>IF('S.D.PASTE SHEET'!C2192="","",'S.D.PASTE SHEET'!C2192)</f>
        <v/>
      </c>
      <c s="73" t="str">
        <f>IF('S.D.PASTE SHEET'!D2192="","",'S.D.PASTE SHEET'!D2192)</f>
        <v/>
      </c>
      <c s="72" t="str">
        <f>IF('S.D.PASTE SHEET'!E2192="","",UPPER('S.D.PASTE SHEET'!E2192))</f>
        <v/>
      </c>
      <c s="72" t="str">
        <f>IF('S.D.PASTE SHEET'!F2192="","",'S.D.PASTE SHEET'!F2192)</f>
        <v/>
      </c>
      <c s="72" t="str">
        <f>IF('S.D.PASTE SHEET'!G2192="","",UPPER('S.D.PASTE SHEET'!G2192))</f>
        <v/>
      </c>
      <c s="72" t="str">
        <f>IF('S.D.PASTE SHEET'!H2192="","",UPPER('S.D.PASTE SHEET'!H2192))</f>
        <v/>
      </c>
      <c s="72" t="str">
        <f>IF('S.D.PASTE SHEET'!I2192="","",'S.D.PASTE SHEET'!I2192)</f>
        <v/>
      </c>
      <c s="73" t="str">
        <f>IF('S.D.PASTE SHEET'!J2192="","",'S.D.PASTE SHEET'!J2192)</f>
        <v/>
      </c>
      <c s="72" t="str">
        <f>IF('S.D.PASTE SHEET'!K2192="","",'S.D.PASTE SHEET'!K2192)</f>
        <v/>
      </c>
      <c s="72" t="str">
        <f>IF('S.D.PASTE SHEET'!L2192="","",'S.D.PASTE SHEET'!L2192)</f>
        <v/>
      </c>
      <c s="72" t="str">
        <f>IF('S.D.PASTE SHEET'!M2192="","",'S.D.PASTE SHEET'!M2192)</f>
        <v/>
      </c>
      <c s="72" t="str">
        <f>IF('S.D.PASTE SHEET'!N2192="","",'S.D.PASTE SHEET'!N2192)</f>
        <v/>
      </c>
      <c s="72" t="str">
        <f>IF('S.D.PASTE SHEET'!O2192="","",'S.D.PASTE SHEET'!O2192)</f>
        <v/>
      </c>
      <c s="72" t="str">
        <f>IF('S.D.PASTE SHEET'!P2192="","",'S.D.PASTE SHEET'!P2192)</f>
        <v/>
      </c>
      <c s="72" t="str">
        <f>IF('S.D.PASTE SHEET'!Q2192="","",'S.D.PASTE SHEET'!Q2192)</f>
        <v/>
      </c>
      <c s="72" t="str">
        <f>IF('S.D.PASTE SHEET'!R2192="","",'S.D.PASTE SHEET'!R2192)</f>
        <v/>
      </c>
      <c s="72" t="str">
        <f>IF('S.D.PASTE SHEET'!S2192="","",'S.D.PASTE SHEET'!S2192)</f>
        <v/>
      </c>
      <c s="72" t="str">
        <f>IF('S.D.PASTE SHEET'!T2192="","",'S.D.PASTE SHEET'!T2192)</f>
        <v/>
      </c>
      <c s="72" t="str">
        <f>IF('S.D.PASTE SHEET'!U2192="","",'S.D.PASTE SHEET'!U2192)</f>
        <v/>
      </c>
      <c s="72" t="str">
        <f>IF('S.D.PASTE SHEET'!V2192="","",'S.D.PASTE SHEET'!V2192)</f>
        <v/>
      </c>
      <c s="72" t="str">
        <f>IF('S.D.PASTE SHEET'!W2192="","",'S.D.PASTE SHEET'!W2192)</f>
        <v/>
      </c>
      <c s="72" t="str">
        <f>IF('S.D.PASTE SHEET'!X2192="","",'S.D.PASTE SHEET'!X2192)</f>
        <v/>
      </c>
      <c s="72" t="str">
        <f>IF('S.D.PASTE SHEET'!Y2192="","",'S.D.PASTE SHEET'!Y2192)</f>
        <v/>
      </c>
      <c s="72" t="str">
        <f>IF('S.D.PASTE SHEET'!Z2192="","",'S.D.PASTE SHEET'!Z2192)</f>
        <v/>
      </c>
      <c s="72" t="str">
        <f>IF('S.D.PASTE SHEET'!AA2192="","",'S.D.PASTE SHEET'!AA2192)</f>
        <v/>
      </c>
      <c s="72" t="str">
        <f>IF('S.D.PASTE SHEET'!AB2192="","",'S.D.PASTE SHEET'!AB2192)</f>
        <v/>
      </c>
      <c s="72" t="str">
        <f>IF('S.D.PASTE SHEET'!AC2192="","",'S.D.PASTE SHEET'!AC2192)</f>
        <v/>
      </c>
      <c s="72" t="str">
        <f>IF('S.D.PASTE SHEET'!AD2192="","",'S.D.PASTE SHEET'!AD2192)</f>
        <v/>
      </c>
      <c s="74"/>
      <c s="70" t="str">
        <f>IF(AK2192="","",IF(AK2192&gt;0,COUNT($AG$2:AG2192),""))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IF(BC2192="","",IF(BC2192&gt;0,COUNT($AY$2:AY2192),""))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3" spans="1:157" ht="15">
      <c r="A2193" s="72" t="str">
        <f>IF('S.D.PASTE SHEET'!A2193="","",'S.D.PASTE SHEET'!A2193)</f>
        <v/>
      </c>
      <c s="72" t="str">
        <f>IF('S.D.PASTE SHEET'!B2193="","",'S.D.PASTE SHEET'!B2193)</f>
        <v/>
      </c>
      <c s="72" t="str">
        <f>IF('S.D.PASTE SHEET'!C2193="","",'S.D.PASTE SHEET'!C2193)</f>
        <v/>
      </c>
      <c s="73" t="str">
        <f>IF('S.D.PASTE SHEET'!D2193="","",'S.D.PASTE SHEET'!D2193)</f>
        <v/>
      </c>
      <c s="72" t="str">
        <f>IF('S.D.PASTE SHEET'!E2193="","",UPPER('S.D.PASTE SHEET'!E2193))</f>
        <v/>
      </c>
      <c s="72" t="str">
        <f>IF('S.D.PASTE SHEET'!F2193="","",'S.D.PASTE SHEET'!F2193)</f>
        <v/>
      </c>
      <c s="72" t="str">
        <f>IF('S.D.PASTE SHEET'!G2193="","",UPPER('S.D.PASTE SHEET'!G2193))</f>
        <v/>
      </c>
      <c s="72" t="str">
        <f>IF('S.D.PASTE SHEET'!H2193="","",UPPER('S.D.PASTE SHEET'!H2193))</f>
        <v/>
      </c>
      <c s="72" t="str">
        <f>IF('S.D.PASTE SHEET'!I2193="","",'S.D.PASTE SHEET'!I2193)</f>
        <v/>
      </c>
      <c s="73" t="str">
        <f>IF('S.D.PASTE SHEET'!J2193="","",'S.D.PASTE SHEET'!J2193)</f>
        <v/>
      </c>
      <c s="72" t="str">
        <f>IF('S.D.PASTE SHEET'!K2193="","",'S.D.PASTE SHEET'!K2193)</f>
        <v/>
      </c>
      <c s="72" t="str">
        <f>IF('S.D.PASTE SHEET'!L2193="","",'S.D.PASTE SHEET'!L2193)</f>
        <v/>
      </c>
      <c s="72" t="str">
        <f>IF('S.D.PASTE SHEET'!M2193="","",'S.D.PASTE SHEET'!M2193)</f>
        <v/>
      </c>
      <c s="72" t="str">
        <f>IF('S.D.PASTE SHEET'!N2193="","",'S.D.PASTE SHEET'!N2193)</f>
        <v/>
      </c>
      <c s="72" t="str">
        <f>IF('S.D.PASTE SHEET'!O2193="","",'S.D.PASTE SHEET'!O2193)</f>
        <v/>
      </c>
      <c s="72" t="str">
        <f>IF('S.D.PASTE SHEET'!P2193="","",'S.D.PASTE SHEET'!P2193)</f>
        <v/>
      </c>
      <c s="72" t="str">
        <f>IF('S.D.PASTE SHEET'!Q2193="","",'S.D.PASTE SHEET'!Q2193)</f>
        <v/>
      </c>
      <c s="72" t="str">
        <f>IF('S.D.PASTE SHEET'!R2193="","",'S.D.PASTE SHEET'!R2193)</f>
        <v/>
      </c>
      <c s="72" t="str">
        <f>IF('S.D.PASTE SHEET'!S2193="","",'S.D.PASTE SHEET'!S2193)</f>
        <v/>
      </c>
      <c s="72" t="str">
        <f>IF('S.D.PASTE SHEET'!T2193="","",'S.D.PASTE SHEET'!T2193)</f>
        <v/>
      </c>
      <c s="72" t="str">
        <f>IF('S.D.PASTE SHEET'!U2193="","",'S.D.PASTE SHEET'!U2193)</f>
        <v/>
      </c>
      <c s="72" t="str">
        <f>IF('S.D.PASTE SHEET'!V2193="","",'S.D.PASTE SHEET'!V2193)</f>
        <v/>
      </c>
      <c s="72" t="str">
        <f>IF('S.D.PASTE SHEET'!W2193="","",'S.D.PASTE SHEET'!W2193)</f>
        <v/>
      </c>
      <c s="72" t="str">
        <f>IF('S.D.PASTE SHEET'!X2193="","",'S.D.PASTE SHEET'!X2193)</f>
        <v/>
      </c>
      <c s="72" t="str">
        <f>IF('S.D.PASTE SHEET'!Y2193="","",'S.D.PASTE SHEET'!Y2193)</f>
        <v/>
      </c>
      <c s="72" t="str">
        <f>IF('S.D.PASTE SHEET'!Z2193="","",'S.D.PASTE SHEET'!Z2193)</f>
        <v/>
      </c>
      <c s="72" t="str">
        <f>IF('S.D.PASTE SHEET'!AA2193="","",'S.D.PASTE SHEET'!AA2193)</f>
        <v/>
      </c>
      <c s="72" t="str">
        <f>IF('S.D.PASTE SHEET'!AB2193="","",'S.D.PASTE SHEET'!AB2193)</f>
        <v/>
      </c>
      <c s="72" t="str">
        <f>IF('S.D.PASTE SHEET'!AC2193="","",'S.D.PASTE SHEET'!AC2193)</f>
        <v/>
      </c>
      <c s="72" t="str">
        <f>IF('S.D.PASTE SHEET'!AD2193="","",'S.D.PASTE SHEET'!AD2193)</f>
        <v/>
      </c>
      <c s="74"/>
      <c s="70" t="str">
        <f>IF(AK2193="","",IF(AK2193&gt;0,COUNT($AG$2:AG2193),""))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IF(BC2193="","",IF(BC2193&gt;0,COUNT($AY$2:AY2193),""))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4" spans="1:157" ht="15">
      <c r="A2194" s="72" t="str">
        <f>IF('S.D.PASTE SHEET'!A2194="","",'S.D.PASTE SHEET'!A2194)</f>
        <v/>
      </c>
      <c s="72" t="str">
        <f>IF('S.D.PASTE SHEET'!B2194="","",'S.D.PASTE SHEET'!B2194)</f>
        <v/>
      </c>
      <c s="72" t="str">
        <f>IF('S.D.PASTE SHEET'!C2194="","",'S.D.PASTE SHEET'!C2194)</f>
        <v/>
      </c>
      <c s="73" t="str">
        <f>IF('S.D.PASTE SHEET'!D2194="","",'S.D.PASTE SHEET'!D2194)</f>
        <v/>
      </c>
      <c s="72" t="str">
        <f>IF('S.D.PASTE SHEET'!E2194="","",UPPER('S.D.PASTE SHEET'!E2194))</f>
        <v/>
      </c>
      <c s="72" t="str">
        <f>IF('S.D.PASTE SHEET'!F2194="","",'S.D.PASTE SHEET'!F2194)</f>
        <v/>
      </c>
      <c s="72" t="str">
        <f>IF('S.D.PASTE SHEET'!G2194="","",UPPER('S.D.PASTE SHEET'!G2194))</f>
        <v/>
      </c>
      <c s="72" t="str">
        <f>IF('S.D.PASTE SHEET'!H2194="","",UPPER('S.D.PASTE SHEET'!H2194))</f>
        <v/>
      </c>
      <c s="72" t="str">
        <f>IF('S.D.PASTE SHEET'!I2194="","",'S.D.PASTE SHEET'!I2194)</f>
        <v/>
      </c>
      <c s="73" t="str">
        <f>IF('S.D.PASTE SHEET'!J2194="","",'S.D.PASTE SHEET'!J2194)</f>
        <v/>
      </c>
      <c s="72" t="str">
        <f>IF('S.D.PASTE SHEET'!K2194="","",'S.D.PASTE SHEET'!K2194)</f>
        <v/>
      </c>
      <c s="72" t="str">
        <f>IF('S.D.PASTE SHEET'!L2194="","",'S.D.PASTE SHEET'!L2194)</f>
        <v/>
      </c>
      <c s="72" t="str">
        <f>IF('S.D.PASTE SHEET'!M2194="","",'S.D.PASTE SHEET'!M2194)</f>
        <v/>
      </c>
      <c s="72" t="str">
        <f>IF('S.D.PASTE SHEET'!N2194="","",'S.D.PASTE SHEET'!N2194)</f>
        <v/>
      </c>
      <c s="72" t="str">
        <f>IF('S.D.PASTE SHEET'!O2194="","",'S.D.PASTE SHEET'!O2194)</f>
        <v/>
      </c>
      <c s="72" t="str">
        <f>IF('S.D.PASTE SHEET'!P2194="","",'S.D.PASTE SHEET'!P2194)</f>
        <v/>
      </c>
      <c s="72" t="str">
        <f>IF('S.D.PASTE SHEET'!Q2194="","",'S.D.PASTE SHEET'!Q2194)</f>
        <v/>
      </c>
      <c s="72" t="str">
        <f>IF('S.D.PASTE SHEET'!R2194="","",'S.D.PASTE SHEET'!R2194)</f>
        <v/>
      </c>
      <c s="72" t="str">
        <f>IF('S.D.PASTE SHEET'!S2194="","",'S.D.PASTE SHEET'!S2194)</f>
        <v/>
      </c>
      <c s="72" t="str">
        <f>IF('S.D.PASTE SHEET'!T2194="","",'S.D.PASTE SHEET'!T2194)</f>
        <v/>
      </c>
      <c s="72" t="str">
        <f>IF('S.D.PASTE SHEET'!U2194="","",'S.D.PASTE SHEET'!U2194)</f>
        <v/>
      </c>
      <c s="72" t="str">
        <f>IF('S.D.PASTE SHEET'!V2194="","",'S.D.PASTE SHEET'!V2194)</f>
        <v/>
      </c>
      <c s="72" t="str">
        <f>IF('S.D.PASTE SHEET'!W2194="","",'S.D.PASTE SHEET'!W2194)</f>
        <v/>
      </c>
      <c s="72" t="str">
        <f>IF('S.D.PASTE SHEET'!X2194="","",'S.D.PASTE SHEET'!X2194)</f>
        <v/>
      </c>
      <c s="72" t="str">
        <f>IF('S.D.PASTE SHEET'!Y2194="","",'S.D.PASTE SHEET'!Y2194)</f>
        <v/>
      </c>
      <c s="72" t="str">
        <f>IF('S.D.PASTE SHEET'!Z2194="","",'S.D.PASTE SHEET'!Z2194)</f>
        <v/>
      </c>
      <c s="72" t="str">
        <f>IF('S.D.PASTE SHEET'!AA2194="","",'S.D.PASTE SHEET'!AA2194)</f>
        <v/>
      </c>
      <c s="72" t="str">
        <f>IF('S.D.PASTE SHEET'!AB2194="","",'S.D.PASTE SHEET'!AB2194)</f>
        <v/>
      </c>
      <c s="72" t="str">
        <f>IF('S.D.PASTE SHEET'!AC2194="","",'S.D.PASTE SHEET'!AC2194)</f>
        <v/>
      </c>
      <c s="72" t="str">
        <f>IF('S.D.PASTE SHEET'!AD2194="","",'S.D.PASTE SHEET'!AD2194)</f>
        <v/>
      </c>
      <c s="74"/>
      <c s="70" t="str">
        <f>IF(AK2194="","",IF(AK2194&gt;0,COUNT($AG$2:AG2194),""))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IF(BC2194="","",IF(BC2194&gt;0,COUNT($AY$2:AY2194),""))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5" spans="1:157" ht="15">
      <c r="A2195" s="72" t="str">
        <f>IF('S.D.PASTE SHEET'!A2195="","",'S.D.PASTE SHEET'!A2195)</f>
        <v/>
      </c>
      <c s="72" t="str">
        <f>IF('S.D.PASTE SHEET'!B2195="","",'S.D.PASTE SHEET'!B2195)</f>
        <v/>
      </c>
      <c s="72" t="str">
        <f>IF('S.D.PASTE SHEET'!C2195="","",'S.D.PASTE SHEET'!C2195)</f>
        <v/>
      </c>
      <c s="73" t="str">
        <f>IF('S.D.PASTE SHEET'!D2195="","",'S.D.PASTE SHEET'!D2195)</f>
        <v/>
      </c>
      <c s="72" t="str">
        <f>IF('S.D.PASTE SHEET'!E2195="","",UPPER('S.D.PASTE SHEET'!E2195))</f>
        <v/>
      </c>
      <c s="72" t="str">
        <f>IF('S.D.PASTE SHEET'!F2195="","",'S.D.PASTE SHEET'!F2195)</f>
        <v/>
      </c>
      <c s="72" t="str">
        <f>IF('S.D.PASTE SHEET'!G2195="","",UPPER('S.D.PASTE SHEET'!G2195))</f>
        <v/>
      </c>
      <c s="72" t="str">
        <f>IF('S.D.PASTE SHEET'!H2195="","",UPPER('S.D.PASTE SHEET'!H2195))</f>
        <v/>
      </c>
      <c s="72" t="str">
        <f>IF('S.D.PASTE SHEET'!I2195="","",'S.D.PASTE SHEET'!I2195)</f>
        <v/>
      </c>
      <c s="73" t="str">
        <f>IF('S.D.PASTE SHEET'!J2195="","",'S.D.PASTE SHEET'!J2195)</f>
        <v/>
      </c>
      <c s="72" t="str">
        <f>IF('S.D.PASTE SHEET'!K2195="","",'S.D.PASTE SHEET'!K2195)</f>
        <v/>
      </c>
      <c s="72" t="str">
        <f>IF('S.D.PASTE SHEET'!L2195="","",'S.D.PASTE SHEET'!L2195)</f>
        <v/>
      </c>
      <c s="72" t="str">
        <f>IF('S.D.PASTE SHEET'!M2195="","",'S.D.PASTE SHEET'!M2195)</f>
        <v/>
      </c>
      <c s="72" t="str">
        <f>IF('S.D.PASTE SHEET'!N2195="","",'S.D.PASTE SHEET'!N2195)</f>
        <v/>
      </c>
      <c s="72" t="str">
        <f>IF('S.D.PASTE SHEET'!O2195="","",'S.D.PASTE SHEET'!O2195)</f>
        <v/>
      </c>
      <c s="72" t="str">
        <f>IF('S.D.PASTE SHEET'!P2195="","",'S.D.PASTE SHEET'!P2195)</f>
        <v/>
      </c>
      <c s="72" t="str">
        <f>IF('S.D.PASTE SHEET'!Q2195="","",'S.D.PASTE SHEET'!Q2195)</f>
        <v/>
      </c>
      <c s="72" t="str">
        <f>IF('S.D.PASTE SHEET'!R2195="","",'S.D.PASTE SHEET'!R2195)</f>
        <v/>
      </c>
      <c s="72" t="str">
        <f>IF('S.D.PASTE SHEET'!S2195="","",'S.D.PASTE SHEET'!S2195)</f>
        <v/>
      </c>
      <c s="72" t="str">
        <f>IF('S.D.PASTE SHEET'!T2195="","",'S.D.PASTE SHEET'!T2195)</f>
        <v/>
      </c>
      <c s="72" t="str">
        <f>IF('S.D.PASTE SHEET'!U2195="","",'S.D.PASTE SHEET'!U2195)</f>
        <v/>
      </c>
      <c s="72" t="str">
        <f>IF('S.D.PASTE SHEET'!V2195="","",'S.D.PASTE SHEET'!V2195)</f>
        <v/>
      </c>
      <c s="72" t="str">
        <f>IF('S.D.PASTE SHEET'!W2195="","",'S.D.PASTE SHEET'!W2195)</f>
        <v/>
      </c>
      <c s="72" t="str">
        <f>IF('S.D.PASTE SHEET'!X2195="","",'S.D.PASTE SHEET'!X2195)</f>
        <v/>
      </c>
      <c s="72" t="str">
        <f>IF('S.D.PASTE SHEET'!Y2195="","",'S.D.PASTE SHEET'!Y2195)</f>
        <v/>
      </c>
      <c s="72" t="str">
        <f>IF('S.D.PASTE SHEET'!Z2195="","",'S.D.PASTE SHEET'!Z2195)</f>
        <v/>
      </c>
      <c s="72" t="str">
        <f>IF('S.D.PASTE SHEET'!AA2195="","",'S.D.PASTE SHEET'!AA2195)</f>
        <v/>
      </c>
      <c s="72" t="str">
        <f>IF('S.D.PASTE SHEET'!AB2195="","",'S.D.PASTE SHEET'!AB2195)</f>
        <v/>
      </c>
      <c s="72" t="str">
        <f>IF('S.D.PASTE SHEET'!AC2195="","",'S.D.PASTE SHEET'!AC2195)</f>
        <v/>
      </c>
      <c s="72" t="str">
        <f>IF('S.D.PASTE SHEET'!AD2195="","",'S.D.PASTE SHEET'!AD2195)</f>
        <v/>
      </c>
      <c s="74"/>
      <c s="70" t="str">
        <f>IF(AK2195="","",IF(AK2195&gt;0,COUNT($AG$2:AG2195),""))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IF(BC2195="","",IF(BC2195&gt;0,COUNT($AY$2:AY2195),""))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6" spans="1:157" ht="15">
      <c r="A2196" s="72" t="str">
        <f>IF('S.D.PASTE SHEET'!A2196="","",'S.D.PASTE SHEET'!A2196)</f>
        <v/>
      </c>
      <c s="72" t="str">
        <f>IF('S.D.PASTE SHEET'!B2196="","",'S.D.PASTE SHEET'!B2196)</f>
        <v/>
      </c>
      <c s="72" t="str">
        <f>IF('S.D.PASTE SHEET'!C2196="","",'S.D.PASTE SHEET'!C2196)</f>
        <v/>
      </c>
      <c s="73" t="str">
        <f>IF('S.D.PASTE SHEET'!D2196="","",'S.D.PASTE SHEET'!D2196)</f>
        <v/>
      </c>
      <c s="72" t="str">
        <f>IF('S.D.PASTE SHEET'!E2196="","",UPPER('S.D.PASTE SHEET'!E2196))</f>
        <v/>
      </c>
      <c s="72" t="str">
        <f>IF('S.D.PASTE SHEET'!F2196="","",'S.D.PASTE SHEET'!F2196)</f>
        <v/>
      </c>
      <c s="72" t="str">
        <f>IF('S.D.PASTE SHEET'!G2196="","",UPPER('S.D.PASTE SHEET'!G2196))</f>
        <v/>
      </c>
      <c s="72" t="str">
        <f>IF('S.D.PASTE SHEET'!H2196="","",UPPER('S.D.PASTE SHEET'!H2196))</f>
        <v/>
      </c>
      <c s="72" t="str">
        <f>IF('S.D.PASTE SHEET'!I2196="","",'S.D.PASTE SHEET'!I2196)</f>
        <v/>
      </c>
      <c s="73" t="str">
        <f>IF('S.D.PASTE SHEET'!J2196="","",'S.D.PASTE SHEET'!J2196)</f>
        <v/>
      </c>
      <c s="72" t="str">
        <f>IF('S.D.PASTE SHEET'!K2196="","",'S.D.PASTE SHEET'!K2196)</f>
        <v/>
      </c>
      <c s="72" t="str">
        <f>IF('S.D.PASTE SHEET'!L2196="","",'S.D.PASTE SHEET'!L2196)</f>
        <v/>
      </c>
      <c s="72" t="str">
        <f>IF('S.D.PASTE SHEET'!M2196="","",'S.D.PASTE SHEET'!M2196)</f>
        <v/>
      </c>
      <c s="72" t="str">
        <f>IF('S.D.PASTE SHEET'!N2196="","",'S.D.PASTE SHEET'!N2196)</f>
        <v/>
      </c>
      <c s="72" t="str">
        <f>IF('S.D.PASTE SHEET'!O2196="","",'S.D.PASTE SHEET'!O2196)</f>
        <v/>
      </c>
      <c s="72" t="str">
        <f>IF('S.D.PASTE SHEET'!P2196="","",'S.D.PASTE SHEET'!P2196)</f>
        <v/>
      </c>
      <c s="72" t="str">
        <f>IF('S.D.PASTE SHEET'!Q2196="","",'S.D.PASTE SHEET'!Q2196)</f>
        <v/>
      </c>
      <c s="72" t="str">
        <f>IF('S.D.PASTE SHEET'!R2196="","",'S.D.PASTE SHEET'!R2196)</f>
        <v/>
      </c>
      <c s="72" t="str">
        <f>IF('S.D.PASTE SHEET'!S2196="","",'S.D.PASTE SHEET'!S2196)</f>
        <v/>
      </c>
      <c s="72" t="str">
        <f>IF('S.D.PASTE SHEET'!T2196="","",'S.D.PASTE SHEET'!T2196)</f>
        <v/>
      </c>
      <c s="72" t="str">
        <f>IF('S.D.PASTE SHEET'!U2196="","",'S.D.PASTE SHEET'!U2196)</f>
        <v/>
      </c>
      <c s="72" t="str">
        <f>IF('S.D.PASTE SHEET'!V2196="","",'S.D.PASTE SHEET'!V2196)</f>
        <v/>
      </c>
      <c s="72" t="str">
        <f>IF('S.D.PASTE SHEET'!W2196="","",'S.D.PASTE SHEET'!W2196)</f>
        <v/>
      </c>
      <c s="72" t="str">
        <f>IF('S.D.PASTE SHEET'!X2196="","",'S.D.PASTE SHEET'!X2196)</f>
        <v/>
      </c>
      <c s="72" t="str">
        <f>IF('S.D.PASTE SHEET'!Y2196="","",'S.D.PASTE SHEET'!Y2196)</f>
        <v/>
      </c>
      <c s="72" t="str">
        <f>IF('S.D.PASTE SHEET'!Z2196="","",'S.D.PASTE SHEET'!Z2196)</f>
        <v/>
      </c>
      <c s="72" t="str">
        <f>IF('S.D.PASTE SHEET'!AA2196="","",'S.D.PASTE SHEET'!AA2196)</f>
        <v/>
      </c>
      <c s="72" t="str">
        <f>IF('S.D.PASTE SHEET'!AB2196="","",'S.D.PASTE SHEET'!AB2196)</f>
        <v/>
      </c>
      <c s="72" t="str">
        <f>IF('S.D.PASTE SHEET'!AC2196="","",'S.D.PASTE SHEET'!AC2196)</f>
        <v/>
      </c>
      <c s="72" t="str">
        <f>IF('S.D.PASTE SHEET'!AD2196="","",'S.D.PASTE SHEET'!AD2196)</f>
        <v/>
      </c>
      <c s="74"/>
      <c s="70" t="str">
        <f>IF(AK2196="","",IF(AK2196&gt;0,COUNT($AG$2:AG2196),""))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IF(BC2196="","",IF(BC2196&gt;0,COUNT($AY$2:AY2196),""))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7" spans="1:157" ht="15">
      <c r="A2197" s="72" t="str">
        <f>IF('S.D.PASTE SHEET'!A2197="","",'S.D.PASTE SHEET'!A2197)</f>
        <v/>
      </c>
      <c s="72" t="str">
        <f>IF('S.D.PASTE SHEET'!B2197="","",'S.D.PASTE SHEET'!B2197)</f>
        <v/>
      </c>
      <c s="72" t="str">
        <f>IF('S.D.PASTE SHEET'!C2197="","",'S.D.PASTE SHEET'!C2197)</f>
        <v/>
      </c>
      <c s="73" t="str">
        <f>IF('S.D.PASTE SHEET'!D2197="","",'S.D.PASTE SHEET'!D2197)</f>
        <v/>
      </c>
      <c s="72" t="str">
        <f>IF('S.D.PASTE SHEET'!E2197="","",UPPER('S.D.PASTE SHEET'!E2197))</f>
        <v/>
      </c>
      <c s="72" t="str">
        <f>IF('S.D.PASTE SHEET'!F2197="","",'S.D.PASTE SHEET'!F2197)</f>
        <v/>
      </c>
      <c s="72" t="str">
        <f>IF('S.D.PASTE SHEET'!G2197="","",UPPER('S.D.PASTE SHEET'!G2197))</f>
        <v/>
      </c>
      <c s="72" t="str">
        <f>IF('S.D.PASTE SHEET'!H2197="","",UPPER('S.D.PASTE SHEET'!H2197))</f>
        <v/>
      </c>
      <c s="72" t="str">
        <f>IF('S.D.PASTE SHEET'!I2197="","",'S.D.PASTE SHEET'!I2197)</f>
        <v/>
      </c>
      <c s="73" t="str">
        <f>IF('S.D.PASTE SHEET'!J2197="","",'S.D.PASTE SHEET'!J2197)</f>
        <v/>
      </c>
      <c s="72" t="str">
        <f>IF('S.D.PASTE SHEET'!K2197="","",'S.D.PASTE SHEET'!K2197)</f>
        <v/>
      </c>
      <c s="72" t="str">
        <f>IF('S.D.PASTE SHEET'!L2197="","",'S.D.PASTE SHEET'!L2197)</f>
        <v/>
      </c>
      <c s="72" t="str">
        <f>IF('S.D.PASTE SHEET'!M2197="","",'S.D.PASTE SHEET'!M2197)</f>
        <v/>
      </c>
      <c s="72" t="str">
        <f>IF('S.D.PASTE SHEET'!N2197="","",'S.D.PASTE SHEET'!N2197)</f>
        <v/>
      </c>
      <c s="72" t="str">
        <f>IF('S.D.PASTE SHEET'!O2197="","",'S.D.PASTE SHEET'!O2197)</f>
        <v/>
      </c>
      <c s="72" t="str">
        <f>IF('S.D.PASTE SHEET'!P2197="","",'S.D.PASTE SHEET'!P2197)</f>
        <v/>
      </c>
      <c s="72" t="str">
        <f>IF('S.D.PASTE SHEET'!Q2197="","",'S.D.PASTE SHEET'!Q2197)</f>
        <v/>
      </c>
      <c s="72" t="str">
        <f>IF('S.D.PASTE SHEET'!R2197="","",'S.D.PASTE SHEET'!R2197)</f>
        <v/>
      </c>
      <c s="72" t="str">
        <f>IF('S.D.PASTE SHEET'!S2197="","",'S.D.PASTE SHEET'!S2197)</f>
        <v/>
      </c>
      <c s="72" t="str">
        <f>IF('S.D.PASTE SHEET'!T2197="","",'S.D.PASTE SHEET'!T2197)</f>
        <v/>
      </c>
      <c s="72" t="str">
        <f>IF('S.D.PASTE SHEET'!U2197="","",'S.D.PASTE SHEET'!U2197)</f>
        <v/>
      </c>
      <c s="72" t="str">
        <f>IF('S.D.PASTE SHEET'!V2197="","",'S.D.PASTE SHEET'!V2197)</f>
        <v/>
      </c>
      <c s="72" t="str">
        <f>IF('S.D.PASTE SHEET'!W2197="","",'S.D.PASTE SHEET'!W2197)</f>
        <v/>
      </c>
      <c s="72" t="str">
        <f>IF('S.D.PASTE SHEET'!X2197="","",'S.D.PASTE SHEET'!X2197)</f>
        <v/>
      </c>
      <c s="72" t="str">
        <f>IF('S.D.PASTE SHEET'!Y2197="","",'S.D.PASTE SHEET'!Y2197)</f>
        <v/>
      </c>
      <c s="72" t="str">
        <f>IF('S.D.PASTE SHEET'!Z2197="","",'S.D.PASTE SHEET'!Z2197)</f>
        <v/>
      </c>
      <c s="72" t="str">
        <f>IF('S.D.PASTE SHEET'!AA2197="","",'S.D.PASTE SHEET'!AA2197)</f>
        <v/>
      </c>
      <c s="72" t="str">
        <f>IF('S.D.PASTE SHEET'!AB2197="","",'S.D.PASTE SHEET'!AB2197)</f>
        <v/>
      </c>
      <c s="72" t="str">
        <f>IF('S.D.PASTE SHEET'!AC2197="","",'S.D.PASTE SHEET'!AC2197)</f>
        <v/>
      </c>
      <c s="72" t="str">
        <f>IF('S.D.PASTE SHEET'!AD2197="","",'S.D.PASTE SHEET'!AD2197)</f>
        <v/>
      </c>
      <c s="74"/>
      <c s="70" t="str">
        <f>IF(AK2197="","",IF(AK2197&gt;0,COUNT($AG$2:AG2197),""))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IF(BC2197="","",IF(BC2197&gt;0,COUNT($AY$2:AY2197),""))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8" spans="1:157" ht="15">
      <c r="A2198" s="72" t="str">
        <f>IF('S.D.PASTE SHEET'!A2198="","",'S.D.PASTE SHEET'!A2198)</f>
        <v/>
      </c>
      <c s="72" t="str">
        <f>IF('S.D.PASTE SHEET'!B2198="","",'S.D.PASTE SHEET'!B2198)</f>
        <v/>
      </c>
      <c s="72" t="str">
        <f>IF('S.D.PASTE SHEET'!C2198="","",'S.D.PASTE SHEET'!C2198)</f>
        <v/>
      </c>
      <c s="73" t="str">
        <f>IF('S.D.PASTE SHEET'!D2198="","",'S.D.PASTE SHEET'!D2198)</f>
        <v/>
      </c>
      <c s="72" t="str">
        <f>IF('S.D.PASTE SHEET'!E2198="","",UPPER('S.D.PASTE SHEET'!E2198))</f>
        <v/>
      </c>
      <c s="72" t="str">
        <f>IF('S.D.PASTE SHEET'!F2198="","",'S.D.PASTE SHEET'!F2198)</f>
        <v/>
      </c>
      <c s="72" t="str">
        <f>IF('S.D.PASTE SHEET'!G2198="","",UPPER('S.D.PASTE SHEET'!G2198))</f>
        <v/>
      </c>
      <c s="72" t="str">
        <f>IF('S.D.PASTE SHEET'!H2198="","",UPPER('S.D.PASTE SHEET'!H2198))</f>
        <v/>
      </c>
      <c s="72" t="str">
        <f>IF('S.D.PASTE SHEET'!I2198="","",'S.D.PASTE SHEET'!I2198)</f>
        <v/>
      </c>
      <c s="73" t="str">
        <f>IF('S.D.PASTE SHEET'!J2198="","",'S.D.PASTE SHEET'!J2198)</f>
        <v/>
      </c>
      <c s="72" t="str">
        <f>IF('S.D.PASTE SHEET'!K2198="","",'S.D.PASTE SHEET'!K2198)</f>
        <v/>
      </c>
      <c s="72" t="str">
        <f>IF('S.D.PASTE SHEET'!L2198="","",'S.D.PASTE SHEET'!L2198)</f>
        <v/>
      </c>
      <c s="72" t="str">
        <f>IF('S.D.PASTE SHEET'!M2198="","",'S.D.PASTE SHEET'!M2198)</f>
        <v/>
      </c>
      <c s="72" t="str">
        <f>IF('S.D.PASTE SHEET'!N2198="","",'S.D.PASTE SHEET'!N2198)</f>
        <v/>
      </c>
      <c s="72" t="str">
        <f>IF('S.D.PASTE SHEET'!O2198="","",'S.D.PASTE SHEET'!O2198)</f>
        <v/>
      </c>
      <c s="72" t="str">
        <f>IF('S.D.PASTE SHEET'!P2198="","",'S.D.PASTE SHEET'!P2198)</f>
        <v/>
      </c>
      <c s="72" t="str">
        <f>IF('S.D.PASTE SHEET'!Q2198="","",'S.D.PASTE SHEET'!Q2198)</f>
        <v/>
      </c>
      <c s="72" t="str">
        <f>IF('S.D.PASTE SHEET'!R2198="","",'S.D.PASTE SHEET'!R2198)</f>
        <v/>
      </c>
      <c s="72" t="str">
        <f>IF('S.D.PASTE SHEET'!S2198="","",'S.D.PASTE SHEET'!S2198)</f>
        <v/>
      </c>
      <c s="72" t="str">
        <f>IF('S.D.PASTE SHEET'!T2198="","",'S.D.PASTE SHEET'!T2198)</f>
        <v/>
      </c>
      <c s="72" t="str">
        <f>IF('S.D.PASTE SHEET'!U2198="","",'S.D.PASTE SHEET'!U2198)</f>
        <v/>
      </c>
      <c s="72" t="str">
        <f>IF('S.D.PASTE SHEET'!V2198="","",'S.D.PASTE SHEET'!V2198)</f>
        <v/>
      </c>
      <c s="72" t="str">
        <f>IF('S.D.PASTE SHEET'!W2198="","",'S.D.PASTE SHEET'!W2198)</f>
        <v/>
      </c>
      <c s="72" t="str">
        <f>IF('S.D.PASTE SHEET'!X2198="","",'S.D.PASTE SHEET'!X2198)</f>
        <v/>
      </c>
      <c s="72" t="str">
        <f>IF('S.D.PASTE SHEET'!Y2198="","",'S.D.PASTE SHEET'!Y2198)</f>
        <v/>
      </c>
      <c s="72" t="str">
        <f>IF('S.D.PASTE SHEET'!Z2198="","",'S.D.PASTE SHEET'!Z2198)</f>
        <v/>
      </c>
      <c s="72" t="str">
        <f>IF('S.D.PASTE SHEET'!AA2198="","",'S.D.PASTE SHEET'!AA2198)</f>
        <v/>
      </c>
      <c s="72" t="str">
        <f>IF('S.D.PASTE SHEET'!AB2198="","",'S.D.PASTE SHEET'!AB2198)</f>
        <v/>
      </c>
      <c s="72" t="str">
        <f>IF('S.D.PASTE SHEET'!AC2198="","",'S.D.PASTE SHEET'!AC2198)</f>
        <v/>
      </c>
      <c s="72" t="str">
        <f>IF('S.D.PASTE SHEET'!AD2198="","",'S.D.PASTE SHEET'!AD2198)</f>
        <v/>
      </c>
      <c s="74"/>
      <c s="70" t="str">
        <f>IF(AK2198="","",IF(AK2198&gt;0,COUNT($AG$2:AG2198),""))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IF(BC2198="","",IF(BC2198&gt;0,COUNT($AY$2:AY2198),""))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199" spans="1:157" ht="15">
      <c r="A2199" s="72" t="str">
        <f>IF('S.D.PASTE SHEET'!A2199="","",'S.D.PASTE SHEET'!A2199)</f>
        <v/>
      </c>
      <c s="72" t="str">
        <f>IF('S.D.PASTE SHEET'!B2199="","",'S.D.PASTE SHEET'!B2199)</f>
        <v/>
      </c>
      <c s="72" t="str">
        <f>IF('S.D.PASTE SHEET'!C2199="","",'S.D.PASTE SHEET'!C2199)</f>
        <v/>
      </c>
      <c s="73" t="str">
        <f>IF('S.D.PASTE SHEET'!D2199="","",'S.D.PASTE SHEET'!D2199)</f>
        <v/>
      </c>
      <c s="72" t="str">
        <f>IF('S.D.PASTE SHEET'!E2199="","",UPPER('S.D.PASTE SHEET'!E2199))</f>
        <v/>
      </c>
      <c s="72" t="str">
        <f>IF('S.D.PASTE SHEET'!F2199="","",'S.D.PASTE SHEET'!F2199)</f>
        <v/>
      </c>
      <c s="72" t="str">
        <f>IF('S.D.PASTE SHEET'!G2199="","",UPPER('S.D.PASTE SHEET'!G2199))</f>
        <v/>
      </c>
      <c s="72" t="str">
        <f>IF('S.D.PASTE SHEET'!H2199="","",UPPER('S.D.PASTE SHEET'!H2199))</f>
        <v/>
      </c>
      <c s="72" t="str">
        <f>IF('S.D.PASTE SHEET'!I2199="","",'S.D.PASTE SHEET'!I2199)</f>
        <v/>
      </c>
      <c s="73" t="str">
        <f>IF('S.D.PASTE SHEET'!J2199="","",'S.D.PASTE SHEET'!J2199)</f>
        <v/>
      </c>
      <c s="72" t="str">
        <f>IF('S.D.PASTE SHEET'!K2199="","",'S.D.PASTE SHEET'!K2199)</f>
        <v/>
      </c>
      <c s="72" t="str">
        <f>IF('S.D.PASTE SHEET'!L2199="","",'S.D.PASTE SHEET'!L2199)</f>
        <v/>
      </c>
      <c s="72" t="str">
        <f>IF('S.D.PASTE SHEET'!M2199="","",'S.D.PASTE SHEET'!M2199)</f>
        <v/>
      </c>
      <c s="72" t="str">
        <f>IF('S.D.PASTE SHEET'!N2199="","",'S.D.PASTE SHEET'!N2199)</f>
        <v/>
      </c>
      <c s="72" t="str">
        <f>IF('S.D.PASTE SHEET'!O2199="","",'S.D.PASTE SHEET'!O2199)</f>
        <v/>
      </c>
      <c s="72" t="str">
        <f>IF('S.D.PASTE SHEET'!P2199="","",'S.D.PASTE SHEET'!P2199)</f>
        <v/>
      </c>
      <c s="72" t="str">
        <f>IF('S.D.PASTE SHEET'!Q2199="","",'S.D.PASTE SHEET'!Q2199)</f>
        <v/>
      </c>
      <c s="72" t="str">
        <f>IF('S.D.PASTE SHEET'!R2199="","",'S.D.PASTE SHEET'!R2199)</f>
        <v/>
      </c>
      <c s="72" t="str">
        <f>IF('S.D.PASTE SHEET'!S2199="","",'S.D.PASTE SHEET'!S2199)</f>
        <v/>
      </c>
      <c s="72" t="str">
        <f>IF('S.D.PASTE SHEET'!T2199="","",'S.D.PASTE SHEET'!T2199)</f>
        <v/>
      </c>
      <c s="72" t="str">
        <f>IF('S.D.PASTE SHEET'!U2199="","",'S.D.PASTE SHEET'!U2199)</f>
        <v/>
      </c>
      <c s="72" t="str">
        <f>IF('S.D.PASTE SHEET'!V2199="","",'S.D.PASTE SHEET'!V2199)</f>
        <v/>
      </c>
      <c s="72" t="str">
        <f>IF('S.D.PASTE SHEET'!W2199="","",'S.D.PASTE SHEET'!W2199)</f>
        <v/>
      </c>
      <c s="72" t="str">
        <f>IF('S.D.PASTE SHEET'!X2199="","",'S.D.PASTE SHEET'!X2199)</f>
        <v/>
      </c>
      <c s="72" t="str">
        <f>IF('S.D.PASTE SHEET'!Y2199="","",'S.D.PASTE SHEET'!Y2199)</f>
        <v/>
      </c>
      <c s="72" t="str">
        <f>IF('S.D.PASTE SHEET'!Z2199="","",'S.D.PASTE SHEET'!Z2199)</f>
        <v/>
      </c>
      <c s="72" t="str">
        <f>IF('S.D.PASTE SHEET'!AA2199="","",'S.D.PASTE SHEET'!AA2199)</f>
        <v/>
      </c>
      <c s="72" t="str">
        <f>IF('S.D.PASTE SHEET'!AB2199="","",'S.D.PASTE SHEET'!AB2199)</f>
        <v/>
      </c>
      <c s="72" t="str">
        <f>IF('S.D.PASTE SHEET'!AC2199="","",'S.D.PASTE SHEET'!AC2199)</f>
        <v/>
      </c>
      <c s="72" t="str">
        <f>IF('S.D.PASTE SHEET'!AD2199="","",'S.D.PASTE SHEET'!AD2199)</f>
        <v/>
      </c>
      <c s="74"/>
      <c s="70" t="str">
        <f>IF(AK2199="","",IF(AK2199&gt;0,COUNT($AG$2:AG2199),""))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IF(BC2199="","",IF(BC2199&gt;0,COUNT($AY$2:AY2199),""))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0" spans="1:157" ht="15">
      <c r="A2200" s="72" t="str">
        <f>IF('S.D.PASTE SHEET'!A2200="","",'S.D.PASTE SHEET'!A2200)</f>
        <v/>
      </c>
      <c s="72" t="str">
        <f>IF('S.D.PASTE SHEET'!B2200="","",'S.D.PASTE SHEET'!B2200)</f>
        <v/>
      </c>
      <c s="72" t="str">
        <f>IF('S.D.PASTE SHEET'!C2200="","",'S.D.PASTE SHEET'!C2200)</f>
        <v/>
      </c>
      <c s="73" t="str">
        <f>IF('S.D.PASTE SHEET'!D2200="","",'S.D.PASTE SHEET'!D2200)</f>
        <v/>
      </c>
      <c s="72" t="str">
        <f>IF('S.D.PASTE SHEET'!E2200="","",UPPER('S.D.PASTE SHEET'!E2200))</f>
        <v/>
      </c>
      <c s="72" t="str">
        <f>IF('S.D.PASTE SHEET'!F2200="","",'S.D.PASTE SHEET'!F2200)</f>
        <v/>
      </c>
      <c s="72" t="str">
        <f>IF('S.D.PASTE SHEET'!G2200="","",UPPER('S.D.PASTE SHEET'!G2200))</f>
        <v/>
      </c>
      <c s="72" t="str">
        <f>IF('S.D.PASTE SHEET'!H2200="","",UPPER('S.D.PASTE SHEET'!H2200))</f>
        <v/>
      </c>
      <c s="72" t="str">
        <f>IF('S.D.PASTE SHEET'!I2200="","",'S.D.PASTE SHEET'!I2200)</f>
        <v/>
      </c>
      <c s="73" t="str">
        <f>IF('S.D.PASTE SHEET'!J2200="","",'S.D.PASTE SHEET'!J2200)</f>
        <v/>
      </c>
      <c s="72" t="str">
        <f>IF('S.D.PASTE SHEET'!K2200="","",'S.D.PASTE SHEET'!K2200)</f>
        <v/>
      </c>
      <c s="72" t="str">
        <f>IF('S.D.PASTE SHEET'!L2200="","",'S.D.PASTE SHEET'!L2200)</f>
        <v/>
      </c>
      <c s="72" t="str">
        <f>IF('S.D.PASTE SHEET'!M2200="","",'S.D.PASTE SHEET'!M2200)</f>
        <v/>
      </c>
      <c s="72" t="str">
        <f>IF('S.D.PASTE SHEET'!N2200="","",'S.D.PASTE SHEET'!N2200)</f>
        <v/>
      </c>
      <c s="72" t="str">
        <f>IF('S.D.PASTE SHEET'!O2200="","",'S.D.PASTE SHEET'!O2200)</f>
        <v/>
      </c>
      <c s="72" t="str">
        <f>IF('S.D.PASTE SHEET'!P2200="","",'S.D.PASTE SHEET'!P2200)</f>
        <v/>
      </c>
      <c s="72" t="str">
        <f>IF('S.D.PASTE SHEET'!Q2200="","",'S.D.PASTE SHEET'!Q2200)</f>
        <v/>
      </c>
      <c s="72" t="str">
        <f>IF('S.D.PASTE SHEET'!R2200="","",'S.D.PASTE SHEET'!R2200)</f>
        <v/>
      </c>
      <c s="72" t="str">
        <f>IF('S.D.PASTE SHEET'!S2200="","",'S.D.PASTE SHEET'!S2200)</f>
        <v/>
      </c>
      <c s="72" t="str">
        <f>IF('S.D.PASTE SHEET'!T2200="","",'S.D.PASTE SHEET'!T2200)</f>
        <v/>
      </c>
      <c s="72" t="str">
        <f>IF('S.D.PASTE SHEET'!U2200="","",'S.D.PASTE SHEET'!U2200)</f>
        <v/>
      </c>
      <c s="72" t="str">
        <f>IF('S.D.PASTE SHEET'!V2200="","",'S.D.PASTE SHEET'!V2200)</f>
        <v/>
      </c>
      <c s="72" t="str">
        <f>IF('S.D.PASTE SHEET'!W2200="","",'S.D.PASTE SHEET'!W2200)</f>
        <v/>
      </c>
      <c s="72" t="str">
        <f>IF('S.D.PASTE SHEET'!X2200="","",'S.D.PASTE SHEET'!X2200)</f>
        <v/>
      </c>
      <c s="72" t="str">
        <f>IF('S.D.PASTE SHEET'!Y2200="","",'S.D.PASTE SHEET'!Y2200)</f>
        <v/>
      </c>
      <c s="72" t="str">
        <f>IF('S.D.PASTE SHEET'!Z2200="","",'S.D.PASTE SHEET'!Z2200)</f>
        <v/>
      </c>
      <c s="72" t="str">
        <f>IF('S.D.PASTE SHEET'!AA2200="","",'S.D.PASTE SHEET'!AA2200)</f>
        <v/>
      </c>
      <c s="72" t="str">
        <f>IF('S.D.PASTE SHEET'!AB2200="","",'S.D.PASTE SHEET'!AB2200)</f>
        <v/>
      </c>
      <c s="72" t="str">
        <f>IF('S.D.PASTE SHEET'!AC2200="","",'S.D.PASTE SHEET'!AC2200)</f>
        <v/>
      </c>
      <c s="72" t="str">
        <f>IF('S.D.PASTE SHEET'!AD2200="","",'S.D.PASTE SHEET'!AD2200)</f>
        <v/>
      </c>
      <c s="74"/>
      <c s="70" t="str">
        <f>IF(AK2200="","",IF(AK2200&gt;0,COUNT($AG$2:AG2200),""))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IF(BC2200="","",IF(BC2200&gt;0,COUNT($AY$2:AY2200),""))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1" spans="1:157" ht="15">
      <c r="A2201" s="72" t="str">
        <f>IF('S.D.PASTE SHEET'!A2201="","",'S.D.PASTE SHEET'!A2201)</f>
        <v/>
      </c>
      <c s="72" t="str">
        <f>IF('S.D.PASTE SHEET'!B2201="","",'S.D.PASTE SHEET'!B2201)</f>
        <v/>
      </c>
      <c s="72" t="str">
        <f>IF('S.D.PASTE SHEET'!C2201="","",'S.D.PASTE SHEET'!C2201)</f>
        <v/>
      </c>
      <c s="73" t="str">
        <f>IF('S.D.PASTE SHEET'!D2201="","",'S.D.PASTE SHEET'!D2201)</f>
        <v/>
      </c>
      <c s="72" t="str">
        <f>IF('S.D.PASTE SHEET'!E2201="","",UPPER('S.D.PASTE SHEET'!E2201))</f>
        <v/>
      </c>
      <c s="72" t="str">
        <f>IF('S.D.PASTE SHEET'!F2201="","",'S.D.PASTE SHEET'!F2201)</f>
        <v/>
      </c>
      <c s="72" t="str">
        <f>IF('S.D.PASTE SHEET'!G2201="","",UPPER('S.D.PASTE SHEET'!G2201))</f>
        <v/>
      </c>
      <c s="72" t="str">
        <f>IF('S.D.PASTE SHEET'!H2201="","",UPPER('S.D.PASTE SHEET'!H2201))</f>
        <v/>
      </c>
      <c s="72" t="str">
        <f>IF('S.D.PASTE SHEET'!I2201="","",'S.D.PASTE SHEET'!I2201)</f>
        <v/>
      </c>
      <c s="73" t="str">
        <f>IF('S.D.PASTE SHEET'!J2201="","",'S.D.PASTE SHEET'!J2201)</f>
        <v/>
      </c>
      <c s="72" t="str">
        <f>IF('S.D.PASTE SHEET'!K2201="","",'S.D.PASTE SHEET'!K2201)</f>
        <v/>
      </c>
      <c s="72" t="str">
        <f>IF('S.D.PASTE SHEET'!L2201="","",'S.D.PASTE SHEET'!L2201)</f>
        <v/>
      </c>
      <c s="72" t="str">
        <f>IF('S.D.PASTE SHEET'!M2201="","",'S.D.PASTE SHEET'!M2201)</f>
        <v/>
      </c>
      <c s="72" t="str">
        <f>IF('S.D.PASTE SHEET'!N2201="","",'S.D.PASTE SHEET'!N2201)</f>
        <v/>
      </c>
      <c s="72" t="str">
        <f>IF('S.D.PASTE SHEET'!O2201="","",'S.D.PASTE SHEET'!O2201)</f>
        <v/>
      </c>
      <c s="72" t="str">
        <f>IF('S.D.PASTE SHEET'!P2201="","",'S.D.PASTE SHEET'!P2201)</f>
        <v/>
      </c>
      <c s="72" t="str">
        <f>IF('S.D.PASTE SHEET'!Q2201="","",'S.D.PASTE SHEET'!Q2201)</f>
        <v/>
      </c>
      <c s="72" t="str">
        <f>IF('S.D.PASTE SHEET'!R2201="","",'S.D.PASTE SHEET'!R2201)</f>
        <v/>
      </c>
      <c s="72" t="str">
        <f>IF('S.D.PASTE SHEET'!S2201="","",'S.D.PASTE SHEET'!S2201)</f>
        <v/>
      </c>
      <c s="72" t="str">
        <f>IF('S.D.PASTE SHEET'!T2201="","",'S.D.PASTE SHEET'!T2201)</f>
        <v/>
      </c>
      <c s="72" t="str">
        <f>IF('S.D.PASTE SHEET'!U2201="","",'S.D.PASTE SHEET'!U2201)</f>
        <v/>
      </c>
      <c s="72" t="str">
        <f>IF('S.D.PASTE SHEET'!V2201="","",'S.D.PASTE SHEET'!V2201)</f>
        <v/>
      </c>
      <c s="72" t="str">
        <f>IF('S.D.PASTE SHEET'!W2201="","",'S.D.PASTE SHEET'!W2201)</f>
        <v/>
      </c>
      <c s="72" t="str">
        <f>IF('S.D.PASTE SHEET'!X2201="","",'S.D.PASTE SHEET'!X2201)</f>
        <v/>
      </c>
      <c s="72" t="str">
        <f>IF('S.D.PASTE SHEET'!Y2201="","",'S.D.PASTE SHEET'!Y2201)</f>
        <v/>
      </c>
      <c s="72" t="str">
        <f>IF('S.D.PASTE SHEET'!Z2201="","",'S.D.PASTE SHEET'!Z2201)</f>
        <v/>
      </c>
      <c s="72" t="str">
        <f>IF('S.D.PASTE SHEET'!AA2201="","",'S.D.PASTE SHEET'!AA2201)</f>
        <v/>
      </c>
      <c s="72" t="str">
        <f>IF('S.D.PASTE SHEET'!AB2201="","",'S.D.PASTE SHEET'!AB2201)</f>
        <v/>
      </c>
      <c s="72" t="str">
        <f>IF('S.D.PASTE SHEET'!AC2201="","",'S.D.PASTE SHEET'!AC2201)</f>
        <v/>
      </c>
      <c s="72" t="str">
        <f>IF('S.D.PASTE SHEET'!AD2201="","",'S.D.PASTE SHEET'!AD2201)</f>
        <v/>
      </c>
      <c s="74"/>
      <c s="70" t="str">
        <f>IF(AK2201="","",IF(AK2201&gt;0,COUNT($AG$2:AG2201),""))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IF(BC2201="","",IF(BC2201&gt;0,COUNT($AY$2:AY2201),""))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2" spans="1:157" ht="15">
      <c r="A2202" s="72" t="str">
        <f>IF('S.D.PASTE SHEET'!A2202="","",'S.D.PASTE SHEET'!A2202)</f>
        <v/>
      </c>
      <c s="72" t="str">
        <f>IF('S.D.PASTE SHEET'!B2202="","",'S.D.PASTE SHEET'!B2202)</f>
        <v/>
      </c>
      <c s="72" t="str">
        <f>IF('S.D.PASTE SHEET'!C2202="","",'S.D.PASTE SHEET'!C2202)</f>
        <v/>
      </c>
      <c s="73" t="str">
        <f>IF('S.D.PASTE SHEET'!D2202="","",'S.D.PASTE SHEET'!D2202)</f>
        <v/>
      </c>
      <c s="72" t="str">
        <f>IF('S.D.PASTE SHEET'!E2202="","",UPPER('S.D.PASTE SHEET'!E2202))</f>
        <v/>
      </c>
      <c s="72" t="str">
        <f>IF('S.D.PASTE SHEET'!F2202="","",'S.D.PASTE SHEET'!F2202)</f>
        <v/>
      </c>
      <c s="72" t="str">
        <f>IF('S.D.PASTE SHEET'!G2202="","",UPPER('S.D.PASTE SHEET'!G2202))</f>
        <v/>
      </c>
      <c s="72" t="str">
        <f>IF('S.D.PASTE SHEET'!H2202="","",UPPER('S.D.PASTE SHEET'!H2202))</f>
        <v/>
      </c>
      <c s="72" t="str">
        <f>IF('S.D.PASTE SHEET'!I2202="","",'S.D.PASTE SHEET'!I2202)</f>
        <v/>
      </c>
      <c s="73" t="str">
        <f>IF('S.D.PASTE SHEET'!J2202="","",'S.D.PASTE SHEET'!J2202)</f>
        <v/>
      </c>
      <c s="72" t="str">
        <f>IF('S.D.PASTE SHEET'!K2202="","",'S.D.PASTE SHEET'!K2202)</f>
        <v/>
      </c>
      <c s="72" t="str">
        <f>IF('S.D.PASTE SHEET'!L2202="","",'S.D.PASTE SHEET'!L2202)</f>
        <v/>
      </c>
      <c s="72" t="str">
        <f>IF('S.D.PASTE SHEET'!M2202="","",'S.D.PASTE SHEET'!M2202)</f>
        <v/>
      </c>
      <c s="72" t="str">
        <f>IF('S.D.PASTE SHEET'!N2202="","",'S.D.PASTE SHEET'!N2202)</f>
        <v/>
      </c>
      <c s="72" t="str">
        <f>IF('S.D.PASTE SHEET'!O2202="","",'S.D.PASTE SHEET'!O2202)</f>
        <v/>
      </c>
      <c s="72" t="str">
        <f>IF('S.D.PASTE SHEET'!P2202="","",'S.D.PASTE SHEET'!P2202)</f>
        <v/>
      </c>
      <c s="72" t="str">
        <f>IF('S.D.PASTE SHEET'!Q2202="","",'S.D.PASTE SHEET'!Q2202)</f>
        <v/>
      </c>
      <c s="72" t="str">
        <f>IF('S.D.PASTE SHEET'!R2202="","",'S.D.PASTE SHEET'!R2202)</f>
        <v/>
      </c>
      <c s="72" t="str">
        <f>IF('S.D.PASTE SHEET'!S2202="","",'S.D.PASTE SHEET'!S2202)</f>
        <v/>
      </c>
      <c s="72" t="str">
        <f>IF('S.D.PASTE SHEET'!T2202="","",'S.D.PASTE SHEET'!T2202)</f>
        <v/>
      </c>
      <c s="72" t="str">
        <f>IF('S.D.PASTE SHEET'!U2202="","",'S.D.PASTE SHEET'!U2202)</f>
        <v/>
      </c>
      <c s="72" t="str">
        <f>IF('S.D.PASTE SHEET'!V2202="","",'S.D.PASTE SHEET'!V2202)</f>
        <v/>
      </c>
      <c s="72" t="str">
        <f>IF('S.D.PASTE SHEET'!W2202="","",'S.D.PASTE SHEET'!W2202)</f>
        <v/>
      </c>
      <c s="72" t="str">
        <f>IF('S.D.PASTE SHEET'!X2202="","",'S.D.PASTE SHEET'!X2202)</f>
        <v/>
      </c>
      <c s="72" t="str">
        <f>IF('S.D.PASTE SHEET'!Y2202="","",'S.D.PASTE SHEET'!Y2202)</f>
        <v/>
      </c>
      <c s="72" t="str">
        <f>IF('S.D.PASTE SHEET'!Z2202="","",'S.D.PASTE SHEET'!Z2202)</f>
        <v/>
      </c>
      <c s="72" t="str">
        <f>IF('S.D.PASTE SHEET'!AA2202="","",'S.D.PASTE SHEET'!AA2202)</f>
        <v/>
      </c>
      <c s="72" t="str">
        <f>IF('S.D.PASTE SHEET'!AB2202="","",'S.D.PASTE SHEET'!AB2202)</f>
        <v/>
      </c>
      <c s="72" t="str">
        <f>IF('S.D.PASTE SHEET'!AC2202="","",'S.D.PASTE SHEET'!AC2202)</f>
        <v/>
      </c>
      <c s="72" t="str">
        <f>IF('S.D.PASTE SHEET'!AD2202="","",'S.D.PASTE SHEET'!AD2202)</f>
        <v/>
      </c>
      <c s="74"/>
      <c s="70" t="str">
        <f>IF(AK2202="","",IF(AK2202&gt;0,COUNT($AG$2:AG2202),""))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IF(BC2202="","",IF(BC2202&gt;0,COUNT($AY$2:AY2202),""))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3" spans="1:157" ht="15">
      <c r="A2203" s="72" t="str">
        <f>IF('S.D.PASTE SHEET'!A2203="","",'S.D.PASTE SHEET'!A2203)</f>
        <v/>
      </c>
      <c s="72" t="str">
        <f>IF('S.D.PASTE SHEET'!B2203="","",'S.D.PASTE SHEET'!B2203)</f>
        <v/>
      </c>
      <c s="72" t="str">
        <f>IF('S.D.PASTE SHEET'!C2203="","",'S.D.PASTE SHEET'!C2203)</f>
        <v/>
      </c>
      <c s="73" t="str">
        <f>IF('S.D.PASTE SHEET'!D2203="","",'S.D.PASTE SHEET'!D2203)</f>
        <v/>
      </c>
      <c s="72" t="str">
        <f>IF('S.D.PASTE SHEET'!E2203="","",UPPER('S.D.PASTE SHEET'!E2203))</f>
        <v/>
      </c>
      <c s="72" t="str">
        <f>IF('S.D.PASTE SHEET'!F2203="","",'S.D.PASTE SHEET'!F2203)</f>
        <v/>
      </c>
      <c s="72" t="str">
        <f>IF('S.D.PASTE SHEET'!G2203="","",UPPER('S.D.PASTE SHEET'!G2203))</f>
        <v/>
      </c>
      <c s="72" t="str">
        <f>IF('S.D.PASTE SHEET'!H2203="","",UPPER('S.D.PASTE SHEET'!H2203))</f>
        <v/>
      </c>
      <c s="72" t="str">
        <f>IF('S.D.PASTE SHEET'!I2203="","",'S.D.PASTE SHEET'!I2203)</f>
        <v/>
      </c>
      <c s="73" t="str">
        <f>IF('S.D.PASTE SHEET'!J2203="","",'S.D.PASTE SHEET'!J2203)</f>
        <v/>
      </c>
      <c s="72" t="str">
        <f>IF('S.D.PASTE SHEET'!K2203="","",'S.D.PASTE SHEET'!K2203)</f>
        <v/>
      </c>
      <c s="72" t="str">
        <f>IF('S.D.PASTE SHEET'!L2203="","",'S.D.PASTE SHEET'!L2203)</f>
        <v/>
      </c>
      <c s="72" t="str">
        <f>IF('S.D.PASTE SHEET'!M2203="","",'S.D.PASTE SHEET'!M2203)</f>
        <v/>
      </c>
      <c s="72" t="str">
        <f>IF('S.D.PASTE SHEET'!N2203="","",'S.D.PASTE SHEET'!N2203)</f>
        <v/>
      </c>
      <c s="72" t="str">
        <f>IF('S.D.PASTE SHEET'!O2203="","",'S.D.PASTE SHEET'!O2203)</f>
        <v/>
      </c>
      <c s="72" t="str">
        <f>IF('S.D.PASTE SHEET'!P2203="","",'S.D.PASTE SHEET'!P2203)</f>
        <v/>
      </c>
      <c s="72" t="str">
        <f>IF('S.D.PASTE SHEET'!Q2203="","",'S.D.PASTE SHEET'!Q2203)</f>
        <v/>
      </c>
      <c s="72" t="str">
        <f>IF('S.D.PASTE SHEET'!R2203="","",'S.D.PASTE SHEET'!R2203)</f>
        <v/>
      </c>
      <c s="72" t="str">
        <f>IF('S.D.PASTE SHEET'!S2203="","",'S.D.PASTE SHEET'!S2203)</f>
        <v/>
      </c>
      <c s="72" t="str">
        <f>IF('S.D.PASTE SHEET'!T2203="","",'S.D.PASTE SHEET'!T2203)</f>
        <v/>
      </c>
      <c s="72" t="str">
        <f>IF('S.D.PASTE SHEET'!U2203="","",'S.D.PASTE SHEET'!U2203)</f>
        <v/>
      </c>
      <c s="72" t="str">
        <f>IF('S.D.PASTE SHEET'!V2203="","",'S.D.PASTE SHEET'!V2203)</f>
        <v/>
      </c>
      <c s="72" t="str">
        <f>IF('S.D.PASTE SHEET'!W2203="","",'S.D.PASTE SHEET'!W2203)</f>
        <v/>
      </c>
      <c s="72" t="str">
        <f>IF('S.D.PASTE SHEET'!X2203="","",'S.D.PASTE SHEET'!X2203)</f>
        <v/>
      </c>
      <c s="72" t="str">
        <f>IF('S.D.PASTE SHEET'!Y2203="","",'S.D.PASTE SHEET'!Y2203)</f>
        <v/>
      </c>
      <c s="72" t="str">
        <f>IF('S.D.PASTE SHEET'!Z2203="","",'S.D.PASTE SHEET'!Z2203)</f>
        <v/>
      </c>
      <c s="72" t="str">
        <f>IF('S.D.PASTE SHEET'!AA2203="","",'S.D.PASTE SHEET'!AA2203)</f>
        <v/>
      </c>
      <c s="72" t="str">
        <f>IF('S.D.PASTE SHEET'!AB2203="","",'S.D.PASTE SHEET'!AB2203)</f>
        <v/>
      </c>
      <c s="72" t="str">
        <f>IF('S.D.PASTE SHEET'!AC2203="","",'S.D.PASTE SHEET'!AC2203)</f>
        <v/>
      </c>
      <c s="72" t="str">
        <f>IF('S.D.PASTE SHEET'!AD2203="","",'S.D.PASTE SHEET'!AD2203)</f>
        <v/>
      </c>
      <c s="74"/>
      <c s="70" t="str">
        <f>IF(AK2203="","",IF(AK2203&gt;0,COUNT($AG$2:AG2203),""))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IF(BC2203="","",IF(BC2203&gt;0,COUNT($AY$2:AY2203),""))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4" spans="1:157" ht="15">
      <c r="A2204" s="72" t="str">
        <f>IF('S.D.PASTE SHEET'!A2204="","",'S.D.PASTE SHEET'!A2204)</f>
        <v/>
      </c>
      <c s="72" t="str">
        <f>IF('S.D.PASTE SHEET'!B2204="","",'S.D.PASTE SHEET'!B2204)</f>
        <v/>
      </c>
      <c s="72" t="str">
        <f>IF('S.D.PASTE SHEET'!C2204="","",'S.D.PASTE SHEET'!C2204)</f>
        <v/>
      </c>
      <c s="73" t="str">
        <f>IF('S.D.PASTE SHEET'!D2204="","",'S.D.PASTE SHEET'!D2204)</f>
        <v/>
      </c>
      <c s="72" t="str">
        <f>IF('S.D.PASTE SHEET'!E2204="","",UPPER('S.D.PASTE SHEET'!E2204))</f>
        <v/>
      </c>
      <c s="72" t="str">
        <f>IF('S.D.PASTE SHEET'!F2204="","",'S.D.PASTE SHEET'!F2204)</f>
        <v/>
      </c>
      <c s="72" t="str">
        <f>IF('S.D.PASTE SHEET'!G2204="","",UPPER('S.D.PASTE SHEET'!G2204))</f>
        <v/>
      </c>
      <c s="72" t="str">
        <f>IF('S.D.PASTE SHEET'!H2204="","",UPPER('S.D.PASTE SHEET'!H2204))</f>
        <v/>
      </c>
      <c s="72" t="str">
        <f>IF('S.D.PASTE SHEET'!I2204="","",'S.D.PASTE SHEET'!I2204)</f>
        <v/>
      </c>
      <c s="73" t="str">
        <f>IF('S.D.PASTE SHEET'!J2204="","",'S.D.PASTE SHEET'!J2204)</f>
        <v/>
      </c>
      <c s="72" t="str">
        <f>IF('S.D.PASTE SHEET'!K2204="","",'S.D.PASTE SHEET'!K2204)</f>
        <v/>
      </c>
      <c s="72" t="str">
        <f>IF('S.D.PASTE SHEET'!L2204="","",'S.D.PASTE SHEET'!L2204)</f>
        <v/>
      </c>
      <c s="72" t="str">
        <f>IF('S.D.PASTE SHEET'!M2204="","",'S.D.PASTE SHEET'!M2204)</f>
        <v/>
      </c>
      <c s="72" t="str">
        <f>IF('S.D.PASTE SHEET'!N2204="","",'S.D.PASTE SHEET'!N2204)</f>
        <v/>
      </c>
      <c s="72" t="str">
        <f>IF('S.D.PASTE SHEET'!O2204="","",'S.D.PASTE SHEET'!O2204)</f>
        <v/>
      </c>
      <c s="72" t="str">
        <f>IF('S.D.PASTE SHEET'!P2204="","",'S.D.PASTE SHEET'!P2204)</f>
        <v/>
      </c>
      <c s="72" t="str">
        <f>IF('S.D.PASTE SHEET'!Q2204="","",'S.D.PASTE SHEET'!Q2204)</f>
        <v/>
      </c>
      <c s="72" t="str">
        <f>IF('S.D.PASTE SHEET'!R2204="","",'S.D.PASTE SHEET'!R2204)</f>
        <v/>
      </c>
      <c s="72" t="str">
        <f>IF('S.D.PASTE SHEET'!S2204="","",'S.D.PASTE SHEET'!S2204)</f>
        <v/>
      </c>
      <c s="72" t="str">
        <f>IF('S.D.PASTE SHEET'!T2204="","",'S.D.PASTE SHEET'!T2204)</f>
        <v/>
      </c>
      <c s="72" t="str">
        <f>IF('S.D.PASTE SHEET'!U2204="","",'S.D.PASTE SHEET'!U2204)</f>
        <v/>
      </c>
      <c s="72" t="str">
        <f>IF('S.D.PASTE SHEET'!V2204="","",'S.D.PASTE SHEET'!V2204)</f>
        <v/>
      </c>
      <c s="72" t="str">
        <f>IF('S.D.PASTE SHEET'!W2204="","",'S.D.PASTE SHEET'!W2204)</f>
        <v/>
      </c>
      <c s="72" t="str">
        <f>IF('S.D.PASTE SHEET'!X2204="","",'S.D.PASTE SHEET'!X2204)</f>
        <v/>
      </c>
      <c s="72" t="str">
        <f>IF('S.D.PASTE SHEET'!Y2204="","",'S.D.PASTE SHEET'!Y2204)</f>
        <v/>
      </c>
      <c s="72" t="str">
        <f>IF('S.D.PASTE SHEET'!Z2204="","",'S.D.PASTE SHEET'!Z2204)</f>
        <v/>
      </c>
      <c s="72" t="str">
        <f>IF('S.D.PASTE SHEET'!AA2204="","",'S.D.PASTE SHEET'!AA2204)</f>
        <v/>
      </c>
      <c s="72" t="str">
        <f>IF('S.D.PASTE SHEET'!AB2204="","",'S.D.PASTE SHEET'!AB2204)</f>
        <v/>
      </c>
      <c s="72" t="str">
        <f>IF('S.D.PASTE SHEET'!AC2204="","",'S.D.PASTE SHEET'!AC2204)</f>
        <v/>
      </c>
      <c s="72" t="str">
        <f>IF('S.D.PASTE SHEET'!AD2204="","",'S.D.PASTE SHEET'!AD2204)</f>
        <v/>
      </c>
      <c s="74"/>
      <c s="70" t="str">
        <f>IF(AK2204="","",IF(AK2204&gt;0,COUNT($AG$2:AG2204),""))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IF(BC2204="","",IF(BC2204&gt;0,COUNT($AY$2:AY2204),""))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5" spans="1:157" ht="15">
      <c r="A2205" s="72" t="str">
        <f>IF('S.D.PASTE SHEET'!A2205="","",'S.D.PASTE SHEET'!A2205)</f>
        <v/>
      </c>
      <c s="72" t="str">
        <f>IF('S.D.PASTE SHEET'!B2205="","",'S.D.PASTE SHEET'!B2205)</f>
        <v/>
      </c>
      <c s="72" t="str">
        <f>IF('S.D.PASTE SHEET'!C2205="","",'S.D.PASTE SHEET'!C2205)</f>
        <v/>
      </c>
      <c s="73" t="str">
        <f>IF('S.D.PASTE SHEET'!D2205="","",'S.D.PASTE SHEET'!D2205)</f>
        <v/>
      </c>
      <c s="72" t="str">
        <f>IF('S.D.PASTE SHEET'!E2205="","",UPPER('S.D.PASTE SHEET'!E2205))</f>
        <v/>
      </c>
      <c s="72" t="str">
        <f>IF('S.D.PASTE SHEET'!F2205="","",'S.D.PASTE SHEET'!F2205)</f>
        <v/>
      </c>
      <c s="72" t="str">
        <f>IF('S.D.PASTE SHEET'!G2205="","",UPPER('S.D.PASTE SHEET'!G2205))</f>
        <v/>
      </c>
      <c s="72" t="str">
        <f>IF('S.D.PASTE SHEET'!H2205="","",UPPER('S.D.PASTE SHEET'!H2205))</f>
        <v/>
      </c>
      <c s="72" t="str">
        <f>IF('S.D.PASTE SHEET'!I2205="","",'S.D.PASTE SHEET'!I2205)</f>
        <v/>
      </c>
      <c s="73" t="str">
        <f>IF('S.D.PASTE SHEET'!J2205="","",'S.D.PASTE SHEET'!J2205)</f>
        <v/>
      </c>
      <c s="72" t="str">
        <f>IF('S.D.PASTE SHEET'!K2205="","",'S.D.PASTE SHEET'!K2205)</f>
        <v/>
      </c>
      <c s="72" t="str">
        <f>IF('S.D.PASTE SHEET'!L2205="","",'S.D.PASTE SHEET'!L2205)</f>
        <v/>
      </c>
      <c s="72" t="str">
        <f>IF('S.D.PASTE SHEET'!M2205="","",'S.D.PASTE SHEET'!M2205)</f>
        <v/>
      </c>
      <c s="72" t="str">
        <f>IF('S.D.PASTE SHEET'!N2205="","",'S.D.PASTE SHEET'!N2205)</f>
        <v/>
      </c>
      <c s="72" t="str">
        <f>IF('S.D.PASTE SHEET'!O2205="","",'S.D.PASTE SHEET'!O2205)</f>
        <v/>
      </c>
      <c s="72" t="str">
        <f>IF('S.D.PASTE SHEET'!P2205="","",'S.D.PASTE SHEET'!P2205)</f>
        <v/>
      </c>
      <c s="72" t="str">
        <f>IF('S.D.PASTE SHEET'!Q2205="","",'S.D.PASTE SHEET'!Q2205)</f>
        <v/>
      </c>
      <c s="72" t="str">
        <f>IF('S.D.PASTE SHEET'!R2205="","",'S.D.PASTE SHEET'!R2205)</f>
        <v/>
      </c>
      <c s="72" t="str">
        <f>IF('S.D.PASTE SHEET'!S2205="","",'S.D.PASTE SHEET'!S2205)</f>
        <v/>
      </c>
      <c s="72" t="str">
        <f>IF('S.D.PASTE SHEET'!T2205="","",'S.D.PASTE SHEET'!T2205)</f>
        <v/>
      </c>
      <c s="72" t="str">
        <f>IF('S.D.PASTE SHEET'!U2205="","",'S.D.PASTE SHEET'!U2205)</f>
        <v/>
      </c>
      <c s="72" t="str">
        <f>IF('S.D.PASTE SHEET'!V2205="","",'S.D.PASTE SHEET'!V2205)</f>
        <v/>
      </c>
      <c s="72" t="str">
        <f>IF('S.D.PASTE SHEET'!W2205="","",'S.D.PASTE SHEET'!W2205)</f>
        <v/>
      </c>
      <c s="72" t="str">
        <f>IF('S.D.PASTE SHEET'!X2205="","",'S.D.PASTE SHEET'!X2205)</f>
        <v/>
      </c>
      <c s="72" t="str">
        <f>IF('S.D.PASTE SHEET'!Y2205="","",'S.D.PASTE SHEET'!Y2205)</f>
        <v/>
      </c>
      <c s="72" t="str">
        <f>IF('S.D.PASTE SHEET'!Z2205="","",'S.D.PASTE SHEET'!Z2205)</f>
        <v/>
      </c>
      <c s="72" t="str">
        <f>IF('S.D.PASTE SHEET'!AA2205="","",'S.D.PASTE SHEET'!AA2205)</f>
        <v/>
      </c>
      <c s="72" t="str">
        <f>IF('S.D.PASTE SHEET'!AB2205="","",'S.D.PASTE SHEET'!AB2205)</f>
        <v/>
      </c>
      <c s="72" t="str">
        <f>IF('S.D.PASTE SHEET'!AC2205="","",'S.D.PASTE SHEET'!AC2205)</f>
        <v/>
      </c>
      <c s="72" t="str">
        <f>IF('S.D.PASTE SHEET'!AD2205="","",'S.D.PASTE SHEET'!AD2205)</f>
        <v/>
      </c>
      <c s="74"/>
      <c s="70" t="str">
        <f>IF(AK2205="","",IF(AK2205&gt;0,COUNT($AG$2:AG2205),""))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IF(BC2205="","",IF(BC2205&gt;0,COUNT($AY$2:AY2205),""))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6" spans="1:157" ht="15">
      <c r="A2206" s="72" t="str">
        <f>IF('S.D.PASTE SHEET'!A2206="","",'S.D.PASTE SHEET'!A2206)</f>
        <v/>
      </c>
      <c s="72" t="str">
        <f>IF('S.D.PASTE SHEET'!B2206="","",'S.D.PASTE SHEET'!B2206)</f>
        <v/>
      </c>
      <c s="72" t="str">
        <f>IF('S.D.PASTE SHEET'!C2206="","",'S.D.PASTE SHEET'!C2206)</f>
        <v/>
      </c>
      <c s="73" t="str">
        <f>IF('S.D.PASTE SHEET'!D2206="","",'S.D.PASTE SHEET'!D2206)</f>
        <v/>
      </c>
      <c s="72" t="str">
        <f>IF('S.D.PASTE SHEET'!E2206="","",UPPER('S.D.PASTE SHEET'!E2206))</f>
        <v/>
      </c>
      <c s="72" t="str">
        <f>IF('S.D.PASTE SHEET'!F2206="","",'S.D.PASTE SHEET'!F2206)</f>
        <v/>
      </c>
      <c s="72" t="str">
        <f>IF('S.D.PASTE SHEET'!G2206="","",UPPER('S.D.PASTE SHEET'!G2206))</f>
        <v/>
      </c>
      <c s="72" t="str">
        <f>IF('S.D.PASTE SHEET'!H2206="","",UPPER('S.D.PASTE SHEET'!H2206))</f>
        <v/>
      </c>
      <c s="72" t="str">
        <f>IF('S.D.PASTE SHEET'!I2206="","",'S.D.PASTE SHEET'!I2206)</f>
        <v/>
      </c>
      <c s="73" t="str">
        <f>IF('S.D.PASTE SHEET'!J2206="","",'S.D.PASTE SHEET'!J2206)</f>
        <v/>
      </c>
      <c s="72" t="str">
        <f>IF('S.D.PASTE SHEET'!K2206="","",'S.D.PASTE SHEET'!K2206)</f>
        <v/>
      </c>
      <c s="72" t="str">
        <f>IF('S.D.PASTE SHEET'!L2206="","",'S.D.PASTE SHEET'!L2206)</f>
        <v/>
      </c>
      <c s="72" t="str">
        <f>IF('S.D.PASTE SHEET'!M2206="","",'S.D.PASTE SHEET'!M2206)</f>
        <v/>
      </c>
      <c s="72" t="str">
        <f>IF('S.D.PASTE SHEET'!N2206="","",'S.D.PASTE SHEET'!N2206)</f>
        <v/>
      </c>
      <c s="72" t="str">
        <f>IF('S.D.PASTE SHEET'!O2206="","",'S.D.PASTE SHEET'!O2206)</f>
        <v/>
      </c>
      <c s="72" t="str">
        <f>IF('S.D.PASTE SHEET'!P2206="","",'S.D.PASTE SHEET'!P2206)</f>
        <v/>
      </c>
      <c s="72" t="str">
        <f>IF('S.D.PASTE SHEET'!Q2206="","",'S.D.PASTE SHEET'!Q2206)</f>
        <v/>
      </c>
      <c s="72" t="str">
        <f>IF('S.D.PASTE SHEET'!R2206="","",'S.D.PASTE SHEET'!R2206)</f>
        <v/>
      </c>
      <c s="72" t="str">
        <f>IF('S.D.PASTE SHEET'!S2206="","",'S.D.PASTE SHEET'!S2206)</f>
        <v/>
      </c>
      <c s="72" t="str">
        <f>IF('S.D.PASTE SHEET'!T2206="","",'S.D.PASTE SHEET'!T2206)</f>
        <v/>
      </c>
      <c s="72" t="str">
        <f>IF('S.D.PASTE SHEET'!U2206="","",'S.D.PASTE SHEET'!U2206)</f>
        <v/>
      </c>
      <c s="72" t="str">
        <f>IF('S.D.PASTE SHEET'!V2206="","",'S.D.PASTE SHEET'!V2206)</f>
        <v/>
      </c>
      <c s="72" t="str">
        <f>IF('S.D.PASTE SHEET'!W2206="","",'S.D.PASTE SHEET'!W2206)</f>
        <v/>
      </c>
      <c s="72" t="str">
        <f>IF('S.D.PASTE SHEET'!X2206="","",'S.D.PASTE SHEET'!X2206)</f>
        <v/>
      </c>
      <c s="72" t="str">
        <f>IF('S.D.PASTE SHEET'!Y2206="","",'S.D.PASTE SHEET'!Y2206)</f>
        <v/>
      </c>
      <c s="72" t="str">
        <f>IF('S.D.PASTE SHEET'!Z2206="","",'S.D.PASTE SHEET'!Z2206)</f>
        <v/>
      </c>
      <c s="72" t="str">
        <f>IF('S.D.PASTE SHEET'!AA2206="","",'S.D.PASTE SHEET'!AA2206)</f>
        <v/>
      </c>
      <c s="72" t="str">
        <f>IF('S.D.PASTE SHEET'!AB2206="","",'S.D.PASTE SHEET'!AB2206)</f>
        <v/>
      </c>
      <c s="72" t="str">
        <f>IF('S.D.PASTE SHEET'!AC2206="","",'S.D.PASTE SHEET'!AC2206)</f>
        <v/>
      </c>
      <c s="72" t="str">
        <f>IF('S.D.PASTE SHEET'!AD2206="","",'S.D.PASTE SHEET'!AD2206)</f>
        <v/>
      </c>
      <c s="74"/>
      <c s="70" t="str">
        <f>IF(AK2206="","",IF(AK2206&gt;0,COUNT($AG$2:AG2206),""))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IF(BC2206="","",IF(BC2206&gt;0,COUNT($AY$2:AY2206),""))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7" spans="1:157" ht="15">
      <c r="A2207" s="72" t="str">
        <f>IF('S.D.PASTE SHEET'!A2207="","",'S.D.PASTE SHEET'!A2207)</f>
        <v/>
      </c>
      <c s="72" t="str">
        <f>IF('S.D.PASTE SHEET'!B2207="","",'S.D.PASTE SHEET'!B2207)</f>
        <v/>
      </c>
      <c s="72" t="str">
        <f>IF('S.D.PASTE SHEET'!C2207="","",'S.D.PASTE SHEET'!C2207)</f>
        <v/>
      </c>
      <c s="73" t="str">
        <f>IF('S.D.PASTE SHEET'!D2207="","",'S.D.PASTE SHEET'!D2207)</f>
        <v/>
      </c>
      <c s="72" t="str">
        <f>IF('S.D.PASTE SHEET'!E2207="","",UPPER('S.D.PASTE SHEET'!E2207))</f>
        <v/>
      </c>
      <c s="72" t="str">
        <f>IF('S.D.PASTE SHEET'!F2207="","",'S.D.PASTE SHEET'!F2207)</f>
        <v/>
      </c>
      <c s="72" t="str">
        <f>IF('S.D.PASTE SHEET'!G2207="","",UPPER('S.D.PASTE SHEET'!G2207))</f>
        <v/>
      </c>
      <c s="72" t="str">
        <f>IF('S.D.PASTE SHEET'!H2207="","",UPPER('S.D.PASTE SHEET'!H2207))</f>
        <v/>
      </c>
      <c s="72" t="str">
        <f>IF('S.D.PASTE SHEET'!I2207="","",'S.D.PASTE SHEET'!I2207)</f>
        <v/>
      </c>
      <c s="73" t="str">
        <f>IF('S.D.PASTE SHEET'!J2207="","",'S.D.PASTE SHEET'!J2207)</f>
        <v/>
      </c>
      <c s="72" t="str">
        <f>IF('S.D.PASTE SHEET'!K2207="","",'S.D.PASTE SHEET'!K2207)</f>
        <v/>
      </c>
      <c s="72" t="str">
        <f>IF('S.D.PASTE SHEET'!L2207="","",'S.D.PASTE SHEET'!L2207)</f>
        <v/>
      </c>
      <c s="72" t="str">
        <f>IF('S.D.PASTE SHEET'!M2207="","",'S.D.PASTE SHEET'!M2207)</f>
        <v/>
      </c>
      <c s="72" t="str">
        <f>IF('S.D.PASTE SHEET'!N2207="","",'S.D.PASTE SHEET'!N2207)</f>
        <v/>
      </c>
      <c s="72" t="str">
        <f>IF('S.D.PASTE SHEET'!O2207="","",'S.D.PASTE SHEET'!O2207)</f>
        <v/>
      </c>
      <c s="72" t="str">
        <f>IF('S.D.PASTE SHEET'!P2207="","",'S.D.PASTE SHEET'!P2207)</f>
        <v/>
      </c>
      <c s="72" t="str">
        <f>IF('S.D.PASTE SHEET'!Q2207="","",'S.D.PASTE SHEET'!Q2207)</f>
        <v/>
      </c>
      <c s="72" t="str">
        <f>IF('S.D.PASTE SHEET'!R2207="","",'S.D.PASTE SHEET'!R2207)</f>
        <v/>
      </c>
      <c s="72" t="str">
        <f>IF('S.D.PASTE SHEET'!S2207="","",'S.D.PASTE SHEET'!S2207)</f>
        <v/>
      </c>
      <c s="72" t="str">
        <f>IF('S.D.PASTE SHEET'!T2207="","",'S.D.PASTE SHEET'!T2207)</f>
        <v/>
      </c>
      <c s="72" t="str">
        <f>IF('S.D.PASTE SHEET'!U2207="","",'S.D.PASTE SHEET'!U2207)</f>
        <v/>
      </c>
      <c s="72" t="str">
        <f>IF('S.D.PASTE SHEET'!V2207="","",'S.D.PASTE SHEET'!V2207)</f>
        <v/>
      </c>
      <c s="72" t="str">
        <f>IF('S.D.PASTE SHEET'!W2207="","",'S.D.PASTE SHEET'!W2207)</f>
        <v/>
      </c>
      <c s="72" t="str">
        <f>IF('S.D.PASTE SHEET'!X2207="","",'S.D.PASTE SHEET'!X2207)</f>
        <v/>
      </c>
      <c s="72" t="str">
        <f>IF('S.D.PASTE SHEET'!Y2207="","",'S.D.PASTE SHEET'!Y2207)</f>
        <v/>
      </c>
      <c s="72" t="str">
        <f>IF('S.D.PASTE SHEET'!Z2207="","",'S.D.PASTE SHEET'!Z2207)</f>
        <v/>
      </c>
      <c s="72" t="str">
        <f>IF('S.D.PASTE SHEET'!AA2207="","",'S.D.PASTE SHEET'!AA2207)</f>
        <v/>
      </c>
      <c s="72" t="str">
        <f>IF('S.D.PASTE SHEET'!AB2207="","",'S.D.PASTE SHEET'!AB2207)</f>
        <v/>
      </c>
      <c s="72" t="str">
        <f>IF('S.D.PASTE SHEET'!AC2207="","",'S.D.PASTE SHEET'!AC2207)</f>
        <v/>
      </c>
      <c s="72" t="str">
        <f>IF('S.D.PASTE SHEET'!AD2207="","",'S.D.PASTE SHEET'!AD2207)</f>
        <v/>
      </c>
      <c s="74"/>
      <c s="70" t="str">
        <f>IF(AK2207="","",IF(AK2207&gt;0,COUNT($AG$2:AG2207),""))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IF(BC2207="","",IF(BC2207&gt;0,COUNT($AY$2:AY2207),""))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8" spans="1:157" ht="15">
      <c r="A2208" s="72" t="str">
        <f>IF('S.D.PASTE SHEET'!A2208="","",'S.D.PASTE SHEET'!A2208)</f>
        <v/>
      </c>
      <c s="72" t="str">
        <f>IF('S.D.PASTE SHEET'!B2208="","",'S.D.PASTE SHEET'!B2208)</f>
        <v/>
      </c>
      <c s="72" t="str">
        <f>IF('S.D.PASTE SHEET'!C2208="","",'S.D.PASTE SHEET'!C2208)</f>
        <v/>
      </c>
      <c s="73" t="str">
        <f>IF('S.D.PASTE SHEET'!D2208="","",'S.D.PASTE SHEET'!D2208)</f>
        <v/>
      </c>
      <c s="72" t="str">
        <f>IF('S.D.PASTE SHEET'!E2208="","",UPPER('S.D.PASTE SHEET'!E2208))</f>
        <v/>
      </c>
      <c s="72" t="str">
        <f>IF('S.D.PASTE SHEET'!F2208="","",'S.D.PASTE SHEET'!F2208)</f>
        <v/>
      </c>
      <c s="72" t="str">
        <f>IF('S.D.PASTE SHEET'!G2208="","",UPPER('S.D.PASTE SHEET'!G2208))</f>
        <v/>
      </c>
      <c s="72" t="str">
        <f>IF('S.D.PASTE SHEET'!H2208="","",UPPER('S.D.PASTE SHEET'!H2208))</f>
        <v/>
      </c>
      <c s="72" t="str">
        <f>IF('S.D.PASTE SHEET'!I2208="","",'S.D.PASTE SHEET'!I2208)</f>
        <v/>
      </c>
      <c s="73" t="str">
        <f>IF('S.D.PASTE SHEET'!J2208="","",'S.D.PASTE SHEET'!J2208)</f>
        <v/>
      </c>
      <c s="72" t="str">
        <f>IF('S.D.PASTE SHEET'!K2208="","",'S.D.PASTE SHEET'!K2208)</f>
        <v/>
      </c>
      <c s="72" t="str">
        <f>IF('S.D.PASTE SHEET'!L2208="","",'S.D.PASTE SHEET'!L2208)</f>
        <v/>
      </c>
      <c s="72" t="str">
        <f>IF('S.D.PASTE SHEET'!M2208="","",'S.D.PASTE SHEET'!M2208)</f>
        <v/>
      </c>
      <c s="72" t="str">
        <f>IF('S.D.PASTE SHEET'!N2208="","",'S.D.PASTE SHEET'!N2208)</f>
        <v/>
      </c>
      <c s="72" t="str">
        <f>IF('S.D.PASTE SHEET'!O2208="","",'S.D.PASTE SHEET'!O2208)</f>
        <v/>
      </c>
      <c s="72" t="str">
        <f>IF('S.D.PASTE SHEET'!P2208="","",'S.D.PASTE SHEET'!P2208)</f>
        <v/>
      </c>
      <c s="72" t="str">
        <f>IF('S.D.PASTE SHEET'!Q2208="","",'S.D.PASTE SHEET'!Q2208)</f>
        <v/>
      </c>
      <c s="72" t="str">
        <f>IF('S.D.PASTE SHEET'!R2208="","",'S.D.PASTE SHEET'!R2208)</f>
        <v/>
      </c>
      <c s="72" t="str">
        <f>IF('S.D.PASTE SHEET'!S2208="","",'S.D.PASTE SHEET'!S2208)</f>
        <v/>
      </c>
      <c s="72" t="str">
        <f>IF('S.D.PASTE SHEET'!T2208="","",'S.D.PASTE SHEET'!T2208)</f>
        <v/>
      </c>
      <c s="72" t="str">
        <f>IF('S.D.PASTE SHEET'!U2208="","",'S.D.PASTE SHEET'!U2208)</f>
        <v/>
      </c>
      <c s="72" t="str">
        <f>IF('S.D.PASTE SHEET'!V2208="","",'S.D.PASTE SHEET'!V2208)</f>
        <v/>
      </c>
      <c s="72" t="str">
        <f>IF('S.D.PASTE SHEET'!W2208="","",'S.D.PASTE SHEET'!W2208)</f>
        <v/>
      </c>
      <c s="72" t="str">
        <f>IF('S.D.PASTE SHEET'!X2208="","",'S.D.PASTE SHEET'!X2208)</f>
        <v/>
      </c>
      <c s="72" t="str">
        <f>IF('S.D.PASTE SHEET'!Y2208="","",'S.D.PASTE SHEET'!Y2208)</f>
        <v/>
      </c>
      <c s="72" t="str">
        <f>IF('S.D.PASTE SHEET'!Z2208="","",'S.D.PASTE SHEET'!Z2208)</f>
        <v/>
      </c>
      <c s="72" t="str">
        <f>IF('S.D.PASTE SHEET'!AA2208="","",'S.D.PASTE SHEET'!AA2208)</f>
        <v/>
      </c>
      <c s="72" t="str">
        <f>IF('S.D.PASTE SHEET'!AB2208="","",'S.D.PASTE SHEET'!AB2208)</f>
        <v/>
      </c>
      <c s="72" t="str">
        <f>IF('S.D.PASTE SHEET'!AC2208="","",'S.D.PASTE SHEET'!AC2208)</f>
        <v/>
      </c>
      <c s="72" t="str">
        <f>IF('S.D.PASTE SHEET'!AD2208="","",'S.D.PASTE SHEET'!AD2208)</f>
        <v/>
      </c>
      <c s="74"/>
      <c s="70" t="str">
        <f>IF(AK2208="","",IF(AK2208&gt;0,COUNT($AG$2:AG2208),""))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IF(BC2208="","",IF(BC2208&gt;0,COUNT($AY$2:AY2208),""))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09" spans="1:157" ht="15">
      <c r="A2209" s="72" t="str">
        <f>IF('S.D.PASTE SHEET'!A2209="","",'S.D.PASTE SHEET'!A2209)</f>
        <v/>
      </c>
      <c s="72" t="str">
        <f>IF('S.D.PASTE SHEET'!B2209="","",'S.D.PASTE SHEET'!B2209)</f>
        <v/>
      </c>
      <c s="72" t="str">
        <f>IF('S.D.PASTE SHEET'!C2209="","",'S.D.PASTE SHEET'!C2209)</f>
        <v/>
      </c>
      <c s="73" t="str">
        <f>IF('S.D.PASTE SHEET'!D2209="","",'S.D.PASTE SHEET'!D2209)</f>
        <v/>
      </c>
      <c s="72" t="str">
        <f>IF('S.D.PASTE SHEET'!E2209="","",UPPER('S.D.PASTE SHEET'!E2209))</f>
        <v/>
      </c>
      <c s="72" t="str">
        <f>IF('S.D.PASTE SHEET'!F2209="","",'S.D.PASTE SHEET'!F2209)</f>
        <v/>
      </c>
      <c s="72" t="str">
        <f>IF('S.D.PASTE SHEET'!G2209="","",UPPER('S.D.PASTE SHEET'!G2209))</f>
        <v/>
      </c>
      <c s="72" t="str">
        <f>IF('S.D.PASTE SHEET'!H2209="","",UPPER('S.D.PASTE SHEET'!H2209))</f>
        <v/>
      </c>
      <c s="72" t="str">
        <f>IF('S.D.PASTE SHEET'!I2209="","",'S.D.PASTE SHEET'!I2209)</f>
        <v/>
      </c>
      <c s="73" t="str">
        <f>IF('S.D.PASTE SHEET'!J2209="","",'S.D.PASTE SHEET'!J2209)</f>
        <v/>
      </c>
      <c s="72" t="str">
        <f>IF('S.D.PASTE SHEET'!K2209="","",'S.D.PASTE SHEET'!K2209)</f>
        <v/>
      </c>
      <c s="72" t="str">
        <f>IF('S.D.PASTE SHEET'!L2209="","",'S.D.PASTE SHEET'!L2209)</f>
        <v/>
      </c>
      <c s="72" t="str">
        <f>IF('S.D.PASTE SHEET'!M2209="","",'S.D.PASTE SHEET'!M2209)</f>
        <v/>
      </c>
      <c s="72" t="str">
        <f>IF('S.D.PASTE SHEET'!N2209="","",'S.D.PASTE SHEET'!N2209)</f>
        <v/>
      </c>
      <c s="72" t="str">
        <f>IF('S.D.PASTE SHEET'!O2209="","",'S.D.PASTE SHEET'!O2209)</f>
        <v/>
      </c>
      <c s="72" t="str">
        <f>IF('S.D.PASTE SHEET'!P2209="","",'S.D.PASTE SHEET'!P2209)</f>
        <v/>
      </c>
      <c s="72" t="str">
        <f>IF('S.D.PASTE SHEET'!Q2209="","",'S.D.PASTE SHEET'!Q2209)</f>
        <v/>
      </c>
      <c s="72" t="str">
        <f>IF('S.D.PASTE SHEET'!R2209="","",'S.D.PASTE SHEET'!R2209)</f>
        <v/>
      </c>
      <c s="72" t="str">
        <f>IF('S.D.PASTE SHEET'!S2209="","",'S.D.PASTE SHEET'!S2209)</f>
        <v/>
      </c>
      <c s="72" t="str">
        <f>IF('S.D.PASTE SHEET'!T2209="","",'S.D.PASTE SHEET'!T2209)</f>
        <v/>
      </c>
      <c s="72" t="str">
        <f>IF('S.D.PASTE SHEET'!U2209="","",'S.D.PASTE SHEET'!U2209)</f>
        <v/>
      </c>
      <c s="72" t="str">
        <f>IF('S.D.PASTE SHEET'!V2209="","",'S.D.PASTE SHEET'!V2209)</f>
        <v/>
      </c>
      <c s="72" t="str">
        <f>IF('S.D.PASTE SHEET'!W2209="","",'S.D.PASTE SHEET'!W2209)</f>
        <v/>
      </c>
      <c s="72" t="str">
        <f>IF('S.D.PASTE SHEET'!X2209="","",'S.D.PASTE SHEET'!X2209)</f>
        <v/>
      </c>
      <c s="72" t="str">
        <f>IF('S.D.PASTE SHEET'!Y2209="","",'S.D.PASTE SHEET'!Y2209)</f>
        <v/>
      </c>
      <c s="72" t="str">
        <f>IF('S.D.PASTE SHEET'!Z2209="","",'S.D.PASTE SHEET'!Z2209)</f>
        <v/>
      </c>
      <c s="72" t="str">
        <f>IF('S.D.PASTE SHEET'!AA2209="","",'S.D.PASTE SHEET'!AA2209)</f>
        <v/>
      </c>
      <c s="72" t="str">
        <f>IF('S.D.PASTE SHEET'!AB2209="","",'S.D.PASTE SHEET'!AB2209)</f>
        <v/>
      </c>
      <c s="72" t="str">
        <f>IF('S.D.PASTE SHEET'!AC2209="","",'S.D.PASTE SHEET'!AC2209)</f>
        <v/>
      </c>
      <c s="72" t="str">
        <f>IF('S.D.PASTE SHEET'!AD2209="","",'S.D.PASTE SHEET'!AD2209)</f>
        <v/>
      </c>
      <c s="74"/>
      <c s="70" t="str">
        <f>IF(AK2209="","",IF(AK2209&gt;0,COUNT($AG$2:AG2209),""))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IF(BC2209="","",IF(BC2209&gt;0,COUNT($AY$2:AY2209),""))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0" spans="1:157" ht="15">
      <c r="A2210" s="72" t="str">
        <f>IF('S.D.PASTE SHEET'!A2210="","",'S.D.PASTE SHEET'!A2210)</f>
        <v/>
      </c>
      <c s="72" t="str">
        <f>IF('S.D.PASTE SHEET'!B2210="","",'S.D.PASTE SHEET'!B2210)</f>
        <v/>
      </c>
      <c s="72" t="str">
        <f>IF('S.D.PASTE SHEET'!C2210="","",'S.D.PASTE SHEET'!C2210)</f>
        <v/>
      </c>
      <c s="73" t="str">
        <f>IF('S.D.PASTE SHEET'!D2210="","",'S.D.PASTE SHEET'!D2210)</f>
        <v/>
      </c>
      <c s="72" t="str">
        <f>IF('S.D.PASTE SHEET'!E2210="","",UPPER('S.D.PASTE SHEET'!E2210))</f>
        <v/>
      </c>
      <c s="72" t="str">
        <f>IF('S.D.PASTE SHEET'!F2210="","",'S.D.PASTE SHEET'!F2210)</f>
        <v/>
      </c>
      <c s="72" t="str">
        <f>IF('S.D.PASTE SHEET'!G2210="","",UPPER('S.D.PASTE SHEET'!G2210))</f>
        <v/>
      </c>
      <c s="72" t="str">
        <f>IF('S.D.PASTE SHEET'!H2210="","",UPPER('S.D.PASTE SHEET'!H2210))</f>
        <v/>
      </c>
      <c s="72" t="str">
        <f>IF('S.D.PASTE SHEET'!I2210="","",'S.D.PASTE SHEET'!I2210)</f>
        <v/>
      </c>
      <c s="73" t="str">
        <f>IF('S.D.PASTE SHEET'!J2210="","",'S.D.PASTE SHEET'!J2210)</f>
        <v/>
      </c>
      <c s="72" t="str">
        <f>IF('S.D.PASTE SHEET'!K2210="","",'S.D.PASTE SHEET'!K2210)</f>
        <v/>
      </c>
      <c s="72" t="str">
        <f>IF('S.D.PASTE SHEET'!L2210="","",'S.D.PASTE SHEET'!L2210)</f>
        <v/>
      </c>
      <c s="72" t="str">
        <f>IF('S.D.PASTE SHEET'!M2210="","",'S.D.PASTE SHEET'!M2210)</f>
        <v/>
      </c>
      <c s="72" t="str">
        <f>IF('S.D.PASTE SHEET'!N2210="","",'S.D.PASTE SHEET'!N2210)</f>
        <v/>
      </c>
      <c s="72" t="str">
        <f>IF('S.D.PASTE SHEET'!O2210="","",'S.D.PASTE SHEET'!O2210)</f>
        <v/>
      </c>
      <c s="72" t="str">
        <f>IF('S.D.PASTE SHEET'!P2210="","",'S.D.PASTE SHEET'!P2210)</f>
        <v/>
      </c>
      <c s="72" t="str">
        <f>IF('S.D.PASTE SHEET'!Q2210="","",'S.D.PASTE SHEET'!Q2210)</f>
        <v/>
      </c>
      <c s="72" t="str">
        <f>IF('S.D.PASTE SHEET'!R2210="","",'S.D.PASTE SHEET'!R2210)</f>
        <v/>
      </c>
      <c s="72" t="str">
        <f>IF('S.D.PASTE SHEET'!S2210="","",'S.D.PASTE SHEET'!S2210)</f>
        <v/>
      </c>
      <c s="72" t="str">
        <f>IF('S.D.PASTE SHEET'!T2210="","",'S.D.PASTE SHEET'!T2210)</f>
        <v/>
      </c>
      <c s="72" t="str">
        <f>IF('S.D.PASTE SHEET'!U2210="","",'S.D.PASTE SHEET'!U2210)</f>
        <v/>
      </c>
      <c s="72" t="str">
        <f>IF('S.D.PASTE SHEET'!V2210="","",'S.D.PASTE SHEET'!V2210)</f>
        <v/>
      </c>
      <c s="72" t="str">
        <f>IF('S.D.PASTE SHEET'!W2210="","",'S.D.PASTE SHEET'!W2210)</f>
        <v/>
      </c>
      <c s="72" t="str">
        <f>IF('S.D.PASTE SHEET'!X2210="","",'S.D.PASTE SHEET'!X2210)</f>
        <v/>
      </c>
      <c s="72" t="str">
        <f>IF('S.D.PASTE SHEET'!Y2210="","",'S.D.PASTE SHEET'!Y2210)</f>
        <v/>
      </c>
      <c s="72" t="str">
        <f>IF('S.D.PASTE SHEET'!Z2210="","",'S.D.PASTE SHEET'!Z2210)</f>
        <v/>
      </c>
      <c s="72" t="str">
        <f>IF('S.D.PASTE SHEET'!AA2210="","",'S.D.PASTE SHEET'!AA2210)</f>
        <v/>
      </c>
      <c s="72" t="str">
        <f>IF('S.D.PASTE SHEET'!AB2210="","",'S.D.PASTE SHEET'!AB2210)</f>
        <v/>
      </c>
      <c s="72" t="str">
        <f>IF('S.D.PASTE SHEET'!AC2210="","",'S.D.PASTE SHEET'!AC2210)</f>
        <v/>
      </c>
      <c s="72" t="str">
        <f>IF('S.D.PASTE SHEET'!AD2210="","",'S.D.PASTE SHEET'!AD2210)</f>
        <v/>
      </c>
      <c s="74"/>
      <c s="70" t="str">
        <f>IF(AK2210="","",IF(AK2210&gt;0,COUNT($AG$2:AG2210),""))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IF(BC2210="","",IF(BC2210&gt;0,COUNT($AY$2:AY2210),""))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1" spans="1:157" ht="15">
      <c r="A2211" s="72" t="str">
        <f>IF('S.D.PASTE SHEET'!A2211="","",'S.D.PASTE SHEET'!A2211)</f>
        <v/>
      </c>
      <c s="72" t="str">
        <f>IF('S.D.PASTE SHEET'!B2211="","",'S.D.PASTE SHEET'!B2211)</f>
        <v/>
      </c>
      <c s="72" t="str">
        <f>IF('S.D.PASTE SHEET'!C2211="","",'S.D.PASTE SHEET'!C2211)</f>
        <v/>
      </c>
      <c s="73" t="str">
        <f>IF('S.D.PASTE SHEET'!D2211="","",'S.D.PASTE SHEET'!D2211)</f>
        <v/>
      </c>
      <c s="72" t="str">
        <f>IF('S.D.PASTE SHEET'!E2211="","",UPPER('S.D.PASTE SHEET'!E2211))</f>
        <v/>
      </c>
      <c s="72" t="str">
        <f>IF('S.D.PASTE SHEET'!F2211="","",'S.D.PASTE SHEET'!F2211)</f>
        <v/>
      </c>
      <c s="72" t="str">
        <f>IF('S.D.PASTE SHEET'!G2211="","",UPPER('S.D.PASTE SHEET'!G2211))</f>
        <v/>
      </c>
      <c s="72" t="str">
        <f>IF('S.D.PASTE SHEET'!H2211="","",UPPER('S.D.PASTE SHEET'!H2211))</f>
        <v/>
      </c>
      <c s="72" t="str">
        <f>IF('S.D.PASTE SHEET'!I2211="","",'S.D.PASTE SHEET'!I2211)</f>
        <v/>
      </c>
      <c s="73" t="str">
        <f>IF('S.D.PASTE SHEET'!J2211="","",'S.D.PASTE SHEET'!J2211)</f>
        <v/>
      </c>
      <c s="72" t="str">
        <f>IF('S.D.PASTE SHEET'!K2211="","",'S.D.PASTE SHEET'!K2211)</f>
        <v/>
      </c>
      <c s="72" t="str">
        <f>IF('S.D.PASTE SHEET'!L2211="","",'S.D.PASTE SHEET'!L2211)</f>
        <v/>
      </c>
      <c s="72" t="str">
        <f>IF('S.D.PASTE SHEET'!M2211="","",'S.D.PASTE SHEET'!M2211)</f>
        <v/>
      </c>
      <c s="72" t="str">
        <f>IF('S.D.PASTE SHEET'!N2211="","",'S.D.PASTE SHEET'!N2211)</f>
        <v/>
      </c>
      <c s="72" t="str">
        <f>IF('S.D.PASTE SHEET'!O2211="","",'S.D.PASTE SHEET'!O2211)</f>
        <v/>
      </c>
      <c s="72" t="str">
        <f>IF('S.D.PASTE SHEET'!P2211="","",'S.D.PASTE SHEET'!P2211)</f>
        <v/>
      </c>
      <c s="72" t="str">
        <f>IF('S.D.PASTE SHEET'!Q2211="","",'S.D.PASTE SHEET'!Q2211)</f>
        <v/>
      </c>
      <c s="72" t="str">
        <f>IF('S.D.PASTE SHEET'!R2211="","",'S.D.PASTE SHEET'!R2211)</f>
        <v/>
      </c>
      <c s="72" t="str">
        <f>IF('S.D.PASTE SHEET'!S2211="","",'S.D.PASTE SHEET'!S2211)</f>
        <v/>
      </c>
      <c s="72" t="str">
        <f>IF('S.D.PASTE SHEET'!T2211="","",'S.D.PASTE SHEET'!T2211)</f>
        <v/>
      </c>
      <c s="72" t="str">
        <f>IF('S.D.PASTE SHEET'!U2211="","",'S.D.PASTE SHEET'!U2211)</f>
        <v/>
      </c>
      <c s="72" t="str">
        <f>IF('S.D.PASTE SHEET'!V2211="","",'S.D.PASTE SHEET'!V2211)</f>
        <v/>
      </c>
      <c s="72" t="str">
        <f>IF('S.D.PASTE SHEET'!W2211="","",'S.D.PASTE SHEET'!W2211)</f>
        <v/>
      </c>
      <c s="72" t="str">
        <f>IF('S.D.PASTE SHEET'!X2211="","",'S.D.PASTE SHEET'!X2211)</f>
        <v/>
      </c>
      <c s="72" t="str">
        <f>IF('S.D.PASTE SHEET'!Y2211="","",'S.D.PASTE SHEET'!Y2211)</f>
        <v/>
      </c>
      <c s="72" t="str">
        <f>IF('S.D.PASTE SHEET'!Z2211="","",'S.D.PASTE SHEET'!Z2211)</f>
        <v/>
      </c>
      <c s="72" t="str">
        <f>IF('S.D.PASTE SHEET'!AA2211="","",'S.D.PASTE SHEET'!AA2211)</f>
        <v/>
      </c>
      <c s="72" t="str">
        <f>IF('S.D.PASTE SHEET'!AB2211="","",'S.D.PASTE SHEET'!AB2211)</f>
        <v/>
      </c>
      <c s="72" t="str">
        <f>IF('S.D.PASTE SHEET'!AC2211="","",'S.D.PASTE SHEET'!AC2211)</f>
        <v/>
      </c>
      <c s="72" t="str">
        <f>IF('S.D.PASTE SHEET'!AD2211="","",'S.D.PASTE SHEET'!AD2211)</f>
        <v/>
      </c>
      <c s="74"/>
      <c s="70" t="str">
        <f>IF(AK2211="","",IF(AK2211&gt;0,COUNT($AG$2:AG2211),""))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IF(BC2211="","",IF(BC2211&gt;0,COUNT($AY$2:AY2211),""))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2" spans="1:157" ht="15">
      <c r="A2212" s="72" t="str">
        <f>IF('S.D.PASTE SHEET'!A2212="","",'S.D.PASTE SHEET'!A2212)</f>
        <v/>
      </c>
      <c s="72" t="str">
        <f>IF('S.D.PASTE SHEET'!B2212="","",'S.D.PASTE SHEET'!B2212)</f>
        <v/>
      </c>
      <c s="72" t="str">
        <f>IF('S.D.PASTE SHEET'!C2212="","",'S.D.PASTE SHEET'!C2212)</f>
        <v/>
      </c>
      <c s="73" t="str">
        <f>IF('S.D.PASTE SHEET'!D2212="","",'S.D.PASTE SHEET'!D2212)</f>
        <v/>
      </c>
      <c s="72" t="str">
        <f>IF('S.D.PASTE SHEET'!E2212="","",UPPER('S.D.PASTE SHEET'!E2212))</f>
        <v/>
      </c>
      <c s="72" t="str">
        <f>IF('S.D.PASTE SHEET'!F2212="","",'S.D.PASTE SHEET'!F2212)</f>
        <v/>
      </c>
      <c s="72" t="str">
        <f>IF('S.D.PASTE SHEET'!G2212="","",UPPER('S.D.PASTE SHEET'!G2212))</f>
        <v/>
      </c>
      <c s="72" t="str">
        <f>IF('S.D.PASTE SHEET'!H2212="","",UPPER('S.D.PASTE SHEET'!H2212))</f>
        <v/>
      </c>
      <c s="72" t="str">
        <f>IF('S.D.PASTE SHEET'!I2212="","",'S.D.PASTE SHEET'!I2212)</f>
        <v/>
      </c>
      <c s="73" t="str">
        <f>IF('S.D.PASTE SHEET'!J2212="","",'S.D.PASTE SHEET'!J2212)</f>
        <v/>
      </c>
      <c s="72" t="str">
        <f>IF('S.D.PASTE SHEET'!K2212="","",'S.D.PASTE SHEET'!K2212)</f>
        <v/>
      </c>
      <c s="72" t="str">
        <f>IF('S.D.PASTE SHEET'!L2212="","",'S.D.PASTE SHEET'!L2212)</f>
        <v/>
      </c>
      <c s="72" t="str">
        <f>IF('S.D.PASTE SHEET'!M2212="","",'S.D.PASTE SHEET'!M2212)</f>
        <v/>
      </c>
      <c s="72" t="str">
        <f>IF('S.D.PASTE SHEET'!N2212="","",'S.D.PASTE SHEET'!N2212)</f>
        <v/>
      </c>
      <c s="72" t="str">
        <f>IF('S.D.PASTE SHEET'!O2212="","",'S.D.PASTE SHEET'!O2212)</f>
        <v/>
      </c>
      <c s="72" t="str">
        <f>IF('S.D.PASTE SHEET'!P2212="","",'S.D.PASTE SHEET'!P2212)</f>
        <v/>
      </c>
      <c s="72" t="str">
        <f>IF('S.D.PASTE SHEET'!Q2212="","",'S.D.PASTE SHEET'!Q2212)</f>
        <v/>
      </c>
      <c s="72" t="str">
        <f>IF('S.D.PASTE SHEET'!R2212="","",'S.D.PASTE SHEET'!R2212)</f>
        <v/>
      </c>
      <c s="72" t="str">
        <f>IF('S.D.PASTE SHEET'!S2212="","",'S.D.PASTE SHEET'!S2212)</f>
        <v/>
      </c>
      <c s="72" t="str">
        <f>IF('S.D.PASTE SHEET'!T2212="","",'S.D.PASTE SHEET'!T2212)</f>
        <v/>
      </c>
      <c s="72" t="str">
        <f>IF('S.D.PASTE SHEET'!U2212="","",'S.D.PASTE SHEET'!U2212)</f>
        <v/>
      </c>
      <c s="72" t="str">
        <f>IF('S.D.PASTE SHEET'!V2212="","",'S.D.PASTE SHEET'!V2212)</f>
        <v/>
      </c>
      <c s="72" t="str">
        <f>IF('S.D.PASTE SHEET'!W2212="","",'S.D.PASTE SHEET'!W2212)</f>
        <v/>
      </c>
      <c s="72" t="str">
        <f>IF('S.D.PASTE SHEET'!X2212="","",'S.D.PASTE SHEET'!X2212)</f>
        <v/>
      </c>
      <c s="72" t="str">
        <f>IF('S.D.PASTE SHEET'!Y2212="","",'S.D.PASTE SHEET'!Y2212)</f>
        <v/>
      </c>
      <c s="72" t="str">
        <f>IF('S.D.PASTE SHEET'!Z2212="","",'S.D.PASTE SHEET'!Z2212)</f>
        <v/>
      </c>
      <c s="72" t="str">
        <f>IF('S.D.PASTE SHEET'!AA2212="","",'S.D.PASTE SHEET'!AA2212)</f>
        <v/>
      </c>
      <c s="72" t="str">
        <f>IF('S.D.PASTE SHEET'!AB2212="","",'S.D.PASTE SHEET'!AB2212)</f>
        <v/>
      </c>
      <c s="72" t="str">
        <f>IF('S.D.PASTE SHEET'!AC2212="","",'S.D.PASTE SHEET'!AC2212)</f>
        <v/>
      </c>
      <c s="72" t="str">
        <f>IF('S.D.PASTE SHEET'!AD2212="","",'S.D.PASTE SHEET'!AD2212)</f>
        <v/>
      </c>
      <c s="74"/>
      <c s="70" t="str">
        <f>IF(AK2212="","",IF(AK2212&gt;0,COUNT($AG$2:AG2212),""))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IF(BC2212="","",IF(BC2212&gt;0,COUNT($AY$2:AY2212),""))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3" spans="1:157" ht="15">
      <c r="A2213" s="72" t="str">
        <f>IF('S.D.PASTE SHEET'!A2213="","",'S.D.PASTE SHEET'!A2213)</f>
        <v/>
      </c>
      <c s="72" t="str">
        <f>IF('S.D.PASTE SHEET'!B2213="","",'S.D.PASTE SHEET'!B2213)</f>
        <v/>
      </c>
      <c s="72" t="str">
        <f>IF('S.D.PASTE SHEET'!C2213="","",'S.D.PASTE SHEET'!C2213)</f>
        <v/>
      </c>
      <c s="73" t="str">
        <f>IF('S.D.PASTE SHEET'!D2213="","",'S.D.PASTE SHEET'!D2213)</f>
        <v/>
      </c>
      <c s="72" t="str">
        <f>IF('S.D.PASTE SHEET'!E2213="","",UPPER('S.D.PASTE SHEET'!E2213))</f>
        <v/>
      </c>
      <c s="72" t="str">
        <f>IF('S.D.PASTE SHEET'!F2213="","",'S.D.PASTE SHEET'!F2213)</f>
        <v/>
      </c>
      <c s="72" t="str">
        <f>IF('S.D.PASTE SHEET'!G2213="","",UPPER('S.D.PASTE SHEET'!G2213))</f>
        <v/>
      </c>
      <c s="72" t="str">
        <f>IF('S.D.PASTE SHEET'!H2213="","",UPPER('S.D.PASTE SHEET'!H2213))</f>
        <v/>
      </c>
      <c s="72" t="str">
        <f>IF('S.D.PASTE SHEET'!I2213="","",'S.D.PASTE SHEET'!I2213)</f>
        <v/>
      </c>
      <c s="73" t="str">
        <f>IF('S.D.PASTE SHEET'!J2213="","",'S.D.PASTE SHEET'!J2213)</f>
        <v/>
      </c>
      <c s="72" t="str">
        <f>IF('S.D.PASTE SHEET'!K2213="","",'S.D.PASTE SHEET'!K2213)</f>
        <v/>
      </c>
      <c s="72" t="str">
        <f>IF('S.D.PASTE SHEET'!L2213="","",'S.D.PASTE SHEET'!L2213)</f>
        <v/>
      </c>
      <c s="72" t="str">
        <f>IF('S.D.PASTE SHEET'!M2213="","",'S.D.PASTE SHEET'!M2213)</f>
        <v/>
      </c>
      <c s="72" t="str">
        <f>IF('S.D.PASTE SHEET'!N2213="","",'S.D.PASTE SHEET'!N2213)</f>
        <v/>
      </c>
      <c s="72" t="str">
        <f>IF('S.D.PASTE SHEET'!O2213="","",'S.D.PASTE SHEET'!O2213)</f>
        <v/>
      </c>
      <c s="72" t="str">
        <f>IF('S.D.PASTE SHEET'!P2213="","",'S.D.PASTE SHEET'!P2213)</f>
        <v/>
      </c>
      <c s="72" t="str">
        <f>IF('S.D.PASTE SHEET'!Q2213="","",'S.D.PASTE SHEET'!Q2213)</f>
        <v/>
      </c>
      <c s="72" t="str">
        <f>IF('S.D.PASTE SHEET'!R2213="","",'S.D.PASTE SHEET'!R2213)</f>
        <v/>
      </c>
      <c s="72" t="str">
        <f>IF('S.D.PASTE SHEET'!S2213="","",'S.D.PASTE SHEET'!S2213)</f>
        <v/>
      </c>
      <c s="72" t="str">
        <f>IF('S.D.PASTE SHEET'!T2213="","",'S.D.PASTE SHEET'!T2213)</f>
        <v/>
      </c>
      <c s="72" t="str">
        <f>IF('S.D.PASTE SHEET'!U2213="","",'S.D.PASTE SHEET'!U2213)</f>
        <v/>
      </c>
      <c s="72" t="str">
        <f>IF('S.D.PASTE SHEET'!V2213="","",'S.D.PASTE SHEET'!V2213)</f>
        <v/>
      </c>
      <c s="72" t="str">
        <f>IF('S.D.PASTE SHEET'!W2213="","",'S.D.PASTE SHEET'!W2213)</f>
        <v/>
      </c>
      <c s="72" t="str">
        <f>IF('S.D.PASTE SHEET'!X2213="","",'S.D.PASTE SHEET'!X2213)</f>
        <v/>
      </c>
      <c s="72" t="str">
        <f>IF('S.D.PASTE SHEET'!Y2213="","",'S.D.PASTE SHEET'!Y2213)</f>
        <v/>
      </c>
      <c s="72" t="str">
        <f>IF('S.D.PASTE SHEET'!Z2213="","",'S.D.PASTE SHEET'!Z2213)</f>
        <v/>
      </c>
      <c s="72" t="str">
        <f>IF('S.D.PASTE SHEET'!AA2213="","",'S.D.PASTE SHEET'!AA2213)</f>
        <v/>
      </c>
      <c s="72" t="str">
        <f>IF('S.D.PASTE SHEET'!AB2213="","",'S.D.PASTE SHEET'!AB2213)</f>
        <v/>
      </c>
      <c s="72" t="str">
        <f>IF('S.D.PASTE SHEET'!AC2213="","",'S.D.PASTE SHEET'!AC2213)</f>
        <v/>
      </c>
      <c s="72" t="str">
        <f>IF('S.D.PASTE SHEET'!AD2213="","",'S.D.PASTE SHEET'!AD2213)</f>
        <v/>
      </c>
      <c s="74"/>
      <c s="70" t="str">
        <f>IF(AK2213="","",IF(AK2213&gt;0,COUNT($AG$2:AG2213),""))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IF(BC2213="","",IF(BC2213&gt;0,COUNT($AY$2:AY2213),""))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4" spans="1:157" ht="15">
      <c r="A2214" s="72" t="str">
        <f>IF('S.D.PASTE SHEET'!A2214="","",'S.D.PASTE SHEET'!A2214)</f>
        <v/>
      </c>
      <c s="72" t="str">
        <f>IF('S.D.PASTE SHEET'!B2214="","",'S.D.PASTE SHEET'!B2214)</f>
        <v/>
      </c>
      <c s="72" t="str">
        <f>IF('S.D.PASTE SHEET'!C2214="","",'S.D.PASTE SHEET'!C2214)</f>
        <v/>
      </c>
      <c s="73" t="str">
        <f>IF('S.D.PASTE SHEET'!D2214="","",'S.D.PASTE SHEET'!D2214)</f>
        <v/>
      </c>
      <c s="72" t="str">
        <f>IF('S.D.PASTE SHEET'!E2214="","",UPPER('S.D.PASTE SHEET'!E2214))</f>
        <v/>
      </c>
      <c s="72" t="str">
        <f>IF('S.D.PASTE SHEET'!F2214="","",'S.D.PASTE SHEET'!F2214)</f>
        <v/>
      </c>
      <c s="72" t="str">
        <f>IF('S.D.PASTE SHEET'!G2214="","",UPPER('S.D.PASTE SHEET'!G2214))</f>
        <v/>
      </c>
      <c s="72" t="str">
        <f>IF('S.D.PASTE SHEET'!H2214="","",UPPER('S.D.PASTE SHEET'!H2214))</f>
        <v/>
      </c>
      <c s="72" t="str">
        <f>IF('S.D.PASTE SHEET'!I2214="","",'S.D.PASTE SHEET'!I2214)</f>
        <v/>
      </c>
      <c s="73" t="str">
        <f>IF('S.D.PASTE SHEET'!J2214="","",'S.D.PASTE SHEET'!J2214)</f>
        <v/>
      </c>
      <c s="72" t="str">
        <f>IF('S.D.PASTE SHEET'!K2214="","",'S.D.PASTE SHEET'!K2214)</f>
        <v/>
      </c>
      <c s="72" t="str">
        <f>IF('S.D.PASTE SHEET'!L2214="","",'S.D.PASTE SHEET'!L2214)</f>
        <v/>
      </c>
      <c s="72" t="str">
        <f>IF('S.D.PASTE SHEET'!M2214="","",'S.D.PASTE SHEET'!M2214)</f>
        <v/>
      </c>
      <c s="72" t="str">
        <f>IF('S.D.PASTE SHEET'!N2214="","",'S.D.PASTE SHEET'!N2214)</f>
        <v/>
      </c>
      <c s="72" t="str">
        <f>IF('S.D.PASTE SHEET'!O2214="","",'S.D.PASTE SHEET'!O2214)</f>
        <v/>
      </c>
      <c s="72" t="str">
        <f>IF('S.D.PASTE SHEET'!P2214="","",'S.D.PASTE SHEET'!P2214)</f>
        <v/>
      </c>
      <c s="72" t="str">
        <f>IF('S.D.PASTE SHEET'!Q2214="","",'S.D.PASTE SHEET'!Q2214)</f>
        <v/>
      </c>
      <c s="72" t="str">
        <f>IF('S.D.PASTE SHEET'!R2214="","",'S.D.PASTE SHEET'!R2214)</f>
        <v/>
      </c>
      <c s="72" t="str">
        <f>IF('S.D.PASTE SHEET'!S2214="","",'S.D.PASTE SHEET'!S2214)</f>
        <v/>
      </c>
      <c s="72" t="str">
        <f>IF('S.D.PASTE SHEET'!T2214="","",'S.D.PASTE SHEET'!T2214)</f>
        <v/>
      </c>
      <c s="72" t="str">
        <f>IF('S.D.PASTE SHEET'!U2214="","",'S.D.PASTE SHEET'!U2214)</f>
        <v/>
      </c>
      <c s="72" t="str">
        <f>IF('S.D.PASTE SHEET'!V2214="","",'S.D.PASTE SHEET'!V2214)</f>
        <v/>
      </c>
      <c s="72" t="str">
        <f>IF('S.D.PASTE SHEET'!W2214="","",'S.D.PASTE SHEET'!W2214)</f>
        <v/>
      </c>
      <c s="72" t="str">
        <f>IF('S.D.PASTE SHEET'!X2214="","",'S.D.PASTE SHEET'!X2214)</f>
        <v/>
      </c>
      <c s="72" t="str">
        <f>IF('S.D.PASTE SHEET'!Y2214="","",'S.D.PASTE SHEET'!Y2214)</f>
        <v/>
      </c>
      <c s="72" t="str">
        <f>IF('S.D.PASTE SHEET'!Z2214="","",'S.D.PASTE SHEET'!Z2214)</f>
        <v/>
      </c>
      <c s="72" t="str">
        <f>IF('S.D.PASTE SHEET'!AA2214="","",'S.D.PASTE SHEET'!AA2214)</f>
        <v/>
      </c>
      <c s="72" t="str">
        <f>IF('S.D.PASTE SHEET'!AB2214="","",'S.D.PASTE SHEET'!AB2214)</f>
        <v/>
      </c>
      <c s="72" t="str">
        <f>IF('S.D.PASTE SHEET'!AC2214="","",'S.D.PASTE SHEET'!AC2214)</f>
        <v/>
      </c>
      <c s="72" t="str">
        <f>IF('S.D.PASTE SHEET'!AD2214="","",'S.D.PASTE SHEET'!AD2214)</f>
        <v/>
      </c>
      <c s="74"/>
      <c s="70" t="str">
        <f>IF(AK2214="","",IF(AK2214&gt;0,COUNT($AG$2:AG2214),""))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IF(BC2214="","",IF(BC2214&gt;0,COUNT($AY$2:AY2214),""))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5" spans="1:157" ht="15">
      <c r="A2215" s="72" t="str">
        <f>IF('S.D.PASTE SHEET'!A2215="","",'S.D.PASTE SHEET'!A2215)</f>
        <v/>
      </c>
      <c s="72" t="str">
        <f>IF('S.D.PASTE SHEET'!B2215="","",'S.D.PASTE SHEET'!B2215)</f>
        <v/>
      </c>
      <c s="72" t="str">
        <f>IF('S.D.PASTE SHEET'!C2215="","",'S.D.PASTE SHEET'!C2215)</f>
        <v/>
      </c>
      <c s="73" t="str">
        <f>IF('S.D.PASTE SHEET'!D2215="","",'S.D.PASTE SHEET'!D2215)</f>
        <v/>
      </c>
      <c s="72" t="str">
        <f>IF('S.D.PASTE SHEET'!E2215="","",UPPER('S.D.PASTE SHEET'!E2215))</f>
        <v/>
      </c>
      <c s="72" t="str">
        <f>IF('S.D.PASTE SHEET'!F2215="","",'S.D.PASTE SHEET'!F2215)</f>
        <v/>
      </c>
      <c s="72" t="str">
        <f>IF('S.D.PASTE SHEET'!G2215="","",UPPER('S.D.PASTE SHEET'!G2215))</f>
        <v/>
      </c>
      <c s="72" t="str">
        <f>IF('S.D.PASTE SHEET'!H2215="","",UPPER('S.D.PASTE SHEET'!H2215))</f>
        <v/>
      </c>
      <c s="72" t="str">
        <f>IF('S.D.PASTE SHEET'!I2215="","",'S.D.PASTE SHEET'!I2215)</f>
        <v/>
      </c>
      <c s="73" t="str">
        <f>IF('S.D.PASTE SHEET'!J2215="","",'S.D.PASTE SHEET'!J2215)</f>
        <v/>
      </c>
      <c s="72" t="str">
        <f>IF('S.D.PASTE SHEET'!K2215="","",'S.D.PASTE SHEET'!K2215)</f>
        <v/>
      </c>
      <c s="72" t="str">
        <f>IF('S.D.PASTE SHEET'!L2215="","",'S.D.PASTE SHEET'!L2215)</f>
        <v/>
      </c>
      <c s="72" t="str">
        <f>IF('S.D.PASTE SHEET'!M2215="","",'S.D.PASTE SHEET'!M2215)</f>
        <v/>
      </c>
      <c s="72" t="str">
        <f>IF('S.D.PASTE SHEET'!N2215="","",'S.D.PASTE SHEET'!N2215)</f>
        <v/>
      </c>
      <c s="72" t="str">
        <f>IF('S.D.PASTE SHEET'!O2215="","",'S.D.PASTE SHEET'!O2215)</f>
        <v/>
      </c>
      <c s="72" t="str">
        <f>IF('S.D.PASTE SHEET'!P2215="","",'S.D.PASTE SHEET'!P2215)</f>
        <v/>
      </c>
      <c s="72" t="str">
        <f>IF('S.D.PASTE SHEET'!Q2215="","",'S.D.PASTE SHEET'!Q2215)</f>
        <v/>
      </c>
      <c s="72" t="str">
        <f>IF('S.D.PASTE SHEET'!R2215="","",'S.D.PASTE SHEET'!R2215)</f>
        <v/>
      </c>
      <c s="72" t="str">
        <f>IF('S.D.PASTE SHEET'!S2215="","",'S.D.PASTE SHEET'!S2215)</f>
        <v/>
      </c>
      <c s="72" t="str">
        <f>IF('S.D.PASTE SHEET'!T2215="","",'S.D.PASTE SHEET'!T2215)</f>
        <v/>
      </c>
      <c s="72" t="str">
        <f>IF('S.D.PASTE SHEET'!U2215="","",'S.D.PASTE SHEET'!U2215)</f>
        <v/>
      </c>
      <c s="72" t="str">
        <f>IF('S.D.PASTE SHEET'!V2215="","",'S.D.PASTE SHEET'!V2215)</f>
        <v/>
      </c>
      <c s="72" t="str">
        <f>IF('S.D.PASTE SHEET'!W2215="","",'S.D.PASTE SHEET'!W2215)</f>
        <v/>
      </c>
      <c s="72" t="str">
        <f>IF('S.D.PASTE SHEET'!X2215="","",'S.D.PASTE SHEET'!X2215)</f>
        <v/>
      </c>
      <c s="72" t="str">
        <f>IF('S.D.PASTE SHEET'!Y2215="","",'S.D.PASTE SHEET'!Y2215)</f>
        <v/>
      </c>
      <c s="72" t="str">
        <f>IF('S.D.PASTE SHEET'!Z2215="","",'S.D.PASTE SHEET'!Z2215)</f>
        <v/>
      </c>
      <c s="72" t="str">
        <f>IF('S.D.PASTE SHEET'!AA2215="","",'S.D.PASTE SHEET'!AA2215)</f>
        <v/>
      </c>
      <c s="72" t="str">
        <f>IF('S.D.PASTE SHEET'!AB2215="","",'S.D.PASTE SHEET'!AB2215)</f>
        <v/>
      </c>
      <c s="72" t="str">
        <f>IF('S.D.PASTE SHEET'!AC2215="","",'S.D.PASTE SHEET'!AC2215)</f>
        <v/>
      </c>
      <c s="72" t="str">
        <f>IF('S.D.PASTE SHEET'!AD2215="","",'S.D.PASTE SHEET'!AD2215)</f>
        <v/>
      </c>
      <c s="74"/>
      <c s="70" t="str">
        <f>IF(AK2215="","",IF(AK2215&gt;0,COUNT($AG$2:AG2215),""))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IF(BC2215="","",IF(BC2215&gt;0,COUNT($AY$2:AY2215),""))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6" spans="1:157" ht="15">
      <c r="A2216" s="72" t="str">
        <f>IF('S.D.PASTE SHEET'!A2216="","",'S.D.PASTE SHEET'!A2216)</f>
        <v/>
      </c>
      <c s="72" t="str">
        <f>IF('S.D.PASTE SHEET'!B2216="","",'S.D.PASTE SHEET'!B2216)</f>
        <v/>
      </c>
      <c s="72" t="str">
        <f>IF('S.D.PASTE SHEET'!C2216="","",'S.D.PASTE SHEET'!C2216)</f>
        <v/>
      </c>
      <c s="73" t="str">
        <f>IF('S.D.PASTE SHEET'!D2216="","",'S.D.PASTE SHEET'!D2216)</f>
        <v/>
      </c>
      <c s="72" t="str">
        <f>IF('S.D.PASTE SHEET'!E2216="","",UPPER('S.D.PASTE SHEET'!E2216))</f>
        <v/>
      </c>
      <c s="72" t="str">
        <f>IF('S.D.PASTE SHEET'!F2216="","",'S.D.PASTE SHEET'!F2216)</f>
        <v/>
      </c>
      <c s="72" t="str">
        <f>IF('S.D.PASTE SHEET'!G2216="","",UPPER('S.D.PASTE SHEET'!G2216))</f>
        <v/>
      </c>
      <c s="72" t="str">
        <f>IF('S.D.PASTE SHEET'!H2216="","",UPPER('S.D.PASTE SHEET'!H2216))</f>
        <v/>
      </c>
      <c s="72" t="str">
        <f>IF('S.D.PASTE SHEET'!I2216="","",'S.D.PASTE SHEET'!I2216)</f>
        <v/>
      </c>
      <c s="73" t="str">
        <f>IF('S.D.PASTE SHEET'!J2216="","",'S.D.PASTE SHEET'!J2216)</f>
        <v/>
      </c>
      <c s="72" t="str">
        <f>IF('S.D.PASTE SHEET'!K2216="","",'S.D.PASTE SHEET'!K2216)</f>
        <v/>
      </c>
      <c s="72" t="str">
        <f>IF('S.D.PASTE SHEET'!L2216="","",'S.D.PASTE SHEET'!L2216)</f>
        <v/>
      </c>
      <c s="72" t="str">
        <f>IF('S.D.PASTE SHEET'!M2216="","",'S.D.PASTE SHEET'!M2216)</f>
        <v/>
      </c>
      <c s="72" t="str">
        <f>IF('S.D.PASTE SHEET'!N2216="","",'S.D.PASTE SHEET'!N2216)</f>
        <v/>
      </c>
      <c s="72" t="str">
        <f>IF('S.D.PASTE SHEET'!O2216="","",'S.D.PASTE SHEET'!O2216)</f>
        <v/>
      </c>
      <c s="72" t="str">
        <f>IF('S.D.PASTE SHEET'!P2216="","",'S.D.PASTE SHEET'!P2216)</f>
        <v/>
      </c>
      <c s="72" t="str">
        <f>IF('S.D.PASTE SHEET'!Q2216="","",'S.D.PASTE SHEET'!Q2216)</f>
        <v/>
      </c>
      <c s="72" t="str">
        <f>IF('S.D.PASTE SHEET'!R2216="","",'S.D.PASTE SHEET'!R2216)</f>
        <v/>
      </c>
      <c s="72" t="str">
        <f>IF('S.D.PASTE SHEET'!S2216="","",'S.D.PASTE SHEET'!S2216)</f>
        <v/>
      </c>
      <c s="72" t="str">
        <f>IF('S.D.PASTE SHEET'!T2216="","",'S.D.PASTE SHEET'!T2216)</f>
        <v/>
      </c>
      <c s="72" t="str">
        <f>IF('S.D.PASTE SHEET'!U2216="","",'S.D.PASTE SHEET'!U2216)</f>
        <v/>
      </c>
      <c s="72" t="str">
        <f>IF('S.D.PASTE SHEET'!V2216="","",'S.D.PASTE SHEET'!V2216)</f>
        <v/>
      </c>
      <c s="72" t="str">
        <f>IF('S.D.PASTE SHEET'!W2216="","",'S.D.PASTE SHEET'!W2216)</f>
        <v/>
      </c>
      <c s="72" t="str">
        <f>IF('S.D.PASTE SHEET'!X2216="","",'S.D.PASTE SHEET'!X2216)</f>
        <v/>
      </c>
      <c s="72" t="str">
        <f>IF('S.D.PASTE SHEET'!Y2216="","",'S.D.PASTE SHEET'!Y2216)</f>
        <v/>
      </c>
      <c s="72" t="str">
        <f>IF('S.D.PASTE SHEET'!Z2216="","",'S.D.PASTE SHEET'!Z2216)</f>
        <v/>
      </c>
      <c s="72" t="str">
        <f>IF('S.D.PASTE SHEET'!AA2216="","",'S.D.PASTE SHEET'!AA2216)</f>
        <v/>
      </c>
      <c s="72" t="str">
        <f>IF('S.D.PASTE SHEET'!AB2216="","",'S.D.PASTE SHEET'!AB2216)</f>
        <v/>
      </c>
      <c s="72" t="str">
        <f>IF('S.D.PASTE SHEET'!AC2216="","",'S.D.PASTE SHEET'!AC2216)</f>
        <v/>
      </c>
      <c s="72" t="str">
        <f>IF('S.D.PASTE SHEET'!AD2216="","",'S.D.PASTE SHEET'!AD2216)</f>
        <v/>
      </c>
      <c s="74"/>
      <c s="70" t="str">
        <f>IF(AK2216="","",IF(AK2216&gt;0,COUNT($AG$2:AG2216),""))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IF(BC2216="","",IF(BC2216&gt;0,COUNT($AY$2:AY2216),""))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7" spans="1:157" ht="15">
      <c r="A2217" s="72" t="str">
        <f>IF('S.D.PASTE SHEET'!A2217="","",'S.D.PASTE SHEET'!A2217)</f>
        <v/>
      </c>
      <c s="72" t="str">
        <f>IF('S.D.PASTE SHEET'!B2217="","",'S.D.PASTE SHEET'!B2217)</f>
        <v/>
      </c>
      <c s="72" t="str">
        <f>IF('S.D.PASTE SHEET'!C2217="","",'S.D.PASTE SHEET'!C2217)</f>
        <v/>
      </c>
      <c s="73" t="str">
        <f>IF('S.D.PASTE SHEET'!D2217="","",'S.D.PASTE SHEET'!D2217)</f>
        <v/>
      </c>
      <c s="72" t="str">
        <f>IF('S.D.PASTE SHEET'!E2217="","",UPPER('S.D.PASTE SHEET'!E2217))</f>
        <v/>
      </c>
      <c s="72" t="str">
        <f>IF('S.D.PASTE SHEET'!F2217="","",'S.D.PASTE SHEET'!F2217)</f>
        <v/>
      </c>
      <c s="72" t="str">
        <f>IF('S.D.PASTE SHEET'!G2217="","",UPPER('S.D.PASTE SHEET'!G2217))</f>
        <v/>
      </c>
      <c s="72" t="str">
        <f>IF('S.D.PASTE SHEET'!H2217="","",UPPER('S.D.PASTE SHEET'!H2217))</f>
        <v/>
      </c>
      <c s="72" t="str">
        <f>IF('S.D.PASTE SHEET'!I2217="","",'S.D.PASTE SHEET'!I2217)</f>
        <v/>
      </c>
      <c s="73" t="str">
        <f>IF('S.D.PASTE SHEET'!J2217="","",'S.D.PASTE SHEET'!J2217)</f>
        <v/>
      </c>
      <c s="72" t="str">
        <f>IF('S.D.PASTE SHEET'!K2217="","",'S.D.PASTE SHEET'!K2217)</f>
        <v/>
      </c>
      <c s="72" t="str">
        <f>IF('S.D.PASTE SHEET'!L2217="","",'S.D.PASTE SHEET'!L2217)</f>
        <v/>
      </c>
      <c s="72" t="str">
        <f>IF('S.D.PASTE SHEET'!M2217="","",'S.D.PASTE SHEET'!M2217)</f>
        <v/>
      </c>
      <c s="72" t="str">
        <f>IF('S.D.PASTE SHEET'!N2217="","",'S.D.PASTE SHEET'!N2217)</f>
        <v/>
      </c>
      <c s="72" t="str">
        <f>IF('S.D.PASTE SHEET'!O2217="","",'S.D.PASTE SHEET'!O2217)</f>
        <v/>
      </c>
      <c s="72" t="str">
        <f>IF('S.D.PASTE SHEET'!P2217="","",'S.D.PASTE SHEET'!P2217)</f>
        <v/>
      </c>
      <c s="72" t="str">
        <f>IF('S.D.PASTE SHEET'!Q2217="","",'S.D.PASTE SHEET'!Q2217)</f>
        <v/>
      </c>
      <c s="72" t="str">
        <f>IF('S.D.PASTE SHEET'!R2217="","",'S.D.PASTE SHEET'!R2217)</f>
        <v/>
      </c>
      <c s="72" t="str">
        <f>IF('S.D.PASTE SHEET'!S2217="","",'S.D.PASTE SHEET'!S2217)</f>
        <v/>
      </c>
      <c s="72" t="str">
        <f>IF('S.D.PASTE SHEET'!T2217="","",'S.D.PASTE SHEET'!T2217)</f>
        <v/>
      </c>
      <c s="72" t="str">
        <f>IF('S.D.PASTE SHEET'!U2217="","",'S.D.PASTE SHEET'!U2217)</f>
        <v/>
      </c>
      <c s="72" t="str">
        <f>IF('S.D.PASTE SHEET'!V2217="","",'S.D.PASTE SHEET'!V2217)</f>
        <v/>
      </c>
      <c s="72" t="str">
        <f>IF('S.D.PASTE SHEET'!W2217="","",'S.D.PASTE SHEET'!W2217)</f>
        <v/>
      </c>
      <c s="72" t="str">
        <f>IF('S.D.PASTE SHEET'!X2217="","",'S.D.PASTE SHEET'!X2217)</f>
        <v/>
      </c>
      <c s="72" t="str">
        <f>IF('S.D.PASTE SHEET'!Y2217="","",'S.D.PASTE SHEET'!Y2217)</f>
        <v/>
      </c>
      <c s="72" t="str">
        <f>IF('S.D.PASTE SHEET'!Z2217="","",'S.D.PASTE SHEET'!Z2217)</f>
        <v/>
      </c>
      <c s="72" t="str">
        <f>IF('S.D.PASTE SHEET'!AA2217="","",'S.D.PASTE SHEET'!AA2217)</f>
        <v/>
      </c>
      <c s="72" t="str">
        <f>IF('S.D.PASTE SHEET'!AB2217="","",'S.D.PASTE SHEET'!AB2217)</f>
        <v/>
      </c>
      <c s="72" t="str">
        <f>IF('S.D.PASTE SHEET'!AC2217="","",'S.D.PASTE SHEET'!AC2217)</f>
        <v/>
      </c>
      <c s="72" t="str">
        <f>IF('S.D.PASTE SHEET'!AD2217="","",'S.D.PASTE SHEET'!AD2217)</f>
        <v/>
      </c>
      <c s="74"/>
      <c s="70" t="str">
        <f>IF(AK2217="","",IF(AK2217&gt;0,COUNT($AG$2:AG2217),""))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IF(BC2217="","",IF(BC2217&gt;0,COUNT($AY$2:AY2217),""))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8" spans="1:157" ht="15">
      <c r="A2218" s="72" t="str">
        <f>IF('S.D.PASTE SHEET'!A2218="","",'S.D.PASTE SHEET'!A2218)</f>
        <v/>
      </c>
      <c s="72" t="str">
        <f>IF('S.D.PASTE SHEET'!B2218="","",'S.D.PASTE SHEET'!B2218)</f>
        <v/>
      </c>
      <c s="72" t="str">
        <f>IF('S.D.PASTE SHEET'!C2218="","",'S.D.PASTE SHEET'!C2218)</f>
        <v/>
      </c>
      <c s="73" t="str">
        <f>IF('S.D.PASTE SHEET'!D2218="","",'S.D.PASTE SHEET'!D2218)</f>
        <v/>
      </c>
      <c s="72" t="str">
        <f>IF('S.D.PASTE SHEET'!E2218="","",UPPER('S.D.PASTE SHEET'!E2218))</f>
        <v/>
      </c>
      <c s="72" t="str">
        <f>IF('S.D.PASTE SHEET'!F2218="","",'S.D.PASTE SHEET'!F2218)</f>
        <v/>
      </c>
      <c s="72" t="str">
        <f>IF('S.D.PASTE SHEET'!G2218="","",UPPER('S.D.PASTE SHEET'!G2218))</f>
        <v/>
      </c>
      <c s="72" t="str">
        <f>IF('S.D.PASTE SHEET'!H2218="","",UPPER('S.D.PASTE SHEET'!H2218))</f>
        <v/>
      </c>
      <c s="72" t="str">
        <f>IF('S.D.PASTE SHEET'!I2218="","",'S.D.PASTE SHEET'!I2218)</f>
        <v/>
      </c>
      <c s="73" t="str">
        <f>IF('S.D.PASTE SHEET'!J2218="","",'S.D.PASTE SHEET'!J2218)</f>
        <v/>
      </c>
      <c s="72" t="str">
        <f>IF('S.D.PASTE SHEET'!K2218="","",'S.D.PASTE SHEET'!K2218)</f>
        <v/>
      </c>
      <c s="72" t="str">
        <f>IF('S.D.PASTE SHEET'!L2218="","",'S.D.PASTE SHEET'!L2218)</f>
        <v/>
      </c>
      <c s="72" t="str">
        <f>IF('S.D.PASTE SHEET'!M2218="","",'S.D.PASTE SHEET'!M2218)</f>
        <v/>
      </c>
      <c s="72" t="str">
        <f>IF('S.D.PASTE SHEET'!N2218="","",'S.D.PASTE SHEET'!N2218)</f>
        <v/>
      </c>
      <c s="72" t="str">
        <f>IF('S.D.PASTE SHEET'!O2218="","",'S.D.PASTE SHEET'!O2218)</f>
        <v/>
      </c>
      <c s="72" t="str">
        <f>IF('S.D.PASTE SHEET'!P2218="","",'S.D.PASTE SHEET'!P2218)</f>
        <v/>
      </c>
      <c s="72" t="str">
        <f>IF('S.D.PASTE SHEET'!Q2218="","",'S.D.PASTE SHEET'!Q2218)</f>
        <v/>
      </c>
      <c s="72" t="str">
        <f>IF('S.D.PASTE SHEET'!R2218="","",'S.D.PASTE SHEET'!R2218)</f>
        <v/>
      </c>
      <c s="72" t="str">
        <f>IF('S.D.PASTE SHEET'!S2218="","",'S.D.PASTE SHEET'!S2218)</f>
        <v/>
      </c>
      <c s="72" t="str">
        <f>IF('S.D.PASTE SHEET'!T2218="","",'S.D.PASTE SHEET'!T2218)</f>
        <v/>
      </c>
      <c s="72" t="str">
        <f>IF('S.D.PASTE SHEET'!U2218="","",'S.D.PASTE SHEET'!U2218)</f>
        <v/>
      </c>
      <c s="72" t="str">
        <f>IF('S.D.PASTE SHEET'!V2218="","",'S.D.PASTE SHEET'!V2218)</f>
        <v/>
      </c>
      <c s="72" t="str">
        <f>IF('S.D.PASTE SHEET'!W2218="","",'S.D.PASTE SHEET'!W2218)</f>
        <v/>
      </c>
      <c s="72" t="str">
        <f>IF('S.D.PASTE SHEET'!X2218="","",'S.D.PASTE SHEET'!X2218)</f>
        <v/>
      </c>
      <c s="72" t="str">
        <f>IF('S.D.PASTE SHEET'!Y2218="","",'S.D.PASTE SHEET'!Y2218)</f>
        <v/>
      </c>
      <c s="72" t="str">
        <f>IF('S.D.PASTE SHEET'!Z2218="","",'S.D.PASTE SHEET'!Z2218)</f>
        <v/>
      </c>
      <c s="72" t="str">
        <f>IF('S.D.PASTE SHEET'!AA2218="","",'S.D.PASTE SHEET'!AA2218)</f>
        <v/>
      </c>
      <c s="72" t="str">
        <f>IF('S.D.PASTE SHEET'!AB2218="","",'S.D.PASTE SHEET'!AB2218)</f>
        <v/>
      </c>
      <c s="72" t="str">
        <f>IF('S.D.PASTE SHEET'!AC2218="","",'S.D.PASTE SHEET'!AC2218)</f>
        <v/>
      </c>
      <c s="72" t="str">
        <f>IF('S.D.PASTE SHEET'!AD2218="","",'S.D.PASTE SHEET'!AD2218)</f>
        <v/>
      </c>
      <c s="74"/>
      <c s="70" t="str">
        <f>IF(AK2218="","",IF(AK2218&gt;0,COUNT($AG$2:AG2218),""))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IF(BC2218="","",IF(BC2218&gt;0,COUNT($AY$2:AY2218),""))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19" spans="1:157" ht="15">
      <c r="A2219" s="72" t="str">
        <f>IF('S.D.PASTE SHEET'!A2219="","",'S.D.PASTE SHEET'!A2219)</f>
        <v/>
      </c>
      <c s="72" t="str">
        <f>IF('S.D.PASTE SHEET'!B2219="","",'S.D.PASTE SHEET'!B2219)</f>
        <v/>
      </c>
      <c s="72" t="str">
        <f>IF('S.D.PASTE SHEET'!C2219="","",'S.D.PASTE SHEET'!C2219)</f>
        <v/>
      </c>
      <c s="73" t="str">
        <f>IF('S.D.PASTE SHEET'!D2219="","",'S.D.PASTE SHEET'!D2219)</f>
        <v/>
      </c>
      <c s="72" t="str">
        <f>IF('S.D.PASTE SHEET'!E2219="","",UPPER('S.D.PASTE SHEET'!E2219))</f>
        <v/>
      </c>
      <c s="72" t="str">
        <f>IF('S.D.PASTE SHEET'!F2219="","",'S.D.PASTE SHEET'!F2219)</f>
        <v/>
      </c>
      <c s="72" t="str">
        <f>IF('S.D.PASTE SHEET'!G2219="","",UPPER('S.D.PASTE SHEET'!G2219))</f>
        <v/>
      </c>
      <c s="72" t="str">
        <f>IF('S.D.PASTE SHEET'!H2219="","",UPPER('S.D.PASTE SHEET'!H2219))</f>
        <v/>
      </c>
      <c s="72" t="str">
        <f>IF('S.D.PASTE SHEET'!I2219="","",'S.D.PASTE SHEET'!I2219)</f>
        <v/>
      </c>
      <c s="73" t="str">
        <f>IF('S.D.PASTE SHEET'!J2219="","",'S.D.PASTE SHEET'!J2219)</f>
        <v/>
      </c>
      <c s="72" t="str">
        <f>IF('S.D.PASTE SHEET'!K2219="","",'S.D.PASTE SHEET'!K2219)</f>
        <v/>
      </c>
      <c s="72" t="str">
        <f>IF('S.D.PASTE SHEET'!L2219="","",'S.D.PASTE SHEET'!L2219)</f>
        <v/>
      </c>
      <c s="72" t="str">
        <f>IF('S.D.PASTE SHEET'!M2219="","",'S.D.PASTE SHEET'!M2219)</f>
        <v/>
      </c>
      <c s="72" t="str">
        <f>IF('S.D.PASTE SHEET'!N2219="","",'S.D.PASTE SHEET'!N2219)</f>
        <v/>
      </c>
      <c s="72" t="str">
        <f>IF('S.D.PASTE SHEET'!O2219="","",'S.D.PASTE SHEET'!O2219)</f>
        <v/>
      </c>
      <c s="72" t="str">
        <f>IF('S.D.PASTE SHEET'!P2219="","",'S.D.PASTE SHEET'!P2219)</f>
        <v/>
      </c>
      <c s="72" t="str">
        <f>IF('S.D.PASTE SHEET'!Q2219="","",'S.D.PASTE SHEET'!Q2219)</f>
        <v/>
      </c>
      <c s="72" t="str">
        <f>IF('S.D.PASTE SHEET'!R2219="","",'S.D.PASTE SHEET'!R2219)</f>
        <v/>
      </c>
      <c s="72" t="str">
        <f>IF('S.D.PASTE SHEET'!S2219="","",'S.D.PASTE SHEET'!S2219)</f>
        <v/>
      </c>
      <c s="72" t="str">
        <f>IF('S.D.PASTE SHEET'!T2219="","",'S.D.PASTE SHEET'!T2219)</f>
        <v/>
      </c>
      <c s="72" t="str">
        <f>IF('S.D.PASTE SHEET'!U2219="","",'S.D.PASTE SHEET'!U2219)</f>
        <v/>
      </c>
      <c s="72" t="str">
        <f>IF('S.D.PASTE SHEET'!V2219="","",'S.D.PASTE SHEET'!V2219)</f>
        <v/>
      </c>
      <c s="72" t="str">
        <f>IF('S.D.PASTE SHEET'!W2219="","",'S.D.PASTE SHEET'!W2219)</f>
        <v/>
      </c>
      <c s="72" t="str">
        <f>IF('S.D.PASTE SHEET'!X2219="","",'S.D.PASTE SHEET'!X2219)</f>
        <v/>
      </c>
      <c s="72" t="str">
        <f>IF('S.D.PASTE SHEET'!Y2219="","",'S.D.PASTE SHEET'!Y2219)</f>
        <v/>
      </c>
      <c s="72" t="str">
        <f>IF('S.D.PASTE SHEET'!Z2219="","",'S.D.PASTE SHEET'!Z2219)</f>
        <v/>
      </c>
      <c s="72" t="str">
        <f>IF('S.D.PASTE SHEET'!AA2219="","",'S.D.PASTE SHEET'!AA2219)</f>
        <v/>
      </c>
      <c s="72" t="str">
        <f>IF('S.D.PASTE SHEET'!AB2219="","",'S.D.PASTE SHEET'!AB2219)</f>
        <v/>
      </c>
      <c s="72" t="str">
        <f>IF('S.D.PASTE SHEET'!AC2219="","",'S.D.PASTE SHEET'!AC2219)</f>
        <v/>
      </c>
      <c s="72" t="str">
        <f>IF('S.D.PASTE SHEET'!AD2219="","",'S.D.PASTE SHEET'!AD2219)</f>
        <v/>
      </c>
      <c s="74"/>
      <c s="70" t="str">
        <f>IF(AK2219="","",IF(AK2219&gt;0,COUNT($AG$2:AG2219),""))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IF(BC2219="","",IF(BC2219&gt;0,COUNT($AY$2:AY2219),""))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0" spans="1:157" ht="15">
      <c r="A2220" s="72" t="str">
        <f>IF('S.D.PASTE SHEET'!A2220="","",'S.D.PASTE SHEET'!A2220)</f>
        <v/>
      </c>
      <c s="72" t="str">
        <f>IF('S.D.PASTE SHEET'!B2220="","",'S.D.PASTE SHEET'!B2220)</f>
        <v/>
      </c>
      <c s="72" t="str">
        <f>IF('S.D.PASTE SHEET'!C2220="","",'S.D.PASTE SHEET'!C2220)</f>
        <v/>
      </c>
      <c s="73" t="str">
        <f>IF('S.D.PASTE SHEET'!D2220="","",'S.D.PASTE SHEET'!D2220)</f>
        <v/>
      </c>
      <c s="72" t="str">
        <f>IF('S.D.PASTE SHEET'!E2220="","",UPPER('S.D.PASTE SHEET'!E2220))</f>
        <v/>
      </c>
      <c s="72" t="str">
        <f>IF('S.D.PASTE SHEET'!F2220="","",'S.D.PASTE SHEET'!F2220)</f>
        <v/>
      </c>
      <c s="72" t="str">
        <f>IF('S.D.PASTE SHEET'!G2220="","",UPPER('S.D.PASTE SHEET'!G2220))</f>
        <v/>
      </c>
      <c s="72" t="str">
        <f>IF('S.D.PASTE SHEET'!H2220="","",UPPER('S.D.PASTE SHEET'!H2220))</f>
        <v/>
      </c>
      <c s="72" t="str">
        <f>IF('S.D.PASTE SHEET'!I2220="","",'S.D.PASTE SHEET'!I2220)</f>
        <v/>
      </c>
      <c s="73" t="str">
        <f>IF('S.D.PASTE SHEET'!J2220="","",'S.D.PASTE SHEET'!J2220)</f>
        <v/>
      </c>
      <c s="72" t="str">
        <f>IF('S.D.PASTE SHEET'!K2220="","",'S.D.PASTE SHEET'!K2220)</f>
        <v/>
      </c>
      <c s="72" t="str">
        <f>IF('S.D.PASTE SHEET'!L2220="","",'S.D.PASTE SHEET'!L2220)</f>
        <v/>
      </c>
      <c s="72" t="str">
        <f>IF('S.D.PASTE SHEET'!M2220="","",'S.D.PASTE SHEET'!M2220)</f>
        <v/>
      </c>
      <c s="72" t="str">
        <f>IF('S.D.PASTE SHEET'!N2220="","",'S.D.PASTE SHEET'!N2220)</f>
        <v/>
      </c>
      <c s="72" t="str">
        <f>IF('S.D.PASTE SHEET'!O2220="","",'S.D.PASTE SHEET'!O2220)</f>
        <v/>
      </c>
      <c s="72" t="str">
        <f>IF('S.D.PASTE SHEET'!P2220="","",'S.D.PASTE SHEET'!P2220)</f>
        <v/>
      </c>
      <c s="72" t="str">
        <f>IF('S.D.PASTE SHEET'!Q2220="","",'S.D.PASTE SHEET'!Q2220)</f>
        <v/>
      </c>
      <c s="72" t="str">
        <f>IF('S.D.PASTE SHEET'!R2220="","",'S.D.PASTE SHEET'!R2220)</f>
        <v/>
      </c>
      <c s="72" t="str">
        <f>IF('S.D.PASTE SHEET'!S2220="","",'S.D.PASTE SHEET'!S2220)</f>
        <v/>
      </c>
      <c s="72" t="str">
        <f>IF('S.D.PASTE SHEET'!T2220="","",'S.D.PASTE SHEET'!T2220)</f>
        <v/>
      </c>
      <c s="72" t="str">
        <f>IF('S.D.PASTE SHEET'!U2220="","",'S.D.PASTE SHEET'!U2220)</f>
        <v/>
      </c>
      <c s="72" t="str">
        <f>IF('S.D.PASTE SHEET'!V2220="","",'S.D.PASTE SHEET'!V2220)</f>
        <v/>
      </c>
      <c s="72" t="str">
        <f>IF('S.D.PASTE SHEET'!W2220="","",'S.D.PASTE SHEET'!W2220)</f>
        <v/>
      </c>
      <c s="72" t="str">
        <f>IF('S.D.PASTE SHEET'!X2220="","",'S.D.PASTE SHEET'!X2220)</f>
        <v/>
      </c>
      <c s="72" t="str">
        <f>IF('S.D.PASTE SHEET'!Y2220="","",'S.D.PASTE SHEET'!Y2220)</f>
        <v/>
      </c>
      <c s="72" t="str">
        <f>IF('S.D.PASTE SHEET'!Z2220="","",'S.D.PASTE SHEET'!Z2220)</f>
        <v/>
      </c>
      <c s="72" t="str">
        <f>IF('S.D.PASTE SHEET'!AA2220="","",'S.D.PASTE SHEET'!AA2220)</f>
        <v/>
      </c>
      <c s="72" t="str">
        <f>IF('S.D.PASTE SHEET'!AB2220="","",'S.D.PASTE SHEET'!AB2220)</f>
        <v/>
      </c>
      <c s="72" t="str">
        <f>IF('S.D.PASTE SHEET'!AC2220="","",'S.D.PASTE SHEET'!AC2220)</f>
        <v/>
      </c>
      <c s="72" t="str">
        <f>IF('S.D.PASTE SHEET'!AD2220="","",'S.D.PASTE SHEET'!AD2220)</f>
        <v/>
      </c>
      <c s="74"/>
      <c s="70" t="str">
        <f>IF(AK2220="","",IF(AK2220&gt;0,COUNT($AG$2:AG2220),""))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IF(BC2220="","",IF(BC2220&gt;0,COUNT($AY$2:AY2220),""))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1" spans="1:157" ht="15">
      <c r="A2221" s="72" t="str">
        <f>IF('S.D.PASTE SHEET'!A2221="","",'S.D.PASTE SHEET'!A2221)</f>
        <v/>
      </c>
      <c s="72" t="str">
        <f>IF('S.D.PASTE SHEET'!B2221="","",'S.D.PASTE SHEET'!B2221)</f>
        <v/>
      </c>
      <c s="72" t="str">
        <f>IF('S.D.PASTE SHEET'!C2221="","",'S.D.PASTE SHEET'!C2221)</f>
        <v/>
      </c>
      <c s="73" t="str">
        <f>IF('S.D.PASTE SHEET'!D2221="","",'S.D.PASTE SHEET'!D2221)</f>
        <v/>
      </c>
      <c s="72" t="str">
        <f>IF('S.D.PASTE SHEET'!E2221="","",UPPER('S.D.PASTE SHEET'!E2221))</f>
        <v/>
      </c>
      <c s="72" t="str">
        <f>IF('S.D.PASTE SHEET'!F2221="","",'S.D.PASTE SHEET'!F2221)</f>
        <v/>
      </c>
      <c s="72" t="str">
        <f>IF('S.D.PASTE SHEET'!G2221="","",UPPER('S.D.PASTE SHEET'!G2221))</f>
        <v/>
      </c>
      <c s="72" t="str">
        <f>IF('S.D.PASTE SHEET'!H2221="","",UPPER('S.D.PASTE SHEET'!H2221))</f>
        <v/>
      </c>
      <c s="72" t="str">
        <f>IF('S.D.PASTE SHEET'!I2221="","",'S.D.PASTE SHEET'!I2221)</f>
        <v/>
      </c>
      <c s="73" t="str">
        <f>IF('S.D.PASTE SHEET'!J2221="","",'S.D.PASTE SHEET'!J2221)</f>
        <v/>
      </c>
      <c s="72" t="str">
        <f>IF('S.D.PASTE SHEET'!K2221="","",'S.D.PASTE SHEET'!K2221)</f>
        <v/>
      </c>
      <c s="72" t="str">
        <f>IF('S.D.PASTE SHEET'!L2221="","",'S.D.PASTE SHEET'!L2221)</f>
        <v/>
      </c>
      <c s="72" t="str">
        <f>IF('S.D.PASTE SHEET'!M2221="","",'S.D.PASTE SHEET'!M2221)</f>
        <v/>
      </c>
      <c s="72" t="str">
        <f>IF('S.D.PASTE SHEET'!N2221="","",'S.D.PASTE SHEET'!N2221)</f>
        <v/>
      </c>
      <c s="72" t="str">
        <f>IF('S.D.PASTE SHEET'!O2221="","",'S.D.PASTE SHEET'!O2221)</f>
        <v/>
      </c>
      <c s="72" t="str">
        <f>IF('S.D.PASTE SHEET'!P2221="","",'S.D.PASTE SHEET'!P2221)</f>
        <v/>
      </c>
      <c s="72" t="str">
        <f>IF('S.D.PASTE SHEET'!Q2221="","",'S.D.PASTE SHEET'!Q2221)</f>
        <v/>
      </c>
      <c s="72" t="str">
        <f>IF('S.D.PASTE SHEET'!R2221="","",'S.D.PASTE SHEET'!R2221)</f>
        <v/>
      </c>
      <c s="72" t="str">
        <f>IF('S.D.PASTE SHEET'!S2221="","",'S.D.PASTE SHEET'!S2221)</f>
        <v/>
      </c>
      <c s="72" t="str">
        <f>IF('S.D.PASTE SHEET'!T2221="","",'S.D.PASTE SHEET'!T2221)</f>
        <v/>
      </c>
      <c s="72" t="str">
        <f>IF('S.D.PASTE SHEET'!U2221="","",'S.D.PASTE SHEET'!U2221)</f>
        <v/>
      </c>
      <c s="72" t="str">
        <f>IF('S.D.PASTE SHEET'!V2221="","",'S.D.PASTE SHEET'!V2221)</f>
        <v/>
      </c>
      <c s="72" t="str">
        <f>IF('S.D.PASTE SHEET'!W2221="","",'S.D.PASTE SHEET'!W2221)</f>
        <v/>
      </c>
      <c s="72" t="str">
        <f>IF('S.D.PASTE SHEET'!X2221="","",'S.D.PASTE SHEET'!X2221)</f>
        <v/>
      </c>
      <c s="72" t="str">
        <f>IF('S.D.PASTE SHEET'!Y2221="","",'S.D.PASTE SHEET'!Y2221)</f>
        <v/>
      </c>
      <c s="72" t="str">
        <f>IF('S.D.PASTE SHEET'!Z2221="","",'S.D.PASTE SHEET'!Z2221)</f>
        <v/>
      </c>
      <c s="72" t="str">
        <f>IF('S.D.PASTE SHEET'!AA2221="","",'S.D.PASTE SHEET'!AA2221)</f>
        <v/>
      </c>
      <c s="72" t="str">
        <f>IF('S.D.PASTE SHEET'!AB2221="","",'S.D.PASTE SHEET'!AB2221)</f>
        <v/>
      </c>
      <c s="72" t="str">
        <f>IF('S.D.PASTE SHEET'!AC2221="","",'S.D.PASTE SHEET'!AC2221)</f>
        <v/>
      </c>
      <c s="72" t="str">
        <f>IF('S.D.PASTE SHEET'!AD2221="","",'S.D.PASTE SHEET'!AD2221)</f>
        <v/>
      </c>
      <c s="74"/>
      <c s="70" t="str">
        <f>IF(AK2221="","",IF(AK2221&gt;0,COUNT($AG$2:AG2221),""))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IF(BC2221="","",IF(BC2221&gt;0,COUNT($AY$2:AY2221),""))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2" spans="1:157" ht="15">
      <c r="A2222" s="72" t="str">
        <f>IF('S.D.PASTE SHEET'!A2222="","",'S.D.PASTE SHEET'!A2222)</f>
        <v/>
      </c>
      <c s="72" t="str">
        <f>IF('S.D.PASTE SHEET'!B2222="","",'S.D.PASTE SHEET'!B2222)</f>
        <v/>
      </c>
      <c s="72" t="str">
        <f>IF('S.D.PASTE SHEET'!C2222="","",'S.D.PASTE SHEET'!C2222)</f>
        <v/>
      </c>
      <c s="73" t="str">
        <f>IF('S.D.PASTE SHEET'!D2222="","",'S.D.PASTE SHEET'!D2222)</f>
        <v/>
      </c>
      <c s="72" t="str">
        <f>IF('S.D.PASTE SHEET'!E2222="","",UPPER('S.D.PASTE SHEET'!E2222))</f>
        <v/>
      </c>
      <c s="72" t="str">
        <f>IF('S.D.PASTE SHEET'!F2222="","",'S.D.PASTE SHEET'!F2222)</f>
        <v/>
      </c>
      <c s="72" t="str">
        <f>IF('S.D.PASTE SHEET'!G2222="","",UPPER('S.D.PASTE SHEET'!G2222))</f>
        <v/>
      </c>
      <c s="72" t="str">
        <f>IF('S.D.PASTE SHEET'!H2222="","",UPPER('S.D.PASTE SHEET'!H2222))</f>
        <v/>
      </c>
      <c s="72" t="str">
        <f>IF('S.D.PASTE SHEET'!I2222="","",'S.D.PASTE SHEET'!I2222)</f>
        <v/>
      </c>
      <c s="73" t="str">
        <f>IF('S.D.PASTE SHEET'!J2222="","",'S.D.PASTE SHEET'!J2222)</f>
        <v/>
      </c>
      <c s="72" t="str">
        <f>IF('S.D.PASTE SHEET'!K2222="","",'S.D.PASTE SHEET'!K2222)</f>
        <v/>
      </c>
      <c s="72" t="str">
        <f>IF('S.D.PASTE SHEET'!L2222="","",'S.D.PASTE SHEET'!L2222)</f>
        <v/>
      </c>
      <c s="72" t="str">
        <f>IF('S.D.PASTE SHEET'!M2222="","",'S.D.PASTE SHEET'!M2222)</f>
        <v/>
      </c>
      <c s="72" t="str">
        <f>IF('S.D.PASTE SHEET'!N2222="","",'S.D.PASTE SHEET'!N2222)</f>
        <v/>
      </c>
      <c s="72" t="str">
        <f>IF('S.D.PASTE SHEET'!O2222="","",'S.D.PASTE SHEET'!O2222)</f>
        <v/>
      </c>
      <c s="72" t="str">
        <f>IF('S.D.PASTE SHEET'!P2222="","",'S.D.PASTE SHEET'!P2222)</f>
        <v/>
      </c>
      <c s="72" t="str">
        <f>IF('S.D.PASTE SHEET'!Q2222="","",'S.D.PASTE SHEET'!Q2222)</f>
        <v/>
      </c>
      <c s="72" t="str">
        <f>IF('S.D.PASTE SHEET'!R2222="","",'S.D.PASTE SHEET'!R2222)</f>
        <v/>
      </c>
      <c s="72" t="str">
        <f>IF('S.D.PASTE SHEET'!S2222="","",'S.D.PASTE SHEET'!S2222)</f>
        <v/>
      </c>
      <c s="72" t="str">
        <f>IF('S.D.PASTE SHEET'!T2222="","",'S.D.PASTE SHEET'!T2222)</f>
        <v/>
      </c>
      <c s="72" t="str">
        <f>IF('S.D.PASTE SHEET'!U2222="","",'S.D.PASTE SHEET'!U2222)</f>
        <v/>
      </c>
      <c s="72" t="str">
        <f>IF('S.D.PASTE SHEET'!V2222="","",'S.D.PASTE SHEET'!V2222)</f>
        <v/>
      </c>
      <c s="72" t="str">
        <f>IF('S.D.PASTE SHEET'!W2222="","",'S.D.PASTE SHEET'!W2222)</f>
        <v/>
      </c>
      <c s="72" t="str">
        <f>IF('S.D.PASTE SHEET'!X2222="","",'S.D.PASTE SHEET'!X2222)</f>
        <v/>
      </c>
      <c s="72" t="str">
        <f>IF('S.D.PASTE SHEET'!Y2222="","",'S.D.PASTE SHEET'!Y2222)</f>
        <v/>
      </c>
      <c s="72" t="str">
        <f>IF('S.D.PASTE SHEET'!Z2222="","",'S.D.PASTE SHEET'!Z2222)</f>
        <v/>
      </c>
      <c s="72" t="str">
        <f>IF('S.D.PASTE SHEET'!AA2222="","",'S.D.PASTE SHEET'!AA2222)</f>
        <v/>
      </c>
      <c s="72" t="str">
        <f>IF('S.D.PASTE SHEET'!AB2222="","",'S.D.PASTE SHEET'!AB2222)</f>
        <v/>
      </c>
      <c s="72" t="str">
        <f>IF('S.D.PASTE SHEET'!AC2222="","",'S.D.PASTE SHEET'!AC2222)</f>
        <v/>
      </c>
      <c s="72" t="str">
        <f>IF('S.D.PASTE SHEET'!AD2222="","",'S.D.PASTE SHEET'!AD2222)</f>
        <v/>
      </c>
      <c s="74"/>
      <c s="70" t="str">
        <f>IF(AK2222="","",IF(AK2222&gt;0,COUNT($AG$2:AG2222),""))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IF(BC2222="","",IF(BC2222&gt;0,COUNT($AY$2:AY2222),""))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3" spans="1:157" ht="15">
      <c r="A2223" s="72" t="str">
        <f>IF('S.D.PASTE SHEET'!A2223="","",'S.D.PASTE SHEET'!A2223)</f>
        <v/>
      </c>
      <c s="72" t="str">
        <f>IF('S.D.PASTE SHEET'!B2223="","",'S.D.PASTE SHEET'!B2223)</f>
        <v/>
      </c>
      <c s="72" t="str">
        <f>IF('S.D.PASTE SHEET'!C2223="","",'S.D.PASTE SHEET'!C2223)</f>
        <v/>
      </c>
      <c s="73" t="str">
        <f>IF('S.D.PASTE SHEET'!D2223="","",'S.D.PASTE SHEET'!D2223)</f>
        <v/>
      </c>
      <c s="72" t="str">
        <f>IF('S.D.PASTE SHEET'!E2223="","",UPPER('S.D.PASTE SHEET'!E2223))</f>
        <v/>
      </c>
      <c s="72" t="str">
        <f>IF('S.D.PASTE SHEET'!F2223="","",'S.D.PASTE SHEET'!F2223)</f>
        <v/>
      </c>
      <c s="72" t="str">
        <f>IF('S.D.PASTE SHEET'!G2223="","",UPPER('S.D.PASTE SHEET'!G2223))</f>
        <v/>
      </c>
      <c s="72" t="str">
        <f>IF('S.D.PASTE SHEET'!H2223="","",UPPER('S.D.PASTE SHEET'!H2223))</f>
        <v/>
      </c>
      <c s="72" t="str">
        <f>IF('S.D.PASTE SHEET'!I2223="","",'S.D.PASTE SHEET'!I2223)</f>
        <v/>
      </c>
      <c s="73" t="str">
        <f>IF('S.D.PASTE SHEET'!J2223="","",'S.D.PASTE SHEET'!J2223)</f>
        <v/>
      </c>
      <c s="72" t="str">
        <f>IF('S.D.PASTE SHEET'!K2223="","",'S.D.PASTE SHEET'!K2223)</f>
        <v/>
      </c>
      <c s="72" t="str">
        <f>IF('S.D.PASTE SHEET'!L2223="","",'S.D.PASTE SHEET'!L2223)</f>
        <v/>
      </c>
      <c s="72" t="str">
        <f>IF('S.D.PASTE SHEET'!M2223="","",'S.D.PASTE SHEET'!M2223)</f>
        <v/>
      </c>
      <c s="72" t="str">
        <f>IF('S.D.PASTE SHEET'!N2223="","",'S.D.PASTE SHEET'!N2223)</f>
        <v/>
      </c>
      <c s="72" t="str">
        <f>IF('S.D.PASTE SHEET'!O2223="","",'S.D.PASTE SHEET'!O2223)</f>
        <v/>
      </c>
      <c s="72" t="str">
        <f>IF('S.D.PASTE SHEET'!P2223="","",'S.D.PASTE SHEET'!P2223)</f>
        <v/>
      </c>
      <c s="72" t="str">
        <f>IF('S.D.PASTE SHEET'!Q2223="","",'S.D.PASTE SHEET'!Q2223)</f>
        <v/>
      </c>
      <c s="72" t="str">
        <f>IF('S.D.PASTE SHEET'!R2223="","",'S.D.PASTE SHEET'!R2223)</f>
        <v/>
      </c>
      <c s="72" t="str">
        <f>IF('S.D.PASTE SHEET'!S2223="","",'S.D.PASTE SHEET'!S2223)</f>
        <v/>
      </c>
      <c s="72" t="str">
        <f>IF('S.D.PASTE SHEET'!T2223="","",'S.D.PASTE SHEET'!T2223)</f>
        <v/>
      </c>
      <c s="72" t="str">
        <f>IF('S.D.PASTE SHEET'!U2223="","",'S.D.PASTE SHEET'!U2223)</f>
        <v/>
      </c>
      <c s="72" t="str">
        <f>IF('S.D.PASTE SHEET'!V2223="","",'S.D.PASTE SHEET'!V2223)</f>
        <v/>
      </c>
      <c s="72" t="str">
        <f>IF('S.D.PASTE SHEET'!W2223="","",'S.D.PASTE SHEET'!W2223)</f>
        <v/>
      </c>
      <c s="72" t="str">
        <f>IF('S.D.PASTE SHEET'!X2223="","",'S.D.PASTE SHEET'!X2223)</f>
        <v/>
      </c>
      <c s="72" t="str">
        <f>IF('S.D.PASTE SHEET'!Y2223="","",'S.D.PASTE SHEET'!Y2223)</f>
        <v/>
      </c>
      <c s="72" t="str">
        <f>IF('S.D.PASTE SHEET'!Z2223="","",'S.D.PASTE SHEET'!Z2223)</f>
        <v/>
      </c>
      <c s="72" t="str">
        <f>IF('S.D.PASTE SHEET'!AA2223="","",'S.D.PASTE SHEET'!AA2223)</f>
        <v/>
      </c>
      <c s="72" t="str">
        <f>IF('S.D.PASTE SHEET'!AB2223="","",'S.D.PASTE SHEET'!AB2223)</f>
        <v/>
      </c>
      <c s="72" t="str">
        <f>IF('S.D.PASTE SHEET'!AC2223="","",'S.D.PASTE SHEET'!AC2223)</f>
        <v/>
      </c>
      <c s="72" t="str">
        <f>IF('S.D.PASTE SHEET'!AD2223="","",'S.D.PASTE SHEET'!AD2223)</f>
        <v/>
      </c>
      <c s="74"/>
      <c s="70" t="str">
        <f>IF(AK2223="","",IF(AK2223&gt;0,COUNT($AG$2:AG2223),""))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IF(BC2223="","",IF(BC2223&gt;0,COUNT($AY$2:AY2223),""))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4" spans="1:157" ht="15">
      <c r="A2224" s="72" t="str">
        <f>IF('S.D.PASTE SHEET'!A2224="","",'S.D.PASTE SHEET'!A2224)</f>
        <v/>
      </c>
      <c s="72" t="str">
        <f>IF('S.D.PASTE SHEET'!B2224="","",'S.D.PASTE SHEET'!B2224)</f>
        <v/>
      </c>
      <c s="72" t="str">
        <f>IF('S.D.PASTE SHEET'!C2224="","",'S.D.PASTE SHEET'!C2224)</f>
        <v/>
      </c>
      <c s="73" t="str">
        <f>IF('S.D.PASTE SHEET'!D2224="","",'S.D.PASTE SHEET'!D2224)</f>
        <v/>
      </c>
      <c s="72" t="str">
        <f>IF('S.D.PASTE SHEET'!E2224="","",UPPER('S.D.PASTE SHEET'!E2224))</f>
        <v/>
      </c>
      <c s="72" t="str">
        <f>IF('S.D.PASTE SHEET'!F2224="","",'S.D.PASTE SHEET'!F2224)</f>
        <v/>
      </c>
      <c s="72" t="str">
        <f>IF('S.D.PASTE SHEET'!G2224="","",UPPER('S.D.PASTE SHEET'!G2224))</f>
        <v/>
      </c>
      <c s="72" t="str">
        <f>IF('S.D.PASTE SHEET'!H2224="","",UPPER('S.D.PASTE SHEET'!H2224))</f>
        <v/>
      </c>
      <c s="72" t="str">
        <f>IF('S.D.PASTE SHEET'!I2224="","",'S.D.PASTE SHEET'!I2224)</f>
        <v/>
      </c>
      <c s="73" t="str">
        <f>IF('S.D.PASTE SHEET'!J2224="","",'S.D.PASTE SHEET'!J2224)</f>
        <v/>
      </c>
      <c s="72" t="str">
        <f>IF('S.D.PASTE SHEET'!K2224="","",'S.D.PASTE SHEET'!K2224)</f>
        <v/>
      </c>
      <c s="72" t="str">
        <f>IF('S.D.PASTE SHEET'!L2224="","",'S.D.PASTE SHEET'!L2224)</f>
        <v/>
      </c>
      <c s="72" t="str">
        <f>IF('S.D.PASTE SHEET'!M2224="","",'S.D.PASTE SHEET'!M2224)</f>
        <v/>
      </c>
      <c s="72" t="str">
        <f>IF('S.D.PASTE SHEET'!N2224="","",'S.D.PASTE SHEET'!N2224)</f>
        <v/>
      </c>
      <c s="72" t="str">
        <f>IF('S.D.PASTE SHEET'!O2224="","",'S.D.PASTE SHEET'!O2224)</f>
        <v/>
      </c>
      <c s="72" t="str">
        <f>IF('S.D.PASTE SHEET'!P2224="","",'S.D.PASTE SHEET'!P2224)</f>
        <v/>
      </c>
      <c s="72" t="str">
        <f>IF('S.D.PASTE SHEET'!Q2224="","",'S.D.PASTE SHEET'!Q2224)</f>
        <v/>
      </c>
      <c s="72" t="str">
        <f>IF('S.D.PASTE SHEET'!R2224="","",'S.D.PASTE SHEET'!R2224)</f>
        <v/>
      </c>
      <c s="72" t="str">
        <f>IF('S.D.PASTE SHEET'!S2224="","",'S.D.PASTE SHEET'!S2224)</f>
        <v/>
      </c>
      <c s="72" t="str">
        <f>IF('S.D.PASTE SHEET'!T2224="","",'S.D.PASTE SHEET'!T2224)</f>
        <v/>
      </c>
      <c s="72" t="str">
        <f>IF('S.D.PASTE SHEET'!U2224="","",'S.D.PASTE SHEET'!U2224)</f>
        <v/>
      </c>
      <c s="72" t="str">
        <f>IF('S.D.PASTE SHEET'!V2224="","",'S.D.PASTE SHEET'!V2224)</f>
        <v/>
      </c>
      <c s="72" t="str">
        <f>IF('S.D.PASTE SHEET'!W2224="","",'S.D.PASTE SHEET'!W2224)</f>
        <v/>
      </c>
      <c s="72" t="str">
        <f>IF('S.D.PASTE SHEET'!X2224="","",'S.D.PASTE SHEET'!X2224)</f>
        <v/>
      </c>
      <c s="72" t="str">
        <f>IF('S.D.PASTE SHEET'!Y2224="","",'S.D.PASTE SHEET'!Y2224)</f>
        <v/>
      </c>
      <c s="72" t="str">
        <f>IF('S.D.PASTE SHEET'!Z2224="","",'S.D.PASTE SHEET'!Z2224)</f>
        <v/>
      </c>
      <c s="72" t="str">
        <f>IF('S.D.PASTE SHEET'!AA2224="","",'S.D.PASTE SHEET'!AA2224)</f>
        <v/>
      </c>
      <c s="72" t="str">
        <f>IF('S.D.PASTE SHEET'!AB2224="","",'S.D.PASTE SHEET'!AB2224)</f>
        <v/>
      </c>
      <c s="72" t="str">
        <f>IF('S.D.PASTE SHEET'!AC2224="","",'S.D.PASTE SHEET'!AC2224)</f>
        <v/>
      </c>
      <c s="72" t="str">
        <f>IF('S.D.PASTE SHEET'!AD2224="","",'S.D.PASTE SHEET'!AD2224)</f>
        <v/>
      </c>
      <c s="74"/>
      <c s="70" t="str">
        <f>IF(AK2224="","",IF(AK2224&gt;0,COUNT($AG$2:AG2224),""))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IF(BC2224="","",IF(BC2224&gt;0,COUNT($AY$2:AY2224),""))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5" spans="1:157" ht="15">
      <c r="A2225" s="72" t="str">
        <f>IF('S.D.PASTE SHEET'!A2225="","",'S.D.PASTE SHEET'!A2225)</f>
        <v/>
      </c>
      <c s="72" t="str">
        <f>IF('S.D.PASTE SHEET'!B2225="","",'S.D.PASTE SHEET'!B2225)</f>
        <v/>
      </c>
      <c s="72" t="str">
        <f>IF('S.D.PASTE SHEET'!C2225="","",'S.D.PASTE SHEET'!C2225)</f>
        <v/>
      </c>
      <c s="73" t="str">
        <f>IF('S.D.PASTE SHEET'!D2225="","",'S.D.PASTE SHEET'!D2225)</f>
        <v/>
      </c>
      <c s="72" t="str">
        <f>IF('S.D.PASTE SHEET'!E2225="","",UPPER('S.D.PASTE SHEET'!E2225))</f>
        <v/>
      </c>
      <c s="72" t="str">
        <f>IF('S.D.PASTE SHEET'!F2225="","",'S.D.PASTE SHEET'!F2225)</f>
        <v/>
      </c>
      <c s="72" t="str">
        <f>IF('S.D.PASTE SHEET'!G2225="","",UPPER('S.D.PASTE SHEET'!G2225))</f>
        <v/>
      </c>
      <c s="72" t="str">
        <f>IF('S.D.PASTE SHEET'!H2225="","",UPPER('S.D.PASTE SHEET'!H2225))</f>
        <v/>
      </c>
      <c s="72" t="str">
        <f>IF('S.D.PASTE SHEET'!I2225="","",'S.D.PASTE SHEET'!I2225)</f>
        <v/>
      </c>
      <c s="73" t="str">
        <f>IF('S.D.PASTE SHEET'!J2225="","",'S.D.PASTE SHEET'!J2225)</f>
        <v/>
      </c>
      <c s="72" t="str">
        <f>IF('S.D.PASTE SHEET'!K2225="","",'S.D.PASTE SHEET'!K2225)</f>
        <v/>
      </c>
      <c s="72" t="str">
        <f>IF('S.D.PASTE SHEET'!L2225="","",'S.D.PASTE SHEET'!L2225)</f>
        <v/>
      </c>
      <c s="72" t="str">
        <f>IF('S.D.PASTE SHEET'!M2225="","",'S.D.PASTE SHEET'!M2225)</f>
        <v/>
      </c>
      <c s="72" t="str">
        <f>IF('S.D.PASTE SHEET'!N2225="","",'S.D.PASTE SHEET'!N2225)</f>
        <v/>
      </c>
      <c s="72" t="str">
        <f>IF('S.D.PASTE SHEET'!O2225="","",'S.D.PASTE SHEET'!O2225)</f>
        <v/>
      </c>
      <c s="72" t="str">
        <f>IF('S.D.PASTE SHEET'!P2225="","",'S.D.PASTE SHEET'!P2225)</f>
        <v/>
      </c>
      <c s="72" t="str">
        <f>IF('S.D.PASTE SHEET'!Q2225="","",'S.D.PASTE SHEET'!Q2225)</f>
        <v/>
      </c>
      <c s="72" t="str">
        <f>IF('S.D.PASTE SHEET'!R2225="","",'S.D.PASTE SHEET'!R2225)</f>
        <v/>
      </c>
      <c s="72" t="str">
        <f>IF('S.D.PASTE SHEET'!S2225="","",'S.D.PASTE SHEET'!S2225)</f>
        <v/>
      </c>
      <c s="72" t="str">
        <f>IF('S.D.PASTE SHEET'!T2225="","",'S.D.PASTE SHEET'!T2225)</f>
        <v/>
      </c>
      <c s="72" t="str">
        <f>IF('S.D.PASTE SHEET'!U2225="","",'S.D.PASTE SHEET'!U2225)</f>
        <v/>
      </c>
      <c s="72" t="str">
        <f>IF('S.D.PASTE SHEET'!V2225="","",'S.D.PASTE SHEET'!V2225)</f>
        <v/>
      </c>
      <c s="72" t="str">
        <f>IF('S.D.PASTE SHEET'!W2225="","",'S.D.PASTE SHEET'!W2225)</f>
        <v/>
      </c>
      <c s="72" t="str">
        <f>IF('S.D.PASTE SHEET'!X2225="","",'S.D.PASTE SHEET'!X2225)</f>
        <v/>
      </c>
      <c s="72" t="str">
        <f>IF('S.D.PASTE SHEET'!Y2225="","",'S.D.PASTE SHEET'!Y2225)</f>
        <v/>
      </c>
      <c s="72" t="str">
        <f>IF('S.D.PASTE SHEET'!Z2225="","",'S.D.PASTE SHEET'!Z2225)</f>
        <v/>
      </c>
      <c s="72" t="str">
        <f>IF('S.D.PASTE SHEET'!AA2225="","",'S.D.PASTE SHEET'!AA2225)</f>
        <v/>
      </c>
      <c s="72" t="str">
        <f>IF('S.D.PASTE SHEET'!AB2225="","",'S.D.PASTE SHEET'!AB2225)</f>
        <v/>
      </c>
      <c s="72" t="str">
        <f>IF('S.D.PASTE SHEET'!AC2225="","",'S.D.PASTE SHEET'!AC2225)</f>
        <v/>
      </c>
      <c s="72" t="str">
        <f>IF('S.D.PASTE SHEET'!AD2225="","",'S.D.PASTE SHEET'!AD2225)</f>
        <v/>
      </c>
      <c s="74"/>
      <c s="70" t="str">
        <f>IF(AK2225="","",IF(AK2225&gt;0,COUNT($AG$2:AG2225),""))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IF(BC2225="","",IF(BC2225&gt;0,COUNT($AY$2:AY2225),""))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6" spans="1:157" ht="15">
      <c r="A2226" s="72" t="str">
        <f>IF('S.D.PASTE SHEET'!A2226="","",'S.D.PASTE SHEET'!A2226)</f>
        <v/>
      </c>
      <c s="72" t="str">
        <f>IF('S.D.PASTE SHEET'!B2226="","",'S.D.PASTE SHEET'!B2226)</f>
        <v/>
      </c>
      <c s="72" t="str">
        <f>IF('S.D.PASTE SHEET'!C2226="","",'S.D.PASTE SHEET'!C2226)</f>
        <v/>
      </c>
      <c s="73" t="str">
        <f>IF('S.D.PASTE SHEET'!D2226="","",'S.D.PASTE SHEET'!D2226)</f>
        <v/>
      </c>
      <c s="72" t="str">
        <f>IF('S.D.PASTE SHEET'!E2226="","",UPPER('S.D.PASTE SHEET'!E2226))</f>
        <v/>
      </c>
      <c s="72" t="str">
        <f>IF('S.D.PASTE SHEET'!F2226="","",'S.D.PASTE SHEET'!F2226)</f>
        <v/>
      </c>
      <c s="72" t="str">
        <f>IF('S.D.PASTE SHEET'!G2226="","",UPPER('S.D.PASTE SHEET'!G2226))</f>
        <v/>
      </c>
      <c s="72" t="str">
        <f>IF('S.D.PASTE SHEET'!H2226="","",UPPER('S.D.PASTE SHEET'!H2226))</f>
        <v/>
      </c>
      <c s="72" t="str">
        <f>IF('S.D.PASTE SHEET'!I2226="","",'S.D.PASTE SHEET'!I2226)</f>
        <v/>
      </c>
      <c s="73" t="str">
        <f>IF('S.D.PASTE SHEET'!J2226="","",'S.D.PASTE SHEET'!J2226)</f>
        <v/>
      </c>
      <c s="72" t="str">
        <f>IF('S.D.PASTE SHEET'!K2226="","",'S.D.PASTE SHEET'!K2226)</f>
        <v/>
      </c>
      <c s="72" t="str">
        <f>IF('S.D.PASTE SHEET'!L2226="","",'S.D.PASTE SHEET'!L2226)</f>
        <v/>
      </c>
      <c s="72" t="str">
        <f>IF('S.D.PASTE SHEET'!M2226="","",'S.D.PASTE SHEET'!M2226)</f>
        <v/>
      </c>
      <c s="72" t="str">
        <f>IF('S.D.PASTE SHEET'!N2226="","",'S.D.PASTE SHEET'!N2226)</f>
        <v/>
      </c>
      <c s="72" t="str">
        <f>IF('S.D.PASTE SHEET'!O2226="","",'S.D.PASTE SHEET'!O2226)</f>
        <v/>
      </c>
      <c s="72" t="str">
        <f>IF('S.D.PASTE SHEET'!P2226="","",'S.D.PASTE SHEET'!P2226)</f>
        <v/>
      </c>
      <c s="72" t="str">
        <f>IF('S.D.PASTE SHEET'!Q2226="","",'S.D.PASTE SHEET'!Q2226)</f>
        <v/>
      </c>
      <c s="72" t="str">
        <f>IF('S.D.PASTE SHEET'!R2226="","",'S.D.PASTE SHEET'!R2226)</f>
        <v/>
      </c>
      <c s="72" t="str">
        <f>IF('S.D.PASTE SHEET'!S2226="","",'S.D.PASTE SHEET'!S2226)</f>
        <v/>
      </c>
      <c s="72" t="str">
        <f>IF('S.D.PASTE SHEET'!T2226="","",'S.D.PASTE SHEET'!T2226)</f>
        <v/>
      </c>
      <c s="72" t="str">
        <f>IF('S.D.PASTE SHEET'!U2226="","",'S.D.PASTE SHEET'!U2226)</f>
        <v/>
      </c>
      <c s="72" t="str">
        <f>IF('S.D.PASTE SHEET'!V2226="","",'S.D.PASTE SHEET'!V2226)</f>
        <v/>
      </c>
      <c s="72" t="str">
        <f>IF('S.D.PASTE SHEET'!W2226="","",'S.D.PASTE SHEET'!W2226)</f>
        <v/>
      </c>
      <c s="72" t="str">
        <f>IF('S.D.PASTE SHEET'!X2226="","",'S.D.PASTE SHEET'!X2226)</f>
        <v/>
      </c>
      <c s="72" t="str">
        <f>IF('S.D.PASTE SHEET'!Y2226="","",'S.D.PASTE SHEET'!Y2226)</f>
        <v/>
      </c>
      <c s="72" t="str">
        <f>IF('S.D.PASTE SHEET'!Z2226="","",'S.D.PASTE SHEET'!Z2226)</f>
        <v/>
      </c>
      <c s="72" t="str">
        <f>IF('S.D.PASTE SHEET'!AA2226="","",'S.D.PASTE SHEET'!AA2226)</f>
        <v/>
      </c>
      <c s="72" t="str">
        <f>IF('S.D.PASTE SHEET'!AB2226="","",'S.D.PASTE SHEET'!AB2226)</f>
        <v/>
      </c>
      <c s="72" t="str">
        <f>IF('S.D.PASTE SHEET'!AC2226="","",'S.D.PASTE SHEET'!AC2226)</f>
        <v/>
      </c>
      <c s="72" t="str">
        <f>IF('S.D.PASTE SHEET'!AD2226="","",'S.D.PASTE SHEET'!AD2226)</f>
        <v/>
      </c>
      <c s="74"/>
      <c s="70" t="str">
        <f>IF(AK2226="","",IF(AK2226&gt;0,COUNT($AG$2:AG2226),""))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IF(BC2226="","",IF(BC2226&gt;0,COUNT($AY$2:AY2226),""))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7" spans="1:157" ht="15">
      <c r="A2227" s="72" t="str">
        <f>IF('S.D.PASTE SHEET'!A2227="","",'S.D.PASTE SHEET'!A2227)</f>
        <v/>
      </c>
      <c s="72" t="str">
        <f>IF('S.D.PASTE SHEET'!B2227="","",'S.D.PASTE SHEET'!B2227)</f>
        <v/>
      </c>
      <c s="72" t="str">
        <f>IF('S.D.PASTE SHEET'!C2227="","",'S.D.PASTE SHEET'!C2227)</f>
        <v/>
      </c>
      <c s="73" t="str">
        <f>IF('S.D.PASTE SHEET'!D2227="","",'S.D.PASTE SHEET'!D2227)</f>
        <v/>
      </c>
      <c s="72" t="str">
        <f>IF('S.D.PASTE SHEET'!E2227="","",UPPER('S.D.PASTE SHEET'!E2227))</f>
        <v/>
      </c>
      <c s="72" t="str">
        <f>IF('S.D.PASTE SHEET'!F2227="","",'S.D.PASTE SHEET'!F2227)</f>
        <v/>
      </c>
      <c s="72" t="str">
        <f>IF('S.D.PASTE SHEET'!G2227="","",UPPER('S.D.PASTE SHEET'!G2227))</f>
        <v/>
      </c>
      <c s="72" t="str">
        <f>IF('S.D.PASTE SHEET'!H2227="","",UPPER('S.D.PASTE SHEET'!H2227))</f>
        <v/>
      </c>
      <c s="72" t="str">
        <f>IF('S.D.PASTE SHEET'!I2227="","",'S.D.PASTE SHEET'!I2227)</f>
        <v/>
      </c>
      <c s="73" t="str">
        <f>IF('S.D.PASTE SHEET'!J2227="","",'S.D.PASTE SHEET'!J2227)</f>
        <v/>
      </c>
      <c s="72" t="str">
        <f>IF('S.D.PASTE SHEET'!K2227="","",'S.D.PASTE SHEET'!K2227)</f>
        <v/>
      </c>
      <c s="72" t="str">
        <f>IF('S.D.PASTE SHEET'!L2227="","",'S.D.PASTE SHEET'!L2227)</f>
        <v/>
      </c>
      <c s="72" t="str">
        <f>IF('S.D.PASTE SHEET'!M2227="","",'S.D.PASTE SHEET'!M2227)</f>
        <v/>
      </c>
      <c s="72" t="str">
        <f>IF('S.D.PASTE SHEET'!N2227="","",'S.D.PASTE SHEET'!N2227)</f>
        <v/>
      </c>
      <c s="72" t="str">
        <f>IF('S.D.PASTE SHEET'!O2227="","",'S.D.PASTE SHEET'!O2227)</f>
        <v/>
      </c>
      <c s="72" t="str">
        <f>IF('S.D.PASTE SHEET'!P2227="","",'S.D.PASTE SHEET'!P2227)</f>
        <v/>
      </c>
      <c s="72" t="str">
        <f>IF('S.D.PASTE SHEET'!Q2227="","",'S.D.PASTE SHEET'!Q2227)</f>
        <v/>
      </c>
      <c s="72" t="str">
        <f>IF('S.D.PASTE SHEET'!R2227="","",'S.D.PASTE SHEET'!R2227)</f>
        <v/>
      </c>
      <c s="72" t="str">
        <f>IF('S.D.PASTE SHEET'!S2227="","",'S.D.PASTE SHEET'!S2227)</f>
        <v/>
      </c>
      <c s="72" t="str">
        <f>IF('S.D.PASTE SHEET'!T2227="","",'S.D.PASTE SHEET'!T2227)</f>
        <v/>
      </c>
      <c s="72" t="str">
        <f>IF('S.D.PASTE SHEET'!U2227="","",'S.D.PASTE SHEET'!U2227)</f>
        <v/>
      </c>
      <c s="72" t="str">
        <f>IF('S.D.PASTE SHEET'!V2227="","",'S.D.PASTE SHEET'!V2227)</f>
        <v/>
      </c>
      <c s="72" t="str">
        <f>IF('S.D.PASTE SHEET'!W2227="","",'S.D.PASTE SHEET'!W2227)</f>
        <v/>
      </c>
      <c s="72" t="str">
        <f>IF('S.D.PASTE SHEET'!X2227="","",'S.D.PASTE SHEET'!X2227)</f>
        <v/>
      </c>
      <c s="72" t="str">
        <f>IF('S.D.PASTE SHEET'!Y2227="","",'S.D.PASTE SHEET'!Y2227)</f>
        <v/>
      </c>
      <c s="72" t="str">
        <f>IF('S.D.PASTE SHEET'!Z2227="","",'S.D.PASTE SHEET'!Z2227)</f>
        <v/>
      </c>
      <c s="72" t="str">
        <f>IF('S.D.PASTE SHEET'!AA2227="","",'S.D.PASTE SHEET'!AA2227)</f>
        <v/>
      </c>
      <c s="72" t="str">
        <f>IF('S.D.PASTE SHEET'!AB2227="","",'S.D.PASTE SHEET'!AB2227)</f>
        <v/>
      </c>
      <c s="72" t="str">
        <f>IF('S.D.PASTE SHEET'!AC2227="","",'S.D.PASTE SHEET'!AC2227)</f>
        <v/>
      </c>
      <c s="72" t="str">
        <f>IF('S.D.PASTE SHEET'!AD2227="","",'S.D.PASTE SHEET'!AD2227)</f>
        <v/>
      </c>
      <c s="74"/>
      <c s="70" t="str">
        <f>IF(AK2227="","",IF(AK2227&gt;0,COUNT($AG$2:AG2227),""))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IF(BC2227="","",IF(BC2227&gt;0,COUNT($AY$2:AY2227),""))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8" spans="1:157" ht="15">
      <c r="A2228" s="72" t="str">
        <f>IF('S.D.PASTE SHEET'!A2228="","",'S.D.PASTE SHEET'!A2228)</f>
        <v/>
      </c>
      <c s="72" t="str">
        <f>IF('S.D.PASTE SHEET'!B2228="","",'S.D.PASTE SHEET'!B2228)</f>
        <v/>
      </c>
      <c s="72" t="str">
        <f>IF('S.D.PASTE SHEET'!C2228="","",'S.D.PASTE SHEET'!C2228)</f>
        <v/>
      </c>
      <c s="73" t="str">
        <f>IF('S.D.PASTE SHEET'!D2228="","",'S.D.PASTE SHEET'!D2228)</f>
        <v/>
      </c>
      <c s="72" t="str">
        <f>IF('S.D.PASTE SHEET'!E2228="","",UPPER('S.D.PASTE SHEET'!E2228))</f>
        <v/>
      </c>
      <c s="72" t="str">
        <f>IF('S.D.PASTE SHEET'!F2228="","",'S.D.PASTE SHEET'!F2228)</f>
        <v/>
      </c>
      <c s="72" t="str">
        <f>IF('S.D.PASTE SHEET'!G2228="","",UPPER('S.D.PASTE SHEET'!G2228))</f>
        <v/>
      </c>
      <c s="72" t="str">
        <f>IF('S.D.PASTE SHEET'!H2228="","",UPPER('S.D.PASTE SHEET'!H2228))</f>
        <v/>
      </c>
      <c s="72" t="str">
        <f>IF('S.D.PASTE SHEET'!I2228="","",'S.D.PASTE SHEET'!I2228)</f>
        <v/>
      </c>
      <c s="73" t="str">
        <f>IF('S.D.PASTE SHEET'!J2228="","",'S.D.PASTE SHEET'!J2228)</f>
        <v/>
      </c>
      <c s="72" t="str">
        <f>IF('S.D.PASTE SHEET'!K2228="","",'S.D.PASTE SHEET'!K2228)</f>
        <v/>
      </c>
      <c s="72" t="str">
        <f>IF('S.D.PASTE SHEET'!L2228="","",'S.D.PASTE SHEET'!L2228)</f>
        <v/>
      </c>
      <c s="72" t="str">
        <f>IF('S.D.PASTE SHEET'!M2228="","",'S.D.PASTE SHEET'!M2228)</f>
        <v/>
      </c>
      <c s="72" t="str">
        <f>IF('S.D.PASTE SHEET'!N2228="","",'S.D.PASTE SHEET'!N2228)</f>
        <v/>
      </c>
      <c s="72" t="str">
        <f>IF('S.D.PASTE SHEET'!O2228="","",'S.D.PASTE SHEET'!O2228)</f>
        <v/>
      </c>
      <c s="72" t="str">
        <f>IF('S.D.PASTE SHEET'!P2228="","",'S.D.PASTE SHEET'!P2228)</f>
        <v/>
      </c>
      <c s="72" t="str">
        <f>IF('S.D.PASTE SHEET'!Q2228="","",'S.D.PASTE SHEET'!Q2228)</f>
        <v/>
      </c>
      <c s="72" t="str">
        <f>IF('S.D.PASTE SHEET'!R2228="","",'S.D.PASTE SHEET'!R2228)</f>
        <v/>
      </c>
      <c s="72" t="str">
        <f>IF('S.D.PASTE SHEET'!S2228="","",'S.D.PASTE SHEET'!S2228)</f>
        <v/>
      </c>
      <c s="72" t="str">
        <f>IF('S.D.PASTE SHEET'!T2228="","",'S.D.PASTE SHEET'!T2228)</f>
        <v/>
      </c>
      <c s="72" t="str">
        <f>IF('S.D.PASTE SHEET'!U2228="","",'S.D.PASTE SHEET'!U2228)</f>
        <v/>
      </c>
      <c s="72" t="str">
        <f>IF('S.D.PASTE SHEET'!V2228="","",'S.D.PASTE SHEET'!V2228)</f>
        <v/>
      </c>
      <c s="72" t="str">
        <f>IF('S.D.PASTE SHEET'!W2228="","",'S.D.PASTE SHEET'!W2228)</f>
        <v/>
      </c>
      <c s="72" t="str">
        <f>IF('S.D.PASTE SHEET'!X2228="","",'S.D.PASTE SHEET'!X2228)</f>
        <v/>
      </c>
      <c s="72" t="str">
        <f>IF('S.D.PASTE SHEET'!Y2228="","",'S.D.PASTE SHEET'!Y2228)</f>
        <v/>
      </c>
      <c s="72" t="str">
        <f>IF('S.D.PASTE SHEET'!Z2228="","",'S.D.PASTE SHEET'!Z2228)</f>
        <v/>
      </c>
      <c s="72" t="str">
        <f>IF('S.D.PASTE SHEET'!AA2228="","",'S.D.PASTE SHEET'!AA2228)</f>
        <v/>
      </c>
      <c s="72" t="str">
        <f>IF('S.D.PASTE SHEET'!AB2228="","",'S.D.PASTE SHEET'!AB2228)</f>
        <v/>
      </c>
      <c s="72" t="str">
        <f>IF('S.D.PASTE SHEET'!AC2228="","",'S.D.PASTE SHEET'!AC2228)</f>
        <v/>
      </c>
      <c s="72" t="str">
        <f>IF('S.D.PASTE SHEET'!AD2228="","",'S.D.PASTE SHEET'!AD2228)</f>
        <v/>
      </c>
      <c s="74"/>
      <c s="70" t="str">
        <f>IF(AK2228="","",IF(AK2228&gt;0,COUNT($AG$2:AG2228),""))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IF(BC2228="","",IF(BC2228&gt;0,COUNT($AY$2:AY2228),""))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29" spans="1:157" ht="15">
      <c r="A2229" s="72" t="str">
        <f>IF('S.D.PASTE SHEET'!A2229="","",'S.D.PASTE SHEET'!A2229)</f>
        <v/>
      </c>
      <c s="72" t="str">
        <f>IF('S.D.PASTE SHEET'!B2229="","",'S.D.PASTE SHEET'!B2229)</f>
        <v/>
      </c>
      <c s="72" t="str">
        <f>IF('S.D.PASTE SHEET'!C2229="","",'S.D.PASTE SHEET'!C2229)</f>
        <v/>
      </c>
      <c s="73" t="str">
        <f>IF('S.D.PASTE SHEET'!D2229="","",'S.D.PASTE SHEET'!D2229)</f>
        <v/>
      </c>
      <c s="72" t="str">
        <f>IF('S.D.PASTE SHEET'!E2229="","",UPPER('S.D.PASTE SHEET'!E2229))</f>
        <v/>
      </c>
      <c s="72" t="str">
        <f>IF('S.D.PASTE SHEET'!F2229="","",'S.D.PASTE SHEET'!F2229)</f>
        <v/>
      </c>
      <c s="72" t="str">
        <f>IF('S.D.PASTE SHEET'!G2229="","",UPPER('S.D.PASTE SHEET'!G2229))</f>
        <v/>
      </c>
      <c s="72" t="str">
        <f>IF('S.D.PASTE SHEET'!H2229="","",UPPER('S.D.PASTE SHEET'!H2229))</f>
        <v/>
      </c>
      <c s="72" t="str">
        <f>IF('S.D.PASTE SHEET'!I2229="","",'S.D.PASTE SHEET'!I2229)</f>
        <v/>
      </c>
      <c s="73" t="str">
        <f>IF('S.D.PASTE SHEET'!J2229="","",'S.D.PASTE SHEET'!J2229)</f>
        <v/>
      </c>
      <c s="72" t="str">
        <f>IF('S.D.PASTE SHEET'!K2229="","",'S.D.PASTE SHEET'!K2229)</f>
        <v/>
      </c>
      <c s="72" t="str">
        <f>IF('S.D.PASTE SHEET'!L2229="","",'S.D.PASTE SHEET'!L2229)</f>
        <v/>
      </c>
      <c s="72" t="str">
        <f>IF('S.D.PASTE SHEET'!M2229="","",'S.D.PASTE SHEET'!M2229)</f>
        <v/>
      </c>
      <c s="72" t="str">
        <f>IF('S.D.PASTE SHEET'!N2229="","",'S.D.PASTE SHEET'!N2229)</f>
        <v/>
      </c>
      <c s="72" t="str">
        <f>IF('S.D.PASTE SHEET'!O2229="","",'S.D.PASTE SHEET'!O2229)</f>
        <v/>
      </c>
      <c s="72" t="str">
        <f>IF('S.D.PASTE SHEET'!P2229="","",'S.D.PASTE SHEET'!P2229)</f>
        <v/>
      </c>
      <c s="72" t="str">
        <f>IF('S.D.PASTE SHEET'!Q2229="","",'S.D.PASTE SHEET'!Q2229)</f>
        <v/>
      </c>
      <c s="72" t="str">
        <f>IF('S.D.PASTE SHEET'!R2229="","",'S.D.PASTE SHEET'!R2229)</f>
        <v/>
      </c>
      <c s="72" t="str">
        <f>IF('S.D.PASTE SHEET'!S2229="","",'S.D.PASTE SHEET'!S2229)</f>
        <v/>
      </c>
      <c s="72" t="str">
        <f>IF('S.D.PASTE SHEET'!T2229="","",'S.D.PASTE SHEET'!T2229)</f>
        <v/>
      </c>
      <c s="72" t="str">
        <f>IF('S.D.PASTE SHEET'!U2229="","",'S.D.PASTE SHEET'!U2229)</f>
        <v/>
      </c>
      <c s="72" t="str">
        <f>IF('S.D.PASTE SHEET'!V2229="","",'S.D.PASTE SHEET'!V2229)</f>
        <v/>
      </c>
      <c s="72" t="str">
        <f>IF('S.D.PASTE SHEET'!W2229="","",'S.D.PASTE SHEET'!W2229)</f>
        <v/>
      </c>
      <c s="72" t="str">
        <f>IF('S.D.PASTE SHEET'!X2229="","",'S.D.PASTE SHEET'!X2229)</f>
        <v/>
      </c>
      <c s="72" t="str">
        <f>IF('S.D.PASTE SHEET'!Y2229="","",'S.D.PASTE SHEET'!Y2229)</f>
        <v/>
      </c>
      <c s="72" t="str">
        <f>IF('S.D.PASTE SHEET'!Z2229="","",'S.D.PASTE SHEET'!Z2229)</f>
        <v/>
      </c>
      <c s="72" t="str">
        <f>IF('S.D.PASTE SHEET'!AA2229="","",'S.D.PASTE SHEET'!AA2229)</f>
        <v/>
      </c>
      <c s="72" t="str">
        <f>IF('S.D.PASTE SHEET'!AB2229="","",'S.D.PASTE SHEET'!AB2229)</f>
        <v/>
      </c>
      <c s="72" t="str">
        <f>IF('S.D.PASTE SHEET'!AC2229="","",'S.D.PASTE SHEET'!AC2229)</f>
        <v/>
      </c>
      <c s="72" t="str">
        <f>IF('S.D.PASTE SHEET'!AD2229="","",'S.D.PASTE SHEET'!AD2229)</f>
        <v/>
      </c>
      <c s="74"/>
      <c s="70" t="str">
        <f>IF(AK2229="","",IF(AK2229&gt;0,COUNT($AG$2:AG2229),""))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IF(BC2229="","",IF(BC2229&gt;0,COUNT($AY$2:AY2229),""))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0" spans="1:157" ht="15">
      <c r="A2230" s="72" t="str">
        <f>IF('S.D.PASTE SHEET'!A2230="","",'S.D.PASTE SHEET'!A2230)</f>
        <v/>
      </c>
      <c s="72" t="str">
        <f>IF('S.D.PASTE SHEET'!B2230="","",'S.D.PASTE SHEET'!B2230)</f>
        <v/>
      </c>
      <c s="72" t="str">
        <f>IF('S.D.PASTE SHEET'!C2230="","",'S.D.PASTE SHEET'!C2230)</f>
        <v/>
      </c>
      <c s="73" t="str">
        <f>IF('S.D.PASTE SHEET'!D2230="","",'S.D.PASTE SHEET'!D2230)</f>
        <v/>
      </c>
      <c s="72" t="str">
        <f>IF('S.D.PASTE SHEET'!E2230="","",UPPER('S.D.PASTE SHEET'!E2230))</f>
        <v/>
      </c>
      <c s="72" t="str">
        <f>IF('S.D.PASTE SHEET'!F2230="","",'S.D.PASTE SHEET'!F2230)</f>
        <v/>
      </c>
      <c s="72" t="str">
        <f>IF('S.D.PASTE SHEET'!G2230="","",UPPER('S.D.PASTE SHEET'!G2230))</f>
        <v/>
      </c>
      <c s="72" t="str">
        <f>IF('S.D.PASTE SHEET'!H2230="","",UPPER('S.D.PASTE SHEET'!H2230))</f>
        <v/>
      </c>
      <c s="72" t="str">
        <f>IF('S.D.PASTE SHEET'!I2230="","",'S.D.PASTE SHEET'!I2230)</f>
        <v/>
      </c>
      <c s="73" t="str">
        <f>IF('S.D.PASTE SHEET'!J2230="","",'S.D.PASTE SHEET'!J2230)</f>
        <v/>
      </c>
      <c s="72" t="str">
        <f>IF('S.D.PASTE SHEET'!K2230="","",'S.D.PASTE SHEET'!K2230)</f>
        <v/>
      </c>
      <c s="72" t="str">
        <f>IF('S.D.PASTE SHEET'!L2230="","",'S.D.PASTE SHEET'!L2230)</f>
        <v/>
      </c>
      <c s="72" t="str">
        <f>IF('S.D.PASTE SHEET'!M2230="","",'S.D.PASTE SHEET'!M2230)</f>
        <v/>
      </c>
      <c s="72" t="str">
        <f>IF('S.D.PASTE SHEET'!N2230="","",'S.D.PASTE SHEET'!N2230)</f>
        <v/>
      </c>
      <c s="72" t="str">
        <f>IF('S.D.PASTE SHEET'!O2230="","",'S.D.PASTE SHEET'!O2230)</f>
        <v/>
      </c>
      <c s="72" t="str">
        <f>IF('S.D.PASTE SHEET'!P2230="","",'S.D.PASTE SHEET'!P2230)</f>
        <v/>
      </c>
      <c s="72" t="str">
        <f>IF('S.D.PASTE SHEET'!Q2230="","",'S.D.PASTE SHEET'!Q2230)</f>
        <v/>
      </c>
      <c s="72" t="str">
        <f>IF('S.D.PASTE SHEET'!R2230="","",'S.D.PASTE SHEET'!R2230)</f>
        <v/>
      </c>
      <c s="72" t="str">
        <f>IF('S.D.PASTE SHEET'!S2230="","",'S.D.PASTE SHEET'!S2230)</f>
        <v/>
      </c>
      <c s="72" t="str">
        <f>IF('S.D.PASTE SHEET'!T2230="","",'S.D.PASTE SHEET'!T2230)</f>
        <v/>
      </c>
      <c s="72" t="str">
        <f>IF('S.D.PASTE SHEET'!U2230="","",'S.D.PASTE SHEET'!U2230)</f>
        <v/>
      </c>
      <c s="72" t="str">
        <f>IF('S.D.PASTE SHEET'!V2230="","",'S.D.PASTE SHEET'!V2230)</f>
        <v/>
      </c>
      <c s="72" t="str">
        <f>IF('S.D.PASTE SHEET'!W2230="","",'S.D.PASTE SHEET'!W2230)</f>
        <v/>
      </c>
      <c s="72" t="str">
        <f>IF('S.D.PASTE SHEET'!X2230="","",'S.D.PASTE SHEET'!X2230)</f>
        <v/>
      </c>
      <c s="72" t="str">
        <f>IF('S.D.PASTE SHEET'!Y2230="","",'S.D.PASTE SHEET'!Y2230)</f>
        <v/>
      </c>
      <c s="72" t="str">
        <f>IF('S.D.PASTE SHEET'!Z2230="","",'S.D.PASTE SHEET'!Z2230)</f>
        <v/>
      </c>
      <c s="72" t="str">
        <f>IF('S.D.PASTE SHEET'!AA2230="","",'S.D.PASTE SHEET'!AA2230)</f>
        <v/>
      </c>
      <c s="72" t="str">
        <f>IF('S.D.PASTE SHEET'!AB2230="","",'S.D.PASTE SHEET'!AB2230)</f>
        <v/>
      </c>
      <c s="72" t="str">
        <f>IF('S.D.PASTE SHEET'!AC2230="","",'S.D.PASTE SHEET'!AC2230)</f>
        <v/>
      </c>
      <c s="72" t="str">
        <f>IF('S.D.PASTE SHEET'!AD2230="","",'S.D.PASTE SHEET'!AD2230)</f>
        <v/>
      </c>
      <c s="74"/>
      <c s="70" t="str">
        <f>IF(AK2230="","",IF(AK2230&gt;0,COUNT($AG$2:AG2230),""))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IF(BC2230="","",IF(BC2230&gt;0,COUNT($AY$2:AY2230),""))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1" spans="1:157" ht="15">
      <c r="A2231" s="72" t="str">
        <f>IF('S.D.PASTE SHEET'!A2231="","",'S.D.PASTE SHEET'!A2231)</f>
        <v/>
      </c>
      <c s="72" t="str">
        <f>IF('S.D.PASTE SHEET'!B2231="","",'S.D.PASTE SHEET'!B2231)</f>
        <v/>
      </c>
      <c s="72" t="str">
        <f>IF('S.D.PASTE SHEET'!C2231="","",'S.D.PASTE SHEET'!C2231)</f>
        <v/>
      </c>
      <c s="73" t="str">
        <f>IF('S.D.PASTE SHEET'!D2231="","",'S.D.PASTE SHEET'!D2231)</f>
        <v/>
      </c>
      <c s="72" t="str">
        <f>IF('S.D.PASTE SHEET'!E2231="","",UPPER('S.D.PASTE SHEET'!E2231))</f>
        <v/>
      </c>
      <c s="72" t="str">
        <f>IF('S.D.PASTE SHEET'!F2231="","",'S.D.PASTE SHEET'!F2231)</f>
        <v/>
      </c>
      <c s="72" t="str">
        <f>IF('S.D.PASTE SHEET'!G2231="","",UPPER('S.D.PASTE SHEET'!G2231))</f>
        <v/>
      </c>
      <c s="72" t="str">
        <f>IF('S.D.PASTE SHEET'!H2231="","",UPPER('S.D.PASTE SHEET'!H2231))</f>
        <v/>
      </c>
      <c s="72" t="str">
        <f>IF('S.D.PASTE SHEET'!I2231="","",'S.D.PASTE SHEET'!I2231)</f>
        <v/>
      </c>
      <c s="73" t="str">
        <f>IF('S.D.PASTE SHEET'!J2231="","",'S.D.PASTE SHEET'!J2231)</f>
        <v/>
      </c>
      <c s="72" t="str">
        <f>IF('S.D.PASTE SHEET'!K2231="","",'S.D.PASTE SHEET'!K2231)</f>
        <v/>
      </c>
      <c s="72" t="str">
        <f>IF('S.D.PASTE SHEET'!L2231="","",'S.D.PASTE SHEET'!L2231)</f>
        <v/>
      </c>
      <c s="72" t="str">
        <f>IF('S.D.PASTE SHEET'!M2231="","",'S.D.PASTE SHEET'!M2231)</f>
        <v/>
      </c>
      <c s="72" t="str">
        <f>IF('S.D.PASTE SHEET'!N2231="","",'S.D.PASTE SHEET'!N2231)</f>
        <v/>
      </c>
      <c s="72" t="str">
        <f>IF('S.D.PASTE SHEET'!O2231="","",'S.D.PASTE SHEET'!O2231)</f>
        <v/>
      </c>
      <c s="72" t="str">
        <f>IF('S.D.PASTE SHEET'!P2231="","",'S.D.PASTE SHEET'!P2231)</f>
        <v/>
      </c>
      <c s="72" t="str">
        <f>IF('S.D.PASTE SHEET'!Q2231="","",'S.D.PASTE SHEET'!Q2231)</f>
        <v/>
      </c>
      <c s="72" t="str">
        <f>IF('S.D.PASTE SHEET'!R2231="","",'S.D.PASTE SHEET'!R2231)</f>
        <v/>
      </c>
      <c s="72" t="str">
        <f>IF('S.D.PASTE SHEET'!S2231="","",'S.D.PASTE SHEET'!S2231)</f>
        <v/>
      </c>
      <c s="72" t="str">
        <f>IF('S.D.PASTE SHEET'!T2231="","",'S.D.PASTE SHEET'!T2231)</f>
        <v/>
      </c>
      <c s="72" t="str">
        <f>IF('S.D.PASTE SHEET'!U2231="","",'S.D.PASTE SHEET'!U2231)</f>
        <v/>
      </c>
      <c s="72" t="str">
        <f>IF('S.D.PASTE SHEET'!V2231="","",'S.D.PASTE SHEET'!V2231)</f>
        <v/>
      </c>
      <c s="72" t="str">
        <f>IF('S.D.PASTE SHEET'!W2231="","",'S.D.PASTE SHEET'!W2231)</f>
        <v/>
      </c>
      <c s="72" t="str">
        <f>IF('S.D.PASTE SHEET'!X2231="","",'S.D.PASTE SHEET'!X2231)</f>
        <v/>
      </c>
      <c s="72" t="str">
        <f>IF('S.D.PASTE SHEET'!Y2231="","",'S.D.PASTE SHEET'!Y2231)</f>
        <v/>
      </c>
      <c s="72" t="str">
        <f>IF('S.D.PASTE SHEET'!Z2231="","",'S.D.PASTE SHEET'!Z2231)</f>
        <v/>
      </c>
      <c s="72" t="str">
        <f>IF('S.D.PASTE SHEET'!AA2231="","",'S.D.PASTE SHEET'!AA2231)</f>
        <v/>
      </c>
      <c s="72" t="str">
        <f>IF('S.D.PASTE SHEET'!AB2231="","",'S.D.PASTE SHEET'!AB2231)</f>
        <v/>
      </c>
      <c s="72" t="str">
        <f>IF('S.D.PASTE SHEET'!AC2231="","",'S.D.PASTE SHEET'!AC2231)</f>
        <v/>
      </c>
      <c s="72" t="str">
        <f>IF('S.D.PASTE SHEET'!AD2231="","",'S.D.PASTE SHEET'!AD2231)</f>
        <v/>
      </c>
      <c s="74"/>
      <c s="70" t="str">
        <f>IF(AK2231="","",IF(AK2231&gt;0,COUNT($AG$2:AG2231),""))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IF(BC2231="","",IF(BC2231&gt;0,COUNT($AY$2:AY2231),""))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2" spans="1:157" ht="15">
      <c r="A2232" s="72" t="str">
        <f>IF('S.D.PASTE SHEET'!A2232="","",'S.D.PASTE SHEET'!A2232)</f>
        <v/>
      </c>
      <c s="72" t="str">
        <f>IF('S.D.PASTE SHEET'!B2232="","",'S.D.PASTE SHEET'!B2232)</f>
        <v/>
      </c>
      <c s="72" t="str">
        <f>IF('S.D.PASTE SHEET'!C2232="","",'S.D.PASTE SHEET'!C2232)</f>
        <v/>
      </c>
      <c s="73" t="str">
        <f>IF('S.D.PASTE SHEET'!D2232="","",'S.D.PASTE SHEET'!D2232)</f>
        <v/>
      </c>
      <c s="72" t="str">
        <f>IF('S.D.PASTE SHEET'!E2232="","",UPPER('S.D.PASTE SHEET'!E2232))</f>
        <v/>
      </c>
      <c s="72" t="str">
        <f>IF('S.D.PASTE SHEET'!F2232="","",'S.D.PASTE SHEET'!F2232)</f>
        <v/>
      </c>
      <c s="72" t="str">
        <f>IF('S.D.PASTE SHEET'!G2232="","",UPPER('S.D.PASTE SHEET'!G2232))</f>
        <v/>
      </c>
      <c s="72" t="str">
        <f>IF('S.D.PASTE SHEET'!H2232="","",UPPER('S.D.PASTE SHEET'!H2232))</f>
        <v/>
      </c>
      <c s="72" t="str">
        <f>IF('S.D.PASTE SHEET'!I2232="","",'S.D.PASTE SHEET'!I2232)</f>
        <v/>
      </c>
      <c s="73" t="str">
        <f>IF('S.D.PASTE SHEET'!J2232="","",'S.D.PASTE SHEET'!J2232)</f>
        <v/>
      </c>
      <c s="72" t="str">
        <f>IF('S.D.PASTE SHEET'!K2232="","",'S.D.PASTE SHEET'!K2232)</f>
        <v/>
      </c>
      <c s="72" t="str">
        <f>IF('S.D.PASTE SHEET'!L2232="","",'S.D.PASTE SHEET'!L2232)</f>
        <v/>
      </c>
      <c s="72" t="str">
        <f>IF('S.D.PASTE SHEET'!M2232="","",'S.D.PASTE SHEET'!M2232)</f>
        <v/>
      </c>
      <c s="72" t="str">
        <f>IF('S.D.PASTE SHEET'!N2232="","",'S.D.PASTE SHEET'!N2232)</f>
        <v/>
      </c>
      <c s="72" t="str">
        <f>IF('S.D.PASTE SHEET'!O2232="","",'S.D.PASTE SHEET'!O2232)</f>
        <v/>
      </c>
      <c s="72" t="str">
        <f>IF('S.D.PASTE SHEET'!P2232="","",'S.D.PASTE SHEET'!P2232)</f>
        <v/>
      </c>
      <c s="72" t="str">
        <f>IF('S.D.PASTE SHEET'!Q2232="","",'S.D.PASTE SHEET'!Q2232)</f>
        <v/>
      </c>
      <c s="72" t="str">
        <f>IF('S.D.PASTE SHEET'!R2232="","",'S.D.PASTE SHEET'!R2232)</f>
        <v/>
      </c>
      <c s="72" t="str">
        <f>IF('S.D.PASTE SHEET'!S2232="","",'S.D.PASTE SHEET'!S2232)</f>
        <v/>
      </c>
      <c s="72" t="str">
        <f>IF('S.D.PASTE SHEET'!T2232="","",'S.D.PASTE SHEET'!T2232)</f>
        <v/>
      </c>
      <c s="72" t="str">
        <f>IF('S.D.PASTE SHEET'!U2232="","",'S.D.PASTE SHEET'!U2232)</f>
        <v/>
      </c>
      <c s="72" t="str">
        <f>IF('S.D.PASTE SHEET'!V2232="","",'S.D.PASTE SHEET'!V2232)</f>
        <v/>
      </c>
      <c s="72" t="str">
        <f>IF('S.D.PASTE SHEET'!W2232="","",'S.D.PASTE SHEET'!W2232)</f>
        <v/>
      </c>
      <c s="72" t="str">
        <f>IF('S.D.PASTE SHEET'!X2232="","",'S.D.PASTE SHEET'!X2232)</f>
        <v/>
      </c>
      <c s="72" t="str">
        <f>IF('S.D.PASTE SHEET'!Y2232="","",'S.D.PASTE SHEET'!Y2232)</f>
        <v/>
      </c>
      <c s="72" t="str">
        <f>IF('S.D.PASTE SHEET'!Z2232="","",'S.D.PASTE SHEET'!Z2232)</f>
        <v/>
      </c>
      <c s="72" t="str">
        <f>IF('S.D.PASTE SHEET'!AA2232="","",'S.D.PASTE SHEET'!AA2232)</f>
        <v/>
      </c>
      <c s="72" t="str">
        <f>IF('S.D.PASTE SHEET'!AB2232="","",'S.D.PASTE SHEET'!AB2232)</f>
        <v/>
      </c>
      <c s="72" t="str">
        <f>IF('S.D.PASTE SHEET'!AC2232="","",'S.D.PASTE SHEET'!AC2232)</f>
        <v/>
      </c>
      <c s="72" t="str">
        <f>IF('S.D.PASTE SHEET'!AD2232="","",'S.D.PASTE SHEET'!AD2232)</f>
        <v/>
      </c>
      <c s="74"/>
      <c s="70" t="str">
        <f>IF(AK2232="","",IF(AK2232&gt;0,COUNT($AG$2:AG2232),""))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IF(BC2232="","",IF(BC2232&gt;0,COUNT($AY$2:AY2232),""))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3" spans="1:157" ht="15">
      <c r="A2233" s="72" t="str">
        <f>IF('S.D.PASTE SHEET'!A2233="","",'S.D.PASTE SHEET'!A2233)</f>
        <v/>
      </c>
      <c s="72" t="str">
        <f>IF('S.D.PASTE SHEET'!B2233="","",'S.D.PASTE SHEET'!B2233)</f>
        <v/>
      </c>
      <c s="72" t="str">
        <f>IF('S.D.PASTE SHEET'!C2233="","",'S.D.PASTE SHEET'!C2233)</f>
        <v/>
      </c>
      <c s="73" t="str">
        <f>IF('S.D.PASTE SHEET'!D2233="","",'S.D.PASTE SHEET'!D2233)</f>
        <v/>
      </c>
      <c s="72" t="str">
        <f>IF('S.D.PASTE SHEET'!E2233="","",UPPER('S.D.PASTE SHEET'!E2233))</f>
        <v/>
      </c>
      <c s="72" t="str">
        <f>IF('S.D.PASTE SHEET'!F2233="","",'S.D.PASTE SHEET'!F2233)</f>
        <v/>
      </c>
      <c s="72" t="str">
        <f>IF('S.D.PASTE SHEET'!G2233="","",UPPER('S.D.PASTE SHEET'!G2233))</f>
        <v/>
      </c>
      <c s="72" t="str">
        <f>IF('S.D.PASTE SHEET'!H2233="","",UPPER('S.D.PASTE SHEET'!H2233))</f>
        <v/>
      </c>
      <c s="72" t="str">
        <f>IF('S.D.PASTE SHEET'!I2233="","",'S.D.PASTE SHEET'!I2233)</f>
        <v/>
      </c>
      <c s="73" t="str">
        <f>IF('S.D.PASTE SHEET'!J2233="","",'S.D.PASTE SHEET'!J2233)</f>
        <v/>
      </c>
      <c s="72" t="str">
        <f>IF('S.D.PASTE SHEET'!K2233="","",'S.D.PASTE SHEET'!K2233)</f>
        <v/>
      </c>
      <c s="72" t="str">
        <f>IF('S.D.PASTE SHEET'!L2233="","",'S.D.PASTE SHEET'!L2233)</f>
        <v/>
      </c>
      <c s="72" t="str">
        <f>IF('S.D.PASTE SHEET'!M2233="","",'S.D.PASTE SHEET'!M2233)</f>
        <v/>
      </c>
      <c s="72" t="str">
        <f>IF('S.D.PASTE SHEET'!N2233="","",'S.D.PASTE SHEET'!N2233)</f>
        <v/>
      </c>
      <c s="72" t="str">
        <f>IF('S.D.PASTE SHEET'!O2233="","",'S.D.PASTE SHEET'!O2233)</f>
        <v/>
      </c>
      <c s="72" t="str">
        <f>IF('S.D.PASTE SHEET'!P2233="","",'S.D.PASTE SHEET'!P2233)</f>
        <v/>
      </c>
      <c s="72" t="str">
        <f>IF('S.D.PASTE SHEET'!Q2233="","",'S.D.PASTE SHEET'!Q2233)</f>
        <v/>
      </c>
      <c s="72" t="str">
        <f>IF('S.D.PASTE SHEET'!R2233="","",'S.D.PASTE SHEET'!R2233)</f>
        <v/>
      </c>
      <c s="72" t="str">
        <f>IF('S.D.PASTE SHEET'!S2233="","",'S.D.PASTE SHEET'!S2233)</f>
        <v/>
      </c>
      <c s="72" t="str">
        <f>IF('S.D.PASTE SHEET'!T2233="","",'S.D.PASTE SHEET'!T2233)</f>
        <v/>
      </c>
      <c s="72" t="str">
        <f>IF('S.D.PASTE SHEET'!U2233="","",'S.D.PASTE SHEET'!U2233)</f>
        <v/>
      </c>
      <c s="72" t="str">
        <f>IF('S.D.PASTE SHEET'!V2233="","",'S.D.PASTE SHEET'!V2233)</f>
        <v/>
      </c>
      <c s="72" t="str">
        <f>IF('S.D.PASTE SHEET'!W2233="","",'S.D.PASTE SHEET'!W2233)</f>
        <v/>
      </c>
      <c s="72" t="str">
        <f>IF('S.D.PASTE SHEET'!X2233="","",'S.D.PASTE SHEET'!X2233)</f>
        <v/>
      </c>
      <c s="72" t="str">
        <f>IF('S.D.PASTE SHEET'!Y2233="","",'S.D.PASTE SHEET'!Y2233)</f>
        <v/>
      </c>
      <c s="72" t="str">
        <f>IF('S.D.PASTE SHEET'!Z2233="","",'S.D.PASTE SHEET'!Z2233)</f>
        <v/>
      </c>
      <c s="72" t="str">
        <f>IF('S.D.PASTE SHEET'!AA2233="","",'S.D.PASTE SHEET'!AA2233)</f>
        <v/>
      </c>
      <c s="72" t="str">
        <f>IF('S.D.PASTE SHEET'!AB2233="","",'S.D.PASTE SHEET'!AB2233)</f>
        <v/>
      </c>
      <c s="72" t="str">
        <f>IF('S.D.PASTE SHEET'!AC2233="","",'S.D.PASTE SHEET'!AC2233)</f>
        <v/>
      </c>
      <c s="72" t="str">
        <f>IF('S.D.PASTE SHEET'!AD2233="","",'S.D.PASTE SHEET'!AD2233)</f>
        <v/>
      </c>
      <c s="74"/>
      <c s="70" t="str">
        <f>IF(AK2233="","",IF(AK2233&gt;0,COUNT($AG$2:AG2233),""))</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IF(BC2233="","",IF(BC2233&gt;0,COUNT($AY$2:AY2233),""))</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4" spans="1:157" ht="15">
      <c r="A2234" s="72" t="str">
        <f>IF('S.D.PASTE SHEET'!A2234="","",'S.D.PASTE SHEET'!A2234)</f>
        <v/>
      </c>
      <c s="72" t="str">
        <f>IF('S.D.PASTE SHEET'!B2234="","",'S.D.PASTE SHEET'!B2234)</f>
        <v/>
      </c>
      <c s="72" t="str">
        <f>IF('S.D.PASTE SHEET'!C2234="","",'S.D.PASTE SHEET'!C2234)</f>
        <v/>
      </c>
      <c s="73" t="str">
        <f>IF('S.D.PASTE SHEET'!D2234="","",'S.D.PASTE SHEET'!D2234)</f>
        <v/>
      </c>
      <c s="72" t="str">
        <f>IF('S.D.PASTE SHEET'!E2234="","",UPPER('S.D.PASTE SHEET'!E2234))</f>
        <v/>
      </c>
      <c s="72" t="str">
        <f>IF('S.D.PASTE SHEET'!F2234="","",'S.D.PASTE SHEET'!F2234)</f>
        <v/>
      </c>
      <c s="72" t="str">
        <f>IF('S.D.PASTE SHEET'!G2234="","",UPPER('S.D.PASTE SHEET'!G2234))</f>
        <v/>
      </c>
      <c s="72" t="str">
        <f>IF('S.D.PASTE SHEET'!H2234="","",UPPER('S.D.PASTE SHEET'!H2234))</f>
        <v/>
      </c>
      <c s="72" t="str">
        <f>IF('S.D.PASTE SHEET'!I2234="","",'S.D.PASTE SHEET'!I2234)</f>
        <v/>
      </c>
      <c s="73" t="str">
        <f>IF('S.D.PASTE SHEET'!J2234="","",'S.D.PASTE SHEET'!J2234)</f>
        <v/>
      </c>
      <c s="72" t="str">
        <f>IF('S.D.PASTE SHEET'!K2234="","",'S.D.PASTE SHEET'!K2234)</f>
        <v/>
      </c>
      <c s="72" t="str">
        <f>IF('S.D.PASTE SHEET'!L2234="","",'S.D.PASTE SHEET'!L2234)</f>
        <v/>
      </c>
      <c s="72" t="str">
        <f>IF('S.D.PASTE SHEET'!M2234="","",'S.D.PASTE SHEET'!M2234)</f>
        <v/>
      </c>
      <c s="72" t="str">
        <f>IF('S.D.PASTE SHEET'!N2234="","",'S.D.PASTE SHEET'!N2234)</f>
        <v/>
      </c>
      <c s="72" t="str">
        <f>IF('S.D.PASTE SHEET'!O2234="","",'S.D.PASTE SHEET'!O2234)</f>
        <v/>
      </c>
      <c s="72" t="str">
        <f>IF('S.D.PASTE SHEET'!P2234="","",'S.D.PASTE SHEET'!P2234)</f>
        <v/>
      </c>
      <c s="72" t="str">
        <f>IF('S.D.PASTE SHEET'!Q2234="","",'S.D.PASTE SHEET'!Q2234)</f>
        <v/>
      </c>
      <c s="72" t="str">
        <f>IF('S.D.PASTE SHEET'!R2234="","",'S.D.PASTE SHEET'!R2234)</f>
        <v/>
      </c>
      <c s="72" t="str">
        <f>IF('S.D.PASTE SHEET'!S2234="","",'S.D.PASTE SHEET'!S2234)</f>
        <v/>
      </c>
      <c s="72" t="str">
        <f>IF('S.D.PASTE SHEET'!T2234="","",'S.D.PASTE SHEET'!T2234)</f>
        <v/>
      </c>
      <c s="72" t="str">
        <f>IF('S.D.PASTE SHEET'!U2234="","",'S.D.PASTE SHEET'!U2234)</f>
        <v/>
      </c>
      <c s="72" t="str">
        <f>IF('S.D.PASTE SHEET'!V2234="","",'S.D.PASTE SHEET'!V2234)</f>
        <v/>
      </c>
      <c s="72" t="str">
        <f>IF('S.D.PASTE SHEET'!W2234="","",'S.D.PASTE SHEET'!W2234)</f>
        <v/>
      </c>
      <c s="72" t="str">
        <f>IF('S.D.PASTE SHEET'!X2234="","",'S.D.PASTE SHEET'!X2234)</f>
        <v/>
      </c>
      <c s="72" t="str">
        <f>IF('S.D.PASTE SHEET'!Y2234="","",'S.D.PASTE SHEET'!Y2234)</f>
        <v/>
      </c>
      <c s="72" t="str">
        <f>IF('S.D.PASTE SHEET'!Z2234="","",'S.D.PASTE SHEET'!Z2234)</f>
        <v/>
      </c>
      <c s="72" t="str">
        <f>IF('S.D.PASTE SHEET'!AA2234="","",'S.D.PASTE SHEET'!AA2234)</f>
        <v/>
      </c>
      <c s="72" t="str">
        <f>IF('S.D.PASTE SHEET'!AB2234="","",'S.D.PASTE SHEET'!AB2234)</f>
        <v/>
      </c>
      <c s="72" t="str">
        <f>IF('S.D.PASTE SHEET'!AC2234="","",'S.D.PASTE SHEET'!AC2234)</f>
        <v/>
      </c>
      <c s="72" t="str">
        <f>IF('S.D.PASTE SHEET'!AD2234="","",'S.D.PASTE SHEET'!AD2234)</f>
        <v/>
      </c>
      <c s="74"/>
      <c s="70" t="str">
        <f>IF(AK2234="","",IF(AK2234&gt;0,COUNT($AG$2:AG2234),""))</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IF(BC2234="","",IF(BC2234&gt;0,COUNT($AY$2:AY2234),""))</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5" spans="1:157" ht="15">
      <c r="A2235" s="72" t="str">
        <f>IF('S.D.PASTE SHEET'!A2235="","",'S.D.PASTE SHEET'!A2235)</f>
        <v/>
      </c>
      <c s="72" t="str">
        <f>IF('S.D.PASTE SHEET'!B2235="","",'S.D.PASTE SHEET'!B2235)</f>
        <v/>
      </c>
      <c s="72" t="str">
        <f>IF('S.D.PASTE SHEET'!C2235="","",'S.D.PASTE SHEET'!C2235)</f>
        <v/>
      </c>
      <c s="73" t="str">
        <f>IF('S.D.PASTE SHEET'!D2235="","",'S.D.PASTE SHEET'!D2235)</f>
        <v/>
      </c>
      <c s="72" t="str">
        <f>IF('S.D.PASTE SHEET'!E2235="","",UPPER('S.D.PASTE SHEET'!E2235))</f>
        <v/>
      </c>
      <c s="72" t="str">
        <f>IF('S.D.PASTE SHEET'!F2235="","",'S.D.PASTE SHEET'!F2235)</f>
        <v/>
      </c>
      <c s="72" t="str">
        <f>IF('S.D.PASTE SHEET'!G2235="","",UPPER('S.D.PASTE SHEET'!G2235))</f>
        <v/>
      </c>
      <c s="72" t="str">
        <f>IF('S.D.PASTE SHEET'!H2235="","",UPPER('S.D.PASTE SHEET'!H2235))</f>
        <v/>
      </c>
      <c s="72" t="str">
        <f>IF('S.D.PASTE SHEET'!I2235="","",'S.D.PASTE SHEET'!I2235)</f>
        <v/>
      </c>
      <c s="73" t="str">
        <f>IF('S.D.PASTE SHEET'!J2235="","",'S.D.PASTE SHEET'!J2235)</f>
        <v/>
      </c>
      <c s="72" t="str">
        <f>IF('S.D.PASTE SHEET'!K2235="","",'S.D.PASTE SHEET'!K2235)</f>
        <v/>
      </c>
      <c s="72" t="str">
        <f>IF('S.D.PASTE SHEET'!L2235="","",'S.D.PASTE SHEET'!L2235)</f>
        <v/>
      </c>
      <c s="72" t="str">
        <f>IF('S.D.PASTE SHEET'!M2235="","",'S.D.PASTE SHEET'!M2235)</f>
        <v/>
      </c>
      <c s="72" t="str">
        <f>IF('S.D.PASTE SHEET'!N2235="","",'S.D.PASTE SHEET'!N2235)</f>
        <v/>
      </c>
      <c s="72" t="str">
        <f>IF('S.D.PASTE SHEET'!O2235="","",'S.D.PASTE SHEET'!O2235)</f>
        <v/>
      </c>
      <c s="72" t="str">
        <f>IF('S.D.PASTE SHEET'!P2235="","",'S.D.PASTE SHEET'!P2235)</f>
        <v/>
      </c>
      <c s="72" t="str">
        <f>IF('S.D.PASTE SHEET'!Q2235="","",'S.D.PASTE SHEET'!Q2235)</f>
        <v/>
      </c>
      <c s="72" t="str">
        <f>IF('S.D.PASTE SHEET'!R2235="","",'S.D.PASTE SHEET'!R2235)</f>
        <v/>
      </c>
      <c s="72" t="str">
        <f>IF('S.D.PASTE SHEET'!S2235="","",'S.D.PASTE SHEET'!S2235)</f>
        <v/>
      </c>
      <c s="72" t="str">
        <f>IF('S.D.PASTE SHEET'!T2235="","",'S.D.PASTE SHEET'!T2235)</f>
        <v/>
      </c>
      <c s="72" t="str">
        <f>IF('S.D.PASTE SHEET'!U2235="","",'S.D.PASTE SHEET'!U2235)</f>
        <v/>
      </c>
      <c s="72" t="str">
        <f>IF('S.D.PASTE SHEET'!V2235="","",'S.D.PASTE SHEET'!V2235)</f>
        <v/>
      </c>
      <c s="72" t="str">
        <f>IF('S.D.PASTE SHEET'!W2235="","",'S.D.PASTE SHEET'!W2235)</f>
        <v/>
      </c>
      <c s="72" t="str">
        <f>IF('S.D.PASTE SHEET'!X2235="","",'S.D.PASTE SHEET'!X2235)</f>
        <v/>
      </c>
      <c s="72" t="str">
        <f>IF('S.D.PASTE SHEET'!Y2235="","",'S.D.PASTE SHEET'!Y2235)</f>
        <v/>
      </c>
      <c s="72" t="str">
        <f>IF('S.D.PASTE SHEET'!Z2235="","",'S.D.PASTE SHEET'!Z2235)</f>
        <v/>
      </c>
      <c s="72" t="str">
        <f>IF('S.D.PASTE SHEET'!AA2235="","",'S.D.PASTE SHEET'!AA2235)</f>
        <v/>
      </c>
      <c s="72" t="str">
        <f>IF('S.D.PASTE SHEET'!AB2235="","",'S.D.PASTE SHEET'!AB2235)</f>
        <v/>
      </c>
      <c s="72" t="str">
        <f>IF('S.D.PASTE SHEET'!AC2235="","",'S.D.PASTE SHEET'!AC2235)</f>
        <v/>
      </c>
      <c s="72" t="str">
        <f>IF('S.D.PASTE SHEET'!AD2235="","",'S.D.PASTE SHEET'!AD2235)</f>
        <v/>
      </c>
      <c s="74"/>
      <c s="70" t="str">
        <f>IF(AK2235="","",IF(AK2235&gt;0,COUNT($AG$2:AG2235),""))</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IF(BC2235="","",IF(BC2235&gt;0,COUNT($AY$2:AY2235),""))</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6" spans="1:157" ht="15">
      <c r="A2236" s="72" t="str">
        <f>IF('S.D.PASTE SHEET'!A2236="","",'S.D.PASTE SHEET'!A2236)</f>
        <v/>
      </c>
      <c s="72" t="str">
        <f>IF('S.D.PASTE SHEET'!B2236="","",'S.D.PASTE SHEET'!B2236)</f>
        <v/>
      </c>
      <c s="72" t="str">
        <f>IF('S.D.PASTE SHEET'!C2236="","",'S.D.PASTE SHEET'!C2236)</f>
        <v/>
      </c>
      <c s="73" t="str">
        <f>IF('S.D.PASTE SHEET'!D2236="","",'S.D.PASTE SHEET'!D2236)</f>
        <v/>
      </c>
      <c s="72" t="str">
        <f>IF('S.D.PASTE SHEET'!E2236="","",UPPER('S.D.PASTE SHEET'!E2236))</f>
        <v/>
      </c>
      <c s="72" t="str">
        <f>IF('S.D.PASTE SHEET'!F2236="","",'S.D.PASTE SHEET'!F2236)</f>
        <v/>
      </c>
      <c s="72" t="str">
        <f>IF('S.D.PASTE SHEET'!G2236="","",UPPER('S.D.PASTE SHEET'!G2236))</f>
        <v/>
      </c>
      <c s="72" t="str">
        <f>IF('S.D.PASTE SHEET'!H2236="","",UPPER('S.D.PASTE SHEET'!H2236))</f>
        <v/>
      </c>
      <c s="72" t="str">
        <f>IF('S.D.PASTE SHEET'!I2236="","",'S.D.PASTE SHEET'!I2236)</f>
        <v/>
      </c>
      <c s="73" t="str">
        <f>IF('S.D.PASTE SHEET'!J2236="","",'S.D.PASTE SHEET'!J2236)</f>
        <v/>
      </c>
      <c s="72" t="str">
        <f>IF('S.D.PASTE SHEET'!K2236="","",'S.D.PASTE SHEET'!K2236)</f>
        <v/>
      </c>
      <c s="72" t="str">
        <f>IF('S.D.PASTE SHEET'!L2236="","",'S.D.PASTE SHEET'!L2236)</f>
        <v/>
      </c>
      <c s="72" t="str">
        <f>IF('S.D.PASTE SHEET'!M2236="","",'S.D.PASTE SHEET'!M2236)</f>
        <v/>
      </c>
      <c s="72" t="str">
        <f>IF('S.D.PASTE SHEET'!N2236="","",'S.D.PASTE SHEET'!N2236)</f>
        <v/>
      </c>
      <c s="72" t="str">
        <f>IF('S.D.PASTE SHEET'!O2236="","",'S.D.PASTE SHEET'!O2236)</f>
        <v/>
      </c>
      <c s="72" t="str">
        <f>IF('S.D.PASTE SHEET'!P2236="","",'S.D.PASTE SHEET'!P2236)</f>
        <v/>
      </c>
      <c s="72" t="str">
        <f>IF('S.D.PASTE SHEET'!Q2236="","",'S.D.PASTE SHEET'!Q2236)</f>
        <v/>
      </c>
      <c s="72" t="str">
        <f>IF('S.D.PASTE SHEET'!R2236="","",'S.D.PASTE SHEET'!R2236)</f>
        <v/>
      </c>
      <c s="72" t="str">
        <f>IF('S.D.PASTE SHEET'!S2236="","",'S.D.PASTE SHEET'!S2236)</f>
        <v/>
      </c>
      <c s="72" t="str">
        <f>IF('S.D.PASTE SHEET'!T2236="","",'S.D.PASTE SHEET'!T2236)</f>
        <v/>
      </c>
      <c s="72" t="str">
        <f>IF('S.D.PASTE SHEET'!U2236="","",'S.D.PASTE SHEET'!U2236)</f>
        <v/>
      </c>
      <c s="72" t="str">
        <f>IF('S.D.PASTE SHEET'!V2236="","",'S.D.PASTE SHEET'!V2236)</f>
        <v/>
      </c>
      <c s="72" t="str">
        <f>IF('S.D.PASTE SHEET'!W2236="","",'S.D.PASTE SHEET'!W2236)</f>
        <v/>
      </c>
      <c s="72" t="str">
        <f>IF('S.D.PASTE SHEET'!X2236="","",'S.D.PASTE SHEET'!X2236)</f>
        <v/>
      </c>
      <c s="72" t="str">
        <f>IF('S.D.PASTE SHEET'!Y2236="","",'S.D.PASTE SHEET'!Y2236)</f>
        <v/>
      </c>
      <c s="72" t="str">
        <f>IF('S.D.PASTE SHEET'!Z2236="","",'S.D.PASTE SHEET'!Z2236)</f>
        <v/>
      </c>
      <c s="72" t="str">
        <f>IF('S.D.PASTE SHEET'!AA2236="","",'S.D.PASTE SHEET'!AA2236)</f>
        <v/>
      </c>
      <c s="72" t="str">
        <f>IF('S.D.PASTE SHEET'!AB2236="","",'S.D.PASTE SHEET'!AB2236)</f>
        <v/>
      </c>
      <c s="72" t="str">
        <f>IF('S.D.PASTE SHEET'!AC2236="","",'S.D.PASTE SHEET'!AC2236)</f>
        <v/>
      </c>
      <c s="72" t="str">
        <f>IF('S.D.PASTE SHEET'!AD2236="","",'S.D.PASTE SHEET'!AD2236)</f>
        <v/>
      </c>
      <c s="74"/>
      <c s="70" t="str">
        <f>IF(AK2236="","",IF(AK2236&gt;0,COUNT($AG$2:AG2236),""))</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IF(BC2236="","",IF(BC2236&gt;0,COUNT($AY$2:AY2236),""))</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7" spans="1:157" ht="15">
      <c r="A2237" s="72" t="str">
        <f>IF('S.D.PASTE SHEET'!A2237="","",'S.D.PASTE SHEET'!A2237)</f>
        <v/>
      </c>
      <c s="72" t="str">
        <f>IF('S.D.PASTE SHEET'!B2237="","",'S.D.PASTE SHEET'!B2237)</f>
        <v/>
      </c>
      <c s="72" t="str">
        <f>IF('S.D.PASTE SHEET'!C2237="","",'S.D.PASTE SHEET'!C2237)</f>
        <v/>
      </c>
      <c s="73" t="str">
        <f>IF('S.D.PASTE SHEET'!D2237="","",'S.D.PASTE SHEET'!D2237)</f>
        <v/>
      </c>
      <c s="72" t="str">
        <f>IF('S.D.PASTE SHEET'!E2237="","",UPPER('S.D.PASTE SHEET'!E2237))</f>
        <v/>
      </c>
      <c s="72" t="str">
        <f>IF('S.D.PASTE SHEET'!F2237="","",'S.D.PASTE SHEET'!F2237)</f>
        <v/>
      </c>
      <c s="72" t="str">
        <f>IF('S.D.PASTE SHEET'!G2237="","",UPPER('S.D.PASTE SHEET'!G2237))</f>
        <v/>
      </c>
      <c s="72" t="str">
        <f>IF('S.D.PASTE SHEET'!H2237="","",UPPER('S.D.PASTE SHEET'!H2237))</f>
        <v/>
      </c>
      <c s="72" t="str">
        <f>IF('S.D.PASTE SHEET'!I2237="","",'S.D.PASTE SHEET'!I2237)</f>
        <v/>
      </c>
      <c s="73" t="str">
        <f>IF('S.D.PASTE SHEET'!J2237="","",'S.D.PASTE SHEET'!J2237)</f>
        <v/>
      </c>
      <c s="72" t="str">
        <f>IF('S.D.PASTE SHEET'!K2237="","",'S.D.PASTE SHEET'!K2237)</f>
        <v/>
      </c>
      <c s="72" t="str">
        <f>IF('S.D.PASTE SHEET'!L2237="","",'S.D.PASTE SHEET'!L2237)</f>
        <v/>
      </c>
      <c s="72" t="str">
        <f>IF('S.D.PASTE SHEET'!M2237="","",'S.D.PASTE SHEET'!M2237)</f>
        <v/>
      </c>
      <c s="72" t="str">
        <f>IF('S.D.PASTE SHEET'!N2237="","",'S.D.PASTE SHEET'!N2237)</f>
        <v/>
      </c>
      <c s="72" t="str">
        <f>IF('S.D.PASTE SHEET'!O2237="","",'S.D.PASTE SHEET'!O2237)</f>
        <v/>
      </c>
      <c s="72" t="str">
        <f>IF('S.D.PASTE SHEET'!P2237="","",'S.D.PASTE SHEET'!P2237)</f>
        <v/>
      </c>
      <c s="72" t="str">
        <f>IF('S.D.PASTE SHEET'!Q2237="","",'S.D.PASTE SHEET'!Q2237)</f>
        <v/>
      </c>
      <c s="72" t="str">
        <f>IF('S.D.PASTE SHEET'!R2237="","",'S.D.PASTE SHEET'!R2237)</f>
        <v/>
      </c>
      <c s="72" t="str">
        <f>IF('S.D.PASTE SHEET'!S2237="","",'S.D.PASTE SHEET'!S2237)</f>
        <v/>
      </c>
      <c s="72" t="str">
        <f>IF('S.D.PASTE SHEET'!T2237="","",'S.D.PASTE SHEET'!T2237)</f>
        <v/>
      </c>
      <c s="72" t="str">
        <f>IF('S.D.PASTE SHEET'!U2237="","",'S.D.PASTE SHEET'!U2237)</f>
        <v/>
      </c>
      <c s="72" t="str">
        <f>IF('S.D.PASTE SHEET'!V2237="","",'S.D.PASTE SHEET'!V2237)</f>
        <v/>
      </c>
      <c s="72" t="str">
        <f>IF('S.D.PASTE SHEET'!W2237="","",'S.D.PASTE SHEET'!W2237)</f>
        <v/>
      </c>
      <c s="72" t="str">
        <f>IF('S.D.PASTE SHEET'!X2237="","",'S.D.PASTE SHEET'!X2237)</f>
        <v/>
      </c>
      <c s="72" t="str">
        <f>IF('S.D.PASTE SHEET'!Y2237="","",'S.D.PASTE SHEET'!Y2237)</f>
        <v/>
      </c>
      <c s="72" t="str">
        <f>IF('S.D.PASTE SHEET'!Z2237="","",'S.D.PASTE SHEET'!Z2237)</f>
        <v/>
      </c>
      <c s="72" t="str">
        <f>IF('S.D.PASTE SHEET'!AA2237="","",'S.D.PASTE SHEET'!AA2237)</f>
        <v/>
      </c>
      <c s="72" t="str">
        <f>IF('S.D.PASTE SHEET'!AB2237="","",'S.D.PASTE SHEET'!AB2237)</f>
        <v/>
      </c>
      <c s="72" t="str">
        <f>IF('S.D.PASTE SHEET'!AC2237="","",'S.D.PASTE SHEET'!AC2237)</f>
        <v/>
      </c>
      <c s="72" t="str">
        <f>IF('S.D.PASTE SHEET'!AD2237="","",'S.D.PASTE SHEET'!AD2237)</f>
        <v/>
      </c>
      <c s="74"/>
      <c s="70" t="str">
        <f>IF(AK2237="","",IF(AK2237&gt;0,COUNT($AG$2:AG2237),""))</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IF(BC2237="","",IF(BC2237&gt;0,COUNT($AY$2:AY2237),""))</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8" spans="1:157" ht="15">
      <c r="A2238" s="72" t="str">
        <f>IF('S.D.PASTE SHEET'!A2238="","",'S.D.PASTE SHEET'!A2238)</f>
        <v/>
      </c>
      <c s="72" t="str">
        <f>IF('S.D.PASTE SHEET'!B2238="","",'S.D.PASTE SHEET'!B2238)</f>
        <v/>
      </c>
      <c s="72" t="str">
        <f>IF('S.D.PASTE SHEET'!C2238="","",'S.D.PASTE SHEET'!C2238)</f>
        <v/>
      </c>
      <c s="73" t="str">
        <f>IF('S.D.PASTE SHEET'!D2238="","",'S.D.PASTE SHEET'!D2238)</f>
        <v/>
      </c>
      <c s="72" t="str">
        <f>IF('S.D.PASTE SHEET'!E2238="","",UPPER('S.D.PASTE SHEET'!E2238))</f>
        <v/>
      </c>
      <c s="72" t="str">
        <f>IF('S.D.PASTE SHEET'!F2238="","",'S.D.PASTE SHEET'!F2238)</f>
        <v/>
      </c>
      <c s="72" t="str">
        <f>IF('S.D.PASTE SHEET'!G2238="","",UPPER('S.D.PASTE SHEET'!G2238))</f>
        <v/>
      </c>
      <c s="72" t="str">
        <f>IF('S.D.PASTE SHEET'!H2238="","",UPPER('S.D.PASTE SHEET'!H2238))</f>
        <v/>
      </c>
      <c s="72" t="str">
        <f>IF('S.D.PASTE SHEET'!I2238="","",'S.D.PASTE SHEET'!I2238)</f>
        <v/>
      </c>
      <c s="73" t="str">
        <f>IF('S.D.PASTE SHEET'!J2238="","",'S.D.PASTE SHEET'!J2238)</f>
        <v/>
      </c>
      <c s="72" t="str">
        <f>IF('S.D.PASTE SHEET'!K2238="","",'S.D.PASTE SHEET'!K2238)</f>
        <v/>
      </c>
      <c s="72" t="str">
        <f>IF('S.D.PASTE SHEET'!L2238="","",'S.D.PASTE SHEET'!L2238)</f>
        <v/>
      </c>
      <c s="72" t="str">
        <f>IF('S.D.PASTE SHEET'!M2238="","",'S.D.PASTE SHEET'!M2238)</f>
        <v/>
      </c>
      <c s="72" t="str">
        <f>IF('S.D.PASTE SHEET'!N2238="","",'S.D.PASTE SHEET'!N2238)</f>
        <v/>
      </c>
      <c s="72" t="str">
        <f>IF('S.D.PASTE SHEET'!O2238="","",'S.D.PASTE SHEET'!O2238)</f>
        <v/>
      </c>
      <c s="72" t="str">
        <f>IF('S.D.PASTE SHEET'!P2238="","",'S.D.PASTE SHEET'!P2238)</f>
        <v/>
      </c>
      <c s="72" t="str">
        <f>IF('S.D.PASTE SHEET'!Q2238="","",'S.D.PASTE SHEET'!Q2238)</f>
        <v/>
      </c>
      <c s="72" t="str">
        <f>IF('S.D.PASTE SHEET'!R2238="","",'S.D.PASTE SHEET'!R2238)</f>
        <v/>
      </c>
      <c s="72" t="str">
        <f>IF('S.D.PASTE SHEET'!S2238="","",'S.D.PASTE SHEET'!S2238)</f>
        <v/>
      </c>
      <c s="72" t="str">
        <f>IF('S.D.PASTE SHEET'!T2238="","",'S.D.PASTE SHEET'!T2238)</f>
        <v/>
      </c>
      <c s="72" t="str">
        <f>IF('S.D.PASTE SHEET'!U2238="","",'S.D.PASTE SHEET'!U2238)</f>
        <v/>
      </c>
      <c s="72" t="str">
        <f>IF('S.D.PASTE SHEET'!V2238="","",'S.D.PASTE SHEET'!V2238)</f>
        <v/>
      </c>
      <c s="72" t="str">
        <f>IF('S.D.PASTE SHEET'!W2238="","",'S.D.PASTE SHEET'!W2238)</f>
        <v/>
      </c>
      <c s="72" t="str">
        <f>IF('S.D.PASTE SHEET'!X2238="","",'S.D.PASTE SHEET'!X2238)</f>
        <v/>
      </c>
      <c s="72" t="str">
        <f>IF('S.D.PASTE SHEET'!Y2238="","",'S.D.PASTE SHEET'!Y2238)</f>
        <v/>
      </c>
      <c s="72" t="str">
        <f>IF('S.D.PASTE SHEET'!Z2238="","",'S.D.PASTE SHEET'!Z2238)</f>
        <v/>
      </c>
      <c s="72" t="str">
        <f>IF('S.D.PASTE SHEET'!AA2238="","",'S.D.PASTE SHEET'!AA2238)</f>
        <v/>
      </c>
      <c s="72" t="str">
        <f>IF('S.D.PASTE SHEET'!AB2238="","",'S.D.PASTE SHEET'!AB2238)</f>
        <v/>
      </c>
      <c s="72" t="str">
        <f>IF('S.D.PASTE SHEET'!AC2238="","",'S.D.PASTE SHEET'!AC2238)</f>
        <v/>
      </c>
      <c s="72" t="str">
        <f>IF('S.D.PASTE SHEET'!AD2238="","",'S.D.PASTE SHEET'!AD2238)</f>
        <v/>
      </c>
      <c s="74"/>
      <c s="70" t="str">
        <f>IF(AK2238="","",IF(AK2238&gt;0,COUNT($AG$2:AG2238),""))</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IF(BC2238="","",IF(BC2238&gt;0,COUNT($AY$2:AY2238),""))</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39" spans="1:157" ht="15">
      <c r="A2239" s="72" t="str">
        <f>IF('S.D.PASTE SHEET'!A2239="","",'S.D.PASTE SHEET'!A2239)</f>
        <v/>
      </c>
      <c s="72" t="str">
        <f>IF('S.D.PASTE SHEET'!B2239="","",'S.D.PASTE SHEET'!B2239)</f>
        <v/>
      </c>
      <c s="72" t="str">
        <f>IF('S.D.PASTE SHEET'!C2239="","",'S.D.PASTE SHEET'!C2239)</f>
        <v/>
      </c>
      <c s="73" t="str">
        <f>IF('S.D.PASTE SHEET'!D2239="","",'S.D.PASTE SHEET'!D2239)</f>
        <v/>
      </c>
      <c s="72" t="str">
        <f>IF('S.D.PASTE SHEET'!E2239="","",UPPER('S.D.PASTE SHEET'!E2239))</f>
        <v/>
      </c>
      <c s="72" t="str">
        <f>IF('S.D.PASTE SHEET'!F2239="","",'S.D.PASTE SHEET'!F2239)</f>
        <v/>
      </c>
      <c s="72" t="str">
        <f>IF('S.D.PASTE SHEET'!G2239="","",UPPER('S.D.PASTE SHEET'!G2239))</f>
        <v/>
      </c>
      <c s="72" t="str">
        <f>IF('S.D.PASTE SHEET'!H2239="","",UPPER('S.D.PASTE SHEET'!H2239))</f>
        <v/>
      </c>
      <c s="72" t="str">
        <f>IF('S.D.PASTE SHEET'!I2239="","",'S.D.PASTE SHEET'!I2239)</f>
        <v/>
      </c>
      <c s="73" t="str">
        <f>IF('S.D.PASTE SHEET'!J2239="","",'S.D.PASTE SHEET'!J2239)</f>
        <v/>
      </c>
      <c s="72" t="str">
        <f>IF('S.D.PASTE SHEET'!K2239="","",'S.D.PASTE SHEET'!K2239)</f>
        <v/>
      </c>
      <c s="72" t="str">
        <f>IF('S.D.PASTE SHEET'!L2239="","",'S.D.PASTE SHEET'!L2239)</f>
        <v/>
      </c>
      <c s="72" t="str">
        <f>IF('S.D.PASTE SHEET'!M2239="","",'S.D.PASTE SHEET'!M2239)</f>
        <v/>
      </c>
      <c s="72" t="str">
        <f>IF('S.D.PASTE SHEET'!N2239="","",'S.D.PASTE SHEET'!N2239)</f>
        <v/>
      </c>
      <c s="72" t="str">
        <f>IF('S.D.PASTE SHEET'!O2239="","",'S.D.PASTE SHEET'!O2239)</f>
        <v/>
      </c>
      <c s="72" t="str">
        <f>IF('S.D.PASTE SHEET'!P2239="","",'S.D.PASTE SHEET'!P2239)</f>
        <v/>
      </c>
      <c s="72" t="str">
        <f>IF('S.D.PASTE SHEET'!Q2239="","",'S.D.PASTE SHEET'!Q2239)</f>
        <v/>
      </c>
      <c s="72" t="str">
        <f>IF('S.D.PASTE SHEET'!R2239="","",'S.D.PASTE SHEET'!R2239)</f>
        <v/>
      </c>
      <c s="72" t="str">
        <f>IF('S.D.PASTE SHEET'!S2239="","",'S.D.PASTE SHEET'!S2239)</f>
        <v/>
      </c>
      <c s="72" t="str">
        <f>IF('S.D.PASTE SHEET'!T2239="","",'S.D.PASTE SHEET'!T2239)</f>
        <v/>
      </c>
      <c s="72" t="str">
        <f>IF('S.D.PASTE SHEET'!U2239="","",'S.D.PASTE SHEET'!U2239)</f>
        <v/>
      </c>
      <c s="72" t="str">
        <f>IF('S.D.PASTE SHEET'!V2239="","",'S.D.PASTE SHEET'!V2239)</f>
        <v/>
      </c>
      <c s="72" t="str">
        <f>IF('S.D.PASTE SHEET'!W2239="","",'S.D.PASTE SHEET'!W2239)</f>
        <v/>
      </c>
      <c s="72" t="str">
        <f>IF('S.D.PASTE SHEET'!X2239="","",'S.D.PASTE SHEET'!X2239)</f>
        <v/>
      </c>
      <c s="72" t="str">
        <f>IF('S.D.PASTE SHEET'!Y2239="","",'S.D.PASTE SHEET'!Y2239)</f>
        <v/>
      </c>
      <c s="72" t="str">
        <f>IF('S.D.PASTE SHEET'!Z2239="","",'S.D.PASTE SHEET'!Z2239)</f>
        <v/>
      </c>
      <c s="72" t="str">
        <f>IF('S.D.PASTE SHEET'!AA2239="","",'S.D.PASTE SHEET'!AA2239)</f>
        <v/>
      </c>
      <c s="72" t="str">
        <f>IF('S.D.PASTE SHEET'!AB2239="","",'S.D.PASTE SHEET'!AB2239)</f>
        <v/>
      </c>
      <c s="72" t="str">
        <f>IF('S.D.PASTE SHEET'!AC2239="","",'S.D.PASTE SHEET'!AC2239)</f>
        <v/>
      </c>
      <c s="72" t="str">
        <f>IF('S.D.PASTE SHEET'!AD2239="","",'S.D.PASTE SHEET'!AD2239)</f>
        <v/>
      </c>
      <c s="74"/>
      <c s="70" t="str">
        <f>IF(AK2239="","",IF(AK2239&gt;0,COUNT($AG$2:AG2239),""))</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IF(BC2239="","",IF(BC2239&gt;0,COUNT($AY$2:AY2239),""))</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0" spans="1:157" ht="15">
      <c r="A2240" s="72" t="str">
        <f>IF('S.D.PASTE SHEET'!A2240="","",'S.D.PASTE SHEET'!A2240)</f>
        <v/>
      </c>
      <c s="72" t="str">
        <f>IF('S.D.PASTE SHEET'!B2240="","",'S.D.PASTE SHEET'!B2240)</f>
        <v/>
      </c>
      <c s="72" t="str">
        <f>IF('S.D.PASTE SHEET'!C2240="","",'S.D.PASTE SHEET'!C2240)</f>
        <v/>
      </c>
      <c s="73" t="str">
        <f>IF('S.D.PASTE SHEET'!D2240="","",'S.D.PASTE SHEET'!D2240)</f>
        <v/>
      </c>
      <c s="72" t="str">
        <f>IF('S.D.PASTE SHEET'!E2240="","",UPPER('S.D.PASTE SHEET'!E2240))</f>
        <v/>
      </c>
      <c s="72" t="str">
        <f>IF('S.D.PASTE SHEET'!F2240="","",'S.D.PASTE SHEET'!F2240)</f>
        <v/>
      </c>
      <c s="72" t="str">
        <f>IF('S.D.PASTE SHEET'!G2240="","",UPPER('S.D.PASTE SHEET'!G2240))</f>
        <v/>
      </c>
      <c s="72" t="str">
        <f>IF('S.D.PASTE SHEET'!H2240="","",UPPER('S.D.PASTE SHEET'!H2240))</f>
        <v/>
      </c>
      <c s="72" t="str">
        <f>IF('S.D.PASTE SHEET'!I2240="","",'S.D.PASTE SHEET'!I2240)</f>
        <v/>
      </c>
      <c s="73" t="str">
        <f>IF('S.D.PASTE SHEET'!J2240="","",'S.D.PASTE SHEET'!J2240)</f>
        <v/>
      </c>
      <c s="72" t="str">
        <f>IF('S.D.PASTE SHEET'!K2240="","",'S.D.PASTE SHEET'!K2240)</f>
        <v/>
      </c>
      <c s="72" t="str">
        <f>IF('S.D.PASTE SHEET'!L2240="","",'S.D.PASTE SHEET'!L2240)</f>
        <v/>
      </c>
      <c s="72" t="str">
        <f>IF('S.D.PASTE SHEET'!M2240="","",'S.D.PASTE SHEET'!M2240)</f>
        <v/>
      </c>
      <c s="72" t="str">
        <f>IF('S.D.PASTE SHEET'!N2240="","",'S.D.PASTE SHEET'!N2240)</f>
        <v/>
      </c>
      <c s="72" t="str">
        <f>IF('S.D.PASTE SHEET'!O2240="","",'S.D.PASTE SHEET'!O2240)</f>
        <v/>
      </c>
      <c s="72" t="str">
        <f>IF('S.D.PASTE SHEET'!P2240="","",'S.D.PASTE SHEET'!P2240)</f>
        <v/>
      </c>
      <c s="72" t="str">
        <f>IF('S.D.PASTE SHEET'!Q2240="","",'S.D.PASTE SHEET'!Q2240)</f>
        <v/>
      </c>
      <c s="72" t="str">
        <f>IF('S.D.PASTE SHEET'!R2240="","",'S.D.PASTE SHEET'!R2240)</f>
        <v/>
      </c>
      <c s="72" t="str">
        <f>IF('S.D.PASTE SHEET'!S2240="","",'S.D.PASTE SHEET'!S2240)</f>
        <v/>
      </c>
      <c s="72" t="str">
        <f>IF('S.D.PASTE SHEET'!T2240="","",'S.D.PASTE SHEET'!T2240)</f>
        <v/>
      </c>
      <c s="72" t="str">
        <f>IF('S.D.PASTE SHEET'!U2240="","",'S.D.PASTE SHEET'!U2240)</f>
        <v/>
      </c>
      <c s="72" t="str">
        <f>IF('S.D.PASTE SHEET'!V2240="","",'S.D.PASTE SHEET'!V2240)</f>
        <v/>
      </c>
      <c s="72" t="str">
        <f>IF('S.D.PASTE SHEET'!W2240="","",'S.D.PASTE SHEET'!W2240)</f>
        <v/>
      </c>
      <c s="72" t="str">
        <f>IF('S.D.PASTE SHEET'!X2240="","",'S.D.PASTE SHEET'!X2240)</f>
        <v/>
      </c>
      <c s="72" t="str">
        <f>IF('S.D.PASTE SHEET'!Y2240="","",'S.D.PASTE SHEET'!Y2240)</f>
        <v/>
      </c>
      <c s="72" t="str">
        <f>IF('S.D.PASTE SHEET'!Z2240="","",'S.D.PASTE SHEET'!Z2240)</f>
        <v/>
      </c>
      <c s="72" t="str">
        <f>IF('S.D.PASTE SHEET'!AA2240="","",'S.D.PASTE SHEET'!AA2240)</f>
        <v/>
      </c>
      <c s="72" t="str">
        <f>IF('S.D.PASTE SHEET'!AB2240="","",'S.D.PASTE SHEET'!AB2240)</f>
        <v/>
      </c>
      <c s="72" t="str">
        <f>IF('S.D.PASTE SHEET'!AC2240="","",'S.D.PASTE SHEET'!AC2240)</f>
        <v/>
      </c>
      <c s="72" t="str">
        <f>IF('S.D.PASTE SHEET'!AD2240="","",'S.D.PASTE SHEET'!AD2240)</f>
        <v/>
      </c>
      <c s="74"/>
      <c s="70" t="str">
        <f>IF(AK2240="","",IF(AK2240&gt;0,COUNT($AG$2:AG2240),""))</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IF(BC2240="","",IF(BC2240&gt;0,COUNT($AY$2:AY2240),""))</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1" spans="1:157" ht="15">
      <c r="A2241" s="72" t="str">
        <f>IF('S.D.PASTE SHEET'!A2241="","",'S.D.PASTE SHEET'!A2241)</f>
        <v/>
      </c>
      <c s="72" t="str">
        <f>IF('S.D.PASTE SHEET'!B2241="","",'S.D.PASTE SHEET'!B2241)</f>
        <v/>
      </c>
      <c s="72" t="str">
        <f>IF('S.D.PASTE SHEET'!C2241="","",'S.D.PASTE SHEET'!C2241)</f>
        <v/>
      </c>
      <c s="73" t="str">
        <f>IF('S.D.PASTE SHEET'!D2241="","",'S.D.PASTE SHEET'!D2241)</f>
        <v/>
      </c>
      <c s="72" t="str">
        <f>IF('S.D.PASTE SHEET'!E2241="","",UPPER('S.D.PASTE SHEET'!E2241))</f>
        <v/>
      </c>
      <c s="72" t="str">
        <f>IF('S.D.PASTE SHEET'!F2241="","",'S.D.PASTE SHEET'!F2241)</f>
        <v/>
      </c>
      <c s="72" t="str">
        <f>IF('S.D.PASTE SHEET'!G2241="","",UPPER('S.D.PASTE SHEET'!G2241))</f>
        <v/>
      </c>
      <c s="72" t="str">
        <f>IF('S.D.PASTE SHEET'!H2241="","",UPPER('S.D.PASTE SHEET'!H2241))</f>
        <v/>
      </c>
      <c s="72" t="str">
        <f>IF('S.D.PASTE SHEET'!I2241="","",'S.D.PASTE SHEET'!I2241)</f>
        <v/>
      </c>
      <c s="73" t="str">
        <f>IF('S.D.PASTE SHEET'!J2241="","",'S.D.PASTE SHEET'!J2241)</f>
        <v/>
      </c>
      <c s="72" t="str">
        <f>IF('S.D.PASTE SHEET'!K2241="","",'S.D.PASTE SHEET'!K2241)</f>
        <v/>
      </c>
      <c s="72" t="str">
        <f>IF('S.D.PASTE SHEET'!L2241="","",'S.D.PASTE SHEET'!L2241)</f>
        <v/>
      </c>
      <c s="72" t="str">
        <f>IF('S.D.PASTE SHEET'!M2241="","",'S.D.PASTE SHEET'!M2241)</f>
        <v/>
      </c>
      <c s="72" t="str">
        <f>IF('S.D.PASTE SHEET'!N2241="","",'S.D.PASTE SHEET'!N2241)</f>
        <v/>
      </c>
      <c s="72" t="str">
        <f>IF('S.D.PASTE SHEET'!O2241="","",'S.D.PASTE SHEET'!O2241)</f>
        <v/>
      </c>
      <c s="72" t="str">
        <f>IF('S.D.PASTE SHEET'!P2241="","",'S.D.PASTE SHEET'!P2241)</f>
        <v/>
      </c>
      <c s="72" t="str">
        <f>IF('S.D.PASTE SHEET'!Q2241="","",'S.D.PASTE SHEET'!Q2241)</f>
        <v/>
      </c>
      <c s="72" t="str">
        <f>IF('S.D.PASTE SHEET'!R2241="","",'S.D.PASTE SHEET'!R2241)</f>
        <v/>
      </c>
      <c s="72" t="str">
        <f>IF('S.D.PASTE SHEET'!S2241="","",'S.D.PASTE SHEET'!S2241)</f>
        <v/>
      </c>
      <c s="72" t="str">
        <f>IF('S.D.PASTE SHEET'!T2241="","",'S.D.PASTE SHEET'!T2241)</f>
        <v/>
      </c>
      <c s="72" t="str">
        <f>IF('S.D.PASTE SHEET'!U2241="","",'S.D.PASTE SHEET'!U2241)</f>
        <v/>
      </c>
      <c s="72" t="str">
        <f>IF('S.D.PASTE SHEET'!V2241="","",'S.D.PASTE SHEET'!V2241)</f>
        <v/>
      </c>
      <c s="72" t="str">
        <f>IF('S.D.PASTE SHEET'!W2241="","",'S.D.PASTE SHEET'!W2241)</f>
        <v/>
      </c>
      <c s="72" t="str">
        <f>IF('S.D.PASTE SHEET'!X2241="","",'S.D.PASTE SHEET'!X2241)</f>
        <v/>
      </c>
      <c s="72" t="str">
        <f>IF('S.D.PASTE SHEET'!Y2241="","",'S.D.PASTE SHEET'!Y2241)</f>
        <v/>
      </c>
      <c s="72" t="str">
        <f>IF('S.D.PASTE SHEET'!Z2241="","",'S.D.PASTE SHEET'!Z2241)</f>
        <v/>
      </c>
      <c s="72" t="str">
        <f>IF('S.D.PASTE SHEET'!AA2241="","",'S.D.PASTE SHEET'!AA2241)</f>
        <v/>
      </c>
      <c s="72" t="str">
        <f>IF('S.D.PASTE SHEET'!AB2241="","",'S.D.PASTE SHEET'!AB2241)</f>
        <v/>
      </c>
      <c s="72" t="str">
        <f>IF('S.D.PASTE SHEET'!AC2241="","",'S.D.PASTE SHEET'!AC2241)</f>
        <v/>
      </c>
      <c s="72" t="str">
        <f>IF('S.D.PASTE SHEET'!AD2241="","",'S.D.PASTE SHEET'!AD2241)</f>
        <v/>
      </c>
      <c s="74"/>
      <c s="70" t="str">
        <f>IF(AK2241="","",IF(AK2241&gt;0,COUNT($AG$2:AG2241),""))</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IF(BC2241="","",IF(BC2241&gt;0,COUNT($AY$2:AY2241),""))</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2" spans="1:157" ht="15">
      <c r="A2242" s="72" t="str">
        <f>IF('S.D.PASTE SHEET'!A2242="","",'S.D.PASTE SHEET'!A2242)</f>
        <v/>
      </c>
      <c s="72" t="str">
        <f>IF('S.D.PASTE SHEET'!B2242="","",'S.D.PASTE SHEET'!B2242)</f>
        <v/>
      </c>
      <c s="72" t="str">
        <f>IF('S.D.PASTE SHEET'!C2242="","",'S.D.PASTE SHEET'!C2242)</f>
        <v/>
      </c>
      <c s="73" t="str">
        <f>IF('S.D.PASTE SHEET'!D2242="","",'S.D.PASTE SHEET'!D2242)</f>
        <v/>
      </c>
      <c s="72" t="str">
        <f>IF('S.D.PASTE SHEET'!E2242="","",UPPER('S.D.PASTE SHEET'!E2242))</f>
        <v/>
      </c>
      <c s="72" t="str">
        <f>IF('S.D.PASTE SHEET'!F2242="","",'S.D.PASTE SHEET'!F2242)</f>
        <v/>
      </c>
      <c s="72" t="str">
        <f>IF('S.D.PASTE SHEET'!G2242="","",UPPER('S.D.PASTE SHEET'!G2242))</f>
        <v/>
      </c>
      <c s="72" t="str">
        <f>IF('S.D.PASTE SHEET'!H2242="","",UPPER('S.D.PASTE SHEET'!H2242))</f>
        <v/>
      </c>
      <c s="72" t="str">
        <f>IF('S.D.PASTE SHEET'!I2242="","",'S.D.PASTE SHEET'!I2242)</f>
        <v/>
      </c>
      <c s="73" t="str">
        <f>IF('S.D.PASTE SHEET'!J2242="","",'S.D.PASTE SHEET'!J2242)</f>
        <v/>
      </c>
      <c s="72" t="str">
        <f>IF('S.D.PASTE SHEET'!K2242="","",'S.D.PASTE SHEET'!K2242)</f>
        <v/>
      </c>
      <c s="72" t="str">
        <f>IF('S.D.PASTE SHEET'!L2242="","",'S.D.PASTE SHEET'!L2242)</f>
        <v/>
      </c>
      <c s="72" t="str">
        <f>IF('S.D.PASTE SHEET'!M2242="","",'S.D.PASTE SHEET'!M2242)</f>
        <v/>
      </c>
      <c s="72" t="str">
        <f>IF('S.D.PASTE SHEET'!N2242="","",'S.D.PASTE SHEET'!N2242)</f>
        <v/>
      </c>
      <c s="72" t="str">
        <f>IF('S.D.PASTE SHEET'!O2242="","",'S.D.PASTE SHEET'!O2242)</f>
        <v/>
      </c>
      <c s="72" t="str">
        <f>IF('S.D.PASTE SHEET'!P2242="","",'S.D.PASTE SHEET'!P2242)</f>
        <v/>
      </c>
      <c s="72" t="str">
        <f>IF('S.D.PASTE SHEET'!Q2242="","",'S.D.PASTE SHEET'!Q2242)</f>
        <v/>
      </c>
      <c s="72" t="str">
        <f>IF('S.D.PASTE SHEET'!R2242="","",'S.D.PASTE SHEET'!R2242)</f>
        <v/>
      </c>
      <c s="72" t="str">
        <f>IF('S.D.PASTE SHEET'!S2242="","",'S.D.PASTE SHEET'!S2242)</f>
        <v/>
      </c>
      <c s="72" t="str">
        <f>IF('S.D.PASTE SHEET'!T2242="","",'S.D.PASTE SHEET'!T2242)</f>
        <v/>
      </c>
      <c s="72" t="str">
        <f>IF('S.D.PASTE SHEET'!U2242="","",'S.D.PASTE SHEET'!U2242)</f>
        <v/>
      </c>
      <c s="72" t="str">
        <f>IF('S.D.PASTE SHEET'!V2242="","",'S.D.PASTE SHEET'!V2242)</f>
        <v/>
      </c>
      <c s="72" t="str">
        <f>IF('S.D.PASTE SHEET'!W2242="","",'S.D.PASTE SHEET'!W2242)</f>
        <v/>
      </c>
      <c s="72" t="str">
        <f>IF('S.D.PASTE SHEET'!X2242="","",'S.D.PASTE SHEET'!X2242)</f>
        <v/>
      </c>
      <c s="72" t="str">
        <f>IF('S.D.PASTE SHEET'!Y2242="","",'S.D.PASTE SHEET'!Y2242)</f>
        <v/>
      </c>
      <c s="72" t="str">
        <f>IF('S.D.PASTE SHEET'!Z2242="","",'S.D.PASTE SHEET'!Z2242)</f>
        <v/>
      </c>
      <c s="72" t="str">
        <f>IF('S.D.PASTE SHEET'!AA2242="","",'S.D.PASTE SHEET'!AA2242)</f>
        <v/>
      </c>
      <c s="72" t="str">
        <f>IF('S.D.PASTE SHEET'!AB2242="","",'S.D.PASTE SHEET'!AB2242)</f>
        <v/>
      </c>
      <c s="72" t="str">
        <f>IF('S.D.PASTE SHEET'!AC2242="","",'S.D.PASTE SHEET'!AC2242)</f>
        <v/>
      </c>
      <c s="72" t="str">
        <f>IF('S.D.PASTE SHEET'!AD2242="","",'S.D.PASTE SHEET'!AD2242)</f>
        <v/>
      </c>
      <c s="74"/>
      <c s="70" t="str">
        <f>IF(AK2242="","",IF(AK2242&gt;0,COUNT($AG$2:AG2242),""))</f>
        <v/>
      </c>
      <c s="75" t="str">
        <f t="shared" si="1089"/>
        <v/>
      </c>
      <c s="75" t="str">
        <f t="shared" si="1090"/>
        <v/>
      </c>
      <c s="75" t="str">
        <f t="shared" si="1091"/>
        <v/>
      </c>
      <c s="73" t="str">
        <f t="shared" si="1092"/>
        <v/>
      </c>
      <c s="75" t="str">
        <f t="shared" si="1093"/>
        <v/>
      </c>
      <c s="75" t="str">
        <f t="shared" si="1094"/>
        <v/>
      </c>
      <c s="75" t="str">
        <f t="shared" si="1095"/>
        <v/>
      </c>
      <c s="75" t="str">
        <f t="shared" si="1096"/>
        <v/>
      </c>
      <c s="75" t="str">
        <f t="shared" si="1097"/>
        <v/>
      </c>
      <c s="73" t="str">
        <f t="shared" si="1098"/>
        <v/>
      </c>
      <c s="75" t="str">
        <f t="shared" si="1099"/>
        <v/>
      </c>
      <c s="75" t="str">
        <f t="shared" si="1100"/>
        <v/>
      </c>
      <c s="75" t="str">
        <f t="shared" si="1101"/>
        <v/>
      </c>
      <c s="75" t="str">
        <f t="shared" si="1102"/>
        <v/>
      </c>
      <c s="75" t="str">
        <f t="shared" si="1103"/>
        <v/>
      </c>
      <c s="75" t="str">
        <f t="shared" si="1104"/>
        <v/>
      </c>
      <c s="70"/>
      <c s="70" t="str">
        <f>IF(BC2242="","",IF(BC2242&gt;0,COUNT($AY$2:AY2242),""))</f>
        <v/>
      </c>
      <c s="76" t="str">
        <f t="shared" si="1105"/>
        <v/>
      </c>
      <c s="76" t="str">
        <f t="shared" si="1106"/>
        <v/>
      </c>
      <c s="76" t="str">
        <f t="shared" si="1107"/>
        <v/>
      </c>
      <c s="73" t="str">
        <f t="shared" si="1108"/>
        <v/>
      </c>
      <c s="76" t="str">
        <f t="shared" si="1109"/>
        <v/>
      </c>
      <c s="76" t="str">
        <f t="shared" si="1110"/>
        <v/>
      </c>
      <c s="76" t="str">
        <f t="shared" si="1111"/>
        <v/>
      </c>
      <c s="76" t="str">
        <f t="shared" si="1112"/>
        <v/>
      </c>
      <c s="76" t="str">
        <f t="shared" si="1113"/>
        <v/>
      </c>
      <c s="73" t="str">
        <f t="shared" si="1114"/>
        <v/>
      </c>
      <c s="76" t="str">
        <f t="shared" si="1115"/>
        <v/>
      </c>
      <c s="76" t="str">
        <f t="shared" si="1116"/>
        <v/>
      </c>
      <c s="76" t="str">
        <f t="shared" si="1117"/>
        <v/>
      </c>
      <c s="76" t="str">
        <f t="shared" si="1118"/>
        <v/>
      </c>
      <c s="76" t="str">
        <f t="shared" si="1119"/>
        <v/>
      </c>
      <c s="76" t="str">
        <f t="shared" si="112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3" spans="1:157" ht="15">
      <c r="A2243" s="72" t="str">
        <f>IF('S.D.PASTE SHEET'!A2243="","",'S.D.PASTE SHEET'!A2243)</f>
        <v/>
      </c>
      <c s="72" t="str">
        <f>IF('S.D.PASTE SHEET'!B2243="","",'S.D.PASTE SHEET'!B2243)</f>
        <v/>
      </c>
      <c s="72" t="str">
        <f>IF('S.D.PASTE SHEET'!C2243="","",'S.D.PASTE SHEET'!C2243)</f>
        <v/>
      </c>
      <c s="73" t="str">
        <f>IF('S.D.PASTE SHEET'!D2243="","",'S.D.PASTE SHEET'!D2243)</f>
        <v/>
      </c>
      <c s="72" t="str">
        <f>IF('S.D.PASTE SHEET'!E2243="","",UPPER('S.D.PASTE SHEET'!E2243))</f>
        <v/>
      </c>
      <c s="72" t="str">
        <f>IF('S.D.PASTE SHEET'!F2243="","",'S.D.PASTE SHEET'!F2243)</f>
        <v/>
      </c>
      <c s="72" t="str">
        <f>IF('S.D.PASTE SHEET'!G2243="","",UPPER('S.D.PASTE SHEET'!G2243))</f>
        <v/>
      </c>
      <c s="72" t="str">
        <f>IF('S.D.PASTE SHEET'!H2243="","",UPPER('S.D.PASTE SHEET'!H2243))</f>
        <v/>
      </c>
      <c s="72" t="str">
        <f>IF('S.D.PASTE SHEET'!I2243="","",'S.D.PASTE SHEET'!I2243)</f>
        <v/>
      </c>
      <c s="73" t="str">
        <f>IF('S.D.PASTE SHEET'!J2243="","",'S.D.PASTE SHEET'!J2243)</f>
        <v/>
      </c>
      <c s="72" t="str">
        <f>IF('S.D.PASTE SHEET'!K2243="","",'S.D.PASTE SHEET'!K2243)</f>
        <v/>
      </c>
      <c s="72" t="str">
        <f>IF('S.D.PASTE SHEET'!L2243="","",'S.D.PASTE SHEET'!L2243)</f>
        <v/>
      </c>
      <c s="72" t="str">
        <f>IF('S.D.PASTE SHEET'!M2243="","",'S.D.PASTE SHEET'!M2243)</f>
        <v/>
      </c>
      <c s="72" t="str">
        <f>IF('S.D.PASTE SHEET'!N2243="","",'S.D.PASTE SHEET'!N2243)</f>
        <v/>
      </c>
      <c s="72" t="str">
        <f>IF('S.D.PASTE SHEET'!O2243="","",'S.D.PASTE SHEET'!O2243)</f>
        <v/>
      </c>
      <c s="72" t="str">
        <f>IF('S.D.PASTE SHEET'!P2243="","",'S.D.PASTE SHEET'!P2243)</f>
        <v/>
      </c>
      <c s="72" t="str">
        <f>IF('S.D.PASTE SHEET'!Q2243="","",'S.D.PASTE SHEET'!Q2243)</f>
        <v/>
      </c>
      <c s="72" t="str">
        <f>IF('S.D.PASTE SHEET'!R2243="","",'S.D.PASTE SHEET'!R2243)</f>
        <v/>
      </c>
      <c s="72" t="str">
        <f>IF('S.D.PASTE SHEET'!S2243="","",'S.D.PASTE SHEET'!S2243)</f>
        <v/>
      </c>
      <c s="72" t="str">
        <f>IF('S.D.PASTE SHEET'!T2243="","",'S.D.PASTE SHEET'!T2243)</f>
        <v/>
      </c>
      <c s="72" t="str">
        <f>IF('S.D.PASTE SHEET'!U2243="","",'S.D.PASTE SHEET'!U2243)</f>
        <v/>
      </c>
      <c s="72" t="str">
        <f>IF('S.D.PASTE SHEET'!V2243="","",'S.D.PASTE SHEET'!V2243)</f>
        <v/>
      </c>
      <c s="72" t="str">
        <f>IF('S.D.PASTE SHEET'!W2243="","",'S.D.PASTE SHEET'!W2243)</f>
        <v/>
      </c>
      <c s="72" t="str">
        <f>IF('S.D.PASTE SHEET'!X2243="","",'S.D.PASTE SHEET'!X2243)</f>
        <v/>
      </c>
      <c s="72" t="str">
        <f>IF('S.D.PASTE SHEET'!Y2243="","",'S.D.PASTE SHEET'!Y2243)</f>
        <v/>
      </c>
      <c s="72" t="str">
        <f>IF('S.D.PASTE SHEET'!Z2243="","",'S.D.PASTE SHEET'!Z2243)</f>
        <v/>
      </c>
      <c s="72" t="str">
        <f>IF('S.D.PASTE SHEET'!AA2243="","",'S.D.PASTE SHEET'!AA2243)</f>
        <v/>
      </c>
      <c s="72" t="str">
        <f>IF('S.D.PASTE SHEET'!AB2243="","",'S.D.PASTE SHEET'!AB2243)</f>
        <v/>
      </c>
      <c s="72" t="str">
        <f>IF('S.D.PASTE SHEET'!AC2243="","",'S.D.PASTE SHEET'!AC2243)</f>
        <v/>
      </c>
      <c s="72" t="str">
        <f>IF('S.D.PASTE SHEET'!AD2243="","",'S.D.PASTE SHEET'!AD2243)</f>
        <v/>
      </c>
      <c s="74"/>
      <c s="70" t="str">
        <f>IF(AK2243="","",IF(AK2243&gt;0,COUNT($AG$2:AG2243),""))</f>
        <v/>
      </c>
      <c s="75" t="str">
        <f t="shared" si="1121" ref="AG2243:AG2306">IF(AND($AJ$1=12,$A2243=12),$A2243,"")</f>
        <v/>
      </c>
      <c s="75" t="str">
        <f t="shared" si="1122" ref="AH2243:AH2306">IF(AND($AJ$1=12,$A2243=12),$B2243,"")</f>
        <v/>
      </c>
      <c s="75" t="str">
        <f t="shared" si="1123" ref="AI2243:AI2306">IF(AND($AJ$1=12,$A2243=12),C2243,"")</f>
        <v/>
      </c>
      <c s="73" t="str">
        <f t="shared" si="1124" ref="AJ2243:AJ2306">IF(AND($AJ$1=12,$A2243=12),$D2243,"")</f>
        <v/>
      </c>
      <c s="75" t="str">
        <f t="shared" si="1125" ref="AK2243:AK2306">IF(AND($AJ$1=12,$A2243=12),$E2243,"")</f>
        <v/>
      </c>
      <c s="75" t="str">
        <f t="shared" si="1126" ref="AL2243:AL2306">IF(AND($AJ$1=12,$A2243=12),$F2243,"")</f>
        <v/>
      </c>
      <c s="75" t="str">
        <f t="shared" si="1127" ref="AM2243:AM2306">IF(AND($AJ$1=12,$A2243=12),$G2243,"")</f>
        <v/>
      </c>
      <c s="75" t="str">
        <f t="shared" si="1128" ref="AN2243:AN2306">IF(AND($AJ$1=12,$A2243=12),$H2243,"")</f>
        <v/>
      </c>
      <c s="75" t="str">
        <f t="shared" si="1129" ref="AO2243:AO2306">IF(AND($AJ$1=12,$A2243=12),$I2243,"")</f>
        <v/>
      </c>
      <c s="73" t="str">
        <f t="shared" si="1130" ref="AP2243:AP2306">IF(AND($AJ$1=12,$A2243=12),$J2243,"")</f>
        <v/>
      </c>
      <c s="75" t="str">
        <f t="shared" si="1131" ref="AQ2243:AQ2306">IF(AND($AJ$1=12,$A2243=12),$K2243,"")</f>
        <v/>
      </c>
      <c s="75" t="str">
        <f t="shared" si="1132" ref="AR2243:AR2306">IF(AND($AJ$1=12,$A2243=12),$L2243,"")</f>
        <v/>
      </c>
      <c s="75" t="str">
        <f t="shared" si="1133" ref="AS2243:AS2306">IF(AND($AJ$1=12,$A2243=12),$M2243,"")</f>
        <v/>
      </c>
      <c s="75" t="str">
        <f t="shared" si="1134" ref="AT2243:AT2306">IF(AND($AJ$1=12,$A2243=12),$N2243,"")</f>
        <v/>
      </c>
      <c s="75" t="str">
        <f t="shared" si="1135" ref="AU2243:AU2306">IF(AND($AJ$1=12,$A2243=12),$O2243,"")</f>
        <v/>
      </c>
      <c s="75" t="str">
        <f t="shared" si="1136" ref="AV2243:AV2306">IF(AND($AJ$1=12,$A2243=12),$P2243,"")</f>
        <v/>
      </c>
      <c s="70"/>
      <c s="70" t="str">
        <f>IF(BC2243="","",IF(BC2243&gt;0,COUNT($AY$2:AY2243),""))</f>
        <v/>
      </c>
      <c s="76" t="str">
        <f t="shared" si="1137" ref="AY2243:AY2306">IF(AND($BB$1=12,$A2243=12,$BC$1=$B2243),$A2243,"")</f>
        <v/>
      </c>
      <c s="76" t="str">
        <f t="shared" si="1138" ref="AZ2243:AZ2306">IF(AND($BB$1=12,$A2243=12,$BC$1=$B2243),$B2243,"")</f>
        <v/>
      </c>
      <c s="76" t="str">
        <f t="shared" si="1139" ref="BA2243:BA2306">IF(AND($BB$1=12,$A2243=12,$BC$1=$B2243),$C2243,"")</f>
        <v/>
      </c>
      <c s="73" t="str">
        <f t="shared" si="1140" ref="BB2243:BB2306">IF(AND($BB$1=12,$A2243=12,$BC$1=$B2243),$D2243,"")</f>
        <v/>
      </c>
      <c s="76" t="str">
        <f t="shared" si="1141" ref="BC2243:BC2306">IF(AND($BB$1=12,$A2243=12,$BC$1=$B2243),$E2243,"")</f>
        <v/>
      </c>
      <c s="76" t="str">
        <f t="shared" si="1142" ref="BD2243:BD2306">IF(AND($BB$1=12,$A2243=12,$BC$1=$B2243),$F2243,"")</f>
        <v/>
      </c>
      <c s="76" t="str">
        <f t="shared" si="1143" ref="BE2243:BE2306">IF(AND($BB$1=12,$A2243=12,$BC$1=$B2243),$G2243,"")</f>
        <v/>
      </c>
      <c s="76" t="str">
        <f t="shared" si="1144" ref="BF2243:BF2306">IF(AND($BB$1=12,$A2243=12,$BC$1=$B2243),$H2243,"")</f>
        <v/>
      </c>
      <c s="76" t="str">
        <f t="shared" si="1145" ref="BG2243:BG2306">IF(AND($BB$1=12,$A2243=12,$BC$1=$B2243),$I2243,"")</f>
        <v/>
      </c>
      <c s="73" t="str">
        <f t="shared" si="1146" ref="BH2243:BH2306">IF(AND($BB$1=12,$A2243=12,$BC$1=$B2243),$J2243,"")</f>
        <v/>
      </c>
      <c s="76" t="str">
        <f t="shared" si="1147" ref="BI2243:BI2306">IF(AND($BB$1=12,$A2243=12,$BC$1=$B2243),$K2243,"")</f>
        <v/>
      </c>
      <c s="76" t="str">
        <f t="shared" si="1148" ref="BJ2243:BJ2306">IF(AND($BB$1=12,$A2243=12,$BC$1=$B2243),$L2243,"")</f>
        <v/>
      </c>
      <c s="76" t="str">
        <f t="shared" si="1149" ref="BK2243:BK2306">IF(AND($BB$1=12,$A2243=12,$BC$1=$B2243),$M2243,"")</f>
        <v/>
      </c>
      <c s="76" t="str">
        <f t="shared" si="1150" ref="BL2243:BL2306">IF(AND($BB$1=12,$A2243=12,$BC$1=$B2243),$N2243,"")</f>
        <v/>
      </c>
      <c s="76" t="str">
        <f t="shared" si="1151" ref="BM2243:BM2306">IF(AND($BB$1=12,$A2243=12,$BC$1=$B2243),$O2243,"")</f>
        <v/>
      </c>
      <c s="76" t="str">
        <f t="shared" si="1152" ref="BN2243:BN2306">IF(AND($BB$1=12,$A2243=12,$BC$1=$B2243),$P2243,"")</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4" spans="1:157" ht="15">
      <c r="A2244" s="72" t="str">
        <f>IF('S.D.PASTE SHEET'!A2244="","",'S.D.PASTE SHEET'!A2244)</f>
        <v/>
      </c>
      <c s="72" t="str">
        <f>IF('S.D.PASTE SHEET'!B2244="","",'S.D.PASTE SHEET'!B2244)</f>
        <v/>
      </c>
      <c s="72" t="str">
        <f>IF('S.D.PASTE SHEET'!C2244="","",'S.D.PASTE SHEET'!C2244)</f>
        <v/>
      </c>
      <c s="73" t="str">
        <f>IF('S.D.PASTE SHEET'!D2244="","",'S.D.PASTE SHEET'!D2244)</f>
        <v/>
      </c>
      <c s="72" t="str">
        <f>IF('S.D.PASTE SHEET'!E2244="","",UPPER('S.D.PASTE SHEET'!E2244))</f>
        <v/>
      </c>
      <c s="72" t="str">
        <f>IF('S.D.PASTE SHEET'!F2244="","",'S.D.PASTE SHEET'!F2244)</f>
        <v/>
      </c>
      <c s="72" t="str">
        <f>IF('S.D.PASTE SHEET'!G2244="","",UPPER('S.D.PASTE SHEET'!G2244))</f>
        <v/>
      </c>
      <c s="72" t="str">
        <f>IF('S.D.PASTE SHEET'!H2244="","",UPPER('S.D.PASTE SHEET'!H2244))</f>
        <v/>
      </c>
      <c s="72" t="str">
        <f>IF('S.D.PASTE SHEET'!I2244="","",'S.D.PASTE SHEET'!I2244)</f>
        <v/>
      </c>
      <c s="73" t="str">
        <f>IF('S.D.PASTE SHEET'!J2244="","",'S.D.PASTE SHEET'!J2244)</f>
        <v/>
      </c>
      <c s="72" t="str">
        <f>IF('S.D.PASTE SHEET'!K2244="","",'S.D.PASTE SHEET'!K2244)</f>
        <v/>
      </c>
      <c s="72" t="str">
        <f>IF('S.D.PASTE SHEET'!L2244="","",'S.D.PASTE SHEET'!L2244)</f>
        <v/>
      </c>
      <c s="72" t="str">
        <f>IF('S.D.PASTE SHEET'!M2244="","",'S.D.PASTE SHEET'!M2244)</f>
        <v/>
      </c>
      <c s="72" t="str">
        <f>IF('S.D.PASTE SHEET'!N2244="","",'S.D.PASTE SHEET'!N2244)</f>
        <v/>
      </c>
      <c s="72" t="str">
        <f>IF('S.D.PASTE SHEET'!O2244="","",'S.D.PASTE SHEET'!O2244)</f>
        <v/>
      </c>
      <c s="72" t="str">
        <f>IF('S.D.PASTE SHEET'!P2244="","",'S.D.PASTE SHEET'!P2244)</f>
        <v/>
      </c>
      <c s="72" t="str">
        <f>IF('S.D.PASTE SHEET'!Q2244="","",'S.D.PASTE SHEET'!Q2244)</f>
        <v/>
      </c>
      <c s="72" t="str">
        <f>IF('S.D.PASTE SHEET'!R2244="","",'S.D.PASTE SHEET'!R2244)</f>
        <v/>
      </c>
      <c s="72" t="str">
        <f>IF('S.D.PASTE SHEET'!S2244="","",'S.D.PASTE SHEET'!S2244)</f>
        <v/>
      </c>
      <c s="72" t="str">
        <f>IF('S.D.PASTE SHEET'!T2244="","",'S.D.PASTE SHEET'!T2244)</f>
        <v/>
      </c>
      <c s="72" t="str">
        <f>IF('S.D.PASTE SHEET'!U2244="","",'S.D.PASTE SHEET'!U2244)</f>
        <v/>
      </c>
      <c s="72" t="str">
        <f>IF('S.D.PASTE SHEET'!V2244="","",'S.D.PASTE SHEET'!V2244)</f>
        <v/>
      </c>
      <c s="72" t="str">
        <f>IF('S.D.PASTE SHEET'!W2244="","",'S.D.PASTE SHEET'!W2244)</f>
        <v/>
      </c>
      <c s="72" t="str">
        <f>IF('S.D.PASTE SHEET'!X2244="","",'S.D.PASTE SHEET'!X2244)</f>
        <v/>
      </c>
      <c s="72" t="str">
        <f>IF('S.D.PASTE SHEET'!Y2244="","",'S.D.PASTE SHEET'!Y2244)</f>
        <v/>
      </c>
      <c s="72" t="str">
        <f>IF('S.D.PASTE SHEET'!Z2244="","",'S.D.PASTE SHEET'!Z2244)</f>
        <v/>
      </c>
      <c s="72" t="str">
        <f>IF('S.D.PASTE SHEET'!AA2244="","",'S.D.PASTE SHEET'!AA2244)</f>
        <v/>
      </c>
      <c s="72" t="str">
        <f>IF('S.D.PASTE SHEET'!AB2244="","",'S.D.PASTE SHEET'!AB2244)</f>
        <v/>
      </c>
      <c s="72" t="str">
        <f>IF('S.D.PASTE SHEET'!AC2244="","",'S.D.PASTE SHEET'!AC2244)</f>
        <v/>
      </c>
      <c s="72" t="str">
        <f>IF('S.D.PASTE SHEET'!AD2244="","",'S.D.PASTE SHEET'!AD2244)</f>
        <v/>
      </c>
      <c s="74"/>
      <c s="70" t="str">
        <f>IF(AK2244="","",IF(AK2244&gt;0,COUNT($AG$2:AG2244),""))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IF(BC2244="","",IF(BC2244&gt;0,COUNT($AY$2:AY2244),""))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5" spans="1:157" ht="15">
      <c r="A2245" s="72" t="str">
        <f>IF('S.D.PASTE SHEET'!A2245="","",'S.D.PASTE SHEET'!A2245)</f>
        <v/>
      </c>
      <c s="72" t="str">
        <f>IF('S.D.PASTE SHEET'!B2245="","",'S.D.PASTE SHEET'!B2245)</f>
        <v/>
      </c>
      <c s="72" t="str">
        <f>IF('S.D.PASTE SHEET'!C2245="","",'S.D.PASTE SHEET'!C2245)</f>
        <v/>
      </c>
      <c s="73" t="str">
        <f>IF('S.D.PASTE SHEET'!D2245="","",'S.D.PASTE SHEET'!D2245)</f>
        <v/>
      </c>
      <c s="72" t="str">
        <f>IF('S.D.PASTE SHEET'!E2245="","",UPPER('S.D.PASTE SHEET'!E2245))</f>
        <v/>
      </c>
      <c s="72" t="str">
        <f>IF('S.D.PASTE SHEET'!F2245="","",'S.D.PASTE SHEET'!F2245)</f>
        <v/>
      </c>
      <c s="72" t="str">
        <f>IF('S.D.PASTE SHEET'!G2245="","",UPPER('S.D.PASTE SHEET'!G2245))</f>
        <v/>
      </c>
      <c s="72" t="str">
        <f>IF('S.D.PASTE SHEET'!H2245="","",UPPER('S.D.PASTE SHEET'!H2245))</f>
        <v/>
      </c>
      <c s="72" t="str">
        <f>IF('S.D.PASTE SHEET'!I2245="","",'S.D.PASTE SHEET'!I2245)</f>
        <v/>
      </c>
      <c s="73" t="str">
        <f>IF('S.D.PASTE SHEET'!J2245="","",'S.D.PASTE SHEET'!J2245)</f>
        <v/>
      </c>
      <c s="72" t="str">
        <f>IF('S.D.PASTE SHEET'!K2245="","",'S.D.PASTE SHEET'!K2245)</f>
        <v/>
      </c>
      <c s="72" t="str">
        <f>IF('S.D.PASTE SHEET'!L2245="","",'S.D.PASTE SHEET'!L2245)</f>
        <v/>
      </c>
      <c s="72" t="str">
        <f>IF('S.D.PASTE SHEET'!M2245="","",'S.D.PASTE SHEET'!M2245)</f>
        <v/>
      </c>
      <c s="72" t="str">
        <f>IF('S.D.PASTE SHEET'!N2245="","",'S.D.PASTE SHEET'!N2245)</f>
        <v/>
      </c>
      <c s="72" t="str">
        <f>IF('S.D.PASTE SHEET'!O2245="","",'S.D.PASTE SHEET'!O2245)</f>
        <v/>
      </c>
      <c s="72" t="str">
        <f>IF('S.D.PASTE SHEET'!P2245="","",'S.D.PASTE SHEET'!P2245)</f>
        <v/>
      </c>
      <c s="72" t="str">
        <f>IF('S.D.PASTE SHEET'!Q2245="","",'S.D.PASTE SHEET'!Q2245)</f>
        <v/>
      </c>
      <c s="72" t="str">
        <f>IF('S.D.PASTE SHEET'!R2245="","",'S.D.PASTE SHEET'!R2245)</f>
        <v/>
      </c>
      <c s="72" t="str">
        <f>IF('S.D.PASTE SHEET'!S2245="","",'S.D.PASTE SHEET'!S2245)</f>
        <v/>
      </c>
      <c s="72" t="str">
        <f>IF('S.D.PASTE SHEET'!T2245="","",'S.D.PASTE SHEET'!T2245)</f>
        <v/>
      </c>
      <c s="72" t="str">
        <f>IF('S.D.PASTE SHEET'!U2245="","",'S.D.PASTE SHEET'!U2245)</f>
        <v/>
      </c>
      <c s="72" t="str">
        <f>IF('S.D.PASTE SHEET'!V2245="","",'S.D.PASTE SHEET'!V2245)</f>
        <v/>
      </c>
      <c s="72" t="str">
        <f>IF('S.D.PASTE SHEET'!W2245="","",'S.D.PASTE SHEET'!W2245)</f>
        <v/>
      </c>
      <c s="72" t="str">
        <f>IF('S.D.PASTE SHEET'!X2245="","",'S.D.PASTE SHEET'!X2245)</f>
        <v/>
      </c>
      <c s="72" t="str">
        <f>IF('S.D.PASTE SHEET'!Y2245="","",'S.D.PASTE SHEET'!Y2245)</f>
        <v/>
      </c>
      <c s="72" t="str">
        <f>IF('S.D.PASTE SHEET'!Z2245="","",'S.D.PASTE SHEET'!Z2245)</f>
        <v/>
      </c>
      <c s="72" t="str">
        <f>IF('S.D.PASTE SHEET'!AA2245="","",'S.D.PASTE SHEET'!AA2245)</f>
        <v/>
      </c>
      <c s="72" t="str">
        <f>IF('S.D.PASTE SHEET'!AB2245="","",'S.D.PASTE SHEET'!AB2245)</f>
        <v/>
      </c>
      <c s="72" t="str">
        <f>IF('S.D.PASTE SHEET'!AC2245="","",'S.D.PASTE SHEET'!AC2245)</f>
        <v/>
      </c>
      <c s="72" t="str">
        <f>IF('S.D.PASTE SHEET'!AD2245="","",'S.D.PASTE SHEET'!AD2245)</f>
        <v/>
      </c>
      <c s="74"/>
      <c s="70" t="str">
        <f>IF(AK2245="","",IF(AK2245&gt;0,COUNT($AG$2:AG2245),""))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IF(BC2245="","",IF(BC2245&gt;0,COUNT($AY$2:AY2245),""))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6" spans="1:157" ht="15">
      <c r="A2246" s="72" t="str">
        <f>IF('S.D.PASTE SHEET'!A2246="","",'S.D.PASTE SHEET'!A2246)</f>
        <v/>
      </c>
      <c s="72" t="str">
        <f>IF('S.D.PASTE SHEET'!B2246="","",'S.D.PASTE SHEET'!B2246)</f>
        <v/>
      </c>
      <c s="72" t="str">
        <f>IF('S.D.PASTE SHEET'!C2246="","",'S.D.PASTE SHEET'!C2246)</f>
        <v/>
      </c>
      <c s="73" t="str">
        <f>IF('S.D.PASTE SHEET'!D2246="","",'S.D.PASTE SHEET'!D2246)</f>
        <v/>
      </c>
      <c s="72" t="str">
        <f>IF('S.D.PASTE SHEET'!E2246="","",UPPER('S.D.PASTE SHEET'!E2246))</f>
        <v/>
      </c>
      <c s="72" t="str">
        <f>IF('S.D.PASTE SHEET'!F2246="","",'S.D.PASTE SHEET'!F2246)</f>
        <v/>
      </c>
      <c s="72" t="str">
        <f>IF('S.D.PASTE SHEET'!G2246="","",UPPER('S.D.PASTE SHEET'!G2246))</f>
        <v/>
      </c>
      <c s="72" t="str">
        <f>IF('S.D.PASTE SHEET'!H2246="","",UPPER('S.D.PASTE SHEET'!H2246))</f>
        <v/>
      </c>
      <c s="72" t="str">
        <f>IF('S.D.PASTE SHEET'!I2246="","",'S.D.PASTE SHEET'!I2246)</f>
        <v/>
      </c>
      <c s="73" t="str">
        <f>IF('S.D.PASTE SHEET'!J2246="","",'S.D.PASTE SHEET'!J2246)</f>
        <v/>
      </c>
      <c s="72" t="str">
        <f>IF('S.D.PASTE SHEET'!K2246="","",'S.D.PASTE SHEET'!K2246)</f>
        <v/>
      </c>
      <c s="72" t="str">
        <f>IF('S.D.PASTE SHEET'!L2246="","",'S.D.PASTE SHEET'!L2246)</f>
        <v/>
      </c>
      <c s="72" t="str">
        <f>IF('S.D.PASTE SHEET'!M2246="","",'S.D.PASTE SHEET'!M2246)</f>
        <v/>
      </c>
      <c s="72" t="str">
        <f>IF('S.D.PASTE SHEET'!N2246="","",'S.D.PASTE SHEET'!N2246)</f>
        <v/>
      </c>
      <c s="72" t="str">
        <f>IF('S.D.PASTE SHEET'!O2246="","",'S.D.PASTE SHEET'!O2246)</f>
        <v/>
      </c>
      <c s="72" t="str">
        <f>IF('S.D.PASTE SHEET'!P2246="","",'S.D.PASTE SHEET'!P2246)</f>
        <v/>
      </c>
      <c s="72" t="str">
        <f>IF('S.D.PASTE SHEET'!Q2246="","",'S.D.PASTE SHEET'!Q2246)</f>
        <v/>
      </c>
      <c s="72" t="str">
        <f>IF('S.D.PASTE SHEET'!R2246="","",'S.D.PASTE SHEET'!R2246)</f>
        <v/>
      </c>
      <c s="72" t="str">
        <f>IF('S.D.PASTE SHEET'!S2246="","",'S.D.PASTE SHEET'!S2246)</f>
        <v/>
      </c>
      <c s="72" t="str">
        <f>IF('S.D.PASTE SHEET'!T2246="","",'S.D.PASTE SHEET'!T2246)</f>
        <v/>
      </c>
      <c s="72" t="str">
        <f>IF('S.D.PASTE SHEET'!U2246="","",'S.D.PASTE SHEET'!U2246)</f>
        <v/>
      </c>
      <c s="72" t="str">
        <f>IF('S.D.PASTE SHEET'!V2246="","",'S.D.PASTE SHEET'!V2246)</f>
        <v/>
      </c>
      <c s="72" t="str">
        <f>IF('S.D.PASTE SHEET'!W2246="","",'S.D.PASTE SHEET'!W2246)</f>
        <v/>
      </c>
      <c s="72" t="str">
        <f>IF('S.D.PASTE SHEET'!X2246="","",'S.D.PASTE SHEET'!X2246)</f>
        <v/>
      </c>
      <c s="72" t="str">
        <f>IF('S.D.PASTE SHEET'!Y2246="","",'S.D.PASTE SHEET'!Y2246)</f>
        <v/>
      </c>
      <c s="72" t="str">
        <f>IF('S.D.PASTE SHEET'!Z2246="","",'S.D.PASTE SHEET'!Z2246)</f>
        <v/>
      </c>
      <c s="72" t="str">
        <f>IF('S.D.PASTE SHEET'!AA2246="","",'S.D.PASTE SHEET'!AA2246)</f>
        <v/>
      </c>
      <c s="72" t="str">
        <f>IF('S.D.PASTE SHEET'!AB2246="","",'S.D.PASTE SHEET'!AB2246)</f>
        <v/>
      </c>
      <c s="72" t="str">
        <f>IF('S.D.PASTE SHEET'!AC2246="","",'S.D.PASTE SHEET'!AC2246)</f>
        <v/>
      </c>
      <c s="72" t="str">
        <f>IF('S.D.PASTE SHEET'!AD2246="","",'S.D.PASTE SHEET'!AD2246)</f>
        <v/>
      </c>
      <c s="74"/>
      <c s="70" t="str">
        <f>IF(AK2246="","",IF(AK2246&gt;0,COUNT($AG$2:AG2246),""))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IF(BC2246="","",IF(BC2246&gt;0,COUNT($AY$2:AY2246),""))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7" spans="1:157" ht="15">
      <c r="A2247" s="72" t="str">
        <f>IF('S.D.PASTE SHEET'!A2247="","",'S.D.PASTE SHEET'!A2247)</f>
        <v/>
      </c>
      <c s="72" t="str">
        <f>IF('S.D.PASTE SHEET'!B2247="","",'S.D.PASTE SHEET'!B2247)</f>
        <v/>
      </c>
      <c s="72" t="str">
        <f>IF('S.D.PASTE SHEET'!C2247="","",'S.D.PASTE SHEET'!C2247)</f>
        <v/>
      </c>
      <c s="73" t="str">
        <f>IF('S.D.PASTE SHEET'!D2247="","",'S.D.PASTE SHEET'!D2247)</f>
        <v/>
      </c>
      <c s="72" t="str">
        <f>IF('S.D.PASTE SHEET'!E2247="","",UPPER('S.D.PASTE SHEET'!E2247))</f>
        <v/>
      </c>
      <c s="72" t="str">
        <f>IF('S.D.PASTE SHEET'!F2247="","",'S.D.PASTE SHEET'!F2247)</f>
        <v/>
      </c>
      <c s="72" t="str">
        <f>IF('S.D.PASTE SHEET'!G2247="","",UPPER('S.D.PASTE SHEET'!G2247))</f>
        <v/>
      </c>
      <c s="72" t="str">
        <f>IF('S.D.PASTE SHEET'!H2247="","",UPPER('S.D.PASTE SHEET'!H2247))</f>
        <v/>
      </c>
      <c s="72" t="str">
        <f>IF('S.D.PASTE SHEET'!I2247="","",'S.D.PASTE SHEET'!I2247)</f>
        <v/>
      </c>
      <c s="73" t="str">
        <f>IF('S.D.PASTE SHEET'!J2247="","",'S.D.PASTE SHEET'!J2247)</f>
        <v/>
      </c>
      <c s="72" t="str">
        <f>IF('S.D.PASTE SHEET'!K2247="","",'S.D.PASTE SHEET'!K2247)</f>
        <v/>
      </c>
      <c s="72" t="str">
        <f>IF('S.D.PASTE SHEET'!L2247="","",'S.D.PASTE SHEET'!L2247)</f>
        <v/>
      </c>
      <c s="72" t="str">
        <f>IF('S.D.PASTE SHEET'!M2247="","",'S.D.PASTE SHEET'!M2247)</f>
        <v/>
      </c>
      <c s="72" t="str">
        <f>IF('S.D.PASTE SHEET'!N2247="","",'S.D.PASTE SHEET'!N2247)</f>
        <v/>
      </c>
      <c s="72" t="str">
        <f>IF('S.D.PASTE SHEET'!O2247="","",'S.D.PASTE SHEET'!O2247)</f>
        <v/>
      </c>
      <c s="72" t="str">
        <f>IF('S.D.PASTE SHEET'!P2247="","",'S.D.PASTE SHEET'!P2247)</f>
        <v/>
      </c>
      <c s="72" t="str">
        <f>IF('S.D.PASTE SHEET'!Q2247="","",'S.D.PASTE SHEET'!Q2247)</f>
        <v/>
      </c>
      <c s="72" t="str">
        <f>IF('S.D.PASTE SHEET'!R2247="","",'S.D.PASTE SHEET'!R2247)</f>
        <v/>
      </c>
      <c s="72" t="str">
        <f>IF('S.D.PASTE SHEET'!S2247="","",'S.D.PASTE SHEET'!S2247)</f>
        <v/>
      </c>
      <c s="72" t="str">
        <f>IF('S.D.PASTE SHEET'!T2247="","",'S.D.PASTE SHEET'!T2247)</f>
        <v/>
      </c>
      <c s="72" t="str">
        <f>IF('S.D.PASTE SHEET'!U2247="","",'S.D.PASTE SHEET'!U2247)</f>
        <v/>
      </c>
      <c s="72" t="str">
        <f>IF('S.D.PASTE SHEET'!V2247="","",'S.D.PASTE SHEET'!V2247)</f>
        <v/>
      </c>
      <c s="72" t="str">
        <f>IF('S.D.PASTE SHEET'!W2247="","",'S.D.PASTE SHEET'!W2247)</f>
        <v/>
      </c>
      <c s="72" t="str">
        <f>IF('S.D.PASTE SHEET'!X2247="","",'S.D.PASTE SHEET'!X2247)</f>
        <v/>
      </c>
      <c s="72" t="str">
        <f>IF('S.D.PASTE SHEET'!Y2247="","",'S.D.PASTE SHEET'!Y2247)</f>
        <v/>
      </c>
      <c s="72" t="str">
        <f>IF('S.D.PASTE SHEET'!Z2247="","",'S.D.PASTE SHEET'!Z2247)</f>
        <v/>
      </c>
      <c s="72" t="str">
        <f>IF('S.D.PASTE SHEET'!AA2247="","",'S.D.PASTE SHEET'!AA2247)</f>
        <v/>
      </c>
      <c s="72" t="str">
        <f>IF('S.D.PASTE SHEET'!AB2247="","",'S.D.PASTE SHEET'!AB2247)</f>
        <v/>
      </c>
      <c s="72" t="str">
        <f>IF('S.D.PASTE SHEET'!AC2247="","",'S.D.PASTE SHEET'!AC2247)</f>
        <v/>
      </c>
      <c s="72" t="str">
        <f>IF('S.D.PASTE SHEET'!AD2247="","",'S.D.PASTE SHEET'!AD2247)</f>
        <v/>
      </c>
      <c s="74"/>
      <c s="70" t="str">
        <f>IF(AK2247="","",IF(AK2247&gt;0,COUNT($AG$2:AG2247),""))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IF(BC2247="","",IF(BC2247&gt;0,COUNT($AY$2:AY2247),""))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8" spans="1:157" ht="15">
      <c r="A2248" s="72" t="str">
        <f>IF('S.D.PASTE SHEET'!A2248="","",'S.D.PASTE SHEET'!A2248)</f>
        <v/>
      </c>
      <c s="72" t="str">
        <f>IF('S.D.PASTE SHEET'!B2248="","",'S.D.PASTE SHEET'!B2248)</f>
        <v/>
      </c>
      <c s="72" t="str">
        <f>IF('S.D.PASTE SHEET'!C2248="","",'S.D.PASTE SHEET'!C2248)</f>
        <v/>
      </c>
      <c s="73" t="str">
        <f>IF('S.D.PASTE SHEET'!D2248="","",'S.D.PASTE SHEET'!D2248)</f>
        <v/>
      </c>
      <c s="72" t="str">
        <f>IF('S.D.PASTE SHEET'!E2248="","",UPPER('S.D.PASTE SHEET'!E2248))</f>
        <v/>
      </c>
      <c s="72" t="str">
        <f>IF('S.D.PASTE SHEET'!F2248="","",'S.D.PASTE SHEET'!F2248)</f>
        <v/>
      </c>
      <c s="72" t="str">
        <f>IF('S.D.PASTE SHEET'!G2248="","",UPPER('S.D.PASTE SHEET'!G2248))</f>
        <v/>
      </c>
      <c s="72" t="str">
        <f>IF('S.D.PASTE SHEET'!H2248="","",UPPER('S.D.PASTE SHEET'!H2248))</f>
        <v/>
      </c>
      <c s="72" t="str">
        <f>IF('S.D.PASTE SHEET'!I2248="","",'S.D.PASTE SHEET'!I2248)</f>
        <v/>
      </c>
      <c s="73" t="str">
        <f>IF('S.D.PASTE SHEET'!J2248="","",'S.D.PASTE SHEET'!J2248)</f>
        <v/>
      </c>
      <c s="72" t="str">
        <f>IF('S.D.PASTE SHEET'!K2248="","",'S.D.PASTE SHEET'!K2248)</f>
        <v/>
      </c>
      <c s="72" t="str">
        <f>IF('S.D.PASTE SHEET'!L2248="","",'S.D.PASTE SHEET'!L2248)</f>
        <v/>
      </c>
      <c s="72" t="str">
        <f>IF('S.D.PASTE SHEET'!M2248="","",'S.D.PASTE SHEET'!M2248)</f>
        <v/>
      </c>
      <c s="72" t="str">
        <f>IF('S.D.PASTE SHEET'!N2248="","",'S.D.PASTE SHEET'!N2248)</f>
        <v/>
      </c>
      <c s="72" t="str">
        <f>IF('S.D.PASTE SHEET'!O2248="","",'S.D.PASTE SHEET'!O2248)</f>
        <v/>
      </c>
      <c s="72" t="str">
        <f>IF('S.D.PASTE SHEET'!P2248="","",'S.D.PASTE SHEET'!P2248)</f>
        <v/>
      </c>
      <c s="72" t="str">
        <f>IF('S.D.PASTE SHEET'!Q2248="","",'S.D.PASTE SHEET'!Q2248)</f>
        <v/>
      </c>
      <c s="72" t="str">
        <f>IF('S.D.PASTE SHEET'!R2248="","",'S.D.PASTE SHEET'!R2248)</f>
        <v/>
      </c>
      <c s="72" t="str">
        <f>IF('S.D.PASTE SHEET'!S2248="","",'S.D.PASTE SHEET'!S2248)</f>
        <v/>
      </c>
      <c s="72" t="str">
        <f>IF('S.D.PASTE SHEET'!T2248="","",'S.D.PASTE SHEET'!T2248)</f>
        <v/>
      </c>
      <c s="72" t="str">
        <f>IF('S.D.PASTE SHEET'!U2248="","",'S.D.PASTE SHEET'!U2248)</f>
        <v/>
      </c>
      <c s="72" t="str">
        <f>IF('S.D.PASTE SHEET'!V2248="","",'S.D.PASTE SHEET'!V2248)</f>
        <v/>
      </c>
      <c s="72" t="str">
        <f>IF('S.D.PASTE SHEET'!W2248="","",'S.D.PASTE SHEET'!W2248)</f>
        <v/>
      </c>
      <c s="72" t="str">
        <f>IF('S.D.PASTE SHEET'!X2248="","",'S.D.PASTE SHEET'!X2248)</f>
        <v/>
      </c>
      <c s="72" t="str">
        <f>IF('S.D.PASTE SHEET'!Y2248="","",'S.D.PASTE SHEET'!Y2248)</f>
        <v/>
      </c>
      <c s="72" t="str">
        <f>IF('S.D.PASTE SHEET'!Z2248="","",'S.D.PASTE SHEET'!Z2248)</f>
        <v/>
      </c>
      <c s="72" t="str">
        <f>IF('S.D.PASTE SHEET'!AA2248="","",'S.D.PASTE SHEET'!AA2248)</f>
        <v/>
      </c>
      <c s="72" t="str">
        <f>IF('S.D.PASTE SHEET'!AB2248="","",'S.D.PASTE SHEET'!AB2248)</f>
        <v/>
      </c>
      <c s="72" t="str">
        <f>IF('S.D.PASTE SHEET'!AC2248="","",'S.D.PASTE SHEET'!AC2248)</f>
        <v/>
      </c>
      <c s="72" t="str">
        <f>IF('S.D.PASTE SHEET'!AD2248="","",'S.D.PASTE SHEET'!AD2248)</f>
        <v/>
      </c>
      <c s="74"/>
      <c s="70" t="str">
        <f>IF(AK2248="","",IF(AK2248&gt;0,COUNT($AG$2:AG2248),""))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IF(BC2248="","",IF(BC2248&gt;0,COUNT($AY$2:AY2248),""))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49" spans="1:157" ht="15">
      <c r="A2249" s="72" t="str">
        <f>IF('S.D.PASTE SHEET'!A2249="","",'S.D.PASTE SHEET'!A2249)</f>
        <v/>
      </c>
      <c s="72" t="str">
        <f>IF('S.D.PASTE SHEET'!B2249="","",'S.D.PASTE SHEET'!B2249)</f>
        <v/>
      </c>
      <c s="72" t="str">
        <f>IF('S.D.PASTE SHEET'!C2249="","",'S.D.PASTE SHEET'!C2249)</f>
        <v/>
      </c>
      <c s="73" t="str">
        <f>IF('S.D.PASTE SHEET'!D2249="","",'S.D.PASTE SHEET'!D2249)</f>
        <v/>
      </c>
      <c s="72" t="str">
        <f>IF('S.D.PASTE SHEET'!E2249="","",UPPER('S.D.PASTE SHEET'!E2249))</f>
        <v/>
      </c>
      <c s="72" t="str">
        <f>IF('S.D.PASTE SHEET'!F2249="","",'S.D.PASTE SHEET'!F2249)</f>
        <v/>
      </c>
      <c s="72" t="str">
        <f>IF('S.D.PASTE SHEET'!G2249="","",UPPER('S.D.PASTE SHEET'!G2249))</f>
        <v/>
      </c>
      <c s="72" t="str">
        <f>IF('S.D.PASTE SHEET'!H2249="","",UPPER('S.D.PASTE SHEET'!H2249))</f>
        <v/>
      </c>
      <c s="72" t="str">
        <f>IF('S.D.PASTE SHEET'!I2249="","",'S.D.PASTE SHEET'!I2249)</f>
        <v/>
      </c>
      <c s="73" t="str">
        <f>IF('S.D.PASTE SHEET'!J2249="","",'S.D.PASTE SHEET'!J2249)</f>
        <v/>
      </c>
      <c s="72" t="str">
        <f>IF('S.D.PASTE SHEET'!K2249="","",'S.D.PASTE SHEET'!K2249)</f>
        <v/>
      </c>
      <c s="72" t="str">
        <f>IF('S.D.PASTE SHEET'!L2249="","",'S.D.PASTE SHEET'!L2249)</f>
        <v/>
      </c>
      <c s="72" t="str">
        <f>IF('S.D.PASTE SHEET'!M2249="","",'S.D.PASTE SHEET'!M2249)</f>
        <v/>
      </c>
      <c s="72" t="str">
        <f>IF('S.D.PASTE SHEET'!N2249="","",'S.D.PASTE SHEET'!N2249)</f>
        <v/>
      </c>
      <c s="72" t="str">
        <f>IF('S.D.PASTE SHEET'!O2249="","",'S.D.PASTE SHEET'!O2249)</f>
        <v/>
      </c>
      <c s="72" t="str">
        <f>IF('S.D.PASTE SHEET'!P2249="","",'S.D.PASTE SHEET'!P2249)</f>
        <v/>
      </c>
      <c s="72" t="str">
        <f>IF('S.D.PASTE SHEET'!Q2249="","",'S.D.PASTE SHEET'!Q2249)</f>
        <v/>
      </c>
      <c s="72" t="str">
        <f>IF('S.D.PASTE SHEET'!R2249="","",'S.D.PASTE SHEET'!R2249)</f>
        <v/>
      </c>
      <c s="72" t="str">
        <f>IF('S.D.PASTE SHEET'!S2249="","",'S.D.PASTE SHEET'!S2249)</f>
        <v/>
      </c>
      <c s="72" t="str">
        <f>IF('S.D.PASTE SHEET'!T2249="","",'S.D.PASTE SHEET'!T2249)</f>
        <v/>
      </c>
      <c s="72" t="str">
        <f>IF('S.D.PASTE SHEET'!U2249="","",'S.D.PASTE SHEET'!U2249)</f>
        <v/>
      </c>
      <c s="72" t="str">
        <f>IF('S.D.PASTE SHEET'!V2249="","",'S.D.PASTE SHEET'!V2249)</f>
        <v/>
      </c>
      <c s="72" t="str">
        <f>IF('S.D.PASTE SHEET'!W2249="","",'S.D.PASTE SHEET'!W2249)</f>
        <v/>
      </c>
      <c s="72" t="str">
        <f>IF('S.D.PASTE SHEET'!X2249="","",'S.D.PASTE SHEET'!X2249)</f>
        <v/>
      </c>
      <c s="72" t="str">
        <f>IF('S.D.PASTE SHEET'!Y2249="","",'S.D.PASTE SHEET'!Y2249)</f>
        <v/>
      </c>
      <c s="72" t="str">
        <f>IF('S.D.PASTE SHEET'!Z2249="","",'S.D.PASTE SHEET'!Z2249)</f>
        <v/>
      </c>
      <c s="72" t="str">
        <f>IF('S.D.PASTE SHEET'!AA2249="","",'S.D.PASTE SHEET'!AA2249)</f>
        <v/>
      </c>
      <c s="72" t="str">
        <f>IF('S.D.PASTE SHEET'!AB2249="","",'S.D.PASTE SHEET'!AB2249)</f>
        <v/>
      </c>
      <c s="72" t="str">
        <f>IF('S.D.PASTE SHEET'!AC2249="","",'S.D.PASTE SHEET'!AC2249)</f>
        <v/>
      </c>
      <c s="72" t="str">
        <f>IF('S.D.PASTE SHEET'!AD2249="","",'S.D.PASTE SHEET'!AD2249)</f>
        <v/>
      </c>
      <c s="74"/>
      <c s="70" t="str">
        <f>IF(AK2249="","",IF(AK2249&gt;0,COUNT($AG$2:AG2249),""))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IF(BC2249="","",IF(BC2249&gt;0,COUNT($AY$2:AY2249),""))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0" spans="1:157" ht="15">
      <c r="A2250" s="72" t="str">
        <f>IF('S.D.PASTE SHEET'!A2250="","",'S.D.PASTE SHEET'!A2250)</f>
        <v/>
      </c>
      <c s="72" t="str">
        <f>IF('S.D.PASTE SHEET'!B2250="","",'S.D.PASTE SHEET'!B2250)</f>
        <v/>
      </c>
      <c s="72" t="str">
        <f>IF('S.D.PASTE SHEET'!C2250="","",'S.D.PASTE SHEET'!C2250)</f>
        <v/>
      </c>
      <c s="73" t="str">
        <f>IF('S.D.PASTE SHEET'!D2250="","",'S.D.PASTE SHEET'!D2250)</f>
        <v/>
      </c>
      <c s="72" t="str">
        <f>IF('S.D.PASTE SHEET'!E2250="","",UPPER('S.D.PASTE SHEET'!E2250))</f>
        <v/>
      </c>
      <c s="72" t="str">
        <f>IF('S.D.PASTE SHEET'!F2250="","",'S.D.PASTE SHEET'!F2250)</f>
        <v/>
      </c>
      <c s="72" t="str">
        <f>IF('S.D.PASTE SHEET'!G2250="","",UPPER('S.D.PASTE SHEET'!G2250))</f>
        <v/>
      </c>
      <c s="72" t="str">
        <f>IF('S.D.PASTE SHEET'!H2250="","",UPPER('S.D.PASTE SHEET'!H2250))</f>
        <v/>
      </c>
      <c s="72" t="str">
        <f>IF('S.D.PASTE SHEET'!I2250="","",'S.D.PASTE SHEET'!I2250)</f>
        <v/>
      </c>
      <c s="73" t="str">
        <f>IF('S.D.PASTE SHEET'!J2250="","",'S.D.PASTE SHEET'!J2250)</f>
        <v/>
      </c>
      <c s="72" t="str">
        <f>IF('S.D.PASTE SHEET'!K2250="","",'S.D.PASTE SHEET'!K2250)</f>
        <v/>
      </c>
      <c s="72" t="str">
        <f>IF('S.D.PASTE SHEET'!L2250="","",'S.D.PASTE SHEET'!L2250)</f>
        <v/>
      </c>
      <c s="72" t="str">
        <f>IF('S.D.PASTE SHEET'!M2250="","",'S.D.PASTE SHEET'!M2250)</f>
        <v/>
      </c>
      <c s="72" t="str">
        <f>IF('S.D.PASTE SHEET'!N2250="","",'S.D.PASTE SHEET'!N2250)</f>
        <v/>
      </c>
      <c s="72" t="str">
        <f>IF('S.D.PASTE SHEET'!O2250="","",'S.D.PASTE SHEET'!O2250)</f>
        <v/>
      </c>
      <c s="72" t="str">
        <f>IF('S.D.PASTE SHEET'!P2250="","",'S.D.PASTE SHEET'!P2250)</f>
        <v/>
      </c>
      <c s="72" t="str">
        <f>IF('S.D.PASTE SHEET'!Q2250="","",'S.D.PASTE SHEET'!Q2250)</f>
        <v/>
      </c>
      <c s="72" t="str">
        <f>IF('S.D.PASTE SHEET'!R2250="","",'S.D.PASTE SHEET'!R2250)</f>
        <v/>
      </c>
      <c s="72" t="str">
        <f>IF('S.D.PASTE SHEET'!S2250="","",'S.D.PASTE SHEET'!S2250)</f>
        <v/>
      </c>
      <c s="72" t="str">
        <f>IF('S.D.PASTE SHEET'!T2250="","",'S.D.PASTE SHEET'!T2250)</f>
        <v/>
      </c>
      <c s="72" t="str">
        <f>IF('S.D.PASTE SHEET'!U2250="","",'S.D.PASTE SHEET'!U2250)</f>
        <v/>
      </c>
      <c s="72" t="str">
        <f>IF('S.D.PASTE SHEET'!V2250="","",'S.D.PASTE SHEET'!V2250)</f>
        <v/>
      </c>
      <c s="72" t="str">
        <f>IF('S.D.PASTE SHEET'!W2250="","",'S.D.PASTE SHEET'!W2250)</f>
        <v/>
      </c>
      <c s="72" t="str">
        <f>IF('S.D.PASTE SHEET'!X2250="","",'S.D.PASTE SHEET'!X2250)</f>
        <v/>
      </c>
      <c s="72" t="str">
        <f>IF('S.D.PASTE SHEET'!Y2250="","",'S.D.PASTE SHEET'!Y2250)</f>
        <v/>
      </c>
      <c s="72" t="str">
        <f>IF('S.D.PASTE SHEET'!Z2250="","",'S.D.PASTE SHEET'!Z2250)</f>
        <v/>
      </c>
      <c s="72" t="str">
        <f>IF('S.D.PASTE SHEET'!AA2250="","",'S.D.PASTE SHEET'!AA2250)</f>
        <v/>
      </c>
      <c s="72" t="str">
        <f>IF('S.D.PASTE SHEET'!AB2250="","",'S.D.PASTE SHEET'!AB2250)</f>
        <v/>
      </c>
      <c s="72" t="str">
        <f>IF('S.D.PASTE SHEET'!AC2250="","",'S.D.PASTE SHEET'!AC2250)</f>
        <v/>
      </c>
      <c s="72" t="str">
        <f>IF('S.D.PASTE SHEET'!AD2250="","",'S.D.PASTE SHEET'!AD2250)</f>
        <v/>
      </c>
      <c s="74"/>
      <c s="70" t="str">
        <f>IF(AK2250="","",IF(AK2250&gt;0,COUNT($AG$2:AG2250),""))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IF(BC2250="","",IF(BC2250&gt;0,COUNT($AY$2:AY2250),""))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1" spans="1:157" ht="15">
      <c r="A2251" s="72" t="str">
        <f>IF('S.D.PASTE SHEET'!A2251="","",'S.D.PASTE SHEET'!A2251)</f>
        <v/>
      </c>
      <c s="72" t="str">
        <f>IF('S.D.PASTE SHEET'!B2251="","",'S.D.PASTE SHEET'!B2251)</f>
        <v/>
      </c>
      <c s="72" t="str">
        <f>IF('S.D.PASTE SHEET'!C2251="","",'S.D.PASTE SHEET'!C2251)</f>
        <v/>
      </c>
      <c s="73" t="str">
        <f>IF('S.D.PASTE SHEET'!D2251="","",'S.D.PASTE SHEET'!D2251)</f>
        <v/>
      </c>
      <c s="72" t="str">
        <f>IF('S.D.PASTE SHEET'!E2251="","",UPPER('S.D.PASTE SHEET'!E2251))</f>
        <v/>
      </c>
      <c s="72" t="str">
        <f>IF('S.D.PASTE SHEET'!F2251="","",'S.D.PASTE SHEET'!F2251)</f>
        <v/>
      </c>
      <c s="72" t="str">
        <f>IF('S.D.PASTE SHEET'!G2251="","",UPPER('S.D.PASTE SHEET'!G2251))</f>
        <v/>
      </c>
      <c s="72" t="str">
        <f>IF('S.D.PASTE SHEET'!H2251="","",UPPER('S.D.PASTE SHEET'!H2251))</f>
        <v/>
      </c>
      <c s="72" t="str">
        <f>IF('S.D.PASTE SHEET'!I2251="","",'S.D.PASTE SHEET'!I2251)</f>
        <v/>
      </c>
      <c s="73" t="str">
        <f>IF('S.D.PASTE SHEET'!J2251="","",'S.D.PASTE SHEET'!J2251)</f>
        <v/>
      </c>
      <c s="72" t="str">
        <f>IF('S.D.PASTE SHEET'!K2251="","",'S.D.PASTE SHEET'!K2251)</f>
        <v/>
      </c>
      <c s="72" t="str">
        <f>IF('S.D.PASTE SHEET'!L2251="","",'S.D.PASTE SHEET'!L2251)</f>
        <v/>
      </c>
      <c s="72" t="str">
        <f>IF('S.D.PASTE SHEET'!M2251="","",'S.D.PASTE SHEET'!M2251)</f>
        <v/>
      </c>
      <c s="72" t="str">
        <f>IF('S.D.PASTE SHEET'!N2251="","",'S.D.PASTE SHEET'!N2251)</f>
        <v/>
      </c>
      <c s="72" t="str">
        <f>IF('S.D.PASTE SHEET'!O2251="","",'S.D.PASTE SHEET'!O2251)</f>
        <v/>
      </c>
      <c s="72" t="str">
        <f>IF('S.D.PASTE SHEET'!P2251="","",'S.D.PASTE SHEET'!P2251)</f>
        <v/>
      </c>
      <c s="72" t="str">
        <f>IF('S.D.PASTE SHEET'!Q2251="","",'S.D.PASTE SHEET'!Q2251)</f>
        <v/>
      </c>
      <c s="72" t="str">
        <f>IF('S.D.PASTE SHEET'!R2251="","",'S.D.PASTE SHEET'!R2251)</f>
        <v/>
      </c>
      <c s="72" t="str">
        <f>IF('S.D.PASTE SHEET'!S2251="","",'S.D.PASTE SHEET'!S2251)</f>
        <v/>
      </c>
      <c s="72" t="str">
        <f>IF('S.D.PASTE SHEET'!T2251="","",'S.D.PASTE SHEET'!T2251)</f>
        <v/>
      </c>
      <c s="72" t="str">
        <f>IF('S.D.PASTE SHEET'!U2251="","",'S.D.PASTE SHEET'!U2251)</f>
        <v/>
      </c>
      <c s="72" t="str">
        <f>IF('S.D.PASTE SHEET'!V2251="","",'S.D.PASTE SHEET'!V2251)</f>
        <v/>
      </c>
      <c s="72" t="str">
        <f>IF('S.D.PASTE SHEET'!W2251="","",'S.D.PASTE SHEET'!W2251)</f>
        <v/>
      </c>
      <c s="72" t="str">
        <f>IF('S.D.PASTE SHEET'!X2251="","",'S.D.PASTE SHEET'!X2251)</f>
        <v/>
      </c>
      <c s="72" t="str">
        <f>IF('S.D.PASTE SHEET'!Y2251="","",'S.D.PASTE SHEET'!Y2251)</f>
        <v/>
      </c>
      <c s="72" t="str">
        <f>IF('S.D.PASTE SHEET'!Z2251="","",'S.D.PASTE SHEET'!Z2251)</f>
        <v/>
      </c>
      <c s="72" t="str">
        <f>IF('S.D.PASTE SHEET'!AA2251="","",'S.D.PASTE SHEET'!AA2251)</f>
        <v/>
      </c>
      <c s="72" t="str">
        <f>IF('S.D.PASTE SHEET'!AB2251="","",'S.D.PASTE SHEET'!AB2251)</f>
        <v/>
      </c>
      <c s="72" t="str">
        <f>IF('S.D.PASTE SHEET'!AC2251="","",'S.D.PASTE SHEET'!AC2251)</f>
        <v/>
      </c>
      <c s="72" t="str">
        <f>IF('S.D.PASTE SHEET'!AD2251="","",'S.D.PASTE SHEET'!AD2251)</f>
        <v/>
      </c>
      <c s="74"/>
      <c s="70" t="str">
        <f>IF(AK2251="","",IF(AK2251&gt;0,COUNT($AG$2:AG2251),""))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IF(BC2251="","",IF(BC2251&gt;0,COUNT($AY$2:AY2251),""))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2" spans="1:157" ht="15">
      <c r="A2252" s="72" t="str">
        <f>IF('S.D.PASTE SHEET'!A2252="","",'S.D.PASTE SHEET'!A2252)</f>
        <v/>
      </c>
      <c s="72" t="str">
        <f>IF('S.D.PASTE SHEET'!B2252="","",'S.D.PASTE SHEET'!B2252)</f>
        <v/>
      </c>
      <c s="72" t="str">
        <f>IF('S.D.PASTE SHEET'!C2252="","",'S.D.PASTE SHEET'!C2252)</f>
        <v/>
      </c>
      <c s="73" t="str">
        <f>IF('S.D.PASTE SHEET'!D2252="","",'S.D.PASTE SHEET'!D2252)</f>
        <v/>
      </c>
      <c s="72" t="str">
        <f>IF('S.D.PASTE SHEET'!E2252="","",UPPER('S.D.PASTE SHEET'!E2252))</f>
        <v/>
      </c>
      <c s="72" t="str">
        <f>IF('S.D.PASTE SHEET'!F2252="","",'S.D.PASTE SHEET'!F2252)</f>
        <v/>
      </c>
      <c s="72" t="str">
        <f>IF('S.D.PASTE SHEET'!G2252="","",UPPER('S.D.PASTE SHEET'!G2252))</f>
        <v/>
      </c>
      <c s="72" t="str">
        <f>IF('S.D.PASTE SHEET'!H2252="","",UPPER('S.D.PASTE SHEET'!H2252))</f>
        <v/>
      </c>
      <c s="72" t="str">
        <f>IF('S.D.PASTE SHEET'!I2252="","",'S.D.PASTE SHEET'!I2252)</f>
        <v/>
      </c>
      <c s="73" t="str">
        <f>IF('S.D.PASTE SHEET'!J2252="","",'S.D.PASTE SHEET'!J2252)</f>
        <v/>
      </c>
      <c s="72" t="str">
        <f>IF('S.D.PASTE SHEET'!K2252="","",'S.D.PASTE SHEET'!K2252)</f>
        <v/>
      </c>
      <c s="72" t="str">
        <f>IF('S.D.PASTE SHEET'!L2252="","",'S.D.PASTE SHEET'!L2252)</f>
        <v/>
      </c>
      <c s="72" t="str">
        <f>IF('S.D.PASTE SHEET'!M2252="","",'S.D.PASTE SHEET'!M2252)</f>
        <v/>
      </c>
      <c s="72" t="str">
        <f>IF('S.D.PASTE SHEET'!N2252="","",'S.D.PASTE SHEET'!N2252)</f>
        <v/>
      </c>
      <c s="72" t="str">
        <f>IF('S.D.PASTE SHEET'!O2252="","",'S.D.PASTE SHEET'!O2252)</f>
        <v/>
      </c>
      <c s="72" t="str">
        <f>IF('S.D.PASTE SHEET'!P2252="","",'S.D.PASTE SHEET'!P2252)</f>
        <v/>
      </c>
      <c s="72" t="str">
        <f>IF('S.D.PASTE SHEET'!Q2252="","",'S.D.PASTE SHEET'!Q2252)</f>
        <v/>
      </c>
      <c s="72" t="str">
        <f>IF('S.D.PASTE SHEET'!R2252="","",'S.D.PASTE SHEET'!R2252)</f>
        <v/>
      </c>
      <c s="72" t="str">
        <f>IF('S.D.PASTE SHEET'!S2252="","",'S.D.PASTE SHEET'!S2252)</f>
        <v/>
      </c>
      <c s="72" t="str">
        <f>IF('S.D.PASTE SHEET'!T2252="","",'S.D.PASTE SHEET'!T2252)</f>
        <v/>
      </c>
      <c s="72" t="str">
        <f>IF('S.D.PASTE SHEET'!U2252="","",'S.D.PASTE SHEET'!U2252)</f>
        <v/>
      </c>
      <c s="72" t="str">
        <f>IF('S.D.PASTE SHEET'!V2252="","",'S.D.PASTE SHEET'!V2252)</f>
        <v/>
      </c>
      <c s="72" t="str">
        <f>IF('S.D.PASTE SHEET'!W2252="","",'S.D.PASTE SHEET'!W2252)</f>
        <v/>
      </c>
      <c s="72" t="str">
        <f>IF('S.D.PASTE SHEET'!X2252="","",'S.D.PASTE SHEET'!X2252)</f>
        <v/>
      </c>
      <c s="72" t="str">
        <f>IF('S.D.PASTE SHEET'!Y2252="","",'S.D.PASTE SHEET'!Y2252)</f>
        <v/>
      </c>
      <c s="72" t="str">
        <f>IF('S.D.PASTE SHEET'!Z2252="","",'S.D.PASTE SHEET'!Z2252)</f>
        <v/>
      </c>
      <c s="72" t="str">
        <f>IF('S.D.PASTE SHEET'!AA2252="","",'S.D.PASTE SHEET'!AA2252)</f>
        <v/>
      </c>
      <c s="72" t="str">
        <f>IF('S.D.PASTE SHEET'!AB2252="","",'S.D.PASTE SHEET'!AB2252)</f>
        <v/>
      </c>
      <c s="72" t="str">
        <f>IF('S.D.PASTE SHEET'!AC2252="","",'S.D.PASTE SHEET'!AC2252)</f>
        <v/>
      </c>
      <c s="72" t="str">
        <f>IF('S.D.PASTE SHEET'!AD2252="","",'S.D.PASTE SHEET'!AD2252)</f>
        <v/>
      </c>
      <c s="74"/>
      <c s="70" t="str">
        <f>IF(AK2252="","",IF(AK2252&gt;0,COUNT($AG$2:AG2252),""))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IF(BC2252="","",IF(BC2252&gt;0,COUNT($AY$2:AY2252),""))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3" spans="1:157" ht="15">
      <c r="A2253" s="72" t="str">
        <f>IF('S.D.PASTE SHEET'!A2253="","",'S.D.PASTE SHEET'!A2253)</f>
        <v/>
      </c>
      <c s="72" t="str">
        <f>IF('S.D.PASTE SHEET'!B2253="","",'S.D.PASTE SHEET'!B2253)</f>
        <v/>
      </c>
      <c s="72" t="str">
        <f>IF('S.D.PASTE SHEET'!C2253="","",'S.D.PASTE SHEET'!C2253)</f>
        <v/>
      </c>
      <c s="73" t="str">
        <f>IF('S.D.PASTE SHEET'!D2253="","",'S.D.PASTE SHEET'!D2253)</f>
        <v/>
      </c>
      <c s="72" t="str">
        <f>IF('S.D.PASTE SHEET'!E2253="","",UPPER('S.D.PASTE SHEET'!E2253))</f>
        <v/>
      </c>
      <c s="72" t="str">
        <f>IF('S.D.PASTE SHEET'!F2253="","",'S.D.PASTE SHEET'!F2253)</f>
        <v/>
      </c>
      <c s="72" t="str">
        <f>IF('S.D.PASTE SHEET'!G2253="","",UPPER('S.D.PASTE SHEET'!G2253))</f>
        <v/>
      </c>
      <c s="72" t="str">
        <f>IF('S.D.PASTE SHEET'!H2253="","",UPPER('S.D.PASTE SHEET'!H2253))</f>
        <v/>
      </c>
      <c s="72" t="str">
        <f>IF('S.D.PASTE SHEET'!I2253="","",'S.D.PASTE SHEET'!I2253)</f>
        <v/>
      </c>
      <c s="73" t="str">
        <f>IF('S.D.PASTE SHEET'!J2253="","",'S.D.PASTE SHEET'!J2253)</f>
        <v/>
      </c>
      <c s="72" t="str">
        <f>IF('S.D.PASTE SHEET'!K2253="","",'S.D.PASTE SHEET'!K2253)</f>
        <v/>
      </c>
      <c s="72" t="str">
        <f>IF('S.D.PASTE SHEET'!L2253="","",'S.D.PASTE SHEET'!L2253)</f>
        <v/>
      </c>
      <c s="72" t="str">
        <f>IF('S.D.PASTE SHEET'!M2253="","",'S.D.PASTE SHEET'!M2253)</f>
        <v/>
      </c>
      <c s="72" t="str">
        <f>IF('S.D.PASTE SHEET'!N2253="","",'S.D.PASTE SHEET'!N2253)</f>
        <v/>
      </c>
      <c s="72" t="str">
        <f>IF('S.D.PASTE SHEET'!O2253="","",'S.D.PASTE SHEET'!O2253)</f>
        <v/>
      </c>
      <c s="72" t="str">
        <f>IF('S.D.PASTE SHEET'!P2253="","",'S.D.PASTE SHEET'!P2253)</f>
        <v/>
      </c>
      <c s="72" t="str">
        <f>IF('S.D.PASTE SHEET'!Q2253="","",'S.D.PASTE SHEET'!Q2253)</f>
        <v/>
      </c>
      <c s="72" t="str">
        <f>IF('S.D.PASTE SHEET'!R2253="","",'S.D.PASTE SHEET'!R2253)</f>
        <v/>
      </c>
      <c s="72" t="str">
        <f>IF('S.D.PASTE SHEET'!S2253="","",'S.D.PASTE SHEET'!S2253)</f>
        <v/>
      </c>
      <c s="72" t="str">
        <f>IF('S.D.PASTE SHEET'!T2253="","",'S.D.PASTE SHEET'!T2253)</f>
        <v/>
      </c>
      <c s="72" t="str">
        <f>IF('S.D.PASTE SHEET'!U2253="","",'S.D.PASTE SHEET'!U2253)</f>
        <v/>
      </c>
      <c s="72" t="str">
        <f>IF('S.D.PASTE SHEET'!V2253="","",'S.D.PASTE SHEET'!V2253)</f>
        <v/>
      </c>
      <c s="72" t="str">
        <f>IF('S.D.PASTE SHEET'!W2253="","",'S.D.PASTE SHEET'!W2253)</f>
        <v/>
      </c>
      <c s="72" t="str">
        <f>IF('S.D.PASTE SHEET'!X2253="","",'S.D.PASTE SHEET'!X2253)</f>
        <v/>
      </c>
      <c s="72" t="str">
        <f>IF('S.D.PASTE SHEET'!Y2253="","",'S.D.PASTE SHEET'!Y2253)</f>
        <v/>
      </c>
      <c s="72" t="str">
        <f>IF('S.D.PASTE SHEET'!Z2253="","",'S.D.PASTE SHEET'!Z2253)</f>
        <v/>
      </c>
      <c s="72" t="str">
        <f>IF('S.D.PASTE SHEET'!AA2253="","",'S.D.PASTE SHEET'!AA2253)</f>
        <v/>
      </c>
      <c s="72" t="str">
        <f>IF('S.D.PASTE SHEET'!AB2253="","",'S.D.PASTE SHEET'!AB2253)</f>
        <v/>
      </c>
      <c s="72" t="str">
        <f>IF('S.D.PASTE SHEET'!AC2253="","",'S.D.PASTE SHEET'!AC2253)</f>
        <v/>
      </c>
      <c s="72" t="str">
        <f>IF('S.D.PASTE SHEET'!AD2253="","",'S.D.PASTE SHEET'!AD2253)</f>
        <v/>
      </c>
      <c s="74"/>
      <c s="70" t="str">
        <f>IF(AK2253="","",IF(AK2253&gt;0,COUNT($AG$2:AG2253),""))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IF(BC2253="","",IF(BC2253&gt;0,COUNT($AY$2:AY2253),""))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4" spans="1:157" ht="15">
      <c r="A2254" s="72" t="str">
        <f>IF('S.D.PASTE SHEET'!A2254="","",'S.D.PASTE SHEET'!A2254)</f>
        <v/>
      </c>
      <c s="72" t="str">
        <f>IF('S.D.PASTE SHEET'!B2254="","",'S.D.PASTE SHEET'!B2254)</f>
        <v/>
      </c>
      <c s="72" t="str">
        <f>IF('S.D.PASTE SHEET'!C2254="","",'S.D.PASTE SHEET'!C2254)</f>
        <v/>
      </c>
      <c s="73" t="str">
        <f>IF('S.D.PASTE SHEET'!D2254="","",'S.D.PASTE SHEET'!D2254)</f>
        <v/>
      </c>
      <c s="72" t="str">
        <f>IF('S.D.PASTE SHEET'!E2254="","",UPPER('S.D.PASTE SHEET'!E2254))</f>
        <v/>
      </c>
      <c s="72" t="str">
        <f>IF('S.D.PASTE SHEET'!F2254="","",'S.D.PASTE SHEET'!F2254)</f>
        <v/>
      </c>
      <c s="72" t="str">
        <f>IF('S.D.PASTE SHEET'!G2254="","",UPPER('S.D.PASTE SHEET'!G2254))</f>
        <v/>
      </c>
      <c s="72" t="str">
        <f>IF('S.D.PASTE SHEET'!H2254="","",UPPER('S.D.PASTE SHEET'!H2254))</f>
        <v/>
      </c>
      <c s="72" t="str">
        <f>IF('S.D.PASTE SHEET'!I2254="","",'S.D.PASTE SHEET'!I2254)</f>
        <v/>
      </c>
      <c s="73" t="str">
        <f>IF('S.D.PASTE SHEET'!J2254="","",'S.D.PASTE SHEET'!J2254)</f>
        <v/>
      </c>
      <c s="72" t="str">
        <f>IF('S.D.PASTE SHEET'!K2254="","",'S.D.PASTE SHEET'!K2254)</f>
        <v/>
      </c>
      <c s="72" t="str">
        <f>IF('S.D.PASTE SHEET'!L2254="","",'S.D.PASTE SHEET'!L2254)</f>
        <v/>
      </c>
      <c s="72" t="str">
        <f>IF('S.D.PASTE SHEET'!M2254="","",'S.D.PASTE SHEET'!M2254)</f>
        <v/>
      </c>
      <c s="72" t="str">
        <f>IF('S.D.PASTE SHEET'!N2254="","",'S.D.PASTE SHEET'!N2254)</f>
        <v/>
      </c>
      <c s="72" t="str">
        <f>IF('S.D.PASTE SHEET'!O2254="","",'S.D.PASTE SHEET'!O2254)</f>
        <v/>
      </c>
      <c s="72" t="str">
        <f>IF('S.D.PASTE SHEET'!P2254="","",'S.D.PASTE SHEET'!P2254)</f>
        <v/>
      </c>
      <c s="72" t="str">
        <f>IF('S.D.PASTE SHEET'!Q2254="","",'S.D.PASTE SHEET'!Q2254)</f>
        <v/>
      </c>
      <c s="72" t="str">
        <f>IF('S.D.PASTE SHEET'!R2254="","",'S.D.PASTE SHEET'!R2254)</f>
        <v/>
      </c>
      <c s="72" t="str">
        <f>IF('S.D.PASTE SHEET'!S2254="","",'S.D.PASTE SHEET'!S2254)</f>
        <v/>
      </c>
      <c s="72" t="str">
        <f>IF('S.D.PASTE SHEET'!T2254="","",'S.D.PASTE SHEET'!T2254)</f>
        <v/>
      </c>
      <c s="72" t="str">
        <f>IF('S.D.PASTE SHEET'!U2254="","",'S.D.PASTE SHEET'!U2254)</f>
        <v/>
      </c>
      <c s="72" t="str">
        <f>IF('S.D.PASTE SHEET'!V2254="","",'S.D.PASTE SHEET'!V2254)</f>
        <v/>
      </c>
      <c s="72" t="str">
        <f>IF('S.D.PASTE SHEET'!W2254="","",'S.D.PASTE SHEET'!W2254)</f>
        <v/>
      </c>
      <c s="72" t="str">
        <f>IF('S.D.PASTE SHEET'!X2254="","",'S.D.PASTE SHEET'!X2254)</f>
        <v/>
      </c>
      <c s="72" t="str">
        <f>IF('S.D.PASTE SHEET'!Y2254="","",'S.D.PASTE SHEET'!Y2254)</f>
        <v/>
      </c>
      <c s="72" t="str">
        <f>IF('S.D.PASTE SHEET'!Z2254="","",'S.D.PASTE SHEET'!Z2254)</f>
        <v/>
      </c>
      <c s="72" t="str">
        <f>IF('S.D.PASTE SHEET'!AA2254="","",'S.D.PASTE SHEET'!AA2254)</f>
        <v/>
      </c>
      <c s="72" t="str">
        <f>IF('S.D.PASTE SHEET'!AB2254="","",'S.D.PASTE SHEET'!AB2254)</f>
        <v/>
      </c>
      <c s="72" t="str">
        <f>IF('S.D.PASTE SHEET'!AC2254="","",'S.D.PASTE SHEET'!AC2254)</f>
        <v/>
      </c>
      <c s="72" t="str">
        <f>IF('S.D.PASTE SHEET'!AD2254="","",'S.D.PASTE SHEET'!AD2254)</f>
        <v/>
      </c>
      <c s="74"/>
      <c s="70" t="str">
        <f>IF(AK2254="","",IF(AK2254&gt;0,COUNT($AG$2:AG2254),""))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IF(BC2254="","",IF(BC2254&gt;0,COUNT($AY$2:AY2254),""))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5" spans="1:157" ht="15">
      <c r="A2255" s="72" t="str">
        <f>IF('S.D.PASTE SHEET'!A2255="","",'S.D.PASTE SHEET'!A2255)</f>
        <v/>
      </c>
      <c s="72" t="str">
        <f>IF('S.D.PASTE SHEET'!B2255="","",'S.D.PASTE SHEET'!B2255)</f>
        <v/>
      </c>
      <c s="72" t="str">
        <f>IF('S.D.PASTE SHEET'!C2255="","",'S.D.PASTE SHEET'!C2255)</f>
        <v/>
      </c>
      <c s="73" t="str">
        <f>IF('S.D.PASTE SHEET'!D2255="","",'S.D.PASTE SHEET'!D2255)</f>
        <v/>
      </c>
      <c s="72" t="str">
        <f>IF('S.D.PASTE SHEET'!E2255="","",UPPER('S.D.PASTE SHEET'!E2255))</f>
        <v/>
      </c>
      <c s="72" t="str">
        <f>IF('S.D.PASTE SHEET'!F2255="","",'S.D.PASTE SHEET'!F2255)</f>
        <v/>
      </c>
      <c s="72" t="str">
        <f>IF('S.D.PASTE SHEET'!G2255="","",UPPER('S.D.PASTE SHEET'!G2255))</f>
        <v/>
      </c>
      <c s="72" t="str">
        <f>IF('S.D.PASTE SHEET'!H2255="","",UPPER('S.D.PASTE SHEET'!H2255))</f>
        <v/>
      </c>
      <c s="72" t="str">
        <f>IF('S.D.PASTE SHEET'!I2255="","",'S.D.PASTE SHEET'!I2255)</f>
        <v/>
      </c>
      <c s="73" t="str">
        <f>IF('S.D.PASTE SHEET'!J2255="","",'S.D.PASTE SHEET'!J2255)</f>
        <v/>
      </c>
      <c s="72" t="str">
        <f>IF('S.D.PASTE SHEET'!K2255="","",'S.D.PASTE SHEET'!K2255)</f>
        <v/>
      </c>
      <c s="72" t="str">
        <f>IF('S.D.PASTE SHEET'!L2255="","",'S.D.PASTE SHEET'!L2255)</f>
        <v/>
      </c>
      <c s="72" t="str">
        <f>IF('S.D.PASTE SHEET'!M2255="","",'S.D.PASTE SHEET'!M2255)</f>
        <v/>
      </c>
      <c s="72" t="str">
        <f>IF('S.D.PASTE SHEET'!N2255="","",'S.D.PASTE SHEET'!N2255)</f>
        <v/>
      </c>
      <c s="72" t="str">
        <f>IF('S.D.PASTE SHEET'!O2255="","",'S.D.PASTE SHEET'!O2255)</f>
        <v/>
      </c>
      <c s="72" t="str">
        <f>IF('S.D.PASTE SHEET'!P2255="","",'S.D.PASTE SHEET'!P2255)</f>
        <v/>
      </c>
      <c s="72" t="str">
        <f>IF('S.D.PASTE SHEET'!Q2255="","",'S.D.PASTE SHEET'!Q2255)</f>
        <v/>
      </c>
      <c s="72" t="str">
        <f>IF('S.D.PASTE SHEET'!R2255="","",'S.D.PASTE SHEET'!R2255)</f>
        <v/>
      </c>
      <c s="72" t="str">
        <f>IF('S.D.PASTE SHEET'!S2255="","",'S.D.PASTE SHEET'!S2255)</f>
        <v/>
      </c>
      <c s="72" t="str">
        <f>IF('S.D.PASTE SHEET'!T2255="","",'S.D.PASTE SHEET'!T2255)</f>
        <v/>
      </c>
      <c s="72" t="str">
        <f>IF('S.D.PASTE SHEET'!U2255="","",'S.D.PASTE SHEET'!U2255)</f>
        <v/>
      </c>
      <c s="72" t="str">
        <f>IF('S.D.PASTE SHEET'!V2255="","",'S.D.PASTE SHEET'!V2255)</f>
        <v/>
      </c>
      <c s="72" t="str">
        <f>IF('S.D.PASTE SHEET'!W2255="","",'S.D.PASTE SHEET'!W2255)</f>
        <v/>
      </c>
      <c s="72" t="str">
        <f>IF('S.D.PASTE SHEET'!X2255="","",'S.D.PASTE SHEET'!X2255)</f>
        <v/>
      </c>
      <c s="72" t="str">
        <f>IF('S.D.PASTE SHEET'!Y2255="","",'S.D.PASTE SHEET'!Y2255)</f>
        <v/>
      </c>
      <c s="72" t="str">
        <f>IF('S.D.PASTE SHEET'!Z2255="","",'S.D.PASTE SHEET'!Z2255)</f>
        <v/>
      </c>
      <c s="72" t="str">
        <f>IF('S.D.PASTE SHEET'!AA2255="","",'S.D.PASTE SHEET'!AA2255)</f>
        <v/>
      </c>
      <c s="72" t="str">
        <f>IF('S.D.PASTE SHEET'!AB2255="","",'S.D.PASTE SHEET'!AB2255)</f>
        <v/>
      </c>
      <c s="72" t="str">
        <f>IF('S.D.PASTE SHEET'!AC2255="","",'S.D.PASTE SHEET'!AC2255)</f>
        <v/>
      </c>
      <c s="72" t="str">
        <f>IF('S.D.PASTE SHEET'!AD2255="","",'S.D.PASTE SHEET'!AD2255)</f>
        <v/>
      </c>
      <c s="74"/>
      <c s="70" t="str">
        <f>IF(AK2255="","",IF(AK2255&gt;0,COUNT($AG$2:AG2255),""))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IF(BC2255="","",IF(BC2255&gt;0,COUNT($AY$2:AY2255),""))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6" spans="1:157" ht="15">
      <c r="A2256" s="72" t="str">
        <f>IF('S.D.PASTE SHEET'!A2256="","",'S.D.PASTE SHEET'!A2256)</f>
        <v/>
      </c>
      <c s="72" t="str">
        <f>IF('S.D.PASTE SHEET'!B2256="","",'S.D.PASTE SHEET'!B2256)</f>
        <v/>
      </c>
      <c s="72" t="str">
        <f>IF('S.D.PASTE SHEET'!C2256="","",'S.D.PASTE SHEET'!C2256)</f>
        <v/>
      </c>
      <c s="73" t="str">
        <f>IF('S.D.PASTE SHEET'!D2256="","",'S.D.PASTE SHEET'!D2256)</f>
        <v/>
      </c>
      <c s="72" t="str">
        <f>IF('S.D.PASTE SHEET'!E2256="","",UPPER('S.D.PASTE SHEET'!E2256))</f>
        <v/>
      </c>
      <c s="72" t="str">
        <f>IF('S.D.PASTE SHEET'!F2256="","",'S.D.PASTE SHEET'!F2256)</f>
        <v/>
      </c>
      <c s="72" t="str">
        <f>IF('S.D.PASTE SHEET'!G2256="","",UPPER('S.D.PASTE SHEET'!G2256))</f>
        <v/>
      </c>
      <c s="72" t="str">
        <f>IF('S.D.PASTE SHEET'!H2256="","",UPPER('S.D.PASTE SHEET'!H2256))</f>
        <v/>
      </c>
      <c s="72" t="str">
        <f>IF('S.D.PASTE SHEET'!I2256="","",'S.D.PASTE SHEET'!I2256)</f>
        <v/>
      </c>
      <c s="73" t="str">
        <f>IF('S.D.PASTE SHEET'!J2256="","",'S.D.PASTE SHEET'!J2256)</f>
        <v/>
      </c>
      <c s="72" t="str">
        <f>IF('S.D.PASTE SHEET'!K2256="","",'S.D.PASTE SHEET'!K2256)</f>
        <v/>
      </c>
      <c s="72" t="str">
        <f>IF('S.D.PASTE SHEET'!L2256="","",'S.D.PASTE SHEET'!L2256)</f>
        <v/>
      </c>
      <c s="72" t="str">
        <f>IF('S.D.PASTE SHEET'!M2256="","",'S.D.PASTE SHEET'!M2256)</f>
        <v/>
      </c>
      <c s="72" t="str">
        <f>IF('S.D.PASTE SHEET'!N2256="","",'S.D.PASTE SHEET'!N2256)</f>
        <v/>
      </c>
      <c s="72" t="str">
        <f>IF('S.D.PASTE SHEET'!O2256="","",'S.D.PASTE SHEET'!O2256)</f>
        <v/>
      </c>
      <c s="72" t="str">
        <f>IF('S.D.PASTE SHEET'!P2256="","",'S.D.PASTE SHEET'!P2256)</f>
        <v/>
      </c>
      <c s="72" t="str">
        <f>IF('S.D.PASTE SHEET'!Q2256="","",'S.D.PASTE SHEET'!Q2256)</f>
        <v/>
      </c>
      <c s="72" t="str">
        <f>IF('S.D.PASTE SHEET'!R2256="","",'S.D.PASTE SHEET'!R2256)</f>
        <v/>
      </c>
      <c s="72" t="str">
        <f>IF('S.D.PASTE SHEET'!S2256="","",'S.D.PASTE SHEET'!S2256)</f>
        <v/>
      </c>
      <c s="72" t="str">
        <f>IF('S.D.PASTE SHEET'!T2256="","",'S.D.PASTE SHEET'!T2256)</f>
        <v/>
      </c>
      <c s="72" t="str">
        <f>IF('S.D.PASTE SHEET'!U2256="","",'S.D.PASTE SHEET'!U2256)</f>
        <v/>
      </c>
      <c s="72" t="str">
        <f>IF('S.D.PASTE SHEET'!V2256="","",'S.D.PASTE SHEET'!V2256)</f>
        <v/>
      </c>
      <c s="72" t="str">
        <f>IF('S.D.PASTE SHEET'!W2256="","",'S.D.PASTE SHEET'!W2256)</f>
        <v/>
      </c>
      <c s="72" t="str">
        <f>IF('S.D.PASTE SHEET'!X2256="","",'S.D.PASTE SHEET'!X2256)</f>
        <v/>
      </c>
      <c s="72" t="str">
        <f>IF('S.D.PASTE SHEET'!Y2256="","",'S.D.PASTE SHEET'!Y2256)</f>
        <v/>
      </c>
      <c s="72" t="str">
        <f>IF('S.D.PASTE SHEET'!Z2256="","",'S.D.PASTE SHEET'!Z2256)</f>
        <v/>
      </c>
      <c s="72" t="str">
        <f>IF('S.D.PASTE SHEET'!AA2256="","",'S.D.PASTE SHEET'!AA2256)</f>
        <v/>
      </c>
      <c s="72" t="str">
        <f>IF('S.D.PASTE SHEET'!AB2256="","",'S.D.PASTE SHEET'!AB2256)</f>
        <v/>
      </c>
      <c s="72" t="str">
        <f>IF('S.D.PASTE SHEET'!AC2256="","",'S.D.PASTE SHEET'!AC2256)</f>
        <v/>
      </c>
      <c s="72" t="str">
        <f>IF('S.D.PASTE SHEET'!AD2256="","",'S.D.PASTE SHEET'!AD2256)</f>
        <v/>
      </c>
      <c s="74"/>
      <c s="70" t="str">
        <f>IF(AK2256="","",IF(AK2256&gt;0,COUNT($AG$2:AG2256),""))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IF(BC2256="","",IF(BC2256&gt;0,COUNT($AY$2:AY2256),""))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7" spans="1:157" ht="15">
      <c r="A2257" s="72" t="str">
        <f>IF('S.D.PASTE SHEET'!A2257="","",'S.D.PASTE SHEET'!A2257)</f>
        <v/>
      </c>
      <c s="72" t="str">
        <f>IF('S.D.PASTE SHEET'!B2257="","",'S.D.PASTE SHEET'!B2257)</f>
        <v/>
      </c>
      <c s="72" t="str">
        <f>IF('S.D.PASTE SHEET'!C2257="","",'S.D.PASTE SHEET'!C2257)</f>
        <v/>
      </c>
      <c s="73" t="str">
        <f>IF('S.D.PASTE SHEET'!D2257="","",'S.D.PASTE SHEET'!D2257)</f>
        <v/>
      </c>
      <c s="72" t="str">
        <f>IF('S.D.PASTE SHEET'!E2257="","",UPPER('S.D.PASTE SHEET'!E2257))</f>
        <v/>
      </c>
      <c s="72" t="str">
        <f>IF('S.D.PASTE SHEET'!F2257="","",'S.D.PASTE SHEET'!F2257)</f>
        <v/>
      </c>
      <c s="72" t="str">
        <f>IF('S.D.PASTE SHEET'!G2257="","",UPPER('S.D.PASTE SHEET'!G2257))</f>
        <v/>
      </c>
      <c s="72" t="str">
        <f>IF('S.D.PASTE SHEET'!H2257="","",UPPER('S.D.PASTE SHEET'!H2257))</f>
        <v/>
      </c>
      <c s="72" t="str">
        <f>IF('S.D.PASTE SHEET'!I2257="","",'S.D.PASTE SHEET'!I2257)</f>
        <v/>
      </c>
      <c s="73" t="str">
        <f>IF('S.D.PASTE SHEET'!J2257="","",'S.D.PASTE SHEET'!J2257)</f>
        <v/>
      </c>
      <c s="72" t="str">
        <f>IF('S.D.PASTE SHEET'!K2257="","",'S.D.PASTE SHEET'!K2257)</f>
        <v/>
      </c>
      <c s="72" t="str">
        <f>IF('S.D.PASTE SHEET'!L2257="","",'S.D.PASTE SHEET'!L2257)</f>
        <v/>
      </c>
      <c s="72" t="str">
        <f>IF('S.D.PASTE SHEET'!M2257="","",'S.D.PASTE SHEET'!M2257)</f>
        <v/>
      </c>
      <c s="72" t="str">
        <f>IF('S.D.PASTE SHEET'!N2257="","",'S.D.PASTE SHEET'!N2257)</f>
        <v/>
      </c>
      <c s="72" t="str">
        <f>IF('S.D.PASTE SHEET'!O2257="","",'S.D.PASTE SHEET'!O2257)</f>
        <v/>
      </c>
      <c s="72" t="str">
        <f>IF('S.D.PASTE SHEET'!P2257="","",'S.D.PASTE SHEET'!P2257)</f>
        <v/>
      </c>
      <c s="72" t="str">
        <f>IF('S.D.PASTE SHEET'!Q2257="","",'S.D.PASTE SHEET'!Q2257)</f>
        <v/>
      </c>
      <c s="72" t="str">
        <f>IF('S.D.PASTE SHEET'!R2257="","",'S.D.PASTE SHEET'!R2257)</f>
        <v/>
      </c>
      <c s="72" t="str">
        <f>IF('S.D.PASTE SHEET'!S2257="","",'S.D.PASTE SHEET'!S2257)</f>
        <v/>
      </c>
      <c s="72" t="str">
        <f>IF('S.D.PASTE SHEET'!T2257="","",'S.D.PASTE SHEET'!T2257)</f>
        <v/>
      </c>
      <c s="72" t="str">
        <f>IF('S.D.PASTE SHEET'!U2257="","",'S.D.PASTE SHEET'!U2257)</f>
        <v/>
      </c>
      <c s="72" t="str">
        <f>IF('S.D.PASTE SHEET'!V2257="","",'S.D.PASTE SHEET'!V2257)</f>
        <v/>
      </c>
      <c s="72" t="str">
        <f>IF('S.D.PASTE SHEET'!W2257="","",'S.D.PASTE SHEET'!W2257)</f>
        <v/>
      </c>
      <c s="72" t="str">
        <f>IF('S.D.PASTE SHEET'!X2257="","",'S.D.PASTE SHEET'!X2257)</f>
        <v/>
      </c>
      <c s="72" t="str">
        <f>IF('S.D.PASTE SHEET'!Y2257="","",'S.D.PASTE SHEET'!Y2257)</f>
        <v/>
      </c>
      <c s="72" t="str">
        <f>IF('S.D.PASTE SHEET'!Z2257="","",'S.D.PASTE SHEET'!Z2257)</f>
        <v/>
      </c>
      <c s="72" t="str">
        <f>IF('S.D.PASTE SHEET'!AA2257="","",'S.D.PASTE SHEET'!AA2257)</f>
        <v/>
      </c>
      <c s="72" t="str">
        <f>IF('S.D.PASTE SHEET'!AB2257="","",'S.D.PASTE SHEET'!AB2257)</f>
        <v/>
      </c>
      <c s="72" t="str">
        <f>IF('S.D.PASTE SHEET'!AC2257="","",'S.D.PASTE SHEET'!AC2257)</f>
        <v/>
      </c>
      <c s="72" t="str">
        <f>IF('S.D.PASTE SHEET'!AD2257="","",'S.D.PASTE SHEET'!AD2257)</f>
        <v/>
      </c>
      <c s="74"/>
      <c s="70" t="str">
        <f>IF(AK2257="","",IF(AK2257&gt;0,COUNT($AG$2:AG2257),""))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IF(BC2257="","",IF(BC2257&gt;0,COUNT($AY$2:AY2257),""))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8" spans="1:157" ht="15">
      <c r="A2258" s="72" t="str">
        <f>IF('S.D.PASTE SHEET'!A2258="","",'S.D.PASTE SHEET'!A2258)</f>
        <v/>
      </c>
      <c s="72" t="str">
        <f>IF('S.D.PASTE SHEET'!B2258="","",'S.D.PASTE SHEET'!B2258)</f>
        <v/>
      </c>
      <c s="72" t="str">
        <f>IF('S.D.PASTE SHEET'!C2258="","",'S.D.PASTE SHEET'!C2258)</f>
        <v/>
      </c>
      <c s="73" t="str">
        <f>IF('S.D.PASTE SHEET'!D2258="","",'S.D.PASTE SHEET'!D2258)</f>
        <v/>
      </c>
      <c s="72" t="str">
        <f>IF('S.D.PASTE SHEET'!E2258="","",UPPER('S.D.PASTE SHEET'!E2258))</f>
        <v/>
      </c>
      <c s="72" t="str">
        <f>IF('S.D.PASTE SHEET'!F2258="","",'S.D.PASTE SHEET'!F2258)</f>
        <v/>
      </c>
      <c s="72" t="str">
        <f>IF('S.D.PASTE SHEET'!G2258="","",UPPER('S.D.PASTE SHEET'!G2258))</f>
        <v/>
      </c>
      <c s="72" t="str">
        <f>IF('S.D.PASTE SHEET'!H2258="","",UPPER('S.D.PASTE SHEET'!H2258))</f>
        <v/>
      </c>
      <c s="72" t="str">
        <f>IF('S.D.PASTE SHEET'!I2258="","",'S.D.PASTE SHEET'!I2258)</f>
        <v/>
      </c>
      <c s="73" t="str">
        <f>IF('S.D.PASTE SHEET'!J2258="","",'S.D.PASTE SHEET'!J2258)</f>
        <v/>
      </c>
      <c s="72" t="str">
        <f>IF('S.D.PASTE SHEET'!K2258="","",'S.D.PASTE SHEET'!K2258)</f>
        <v/>
      </c>
      <c s="72" t="str">
        <f>IF('S.D.PASTE SHEET'!L2258="","",'S.D.PASTE SHEET'!L2258)</f>
        <v/>
      </c>
      <c s="72" t="str">
        <f>IF('S.D.PASTE SHEET'!M2258="","",'S.D.PASTE SHEET'!M2258)</f>
        <v/>
      </c>
      <c s="72" t="str">
        <f>IF('S.D.PASTE SHEET'!N2258="","",'S.D.PASTE SHEET'!N2258)</f>
        <v/>
      </c>
      <c s="72" t="str">
        <f>IF('S.D.PASTE SHEET'!O2258="","",'S.D.PASTE SHEET'!O2258)</f>
        <v/>
      </c>
      <c s="72" t="str">
        <f>IF('S.D.PASTE SHEET'!P2258="","",'S.D.PASTE SHEET'!P2258)</f>
        <v/>
      </c>
      <c s="72" t="str">
        <f>IF('S.D.PASTE SHEET'!Q2258="","",'S.D.PASTE SHEET'!Q2258)</f>
        <v/>
      </c>
      <c s="72" t="str">
        <f>IF('S.D.PASTE SHEET'!R2258="","",'S.D.PASTE SHEET'!R2258)</f>
        <v/>
      </c>
      <c s="72" t="str">
        <f>IF('S.D.PASTE SHEET'!S2258="","",'S.D.PASTE SHEET'!S2258)</f>
        <v/>
      </c>
      <c s="72" t="str">
        <f>IF('S.D.PASTE SHEET'!T2258="","",'S.D.PASTE SHEET'!T2258)</f>
        <v/>
      </c>
      <c s="72" t="str">
        <f>IF('S.D.PASTE SHEET'!U2258="","",'S.D.PASTE SHEET'!U2258)</f>
        <v/>
      </c>
      <c s="72" t="str">
        <f>IF('S.D.PASTE SHEET'!V2258="","",'S.D.PASTE SHEET'!V2258)</f>
        <v/>
      </c>
      <c s="72" t="str">
        <f>IF('S.D.PASTE SHEET'!W2258="","",'S.D.PASTE SHEET'!W2258)</f>
        <v/>
      </c>
      <c s="72" t="str">
        <f>IF('S.D.PASTE SHEET'!X2258="","",'S.D.PASTE SHEET'!X2258)</f>
        <v/>
      </c>
      <c s="72" t="str">
        <f>IF('S.D.PASTE SHEET'!Y2258="","",'S.D.PASTE SHEET'!Y2258)</f>
        <v/>
      </c>
      <c s="72" t="str">
        <f>IF('S.D.PASTE SHEET'!Z2258="","",'S.D.PASTE SHEET'!Z2258)</f>
        <v/>
      </c>
      <c s="72" t="str">
        <f>IF('S.D.PASTE SHEET'!AA2258="","",'S.D.PASTE SHEET'!AA2258)</f>
        <v/>
      </c>
      <c s="72" t="str">
        <f>IF('S.D.PASTE SHEET'!AB2258="","",'S.D.PASTE SHEET'!AB2258)</f>
        <v/>
      </c>
      <c s="72" t="str">
        <f>IF('S.D.PASTE SHEET'!AC2258="","",'S.D.PASTE SHEET'!AC2258)</f>
        <v/>
      </c>
      <c s="72" t="str">
        <f>IF('S.D.PASTE SHEET'!AD2258="","",'S.D.PASTE SHEET'!AD2258)</f>
        <v/>
      </c>
      <c s="74"/>
      <c s="70" t="str">
        <f>IF(AK2258="","",IF(AK2258&gt;0,COUNT($AG$2:AG2258),""))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IF(BC2258="","",IF(BC2258&gt;0,COUNT($AY$2:AY2258),""))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59" spans="1:157" ht="15">
      <c r="A2259" s="72" t="str">
        <f>IF('S.D.PASTE SHEET'!A2259="","",'S.D.PASTE SHEET'!A2259)</f>
        <v/>
      </c>
      <c s="72" t="str">
        <f>IF('S.D.PASTE SHEET'!B2259="","",'S.D.PASTE SHEET'!B2259)</f>
        <v/>
      </c>
      <c s="72" t="str">
        <f>IF('S.D.PASTE SHEET'!C2259="","",'S.D.PASTE SHEET'!C2259)</f>
        <v/>
      </c>
      <c s="73" t="str">
        <f>IF('S.D.PASTE SHEET'!D2259="","",'S.D.PASTE SHEET'!D2259)</f>
        <v/>
      </c>
      <c s="72" t="str">
        <f>IF('S.D.PASTE SHEET'!E2259="","",UPPER('S.D.PASTE SHEET'!E2259))</f>
        <v/>
      </c>
      <c s="72" t="str">
        <f>IF('S.D.PASTE SHEET'!F2259="","",'S.D.PASTE SHEET'!F2259)</f>
        <v/>
      </c>
      <c s="72" t="str">
        <f>IF('S.D.PASTE SHEET'!G2259="","",UPPER('S.D.PASTE SHEET'!G2259))</f>
        <v/>
      </c>
      <c s="72" t="str">
        <f>IF('S.D.PASTE SHEET'!H2259="","",UPPER('S.D.PASTE SHEET'!H2259))</f>
        <v/>
      </c>
      <c s="72" t="str">
        <f>IF('S.D.PASTE SHEET'!I2259="","",'S.D.PASTE SHEET'!I2259)</f>
        <v/>
      </c>
      <c s="73" t="str">
        <f>IF('S.D.PASTE SHEET'!J2259="","",'S.D.PASTE SHEET'!J2259)</f>
        <v/>
      </c>
      <c s="72" t="str">
        <f>IF('S.D.PASTE SHEET'!K2259="","",'S.D.PASTE SHEET'!K2259)</f>
        <v/>
      </c>
      <c s="72" t="str">
        <f>IF('S.D.PASTE SHEET'!L2259="","",'S.D.PASTE SHEET'!L2259)</f>
        <v/>
      </c>
      <c s="72" t="str">
        <f>IF('S.D.PASTE SHEET'!M2259="","",'S.D.PASTE SHEET'!M2259)</f>
        <v/>
      </c>
      <c s="72" t="str">
        <f>IF('S.D.PASTE SHEET'!N2259="","",'S.D.PASTE SHEET'!N2259)</f>
        <v/>
      </c>
      <c s="72" t="str">
        <f>IF('S.D.PASTE SHEET'!O2259="","",'S.D.PASTE SHEET'!O2259)</f>
        <v/>
      </c>
      <c s="72" t="str">
        <f>IF('S.D.PASTE SHEET'!P2259="","",'S.D.PASTE SHEET'!P2259)</f>
        <v/>
      </c>
      <c s="72" t="str">
        <f>IF('S.D.PASTE SHEET'!Q2259="","",'S.D.PASTE SHEET'!Q2259)</f>
        <v/>
      </c>
      <c s="72" t="str">
        <f>IF('S.D.PASTE SHEET'!R2259="","",'S.D.PASTE SHEET'!R2259)</f>
        <v/>
      </c>
      <c s="72" t="str">
        <f>IF('S.D.PASTE SHEET'!S2259="","",'S.D.PASTE SHEET'!S2259)</f>
        <v/>
      </c>
      <c s="72" t="str">
        <f>IF('S.D.PASTE SHEET'!T2259="","",'S.D.PASTE SHEET'!T2259)</f>
        <v/>
      </c>
      <c s="72" t="str">
        <f>IF('S.D.PASTE SHEET'!U2259="","",'S.D.PASTE SHEET'!U2259)</f>
        <v/>
      </c>
      <c s="72" t="str">
        <f>IF('S.D.PASTE SHEET'!V2259="","",'S.D.PASTE SHEET'!V2259)</f>
        <v/>
      </c>
      <c s="72" t="str">
        <f>IF('S.D.PASTE SHEET'!W2259="","",'S.D.PASTE SHEET'!W2259)</f>
        <v/>
      </c>
      <c s="72" t="str">
        <f>IF('S.D.PASTE SHEET'!X2259="","",'S.D.PASTE SHEET'!X2259)</f>
        <v/>
      </c>
      <c s="72" t="str">
        <f>IF('S.D.PASTE SHEET'!Y2259="","",'S.D.PASTE SHEET'!Y2259)</f>
        <v/>
      </c>
      <c s="72" t="str">
        <f>IF('S.D.PASTE SHEET'!Z2259="","",'S.D.PASTE SHEET'!Z2259)</f>
        <v/>
      </c>
      <c s="72" t="str">
        <f>IF('S.D.PASTE SHEET'!AA2259="","",'S.D.PASTE SHEET'!AA2259)</f>
        <v/>
      </c>
      <c s="72" t="str">
        <f>IF('S.D.PASTE SHEET'!AB2259="","",'S.D.PASTE SHEET'!AB2259)</f>
        <v/>
      </c>
      <c s="72" t="str">
        <f>IF('S.D.PASTE SHEET'!AC2259="","",'S.D.PASTE SHEET'!AC2259)</f>
        <v/>
      </c>
      <c s="72" t="str">
        <f>IF('S.D.PASTE SHEET'!AD2259="","",'S.D.PASTE SHEET'!AD2259)</f>
        <v/>
      </c>
      <c s="74"/>
      <c s="70" t="str">
        <f>IF(AK2259="","",IF(AK2259&gt;0,COUNT($AG$2:AG2259),""))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IF(BC2259="","",IF(BC2259&gt;0,COUNT($AY$2:AY2259),""))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0" spans="1:157" ht="15">
      <c r="A2260" s="72" t="str">
        <f>IF('S.D.PASTE SHEET'!A2260="","",'S.D.PASTE SHEET'!A2260)</f>
        <v/>
      </c>
      <c s="72" t="str">
        <f>IF('S.D.PASTE SHEET'!B2260="","",'S.D.PASTE SHEET'!B2260)</f>
        <v/>
      </c>
      <c s="72" t="str">
        <f>IF('S.D.PASTE SHEET'!C2260="","",'S.D.PASTE SHEET'!C2260)</f>
        <v/>
      </c>
      <c s="73" t="str">
        <f>IF('S.D.PASTE SHEET'!D2260="","",'S.D.PASTE SHEET'!D2260)</f>
        <v/>
      </c>
      <c s="72" t="str">
        <f>IF('S.D.PASTE SHEET'!E2260="","",UPPER('S.D.PASTE SHEET'!E2260))</f>
        <v/>
      </c>
      <c s="72" t="str">
        <f>IF('S.D.PASTE SHEET'!F2260="","",'S.D.PASTE SHEET'!F2260)</f>
        <v/>
      </c>
      <c s="72" t="str">
        <f>IF('S.D.PASTE SHEET'!G2260="","",UPPER('S.D.PASTE SHEET'!G2260))</f>
        <v/>
      </c>
      <c s="72" t="str">
        <f>IF('S.D.PASTE SHEET'!H2260="","",UPPER('S.D.PASTE SHEET'!H2260))</f>
        <v/>
      </c>
      <c s="72" t="str">
        <f>IF('S.D.PASTE SHEET'!I2260="","",'S.D.PASTE SHEET'!I2260)</f>
        <v/>
      </c>
      <c s="73" t="str">
        <f>IF('S.D.PASTE SHEET'!J2260="","",'S.D.PASTE SHEET'!J2260)</f>
        <v/>
      </c>
      <c s="72" t="str">
        <f>IF('S.D.PASTE SHEET'!K2260="","",'S.D.PASTE SHEET'!K2260)</f>
        <v/>
      </c>
      <c s="72" t="str">
        <f>IF('S.D.PASTE SHEET'!L2260="","",'S.D.PASTE SHEET'!L2260)</f>
        <v/>
      </c>
      <c s="72" t="str">
        <f>IF('S.D.PASTE SHEET'!M2260="","",'S.D.PASTE SHEET'!M2260)</f>
        <v/>
      </c>
      <c s="72" t="str">
        <f>IF('S.D.PASTE SHEET'!N2260="","",'S.D.PASTE SHEET'!N2260)</f>
        <v/>
      </c>
      <c s="72" t="str">
        <f>IF('S.D.PASTE SHEET'!O2260="","",'S.D.PASTE SHEET'!O2260)</f>
        <v/>
      </c>
      <c s="72" t="str">
        <f>IF('S.D.PASTE SHEET'!P2260="","",'S.D.PASTE SHEET'!P2260)</f>
        <v/>
      </c>
      <c s="72" t="str">
        <f>IF('S.D.PASTE SHEET'!Q2260="","",'S.D.PASTE SHEET'!Q2260)</f>
        <v/>
      </c>
      <c s="72" t="str">
        <f>IF('S.D.PASTE SHEET'!R2260="","",'S.D.PASTE SHEET'!R2260)</f>
        <v/>
      </c>
      <c s="72" t="str">
        <f>IF('S.D.PASTE SHEET'!S2260="","",'S.D.PASTE SHEET'!S2260)</f>
        <v/>
      </c>
      <c s="72" t="str">
        <f>IF('S.D.PASTE SHEET'!T2260="","",'S.D.PASTE SHEET'!T2260)</f>
        <v/>
      </c>
      <c s="72" t="str">
        <f>IF('S.D.PASTE SHEET'!U2260="","",'S.D.PASTE SHEET'!U2260)</f>
        <v/>
      </c>
      <c s="72" t="str">
        <f>IF('S.D.PASTE SHEET'!V2260="","",'S.D.PASTE SHEET'!V2260)</f>
        <v/>
      </c>
      <c s="72" t="str">
        <f>IF('S.D.PASTE SHEET'!W2260="","",'S.D.PASTE SHEET'!W2260)</f>
        <v/>
      </c>
      <c s="72" t="str">
        <f>IF('S.D.PASTE SHEET'!X2260="","",'S.D.PASTE SHEET'!X2260)</f>
        <v/>
      </c>
      <c s="72" t="str">
        <f>IF('S.D.PASTE SHEET'!Y2260="","",'S.D.PASTE SHEET'!Y2260)</f>
        <v/>
      </c>
      <c s="72" t="str">
        <f>IF('S.D.PASTE SHEET'!Z2260="","",'S.D.PASTE SHEET'!Z2260)</f>
        <v/>
      </c>
      <c s="72" t="str">
        <f>IF('S.D.PASTE SHEET'!AA2260="","",'S.D.PASTE SHEET'!AA2260)</f>
        <v/>
      </c>
      <c s="72" t="str">
        <f>IF('S.D.PASTE SHEET'!AB2260="","",'S.D.PASTE SHEET'!AB2260)</f>
        <v/>
      </c>
      <c s="72" t="str">
        <f>IF('S.D.PASTE SHEET'!AC2260="","",'S.D.PASTE SHEET'!AC2260)</f>
        <v/>
      </c>
      <c s="72" t="str">
        <f>IF('S.D.PASTE SHEET'!AD2260="","",'S.D.PASTE SHEET'!AD2260)</f>
        <v/>
      </c>
      <c s="74"/>
      <c s="70" t="str">
        <f>IF(AK2260="","",IF(AK2260&gt;0,COUNT($AG$2:AG2260),""))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IF(BC2260="","",IF(BC2260&gt;0,COUNT($AY$2:AY2260),""))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1" spans="1:157" ht="15">
      <c r="A2261" s="72" t="str">
        <f>IF('S.D.PASTE SHEET'!A2261="","",'S.D.PASTE SHEET'!A2261)</f>
        <v/>
      </c>
      <c s="72" t="str">
        <f>IF('S.D.PASTE SHEET'!B2261="","",'S.D.PASTE SHEET'!B2261)</f>
        <v/>
      </c>
      <c s="72" t="str">
        <f>IF('S.D.PASTE SHEET'!C2261="","",'S.D.PASTE SHEET'!C2261)</f>
        <v/>
      </c>
      <c s="73" t="str">
        <f>IF('S.D.PASTE SHEET'!D2261="","",'S.D.PASTE SHEET'!D2261)</f>
        <v/>
      </c>
      <c s="72" t="str">
        <f>IF('S.D.PASTE SHEET'!E2261="","",UPPER('S.D.PASTE SHEET'!E2261))</f>
        <v/>
      </c>
      <c s="72" t="str">
        <f>IF('S.D.PASTE SHEET'!F2261="","",'S.D.PASTE SHEET'!F2261)</f>
        <v/>
      </c>
      <c s="72" t="str">
        <f>IF('S.D.PASTE SHEET'!G2261="","",UPPER('S.D.PASTE SHEET'!G2261))</f>
        <v/>
      </c>
      <c s="72" t="str">
        <f>IF('S.D.PASTE SHEET'!H2261="","",UPPER('S.D.PASTE SHEET'!H2261))</f>
        <v/>
      </c>
      <c s="72" t="str">
        <f>IF('S.D.PASTE SHEET'!I2261="","",'S.D.PASTE SHEET'!I2261)</f>
        <v/>
      </c>
      <c s="73" t="str">
        <f>IF('S.D.PASTE SHEET'!J2261="","",'S.D.PASTE SHEET'!J2261)</f>
        <v/>
      </c>
      <c s="72" t="str">
        <f>IF('S.D.PASTE SHEET'!K2261="","",'S.D.PASTE SHEET'!K2261)</f>
        <v/>
      </c>
      <c s="72" t="str">
        <f>IF('S.D.PASTE SHEET'!L2261="","",'S.D.PASTE SHEET'!L2261)</f>
        <v/>
      </c>
      <c s="72" t="str">
        <f>IF('S.D.PASTE SHEET'!M2261="","",'S.D.PASTE SHEET'!M2261)</f>
        <v/>
      </c>
      <c s="72" t="str">
        <f>IF('S.D.PASTE SHEET'!N2261="","",'S.D.PASTE SHEET'!N2261)</f>
        <v/>
      </c>
      <c s="72" t="str">
        <f>IF('S.D.PASTE SHEET'!O2261="","",'S.D.PASTE SHEET'!O2261)</f>
        <v/>
      </c>
      <c s="72" t="str">
        <f>IF('S.D.PASTE SHEET'!P2261="","",'S.D.PASTE SHEET'!P2261)</f>
        <v/>
      </c>
      <c s="72" t="str">
        <f>IF('S.D.PASTE SHEET'!Q2261="","",'S.D.PASTE SHEET'!Q2261)</f>
        <v/>
      </c>
      <c s="72" t="str">
        <f>IF('S.D.PASTE SHEET'!R2261="","",'S.D.PASTE SHEET'!R2261)</f>
        <v/>
      </c>
      <c s="72" t="str">
        <f>IF('S.D.PASTE SHEET'!S2261="","",'S.D.PASTE SHEET'!S2261)</f>
        <v/>
      </c>
      <c s="72" t="str">
        <f>IF('S.D.PASTE SHEET'!T2261="","",'S.D.PASTE SHEET'!T2261)</f>
        <v/>
      </c>
      <c s="72" t="str">
        <f>IF('S.D.PASTE SHEET'!U2261="","",'S.D.PASTE SHEET'!U2261)</f>
        <v/>
      </c>
      <c s="72" t="str">
        <f>IF('S.D.PASTE SHEET'!V2261="","",'S.D.PASTE SHEET'!V2261)</f>
        <v/>
      </c>
      <c s="72" t="str">
        <f>IF('S.D.PASTE SHEET'!W2261="","",'S.D.PASTE SHEET'!W2261)</f>
        <v/>
      </c>
      <c s="72" t="str">
        <f>IF('S.D.PASTE SHEET'!X2261="","",'S.D.PASTE SHEET'!X2261)</f>
        <v/>
      </c>
      <c s="72" t="str">
        <f>IF('S.D.PASTE SHEET'!Y2261="","",'S.D.PASTE SHEET'!Y2261)</f>
        <v/>
      </c>
      <c s="72" t="str">
        <f>IF('S.D.PASTE SHEET'!Z2261="","",'S.D.PASTE SHEET'!Z2261)</f>
        <v/>
      </c>
      <c s="72" t="str">
        <f>IF('S.D.PASTE SHEET'!AA2261="","",'S.D.PASTE SHEET'!AA2261)</f>
        <v/>
      </c>
      <c s="72" t="str">
        <f>IF('S.D.PASTE SHEET'!AB2261="","",'S.D.PASTE SHEET'!AB2261)</f>
        <v/>
      </c>
      <c s="72" t="str">
        <f>IF('S.D.PASTE SHEET'!AC2261="","",'S.D.PASTE SHEET'!AC2261)</f>
        <v/>
      </c>
      <c s="72" t="str">
        <f>IF('S.D.PASTE SHEET'!AD2261="","",'S.D.PASTE SHEET'!AD2261)</f>
        <v/>
      </c>
      <c s="74"/>
      <c s="70" t="str">
        <f>IF(AK2261="","",IF(AK2261&gt;0,COUNT($AG$2:AG2261),""))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IF(BC2261="","",IF(BC2261&gt;0,COUNT($AY$2:AY2261),""))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2" spans="1:157" ht="15">
      <c r="A2262" s="72" t="str">
        <f>IF('S.D.PASTE SHEET'!A2262="","",'S.D.PASTE SHEET'!A2262)</f>
        <v/>
      </c>
      <c s="72" t="str">
        <f>IF('S.D.PASTE SHEET'!B2262="","",'S.D.PASTE SHEET'!B2262)</f>
        <v/>
      </c>
      <c s="72" t="str">
        <f>IF('S.D.PASTE SHEET'!C2262="","",'S.D.PASTE SHEET'!C2262)</f>
        <v/>
      </c>
      <c s="73" t="str">
        <f>IF('S.D.PASTE SHEET'!D2262="","",'S.D.PASTE SHEET'!D2262)</f>
        <v/>
      </c>
      <c s="72" t="str">
        <f>IF('S.D.PASTE SHEET'!E2262="","",UPPER('S.D.PASTE SHEET'!E2262))</f>
        <v/>
      </c>
      <c s="72" t="str">
        <f>IF('S.D.PASTE SHEET'!F2262="","",'S.D.PASTE SHEET'!F2262)</f>
        <v/>
      </c>
      <c s="72" t="str">
        <f>IF('S.D.PASTE SHEET'!G2262="","",UPPER('S.D.PASTE SHEET'!G2262))</f>
        <v/>
      </c>
      <c s="72" t="str">
        <f>IF('S.D.PASTE SHEET'!H2262="","",UPPER('S.D.PASTE SHEET'!H2262))</f>
        <v/>
      </c>
      <c s="72" t="str">
        <f>IF('S.D.PASTE SHEET'!I2262="","",'S.D.PASTE SHEET'!I2262)</f>
        <v/>
      </c>
      <c s="73" t="str">
        <f>IF('S.D.PASTE SHEET'!J2262="","",'S.D.PASTE SHEET'!J2262)</f>
        <v/>
      </c>
      <c s="72" t="str">
        <f>IF('S.D.PASTE SHEET'!K2262="","",'S.D.PASTE SHEET'!K2262)</f>
        <v/>
      </c>
      <c s="72" t="str">
        <f>IF('S.D.PASTE SHEET'!L2262="","",'S.D.PASTE SHEET'!L2262)</f>
        <v/>
      </c>
      <c s="72" t="str">
        <f>IF('S.D.PASTE SHEET'!M2262="","",'S.D.PASTE SHEET'!M2262)</f>
        <v/>
      </c>
      <c s="72" t="str">
        <f>IF('S.D.PASTE SHEET'!N2262="","",'S.D.PASTE SHEET'!N2262)</f>
        <v/>
      </c>
      <c s="72" t="str">
        <f>IF('S.D.PASTE SHEET'!O2262="","",'S.D.PASTE SHEET'!O2262)</f>
        <v/>
      </c>
      <c s="72" t="str">
        <f>IF('S.D.PASTE SHEET'!P2262="","",'S.D.PASTE SHEET'!P2262)</f>
        <v/>
      </c>
      <c s="72" t="str">
        <f>IF('S.D.PASTE SHEET'!Q2262="","",'S.D.PASTE SHEET'!Q2262)</f>
        <v/>
      </c>
      <c s="72" t="str">
        <f>IF('S.D.PASTE SHEET'!R2262="","",'S.D.PASTE SHEET'!R2262)</f>
        <v/>
      </c>
      <c s="72" t="str">
        <f>IF('S.D.PASTE SHEET'!S2262="","",'S.D.PASTE SHEET'!S2262)</f>
        <v/>
      </c>
      <c s="72" t="str">
        <f>IF('S.D.PASTE SHEET'!T2262="","",'S.D.PASTE SHEET'!T2262)</f>
        <v/>
      </c>
      <c s="72" t="str">
        <f>IF('S.D.PASTE SHEET'!U2262="","",'S.D.PASTE SHEET'!U2262)</f>
        <v/>
      </c>
      <c s="72" t="str">
        <f>IF('S.D.PASTE SHEET'!V2262="","",'S.D.PASTE SHEET'!V2262)</f>
        <v/>
      </c>
      <c s="72" t="str">
        <f>IF('S.D.PASTE SHEET'!W2262="","",'S.D.PASTE SHEET'!W2262)</f>
        <v/>
      </c>
      <c s="72" t="str">
        <f>IF('S.D.PASTE SHEET'!X2262="","",'S.D.PASTE SHEET'!X2262)</f>
        <v/>
      </c>
      <c s="72" t="str">
        <f>IF('S.D.PASTE SHEET'!Y2262="","",'S.D.PASTE SHEET'!Y2262)</f>
        <v/>
      </c>
      <c s="72" t="str">
        <f>IF('S.D.PASTE SHEET'!Z2262="","",'S.D.PASTE SHEET'!Z2262)</f>
        <v/>
      </c>
      <c s="72" t="str">
        <f>IF('S.D.PASTE SHEET'!AA2262="","",'S.D.PASTE SHEET'!AA2262)</f>
        <v/>
      </c>
      <c s="72" t="str">
        <f>IF('S.D.PASTE SHEET'!AB2262="","",'S.D.PASTE SHEET'!AB2262)</f>
        <v/>
      </c>
      <c s="72" t="str">
        <f>IF('S.D.PASTE SHEET'!AC2262="","",'S.D.PASTE SHEET'!AC2262)</f>
        <v/>
      </c>
      <c s="72" t="str">
        <f>IF('S.D.PASTE SHEET'!AD2262="","",'S.D.PASTE SHEET'!AD2262)</f>
        <v/>
      </c>
      <c s="74"/>
      <c s="70" t="str">
        <f>IF(AK2262="","",IF(AK2262&gt;0,COUNT($AG$2:AG2262),""))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IF(BC2262="","",IF(BC2262&gt;0,COUNT($AY$2:AY2262),""))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3" spans="1:157" ht="15">
      <c r="A2263" s="72" t="str">
        <f>IF('S.D.PASTE SHEET'!A2263="","",'S.D.PASTE SHEET'!A2263)</f>
        <v/>
      </c>
      <c s="72" t="str">
        <f>IF('S.D.PASTE SHEET'!B2263="","",'S.D.PASTE SHEET'!B2263)</f>
        <v/>
      </c>
      <c s="72" t="str">
        <f>IF('S.D.PASTE SHEET'!C2263="","",'S.D.PASTE SHEET'!C2263)</f>
        <v/>
      </c>
      <c s="73" t="str">
        <f>IF('S.D.PASTE SHEET'!D2263="","",'S.D.PASTE SHEET'!D2263)</f>
        <v/>
      </c>
      <c s="72" t="str">
        <f>IF('S.D.PASTE SHEET'!E2263="","",UPPER('S.D.PASTE SHEET'!E2263))</f>
        <v/>
      </c>
      <c s="72" t="str">
        <f>IF('S.D.PASTE SHEET'!F2263="","",'S.D.PASTE SHEET'!F2263)</f>
        <v/>
      </c>
      <c s="72" t="str">
        <f>IF('S.D.PASTE SHEET'!G2263="","",UPPER('S.D.PASTE SHEET'!G2263))</f>
        <v/>
      </c>
      <c s="72" t="str">
        <f>IF('S.D.PASTE SHEET'!H2263="","",UPPER('S.D.PASTE SHEET'!H2263))</f>
        <v/>
      </c>
      <c s="72" t="str">
        <f>IF('S.D.PASTE SHEET'!I2263="","",'S.D.PASTE SHEET'!I2263)</f>
        <v/>
      </c>
      <c s="73" t="str">
        <f>IF('S.D.PASTE SHEET'!J2263="","",'S.D.PASTE SHEET'!J2263)</f>
        <v/>
      </c>
      <c s="72" t="str">
        <f>IF('S.D.PASTE SHEET'!K2263="","",'S.D.PASTE SHEET'!K2263)</f>
        <v/>
      </c>
      <c s="72" t="str">
        <f>IF('S.D.PASTE SHEET'!L2263="","",'S.D.PASTE SHEET'!L2263)</f>
        <v/>
      </c>
      <c s="72" t="str">
        <f>IF('S.D.PASTE SHEET'!M2263="","",'S.D.PASTE SHEET'!M2263)</f>
        <v/>
      </c>
      <c s="72" t="str">
        <f>IF('S.D.PASTE SHEET'!N2263="","",'S.D.PASTE SHEET'!N2263)</f>
        <v/>
      </c>
      <c s="72" t="str">
        <f>IF('S.D.PASTE SHEET'!O2263="","",'S.D.PASTE SHEET'!O2263)</f>
        <v/>
      </c>
      <c s="72" t="str">
        <f>IF('S.D.PASTE SHEET'!P2263="","",'S.D.PASTE SHEET'!P2263)</f>
        <v/>
      </c>
      <c s="72" t="str">
        <f>IF('S.D.PASTE SHEET'!Q2263="","",'S.D.PASTE SHEET'!Q2263)</f>
        <v/>
      </c>
      <c s="72" t="str">
        <f>IF('S.D.PASTE SHEET'!R2263="","",'S.D.PASTE SHEET'!R2263)</f>
        <v/>
      </c>
      <c s="72" t="str">
        <f>IF('S.D.PASTE SHEET'!S2263="","",'S.D.PASTE SHEET'!S2263)</f>
        <v/>
      </c>
      <c s="72" t="str">
        <f>IF('S.D.PASTE SHEET'!T2263="","",'S.D.PASTE SHEET'!T2263)</f>
        <v/>
      </c>
      <c s="72" t="str">
        <f>IF('S.D.PASTE SHEET'!U2263="","",'S.D.PASTE SHEET'!U2263)</f>
        <v/>
      </c>
      <c s="72" t="str">
        <f>IF('S.D.PASTE SHEET'!V2263="","",'S.D.PASTE SHEET'!V2263)</f>
        <v/>
      </c>
      <c s="72" t="str">
        <f>IF('S.D.PASTE SHEET'!W2263="","",'S.D.PASTE SHEET'!W2263)</f>
        <v/>
      </c>
      <c s="72" t="str">
        <f>IF('S.D.PASTE SHEET'!X2263="","",'S.D.PASTE SHEET'!X2263)</f>
        <v/>
      </c>
      <c s="72" t="str">
        <f>IF('S.D.PASTE SHEET'!Y2263="","",'S.D.PASTE SHEET'!Y2263)</f>
        <v/>
      </c>
      <c s="72" t="str">
        <f>IF('S.D.PASTE SHEET'!Z2263="","",'S.D.PASTE SHEET'!Z2263)</f>
        <v/>
      </c>
      <c s="72" t="str">
        <f>IF('S.D.PASTE SHEET'!AA2263="","",'S.D.PASTE SHEET'!AA2263)</f>
        <v/>
      </c>
      <c s="72" t="str">
        <f>IF('S.D.PASTE SHEET'!AB2263="","",'S.D.PASTE SHEET'!AB2263)</f>
        <v/>
      </c>
      <c s="72" t="str">
        <f>IF('S.D.PASTE SHEET'!AC2263="","",'S.D.PASTE SHEET'!AC2263)</f>
        <v/>
      </c>
      <c s="72" t="str">
        <f>IF('S.D.PASTE SHEET'!AD2263="","",'S.D.PASTE SHEET'!AD2263)</f>
        <v/>
      </c>
      <c s="74"/>
      <c s="70" t="str">
        <f>IF(AK2263="","",IF(AK2263&gt;0,COUNT($AG$2:AG2263),""))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IF(BC2263="","",IF(BC2263&gt;0,COUNT($AY$2:AY2263),""))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4" spans="1:157" ht="15">
      <c r="A2264" s="72" t="str">
        <f>IF('S.D.PASTE SHEET'!A2264="","",'S.D.PASTE SHEET'!A2264)</f>
        <v/>
      </c>
      <c s="72" t="str">
        <f>IF('S.D.PASTE SHEET'!B2264="","",'S.D.PASTE SHEET'!B2264)</f>
        <v/>
      </c>
      <c s="72" t="str">
        <f>IF('S.D.PASTE SHEET'!C2264="","",'S.D.PASTE SHEET'!C2264)</f>
        <v/>
      </c>
      <c s="73" t="str">
        <f>IF('S.D.PASTE SHEET'!D2264="","",'S.D.PASTE SHEET'!D2264)</f>
        <v/>
      </c>
      <c s="72" t="str">
        <f>IF('S.D.PASTE SHEET'!E2264="","",UPPER('S.D.PASTE SHEET'!E2264))</f>
        <v/>
      </c>
      <c s="72" t="str">
        <f>IF('S.D.PASTE SHEET'!F2264="","",'S.D.PASTE SHEET'!F2264)</f>
        <v/>
      </c>
      <c s="72" t="str">
        <f>IF('S.D.PASTE SHEET'!G2264="","",UPPER('S.D.PASTE SHEET'!G2264))</f>
        <v/>
      </c>
      <c s="72" t="str">
        <f>IF('S.D.PASTE SHEET'!H2264="","",UPPER('S.D.PASTE SHEET'!H2264))</f>
        <v/>
      </c>
      <c s="72" t="str">
        <f>IF('S.D.PASTE SHEET'!I2264="","",'S.D.PASTE SHEET'!I2264)</f>
        <v/>
      </c>
      <c s="73" t="str">
        <f>IF('S.D.PASTE SHEET'!J2264="","",'S.D.PASTE SHEET'!J2264)</f>
        <v/>
      </c>
      <c s="72" t="str">
        <f>IF('S.D.PASTE SHEET'!K2264="","",'S.D.PASTE SHEET'!K2264)</f>
        <v/>
      </c>
      <c s="72" t="str">
        <f>IF('S.D.PASTE SHEET'!L2264="","",'S.D.PASTE SHEET'!L2264)</f>
        <v/>
      </c>
      <c s="72" t="str">
        <f>IF('S.D.PASTE SHEET'!M2264="","",'S.D.PASTE SHEET'!M2264)</f>
        <v/>
      </c>
      <c s="72" t="str">
        <f>IF('S.D.PASTE SHEET'!N2264="","",'S.D.PASTE SHEET'!N2264)</f>
        <v/>
      </c>
      <c s="72" t="str">
        <f>IF('S.D.PASTE SHEET'!O2264="","",'S.D.PASTE SHEET'!O2264)</f>
        <v/>
      </c>
      <c s="72" t="str">
        <f>IF('S.D.PASTE SHEET'!P2264="","",'S.D.PASTE SHEET'!P2264)</f>
        <v/>
      </c>
      <c s="72" t="str">
        <f>IF('S.D.PASTE SHEET'!Q2264="","",'S.D.PASTE SHEET'!Q2264)</f>
        <v/>
      </c>
      <c s="72" t="str">
        <f>IF('S.D.PASTE SHEET'!R2264="","",'S.D.PASTE SHEET'!R2264)</f>
        <v/>
      </c>
      <c s="72" t="str">
        <f>IF('S.D.PASTE SHEET'!S2264="","",'S.D.PASTE SHEET'!S2264)</f>
        <v/>
      </c>
      <c s="72" t="str">
        <f>IF('S.D.PASTE SHEET'!T2264="","",'S.D.PASTE SHEET'!T2264)</f>
        <v/>
      </c>
      <c s="72" t="str">
        <f>IF('S.D.PASTE SHEET'!U2264="","",'S.D.PASTE SHEET'!U2264)</f>
        <v/>
      </c>
      <c s="72" t="str">
        <f>IF('S.D.PASTE SHEET'!V2264="","",'S.D.PASTE SHEET'!V2264)</f>
        <v/>
      </c>
      <c s="72" t="str">
        <f>IF('S.D.PASTE SHEET'!W2264="","",'S.D.PASTE SHEET'!W2264)</f>
        <v/>
      </c>
      <c s="72" t="str">
        <f>IF('S.D.PASTE SHEET'!X2264="","",'S.D.PASTE SHEET'!X2264)</f>
        <v/>
      </c>
      <c s="72" t="str">
        <f>IF('S.D.PASTE SHEET'!Y2264="","",'S.D.PASTE SHEET'!Y2264)</f>
        <v/>
      </c>
      <c s="72" t="str">
        <f>IF('S.D.PASTE SHEET'!Z2264="","",'S.D.PASTE SHEET'!Z2264)</f>
        <v/>
      </c>
      <c s="72" t="str">
        <f>IF('S.D.PASTE SHEET'!AA2264="","",'S.D.PASTE SHEET'!AA2264)</f>
        <v/>
      </c>
      <c s="72" t="str">
        <f>IF('S.D.PASTE SHEET'!AB2264="","",'S.D.PASTE SHEET'!AB2264)</f>
        <v/>
      </c>
      <c s="72" t="str">
        <f>IF('S.D.PASTE SHEET'!AC2264="","",'S.D.PASTE SHEET'!AC2264)</f>
        <v/>
      </c>
      <c s="72" t="str">
        <f>IF('S.D.PASTE SHEET'!AD2264="","",'S.D.PASTE SHEET'!AD2264)</f>
        <v/>
      </c>
      <c s="74"/>
      <c s="70" t="str">
        <f>IF(AK2264="","",IF(AK2264&gt;0,COUNT($AG$2:AG2264),""))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IF(BC2264="","",IF(BC2264&gt;0,COUNT($AY$2:AY2264),""))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5" spans="1:157" ht="15">
      <c r="A2265" s="72" t="str">
        <f>IF('S.D.PASTE SHEET'!A2265="","",'S.D.PASTE SHEET'!A2265)</f>
        <v/>
      </c>
      <c s="72" t="str">
        <f>IF('S.D.PASTE SHEET'!B2265="","",'S.D.PASTE SHEET'!B2265)</f>
        <v/>
      </c>
      <c s="72" t="str">
        <f>IF('S.D.PASTE SHEET'!C2265="","",'S.D.PASTE SHEET'!C2265)</f>
        <v/>
      </c>
      <c s="73" t="str">
        <f>IF('S.D.PASTE SHEET'!D2265="","",'S.D.PASTE SHEET'!D2265)</f>
        <v/>
      </c>
      <c s="72" t="str">
        <f>IF('S.D.PASTE SHEET'!E2265="","",UPPER('S.D.PASTE SHEET'!E2265))</f>
        <v/>
      </c>
      <c s="72" t="str">
        <f>IF('S.D.PASTE SHEET'!F2265="","",'S.D.PASTE SHEET'!F2265)</f>
        <v/>
      </c>
      <c s="72" t="str">
        <f>IF('S.D.PASTE SHEET'!G2265="","",UPPER('S.D.PASTE SHEET'!G2265))</f>
        <v/>
      </c>
      <c s="72" t="str">
        <f>IF('S.D.PASTE SHEET'!H2265="","",UPPER('S.D.PASTE SHEET'!H2265))</f>
        <v/>
      </c>
      <c s="72" t="str">
        <f>IF('S.D.PASTE SHEET'!I2265="","",'S.D.PASTE SHEET'!I2265)</f>
        <v/>
      </c>
      <c s="73" t="str">
        <f>IF('S.D.PASTE SHEET'!J2265="","",'S.D.PASTE SHEET'!J2265)</f>
        <v/>
      </c>
      <c s="72" t="str">
        <f>IF('S.D.PASTE SHEET'!K2265="","",'S.D.PASTE SHEET'!K2265)</f>
        <v/>
      </c>
      <c s="72" t="str">
        <f>IF('S.D.PASTE SHEET'!L2265="","",'S.D.PASTE SHEET'!L2265)</f>
        <v/>
      </c>
      <c s="72" t="str">
        <f>IF('S.D.PASTE SHEET'!M2265="","",'S.D.PASTE SHEET'!M2265)</f>
        <v/>
      </c>
      <c s="72" t="str">
        <f>IF('S.D.PASTE SHEET'!N2265="","",'S.D.PASTE SHEET'!N2265)</f>
        <v/>
      </c>
      <c s="72" t="str">
        <f>IF('S.D.PASTE SHEET'!O2265="","",'S.D.PASTE SHEET'!O2265)</f>
        <v/>
      </c>
      <c s="72" t="str">
        <f>IF('S.D.PASTE SHEET'!P2265="","",'S.D.PASTE SHEET'!P2265)</f>
        <v/>
      </c>
      <c s="72" t="str">
        <f>IF('S.D.PASTE SHEET'!Q2265="","",'S.D.PASTE SHEET'!Q2265)</f>
        <v/>
      </c>
      <c s="72" t="str">
        <f>IF('S.D.PASTE SHEET'!R2265="","",'S.D.PASTE SHEET'!R2265)</f>
        <v/>
      </c>
      <c s="72" t="str">
        <f>IF('S.D.PASTE SHEET'!S2265="","",'S.D.PASTE SHEET'!S2265)</f>
        <v/>
      </c>
      <c s="72" t="str">
        <f>IF('S.D.PASTE SHEET'!T2265="","",'S.D.PASTE SHEET'!T2265)</f>
        <v/>
      </c>
      <c s="72" t="str">
        <f>IF('S.D.PASTE SHEET'!U2265="","",'S.D.PASTE SHEET'!U2265)</f>
        <v/>
      </c>
      <c s="72" t="str">
        <f>IF('S.D.PASTE SHEET'!V2265="","",'S.D.PASTE SHEET'!V2265)</f>
        <v/>
      </c>
      <c s="72" t="str">
        <f>IF('S.D.PASTE SHEET'!W2265="","",'S.D.PASTE SHEET'!W2265)</f>
        <v/>
      </c>
      <c s="72" t="str">
        <f>IF('S.D.PASTE SHEET'!X2265="","",'S.D.PASTE SHEET'!X2265)</f>
        <v/>
      </c>
      <c s="72" t="str">
        <f>IF('S.D.PASTE SHEET'!Y2265="","",'S.D.PASTE SHEET'!Y2265)</f>
        <v/>
      </c>
      <c s="72" t="str">
        <f>IF('S.D.PASTE SHEET'!Z2265="","",'S.D.PASTE SHEET'!Z2265)</f>
        <v/>
      </c>
      <c s="72" t="str">
        <f>IF('S.D.PASTE SHEET'!AA2265="","",'S.D.PASTE SHEET'!AA2265)</f>
        <v/>
      </c>
      <c s="72" t="str">
        <f>IF('S.D.PASTE SHEET'!AB2265="","",'S.D.PASTE SHEET'!AB2265)</f>
        <v/>
      </c>
      <c s="72" t="str">
        <f>IF('S.D.PASTE SHEET'!AC2265="","",'S.D.PASTE SHEET'!AC2265)</f>
        <v/>
      </c>
      <c s="72" t="str">
        <f>IF('S.D.PASTE SHEET'!AD2265="","",'S.D.PASTE SHEET'!AD2265)</f>
        <v/>
      </c>
      <c s="74"/>
      <c s="70" t="str">
        <f>IF(AK2265="","",IF(AK2265&gt;0,COUNT($AG$2:AG2265),""))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IF(BC2265="","",IF(BC2265&gt;0,COUNT($AY$2:AY2265),""))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6" spans="1:157" ht="15">
      <c r="A2266" s="72" t="str">
        <f>IF('S.D.PASTE SHEET'!A2266="","",'S.D.PASTE SHEET'!A2266)</f>
        <v/>
      </c>
      <c s="72" t="str">
        <f>IF('S.D.PASTE SHEET'!B2266="","",'S.D.PASTE SHEET'!B2266)</f>
        <v/>
      </c>
      <c s="72" t="str">
        <f>IF('S.D.PASTE SHEET'!C2266="","",'S.D.PASTE SHEET'!C2266)</f>
        <v/>
      </c>
      <c s="73" t="str">
        <f>IF('S.D.PASTE SHEET'!D2266="","",'S.D.PASTE SHEET'!D2266)</f>
        <v/>
      </c>
      <c s="72" t="str">
        <f>IF('S.D.PASTE SHEET'!E2266="","",UPPER('S.D.PASTE SHEET'!E2266))</f>
        <v/>
      </c>
      <c s="72" t="str">
        <f>IF('S.D.PASTE SHEET'!F2266="","",'S.D.PASTE SHEET'!F2266)</f>
        <v/>
      </c>
      <c s="72" t="str">
        <f>IF('S.D.PASTE SHEET'!G2266="","",UPPER('S.D.PASTE SHEET'!G2266))</f>
        <v/>
      </c>
      <c s="72" t="str">
        <f>IF('S.D.PASTE SHEET'!H2266="","",UPPER('S.D.PASTE SHEET'!H2266))</f>
        <v/>
      </c>
      <c s="72" t="str">
        <f>IF('S.D.PASTE SHEET'!I2266="","",'S.D.PASTE SHEET'!I2266)</f>
        <v/>
      </c>
      <c s="73" t="str">
        <f>IF('S.D.PASTE SHEET'!J2266="","",'S.D.PASTE SHEET'!J2266)</f>
        <v/>
      </c>
      <c s="72" t="str">
        <f>IF('S.D.PASTE SHEET'!K2266="","",'S.D.PASTE SHEET'!K2266)</f>
        <v/>
      </c>
      <c s="72" t="str">
        <f>IF('S.D.PASTE SHEET'!L2266="","",'S.D.PASTE SHEET'!L2266)</f>
        <v/>
      </c>
      <c s="72" t="str">
        <f>IF('S.D.PASTE SHEET'!M2266="","",'S.D.PASTE SHEET'!M2266)</f>
        <v/>
      </c>
      <c s="72" t="str">
        <f>IF('S.D.PASTE SHEET'!N2266="","",'S.D.PASTE SHEET'!N2266)</f>
        <v/>
      </c>
      <c s="72" t="str">
        <f>IF('S.D.PASTE SHEET'!O2266="","",'S.D.PASTE SHEET'!O2266)</f>
        <v/>
      </c>
      <c s="72" t="str">
        <f>IF('S.D.PASTE SHEET'!P2266="","",'S.D.PASTE SHEET'!P2266)</f>
        <v/>
      </c>
      <c s="72" t="str">
        <f>IF('S.D.PASTE SHEET'!Q2266="","",'S.D.PASTE SHEET'!Q2266)</f>
        <v/>
      </c>
      <c s="72" t="str">
        <f>IF('S.D.PASTE SHEET'!R2266="","",'S.D.PASTE SHEET'!R2266)</f>
        <v/>
      </c>
      <c s="72" t="str">
        <f>IF('S.D.PASTE SHEET'!S2266="","",'S.D.PASTE SHEET'!S2266)</f>
        <v/>
      </c>
      <c s="72" t="str">
        <f>IF('S.D.PASTE SHEET'!T2266="","",'S.D.PASTE SHEET'!T2266)</f>
        <v/>
      </c>
      <c s="72" t="str">
        <f>IF('S.D.PASTE SHEET'!U2266="","",'S.D.PASTE SHEET'!U2266)</f>
        <v/>
      </c>
      <c s="72" t="str">
        <f>IF('S.D.PASTE SHEET'!V2266="","",'S.D.PASTE SHEET'!V2266)</f>
        <v/>
      </c>
      <c s="72" t="str">
        <f>IF('S.D.PASTE SHEET'!W2266="","",'S.D.PASTE SHEET'!W2266)</f>
        <v/>
      </c>
      <c s="72" t="str">
        <f>IF('S.D.PASTE SHEET'!X2266="","",'S.D.PASTE SHEET'!X2266)</f>
        <v/>
      </c>
      <c s="72" t="str">
        <f>IF('S.D.PASTE SHEET'!Y2266="","",'S.D.PASTE SHEET'!Y2266)</f>
        <v/>
      </c>
      <c s="72" t="str">
        <f>IF('S.D.PASTE SHEET'!Z2266="","",'S.D.PASTE SHEET'!Z2266)</f>
        <v/>
      </c>
      <c s="72" t="str">
        <f>IF('S.D.PASTE SHEET'!AA2266="","",'S.D.PASTE SHEET'!AA2266)</f>
        <v/>
      </c>
      <c s="72" t="str">
        <f>IF('S.D.PASTE SHEET'!AB2266="","",'S.D.PASTE SHEET'!AB2266)</f>
        <v/>
      </c>
      <c s="72" t="str">
        <f>IF('S.D.PASTE SHEET'!AC2266="","",'S.D.PASTE SHEET'!AC2266)</f>
        <v/>
      </c>
      <c s="72" t="str">
        <f>IF('S.D.PASTE SHEET'!AD2266="","",'S.D.PASTE SHEET'!AD2266)</f>
        <v/>
      </c>
      <c s="74"/>
      <c s="70" t="str">
        <f>IF(AK2266="","",IF(AK2266&gt;0,COUNT($AG$2:AG2266),""))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IF(BC2266="","",IF(BC2266&gt;0,COUNT($AY$2:AY2266),""))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7" spans="1:157" ht="15">
      <c r="A2267" s="72" t="str">
        <f>IF('S.D.PASTE SHEET'!A2267="","",'S.D.PASTE SHEET'!A2267)</f>
        <v/>
      </c>
      <c s="72" t="str">
        <f>IF('S.D.PASTE SHEET'!B2267="","",'S.D.PASTE SHEET'!B2267)</f>
        <v/>
      </c>
      <c s="72" t="str">
        <f>IF('S.D.PASTE SHEET'!C2267="","",'S.D.PASTE SHEET'!C2267)</f>
        <v/>
      </c>
      <c s="73" t="str">
        <f>IF('S.D.PASTE SHEET'!D2267="","",'S.D.PASTE SHEET'!D2267)</f>
        <v/>
      </c>
      <c s="72" t="str">
        <f>IF('S.D.PASTE SHEET'!E2267="","",UPPER('S.D.PASTE SHEET'!E2267))</f>
        <v/>
      </c>
      <c s="72" t="str">
        <f>IF('S.D.PASTE SHEET'!F2267="","",'S.D.PASTE SHEET'!F2267)</f>
        <v/>
      </c>
      <c s="72" t="str">
        <f>IF('S.D.PASTE SHEET'!G2267="","",UPPER('S.D.PASTE SHEET'!G2267))</f>
        <v/>
      </c>
      <c s="72" t="str">
        <f>IF('S.D.PASTE SHEET'!H2267="","",UPPER('S.D.PASTE SHEET'!H2267))</f>
        <v/>
      </c>
      <c s="72" t="str">
        <f>IF('S.D.PASTE SHEET'!I2267="","",'S.D.PASTE SHEET'!I2267)</f>
        <v/>
      </c>
      <c s="73" t="str">
        <f>IF('S.D.PASTE SHEET'!J2267="","",'S.D.PASTE SHEET'!J2267)</f>
        <v/>
      </c>
      <c s="72" t="str">
        <f>IF('S.D.PASTE SHEET'!K2267="","",'S.D.PASTE SHEET'!K2267)</f>
        <v/>
      </c>
      <c s="72" t="str">
        <f>IF('S.D.PASTE SHEET'!L2267="","",'S.D.PASTE SHEET'!L2267)</f>
        <v/>
      </c>
      <c s="72" t="str">
        <f>IF('S.D.PASTE SHEET'!M2267="","",'S.D.PASTE SHEET'!M2267)</f>
        <v/>
      </c>
      <c s="72" t="str">
        <f>IF('S.D.PASTE SHEET'!N2267="","",'S.D.PASTE SHEET'!N2267)</f>
        <v/>
      </c>
      <c s="72" t="str">
        <f>IF('S.D.PASTE SHEET'!O2267="","",'S.D.PASTE SHEET'!O2267)</f>
        <v/>
      </c>
      <c s="72" t="str">
        <f>IF('S.D.PASTE SHEET'!P2267="","",'S.D.PASTE SHEET'!P2267)</f>
        <v/>
      </c>
      <c s="72" t="str">
        <f>IF('S.D.PASTE SHEET'!Q2267="","",'S.D.PASTE SHEET'!Q2267)</f>
        <v/>
      </c>
      <c s="72" t="str">
        <f>IF('S.D.PASTE SHEET'!R2267="","",'S.D.PASTE SHEET'!R2267)</f>
        <v/>
      </c>
      <c s="72" t="str">
        <f>IF('S.D.PASTE SHEET'!S2267="","",'S.D.PASTE SHEET'!S2267)</f>
        <v/>
      </c>
      <c s="72" t="str">
        <f>IF('S.D.PASTE SHEET'!T2267="","",'S.D.PASTE SHEET'!T2267)</f>
        <v/>
      </c>
      <c s="72" t="str">
        <f>IF('S.D.PASTE SHEET'!U2267="","",'S.D.PASTE SHEET'!U2267)</f>
        <v/>
      </c>
      <c s="72" t="str">
        <f>IF('S.D.PASTE SHEET'!V2267="","",'S.D.PASTE SHEET'!V2267)</f>
        <v/>
      </c>
      <c s="72" t="str">
        <f>IF('S.D.PASTE SHEET'!W2267="","",'S.D.PASTE SHEET'!W2267)</f>
        <v/>
      </c>
      <c s="72" t="str">
        <f>IF('S.D.PASTE SHEET'!X2267="","",'S.D.PASTE SHEET'!X2267)</f>
        <v/>
      </c>
      <c s="72" t="str">
        <f>IF('S.D.PASTE SHEET'!Y2267="","",'S.D.PASTE SHEET'!Y2267)</f>
        <v/>
      </c>
      <c s="72" t="str">
        <f>IF('S.D.PASTE SHEET'!Z2267="","",'S.D.PASTE SHEET'!Z2267)</f>
        <v/>
      </c>
      <c s="72" t="str">
        <f>IF('S.D.PASTE SHEET'!AA2267="","",'S.D.PASTE SHEET'!AA2267)</f>
        <v/>
      </c>
      <c s="72" t="str">
        <f>IF('S.D.PASTE SHEET'!AB2267="","",'S.D.PASTE SHEET'!AB2267)</f>
        <v/>
      </c>
      <c s="72" t="str">
        <f>IF('S.D.PASTE SHEET'!AC2267="","",'S.D.PASTE SHEET'!AC2267)</f>
        <v/>
      </c>
      <c s="72" t="str">
        <f>IF('S.D.PASTE SHEET'!AD2267="","",'S.D.PASTE SHEET'!AD2267)</f>
        <v/>
      </c>
      <c s="74"/>
      <c s="70" t="str">
        <f>IF(AK2267="","",IF(AK2267&gt;0,COUNT($AG$2:AG2267),""))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IF(BC2267="","",IF(BC2267&gt;0,COUNT($AY$2:AY2267),""))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8" spans="1:157" ht="15">
      <c r="A2268" s="72" t="str">
        <f>IF('S.D.PASTE SHEET'!A2268="","",'S.D.PASTE SHEET'!A2268)</f>
        <v/>
      </c>
      <c s="72" t="str">
        <f>IF('S.D.PASTE SHEET'!B2268="","",'S.D.PASTE SHEET'!B2268)</f>
        <v/>
      </c>
      <c s="72" t="str">
        <f>IF('S.D.PASTE SHEET'!C2268="","",'S.D.PASTE SHEET'!C2268)</f>
        <v/>
      </c>
      <c s="73" t="str">
        <f>IF('S.D.PASTE SHEET'!D2268="","",'S.D.PASTE SHEET'!D2268)</f>
        <v/>
      </c>
      <c s="72" t="str">
        <f>IF('S.D.PASTE SHEET'!E2268="","",UPPER('S.D.PASTE SHEET'!E2268))</f>
        <v/>
      </c>
      <c s="72" t="str">
        <f>IF('S.D.PASTE SHEET'!F2268="","",'S.D.PASTE SHEET'!F2268)</f>
        <v/>
      </c>
      <c s="72" t="str">
        <f>IF('S.D.PASTE SHEET'!G2268="","",UPPER('S.D.PASTE SHEET'!G2268))</f>
        <v/>
      </c>
      <c s="72" t="str">
        <f>IF('S.D.PASTE SHEET'!H2268="","",UPPER('S.D.PASTE SHEET'!H2268))</f>
        <v/>
      </c>
      <c s="72" t="str">
        <f>IF('S.D.PASTE SHEET'!I2268="","",'S.D.PASTE SHEET'!I2268)</f>
        <v/>
      </c>
      <c s="73" t="str">
        <f>IF('S.D.PASTE SHEET'!J2268="","",'S.D.PASTE SHEET'!J2268)</f>
        <v/>
      </c>
      <c s="72" t="str">
        <f>IF('S.D.PASTE SHEET'!K2268="","",'S.D.PASTE SHEET'!K2268)</f>
        <v/>
      </c>
      <c s="72" t="str">
        <f>IF('S.D.PASTE SHEET'!L2268="","",'S.D.PASTE SHEET'!L2268)</f>
        <v/>
      </c>
      <c s="72" t="str">
        <f>IF('S.D.PASTE SHEET'!M2268="","",'S.D.PASTE SHEET'!M2268)</f>
        <v/>
      </c>
      <c s="72" t="str">
        <f>IF('S.D.PASTE SHEET'!N2268="","",'S.D.PASTE SHEET'!N2268)</f>
        <v/>
      </c>
      <c s="72" t="str">
        <f>IF('S.D.PASTE SHEET'!O2268="","",'S.D.PASTE SHEET'!O2268)</f>
        <v/>
      </c>
      <c s="72" t="str">
        <f>IF('S.D.PASTE SHEET'!P2268="","",'S.D.PASTE SHEET'!P2268)</f>
        <v/>
      </c>
      <c s="72" t="str">
        <f>IF('S.D.PASTE SHEET'!Q2268="","",'S.D.PASTE SHEET'!Q2268)</f>
        <v/>
      </c>
      <c s="72" t="str">
        <f>IF('S.D.PASTE SHEET'!R2268="","",'S.D.PASTE SHEET'!R2268)</f>
        <v/>
      </c>
      <c s="72" t="str">
        <f>IF('S.D.PASTE SHEET'!S2268="","",'S.D.PASTE SHEET'!S2268)</f>
        <v/>
      </c>
      <c s="72" t="str">
        <f>IF('S.D.PASTE SHEET'!T2268="","",'S.D.PASTE SHEET'!T2268)</f>
        <v/>
      </c>
      <c s="72" t="str">
        <f>IF('S.D.PASTE SHEET'!U2268="","",'S.D.PASTE SHEET'!U2268)</f>
        <v/>
      </c>
      <c s="72" t="str">
        <f>IF('S.D.PASTE SHEET'!V2268="","",'S.D.PASTE SHEET'!V2268)</f>
        <v/>
      </c>
      <c s="72" t="str">
        <f>IF('S.D.PASTE SHEET'!W2268="","",'S.D.PASTE SHEET'!W2268)</f>
        <v/>
      </c>
      <c s="72" t="str">
        <f>IF('S.D.PASTE SHEET'!X2268="","",'S.D.PASTE SHEET'!X2268)</f>
        <v/>
      </c>
      <c s="72" t="str">
        <f>IF('S.D.PASTE SHEET'!Y2268="","",'S.D.PASTE SHEET'!Y2268)</f>
        <v/>
      </c>
      <c s="72" t="str">
        <f>IF('S.D.PASTE SHEET'!Z2268="","",'S.D.PASTE SHEET'!Z2268)</f>
        <v/>
      </c>
      <c s="72" t="str">
        <f>IF('S.D.PASTE SHEET'!AA2268="","",'S.D.PASTE SHEET'!AA2268)</f>
        <v/>
      </c>
      <c s="72" t="str">
        <f>IF('S.D.PASTE SHEET'!AB2268="","",'S.D.PASTE SHEET'!AB2268)</f>
        <v/>
      </c>
      <c s="72" t="str">
        <f>IF('S.D.PASTE SHEET'!AC2268="","",'S.D.PASTE SHEET'!AC2268)</f>
        <v/>
      </c>
      <c s="72" t="str">
        <f>IF('S.D.PASTE SHEET'!AD2268="","",'S.D.PASTE SHEET'!AD2268)</f>
        <v/>
      </c>
      <c s="74"/>
      <c s="70" t="str">
        <f>IF(AK2268="","",IF(AK2268&gt;0,COUNT($AG$2:AG2268),""))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IF(BC2268="","",IF(BC2268&gt;0,COUNT($AY$2:AY2268),""))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69" spans="1:157" ht="15">
      <c r="A2269" s="72" t="str">
        <f>IF('S.D.PASTE SHEET'!A2269="","",'S.D.PASTE SHEET'!A2269)</f>
        <v/>
      </c>
      <c s="72" t="str">
        <f>IF('S.D.PASTE SHEET'!B2269="","",'S.D.PASTE SHEET'!B2269)</f>
        <v/>
      </c>
      <c s="72" t="str">
        <f>IF('S.D.PASTE SHEET'!C2269="","",'S.D.PASTE SHEET'!C2269)</f>
        <v/>
      </c>
      <c s="73" t="str">
        <f>IF('S.D.PASTE SHEET'!D2269="","",'S.D.PASTE SHEET'!D2269)</f>
        <v/>
      </c>
      <c s="72" t="str">
        <f>IF('S.D.PASTE SHEET'!E2269="","",UPPER('S.D.PASTE SHEET'!E2269))</f>
        <v/>
      </c>
      <c s="72" t="str">
        <f>IF('S.D.PASTE SHEET'!F2269="","",'S.D.PASTE SHEET'!F2269)</f>
        <v/>
      </c>
      <c s="72" t="str">
        <f>IF('S.D.PASTE SHEET'!G2269="","",UPPER('S.D.PASTE SHEET'!G2269))</f>
        <v/>
      </c>
      <c s="72" t="str">
        <f>IF('S.D.PASTE SHEET'!H2269="","",UPPER('S.D.PASTE SHEET'!H2269))</f>
        <v/>
      </c>
      <c s="72" t="str">
        <f>IF('S.D.PASTE SHEET'!I2269="","",'S.D.PASTE SHEET'!I2269)</f>
        <v/>
      </c>
      <c s="73" t="str">
        <f>IF('S.D.PASTE SHEET'!J2269="","",'S.D.PASTE SHEET'!J2269)</f>
        <v/>
      </c>
      <c s="72" t="str">
        <f>IF('S.D.PASTE SHEET'!K2269="","",'S.D.PASTE SHEET'!K2269)</f>
        <v/>
      </c>
      <c s="72" t="str">
        <f>IF('S.D.PASTE SHEET'!L2269="","",'S.D.PASTE SHEET'!L2269)</f>
        <v/>
      </c>
      <c s="72" t="str">
        <f>IF('S.D.PASTE SHEET'!M2269="","",'S.D.PASTE SHEET'!M2269)</f>
        <v/>
      </c>
      <c s="72" t="str">
        <f>IF('S.D.PASTE SHEET'!N2269="","",'S.D.PASTE SHEET'!N2269)</f>
        <v/>
      </c>
      <c s="72" t="str">
        <f>IF('S.D.PASTE SHEET'!O2269="","",'S.D.PASTE SHEET'!O2269)</f>
        <v/>
      </c>
      <c s="72" t="str">
        <f>IF('S.D.PASTE SHEET'!P2269="","",'S.D.PASTE SHEET'!P2269)</f>
        <v/>
      </c>
      <c s="72" t="str">
        <f>IF('S.D.PASTE SHEET'!Q2269="","",'S.D.PASTE SHEET'!Q2269)</f>
        <v/>
      </c>
      <c s="72" t="str">
        <f>IF('S.D.PASTE SHEET'!R2269="","",'S.D.PASTE SHEET'!R2269)</f>
        <v/>
      </c>
      <c s="72" t="str">
        <f>IF('S.D.PASTE SHEET'!S2269="","",'S.D.PASTE SHEET'!S2269)</f>
        <v/>
      </c>
      <c s="72" t="str">
        <f>IF('S.D.PASTE SHEET'!T2269="","",'S.D.PASTE SHEET'!T2269)</f>
        <v/>
      </c>
      <c s="72" t="str">
        <f>IF('S.D.PASTE SHEET'!U2269="","",'S.D.PASTE SHEET'!U2269)</f>
        <v/>
      </c>
      <c s="72" t="str">
        <f>IF('S.D.PASTE SHEET'!V2269="","",'S.D.PASTE SHEET'!V2269)</f>
        <v/>
      </c>
      <c s="72" t="str">
        <f>IF('S.D.PASTE SHEET'!W2269="","",'S.D.PASTE SHEET'!W2269)</f>
        <v/>
      </c>
      <c s="72" t="str">
        <f>IF('S.D.PASTE SHEET'!X2269="","",'S.D.PASTE SHEET'!X2269)</f>
        <v/>
      </c>
      <c s="72" t="str">
        <f>IF('S.D.PASTE SHEET'!Y2269="","",'S.D.PASTE SHEET'!Y2269)</f>
        <v/>
      </c>
      <c s="72" t="str">
        <f>IF('S.D.PASTE SHEET'!Z2269="","",'S.D.PASTE SHEET'!Z2269)</f>
        <v/>
      </c>
      <c s="72" t="str">
        <f>IF('S.D.PASTE SHEET'!AA2269="","",'S.D.PASTE SHEET'!AA2269)</f>
        <v/>
      </c>
      <c s="72" t="str">
        <f>IF('S.D.PASTE SHEET'!AB2269="","",'S.D.PASTE SHEET'!AB2269)</f>
        <v/>
      </c>
      <c s="72" t="str">
        <f>IF('S.D.PASTE SHEET'!AC2269="","",'S.D.PASTE SHEET'!AC2269)</f>
        <v/>
      </c>
      <c s="72" t="str">
        <f>IF('S.D.PASTE SHEET'!AD2269="","",'S.D.PASTE SHEET'!AD2269)</f>
        <v/>
      </c>
      <c s="74"/>
      <c s="70" t="str">
        <f>IF(AK2269="","",IF(AK2269&gt;0,COUNT($AG$2:AG2269),""))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IF(BC2269="","",IF(BC2269&gt;0,COUNT($AY$2:AY2269),""))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0" spans="1:157" ht="15">
      <c r="A2270" s="72" t="str">
        <f>IF('S.D.PASTE SHEET'!A2270="","",'S.D.PASTE SHEET'!A2270)</f>
        <v/>
      </c>
      <c s="72" t="str">
        <f>IF('S.D.PASTE SHEET'!B2270="","",'S.D.PASTE SHEET'!B2270)</f>
        <v/>
      </c>
      <c s="72" t="str">
        <f>IF('S.D.PASTE SHEET'!C2270="","",'S.D.PASTE SHEET'!C2270)</f>
        <v/>
      </c>
      <c s="73" t="str">
        <f>IF('S.D.PASTE SHEET'!D2270="","",'S.D.PASTE SHEET'!D2270)</f>
        <v/>
      </c>
      <c s="72" t="str">
        <f>IF('S.D.PASTE SHEET'!E2270="","",UPPER('S.D.PASTE SHEET'!E2270))</f>
        <v/>
      </c>
      <c s="72" t="str">
        <f>IF('S.D.PASTE SHEET'!F2270="","",'S.D.PASTE SHEET'!F2270)</f>
        <v/>
      </c>
      <c s="72" t="str">
        <f>IF('S.D.PASTE SHEET'!G2270="","",UPPER('S.D.PASTE SHEET'!G2270))</f>
        <v/>
      </c>
      <c s="72" t="str">
        <f>IF('S.D.PASTE SHEET'!H2270="","",UPPER('S.D.PASTE SHEET'!H2270))</f>
        <v/>
      </c>
      <c s="72" t="str">
        <f>IF('S.D.PASTE SHEET'!I2270="","",'S.D.PASTE SHEET'!I2270)</f>
        <v/>
      </c>
      <c s="73" t="str">
        <f>IF('S.D.PASTE SHEET'!J2270="","",'S.D.PASTE SHEET'!J2270)</f>
        <v/>
      </c>
      <c s="72" t="str">
        <f>IF('S.D.PASTE SHEET'!K2270="","",'S.D.PASTE SHEET'!K2270)</f>
        <v/>
      </c>
      <c s="72" t="str">
        <f>IF('S.D.PASTE SHEET'!L2270="","",'S.D.PASTE SHEET'!L2270)</f>
        <v/>
      </c>
      <c s="72" t="str">
        <f>IF('S.D.PASTE SHEET'!M2270="","",'S.D.PASTE SHEET'!M2270)</f>
        <v/>
      </c>
      <c s="72" t="str">
        <f>IF('S.D.PASTE SHEET'!N2270="","",'S.D.PASTE SHEET'!N2270)</f>
        <v/>
      </c>
      <c s="72" t="str">
        <f>IF('S.D.PASTE SHEET'!O2270="","",'S.D.PASTE SHEET'!O2270)</f>
        <v/>
      </c>
      <c s="72" t="str">
        <f>IF('S.D.PASTE SHEET'!P2270="","",'S.D.PASTE SHEET'!P2270)</f>
        <v/>
      </c>
      <c s="72" t="str">
        <f>IF('S.D.PASTE SHEET'!Q2270="","",'S.D.PASTE SHEET'!Q2270)</f>
        <v/>
      </c>
      <c s="72" t="str">
        <f>IF('S.D.PASTE SHEET'!R2270="","",'S.D.PASTE SHEET'!R2270)</f>
        <v/>
      </c>
      <c s="72" t="str">
        <f>IF('S.D.PASTE SHEET'!S2270="","",'S.D.PASTE SHEET'!S2270)</f>
        <v/>
      </c>
      <c s="72" t="str">
        <f>IF('S.D.PASTE SHEET'!T2270="","",'S.D.PASTE SHEET'!T2270)</f>
        <v/>
      </c>
      <c s="72" t="str">
        <f>IF('S.D.PASTE SHEET'!U2270="","",'S.D.PASTE SHEET'!U2270)</f>
        <v/>
      </c>
      <c s="72" t="str">
        <f>IF('S.D.PASTE SHEET'!V2270="","",'S.D.PASTE SHEET'!V2270)</f>
        <v/>
      </c>
      <c s="72" t="str">
        <f>IF('S.D.PASTE SHEET'!W2270="","",'S.D.PASTE SHEET'!W2270)</f>
        <v/>
      </c>
      <c s="72" t="str">
        <f>IF('S.D.PASTE SHEET'!X2270="","",'S.D.PASTE SHEET'!X2270)</f>
        <v/>
      </c>
      <c s="72" t="str">
        <f>IF('S.D.PASTE SHEET'!Y2270="","",'S.D.PASTE SHEET'!Y2270)</f>
        <v/>
      </c>
      <c s="72" t="str">
        <f>IF('S.D.PASTE SHEET'!Z2270="","",'S.D.PASTE SHEET'!Z2270)</f>
        <v/>
      </c>
      <c s="72" t="str">
        <f>IF('S.D.PASTE SHEET'!AA2270="","",'S.D.PASTE SHEET'!AA2270)</f>
        <v/>
      </c>
      <c s="72" t="str">
        <f>IF('S.D.PASTE SHEET'!AB2270="","",'S.D.PASTE SHEET'!AB2270)</f>
        <v/>
      </c>
      <c s="72" t="str">
        <f>IF('S.D.PASTE SHEET'!AC2270="","",'S.D.PASTE SHEET'!AC2270)</f>
        <v/>
      </c>
      <c s="72" t="str">
        <f>IF('S.D.PASTE SHEET'!AD2270="","",'S.D.PASTE SHEET'!AD2270)</f>
        <v/>
      </c>
      <c s="74"/>
      <c s="70" t="str">
        <f>IF(AK2270="","",IF(AK2270&gt;0,COUNT($AG$2:AG2270),""))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IF(BC2270="","",IF(BC2270&gt;0,COUNT($AY$2:AY2270),""))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1" spans="1:157" ht="15">
      <c r="A2271" s="72" t="str">
        <f>IF('S.D.PASTE SHEET'!A2271="","",'S.D.PASTE SHEET'!A2271)</f>
        <v/>
      </c>
      <c s="72" t="str">
        <f>IF('S.D.PASTE SHEET'!B2271="","",'S.D.PASTE SHEET'!B2271)</f>
        <v/>
      </c>
      <c s="72" t="str">
        <f>IF('S.D.PASTE SHEET'!C2271="","",'S.D.PASTE SHEET'!C2271)</f>
        <v/>
      </c>
      <c s="73" t="str">
        <f>IF('S.D.PASTE SHEET'!D2271="","",'S.D.PASTE SHEET'!D2271)</f>
        <v/>
      </c>
      <c s="72" t="str">
        <f>IF('S.D.PASTE SHEET'!E2271="","",UPPER('S.D.PASTE SHEET'!E2271))</f>
        <v/>
      </c>
      <c s="72" t="str">
        <f>IF('S.D.PASTE SHEET'!F2271="","",'S.D.PASTE SHEET'!F2271)</f>
        <v/>
      </c>
      <c s="72" t="str">
        <f>IF('S.D.PASTE SHEET'!G2271="","",UPPER('S.D.PASTE SHEET'!G2271))</f>
        <v/>
      </c>
      <c s="72" t="str">
        <f>IF('S.D.PASTE SHEET'!H2271="","",UPPER('S.D.PASTE SHEET'!H2271))</f>
        <v/>
      </c>
      <c s="72" t="str">
        <f>IF('S.D.PASTE SHEET'!I2271="","",'S.D.PASTE SHEET'!I2271)</f>
        <v/>
      </c>
      <c s="73" t="str">
        <f>IF('S.D.PASTE SHEET'!J2271="","",'S.D.PASTE SHEET'!J2271)</f>
        <v/>
      </c>
      <c s="72" t="str">
        <f>IF('S.D.PASTE SHEET'!K2271="","",'S.D.PASTE SHEET'!K2271)</f>
        <v/>
      </c>
      <c s="72" t="str">
        <f>IF('S.D.PASTE SHEET'!L2271="","",'S.D.PASTE SHEET'!L2271)</f>
        <v/>
      </c>
      <c s="72" t="str">
        <f>IF('S.D.PASTE SHEET'!M2271="","",'S.D.PASTE SHEET'!M2271)</f>
        <v/>
      </c>
      <c s="72" t="str">
        <f>IF('S.D.PASTE SHEET'!N2271="","",'S.D.PASTE SHEET'!N2271)</f>
        <v/>
      </c>
      <c s="72" t="str">
        <f>IF('S.D.PASTE SHEET'!O2271="","",'S.D.PASTE SHEET'!O2271)</f>
        <v/>
      </c>
      <c s="72" t="str">
        <f>IF('S.D.PASTE SHEET'!P2271="","",'S.D.PASTE SHEET'!P2271)</f>
        <v/>
      </c>
      <c s="72" t="str">
        <f>IF('S.D.PASTE SHEET'!Q2271="","",'S.D.PASTE SHEET'!Q2271)</f>
        <v/>
      </c>
      <c s="72" t="str">
        <f>IF('S.D.PASTE SHEET'!R2271="","",'S.D.PASTE SHEET'!R2271)</f>
        <v/>
      </c>
      <c s="72" t="str">
        <f>IF('S.D.PASTE SHEET'!S2271="","",'S.D.PASTE SHEET'!S2271)</f>
        <v/>
      </c>
      <c s="72" t="str">
        <f>IF('S.D.PASTE SHEET'!T2271="","",'S.D.PASTE SHEET'!T2271)</f>
        <v/>
      </c>
      <c s="72" t="str">
        <f>IF('S.D.PASTE SHEET'!U2271="","",'S.D.PASTE SHEET'!U2271)</f>
        <v/>
      </c>
      <c s="72" t="str">
        <f>IF('S.D.PASTE SHEET'!V2271="","",'S.D.PASTE SHEET'!V2271)</f>
        <v/>
      </c>
      <c s="72" t="str">
        <f>IF('S.D.PASTE SHEET'!W2271="","",'S.D.PASTE SHEET'!W2271)</f>
        <v/>
      </c>
      <c s="72" t="str">
        <f>IF('S.D.PASTE SHEET'!X2271="","",'S.D.PASTE SHEET'!X2271)</f>
        <v/>
      </c>
      <c s="72" t="str">
        <f>IF('S.D.PASTE SHEET'!Y2271="","",'S.D.PASTE SHEET'!Y2271)</f>
        <v/>
      </c>
      <c s="72" t="str">
        <f>IF('S.D.PASTE SHEET'!Z2271="","",'S.D.PASTE SHEET'!Z2271)</f>
        <v/>
      </c>
      <c s="72" t="str">
        <f>IF('S.D.PASTE SHEET'!AA2271="","",'S.D.PASTE SHEET'!AA2271)</f>
        <v/>
      </c>
      <c s="72" t="str">
        <f>IF('S.D.PASTE SHEET'!AB2271="","",'S.D.PASTE SHEET'!AB2271)</f>
        <v/>
      </c>
      <c s="72" t="str">
        <f>IF('S.D.PASTE SHEET'!AC2271="","",'S.D.PASTE SHEET'!AC2271)</f>
        <v/>
      </c>
      <c s="72" t="str">
        <f>IF('S.D.PASTE SHEET'!AD2271="","",'S.D.PASTE SHEET'!AD2271)</f>
        <v/>
      </c>
      <c s="74"/>
      <c s="70" t="str">
        <f>IF(AK2271="","",IF(AK2271&gt;0,COUNT($AG$2:AG2271),""))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IF(BC2271="","",IF(BC2271&gt;0,COUNT($AY$2:AY2271),""))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2" spans="1:157" ht="15">
      <c r="A2272" s="72" t="str">
        <f>IF('S.D.PASTE SHEET'!A2272="","",'S.D.PASTE SHEET'!A2272)</f>
        <v/>
      </c>
      <c s="72" t="str">
        <f>IF('S.D.PASTE SHEET'!B2272="","",'S.D.PASTE SHEET'!B2272)</f>
        <v/>
      </c>
      <c s="72" t="str">
        <f>IF('S.D.PASTE SHEET'!C2272="","",'S.D.PASTE SHEET'!C2272)</f>
        <v/>
      </c>
      <c s="73" t="str">
        <f>IF('S.D.PASTE SHEET'!D2272="","",'S.D.PASTE SHEET'!D2272)</f>
        <v/>
      </c>
      <c s="72" t="str">
        <f>IF('S.D.PASTE SHEET'!E2272="","",UPPER('S.D.PASTE SHEET'!E2272))</f>
        <v/>
      </c>
      <c s="72" t="str">
        <f>IF('S.D.PASTE SHEET'!F2272="","",'S.D.PASTE SHEET'!F2272)</f>
        <v/>
      </c>
      <c s="72" t="str">
        <f>IF('S.D.PASTE SHEET'!G2272="","",UPPER('S.D.PASTE SHEET'!G2272))</f>
        <v/>
      </c>
      <c s="72" t="str">
        <f>IF('S.D.PASTE SHEET'!H2272="","",UPPER('S.D.PASTE SHEET'!H2272))</f>
        <v/>
      </c>
      <c s="72" t="str">
        <f>IF('S.D.PASTE SHEET'!I2272="","",'S.D.PASTE SHEET'!I2272)</f>
        <v/>
      </c>
      <c s="73" t="str">
        <f>IF('S.D.PASTE SHEET'!J2272="","",'S.D.PASTE SHEET'!J2272)</f>
        <v/>
      </c>
      <c s="72" t="str">
        <f>IF('S.D.PASTE SHEET'!K2272="","",'S.D.PASTE SHEET'!K2272)</f>
        <v/>
      </c>
      <c s="72" t="str">
        <f>IF('S.D.PASTE SHEET'!L2272="","",'S.D.PASTE SHEET'!L2272)</f>
        <v/>
      </c>
      <c s="72" t="str">
        <f>IF('S.D.PASTE SHEET'!M2272="","",'S.D.PASTE SHEET'!M2272)</f>
        <v/>
      </c>
      <c s="72" t="str">
        <f>IF('S.D.PASTE SHEET'!N2272="","",'S.D.PASTE SHEET'!N2272)</f>
        <v/>
      </c>
      <c s="72" t="str">
        <f>IF('S.D.PASTE SHEET'!O2272="","",'S.D.PASTE SHEET'!O2272)</f>
        <v/>
      </c>
      <c s="72" t="str">
        <f>IF('S.D.PASTE SHEET'!P2272="","",'S.D.PASTE SHEET'!P2272)</f>
        <v/>
      </c>
      <c s="72" t="str">
        <f>IF('S.D.PASTE SHEET'!Q2272="","",'S.D.PASTE SHEET'!Q2272)</f>
        <v/>
      </c>
      <c s="72" t="str">
        <f>IF('S.D.PASTE SHEET'!R2272="","",'S.D.PASTE SHEET'!R2272)</f>
        <v/>
      </c>
      <c s="72" t="str">
        <f>IF('S.D.PASTE SHEET'!S2272="","",'S.D.PASTE SHEET'!S2272)</f>
        <v/>
      </c>
      <c s="72" t="str">
        <f>IF('S.D.PASTE SHEET'!T2272="","",'S.D.PASTE SHEET'!T2272)</f>
        <v/>
      </c>
      <c s="72" t="str">
        <f>IF('S.D.PASTE SHEET'!U2272="","",'S.D.PASTE SHEET'!U2272)</f>
        <v/>
      </c>
      <c s="72" t="str">
        <f>IF('S.D.PASTE SHEET'!V2272="","",'S.D.PASTE SHEET'!V2272)</f>
        <v/>
      </c>
      <c s="72" t="str">
        <f>IF('S.D.PASTE SHEET'!W2272="","",'S.D.PASTE SHEET'!W2272)</f>
        <v/>
      </c>
      <c s="72" t="str">
        <f>IF('S.D.PASTE SHEET'!X2272="","",'S.D.PASTE SHEET'!X2272)</f>
        <v/>
      </c>
      <c s="72" t="str">
        <f>IF('S.D.PASTE SHEET'!Y2272="","",'S.D.PASTE SHEET'!Y2272)</f>
        <v/>
      </c>
      <c s="72" t="str">
        <f>IF('S.D.PASTE SHEET'!Z2272="","",'S.D.PASTE SHEET'!Z2272)</f>
        <v/>
      </c>
      <c s="72" t="str">
        <f>IF('S.D.PASTE SHEET'!AA2272="","",'S.D.PASTE SHEET'!AA2272)</f>
        <v/>
      </c>
      <c s="72" t="str">
        <f>IF('S.D.PASTE SHEET'!AB2272="","",'S.D.PASTE SHEET'!AB2272)</f>
        <v/>
      </c>
      <c s="72" t="str">
        <f>IF('S.D.PASTE SHEET'!AC2272="","",'S.D.PASTE SHEET'!AC2272)</f>
        <v/>
      </c>
      <c s="72" t="str">
        <f>IF('S.D.PASTE SHEET'!AD2272="","",'S.D.PASTE SHEET'!AD2272)</f>
        <v/>
      </c>
      <c s="74"/>
      <c s="70" t="str">
        <f>IF(AK2272="","",IF(AK2272&gt;0,COUNT($AG$2:AG2272),""))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IF(BC2272="","",IF(BC2272&gt;0,COUNT($AY$2:AY2272),""))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3" spans="1:157" ht="15">
      <c r="A2273" s="72" t="str">
        <f>IF('S.D.PASTE SHEET'!A2273="","",'S.D.PASTE SHEET'!A2273)</f>
        <v/>
      </c>
      <c s="72" t="str">
        <f>IF('S.D.PASTE SHEET'!B2273="","",'S.D.PASTE SHEET'!B2273)</f>
        <v/>
      </c>
      <c s="72" t="str">
        <f>IF('S.D.PASTE SHEET'!C2273="","",'S.D.PASTE SHEET'!C2273)</f>
        <v/>
      </c>
      <c s="73" t="str">
        <f>IF('S.D.PASTE SHEET'!D2273="","",'S.D.PASTE SHEET'!D2273)</f>
        <v/>
      </c>
      <c s="72" t="str">
        <f>IF('S.D.PASTE SHEET'!E2273="","",UPPER('S.D.PASTE SHEET'!E2273))</f>
        <v/>
      </c>
      <c s="72" t="str">
        <f>IF('S.D.PASTE SHEET'!F2273="","",'S.D.PASTE SHEET'!F2273)</f>
        <v/>
      </c>
      <c s="72" t="str">
        <f>IF('S.D.PASTE SHEET'!G2273="","",UPPER('S.D.PASTE SHEET'!G2273))</f>
        <v/>
      </c>
      <c s="72" t="str">
        <f>IF('S.D.PASTE SHEET'!H2273="","",UPPER('S.D.PASTE SHEET'!H2273))</f>
        <v/>
      </c>
      <c s="72" t="str">
        <f>IF('S.D.PASTE SHEET'!I2273="","",'S.D.PASTE SHEET'!I2273)</f>
        <v/>
      </c>
      <c s="73" t="str">
        <f>IF('S.D.PASTE SHEET'!J2273="","",'S.D.PASTE SHEET'!J2273)</f>
        <v/>
      </c>
      <c s="72" t="str">
        <f>IF('S.D.PASTE SHEET'!K2273="","",'S.D.PASTE SHEET'!K2273)</f>
        <v/>
      </c>
      <c s="72" t="str">
        <f>IF('S.D.PASTE SHEET'!L2273="","",'S.D.PASTE SHEET'!L2273)</f>
        <v/>
      </c>
      <c s="72" t="str">
        <f>IF('S.D.PASTE SHEET'!M2273="","",'S.D.PASTE SHEET'!M2273)</f>
        <v/>
      </c>
      <c s="72" t="str">
        <f>IF('S.D.PASTE SHEET'!N2273="","",'S.D.PASTE SHEET'!N2273)</f>
        <v/>
      </c>
      <c s="72" t="str">
        <f>IF('S.D.PASTE SHEET'!O2273="","",'S.D.PASTE SHEET'!O2273)</f>
        <v/>
      </c>
      <c s="72" t="str">
        <f>IF('S.D.PASTE SHEET'!P2273="","",'S.D.PASTE SHEET'!P2273)</f>
        <v/>
      </c>
      <c s="72" t="str">
        <f>IF('S.D.PASTE SHEET'!Q2273="","",'S.D.PASTE SHEET'!Q2273)</f>
        <v/>
      </c>
      <c s="72" t="str">
        <f>IF('S.D.PASTE SHEET'!R2273="","",'S.D.PASTE SHEET'!R2273)</f>
        <v/>
      </c>
      <c s="72" t="str">
        <f>IF('S.D.PASTE SHEET'!S2273="","",'S.D.PASTE SHEET'!S2273)</f>
        <v/>
      </c>
      <c s="72" t="str">
        <f>IF('S.D.PASTE SHEET'!T2273="","",'S.D.PASTE SHEET'!T2273)</f>
        <v/>
      </c>
      <c s="72" t="str">
        <f>IF('S.D.PASTE SHEET'!U2273="","",'S.D.PASTE SHEET'!U2273)</f>
        <v/>
      </c>
      <c s="72" t="str">
        <f>IF('S.D.PASTE SHEET'!V2273="","",'S.D.PASTE SHEET'!V2273)</f>
        <v/>
      </c>
      <c s="72" t="str">
        <f>IF('S.D.PASTE SHEET'!W2273="","",'S.D.PASTE SHEET'!W2273)</f>
        <v/>
      </c>
      <c s="72" t="str">
        <f>IF('S.D.PASTE SHEET'!X2273="","",'S.D.PASTE SHEET'!X2273)</f>
        <v/>
      </c>
      <c s="72" t="str">
        <f>IF('S.D.PASTE SHEET'!Y2273="","",'S.D.PASTE SHEET'!Y2273)</f>
        <v/>
      </c>
      <c s="72" t="str">
        <f>IF('S.D.PASTE SHEET'!Z2273="","",'S.D.PASTE SHEET'!Z2273)</f>
        <v/>
      </c>
      <c s="72" t="str">
        <f>IF('S.D.PASTE SHEET'!AA2273="","",'S.D.PASTE SHEET'!AA2273)</f>
        <v/>
      </c>
      <c s="72" t="str">
        <f>IF('S.D.PASTE SHEET'!AB2273="","",'S.D.PASTE SHEET'!AB2273)</f>
        <v/>
      </c>
      <c s="72" t="str">
        <f>IF('S.D.PASTE SHEET'!AC2273="","",'S.D.PASTE SHEET'!AC2273)</f>
        <v/>
      </c>
      <c s="72" t="str">
        <f>IF('S.D.PASTE SHEET'!AD2273="","",'S.D.PASTE SHEET'!AD2273)</f>
        <v/>
      </c>
      <c s="74"/>
      <c s="70" t="str">
        <f>IF(AK2273="","",IF(AK2273&gt;0,COUNT($AG$2:AG2273),""))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IF(BC2273="","",IF(BC2273&gt;0,COUNT($AY$2:AY2273),""))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4" spans="1:157" ht="15">
      <c r="A2274" s="72" t="str">
        <f>IF('S.D.PASTE SHEET'!A2274="","",'S.D.PASTE SHEET'!A2274)</f>
        <v/>
      </c>
      <c s="72" t="str">
        <f>IF('S.D.PASTE SHEET'!B2274="","",'S.D.PASTE SHEET'!B2274)</f>
        <v/>
      </c>
      <c s="72" t="str">
        <f>IF('S.D.PASTE SHEET'!C2274="","",'S.D.PASTE SHEET'!C2274)</f>
        <v/>
      </c>
      <c s="73" t="str">
        <f>IF('S.D.PASTE SHEET'!D2274="","",'S.D.PASTE SHEET'!D2274)</f>
        <v/>
      </c>
      <c s="72" t="str">
        <f>IF('S.D.PASTE SHEET'!E2274="","",UPPER('S.D.PASTE SHEET'!E2274))</f>
        <v/>
      </c>
      <c s="72" t="str">
        <f>IF('S.D.PASTE SHEET'!F2274="","",'S.D.PASTE SHEET'!F2274)</f>
        <v/>
      </c>
      <c s="72" t="str">
        <f>IF('S.D.PASTE SHEET'!G2274="","",UPPER('S.D.PASTE SHEET'!G2274))</f>
        <v/>
      </c>
      <c s="72" t="str">
        <f>IF('S.D.PASTE SHEET'!H2274="","",UPPER('S.D.PASTE SHEET'!H2274))</f>
        <v/>
      </c>
      <c s="72" t="str">
        <f>IF('S.D.PASTE SHEET'!I2274="","",'S.D.PASTE SHEET'!I2274)</f>
        <v/>
      </c>
      <c s="73" t="str">
        <f>IF('S.D.PASTE SHEET'!J2274="","",'S.D.PASTE SHEET'!J2274)</f>
        <v/>
      </c>
      <c s="72" t="str">
        <f>IF('S.D.PASTE SHEET'!K2274="","",'S.D.PASTE SHEET'!K2274)</f>
        <v/>
      </c>
      <c s="72" t="str">
        <f>IF('S.D.PASTE SHEET'!L2274="","",'S.D.PASTE SHEET'!L2274)</f>
        <v/>
      </c>
      <c s="72" t="str">
        <f>IF('S.D.PASTE SHEET'!M2274="","",'S.D.PASTE SHEET'!M2274)</f>
        <v/>
      </c>
      <c s="72" t="str">
        <f>IF('S.D.PASTE SHEET'!N2274="","",'S.D.PASTE SHEET'!N2274)</f>
        <v/>
      </c>
      <c s="72" t="str">
        <f>IF('S.D.PASTE SHEET'!O2274="","",'S.D.PASTE SHEET'!O2274)</f>
        <v/>
      </c>
      <c s="72" t="str">
        <f>IF('S.D.PASTE SHEET'!P2274="","",'S.D.PASTE SHEET'!P2274)</f>
        <v/>
      </c>
      <c s="72" t="str">
        <f>IF('S.D.PASTE SHEET'!Q2274="","",'S.D.PASTE SHEET'!Q2274)</f>
        <v/>
      </c>
      <c s="72" t="str">
        <f>IF('S.D.PASTE SHEET'!R2274="","",'S.D.PASTE SHEET'!R2274)</f>
        <v/>
      </c>
      <c s="72" t="str">
        <f>IF('S.D.PASTE SHEET'!S2274="","",'S.D.PASTE SHEET'!S2274)</f>
        <v/>
      </c>
      <c s="72" t="str">
        <f>IF('S.D.PASTE SHEET'!T2274="","",'S.D.PASTE SHEET'!T2274)</f>
        <v/>
      </c>
      <c s="72" t="str">
        <f>IF('S.D.PASTE SHEET'!U2274="","",'S.D.PASTE SHEET'!U2274)</f>
        <v/>
      </c>
      <c s="72" t="str">
        <f>IF('S.D.PASTE SHEET'!V2274="","",'S.D.PASTE SHEET'!V2274)</f>
        <v/>
      </c>
      <c s="72" t="str">
        <f>IF('S.D.PASTE SHEET'!W2274="","",'S.D.PASTE SHEET'!W2274)</f>
        <v/>
      </c>
      <c s="72" t="str">
        <f>IF('S.D.PASTE SHEET'!X2274="","",'S.D.PASTE SHEET'!X2274)</f>
        <v/>
      </c>
      <c s="72" t="str">
        <f>IF('S.D.PASTE SHEET'!Y2274="","",'S.D.PASTE SHEET'!Y2274)</f>
        <v/>
      </c>
      <c s="72" t="str">
        <f>IF('S.D.PASTE SHEET'!Z2274="","",'S.D.PASTE SHEET'!Z2274)</f>
        <v/>
      </c>
      <c s="72" t="str">
        <f>IF('S.D.PASTE SHEET'!AA2274="","",'S.D.PASTE SHEET'!AA2274)</f>
        <v/>
      </c>
      <c s="72" t="str">
        <f>IF('S.D.PASTE SHEET'!AB2274="","",'S.D.PASTE SHEET'!AB2274)</f>
        <v/>
      </c>
      <c s="72" t="str">
        <f>IF('S.D.PASTE SHEET'!AC2274="","",'S.D.PASTE SHEET'!AC2274)</f>
        <v/>
      </c>
      <c s="72" t="str">
        <f>IF('S.D.PASTE SHEET'!AD2274="","",'S.D.PASTE SHEET'!AD2274)</f>
        <v/>
      </c>
      <c s="74"/>
      <c s="70" t="str">
        <f>IF(AK2274="","",IF(AK2274&gt;0,COUNT($AG$2:AG2274),""))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IF(BC2274="","",IF(BC2274&gt;0,COUNT($AY$2:AY2274),""))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5" spans="1:157" ht="15">
      <c r="A2275" s="72" t="str">
        <f>IF('S.D.PASTE SHEET'!A2275="","",'S.D.PASTE SHEET'!A2275)</f>
        <v/>
      </c>
      <c s="72" t="str">
        <f>IF('S.D.PASTE SHEET'!B2275="","",'S.D.PASTE SHEET'!B2275)</f>
        <v/>
      </c>
      <c s="72" t="str">
        <f>IF('S.D.PASTE SHEET'!C2275="","",'S.D.PASTE SHEET'!C2275)</f>
        <v/>
      </c>
      <c s="73" t="str">
        <f>IF('S.D.PASTE SHEET'!D2275="","",'S.D.PASTE SHEET'!D2275)</f>
        <v/>
      </c>
      <c s="72" t="str">
        <f>IF('S.D.PASTE SHEET'!E2275="","",UPPER('S.D.PASTE SHEET'!E2275))</f>
        <v/>
      </c>
      <c s="72" t="str">
        <f>IF('S.D.PASTE SHEET'!F2275="","",'S.D.PASTE SHEET'!F2275)</f>
        <v/>
      </c>
      <c s="72" t="str">
        <f>IF('S.D.PASTE SHEET'!G2275="","",UPPER('S.D.PASTE SHEET'!G2275))</f>
        <v/>
      </c>
      <c s="72" t="str">
        <f>IF('S.D.PASTE SHEET'!H2275="","",UPPER('S.D.PASTE SHEET'!H2275))</f>
        <v/>
      </c>
      <c s="72" t="str">
        <f>IF('S.D.PASTE SHEET'!I2275="","",'S.D.PASTE SHEET'!I2275)</f>
        <v/>
      </c>
      <c s="73" t="str">
        <f>IF('S.D.PASTE SHEET'!J2275="","",'S.D.PASTE SHEET'!J2275)</f>
        <v/>
      </c>
      <c s="72" t="str">
        <f>IF('S.D.PASTE SHEET'!K2275="","",'S.D.PASTE SHEET'!K2275)</f>
        <v/>
      </c>
      <c s="72" t="str">
        <f>IF('S.D.PASTE SHEET'!L2275="","",'S.D.PASTE SHEET'!L2275)</f>
        <v/>
      </c>
      <c s="72" t="str">
        <f>IF('S.D.PASTE SHEET'!M2275="","",'S.D.PASTE SHEET'!M2275)</f>
        <v/>
      </c>
      <c s="72" t="str">
        <f>IF('S.D.PASTE SHEET'!N2275="","",'S.D.PASTE SHEET'!N2275)</f>
        <v/>
      </c>
      <c s="72" t="str">
        <f>IF('S.D.PASTE SHEET'!O2275="","",'S.D.PASTE SHEET'!O2275)</f>
        <v/>
      </c>
      <c s="72" t="str">
        <f>IF('S.D.PASTE SHEET'!P2275="","",'S.D.PASTE SHEET'!P2275)</f>
        <v/>
      </c>
      <c s="72" t="str">
        <f>IF('S.D.PASTE SHEET'!Q2275="","",'S.D.PASTE SHEET'!Q2275)</f>
        <v/>
      </c>
      <c s="72" t="str">
        <f>IF('S.D.PASTE SHEET'!R2275="","",'S.D.PASTE SHEET'!R2275)</f>
        <v/>
      </c>
      <c s="72" t="str">
        <f>IF('S.D.PASTE SHEET'!S2275="","",'S.D.PASTE SHEET'!S2275)</f>
        <v/>
      </c>
      <c s="72" t="str">
        <f>IF('S.D.PASTE SHEET'!T2275="","",'S.D.PASTE SHEET'!T2275)</f>
        <v/>
      </c>
      <c s="72" t="str">
        <f>IF('S.D.PASTE SHEET'!U2275="","",'S.D.PASTE SHEET'!U2275)</f>
        <v/>
      </c>
      <c s="72" t="str">
        <f>IF('S.D.PASTE SHEET'!V2275="","",'S.D.PASTE SHEET'!V2275)</f>
        <v/>
      </c>
      <c s="72" t="str">
        <f>IF('S.D.PASTE SHEET'!W2275="","",'S.D.PASTE SHEET'!W2275)</f>
        <v/>
      </c>
      <c s="72" t="str">
        <f>IF('S.D.PASTE SHEET'!X2275="","",'S.D.PASTE SHEET'!X2275)</f>
        <v/>
      </c>
      <c s="72" t="str">
        <f>IF('S.D.PASTE SHEET'!Y2275="","",'S.D.PASTE SHEET'!Y2275)</f>
        <v/>
      </c>
      <c s="72" t="str">
        <f>IF('S.D.PASTE SHEET'!Z2275="","",'S.D.PASTE SHEET'!Z2275)</f>
        <v/>
      </c>
      <c s="72" t="str">
        <f>IF('S.D.PASTE SHEET'!AA2275="","",'S.D.PASTE SHEET'!AA2275)</f>
        <v/>
      </c>
      <c s="72" t="str">
        <f>IF('S.D.PASTE SHEET'!AB2275="","",'S.D.PASTE SHEET'!AB2275)</f>
        <v/>
      </c>
      <c s="72" t="str">
        <f>IF('S.D.PASTE SHEET'!AC2275="","",'S.D.PASTE SHEET'!AC2275)</f>
        <v/>
      </c>
      <c s="72" t="str">
        <f>IF('S.D.PASTE SHEET'!AD2275="","",'S.D.PASTE SHEET'!AD2275)</f>
        <v/>
      </c>
      <c s="74"/>
      <c s="70" t="str">
        <f>IF(AK2275="","",IF(AK2275&gt;0,COUNT($AG$2:AG2275),""))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IF(BC2275="","",IF(BC2275&gt;0,COUNT($AY$2:AY2275),""))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6" spans="1:157" ht="15">
      <c r="A2276" s="72" t="str">
        <f>IF('S.D.PASTE SHEET'!A2276="","",'S.D.PASTE SHEET'!A2276)</f>
        <v/>
      </c>
      <c s="72" t="str">
        <f>IF('S.D.PASTE SHEET'!B2276="","",'S.D.PASTE SHEET'!B2276)</f>
        <v/>
      </c>
      <c s="72" t="str">
        <f>IF('S.D.PASTE SHEET'!C2276="","",'S.D.PASTE SHEET'!C2276)</f>
        <v/>
      </c>
      <c s="73" t="str">
        <f>IF('S.D.PASTE SHEET'!D2276="","",'S.D.PASTE SHEET'!D2276)</f>
        <v/>
      </c>
      <c s="72" t="str">
        <f>IF('S.D.PASTE SHEET'!E2276="","",UPPER('S.D.PASTE SHEET'!E2276))</f>
        <v/>
      </c>
      <c s="72" t="str">
        <f>IF('S.D.PASTE SHEET'!F2276="","",'S.D.PASTE SHEET'!F2276)</f>
        <v/>
      </c>
      <c s="72" t="str">
        <f>IF('S.D.PASTE SHEET'!G2276="","",UPPER('S.D.PASTE SHEET'!G2276))</f>
        <v/>
      </c>
      <c s="72" t="str">
        <f>IF('S.D.PASTE SHEET'!H2276="","",UPPER('S.D.PASTE SHEET'!H2276))</f>
        <v/>
      </c>
      <c s="72" t="str">
        <f>IF('S.D.PASTE SHEET'!I2276="","",'S.D.PASTE SHEET'!I2276)</f>
        <v/>
      </c>
      <c s="73" t="str">
        <f>IF('S.D.PASTE SHEET'!J2276="","",'S.D.PASTE SHEET'!J2276)</f>
        <v/>
      </c>
      <c s="72" t="str">
        <f>IF('S.D.PASTE SHEET'!K2276="","",'S.D.PASTE SHEET'!K2276)</f>
        <v/>
      </c>
      <c s="72" t="str">
        <f>IF('S.D.PASTE SHEET'!L2276="","",'S.D.PASTE SHEET'!L2276)</f>
        <v/>
      </c>
      <c s="72" t="str">
        <f>IF('S.D.PASTE SHEET'!M2276="","",'S.D.PASTE SHEET'!M2276)</f>
        <v/>
      </c>
      <c s="72" t="str">
        <f>IF('S.D.PASTE SHEET'!N2276="","",'S.D.PASTE SHEET'!N2276)</f>
        <v/>
      </c>
      <c s="72" t="str">
        <f>IF('S.D.PASTE SHEET'!O2276="","",'S.D.PASTE SHEET'!O2276)</f>
        <v/>
      </c>
      <c s="72" t="str">
        <f>IF('S.D.PASTE SHEET'!P2276="","",'S.D.PASTE SHEET'!P2276)</f>
        <v/>
      </c>
      <c s="72" t="str">
        <f>IF('S.D.PASTE SHEET'!Q2276="","",'S.D.PASTE SHEET'!Q2276)</f>
        <v/>
      </c>
      <c s="72" t="str">
        <f>IF('S.D.PASTE SHEET'!R2276="","",'S.D.PASTE SHEET'!R2276)</f>
        <v/>
      </c>
      <c s="72" t="str">
        <f>IF('S.D.PASTE SHEET'!S2276="","",'S.D.PASTE SHEET'!S2276)</f>
        <v/>
      </c>
      <c s="72" t="str">
        <f>IF('S.D.PASTE SHEET'!T2276="","",'S.D.PASTE SHEET'!T2276)</f>
        <v/>
      </c>
      <c s="72" t="str">
        <f>IF('S.D.PASTE SHEET'!U2276="","",'S.D.PASTE SHEET'!U2276)</f>
        <v/>
      </c>
      <c s="72" t="str">
        <f>IF('S.D.PASTE SHEET'!V2276="","",'S.D.PASTE SHEET'!V2276)</f>
        <v/>
      </c>
      <c s="72" t="str">
        <f>IF('S.D.PASTE SHEET'!W2276="","",'S.D.PASTE SHEET'!W2276)</f>
        <v/>
      </c>
      <c s="72" t="str">
        <f>IF('S.D.PASTE SHEET'!X2276="","",'S.D.PASTE SHEET'!X2276)</f>
        <v/>
      </c>
      <c s="72" t="str">
        <f>IF('S.D.PASTE SHEET'!Y2276="","",'S.D.PASTE SHEET'!Y2276)</f>
        <v/>
      </c>
      <c s="72" t="str">
        <f>IF('S.D.PASTE SHEET'!Z2276="","",'S.D.PASTE SHEET'!Z2276)</f>
        <v/>
      </c>
      <c s="72" t="str">
        <f>IF('S.D.PASTE SHEET'!AA2276="","",'S.D.PASTE SHEET'!AA2276)</f>
        <v/>
      </c>
      <c s="72" t="str">
        <f>IF('S.D.PASTE SHEET'!AB2276="","",'S.D.PASTE SHEET'!AB2276)</f>
        <v/>
      </c>
      <c s="72" t="str">
        <f>IF('S.D.PASTE SHEET'!AC2276="","",'S.D.PASTE SHEET'!AC2276)</f>
        <v/>
      </c>
      <c s="72" t="str">
        <f>IF('S.D.PASTE SHEET'!AD2276="","",'S.D.PASTE SHEET'!AD2276)</f>
        <v/>
      </c>
      <c s="74"/>
      <c s="70" t="str">
        <f>IF(AK2276="","",IF(AK2276&gt;0,COUNT($AG$2:AG2276),""))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IF(BC2276="","",IF(BC2276&gt;0,COUNT($AY$2:AY2276),""))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7" spans="1:157" ht="15">
      <c r="A2277" s="72" t="str">
        <f>IF('S.D.PASTE SHEET'!A2277="","",'S.D.PASTE SHEET'!A2277)</f>
        <v/>
      </c>
      <c s="72" t="str">
        <f>IF('S.D.PASTE SHEET'!B2277="","",'S.D.PASTE SHEET'!B2277)</f>
        <v/>
      </c>
      <c s="72" t="str">
        <f>IF('S.D.PASTE SHEET'!C2277="","",'S.D.PASTE SHEET'!C2277)</f>
        <v/>
      </c>
      <c s="73" t="str">
        <f>IF('S.D.PASTE SHEET'!D2277="","",'S.D.PASTE SHEET'!D2277)</f>
        <v/>
      </c>
      <c s="72" t="str">
        <f>IF('S.D.PASTE SHEET'!E2277="","",UPPER('S.D.PASTE SHEET'!E2277))</f>
        <v/>
      </c>
      <c s="72" t="str">
        <f>IF('S.D.PASTE SHEET'!F2277="","",'S.D.PASTE SHEET'!F2277)</f>
        <v/>
      </c>
      <c s="72" t="str">
        <f>IF('S.D.PASTE SHEET'!G2277="","",UPPER('S.D.PASTE SHEET'!G2277))</f>
        <v/>
      </c>
      <c s="72" t="str">
        <f>IF('S.D.PASTE SHEET'!H2277="","",UPPER('S.D.PASTE SHEET'!H2277))</f>
        <v/>
      </c>
      <c s="72" t="str">
        <f>IF('S.D.PASTE SHEET'!I2277="","",'S.D.PASTE SHEET'!I2277)</f>
        <v/>
      </c>
      <c s="73" t="str">
        <f>IF('S.D.PASTE SHEET'!J2277="","",'S.D.PASTE SHEET'!J2277)</f>
        <v/>
      </c>
      <c s="72" t="str">
        <f>IF('S.D.PASTE SHEET'!K2277="","",'S.D.PASTE SHEET'!K2277)</f>
        <v/>
      </c>
      <c s="72" t="str">
        <f>IF('S.D.PASTE SHEET'!L2277="","",'S.D.PASTE SHEET'!L2277)</f>
        <v/>
      </c>
      <c s="72" t="str">
        <f>IF('S.D.PASTE SHEET'!M2277="","",'S.D.PASTE SHEET'!M2277)</f>
        <v/>
      </c>
      <c s="72" t="str">
        <f>IF('S.D.PASTE SHEET'!N2277="","",'S.D.PASTE SHEET'!N2277)</f>
        <v/>
      </c>
      <c s="72" t="str">
        <f>IF('S.D.PASTE SHEET'!O2277="","",'S.D.PASTE SHEET'!O2277)</f>
        <v/>
      </c>
      <c s="72" t="str">
        <f>IF('S.D.PASTE SHEET'!P2277="","",'S.D.PASTE SHEET'!P2277)</f>
        <v/>
      </c>
      <c s="72" t="str">
        <f>IF('S.D.PASTE SHEET'!Q2277="","",'S.D.PASTE SHEET'!Q2277)</f>
        <v/>
      </c>
      <c s="72" t="str">
        <f>IF('S.D.PASTE SHEET'!R2277="","",'S.D.PASTE SHEET'!R2277)</f>
        <v/>
      </c>
      <c s="72" t="str">
        <f>IF('S.D.PASTE SHEET'!S2277="","",'S.D.PASTE SHEET'!S2277)</f>
        <v/>
      </c>
      <c s="72" t="str">
        <f>IF('S.D.PASTE SHEET'!T2277="","",'S.D.PASTE SHEET'!T2277)</f>
        <v/>
      </c>
      <c s="72" t="str">
        <f>IF('S.D.PASTE SHEET'!U2277="","",'S.D.PASTE SHEET'!U2277)</f>
        <v/>
      </c>
      <c s="72" t="str">
        <f>IF('S.D.PASTE SHEET'!V2277="","",'S.D.PASTE SHEET'!V2277)</f>
        <v/>
      </c>
      <c s="72" t="str">
        <f>IF('S.D.PASTE SHEET'!W2277="","",'S.D.PASTE SHEET'!W2277)</f>
        <v/>
      </c>
      <c s="72" t="str">
        <f>IF('S.D.PASTE SHEET'!X2277="","",'S.D.PASTE SHEET'!X2277)</f>
        <v/>
      </c>
      <c s="72" t="str">
        <f>IF('S.D.PASTE SHEET'!Y2277="","",'S.D.PASTE SHEET'!Y2277)</f>
        <v/>
      </c>
      <c s="72" t="str">
        <f>IF('S.D.PASTE SHEET'!Z2277="","",'S.D.PASTE SHEET'!Z2277)</f>
        <v/>
      </c>
      <c s="72" t="str">
        <f>IF('S.D.PASTE SHEET'!AA2277="","",'S.D.PASTE SHEET'!AA2277)</f>
        <v/>
      </c>
      <c s="72" t="str">
        <f>IF('S.D.PASTE SHEET'!AB2277="","",'S.D.PASTE SHEET'!AB2277)</f>
        <v/>
      </c>
      <c s="72" t="str">
        <f>IF('S.D.PASTE SHEET'!AC2277="","",'S.D.PASTE SHEET'!AC2277)</f>
        <v/>
      </c>
      <c s="72" t="str">
        <f>IF('S.D.PASTE SHEET'!AD2277="","",'S.D.PASTE SHEET'!AD2277)</f>
        <v/>
      </c>
      <c s="74"/>
      <c s="70" t="str">
        <f>IF(AK2277="","",IF(AK2277&gt;0,COUNT($AG$2:AG2277),""))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IF(BC2277="","",IF(BC2277&gt;0,COUNT($AY$2:AY2277),""))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8" spans="1:157" ht="15">
      <c r="A2278" s="72" t="str">
        <f>IF('S.D.PASTE SHEET'!A2278="","",'S.D.PASTE SHEET'!A2278)</f>
        <v/>
      </c>
      <c s="72" t="str">
        <f>IF('S.D.PASTE SHEET'!B2278="","",'S.D.PASTE SHEET'!B2278)</f>
        <v/>
      </c>
      <c s="72" t="str">
        <f>IF('S.D.PASTE SHEET'!C2278="","",'S.D.PASTE SHEET'!C2278)</f>
        <v/>
      </c>
      <c s="73" t="str">
        <f>IF('S.D.PASTE SHEET'!D2278="","",'S.D.PASTE SHEET'!D2278)</f>
        <v/>
      </c>
      <c s="72" t="str">
        <f>IF('S.D.PASTE SHEET'!E2278="","",UPPER('S.D.PASTE SHEET'!E2278))</f>
        <v/>
      </c>
      <c s="72" t="str">
        <f>IF('S.D.PASTE SHEET'!F2278="","",'S.D.PASTE SHEET'!F2278)</f>
        <v/>
      </c>
      <c s="72" t="str">
        <f>IF('S.D.PASTE SHEET'!G2278="","",UPPER('S.D.PASTE SHEET'!G2278))</f>
        <v/>
      </c>
      <c s="72" t="str">
        <f>IF('S.D.PASTE SHEET'!H2278="","",UPPER('S.D.PASTE SHEET'!H2278))</f>
        <v/>
      </c>
      <c s="72" t="str">
        <f>IF('S.D.PASTE SHEET'!I2278="","",'S.D.PASTE SHEET'!I2278)</f>
        <v/>
      </c>
      <c s="73" t="str">
        <f>IF('S.D.PASTE SHEET'!J2278="","",'S.D.PASTE SHEET'!J2278)</f>
        <v/>
      </c>
      <c s="72" t="str">
        <f>IF('S.D.PASTE SHEET'!K2278="","",'S.D.PASTE SHEET'!K2278)</f>
        <v/>
      </c>
      <c s="72" t="str">
        <f>IF('S.D.PASTE SHEET'!L2278="","",'S.D.PASTE SHEET'!L2278)</f>
        <v/>
      </c>
      <c s="72" t="str">
        <f>IF('S.D.PASTE SHEET'!M2278="","",'S.D.PASTE SHEET'!M2278)</f>
        <v/>
      </c>
      <c s="72" t="str">
        <f>IF('S.D.PASTE SHEET'!N2278="","",'S.D.PASTE SHEET'!N2278)</f>
        <v/>
      </c>
      <c s="72" t="str">
        <f>IF('S.D.PASTE SHEET'!O2278="","",'S.D.PASTE SHEET'!O2278)</f>
        <v/>
      </c>
      <c s="72" t="str">
        <f>IF('S.D.PASTE SHEET'!P2278="","",'S.D.PASTE SHEET'!P2278)</f>
        <v/>
      </c>
      <c s="72" t="str">
        <f>IF('S.D.PASTE SHEET'!Q2278="","",'S.D.PASTE SHEET'!Q2278)</f>
        <v/>
      </c>
      <c s="72" t="str">
        <f>IF('S.D.PASTE SHEET'!R2278="","",'S.D.PASTE SHEET'!R2278)</f>
        <v/>
      </c>
      <c s="72" t="str">
        <f>IF('S.D.PASTE SHEET'!S2278="","",'S.D.PASTE SHEET'!S2278)</f>
        <v/>
      </c>
      <c s="72" t="str">
        <f>IF('S.D.PASTE SHEET'!T2278="","",'S.D.PASTE SHEET'!T2278)</f>
        <v/>
      </c>
      <c s="72" t="str">
        <f>IF('S.D.PASTE SHEET'!U2278="","",'S.D.PASTE SHEET'!U2278)</f>
        <v/>
      </c>
      <c s="72" t="str">
        <f>IF('S.D.PASTE SHEET'!V2278="","",'S.D.PASTE SHEET'!V2278)</f>
        <v/>
      </c>
      <c s="72" t="str">
        <f>IF('S.D.PASTE SHEET'!W2278="","",'S.D.PASTE SHEET'!W2278)</f>
        <v/>
      </c>
      <c s="72" t="str">
        <f>IF('S.D.PASTE SHEET'!X2278="","",'S.D.PASTE SHEET'!X2278)</f>
        <v/>
      </c>
      <c s="72" t="str">
        <f>IF('S.D.PASTE SHEET'!Y2278="","",'S.D.PASTE SHEET'!Y2278)</f>
        <v/>
      </c>
      <c s="72" t="str">
        <f>IF('S.D.PASTE SHEET'!Z2278="","",'S.D.PASTE SHEET'!Z2278)</f>
        <v/>
      </c>
      <c s="72" t="str">
        <f>IF('S.D.PASTE SHEET'!AA2278="","",'S.D.PASTE SHEET'!AA2278)</f>
        <v/>
      </c>
      <c s="72" t="str">
        <f>IF('S.D.PASTE SHEET'!AB2278="","",'S.D.PASTE SHEET'!AB2278)</f>
        <v/>
      </c>
      <c s="72" t="str">
        <f>IF('S.D.PASTE SHEET'!AC2278="","",'S.D.PASTE SHEET'!AC2278)</f>
        <v/>
      </c>
      <c s="72" t="str">
        <f>IF('S.D.PASTE SHEET'!AD2278="","",'S.D.PASTE SHEET'!AD2278)</f>
        <v/>
      </c>
      <c s="74"/>
      <c s="70" t="str">
        <f>IF(AK2278="","",IF(AK2278&gt;0,COUNT($AG$2:AG2278),""))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IF(BC2278="","",IF(BC2278&gt;0,COUNT($AY$2:AY2278),""))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79" spans="1:157" ht="15">
      <c r="A2279" s="72" t="str">
        <f>IF('S.D.PASTE SHEET'!A2279="","",'S.D.PASTE SHEET'!A2279)</f>
        <v/>
      </c>
      <c s="72" t="str">
        <f>IF('S.D.PASTE SHEET'!B2279="","",'S.D.PASTE SHEET'!B2279)</f>
        <v/>
      </c>
      <c s="72" t="str">
        <f>IF('S.D.PASTE SHEET'!C2279="","",'S.D.PASTE SHEET'!C2279)</f>
        <v/>
      </c>
      <c s="73" t="str">
        <f>IF('S.D.PASTE SHEET'!D2279="","",'S.D.PASTE SHEET'!D2279)</f>
        <v/>
      </c>
      <c s="72" t="str">
        <f>IF('S.D.PASTE SHEET'!E2279="","",UPPER('S.D.PASTE SHEET'!E2279))</f>
        <v/>
      </c>
      <c s="72" t="str">
        <f>IF('S.D.PASTE SHEET'!F2279="","",'S.D.PASTE SHEET'!F2279)</f>
        <v/>
      </c>
      <c s="72" t="str">
        <f>IF('S.D.PASTE SHEET'!G2279="","",UPPER('S.D.PASTE SHEET'!G2279))</f>
        <v/>
      </c>
      <c s="72" t="str">
        <f>IF('S.D.PASTE SHEET'!H2279="","",UPPER('S.D.PASTE SHEET'!H2279))</f>
        <v/>
      </c>
      <c s="72" t="str">
        <f>IF('S.D.PASTE SHEET'!I2279="","",'S.D.PASTE SHEET'!I2279)</f>
        <v/>
      </c>
      <c s="73" t="str">
        <f>IF('S.D.PASTE SHEET'!J2279="","",'S.D.PASTE SHEET'!J2279)</f>
        <v/>
      </c>
      <c s="72" t="str">
        <f>IF('S.D.PASTE SHEET'!K2279="","",'S.D.PASTE SHEET'!K2279)</f>
        <v/>
      </c>
      <c s="72" t="str">
        <f>IF('S.D.PASTE SHEET'!L2279="","",'S.D.PASTE SHEET'!L2279)</f>
        <v/>
      </c>
      <c s="72" t="str">
        <f>IF('S.D.PASTE SHEET'!M2279="","",'S.D.PASTE SHEET'!M2279)</f>
        <v/>
      </c>
      <c s="72" t="str">
        <f>IF('S.D.PASTE SHEET'!N2279="","",'S.D.PASTE SHEET'!N2279)</f>
        <v/>
      </c>
      <c s="72" t="str">
        <f>IF('S.D.PASTE SHEET'!O2279="","",'S.D.PASTE SHEET'!O2279)</f>
        <v/>
      </c>
      <c s="72" t="str">
        <f>IF('S.D.PASTE SHEET'!P2279="","",'S.D.PASTE SHEET'!P2279)</f>
        <v/>
      </c>
      <c s="72" t="str">
        <f>IF('S.D.PASTE SHEET'!Q2279="","",'S.D.PASTE SHEET'!Q2279)</f>
        <v/>
      </c>
      <c s="72" t="str">
        <f>IF('S.D.PASTE SHEET'!R2279="","",'S.D.PASTE SHEET'!R2279)</f>
        <v/>
      </c>
      <c s="72" t="str">
        <f>IF('S.D.PASTE SHEET'!S2279="","",'S.D.PASTE SHEET'!S2279)</f>
        <v/>
      </c>
      <c s="72" t="str">
        <f>IF('S.D.PASTE SHEET'!T2279="","",'S.D.PASTE SHEET'!T2279)</f>
        <v/>
      </c>
      <c s="72" t="str">
        <f>IF('S.D.PASTE SHEET'!U2279="","",'S.D.PASTE SHEET'!U2279)</f>
        <v/>
      </c>
      <c s="72" t="str">
        <f>IF('S.D.PASTE SHEET'!V2279="","",'S.D.PASTE SHEET'!V2279)</f>
        <v/>
      </c>
      <c s="72" t="str">
        <f>IF('S.D.PASTE SHEET'!W2279="","",'S.D.PASTE SHEET'!W2279)</f>
        <v/>
      </c>
      <c s="72" t="str">
        <f>IF('S.D.PASTE SHEET'!X2279="","",'S.D.PASTE SHEET'!X2279)</f>
        <v/>
      </c>
      <c s="72" t="str">
        <f>IF('S.D.PASTE SHEET'!Y2279="","",'S.D.PASTE SHEET'!Y2279)</f>
        <v/>
      </c>
      <c s="72" t="str">
        <f>IF('S.D.PASTE SHEET'!Z2279="","",'S.D.PASTE SHEET'!Z2279)</f>
        <v/>
      </c>
      <c s="72" t="str">
        <f>IF('S.D.PASTE SHEET'!AA2279="","",'S.D.PASTE SHEET'!AA2279)</f>
        <v/>
      </c>
      <c s="72" t="str">
        <f>IF('S.D.PASTE SHEET'!AB2279="","",'S.D.PASTE SHEET'!AB2279)</f>
        <v/>
      </c>
      <c s="72" t="str">
        <f>IF('S.D.PASTE SHEET'!AC2279="","",'S.D.PASTE SHEET'!AC2279)</f>
        <v/>
      </c>
      <c s="72" t="str">
        <f>IF('S.D.PASTE SHEET'!AD2279="","",'S.D.PASTE SHEET'!AD2279)</f>
        <v/>
      </c>
      <c s="74"/>
      <c s="70" t="str">
        <f>IF(AK2279="","",IF(AK2279&gt;0,COUNT($AG$2:AG2279),""))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IF(BC2279="","",IF(BC2279&gt;0,COUNT($AY$2:AY2279),""))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0" spans="1:157" ht="15">
      <c r="A2280" s="72" t="str">
        <f>IF('S.D.PASTE SHEET'!A2280="","",'S.D.PASTE SHEET'!A2280)</f>
        <v/>
      </c>
      <c s="72" t="str">
        <f>IF('S.D.PASTE SHEET'!B2280="","",'S.D.PASTE SHEET'!B2280)</f>
        <v/>
      </c>
      <c s="72" t="str">
        <f>IF('S.D.PASTE SHEET'!C2280="","",'S.D.PASTE SHEET'!C2280)</f>
        <v/>
      </c>
      <c s="73" t="str">
        <f>IF('S.D.PASTE SHEET'!D2280="","",'S.D.PASTE SHEET'!D2280)</f>
        <v/>
      </c>
      <c s="72" t="str">
        <f>IF('S.D.PASTE SHEET'!E2280="","",UPPER('S.D.PASTE SHEET'!E2280))</f>
        <v/>
      </c>
      <c s="72" t="str">
        <f>IF('S.D.PASTE SHEET'!F2280="","",'S.D.PASTE SHEET'!F2280)</f>
        <v/>
      </c>
      <c s="72" t="str">
        <f>IF('S.D.PASTE SHEET'!G2280="","",UPPER('S.D.PASTE SHEET'!G2280))</f>
        <v/>
      </c>
      <c s="72" t="str">
        <f>IF('S.D.PASTE SHEET'!H2280="","",UPPER('S.D.PASTE SHEET'!H2280))</f>
        <v/>
      </c>
      <c s="72" t="str">
        <f>IF('S.D.PASTE SHEET'!I2280="","",'S.D.PASTE SHEET'!I2280)</f>
        <v/>
      </c>
      <c s="73" t="str">
        <f>IF('S.D.PASTE SHEET'!J2280="","",'S.D.PASTE SHEET'!J2280)</f>
        <v/>
      </c>
      <c s="72" t="str">
        <f>IF('S.D.PASTE SHEET'!K2280="","",'S.D.PASTE SHEET'!K2280)</f>
        <v/>
      </c>
      <c s="72" t="str">
        <f>IF('S.D.PASTE SHEET'!L2280="","",'S.D.PASTE SHEET'!L2280)</f>
        <v/>
      </c>
      <c s="72" t="str">
        <f>IF('S.D.PASTE SHEET'!M2280="","",'S.D.PASTE SHEET'!M2280)</f>
        <v/>
      </c>
      <c s="72" t="str">
        <f>IF('S.D.PASTE SHEET'!N2280="","",'S.D.PASTE SHEET'!N2280)</f>
        <v/>
      </c>
      <c s="72" t="str">
        <f>IF('S.D.PASTE SHEET'!O2280="","",'S.D.PASTE SHEET'!O2280)</f>
        <v/>
      </c>
      <c s="72" t="str">
        <f>IF('S.D.PASTE SHEET'!P2280="","",'S.D.PASTE SHEET'!P2280)</f>
        <v/>
      </c>
      <c s="72" t="str">
        <f>IF('S.D.PASTE SHEET'!Q2280="","",'S.D.PASTE SHEET'!Q2280)</f>
        <v/>
      </c>
      <c s="72" t="str">
        <f>IF('S.D.PASTE SHEET'!R2280="","",'S.D.PASTE SHEET'!R2280)</f>
        <v/>
      </c>
      <c s="72" t="str">
        <f>IF('S.D.PASTE SHEET'!S2280="","",'S.D.PASTE SHEET'!S2280)</f>
        <v/>
      </c>
      <c s="72" t="str">
        <f>IF('S.D.PASTE SHEET'!T2280="","",'S.D.PASTE SHEET'!T2280)</f>
        <v/>
      </c>
      <c s="72" t="str">
        <f>IF('S.D.PASTE SHEET'!U2280="","",'S.D.PASTE SHEET'!U2280)</f>
        <v/>
      </c>
      <c s="72" t="str">
        <f>IF('S.D.PASTE SHEET'!V2280="","",'S.D.PASTE SHEET'!V2280)</f>
        <v/>
      </c>
      <c s="72" t="str">
        <f>IF('S.D.PASTE SHEET'!W2280="","",'S.D.PASTE SHEET'!W2280)</f>
        <v/>
      </c>
      <c s="72" t="str">
        <f>IF('S.D.PASTE SHEET'!X2280="","",'S.D.PASTE SHEET'!X2280)</f>
        <v/>
      </c>
      <c s="72" t="str">
        <f>IF('S.D.PASTE SHEET'!Y2280="","",'S.D.PASTE SHEET'!Y2280)</f>
        <v/>
      </c>
      <c s="72" t="str">
        <f>IF('S.D.PASTE SHEET'!Z2280="","",'S.D.PASTE SHEET'!Z2280)</f>
        <v/>
      </c>
      <c s="72" t="str">
        <f>IF('S.D.PASTE SHEET'!AA2280="","",'S.D.PASTE SHEET'!AA2280)</f>
        <v/>
      </c>
      <c s="72" t="str">
        <f>IF('S.D.PASTE SHEET'!AB2280="","",'S.D.PASTE SHEET'!AB2280)</f>
        <v/>
      </c>
      <c s="72" t="str">
        <f>IF('S.D.PASTE SHEET'!AC2280="","",'S.D.PASTE SHEET'!AC2280)</f>
        <v/>
      </c>
      <c s="72" t="str">
        <f>IF('S.D.PASTE SHEET'!AD2280="","",'S.D.PASTE SHEET'!AD2280)</f>
        <v/>
      </c>
      <c s="74"/>
      <c s="70" t="str">
        <f>IF(AK2280="","",IF(AK2280&gt;0,COUNT($AG$2:AG2280),""))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IF(BC2280="","",IF(BC2280&gt;0,COUNT($AY$2:AY2280),""))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1" spans="1:157" ht="15">
      <c r="A2281" s="72" t="str">
        <f>IF('S.D.PASTE SHEET'!A2281="","",'S.D.PASTE SHEET'!A2281)</f>
        <v/>
      </c>
      <c s="72" t="str">
        <f>IF('S.D.PASTE SHEET'!B2281="","",'S.D.PASTE SHEET'!B2281)</f>
        <v/>
      </c>
      <c s="72" t="str">
        <f>IF('S.D.PASTE SHEET'!C2281="","",'S.D.PASTE SHEET'!C2281)</f>
        <v/>
      </c>
      <c s="73" t="str">
        <f>IF('S.D.PASTE SHEET'!D2281="","",'S.D.PASTE SHEET'!D2281)</f>
        <v/>
      </c>
      <c s="72" t="str">
        <f>IF('S.D.PASTE SHEET'!E2281="","",UPPER('S.D.PASTE SHEET'!E2281))</f>
        <v/>
      </c>
      <c s="72" t="str">
        <f>IF('S.D.PASTE SHEET'!F2281="","",'S.D.PASTE SHEET'!F2281)</f>
        <v/>
      </c>
      <c s="72" t="str">
        <f>IF('S.D.PASTE SHEET'!G2281="","",UPPER('S.D.PASTE SHEET'!G2281))</f>
        <v/>
      </c>
      <c s="72" t="str">
        <f>IF('S.D.PASTE SHEET'!H2281="","",UPPER('S.D.PASTE SHEET'!H2281))</f>
        <v/>
      </c>
      <c s="72" t="str">
        <f>IF('S.D.PASTE SHEET'!I2281="","",'S.D.PASTE SHEET'!I2281)</f>
        <v/>
      </c>
      <c s="73" t="str">
        <f>IF('S.D.PASTE SHEET'!J2281="","",'S.D.PASTE SHEET'!J2281)</f>
        <v/>
      </c>
      <c s="72" t="str">
        <f>IF('S.D.PASTE SHEET'!K2281="","",'S.D.PASTE SHEET'!K2281)</f>
        <v/>
      </c>
      <c s="72" t="str">
        <f>IF('S.D.PASTE SHEET'!L2281="","",'S.D.PASTE SHEET'!L2281)</f>
        <v/>
      </c>
      <c s="72" t="str">
        <f>IF('S.D.PASTE SHEET'!M2281="","",'S.D.PASTE SHEET'!M2281)</f>
        <v/>
      </c>
      <c s="72" t="str">
        <f>IF('S.D.PASTE SHEET'!N2281="","",'S.D.PASTE SHEET'!N2281)</f>
        <v/>
      </c>
      <c s="72" t="str">
        <f>IF('S.D.PASTE SHEET'!O2281="","",'S.D.PASTE SHEET'!O2281)</f>
        <v/>
      </c>
      <c s="72" t="str">
        <f>IF('S.D.PASTE SHEET'!P2281="","",'S.D.PASTE SHEET'!P2281)</f>
        <v/>
      </c>
      <c s="72" t="str">
        <f>IF('S.D.PASTE SHEET'!Q2281="","",'S.D.PASTE SHEET'!Q2281)</f>
        <v/>
      </c>
      <c s="72" t="str">
        <f>IF('S.D.PASTE SHEET'!R2281="","",'S.D.PASTE SHEET'!R2281)</f>
        <v/>
      </c>
      <c s="72" t="str">
        <f>IF('S.D.PASTE SHEET'!S2281="","",'S.D.PASTE SHEET'!S2281)</f>
        <v/>
      </c>
      <c s="72" t="str">
        <f>IF('S.D.PASTE SHEET'!T2281="","",'S.D.PASTE SHEET'!T2281)</f>
        <v/>
      </c>
      <c s="72" t="str">
        <f>IF('S.D.PASTE SHEET'!U2281="","",'S.D.PASTE SHEET'!U2281)</f>
        <v/>
      </c>
      <c s="72" t="str">
        <f>IF('S.D.PASTE SHEET'!V2281="","",'S.D.PASTE SHEET'!V2281)</f>
        <v/>
      </c>
      <c s="72" t="str">
        <f>IF('S.D.PASTE SHEET'!W2281="","",'S.D.PASTE SHEET'!W2281)</f>
        <v/>
      </c>
      <c s="72" t="str">
        <f>IF('S.D.PASTE SHEET'!X2281="","",'S.D.PASTE SHEET'!X2281)</f>
        <v/>
      </c>
      <c s="72" t="str">
        <f>IF('S.D.PASTE SHEET'!Y2281="","",'S.D.PASTE SHEET'!Y2281)</f>
        <v/>
      </c>
      <c s="72" t="str">
        <f>IF('S.D.PASTE SHEET'!Z2281="","",'S.D.PASTE SHEET'!Z2281)</f>
        <v/>
      </c>
      <c s="72" t="str">
        <f>IF('S.D.PASTE SHEET'!AA2281="","",'S.D.PASTE SHEET'!AA2281)</f>
        <v/>
      </c>
      <c s="72" t="str">
        <f>IF('S.D.PASTE SHEET'!AB2281="","",'S.D.PASTE SHEET'!AB2281)</f>
        <v/>
      </c>
      <c s="72" t="str">
        <f>IF('S.D.PASTE SHEET'!AC2281="","",'S.D.PASTE SHEET'!AC2281)</f>
        <v/>
      </c>
      <c s="72" t="str">
        <f>IF('S.D.PASTE SHEET'!AD2281="","",'S.D.PASTE SHEET'!AD2281)</f>
        <v/>
      </c>
      <c s="74"/>
      <c s="70" t="str">
        <f>IF(AK2281="","",IF(AK2281&gt;0,COUNT($AG$2:AG2281),""))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IF(BC2281="","",IF(BC2281&gt;0,COUNT($AY$2:AY2281),""))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2" spans="1:157" ht="15">
      <c r="A2282" s="72" t="str">
        <f>IF('S.D.PASTE SHEET'!A2282="","",'S.D.PASTE SHEET'!A2282)</f>
        <v/>
      </c>
      <c s="72" t="str">
        <f>IF('S.D.PASTE SHEET'!B2282="","",'S.D.PASTE SHEET'!B2282)</f>
        <v/>
      </c>
      <c s="72" t="str">
        <f>IF('S.D.PASTE SHEET'!C2282="","",'S.D.PASTE SHEET'!C2282)</f>
        <v/>
      </c>
      <c s="73" t="str">
        <f>IF('S.D.PASTE SHEET'!D2282="","",'S.D.PASTE SHEET'!D2282)</f>
        <v/>
      </c>
      <c s="72" t="str">
        <f>IF('S.D.PASTE SHEET'!E2282="","",UPPER('S.D.PASTE SHEET'!E2282))</f>
        <v/>
      </c>
      <c s="72" t="str">
        <f>IF('S.D.PASTE SHEET'!F2282="","",'S.D.PASTE SHEET'!F2282)</f>
        <v/>
      </c>
      <c s="72" t="str">
        <f>IF('S.D.PASTE SHEET'!G2282="","",UPPER('S.D.PASTE SHEET'!G2282))</f>
        <v/>
      </c>
      <c s="72" t="str">
        <f>IF('S.D.PASTE SHEET'!H2282="","",UPPER('S.D.PASTE SHEET'!H2282))</f>
        <v/>
      </c>
      <c s="72" t="str">
        <f>IF('S.D.PASTE SHEET'!I2282="","",'S.D.PASTE SHEET'!I2282)</f>
        <v/>
      </c>
      <c s="73" t="str">
        <f>IF('S.D.PASTE SHEET'!J2282="","",'S.D.PASTE SHEET'!J2282)</f>
        <v/>
      </c>
      <c s="72" t="str">
        <f>IF('S.D.PASTE SHEET'!K2282="","",'S.D.PASTE SHEET'!K2282)</f>
        <v/>
      </c>
      <c s="72" t="str">
        <f>IF('S.D.PASTE SHEET'!L2282="","",'S.D.PASTE SHEET'!L2282)</f>
        <v/>
      </c>
      <c s="72" t="str">
        <f>IF('S.D.PASTE SHEET'!M2282="","",'S.D.PASTE SHEET'!M2282)</f>
        <v/>
      </c>
      <c s="72" t="str">
        <f>IF('S.D.PASTE SHEET'!N2282="","",'S.D.PASTE SHEET'!N2282)</f>
        <v/>
      </c>
      <c s="72" t="str">
        <f>IF('S.D.PASTE SHEET'!O2282="","",'S.D.PASTE SHEET'!O2282)</f>
        <v/>
      </c>
      <c s="72" t="str">
        <f>IF('S.D.PASTE SHEET'!P2282="","",'S.D.PASTE SHEET'!P2282)</f>
        <v/>
      </c>
      <c s="72" t="str">
        <f>IF('S.D.PASTE SHEET'!Q2282="","",'S.D.PASTE SHEET'!Q2282)</f>
        <v/>
      </c>
      <c s="72" t="str">
        <f>IF('S.D.PASTE SHEET'!R2282="","",'S.D.PASTE SHEET'!R2282)</f>
        <v/>
      </c>
      <c s="72" t="str">
        <f>IF('S.D.PASTE SHEET'!S2282="","",'S.D.PASTE SHEET'!S2282)</f>
        <v/>
      </c>
      <c s="72" t="str">
        <f>IF('S.D.PASTE SHEET'!T2282="","",'S.D.PASTE SHEET'!T2282)</f>
        <v/>
      </c>
      <c s="72" t="str">
        <f>IF('S.D.PASTE SHEET'!U2282="","",'S.D.PASTE SHEET'!U2282)</f>
        <v/>
      </c>
      <c s="72" t="str">
        <f>IF('S.D.PASTE SHEET'!V2282="","",'S.D.PASTE SHEET'!V2282)</f>
        <v/>
      </c>
      <c s="72" t="str">
        <f>IF('S.D.PASTE SHEET'!W2282="","",'S.D.PASTE SHEET'!W2282)</f>
        <v/>
      </c>
      <c s="72" t="str">
        <f>IF('S.D.PASTE SHEET'!X2282="","",'S.D.PASTE SHEET'!X2282)</f>
        <v/>
      </c>
      <c s="72" t="str">
        <f>IF('S.D.PASTE SHEET'!Y2282="","",'S.D.PASTE SHEET'!Y2282)</f>
        <v/>
      </c>
      <c s="72" t="str">
        <f>IF('S.D.PASTE SHEET'!Z2282="","",'S.D.PASTE SHEET'!Z2282)</f>
        <v/>
      </c>
      <c s="72" t="str">
        <f>IF('S.D.PASTE SHEET'!AA2282="","",'S.D.PASTE SHEET'!AA2282)</f>
        <v/>
      </c>
      <c s="72" t="str">
        <f>IF('S.D.PASTE SHEET'!AB2282="","",'S.D.PASTE SHEET'!AB2282)</f>
        <v/>
      </c>
      <c s="72" t="str">
        <f>IF('S.D.PASTE SHEET'!AC2282="","",'S.D.PASTE SHEET'!AC2282)</f>
        <v/>
      </c>
      <c s="72" t="str">
        <f>IF('S.D.PASTE SHEET'!AD2282="","",'S.D.PASTE SHEET'!AD2282)</f>
        <v/>
      </c>
      <c s="74"/>
      <c s="70" t="str">
        <f>IF(AK2282="","",IF(AK2282&gt;0,COUNT($AG$2:AG2282),""))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IF(BC2282="","",IF(BC2282&gt;0,COUNT($AY$2:AY2282),""))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3" spans="1:157" ht="15">
      <c r="A2283" s="72" t="str">
        <f>IF('S.D.PASTE SHEET'!A2283="","",'S.D.PASTE SHEET'!A2283)</f>
        <v/>
      </c>
      <c s="72" t="str">
        <f>IF('S.D.PASTE SHEET'!B2283="","",'S.D.PASTE SHEET'!B2283)</f>
        <v/>
      </c>
      <c s="72" t="str">
        <f>IF('S.D.PASTE SHEET'!C2283="","",'S.D.PASTE SHEET'!C2283)</f>
        <v/>
      </c>
      <c s="73" t="str">
        <f>IF('S.D.PASTE SHEET'!D2283="","",'S.D.PASTE SHEET'!D2283)</f>
        <v/>
      </c>
      <c s="72" t="str">
        <f>IF('S.D.PASTE SHEET'!E2283="","",UPPER('S.D.PASTE SHEET'!E2283))</f>
        <v/>
      </c>
      <c s="72" t="str">
        <f>IF('S.D.PASTE SHEET'!F2283="","",'S.D.PASTE SHEET'!F2283)</f>
        <v/>
      </c>
      <c s="72" t="str">
        <f>IF('S.D.PASTE SHEET'!G2283="","",UPPER('S.D.PASTE SHEET'!G2283))</f>
        <v/>
      </c>
      <c s="72" t="str">
        <f>IF('S.D.PASTE SHEET'!H2283="","",UPPER('S.D.PASTE SHEET'!H2283))</f>
        <v/>
      </c>
      <c s="72" t="str">
        <f>IF('S.D.PASTE SHEET'!I2283="","",'S.D.PASTE SHEET'!I2283)</f>
        <v/>
      </c>
      <c s="73" t="str">
        <f>IF('S.D.PASTE SHEET'!J2283="","",'S.D.PASTE SHEET'!J2283)</f>
        <v/>
      </c>
      <c s="72" t="str">
        <f>IF('S.D.PASTE SHEET'!K2283="","",'S.D.PASTE SHEET'!K2283)</f>
        <v/>
      </c>
      <c s="72" t="str">
        <f>IF('S.D.PASTE SHEET'!L2283="","",'S.D.PASTE SHEET'!L2283)</f>
        <v/>
      </c>
      <c s="72" t="str">
        <f>IF('S.D.PASTE SHEET'!M2283="","",'S.D.PASTE SHEET'!M2283)</f>
        <v/>
      </c>
      <c s="72" t="str">
        <f>IF('S.D.PASTE SHEET'!N2283="","",'S.D.PASTE SHEET'!N2283)</f>
        <v/>
      </c>
      <c s="72" t="str">
        <f>IF('S.D.PASTE SHEET'!O2283="","",'S.D.PASTE SHEET'!O2283)</f>
        <v/>
      </c>
      <c s="72" t="str">
        <f>IF('S.D.PASTE SHEET'!P2283="","",'S.D.PASTE SHEET'!P2283)</f>
        <v/>
      </c>
      <c s="72" t="str">
        <f>IF('S.D.PASTE SHEET'!Q2283="","",'S.D.PASTE SHEET'!Q2283)</f>
        <v/>
      </c>
      <c s="72" t="str">
        <f>IF('S.D.PASTE SHEET'!R2283="","",'S.D.PASTE SHEET'!R2283)</f>
        <v/>
      </c>
      <c s="72" t="str">
        <f>IF('S.D.PASTE SHEET'!S2283="","",'S.D.PASTE SHEET'!S2283)</f>
        <v/>
      </c>
      <c s="72" t="str">
        <f>IF('S.D.PASTE SHEET'!T2283="","",'S.D.PASTE SHEET'!T2283)</f>
        <v/>
      </c>
      <c s="72" t="str">
        <f>IF('S.D.PASTE SHEET'!U2283="","",'S.D.PASTE SHEET'!U2283)</f>
        <v/>
      </c>
      <c s="72" t="str">
        <f>IF('S.D.PASTE SHEET'!V2283="","",'S.D.PASTE SHEET'!V2283)</f>
        <v/>
      </c>
      <c s="72" t="str">
        <f>IF('S.D.PASTE SHEET'!W2283="","",'S.D.PASTE SHEET'!W2283)</f>
        <v/>
      </c>
      <c s="72" t="str">
        <f>IF('S.D.PASTE SHEET'!X2283="","",'S.D.PASTE SHEET'!X2283)</f>
        <v/>
      </c>
      <c s="72" t="str">
        <f>IF('S.D.PASTE SHEET'!Y2283="","",'S.D.PASTE SHEET'!Y2283)</f>
        <v/>
      </c>
      <c s="72" t="str">
        <f>IF('S.D.PASTE SHEET'!Z2283="","",'S.D.PASTE SHEET'!Z2283)</f>
        <v/>
      </c>
      <c s="72" t="str">
        <f>IF('S.D.PASTE SHEET'!AA2283="","",'S.D.PASTE SHEET'!AA2283)</f>
        <v/>
      </c>
      <c s="72" t="str">
        <f>IF('S.D.PASTE SHEET'!AB2283="","",'S.D.PASTE SHEET'!AB2283)</f>
        <v/>
      </c>
      <c s="72" t="str">
        <f>IF('S.D.PASTE SHEET'!AC2283="","",'S.D.PASTE SHEET'!AC2283)</f>
        <v/>
      </c>
      <c s="72" t="str">
        <f>IF('S.D.PASTE SHEET'!AD2283="","",'S.D.PASTE SHEET'!AD2283)</f>
        <v/>
      </c>
      <c s="74"/>
      <c s="70" t="str">
        <f>IF(AK2283="","",IF(AK2283&gt;0,COUNT($AG$2:AG2283),""))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IF(BC2283="","",IF(BC2283&gt;0,COUNT($AY$2:AY2283),""))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4" spans="1:157" ht="15">
      <c r="A2284" s="72" t="str">
        <f>IF('S.D.PASTE SHEET'!A2284="","",'S.D.PASTE SHEET'!A2284)</f>
        <v/>
      </c>
      <c s="72" t="str">
        <f>IF('S.D.PASTE SHEET'!B2284="","",'S.D.PASTE SHEET'!B2284)</f>
        <v/>
      </c>
      <c s="72" t="str">
        <f>IF('S.D.PASTE SHEET'!C2284="","",'S.D.PASTE SHEET'!C2284)</f>
        <v/>
      </c>
      <c s="73" t="str">
        <f>IF('S.D.PASTE SHEET'!D2284="","",'S.D.PASTE SHEET'!D2284)</f>
        <v/>
      </c>
      <c s="72" t="str">
        <f>IF('S.D.PASTE SHEET'!E2284="","",UPPER('S.D.PASTE SHEET'!E2284))</f>
        <v/>
      </c>
      <c s="72" t="str">
        <f>IF('S.D.PASTE SHEET'!F2284="","",'S.D.PASTE SHEET'!F2284)</f>
        <v/>
      </c>
      <c s="72" t="str">
        <f>IF('S.D.PASTE SHEET'!G2284="","",UPPER('S.D.PASTE SHEET'!G2284))</f>
        <v/>
      </c>
      <c s="72" t="str">
        <f>IF('S.D.PASTE SHEET'!H2284="","",UPPER('S.D.PASTE SHEET'!H2284))</f>
        <v/>
      </c>
      <c s="72" t="str">
        <f>IF('S.D.PASTE SHEET'!I2284="","",'S.D.PASTE SHEET'!I2284)</f>
        <v/>
      </c>
      <c s="73" t="str">
        <f>IF('S.D.PASTE SHEET'!J2284="","",'S.D.PASTE SHEET'!J2284)</f>
        <v/>
      </c>
      <c s="72" t="str">
        <f>IF('S.D.PASTE SHEET'!K2284="","",'S.D.PASTE SHEET'!K2284)</f>
        <v/>
      </c>
      <c s="72" t="str">
        <f>IF('S.D.PASTE SHEET'!L2284="","",'S.D.PASTE SHEET'!L2284)</f>
        <v/>
      </c>
      <c s="72" t="str">
        <f>IF('S.D.PASTE SHEET'!M2284="","",'S.D.PASTE SHEET'!M2284)</f>
        <v/>
      </c>
      <c s="72" t="str">
        <f>IF('S.D.PASTE SHEET'!N2284="","",'S.D.PASTE SHEET'!N2284)</f>
        <v/>
      </c>
      <c s="72" t="str">
        <f>IF('S.D.PASTE SHEET'!O2284="","",'S.D.PASTE SHEET'!O2284)</f>
        <v/>
      </c>
      <c s="72" t="str">
        <f>IF('S.D.PASTE SHEET'!P2284="","",'S.D.PASTE SHEET'!P2284)</f>
        <v/>
      </c>
      <c s="72" t="str">
        <f>IF('S.D.PASTE SHEET'!Q2284="","",'S.D.PASTE SHEET'!Q2284)</f>
        <v/>
      </c>
      <c s="72" t="str">
        <f>IF('S.D.PASTE SHEET'!R2284="","",'S.D.PASTE SHEET'!R2284)</f>
        <v/>
      </c>
      <c s="72" t="str">
        <f>IF('S.D.PASTE SHEET'!S2284="","",'S.D.PASTE SHEET'!S2284)</f>
        <v/>
      </c>
      <c s="72" t="str">
        <f>IF('S.D.PASTE SHEET'!T2284="","",'S.D.PASTE SHEET'!T2284)</f>
        <v/>
      </c>
      <c s="72" t="str">
        <f>IF('S.D.PASTE SHEET'!U2284="","",'S.D.PASTE SHEET'!U2284)</f>
        <v/>
      </c>
      <c s="72" t="str">
        <f>IF('S.D.PASTE SHEET'!V2284="","",'S.D.PASTE SHEET'!V2284)</f>
        <v/>
      </c>
      <c s="72" t="str">
        <f>IF('S.D.PASTE SHEET'!W2284="","",'S.D.PASTE SHEET'!W2284)</f>
        <v/>
      </c>
      <c s="72" t="str">
        <f>IF('S.D.PASTE SHEET'!X2284="","",'S.D.PASTE SHEET'!X2284)</f>
        <v/>
      </c>
      <c s="72" t="str">
        <f>IF('S.D.PASTE SHEET'!Y2284="","",'S.D.PASTE SHEET'!Y2284)</f>
        <v/>
      </c>
      <c s="72" t="str">
        <f>IF('S.D.PASTE SHEET'!Z2284="","",'S.D.PASTE SHEET'!Z2284)</f>
        <v/>
      </c>
      <c s="72" t="str">
        <f>IF('S.D.PASTE SHEET'!AA2284="","",'S.D.PASTE SHEET'!AA2284)</f>
        <v/>
      </c>
      <c s="72" t="str">
        <f>IF('S.D.PASTE SHEET'!AB2284="","",'S.D.PASTE SHEET'!AB2284)</f>
        <v/>
      </c>
      <c s="72" t="str">
        <f>IF('S.D.PASTE SHEET'!AC2284="","",'S.D.PASTE SHEET'!AC2284)</f>
        <v/>
      </c>
      <c s="72" t="str">
        <f>IF('S.D.PASTE SHEET'!AD2284="","",'S.D.PASTE SHEET'!AD2284)</f>
        <v/>
      </c>
      <c s="74"/>
      <c s="70" t="str">
        <f>IF(AK2284="","",IF(AK2284&gt;0,COUNT($AG$2:AG2284),""))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IF(BC2284="","",IF(BC2284&gt;0,COUNT($AY$2:AY2284),""))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5" spans="1:157" ht="15">
      <c r="A2285" s="72" t="str">
        <f>IF('S.D.PASTE SHEET'!A2285="","",'S.D.PASTE SHEET'!A2285)</f>
        <v/>
      </c>
      <c s="72" t="str">
        <f>IF('S.D.PASTE SHEET'!B2285="","",'S.D.PASTE SHEET'!B2285)</f>
        <v/>
      </c>
      <c s="72" t="str">
        <f>IF('S.D.PASTE SHEET'!C2285="","",'S.D.PASTE SHEET'!C2285)</f>
        <v/>
      </c>
      <c s="73" t="str">
        <f>IF('S.D.PASTE SHEET'!D2285="","",'S.D.PASTE SHEET'!D2285)</f>
        <v/>
      </c>
      <c s="72" t="str">
        <f>IF('S.D.PASTE SHEET'!E2285="","",UPPER('S.D.PASTE SHEET'!E2285))</f>
        <v/>
      </c>
      <c s="72" t="str">
        <f>IF('S.D.PASTE SHEET'!F2285="","",'S.D.PASTE SHEET'!F2285)</f>
        <v/>
      </c>
      <c s="72" t="str">
        <f>IF('S.D.PASTE SHEET'!G2285="","",UPPER('S.D.PASTE SHEET'!G2285))</f>
        <v/>
      </c>
      <c s="72" t="str">
        <f>IF('S.D.PASTE SHEET'!H2285="","",UPPER('S.D.PASTE SHEET'!H2285))</f>
        <v/>
      </c>
      <c s="72" t="str">
        <f>IF('S.D.PASTE SHEET'!I2285="","",'S.D.PASTE SHEET'!I2285)</f>
        <v/>
      </c>
      <c s="73" t="str">
        <f>IF('S.D.PASTE SHEET'!J2285="","",'S.D.PASTE SHEET'!J2285)</f>
        <v/>
      </c>
      <c s="72" t="str">
        <f>IF('S.D.PASTE SHEET'!K2285="","",'S.D.PASTE SHEET'!K2285)</f>
        <v/>
      </c>
      <c s="72" t="str">
        <f>IF('S.D.PASTE SHEET'!L2285="","",'S.D.PASTE SHEET'!L2285)</f>
        <v/>
      </c>
      <c s="72" t="str">
        <f>IF('S.D.PASTE SHEET'!M2285="","",'S.D.PASTE SHEET'!M2285)</f>
        <v/>
      </c>
      <c s="72" t="str">
        <f>IF('S.D.PASTE SHEET'!N2285="","",'S.D.PASTE SHEET'!N2285)</f>
        <v/>
      </c>
      <c s="72" t="str">
        <f>IF('S.D.PASTE SHEET'!O2285="","",'S.D.PASTE SHEET'!O2285)</f>
        <v/>
      </c>
      <c s="72" t="str">
        <f>IF('S.D.PASTE SHEET'!P2285="","",'S.D.PASTE SHEET'!P2285)</f>
        <v/>
      </c>
      <c s="72" t="str">
        <f>IF('S.D.PASTE SHEET'!Q2285="","",'S.D.PASTE SHEET'!Q2285)</f>
        <v/>
      </c>
      <c s="72" t="str">
        <f>IF('S.D.PASTE SHEET'!R2285="","",'S.D.PASTE SHEET'!R2285)</f>
        <v/>
      </c>
      <c s="72" t="str">
        <f>IF('S.D.PASTE SHEET'!S2285="","",'S.D.PASTE SHEET'!S2285)</f>
        <v/>
      </c>
      <c s="72" t="str">
        <f>IF('S.D.PASTE SHEET'!T2285="","",'S.D.PASTE SHEET'!T2285)</f>
        <v/>
      </c>
      <c s="72" t="str">
        <f>IF('S.D.PASTE SHEET'!U2285="","",'S.D.PASTE SHEET'!U2285)</f>
        <v/>
      </c>
      <c s="72" t="str">
        <f>IF('S.D.PASTE SHEET'!V2285="","",'S.D.PASTE SHEET'!V2285)</f>
        <v/>
      </c>
      <c s="72" t="str">
        <f>IF('S.D.PASTE SHEET'!W2285="","",'S.D.PASTE SHEET'!W2285)</f>
        <v/>
      </c>
      <c s="72" t="str">
        <f>IF('S.D.PASTE SHEET'!X2285="","",'S.D.PASTE SHEET'!X2285)</f>
        <v/>
      </c>
      <c s="72" t="str">
        <f>IF('S.D.PASTE SHEET'!Y2285="","",'S.D.PASTE SHEET'!Y2285)</f>
        <v/>
      </c>
      <c s="72" t="str">
        <f>IF('S.D.PASTE SHEET'!Z2285="","",'S.D.PASTE SHEET'!Z2285)</f>
        <v/>
      </c>
      <c s="72" t="str">
        <f>IF('S.D.PASTE SHEET'!AA2285="","",'S.D.PASTE SHEET'!AA2285)</f>
        <v/>
      </c>
      <c s="72" t="str">
        <f>IF('S.D.PASTE SHEET'!AB2285="","",'S.D.PASTE SHEET'!AB2285)</f>
        <v/>
      </c>
      <c s="72" t="str">
        <f>IF('S.D.PASTE SHEET'!AC2285="","",'S.D.PASTE SHEET'!AC2285)</f>
        <v/>
      </c>
      <c s="72" t="str">
        <f>IF('S.D.PASTE SHEET'!AD2285="","",'S.D.PASTE SHEET'!AD2285)</f>
        <v/>
      </c>
      <c s="74"/>
      <c s="70" t="str">
        <f>IF(AK2285="","",IF(AK2285&gt;0,COUNT($AG$2:AG2285),""))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IF(BC2285="","",IF(BC2285&gt;0,COUNT($AY$2:AY2285),""))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6" spans="1:157" ht="15">
      <c r="A2286" s="72" t="str">
        <f>IF('S.D.PASTE SHEET'!A2286="","",'S.D.PASTE SHEET'!A2286)</f>
        <v/>
      </c>
      <c s="72" t="str">
        <f>IF('S.D.PASTE SHEET'!B2286="","",'S.D.PASTE SHEET'!B2286)</f>
        <v/>
      </c>
      <c s="72" t="str">
        <f>IF('S.D.PASTE SHEET'!C2286="","",'S.D.PASTE SHEET'!C2286)</f>
        <v/>
      </c>
      <c s="73" t="str">
        <f>IF('S.D.PASTE SHEET'!D2286="","",'S.D.PASTE SHEET'!D2286)</f>
        <v/>
      </c>
      <c s="72" t="str">
        <f>IF('S.D.PASTE SHEET'!E2286="","",UPPER('S.D.PASTE SHEET'!E2286))</f>
        <v/>
      </c>
      <c s="72" t="str">
        <f>IF('S.D.PASTE SHEET'!F2286="","",'S.D.PASTE SHEET'!F2286)</f>
        <v/>
      </c>
      <c s="72" t="str">
        <f>IF('S.D.PASTE SHEET'!G2286="","",UPPER('S.D.PASTE SHEET'!G2286))</f>
        <v/>
      </c>
      <c s="72" t="str">
        <f>IF('S.D.PASTE SHEET'!H2286="","",UPPER('S.D.PASTE SHEET'!H2286))</f>
        <v/>
      </c>
      <c s="72" t="str">
        <f>IF('S.D.PASTE SHEET'!I2286="","",'S.D.PASTE SHEET'!I2286)</f>
        <v/>
      </c>
      <c s="73" t="str">
        <f>IF('S.D.PASTE SHEET'!J2286="","",'S.D.PASTE SHEET'!J2286)</f>
        <v/>
      </c>
      <c s="72" t="str">
        <f>IF('S.D.PASTE SHEET'!K2286="","",'S.D.PASTE SHEET'!K2286)</f>
        <v/>
      </c>
      <c s="72" t="str">
        <f>IF('S.D.PASTE SHEET'!L2286="","",'S.D.PASTE SHEET'!L2286)</f>
        <v/>
      </c>
      <c s="72" t="str">
        <f>IF('S.D.PASTE SHEET'!M2286="","",'S.D.PASTE SHEET'!M2286)</f>
        <v/>
      </c>
      <c s="72" t="str">
        <f>IF('S.D.PASTE SHEET'!N2286="","",'S.D.PASTE SHEET'!N2286)</f>
        <v/>
      </c>
      <c s="72" t="str">
        <f>IF('S.D.PASTE SHEET'!O2286="","",'S.D.PASTE SHEET'!O2286)</f>
        <v/>
      </c>
      <c s="72" t="str">
        <f>IF('S.D.PASTE SHEET'!P2286="","",'S.D.PASTE SHEET'!P2286)</f>
        <v/>
      </c>
      <c s="72" t="str">
        <f>IF('S.D.PASTE SHEET'!Q2286="","",'S.D.PASTE SHEET'!Q2286)</f>
        <v/>
      </c>
      <c s="72" t="str">
        <f>IF('S.D.PASTE SHEET'!R2286="","",'S.D.PASTE SHEET'!R2286)</f>
        <v/>
      </c>
      <c s="72" t="str">
        <f>IF('S.D.PASTE SHEET'!S2286="","",'S.D.PASTE SHEET'!S2286)</f>
        <v/>
      </c>
      <c s="72" t="str">
        <f>IF('S.D.PASTE SHEET'!T2286="","",'S.D.PASTE SHEET'!T2286)</f>
        <v/>
      </c>
      <c s="72" t="str">
        <f>IF('S.D.PASTE SHEET'!U2286="","",'S.D.PASTE SHEET'!U2286)</f>
        <v/>
      </c>
      <c s="72" t="str">
        <f>IF('S.D.PASTE SHEET'!V2286="","",'S.D.PASTE SHEET'!V2286)</f>
        <v/>
      </c>
      <c s="72" t="str">
        <f>IF('S.D.PASTE SHEET'!W2286="","",'S.D.PASTE SHEET'!W2286)</f>
        <v/>
      </c>
      <c s="72" t="str">
        <f>IF('S.D.PASTE SHEET'!X2286="","",'S.D.PASTE SHEET'!X2286)</f>
        <v/>
      </c>
      <c s="72" t="str">
        <f>IF('S.D.PASTE SHEET'!Y2286="","",'S.D.PASTE SHEET'!Y2286)</f>
        <v/>
      </c>
      <c s="72" t="str">
        <f>IF('S.D.PASTE SHEET'!Z2286="","",'S.D.PASTE SHEET'!Z2286)</f>
        <v/>
      </c>
      <c s="72" t="str">
        <f>IF('S.D.PASTE SHEET'!AA2286="","",'S.D.PASTE SHEET'!AA2286)</f>
        <v/>
      </c>
      <c s="72" t="str">
        <f>IF('S.D.PASTE SHEET'!AB2286="","",'S.D.PASTE SHEET'!AB2286)</f>
        <v/>
      </c>
      <c s="72" t="str">
        <f>IF('S.D.PASTE SHEET'!AC2286="","",'S.D.PASTE SHEET'!AC2286)</f>
        <v/>
      </c>
      <c s="72" t="str">
        <f>IF('S.D.PASTE SHEET'!AD2286="","",'S.D.PASTE SHEET'!AD2286)</f>
        <v/>
      </c>
      <c s="74"/>
      <c s="70" t="str">
        <f>IF(AK2286="","",IF(AK2286&gt;0,COUNT($AG$2:AG2286),""))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IF(BC2286="","",IF(BC2286&gt;0,COUNT($AY$2:AY2286),""))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7" spans="1:157" ht="15">
      <c r="A2287" s="72" t="str">
        <f>IF('S.D.PASTE SHEET'!A2287="","",'S.D.PASTE SHEET'!A2287)</f>
        <v/>
      </c>
      <c s="72" t="str">
        <f>IF('S.D.PASTE SHEET'!B2287="","",'S.D.PASTE SHEET'!B2287)</f>
        <v/>
      </c>
      <c s="72" t="str">
        <f>IF('S.D.PASTE SHEET'!C2287="","",'S.D.PASTE SHEET'!C2287)</f>
        <v/>
      </c>
      <c s="73" t="str">
        <f>IF('S.D.PASTE SHEET'!D2287="","",'S.D.PASTE SHEET'!D2287)</f>
        <v/>
      </c>
      <c s="72" t="str">
        <f>IF('S.D.PASTE SHEET'!E2287="","",UPPER('S.D.PASTE SHEET'!E2287))</f>
        <v/>
      </c>
      <c s="72" t="str">
        <f>IF('S.D.PASTE SHEET'!F2287="","",'S.D.PASTE SHEET'!F2287)</f>
        <v/>
      </c>
      <c s="72" t="str">
        <f>IF('S.D.PASTE SHEET'!G2287="","",UPPER('S.D.PASTE SHEET'!G2287))</f>
        <v/>
      </c>
      <c s="72" t="str">
        <f>IF('S.D.PASTE SHEET'!H2287="","",UPPER('S.D.PASTE SHEET'!H2287))</f>
        <v/>
      </c>
      <c s="72" t="str">
        <f>IF('S.D.PASTE SHEET'!I2287="","",'S.D.PASTE SHEET'!I2287)</f>
        <v/>
      </c>
      <c s="73" t="str">
        <f>IF('S.D.PASTE SHEET'!J2287="","",'S.D.PASTE SHEET'!J2287)</f>
        <v/>
      </c>
      <c s="72" t="str">
        <f>IF('S.D.PASTE SHEET'!K2287="","",'S.D.PASTE SHEET'!K2287)</f>
        <v/>
      </c>
      <c s="72" t="str">
        <f>IF('S.D.PASTE SHEET'!L2287="","",'S.D.PASTE SHEET'!L2287)</f>
        <v/>
      </c>
      <c s="72" t="str">
        <f>IF('S.D.PASTE SHEET'!M2287="","",'S.D.PASTE SHEET'!M2287)</f>
        <v/>
      </c>
      <c s="72" t="str">
        <f>IF('S.D.PASTE SHEET'!N2287="","",'S.D.PASTE SHEET'!N2287)</f>
        <v/>
      </c>
      <c s="72" t="str">
        <f>IF('S.D.PASTE SHEET'!O2287="","",'S.D.PASTE SHEET'!O2287)</f>
        <v/>
      </c>
      <c s="72" t="str">
        <f>IF('S.D.PASTE SHEET'!P2287="","",'S.D.PASTE SHEET'!P2287)</f>
        <v/>
      </c>
      <c s="72" t="str">
        <f>IF('S.D.PASTE SHEET'!Q2287="","",'S.D.PASTE SHEET'!Q2287)</f>
        <v/>
      </c>
      <c s="72" t="str">
        <f>IF('S.D.PASTE SHEET'!R2287="","",'S.D.PASTE SHEET'!R2287)</f>
        <v/>
      </c>
      <c s="72" t="str">
        <f>IF('S.D.PASTE SHEET'!S2287="","",'S.D.PASTE SHEET'!S2287)</f>
        <v/>
      </c>
      <c s="72" t="str">
        <f>IF('S.D.PASTE SHEET'!T2287="","",'S.D.PASTE SHEET'!T2287)</f>
        <v/>
      </c>
      <c s="72" t="str">
        <f>IF('S.D.PASTE SHEET'!U2287="","",'S.D.PASTE SHEET'!U2287)</f>
        <v/>
      </c>
      <c s="72" t="str">
        <f>IF('S.D.PASTE SHEET'!V2287="","",'S.D.PASTE SHEET'!V2287)</f>
        <v/>
      </c>
      <c s="72" t="str">
        <f>IF('S.D.PASTE SHEET'!W2287="","",'S.D.PASTE SHEET'!W2287)</f>
        <v/>
      </c>
      <c s="72" t="str">
        <f>IF('S.D.PASTE SHEET'!X2287="","",'S.D.PASTE SHEET'!X2287)</f>
        <v/>
      </c>
      <c s="72" t="str">
        <f>IF('S.D.PASTE SHEET'!Y2287="","",'S.D.PASTE SHEET'!Y2287)</f>
        <v/>
      </c>
      <c s="72" t="str">
        <f>IF('S.D.PASTE SHEET'!Z2287="","",'S.D.PASTE SHEET'!Z2287)</f>
        <v/>
      </c>
      <c s="72" t="str">
        <f>IF('S.D.PASTE SHEET'!AA2287="","",'S.D.PASTE SHEET'!AA2287)</f>
        <v/>
      </c>
      <c s="72" t="str">
        <f>IF('S.D.PASTE SHEET'!AB2287="","",'S.D.PASTE SHEET'!AB2287)</f>
        <v/>
      </c>
      <c s="72" t="str">
        <f>IF('S.D.PASTE SHEET'!AC2287="","",'S.D.PASTE SHEET'!AC2287)</f>
        <v/>
      </c>
      <c s="72" t="str">
        <f>IF('S.D.PASTE SHEET'!AD2287="","",'S.D.PASTE SHEET'!AD2287)</f>
        <v/>
      </c>
      <c s="74"/>
      <c s="70" t="str">
        <f>IF(AK2287="","",IF(AK2287&gt;0,COUNT($AG$2:AG2287),""))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IF(BC2287="","",IF(BC2287&gt;0,COUNT($AY$2:AY2287),""))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8" spans="1:157" ht="15">
      <c r="A2288" s="72" t="str">
        <f>IF('S.D.PASTE SHEET'!A2288="","",'S.D.PASTE SHEET'!A2288)</f>
        <v/>
      </c>
      <c s="72" t="str">
        <f>IF('S.D.PASTE SHEET'!B2288="","",'S.D.PASTE SHEET'!B2288)</f>
        <v/>
      </c>
      <c s="72" t="str">
        <f>IF('S.D.PASTE SHEET'!C2288="","",'S.D.PASTE SHEET'!C2288)</f>
        <v/>
      </c>
      <c s="73" t="str">
        <f>IF('S.D.PASTE SHEET'!D2288="","",'S.D.PASTE SHEET'!D2288)</f>
        <v/>
      </c>
      <c s="72" t="str">
        <f>IF('S.D.PASTE SHEET'!E2288="","",UPPER('S.D.PASTE SHEET'!E2288))</f>
        <v/>
      </c>
      <c s="72" t="str">
        <f>IF('S.D.PASTE SHEET'!F2288="","",'S.D.PASTE SHEET'!F2288)</f>
        <v/>
      </c>
      <c s="72" t="str">
        <f>IF('S.D.PASTE SHEET'!G2288="","",UPPER('S.D.PASTE SHEET'!G2288))</f>
        <v/>
      </c>
      <c s="72" t="str">
        <f>IF('S.D.PASTE SHEET'!H2288="","",UPPER('S.D.PASTE SHEET'!H2288))</f>
        <v/>
      </c>
      <c s="72" t="str">
        <f>IF('S.D.PASTE SHEET'!I2288="","",'S.D.PASTE SHEET'!I2288)</f>
        <v/>
      </c>
      <c s="73" t="str">
        <f>IF('S.D.PASTE SHEET'!J2288="","",'S.D.PASTE SHEET'!J2288)</f>
        <v/>
      </c>
      <c s="72" t="str">
        <f>IF('S.D.PASTE SHEET'!K2288="","",'S.D.PASTE SHEET'!K2288)</f>
        <v/>
      </c>
      <c s="72" t="str">
        <f>IF('S.D.PASTE SHEET'!L2288="","",'S.D.PASTE SHEET'!L2288)</f>
        <v/>
      </c>
      <c s="72" t="str">
        <f>IF('S.D.PASTE SHEET'!M2288="","",'S.D.PASTE SHEET'!M2288)</f>
        <v/>
      </c>
      <c s="72" t="str">
        <f>IF('S.D.PASTE SHEET'!N2288="","",'S.D.PASTE SHEET'!N2288)</f>
        <v/>
      </c>
      <c s="72" t="str">
        <f>IF('S.D.PASTE SHEET'!O2288="","",'S.D.PASTE SHEET'!O2288)</f>
        <v/>
      </c>
      <c s="72" t="str">
        <f>IF('S.D.PASTE SHEET'!P2288="","",'S.D.PASTE SHEET'!P2288)</f>
        <v/>
      </c>
      <c s="72" t="str">
        <f>IF('S.D.PASTE SHEET'!Q2288="","",'S.D.PASTE SHEET'!Q2288)</f>
        <v/>
      </c>
      <c s="72" t="str">
        <f>IF('S.D.PASTE SHEET'!R2288="","",'S.D.PASTE SHEET'!R2288)</f>
        <v/>
      </c>
      <c s="72" t="str">
        <f>IF('S.D.PASTE SHEET'!S2288="","",'S.D.PASTE SHEET'!S2288)</f>
        <v/>
      </c>
      <c s="72" t="str">
        <f>IF('S.D.PASTE SHEET'!T2288="","",'S.D.PASTE SHEET'!T2288)</f>
        <v/>
      </c>
      <c s="72" t="str">
        <f>IF('S.D.PASTE SHEET'!U2288="","",'S.D.PASTE SHEET'!U2288)</f>
        <v/>
      </c>
      <c s="72" t="str">
        <f>IF('S.D.PASTE SHEET'!V2288="","",'S.D.PASTE SHEET'!V2288)</f>
        <v/>
      </c>
      <c s="72" t="str">
        <f>IF('S.D.PASTE SHEET'!W2288="","",'S.D.PASTE SHEET'!W2288)</f>
        <v/>
      </c>
      <c s="72" t="str">
        <f>IF('S.D.PASTE SHEET'!X2288="","",'S.D.PASTE SHEET'!X2288)</f>
        <v/>
      </c>
      <c s="72" t="str">
        <f>IF('S.D.PASTE SHEET'!Y2288="","",'S.D.PASTE SHEET'!Y2288)</f>
        <v/>
      </c>
      <c s="72" t="str">
        <f>IF('S.D.PASTE SHEET'!Z2288="","",'S.D.PASTE SHEET'!Z2288)</f>
        <v/>
      </c>
      <c s="72" t="str">
        <f>IF('S.D.PASTE SHEET'!AA2288="","",'S.D.PASTE SHEET'!AA2288)</f>
        <v/>
      </c>
      <c s="72" t="str">
        <f>IF('S.D.PASTE SHEET'!AB2288="","",'S.D.PASTE SHEET'!AB2288)</f>
        <v/>
      </c>
      <c s="72" t="str">
        <f>IF('S.D.PASTE SHEET'!AC2288="","",'S.D.PASTE SHEET'!AC2288)</f>
        <v/>
      </c>
      <c s="72" t="str">
        <f>IF('S.D.PASTE SHEET'!AD2288="","",'S.D.PASTE SHEET'!AD2288)</f>
        <v/>
      </c>
      <c s="74"/>
      <c s="70" t="str">
        <f>IF(AK2288="","",IF(AK2288&gt;0,COUNT($AG$2:AG2288),""))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IF(BC2288="","",IF(BC2288&gt;0,COUNT($AY$2:AY2288),""))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89" spans="1:157" ht="15">
      <c r="A2289" s="72" t="str">
        <f>IF('S.D.PASTE SHEET'!A2289="","",'S.D.PASTE SHEET'!A2289)</f>
        <v/>
      </c>
      <c s="72" t="str">
        <f>IF('S.D.PASTE SHEET'!B2289="","",'S.D.PASTE SHEET'!B2289)</f>
        <v/>
      </c>
      <c s="72" t="str">
        <f>IF('S.D.PASTE SHEET'!C2289="","",'S.D.PASTE SHEET'!C2289)</f>
        <v/>
      </c>
      <c s="73" t="str">
        <f>IF('S.D.PASTE SHEET'!D2289="","",'S.D.PASTE SHEET'!D2289)</f>
        <v/>
      </c>
      <c s="72" t="str">
        <f>IF('S.D.PASTE SHEET'!E2289="","",UPPER('S.D.PASTE SHEET'!E2289))</f>
        <v/>
      </c>
      <c s="72" t="str">
        <f>IF('S.D.PASTE SHEET'!F2289="","",'S.D.PASTE SHEET'!F2289)</f>
        <v/>
      </c>
      <c s="72" t="str">
        <f>IF('S.D.PASTE SHEET'!G2289="","",UPPER('S.D.PASTE SHEET'!G2289))</f>
        <v/>
      </c>
      <c s="72" t="str">
        <f>IF('S.D.PASTE SHEET'!H2289="","",UPPER('S.D.PASTE SHEET'!H2289))</f>
        <v/>
      </c>
      <c s="72" t="str">
        <f>IF('S.D.PASTE SHEET'!I2289="","",'S.D.PASTE SHEET'!I2289)</f>
        <v/>
      </c>
      <c s="73" t="str">
        <f>IF('S.D.PASTE SHEET'!J2289="","",'S.D.PASTE SHEET'!J2289)</f>
        <v/>
      </c>
      <c s="72" t="str">
        <f>IF('S.D.PASTE SHEET'!K2289="","",'S.D.PASTE SHEET'!K2289)</f>
        <v/>
      </c>
      <c s="72" t="str">
        <f>IF('S.D.PASTE SHEET'!L2289="","",'S.D.PASTE SHEET'!L2289)</f>
        <v/>
      </c>
      <c s="72" t="str">
        <f>IF('S.D.PASTE SHEET'!M2289="","",'S.D.PASTE SHEET'!M2289)</f>
        <v/>
      </c>
      <c s="72" t="str">
        <f>IF('S.D.PASTE SHEET'!N2289="","",'S.D.PASTE SHEET'!N2289)</f>
        <v/>
      </c>
      <c s="72" t="str">
        <f>IF('S.D.PASTE SHEET'!O2289="","",'S.D.PASTE SHEET'!O2289)</f>
        <v/>
      </c>
      <c s="72" t="str">
        <f>IF('S.D.PASTE SHEET'!P2289="","",'S.D.PASTE SHEET'!P2289)</f>
        <v/>
      </c>
      <c s="72" t="str">
        <f>IF('S.D.PASTE SHEET'!Q2289="","",'S.D.PASTE SHEET'!Q2289)</f>
        <v/>
      </c>
      <c s="72" t="str">
        <f>IF('S.D.PASTE SHEET'!R2289="","",'S.D.PASTE SHEET'!R2289)</f>
        <v/>
      </c>
      <c s="72" t="str">
        <f>IF('S.D.PASTE SHEET'!S2289="","",'S.D.PASTE SHEET'!S2289)</f>
        <v/>
      </c>
      <c s="72" t="str">
        <f>IF('S.D.PASTE SHEET'!T2289="","",'S.D.PASTE SHEET'!T2289)</f>
        <v/>
      </c>
      <c s="72" t="str">
        <f>IF('S.D.PASTE SHEET'!U2289="","",'S.D.PASTE SHEET'!U2289)</f>
        <v/>
      </c>
      <c s="72" t="str">
        <f>IF('S.D.PASTE SHEET'!V2289="","",'S.D.PASTE SHEET'!V2289)</f>
        <v/>
      </c>
      <c s="72" t="str">
        <f>IF('S.D.PASTE SHEET'!W2289="","",'S.D.PASTE SHEET'!W2289)</f>
        <v/>
      </c>
      <c s="72" t="str">
        <f>IF('S.D.PASTE SHEET'!X2289="","",'S.D.PASTE SHEET'!X2289)</f>
        <v/>
      </c>
      <c s="72" t="str">
        <f>IF('S.D.PASTE SHEET'!Y2289="","",'S.D.PASTE SHEET'!Y2289)</f>
        <v/>
      </c>
      <c s="72" t="str">
        <f>IF('S.D.PASTE SHEET'!Z2289="","",'S.D.PASTE SHEET'!Z2289)</f>
        <v/>
      </c>
      <c s="72" t="str">
        <f>IF('S.D.PASTE SHEET'!AA2289="","",'S.D.PASTE SHEET'!AA2289)</f>
        <v/>
      </c>
      <c s="72" t="str">
        <f>IF('S.D.PASTE SHEET'!AB2289="","",'S.D.PASTE SHEET'!AB2289)</f>
        <v/>
      </c>
      <c s="72" t="str">
        <f>IF('S.D.PASTE SHEET'!AC2289="","",'S.D.PASTE SHEET'!AC2289)</f>
        <v/>
      </c>
      <c s="72" t="str">
        <f>IF('S.D.PASTE SHEET'!AD2289="","",'S.D.PASTE SHEET'!AD2289)</f>
        <v/>
      </c>
      <c s="74"/>
      <c s="70" t="str">
        <f>IF(AK2289="","",IF(AK2289&gt;0,COUNT($AG$2:AG2289),""))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IF(BC2289="","",IF(BC2289&gt;0,COUNT($AY$2:AY2289),""))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0" spans="1:157" ht="15">
      <c r="A2290" s="72" t="str">
        <f>IF('S.D.PASTE SHEET'!A2290="","",'S.D.PASTE SHEET'!A2290)</f>
        <v/>
      </c>
      <c s="72" t="str">
        <f>IF('S.D.PASTE SHEET'!B2290="","",'S.D.PASTE SHEET'!B2290)</f>
        <v/>
      </c>
      <c s="72" t="str">
        <f>IF('S.D.PASTE SHEET'!C2290="","",'S.D.PASTE SHEET'!C2290)</f>
        <v/>
      </c>
      <c s="73" t="str">
        <f>IF('S.D.PASTE SHEET'!D2290="","",'S.D.PASTE SHEET'!D2290)</f>
        <v/>
      </c>
      <c s="72" t="str">
        <f>IF('S.D.PASTE SHEET'!E2290="","",UPPER('S.D.PASTE SHEET'!E2290))</f>
        <v/>
      </c>
      <c s="72" t="str">
        <f>IF('S.D.PASTE SHEET'!F2290="","",'S.D.PASTE SHEET'!F2290)</f>
        <v/>
      </c>
      <c s="72" t="str">
        <f>IF('S.D.PASTE SHEET'!G2290="","",UPPER('S.D.PASTE SHEET'!G2290))</f>
        <v/>
      </c>
      <c s="72" t="str">
        <f>IF('S.D.PASTE SHEET'!H2290="","",UPPER('S.D.PASTE SHEET'!H2290))</f>
        <v/>
      </c>
      <c s="72" t="str">
        <f>IF('S.D.PASTE SHEET'!I2290="","",'S.D.PASTE SHEET'!I2290)</f>
        <v/>
      </c>
      <c s="73" t="str">
        <f>IF('S.D.PASTE SHEET'!J2290="","",'S.D.PASTE SHEET'!J2290)</f>
        <v/>
      </c>
      <c s="72" t="str">
        <f>IF('S.D.PASTE SHEET'!K2290="","",'S.D.PASTE SHEET'!K2290)</f>
        <v/>
      </c>
      <c s="72" t="str">
        <f>IF('S.D.PASTE SHEET'!L2290="","",'S.D.PASTE SHEET'!L2290)</f>
        <v/>
      </c>
      <c s="72" t="str">
        <f>IF('S.D.PASTE SHEET'!M2290="","",'S.D.PASTE SHEET'!M2290)</f>
        <v/>
      </c>
      <c s="72" t="str">
        <f>IF('S.D.PASTE SHEET'!N2290="","",'S.D.PASTE SHEET'!N2290)</f>
        <v/>
      </c>
      <c s="72" t="str">
        <f>IF('S.D.PASTE SHEET'!O2290="","",'S.D.PASTE SHEET'!O2290)</f>
        <v/>
      </c>
      <c s="72" t="str">
        <f>IF('S.D.PASTE SHEET'!P2290="","",'S.D.PASTE SHEET'!P2290)</f>
        <v/>
      </c>
      <c s="72" t="str">
        <f>IF('S.D.PASTE SHEET'!Q2290="","",'S.D.PASTE SHEET'!Q2290)</f>
        <v/>
      </c>
      <c s="72" t="str">
        <f>IF('S.D.PASTE SHEET'!R2290="","",'S.D.PASTE SHEET'!R2290)</f>
        <v/>
      </c>
      <c s="72" t="str">
        <f>IF('S.D.PASTE SHEET'!S2290="","",'S.D.PASTE SHEET'!S2290)</f>
        <v/>
      </c>
      <c s="72" t="str">
        <f>IF('S.D.PASTE SHEET'!T2290="","",'S.D.PASTE SHEET'!T2290)</f>
        <v/>
      </c>
      <c s="72" t="str">
        <f>IF('S.D.PASTE SHEET'!U2290="","",'S.D.PASTE SHEET'!U2290)</f>
        <v/>
      </c>
      <c s="72" t="str">
        <f>IF('S.D.PASTE SHEET'!V2290="","",'S.D.PASTE SHEET'!V2290)</f>
        <v/>
      </c>
      <c s="72" t="str">
        <f>IF('S.D.PASTE SHEET'!W2290="","",'S.D.PASTE SHEET'!W2290)</f>
        <v/>
      </c>
      <c s="72" t="str">
        <f>IF('S.D.PASTE SHEET'!X2290="","",'S.D.PASTE SHEET'!X2290)</f>
        <v/>
      </c>
      <c s="72" t="str">
        <f>IF('S.D.PASTE SHEET'!Y2290="","",'S.D.PASTE SHEET'!Y2290)</f>
        <v/>
      </c>
      <c s="72" t="str">
        <f>IF('S.D.PASTE SHEET'!Z2290="","",'S.D.PASTE SHEET'!Z2290)</f>
        <v/>
      </c>
      <c s="72" t="str">
        <f>IF('S.D.PASTE SHEET'!AA2290="","",'S.D.PASTE SHEET'!AA2290)</f>
        <v/>
      </c>
      <c s="72" t="str">
        <f>IF('S.D.PASTE SHEET'!AB2290="","",'S.D.PASTE SHEET'!AB2290)</f>
        <v/>
      </c>
      <c s="72" t="str">
        <f>IF('S.D.PASTE SHEET'!AC2290="","",'S.D.PASTE SHEET'!AC2290)</f>
        <v/>
      </c>
      <c s="72" t="str">
        <f>IF('S.D.PASTE SHEET'!AD2290="","",'S.D.PASTE SHEET'!AD2290)</f>
        <v/>
      </c>
      <c s="74"/>
      <c s="70" t="str">
        <f>IF(AK2290="","",IF(AK2290&gt;0,COUNT($AG$2:AG2290),""))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IF(BC2290="","",IF(BC2290&gt;0,COUNT($AY$2:AY2290),""))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1" spans="1:157" ht="15">
      <c r="A2291" s="72" t="str">
        <f>IF('S.D.PASTE SHEET'!A2291="","",'S.D.PASTE SHEET'!A2291)</f>
        <v/>
      </c>
      <c s="72" t="str">
        <f>IF('S.D.PASTE SHEET'!B2291="","",'S.D.PASTE SHEET'!B2291)</f>
        <v/>
      </c>
      <c s="72" t="str">
        <f>IF('S.D.PASTE SHEET'!C2291="","",'S.D.PASTE SHEET'!C2291)</f>
        <v/>
      </c>
      <c s="73" t="str">
        <f>IF('S.D.PASTE SHEET'!D2291="","",'S.D.PASTE SHEET'!D2291)</f>
        <v/>
      </c>
      <c s="72" t="str">
        <f>IF('S.D.PASTE SHEET'!E2291="","",UPPER('S.D.PASTE SHEET'!E2291))</f>
        <v/>
      </c>
      <c s="72" t="str">
        <f>IF('S.D.PASTE SHEET'!F2291="","",'S.D.PASTE SHEET'!F2291)</f>
        <v/>
      </c>
      <c s="72" t="str">
        <f>IF('S.D.PASTE SHEET'!G2291="","",UPPER('S.D.PASTE SHEET'!G2291))</f>
        <v/>
      </c>
      <c s="72" t="str">
        <f>IF('S.D.PASTE SHEET'!H2291="","",UPPER('S.D.PASTE SHEET'!H2291))</f>
        <v/>
      </c>
      <c s="72" t="str">
        <f>IF('S.D.PASTE SHEET'!I2291="","",'S.D.PASTE SHEET'!I2291)</f>
        <v/>
      </c>
      <c s="73" t="str">
        <f>IF('S.D.PASTE SHEET'!J2291="","",'S.D.PASTE SHEET'!J2291)</f>
        <v/>
      </c>
      <c s="72" t="str">
        <f>IF('S.D.PASTE SHEET'!K2291="","",'S.D.PASTE SHEET'!K2291)</f>
        <v/>
      </c>
      <c s="72" t="str">
        <f>IF('S.D.PASTE SHEET'!L2291="","",'S.D.PASTE SHEET'!L2291)</f>
        <v/>
      </c>
      <c s="72" t="str">
        <f>IF('S.D.PASTE SHEET'!M2291="","",'S.D.PASTE SHEET'!M2291)</f>
        <v/>
      </c>
      <c s="72" t="str">
        <f>IF('S.D.PASTE SHEET'!N2291="","",'S.D.PASTE SHEET'!N2291)</f>
        <v/>
      </c>
      <c s="72" t="str">
        <f>IF('S.D.PASTE SHEET'!O2291="","",'S.D.PASTE SHEET'!O2291)</f>
        <v/>
      </c>
      <c s="72" t="str">
        <f>IF('S.D.PASTE SHEET'!P2291="","",'S.D.PASTE SHEET'!P2291)</f>
        <v/>
      </c>
      <c s="72" t="str">
        <f>IF('S.D.PASTE SHEET'!Q2291="","",'S.D.PASTE SHEET'!Q2291)</f>
        <v/>
      </c>
      <c s="72" t="str">
        <f>IF('S.D.PASTE SHEET'!R2291="","",'S.D.PASTE SHEET'!R2291)</f>
        <v/>
      </c>
      <c s="72" t="str">
        <f>IF('S.D.PASTE SHEET'!S2291="","",'S.D.PASTE SHEET'!S2291)</f>
        <v/>
      </c>
      <c s="72" t="str">
        <f>IF('S.D.PASTE SHEET'!T2291="","",'S.D.PASTE SHEET'!T2291)</f>
        <v/>
      </c>
      <c s="72" t="str">
        <f>IF('S.D.PASTE SHEET'!U2291="","",'S.D.PASTE SHEET'!U2291)</f>
        <v/>
      </c>
      <c s="72" t="str">
        <f>IF('S.D.PASTE SHEET'!V2291="","",'S.D.PASTE SHEET'!V2291)</f>
        <v/>
      </c>
      <c s="72" t="str">
        <f>IF('S.D.PASTE SHEET'!W2291="","",'S.D.PASTE SHEET'!W2291)</f>
        <v/>
      </c>
      <c s="72" t="str">
        <f>IF('S.D.PASTE SHEET'!X2291="","",'S.D.PASTE SHEET'!X2291)</f>
        <v/>
      </c>
      <c s="72" t="str">
        <f>IF('S.D.PASTE SHEET'!Y2291="","",'S.D.PASTE SHEET'!Y2291)</f>
        <v/>
      </c>
      <c s="72" t="str">
        <f>IF('S.D.PASTE SHEET'!Z2291="","",'S.D.PASTE SHEET'!Z2291)</f>
        <v/>
      </c>
      <c s="72" t="str">
        <f>IF('S.D.PASTE SHEET'!AA2291="","",'S.D.PASTE SHEET'!AA2291)</f>
        <v/>
      </c>
      <c s="72" t="str">
        <f>IF('S.D.PASTE SHEET'!AB2291="","",'S.D.PASTE SHEET'!AB2291)</f>
        <v/>
      </c>
      <c s="72" t="str">
        <f>IF('S.D.PASTE SHEET'!AC2291="","",'S.D.PASTE SHEET'!AC2291)</f>
        <v/>
      </c>
      <c s="72" t="str">
        <f>IF('S.D.PASTE SHEET'!AD2291="","",'S.D.PASTE SHEET'!AD2291)</f>
        <v/>
      </c>
      <c s="74"/>
      <c s="70" t="str">
        <f>IF(AK2291="","",IF(AK2291&gt;0,COUNT($AG$2:AG2291),""))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IF(BC2291="","",IF(BC2291&gt;0,COUNT($AY$2:AY2291),""))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2" spans="1:157" ht="15">
      <c r="A2292" s="72" t="str">
        <f>IF('S.D.PASTE SHEET'!A2292="","",'S.D.PASTE SHEET'!A2292)</f>
        <v/>
      </c>
      <c s="72" t="str">
        <f>IF('S.D.PASTE SHEET'!B2292="","",'S.D.PASTE SHEET'!B2292)</f>
        <v/>
      </c>
      <c s="72" t="str">
        <f>IF('S.D.PASTE SHEET'!C2292="","",'S.D.PASTE SHEET'!C2292)</f>
        <v/>
      </c>
      <c s="73" t="str">
        <f>IF('S.D.PASTE SHEET'!D2292="","",'S.D.PASTE SHEET'!D2292)</f>
        <v/>
      </c>
      <c s="72" t="str">
        <f>IF('S.D.PASTE SHEET'!E2292="","",UPPER('S.D.PASTE SHEET'!E2292))</f>
        <v/>
      </c>
      <c s="72" t="str">
        <f>IF('S.D.PASTE SHEET'!F2292="","",'S.D.PASTE SHEET'!F2292)</f>
        <v/>
      </c>
      <c s="72" t="str">
        <f>IF('S.D.PASTE SHEET'!G2292="","",UPPER('S.D.PASTE SHEET'!G2292))</f>
        <v/>
      </c>
      <c s="72" t="str">
        <f>IF('S.D.PASTE SHEET'!H2292="","",UPPER('S.D.PASTE SHEET'!H2292))</f>
        <v/>
      </c>
      <c s="72" t="str">
        <f>IF('S.D.PASTE SHEET'!I2292="","",'S.D.PASTE SHEET'!I2292)</f>
        <v/>
      </c>
      <c s="73" t="str">
        <f>IF('S.D.PASTE SHEET'!J2292="","",'S.D.PASTE SHEET'!J2292)</f>
        <v/>
      </c>
      <c s="72" t="str">
        <f>IF('S.D.PASTE SHEET'!K2292="","",'S.D.PASTE SHEET'!K2292)</f>
        <v/>
      </c>
      <c s="72" t="str">
        <f>IF('S.D.PASTE SHEET'!L2292="","",'S.D.PASTE SHEET'!L2292)</f>
        <v/>
      </c>
      <c s="72" t="str">
        <f>IF('S.D.PASTE SHEET'!M2292="","",'S.D.PASTE SHEET'!M2292)</f>
        <v/>
      </c>
      <c s="72" t="str">
        <f>IF('S.D.PASTE SHEET'!N2292="","",'S.D.PASTE SHEET'!N2292)</f>
        <v/>
      </c>
      <c s="72" t="str">
        <f>IF('S.D.PASTE SHEET'!O2292="","",'S.D.PASTE SHEET'!O2292)</f>
        <v/>
      </c>
      <c s="72" t="str">
        <f>IF('S.D.PASTE SHEET'!P2292="","",'S.D.PASTE SHEET'!P2292)</f>
        <v/>
      </c>
      <c s="72" t="str">
        <f>IF('S.D.PASTE SHEET'!Q2292="","",'S.D.PASTE SHEET'!Q2292)</f>
        <v/>
      </c>
      <c s="72" t="str">
        <f>IF('S.D.PASTE SHEET'!R2292="","",'S.D.PASTE SHEET'!R2292)</f>
        <v/>
      </c>
      <c s="72" t="str">
        <f>IF('S.D.PASTE SHEET'!S2292="","",'S.D.PASTE SHEET'!S2292)</f>
        <v/>
      </c>
      <c s="72" t="str">
        <f>IF('S.D.PASTE SHEET'!T2292="","",'S.D.PASTE SHEET'!T2292)</f>
        <v/>
      </c>
      <c s="72" t="str">
        <f>IF('S.D.PASTE SHEET'!U2292="","",'S.D.PASTE SHEET'!U2292)</f>
        <v/>
      </c>
      <c s="72" t="str">
        <f>IF('S.D.PASTE SHEET'!V2292="","",'S.D.PASTE SHEET'!V2292)</f>
        <v/>
      </c>
      <c s="72" t="str">
        <f>IF('S.D.PASTE SHEET'!W2292="","",'S.D.PASTE SHEET'!W2292)</f>
        <v/>
      </c>
      <c s="72" t="str">
        <f>IF('S.D.PASTE SHEET'!X2292="","",'S.D.PASTE SHEET'!X2292)</f>
        <v/>
      </c>
      <c s="72" t="str">
        <f>IF('S.D.PASTE SHEET'!Y2292="","",'S.D.PASTE SHEET'!Y2292)</f>
        <v/>
      </c>
      <c s="72" t="str">
        <f>IF('S.D.PASTE SHEET'!Z2292="","",'S.D.PASTE SHEET'!Z2292)</f>
        <v/>
      </c>
      <c s="72" t="str">
        <f>IF('S.D.PASTE SHEET'!AA2292="","",'S.D.PASTE SHEET'!AA2292)</f>
        <v/>
      </c>
      <c s="72" t="str">
        <f>IF('S.D.PASTE SHEET'!AB2292="","",'S.D.PASTE SHEET'!AB2292)</f>
        <v/>
      </c>
      <c s="72" t="str">
        <f>IF('S.D.PASTE SHEET'!AC2292="","",'S.D.PASTE SHEET'!AC2292)</f>
        <v/>
      </c>
      <c s="72" t="str">
        <f>IF('S.D.PASTE SHEET'!AD2292="","",'S.D.PASTE SHEET'!AD2292)</f>
        <v/>
      </c>
      <c s="74"/>
      <c s="70" t="str">
        <f>IF(AK2292="","",IF(AK2292&gt;0,COUNT($AG$2:AG2292),""))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IF(BC2292="","",IF(BC2292&gt;0,COUNT($AY$2:AY2292),""))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3" spans="1:157" ht="15">
      <c r="A2293" s="72" t="str">
        <f>IF('S.D.PASTE SHEET'!A2293="","",'S.D.PASTE SHEET'!A2293)</f>
        <v/>
      </c>
      <c s="72" t="str">
        <f>IF('S.D.PASTE SHEET'!B2293="","",'S.D.PASTE SHEET'!B2293)</f>
        <v/>
      </c>
      <c s="72" t="str">
        <f>IF('S.D.PASTE SHEET'!C2293="","",'S.D.PASTE SHEET'!C2293)</f>
        <v/>
      </c>
      <c s="73" t="str">
        <f>IF('S.D.PASTE SHEET'!D2293="","",'S.D.PASTE SHEET'!D2293)</f>
        <v/>
      </c>
      <c s="72" t="str">
        <f>IF('S.D.PASTE SHEET'!E2293="","",UPPER('S.D.PASTE SHEET'!E2293))</f>
        <v/>
      </c>
      <c s="72" t="str">
        <f>IF('S.D.PASTE SHEET'!F2293="","",'S.D.PASTE SHEET'!F2293)</f>
        <v/>
      </c>
      <c s="72" t="str">
        <f>IF('S.D.PASTE SHEET'!G2293="","",UPPER('S.D.PASTE SHEET'!G2293))</f>
        <v/>
      </c>
      <c s="72" t="str">
        <f>IF('S.D.PASTE SHEET'!H2293="","",UPPER('S.D.PASTE SHEET'!H2293))</f>
        <v/>
      </c>
      <c s="72" t="str">
        <f>IF('S.D.PASTE SHEET'!I2293="","",'S.D.PASTE SHEET'!I2293)</f>
        <v/>
      </c>
      <c s="73" t="str">
        <f>IF('S.D.PASTE SHEET'!J2293="","",'S.D.PASTE SHEET'!J2293)</f>
        <v/>
      </c>
      <c s="72" t="str">
        <f>IF('S.D.PASTE SHEET'!K2293="","",'S.D.PASTE SHEET'!K2293)</f>
        <v/>
      </c>
      <c s="72" t="str">
        <f>IF('S.D.PASTE SHEET'!L2293="","",'S.D.PASTE SHEET'!L2293)</f>
        <v/>
      </c>
      <c s="72" t="str">
        <f>IF('S.D.PASTE SHEET'!M2293="","",'S.D.PASTE SHEET'!M2293)</f>
        <v/>
      </c>
      <c s="72" t="str">
        <f>IF('S.D.PASTE SHEET'!N2293="","",'S.D.PASTE SHEET'!N2293)</f>
        <v/>
      </c>
      <c s="72" t="str">
        <f>IF('S.D.PASTE SHEET'!O2293="","",'S.D.PASTE SHEET'!O2293)</f>
        <v/>
      </c>
      <c s="72" t="str">
        <f>IF('S.D.PASTE SHEET'!P2293="","",'S.D.PASTE SHEET'!P2293)</f>
        <v/>
      </c>
      <c s="72" t="str">
        <f>IF('S.D.PASTE SHEET'!Q2293="","",'S.D.PASTE SHEET'!Q2293)</f>
        <v/>
      </c>
      <c s="72" t="str">
        <f>IF('S.D.PASTE SHEET'!R2293="","",'S.D.PASTE SHEET'!R2293)</f>
        <v/>
      </c>
      <c s="72" t="str">
        <f>IF('S.D.PASTE SHEET'!S2293="","",'S.D.PASTE SHEET'!S2293)</f>
        <v/>
      </c>
      <c s="72" t="str">
        <f>IF('S.D.PASTE SHEET'!T2293="","",'S.D.PASTE SHEET'!T2293)</f>
        <v/>
      </c>
      <c s="72" t="str">
        <f>IF('S.D.PASTE SHEET'!U2293="","",'S.D.PASTE SHEET'!U2293)</f>
        <v/>
      </c>
      <c s="72" t="str">
        <f>IF('S.D.PASTE SHEET'!V2293="","",'S.D.PASTE SHEET'!V2293)</f>
        <v/>
      </c>
      <c s="72" t="str">
        <f>IF('S.D.PASTE SHEET'!W2293="","",'S.D.PASTE SHEET'!W2293)</f>
        <v/>
      </c>
      <c s="72" t="str">
        <f>IF('S.D.PASTE SHEET'!X2293="","",'S.D.PASTE SHEET'!X2293)</f>
        <v/>
      </c>
      <c s="72" t="str">
        <f>IF('S.D.PASTE SHEET'!Y2293="","",'S.D.PASTE SHEET'!Y2293)</f>
        <v/>
      </c>
      <c s="72" t="str">
        <f>IF('S.D.PASTE SHEET'!Z2293="","",'S.D.PASTE SHEET'!Z2293)</f>
        <v/>
      </c>
      <c s="72" t="str">
        <f>IF('S.D.PASTE SHEET'!AA2293="","",'S.D.PASTE SHEET'!AA2293)</f>
        <v/>
      </c>
      <c s="72" t="str">
        <f>IF('S.D.PASTE SHEET'!AB2293="","",'S.D.PASTE SHEET'!AB2293)</f>
        <v/>
      </c>
      <c s="72" t="str">
        <f>IF('S.D.PASTE SHEET'!AC2293="","",'S.D.PASTE SHEET'!AC2293)</f>
        <v/>
      </c>
      <c s="72" t="str">
        <f>IF('S.D.PASTE SHEET'!AD2293="","",'S.D.PASTE SHEET'!AD2293)</f>
        <v/>
      </c>
      <c s="74"/>
      <c s="70" t="str">
        <f>IF(AK2293="","",IF(AK2293&gt;0,COUNT($AG$2:AG2293),""))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IF(BC2293="","",IF(BC2293&gt;0,COUNT($AY$2:AY2293),""))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4" spans="1:157" ht="15">
      <c r="A2294" s="72" t="str">
        <f>IF('S.D.PASTE SHEET'!A2294="","",'S.D.PASTE SHEET'!A2294)</f>
        <v/>
      </c>
      <c s="72" t="str">
        <f>IF('S.D.PASTE SHEET'!B2294="","",'S.D.PASTE SHEET'!B2294)</f>
        <v/>
      </c>
      <c s="72" t="str">
        <f>IF('S.D.PASTE SHEET'!C2294="","",'S.D.PASTE SHEET'!C2294)</f>
        <v/>
      </c>
      <c s="73" t="str">
        <f>IF('S.D.PASTE SHEET'!D2294="","",'S.D.PASTE SHEET'!D2294)</f>
        <v/>
      </c>
      <c s="72" t="str">
        <f>IF('S.D.PASTE SHEET'!E2294="","",UPPER('S.D.PASTE SHEET'!E2294))</f>
        <v/>
      </c>
      <c s="72" t="str">
        <f>IF('S.D.PASTE SHEET'!F2294="","",'S.D.PASTE SHEET'!F2294)</f>
        <v/>
      </c>
      <c s="72" t="str">
        <f>IF('S.D.PASTE SHEET'!G2294="","",UPPER('S.D.PASTE SHEET'!G2294))</f>
        <v/>
      </c>
      <c s="72" t="str">
        <f>IF('S.D.PASTE SHEET'!H2294="","",UPPER('S.D.PASTE SHEET'!H2294))</f>
        <v/>
      </c>
      <c s="72" t="str">
        <f>IF('S.D.PASTE SHEET'!I2294="","",'S.D.PASTE SHEET'!I2294)</f>
        <v/>
      </c>
      <c s="73" t="str">
        <f>IF('S.D.PASTE SHEET'!J2294="","",'S.D.PASTE SHEET'!J2294)</f>
        <v/>
      </c>
      <c s="72" t="str">
        <f>IF('S.D.PASTE SHEET'!K2294="","",'S.D.PASTE SHEET'!K2294)</f>
        <v/>
      </c>
      <c s="72" t="str">
        <f>IF('S.D.PASTE SHEET'!L2294="","",'S.D.PASTE SHEET'!L2294)</f>
        <v/>
      </c>
      <c s="72" t="str">
        <f>IF('S.D.PASTE SHEET'!M2294="","",'S.D.PASTE SHEET'!M2294)</f>
        <v/>
      </c>
      <c s="72" t="str">
        <f>IF('S.D.PASTE SHEET'!N2294="","",'S.D.PASTE SHEET'!N2294)</f>
        <v/>
      </c>
      <c s="72" t="str">
        <f>IF('S.D.PASTE SHEET'!O2294="","",'S.D.PASTE SHEET'!O2294)</f>
        <v/>
      </c>
      <c s="72" t="str">
        <f>IF('S.D.PASTE SHEET'!P2294="","",'S.D.PASTE SHEET'!P2294)</f>
        <v/>
      </c>
      <c s="72" t="str">
        <f>IF('S.D.PASTE SHEET'!Q2294="","",'S.D.PASTE SHEET'!Q2294)</f>
        <v/>
      </c>
      <c s="72" t="str">
        <f>IF('S.D.PASTE SHEET'!R2294="","",'S.D.PASTE SHEET'!R2294)</f>
        <v/>
      </c>
      <c s="72" t="str">
        <f>IF('S.D.PASTE SHEET'!S2294="","",'S.D.PASTE SHEET'!S2294)</f>
        <v/>
      </c>
      <c s="72" t="str">
        <f>IF('S.D.PASTE SHEET'!T2294="","",'S.D.PASTE SHEET'!T2294)</f>
        <v/>
      </c>
      <c s="72" t="str">
        <f>IF('S.D.PASTE SHEET'!U2294="","",'S.D.PASTE SHEET'!U2294)</f>
        <v/>
      </c>
      <c s="72" t="str">
        <f>IF('S.D.PASTE SHEET'!V2294="","",'S.D.PASTE SHEET'!V2294)</f>
        <v/>
      </c>
      <c s="72" t="str">
        <f>IF('S.D.PASTE SHEET'!W2294="","",'S.D.PASTE SHEET'!W2294)</f>
        <v/>
      </c>
      <c s="72" t="str">
        <f>IF('S.D.PASTE SHEET'!X2294="","",'S.D.PASTE SHEET'!X2294)</f>
        <v/>
      </c>
      <c s="72" t="str">
        <f>IF('S.D.PASTE SHEET'!Y2294="","",'S.D.PASTE SHEET'!Y2294)</f>
        <v/>
      </c>
      <c s="72" t="str">
        <f>IF('S.D.PASTE SHEET'!Z2294="","",'S.D.PASTE SHEET'!Z2294)</f>
        <v/>
      </c>
      <c s="72" t="str">
        <f>IF('S.D.PASTE SHEET'!AA2294="","",'S.D.PASTE SHEET'!AA2294)</f>
        <v/>
      </c>
      <c s="72" t="str">
        <f>IF('S.D.PASTE SHEET'!AB2294="","",'S.D.PASTE SHEET'!AB2294)</f>
        <v/>
      </c>
      <c s="72" t="str">
        <f>IF('S.D.PASTE SHEET'!AC2294="","",'S.D.PASTE SHEET'!AC2294)</f>
        <v/>
      </c>
      <c s="72" t="str">
        <f>IF('S.D.PASTE SHEET'!AD2294="","",'S.D.PASTE SHEET'!AD2294)</f>
        <v/>
      </c>
      <c s="74"/>
      <c s="70" t="str">
        <f>IF(AK2294="","",IF(AK2294&gt;0,COUNT($AG$2:AG2294),""))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IF(BC2294="","",IF(BC2294&gt;0,COUNT($AY$2:AY2294),""))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5" spans="1:157" ht="15">
      <c r="A2295" s="72" t="str">
        <f>IF('S.D.PASTE SHEET'!A2295="","",'S.D.PASTE SHEET'!A2295)</f>
        <v/>
      </c>
      <c s="72" t="str">
        <f>IF('S.D.PASTE SHEET'!B2295="","",'S.D.PASTE SHEET'!B2295)</f>
        <v/>
      </c>
      <c s="72" t="str">
        <f>IF('S.D.PASTE SHEET'!C2295="","",'S.D.PASTE SHEET'!C2295)</f>
        <v/>
      </c>
      <c s="73" t="str">
        <f>IF('S.D.PASTE SHEET'!D2295="","",'S.D.PASTE SHEET'!D2295)</f>
        <v/>
      </c>
      <c s="72" t="str">
        <f>IF('S.D.PASTE SHEET'!E2295="","",UPPER('S.D.PASTE SHEET'!E2295))</f>
        <v/>
      </c>
      <c s="72" t="str">
        <f>IF('S.D.PASTE SHEET'!F2295="","",'S.D.PASTE SHEET'!F2295)</f>
        <v/>
      </c>
      <c s="72" t="str">
        <f>IF('S.D.PASTE SHEET'!G2295="","",UPPER('S.D.PASTE SHEET'!G2295))</f>
        <v/>
      </c>
      <c s="72" t="str">
        <f>IF('S.D.PASTE SHEET'!H2295="","",UPPER('S.D.PASTE SHEET'!H2295))</f>
        <v/>
      </c>
      <c s="72" t="str">
        <f>IF('S.D.PASTE SHEET'!I2295="","",'S.D.PASTE SHEET'!I2295)</f>
        <v/>
      </c>
      <c s="73" t="str">
        <f>IF('S.D.PASTE SHEET'!J2295="","",'S.D.PASTE SHEET'!J2295)</f>
        <v/>
      </c>
      <c s="72" t="str">
        <f>IF('S.D.PASTE SHEET'!K2295="","",'S.D.PASTE SHEET'!K2295)</f>
        <v/>
      </c>
      <c s="72" t="str">
        <f>IF('S.D.PASTE SHEET'!L2295="","",'S.D.PASTE SHEET'!L2295)</f>
        <v/>
      </c>
      <c s="72" t="str">
        <f>IF('S.D.PASTE SHEET'!M2295="","",'S.D.PASTE SHEET'!M2295)</f>
        <v/>
      </c>
      <c s="72" t="str">
        <f>IF('S.D.PASTE SHEET'!N2295="","",'S.D.PASTE SHEET'!N2295)</f>
        <v/>
      </c>
      <c s="72" t="str">
        <f>IF('S.D.PASTE SHEET'!O2295="","",'S.D.PASTE SHEET'!O2295)</f>
        <v/>
      </c>
      <c s="72" t="str">
        <f>IF('S.D.PASTE SHEET'!P2295="","",'S.D.PASTE SHEET'!P2295)</f>
        <v/>
      </c>
      <c s="72" t="str">
        <f>IF('S.D.PASTE SHEET'!Q2295="","",'S.D.PASTE SHEET'!Q2295)</f>
        <v/>
      </c>
      <c s="72" t="str">
        <f>IF('S.D.PASTE SHEET'!R2295="","",'S.D.PASTE SHEET'!R2295)</f>
        <v/>
      </c>
      <c s="72" t="str">
        <f>IF('S.D.PASTE SHEET'!S2295="","",'S.D.PASTE SHEET'!S2295)</f>
        <v/>
      </c>
      <c s="72" t="str">
        <f>IF('S.D.PASTE SHEET'!T2295="","",'S.D.PASTE SHEET'!T2295)</f>
        <v/>
      </c>
      <c s="72" t="str">
        <f>IF('S.D.PASTE SHEET'!U2295="","",'S.D.PASTE SHEET'!U2295)</f>
        <v/>
      </c>
      <c s="72" t="str">
        <f>IF('S.D.PASTE SHEET'!V2295="","",'S.D.PASTE SHEET'!V2295)</f>
        <v/>
      </c>
      <c s="72" t="str">
        <f>IF('S.D.PASTE SHEET'!W2295="","",'S.D.PASTE SHEET'!W2295)</f>
        <v/>
      </c>
      <c s="72" t="str">
        <f>IF('S.D.PASTE SHEET'!X2295="","",'S.D.PASTE SHEET'!X2295)</f>
        <v/>
      </c>
      <c s="72" t="str">
        <f>IF('S.D.PASTE SHEET'!Y2295="","",'S.D.PASTE SHEET'!Y2295)</f>
        <v/>
      </c>
      <c s="72" t="str">
        <f>IF('S.D.PASTE SHEET'!Z2295="","",'S.D.PASTE SHEET'!Z2295)</f>
        <v/>
      </c>
      <c s="72" t="str">
        <f>IF('S.D.PASTE SHEET'!AA2295="","",'S.D.PASTE SHEET'!AA2295)</f>
        <v/>
      </c>
      <c s="72" t="str">
        <f>IF('S.D.PASTE SHEET'!AB2295="","",'S.D.PASTE SHEET'!AB2295)</f>
        <v/>
      </c>
      <c s="72" t="str">
        <f>IF('S.D.PASTE SHEET'!AC2295="","",'S.D.PASTE SHEET'!AC2295)</f>
        <v/>
      </c>
      <c s="72" t="str">
        <f>IF('S.D.PASTE SHEET'!AD2295="","",'S.D.PASTE SHEET'!AD2295)</f>
        <v/>
      </c>
      <c s="74"/>
      <c s="70" t="str">
        <f>IF(AK2295="","",IF(AK2295&gt;0,COUNT($AG$2:AG2295),""))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IF(BC2295="","",IF(BC2295&gt;0,COUNT($AY$2:AY2295),""))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6" spans="1:157" ht="15">
      <c r="A2296" s="72" t="str">
        <f>IF('S.D.PASTE SHEET'!A2296="","",'S.D.PASTE SHEET'!A2296)</f>
        <v/>
      </c>
      <c s="72" t="str">
        <f>IF('S.D.PASTE SHEET'!B2296="","",'S.D.PASTE SHEET'!B2296)</f>
        <v/>
      </c>
      <c s="72" t="str">
        <f>IF('S.D.PASTE SHEET'!C2296="","",'S.D.PASTE SHEET'!C2296)</f>
        <v/>
      </c>
      <c s="73" t="str">
        <f>IF('S.D.PASTE SHEET'!D2296="","",'S.D.PASTE SHEET'!D2296)</f>
        <v/>
      </c>
      <c s="72" t="str">
        <f>IF('S.D.PASTE SHEET'!E2296="","",UPPER('S.D.PASTE SHEET'!E2296))</f>
        <v/>
      </c>
      <c s="72" t="str">
        <f>IF('S.D.PASTE SHEET'!F2296="","",'S.D.PASTE SHEET'!F2296)</f>
        <v/>
      </c>
      <c s="72" t="str">
        <f>IF('S.D.PASTE SHEET'!G2296="","",UPPER('S.D.PASTE SHEET'!G2296))</f>
        <v/>
      </c>
      <c s="72" t="str">
        <f>IF('S.D.PASTE SHEET'!H2296="","",UPPER('S.D.PASTE SHEET'!H2296))</f>
        <v/>
      </c>
      <c s="72" t="str">
        <f>IF('S.D.PASTE SHEET'!I2296="","",'S.D.PASTE SHEET'!I2296)</f>
        <v/>
      </c>
      <c s="73" t="str">
        <f>IF('S.D.PASTE SHEET'!J2296="","",'S.D.PASTE SHEET'!J2296)</f>
        <v/>
      </c>
      <c s="72" t="str">
        <f>IF('S.D.PASTE SHEET'!K2296="","",'S.D.PASTE SHEET'!K2296)</f>
        <v/>
      </c>
      <c s="72" t="str">
        <f>IF('S.D.PASTE SHEET'!L2296="","",'S.D.PASTE SHEET'!L2296)</f>
        <v/>
      </c>
      <c s="72" t="str">
        <f>IF('S.D.PASTE SHEET'!M2296="","",'S.D.PASTE SHEET'!M2296)</f>
        <v/>
      </c>
      <c s="72" t="str">
        <f>IF('S.D.PASTE SHEET'!N2296="","",'S.D.PASTE SHEET'!N2296)</f>
        <v/>
      </c>
      <c s="72" t="str">
        <f>IF('S.D.PASTE SHEET'!O2296="","",'S.D.PASTE SHEET'!O2296)</f>
        <v/>
      </c>
      <c s="72" t="str">
        <f>IF('S.D.PASTE SHEET'!P2296="","",'S.D.PASTE SHEET'!P2296)</f>
        <v/>
      </c>
      <c s="72" t="str">
        <f>IF('S.D.PASTE SHEET'!Q2296="","",'S.D.PASTE SHEET'!Q2296)</f>
        <v/>
      </c>
      <c s="72" t="str">
        <f>IF('S.D.PASTE SHEET'!R2296="","",'S.D.PASTE SHEET'!R2296)</f>
        <v/>
      </c>
      <c s="72" t="str">
        <f>IF('S.D.PASTE SHEET'!S2296="","",'S.D.PASTE SHEET'!S2296)</f>
        <v/>
      </c>
      <c s="72" t="str">
        <f>IF('S.D.PASTE SHEET'!T2296="","",'S.D.PASTE SHEET'!T2296)</f>
        <v/>
      </c>
      <c s="72" t="str">
        <f>IF('S.D.PASTE SHEET'!U2296="","",'S.D.PASTE SHEET'!U2296)</f>
        <v/>
      </c>
      <c s="72" t="str">
        <f>IF('S.D.PASTE SHEET'!V2296="","",'S.D.PASTE SHEET'!V2296)</f>
        <v/>
      </c>
      <c s="72" t="str">
        <f>IF('S.D.PASTE SHEET'!W2296="","",'S.D.PASTE SHEET'!W2296)</f>
        <v/>
      </c>
      <c s="72" t="str">
        <f>IF('S.D.PASTE SHEET'!X2296="","",'S.D.PASTE SHEET'!X2296)</f>
        <v/>
      </c>
      <c s="72" t="str">
        <f>IF('S.D.PASTE SHEET'!Y2296="","",'S.D.PASTE SHEET'!Y2296)</f>
        <v/>
      </c>
      <c s="72" t="str">
        <f>IF('S.D.PASTE SHEET'!Z2296="","",'S.D.PASTE SHEET'!Z2296)</f>
        <v/>
      </c>
      <c s="72" t="str">
        <f>IF('S.D.PASTE SHEET'!AA2296="","",'S.D.PASTE SHEET'!AA2296)</f>
        <v/>
      </c>
      <c s="72" t="str">
        <f>IF('S.D.PASTE SHEET'!AB2296="","",'S.D.PASTE SHEET'!AB2296)</f>
        <v/>
      </c>
      <c s="72" t="str">
        <f>IF('S.D.PASTE SHEET'!AC2296="","",'S.D.PASTE SHEET'!AC2296)</f>
        <v/>
      </c>
      <c s="72" t="str">
        <f>IF('S.D.PASTE SHEET'!AD2296="","",'S.D.PASTE SHEET'!AD2296)</f>
        <v/>
      </c>
      <c s="74"/>
      <c s="70" t="str">
        <f>IF(AK2296="","",IF(AK2296&gt;0,COUNT($AG$2:AG2296),""))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IF(BC2296="","",IF(BC2296&gt;0,COUNT($AY$2:AY2296),""))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7" spans="1:157" ht="15">
      <c r="A2297" s="72" t="str">
        <f>IF('S.D.PASTE SHEET'!A2297="","",'S.D.PASTE SHEET'!A2297)</f>
        <v/>
      </c>
      <c s="72" t="str">
        <f>IF('S.D.PASTE SHEET'!B2297="","",'S.D.PASTE SHEET'!B2297)</f>
        <v/>
      </c>
      <c s="72" t="str">
        <f>IF('S.D.PASTE SHEET'!C2297="","",'S.D.PASTE SHEET'!C2297)</f>
        <v/>
      </c>
      <c s="73" t="str">
        <f>IF('S.D.PASTE SHEET'!D2297="","",'S.D.PASTE SHEET'!D2297)</f>
        <v/>
      </c>
      <c s="72" t="str">
        <f>IF('S.D.PASTE SHEET'!E2297="","",UPPER('S.D.PASTE SHEET'!E2297))</f>
        <v/>
      </c>
      <c s="72" t="str">
        <f>IF('S.D.PASTE SHEET'!F2297="","",'S.D.PASTE SHEET'!F2297)</f>
        <v/>
      </c>
      <c s="72" t="str">
        <f>IF('S.D.PASTE SHEET'!G2297="","",UPPER('S.D.PASTE SHEET'!G2297))</f>
        <v/>
      </c>
      <c s="72" t="str">
        <f>IF('S.D.PASTE SHEET'!H2297="","",UPPER('S.D.PASTE SHEET'!H2297))</f>
        <v/>
      </c>
      <c s="72" t="str">
        <f>IF('S.D.PASTE SHEET'!I2297="","",'S.D.PASTE SHEET'!I2297)</f>
        <v/>
      </c>
      <c s="73" t="str">
        <f>IF('S.D.PASTE SHEET'!J2297="","",'S.D.PASTE SHEET'!J2297)</f>
        <v/>
      </c>
      <c s="72" t="str">
        <f>IF('S.D.PASTE SHEET'!K2297="","",'S.D.PASTE SHEET'!K2297)</f>
        <v/>
      </c>
      <c s="72" t="str">
        <f>IF('S.D.PASTE SHEET'!L2297="","",'S.D.PASTE SHEET'!L2297)</f>
        <v/>
      </c>
      <c s="72" t="str">
        <f>IF('S.D.PASTE SHEET'!M2297="","",'S.D.PASTE SHEET'!M2297)</f>
        <v/>
      </c>
      <c s="72" t="str">
        <f>IF('S.D.PASTE SHEET'!N2297="","",'S.D.PASTE SHEET'!N2297)</f>
        <v/>
      </c>
      <c s="72" t="str">
        <f>IF('S.D.PASTE SHEET'!O2297="","",'S.D.PASTE SHEET'!O2297)</f>
        <v/>
      </c>
      <c s="72" t="str">
        <f>IF('S.D.PASTE SHEET'!P2297="","",'S.D.PASTE SHEET'!P2297)</f>
        <v/>
      </c>
      <c s="72" t="str">
        <f>IF('S.D.PASTE SHEET'!Q2297="","",'S.D.PASTE SHEET'!Q2297)</f>
        <v/>
      </c>
      <c s="72" t="str">
        <f>IF('S.D.PASTE SHEET'!R2297="","",'S.D.PASTE SHEET'!R2297)</f>
        <v/>
      </c>
      <c s="72" t="str">
        <f>IF('S.D.PASTE SHEET'!S2297="","",'S.D.PASTE SHEET'!S2297)</f>
        <v/>
      </c>
      <c s="72" t="str">
        <f>IF('S.D.PASTE SHEET'!T2297="","",'S.D.PASTE SHEET'!T2297)</f>
        <v/>
      </c>
      <c s="72" t="str">
        <f>IF('S.D.PASTE SHEET'!U2297="","",'S.D.PASTE SHEET'!U2297)</f>
        <v/>
      </c>
      <c s="72" t="str">
        <f>IF('S.D.PASTE SHEET'!V2297="","",'S.D.PASTE SHEET'!V2297)</f>
        <v/>
      </c>
      <c s="72" t="str">
        <f>IF('S.D.PASTE SHEET'!W2297="","",'S.D.PASTE SHEET'!W2297)</f>
        <v/>
      </c>
      <c s="72" t="str">
        <f>IF('S.D.PASTE SHEET'!X2297="","",'S.D.PASTE SHEET'!X2297)</f>
        <v/>
      </c>
      <c s="72" t="str">
        <f>IF('S.D.PASTE SHEET'!Y2297="","",'S.D.PASTE SHEET'!Y2297)</f>
        <v/>
      </c>
      <c s="72" t="str">
        <f>IF('S.D.PASTE SHEET'!Z2297="","",'S.D.PASTE SHEET'!Z2297)</f>
        <v/>
      </c>
      <c s="72" t="str">
        <f>IF('S.D.PASTE SHEET'!AA2297="","",'S.D.PASTE SHEET'!AA2297)</f>
        <v/>
      </c>
      <c s="72" t="str">
        <f>IF('S.D.PASTE SHEET'!AB2297="","",'S.D.PASTE SHEET'!AB2297)</f>
        <v/>
      </c>
      <c s="72" t="str">
        <f>IF('S.D.PASTE SHEET'!AC2297="","",'S.D.PASTE SHEET'!AC2297)</f>
        <v/>
      </c>
      <c s="72" t="str">
        <f>IF('S.D.PASTE SHEET'!AD2297="","",'S.D.PASTE SHEET'!AD2297)</f>
        <v/>
      </c>
      <c s="74"/>
      <c s="70" t="str">
        <f>IF(AK2297="","",IF(AK2297&gt;0,COUNT($AG$2:AG2297),""))</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IF(BC2297="","",IF(BC2297&gt;0,COUNT($AY$2:AY2297),""))</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8" spans="1:157" ht="15">
      <c r="A2298" s="72" t="str">
        <f>IF('S.D.PASTE SHEET'!A2298="","",'S.D.PASTE SHEET'!A2298)</f>
        <v/>
      </c>
      <c s="72" t="str">
        <f>IF('S.D.PASTE SHEET'!B2298="","",'S.D.PASTE SHEET'!B2298)</f>
        <v/>
      </c>
      <c s="72" t="str">
        <f>IF('S.D.PASTE SHEET'!C2298="","",'S.D.PASTE SHEET'!C2298)</f>
        <v/>
      </c>
      <c s="73" t="str">
        <f>IF('S.D.PASTE SHEET'!D2298="","",'S.D.PASTE SHEET'!D2298)</f>
        <v/>
      </c>
      <c s="72" t="str">
        <f>IF('S.D.PASTE SHEET'!E2298="","",UPPER('S.D.PASTE SHEET'!E2298))</f>
        <v/>
      </c>
      <c s="72" t="str">
        <f>IF('S.D.PASTE SHEET'!F2298="","",'S.D.PASTE SHEET'!F2298)</f>
        <v/>
      </c>
      <c s="72" t="str">
        <f>IF('S.D.PASTE SHEET'!G2298="","",UPPER('S.D.PASTE SHEET'!G2298))</f>
        <v/>
      </c>
      <c s="72" t="str">
        <f>IF('S.D.PASTE SHEET'!H2298="","",UPPER('S.D.PASTE SHEET'!H2298))</f>
        <v/>
      </c>
      <c s="72" t="str">
        <f>IF('S.D.PASTE SHEET'!I2298="","",'S.D.PASTE SHEET'!I2298)</f>
        <v/>
      </c>
      <c s="73" t="str">
        <f>IF('S.D.PASTE SHEET'!J2298="","",'S.D.PASTE SHEET'!J2298)</f>
        <v/>
      </c>
      <c s="72" t="str">
        <f>IF('S.D.PASTE SHEET'!K2298="","",'S.D.PASTE SHEET'!K2298)</f>
        <v/>
      </c>
      <c s="72" t="str">
        <f>IF('S.D.PASTE SHEET'!L2298="","",'S.D.PASTE SHEET'!L2298)</f>
        <v/>
      </c>
      <c s="72" t="str">
        <f>IF('S.D.PASTE SHEET'!M2298="","",'S.D.PASTE SHEET'!M2298)</f>
        <v/>
      </c>
      <c s="72" t="str">
        <f>IF('S.D.PASTE SHEET'!N2298="","",'S.D.PASTE SHEET'!N2298)</f>
        <v/>
      </c>
      <c s="72" t="str">
        <f>IF('S.D.PASTE SHEET'!O2298="","",'S.D.PASTE SHEET'!O2298)</f>
        <v/>
      </c>
      <c s="72" t="str">
        <f>IF('S.D.PASTE SHEET'!P2298="","",'S.D.PASTE SHEET'!P2298)</f>
        <v/>
      </c>
      <c s="72" t="str">
        <f>IF('S.D.PASTE SHEET'!Q2298="","",'S.D.PASTE SHEET'!Q2298)</f>
        <v/>
      </c>
      <c s="72" t="str">
        <f>IF('S.D.PASTE SHEET'!R2298="","",'S.D.PASTE SHEET'!R2298)</f>
        <v/>
      </c>
      <c s="72" t="str">
        <f>IF('S.D.PASTE SHEET'!S2298="","",'S.D.PASTE SHEET'!S2298)</f>
        <v/>
      </c>
      <c s="72" t="str">
        <f>IF('S.D.PASTE SHEET'!T2298="","",'S.D.PASTE SHEET'!T2298)</f>
        <v/>
      </c>
      <c s="72" t="str">
        <f>IF('S.D.PASTE SHEET'!U2298="","",'S.D.PASTE SHEET'!U2298)</f>
        <v/>
      </c>
      <c s="72" t="str">
        <f>IF('S.D.PASTE SHEET'!V2298="","",'S.D.PASTE SHEET'!V2298)</f>
        <v/>
      </c>
      <c s="72" t="str">
        <f>IF('S.D.PASTE SHEET'!W2298="","",'S.D.PASTE SHEET'!W2298)</f>
        <v/>
      </c>
      <c s="72" t="str">
        <f>IF('S.D.PASTE SHEET'!X2298="","",'S.D.PASTE SHEET'!X2298)</f>
        <v/>
      </c>
      <c s="72" t="str">
        <f>IF('S.D.PASTE SHEET'!Y2298="","",'S.D.PASTE SHEET'!Y2298)</f>
        <v/>
      </c>
      <c s="72" t="str">
        <f>IF('S.D.PASTE SHEET'!Z2298="","",'S.D.PASTE SHEET'!Z2298)</f>
        <v/>
      </c>
      <c s="72" t="str">
        <f>IF('S.D.PASTE SHEET'!AA2298="","",'S.D.PASTE SHEET'!AA2298)</f>
        <v/>
      </c>
      <c s="72" t="str">
        <f>IF('S.D.PASTE SHEET'!AB2298="","",'S.D.PASTE SHEET'!AB2298)</f>
        <v/>
      </c>
      <c s="72" t="str">
        <f>IF('S.D.PASTE SHEET'!AC2298="","",'S.D.PASTE SHEET'!AC2298)</f>
        <v/>
      </c>
      <c s="72" t="str">
        <f>IF('S.D.PASTE SHEET'!AD2298="","",'S.D.PASTE SHEET'!AD2298)</f>
        <v/>
      </c>
      <c s="74"/>
      <c s="70" t="str">
        <f>IF(AK2298="","",IF(AK2298&gt;0,COUNT($AG$2:AG2298),""))</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IF(BC2298="","",IF(BC2298&gt;0,COUNT($AY$2:AY2298),""))</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299" spans="1:157" ht="15">
      <c r="A2299" s="72" t="str">
        <f>IF('S.D.PASTE SHEET'!A2299="","",'S.D.PASTE SHEET'!A2299)</f>
        <v/>
      </c>
      <c s="72" t="str">
        <f>IF('S.D.PASTE SHEET'!B2299="","",'S.D.PASTE SHEET'!B2299)</f>
        <v/>
      </c>
      <c s="72" t="str">
        <f>IF('S.D.PASTE SHEET'!C2299="","",'S.D.PASTE SHEET'!C2299)</f>
        <v/>
      </c>
      <c s="73" t="str">
        <f>IF('S.D.PASTE SHEET'!D2299="","",'S.D.PASTE SHEET'!D2299)</f>
        <v/>
      </c>
      <c s="72" t="str">
        <f>IF('S.D.PASTE SHEET'!E2299="","",UPPER('S.D.PASTE SHEET'!E2299))</f>
        <v/>
      </c>
      <c s="72" t="str">
        <f>IF('S.D.PASTE SHEET'!F2299="","",'S.D.PASTE SHEET'!F2299)</f>
        <v/>
      </c>
      <c s="72" t="str">
        <f>IF('S.D.PASTE SHEET'!G2299="","",UPPER('S.D.PASTE SHEET'!G2299))</f>
        <v/>
      </c>
      <c s="72" t="str">
        <f>IF('S.D.PASTE SHEET'!H2299="","",UPPER('S.D.PASTE SHEET'!H2299))</f>
        <v/>
      </c>
      <c s="72" t="str">
        <f>IF('S.D.PASTE SHEET'!I2299="","",'S.D.PASTE SHEET'!I2299)</f>
        <v/>
      </c>
      <c s="73" t="str">
        <f>IF('S.D.PASTE SHEET'!J2299="","",'S.D.PASTE SHEET'!J2299)</f>
        <v/>
      </c>
      <c s="72" t="str">
        <f>IF('S.D.PASTE SHEET'!K2299="","",'S.D.PASTE SHEET'!K2299)</f>
        <v/>
      </c>
      <c s="72" t="str">
        <f>IF('S.D.PASTE SHEET'!L2299="","",'S.D.PASTE SHEET'!L2299)</f>
        <v/>
      </c>
      <c s="72" t="str">
        <f>IF('S.D.PASTE SHEET'!M2299="","",'S.D.PASTE SHEET'!M2299)</f>
        <v/>
      </c>
      <c s="72" t="str">
        <f>IF('S.D.PASTE SHEET'!N2299="","",'S.D.PASTE SHEET'!N2299)</f>
        <v/>
      </c>
      <c s="72" t="str">
        <f>IF('S.D.PASTE SHEET'!O2299="","",'S.D.PASTE SHEET'!O2299)</f>
        <v/>
      </c>
      <c s="72" t="str">
        <f>IF('S.D.PASTE SHEET'!P2299="","",'S.D.PASTE SHEET'!P2299)</f>
        <v/>
      </c>
      <c s="72" t="str">
        <f>IF('S.D.PASTE SHEET'!Q2299="","",'S.D.PASTE SHEET'!Q2299)</f>
        <v/>
      </c>
      <c s="72" t="str">
        <f>IF('S.D.PASTE SHEET'!R2299="","",'S.D.PASTE SHEET'!R2299)</f>
        <v/>
      </c>
      <c s="72" t="str">
        <f>IF('S.D.PASTE SHEET'!S2299="","",'S.D.PASTE SHEET'!S2299)</f>
        <v/>
      </c>
      <c s="72" t="str">
        <f>IF('S.D.PASTE SHEET'!T2299="","",'S.D.PASTE SHEET'!T2299)</f>
        <v/>
      </c>
      <c s="72" t="str">
        <f>IF('S.D.PASTE SHEET'!U2299="","",'S.D.PASTE SHEET'!U2299)</f>
        <v/>
      </c>
      <c s="72" t="str">
        <f>IF('S.D.PASTE SHEET'!V2299="","",'S.D.PASTE SHEET'!V2299)</f>
        <v/>
      </c>
      <c s="72" t="str">
        <f>IF('S.D.PASTE SHEET'!W2299="","",'S.D.PASTE SHEET'!W2299)</f>
        <v/>
      </c>
      <c s="72" t="str">
        <f>IF('S.D.PASTE SHEET'!X2299="","",'S.D.PASTE SHEET'!X2299)</f>
        <v/>
      </c>
      <c s="72" t="str">
        <f>IF('S.D.PASTE SHEET'!Y2299="","",'S.D.PASTE SHEET'!Y2299)</f>
        <v/>
      </c>
      <c s="72" t="str">
        <f>IF('S.D.PASTE SHEET'!Z2299="","",'S.D.PASTE SHEET'!Z2299)</f>
        <v/>
      </c>
      <c s="72" t="str">
        <f>IF('S.D.PASTE SHEET'!AA2299="","",'S.D.PASTE SHEET'!AA2299)</f>
        <v/>
      </c>
      <c s="72" t="str">
        <f>IF('S.D.PASTE SHEET'!AB2299="","",'S.D.PASTE SHEET'!AB2299)</f>
        <v/>
      </c>
      <c s="72" t="str">
        <f>IF('S.D.PASTE SHEET'!AC2299="","",'S.D.PASTE SHEET'!AC2299)</f>
        <v/>
      </c>
      <c s="72" t="str">
        <f>IF('S.D.PASTE SHEET'!AD2299="","",'S.D.PASTE SHEET'!AD2299)</f>
        <v/>
      </c>
      <c s="74"/>
      <c s="70" t="str">
        <f>IF(AK2299="","",IF(AK2299&gt;0,COUNT($AG$2:AG2299),""))</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IF(BC2299="","",IF(BC2299&gt;0,COUNT($AY$2:AY2299),""))</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0" spans="1:157" ht="15">
      <c r="A2300" s="72" t="str">
        <f>IF('S.D.PASTE SHEET'!A2300="","",'S.D.PASTE SHEET'!A2300)</f>
        <v/>
      </c>
      <c s="72" t="str">
        <f>IF('S.D.PASTE SHEET'!B2300="","",'S.D.PASTE SHEET'!B2300)</f>
        <v/>
      </c>
      <c s="72" t="str">
        <f>IF('S.D.PASTE SHEET'!C2300="","",'S.D.PASTE SHEET'!C2300)</f>
        <v/>
      </c>
      <c s="73" t="str">
        <f>IF('S.D.PASTE SHEET'!D2300="","",'S.D.PASTE SHEET'!D2300)</f>
        <v/>
      </c>
      <c s="72" t="str">
        <f>IF('S.D.PASTE SHEET'!E2300="","",UPPER('S.D.PASTE SHEET'!E2300))</f>
        <v/>
      </c>
      <c s="72" t="str">
        <f>IF('S.D.PASTE SHEET'!F2300="","",'S.D.PASTE SHEET'!F2300)</f>
        <v/>
      </c>
      <c s="72" t="str">
        <f>IF('S.D.PASTE SHEET'!G2300="","",UPPER('S.D.PASTE SHEET'!G2300))</f>
        <v/>
      </c>
      <c s="72" t="str">
        <f>IF('S.D.PASTE SHEET'!H2300="","",UPPER('S.D.PASTE SHEET'!H2300))</f>
        <v/>
      </c>
      <c s="72" t="str">
        <f>IF('S.D.PASTE SHEET'!I2300="","",'S.D.PASTE SHEET'!I2300)</f>
        <v/>
      </c>
      <c s="73" t="str">
        <f>IF('S.D.PASTE SHEET'!J2300="","",'S.D.PASTE SHEET'!J2300)</f>
        <v/>
      </c>
      <c s="72" t="str">
        <f>IF('S.D.PASTE SHEET'!K2300="","",'S.D.PASTE SHEET'!K2300)</f>
        <v/>
      </c>
      <c s="72" t="str">
        <f>IF('S.D.PASTE SHEET'!L2300="","",'S.D.PASTE SHEET'!L2300)</f>
        <v/>
      </c>
      <c s="72" t="str">
        <f>IF('S.D.PASTE SHEET'!M2300="","",'S.D.PASTE SHEET'!M2300)</f>
        <v/>
      </c>
      <c s="72" t="str">
        <f>IF('S.D.PASTE SHEET'!N2300="","",'S.D.PASTE SHEET'!N2300)</f>
        <v/>
      </c>
      <c s="72" t="str">
        <f>IF('S.D.PASTE SHEET'!O2300="","",'S.D.PASTE SHEET'!O2300)</f>
        <v/>
      </c>
      <c s="72" t="str">
        <f>IF('S.D.PASTE SHEET'!P2300="","",'S.D.PASTE SHEET'!P2300)</f>
        <v/>
      </c>
      <c s="72" t="str">
        <f>IF('S.D.PASTE SHEET'!Q2300="","",'S.D.PASTE SHEET'!Q2300)</f>
        <v/>
      </c>
      <c s="72" t="str">
        <f>IF('S.D.PASTE SHEET'!R2300="","",'S.D.PASTE SHEET'!R2300)</f>
        <v/>
      </c>
      <c s="72" t="str">
        <f>IF('S.D.PASTE SHEET'!S2300="","",'S.D.PASTE SHEET'!S2300)</f>
        <v/>
      </c>
      <c s="72" t="str">
        <f>IF('S.D.PASTE SHEET'!T2300="","",'S.D.PASTE SHEET'!T2300)</f>
        <v/>
      </c>
      <c s="72" t="str">
        <f>IF('S.D.PASTE SHEET'!U2300="","",'S.D.PASTE SHEET'!U2300)</f>
        <v/>
      </c>
      <c s="72" t="str">
        <f>IF('S.D.PASTE SHEET'!V2300="","",'S.D.PASTE SHEET'!V2300)</f>
        <v/>
      </c>
      <c s="72" t="str">
        <f>IF('S.D.PASTE SHEET'!W2300="","",'S.D.PASTE SHEET'!W2300)</f>
        <v/>
      </c>
      <c s="72" t="str">
        <f>IF('S.D.PASTE SHEET'!X2300="","",'S.D.PASTE SHEET'!X2300)</f>
        <v/>
      </c>
      <c s="72" t="str">
        <f>IF('S.D.PASTE SHEET'!Y2300="","",'S.D.PASTE SHEET'!Y2300)</f>
        <v/>
      </c>
      <c s="72" t="str">
        <f>IF('S.D.PASTE SHEET'!Z2300="","",'S.D.PASTE SHEET'!Z2300)</f>
        <v/>
      </c>
      <c s="72" t="str">
        <f>IF('S.D.PASTE SHEET'!AA2300="","",'S.D.PASTE SHEET'!AA2300)</f>
        <v/>
      </c>
      <c s="72" t="str">
        <f>IF('S.D.PASTE SHEET'!AB2300="","",'S.D.PASTE SHEET'!AB2300)</f>
        <v/>
      </c>
      <c s="72" t="str">
        <f>IF('S.D.PASTE SHEET'!AC2300="","",'S.D.PASTE SHEET'!AC2300)</f>
        <v/>
      </c>
      <c s="72" t="str">
        <f>IF('S.D.PASTE SHEET'!AD2300="","",'S.D.PASTE SHEET'!AD2300)</f>
        <v/>
      </c>
      <c s="74"/>
      <c s="70" t="str">
        <f>IF(AK2300="","",IF(AK2300&gt;0,COUNT($AG$2:AG2300),""))</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IF(BC2300="","",IF(BC2300&gt;0,COUNT($AY$2:AY2300),""))</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1" spans="1:157" ht="15">
      <c r="A2301" s="72" t="str">
        <f>IF('S.D.PASTE SHEET'!A2301="","",'S.D.PASTE SHEET'!A2301)</f>
        <v/>
      </c>
      <c s="72" t="str">
        <f>IF('S.D.PASTE SHEET'!B2301="","",'S.D.PASTE SHEET'!B2301)</f>
        <v/>
      </c>
      <c s="72" t="str">
        <f>IF('S.D.PASTE SHEET'!C2301="","",'S.D.PASTE SHEET'!C2301)</f>
        <v/>
      </c>
      <c s="73" t="str">
        <f>IF('S.D.PASTE SHEET'!D2301="","",'S.D.PASTE SHEET'!D2301)</f>
        <v/>
      </c>
      <c s="72" t="str">
        <f>IF('S.D.PASTE SHEET'!E2301="","",UPPER('S.D.PASTE SHEET'!E2301))</f>
        <v/>
      </c>
      <c s="72" t="str">
        <f>IF('S.D.PASTE SHEET'!F2301="","",'S.D.PASTE SHEET'!F2301)</f>
        <v/>
      </c>
      <c s="72" t="str">
        <f>IF('S.D.PASTE SHEET'!G2301="","",UPPER('S.D.PASTE SHEET'!G2301))</f>
        <v/>
      </c>
      <c s="72" t="str">
        <f>IF('S.D.PASTE SHEET'!H2301="","",UPPER('S.D.PASTE SHEET'!H2301))</f>
        <v/>
      </c>
      <c s="72" t="str">
        <f>IF('S.D.PASTE SHEET'!I2301="","",'S.D.PASTE SHEET'!I2301)</f>
        <v/>
      </c>
      <c s="73" t="str">
        <f>IF('S.D.PASTE SHEET'!J2301="","",'S.D.PASTE SHEET'!J2301)</f>
        <v/>
      </c>
      <c s="72" t="str">
        <f>IF('S.D.PASTE SHEET'!K2301="","",'S.D.PASTE SHEET'!K2301)</f>
        <v/>
      </c>
      <c s="72" t="str">
        <f>IF('S.D.PASTE SHEET'!L2301="","",'S.D.PASTE SHEET'!L2301)</f>
        <v/>
      </c>
      <c s="72" t="str">
        <f>IF('S.D.PASTE SHEET'!M2301="","",'S.D.PASTE SHEET'!M2301)</f>
        <v/>
      </c>
      <c s="72" t="str">
        <f>IF('S.D.PASTE SHEET'!N2301="","",'S.D.PASTE SHEET'!N2301)</f>
        <v/>
      </c>
      <c s="72" t="str">
        <f>IF('S.D.PASTE SHEET'!O2301="","",'S.D.PASTE SHEET'!O2301)</f>
        <v/>
      </c>
      <c s="72" t="str">
        <f>IF('S.D.PASTE SHEET'!P2301="","",'S.D.PASTE SHEET'!P2301)</f>
        <v/>
      </c>
      <c s="72" t="str">
        <f>IF('S.D.PASTE SHEET'!Q2301="","",'S.D.PASTE SHEET'!Q2301)</f>
        <v/>
      </c>
      <c s="72" t="str">
        <f>IF('S.D.PASTE SHEET'!R2301="","",'S.D.PASTE SHEET'!R2301)</f>
        <v/>
      </c>
      <c s="72" t="str">
        <f>IF('S.D.PASTE SHEET'!S2301="","",'S.D.PASTE SHEET'!S2301)</f>
        <v/>
      </c>
      <c s="72" t="str">
        <f>IF('S.D.PASTE SHEET'!T2301="","",'S.D.PASTE SHEET'!T2301)</f>
        <v/>
      </c>
      <c s="72" t="str">
        <f>IF('S.D.PASTE SHEET'!U2301="","",'S.D.PASTE SHEET'!U2301)</f>
        <v/>
      </c>
      <c s="72" t="str">
        <f>IF('S.D.PASTE SHEET'!V2301="","",'S.D.PASTE SHEET'!V2301)</f>
        <v/>
      </c>
      <c s="72" t="str">
        <f>IF('S.D.PASTE SHEET'!W2301="","",'S.D.PASTE SHEET'!W2301)</f>
        <v/>
      </c>
      <c s="72" t="str">
        <f>IF('S.D.PASTE SHEET'!X2301="","",'S.D.PASTE SHEET'!X2301)</f>
        <v/>
      </c>
      <c s="72" t="str">
        <f>IF('S.D.PASTE SHEET'!Y2301="","",'S.D.PASTE SHEET'!Y2301)</f>
        <v/>
      </c>
      <c s="72" t="str">
        <f>IF('S.D.PASTE SHEET'!Z2301="","",'S.D.PASTE SHEET'!Z2301)</f>
        <v/>
      </c>
      <c s="72" t="str">
        <f>IF('S.D.PASTE SHEET'!AA2301="","",'S.D.PASTE SHEET'!AA2301)</f>
        <v/>
      </c>
      <c s="72" t="str">
        <f>IF('S.D.PASTE SHEET'!AB2301="","",'S.D.PASTE SHEET'!AB2301)</f>
        <v/>
      </c>
      <c s="72" t="str">
        <f>IF('S.D.PASTE SHEET'!AC2301="","",'S.D.PASTE SHEET'!AC2301)</f>
        <v/>
      </c>
      <c s="72" t="str">
        <f>IF('S.D.PASTE SHEET'!AD2301="","",'S.D.PASTE SHEET'!AD2301)</f>
        <v/>
      </c>
      <c s="74"/>
      <c s="70" t="str">
        <f>IF(AK2301="","",IF(AK2301&gt;0,COUNT($AG$2:AG2301),""))</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IF(BC2301="","",IF(BC2301&gt;0,COUNT($AY$2:AY2301),""))</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2" spans="1:157" ht="15">
      <c r="A2302" s="72" t="str">
        <f>IF('S.D.PASTE SHEET'!A2302="","",'S.D.PASTE SHEET'!A2302)</f>
        <v/>
      </c>
      <c s="72" t="str">
        <f>IF('S.D.PASTE SHEET'!B2302="","",'S.D.PASTE SHEET'!B2302)</f>
        <v/>
      </c>
      <c s="72" t="str">
        <f>IF('S.D.PASTE SHEET'!C2302="","",'S.D.PASTE SHEET'!C2302)</f>
        <v/>
      </c>
      <c s="73" t="str">
        <f>IF('S.D.PASTE SHEET'!D2302="","",'S.D.PASTE SHEET'!D2302)</f>
        <v/>
      </c>
      <c s="72" t="str">
        <f>IF('S.D.PASTE SHEET'!E2302="","",UPPER('S.D.PASTE SHEET'!E2302))</f>
        <v/>
      </c>
      <c s="72" t="str">
        <f>IF('S.D.PASTE SHEET'!F2302="","",'S.D.PASTE SHEET'!F2302)</f>
        <v/>
      </c>
      <c s="72" t="str">
        <f>IF('S.D.PASTE SHEET'!G2302="","",UPPER('S.D.PASTE SHEET'!G2302))</f>
        <v/>
      </c>
      <c s="72" t="str">
        <f>IF('S.D.PASTE SHEET'!H2302="","",UPPER('S.D.PASTE SHEET'!H2302))</f>
        <v/>
      </c>
      <c s="72" t="str">
        <f>IF('S.D.PASTE SHEET'!I2302="","",'S.D.PASTE SHEET'!I2302)</f>
        <v/>
      </c>
      <c s="73" t="str">
        <f>IF('S.D.PASTE SHEET'!J2302="","",'S.D.PASTE SHEET'!J2302)</f>
        <v/>
      </c>
      <c s="72" t="str">
        <f>IF('S.D.PASTE SHEET'!K2302="","",'S.D.PASTE SHEET'!K2302)</f>
        <v/>
      </c>
      <c s="72" t="str">
        <f>IF('S.D.PASTE SHEET'!L2302="","",'S.D.PASTE SHEET'!L2302)</f>
        <v/>
      </c>
      <c s="72" t="str">
        <f>IF('S.D.PASTE SHEET'!M2302="","",'S.D.PASTE SHEET'!M2302)</f>
        <v/>
      </c>
      <c s="72" t="str">
        <f>IF('S.D.PASTE SHEET'!N2302="","",'S.D.PASTE SHEET'!N2302)</f>
        <v/>
      </c>
      <c s="72" t="str">
        <f>IF('S.D.PASTE SHEET'!O2302="","",'S.D.PASTE SHEET'!O2302)</f>
        <v/>
      </c>
      <c s="72" t="str">
        <f>IF('S.D.PASTE SHEET'!P2302="","",'S.D.PASTE SHEET'!P2302)</f>
        <v/>
      </c>
      <c s="72" t="str">
        <f>IF('S.D.PASTE SHEET'!Q2302="","",'S.D.PASTE SHEET'!Q2302)</f>
        <v/>
      </c>
      <c s="72" t="str">
        <f>IF('S.D.PASTE SHEET'!R2302="","",'S.D.PASTE SHEET'!R2302)</f>
        <v/>
      </c>
      <c s="72" t="str">
        <f>IF('S.D.PASTE SHEET'!S2302="","",'S.D.PASTE SHEET'!S2302)</f>
        <v/>
      </c>
      <c s="72" t="str">
        <f>IF('S.D.PASTE SHEET'!T2302="","",'S.D.PASTE SHEET'!T2302)</f>
        <v/>
      </c>
      <c s="72" t="str">
        <f>IF('S.D.PASTE SHEET'!U2302="","",'S.D.PASTE SHEET'!U2302)</f>
        <v/>
      </c>
      <c s="72" t="str">
        <f>IF('S.D.PASTE SHEET'!V2302="","",'S.D.PASTE SHEET'!V2302)</f>
        <v/>
      </c>
      <c s="72" t="str">
        <f>IF('S.D.PASTE SHEET'!W2302="","",'S.D.PASTE SHEET'!W2302)</f>
        <v/>
      </c>
      <c s="72" t="str">
        <f>IF('S.D.PASTE SHEET'!X2302="","",'S.D.PASTE SHEET'!X2302)</f>
        <v/>
      </c>
      <c s="72" t="str">
        <f>IF('S.D.PASTE SHEET'!Y2302="","",'S.D.PASTE SHEET'!Y2302)</f>
        <v/>
      </c>
      <c s="72" t="str">
        <f>IF('S.D.PASTE SHEET'!Z2302="","",'S.D.PASTE SHEET'!Z2302)</f>
        <v/>
      </c>
      <c s="72" t="str">
        <f>IF('S.D.PASTE SHEET'!AA2302="","",'S.D.PASTE SHEET'!AA2302)</f>
        <v/>
      </c>
      <c s="72" t="str">
        <f>IF('S.D.PASTE SHEET'!AB2302="","",'S.D.PASTE SHEET'!AB2302)</f>
        <v/>
      </c>
      <c s="72" t="str">
        <f>IF('S.D.PASTE SHEET'!AC2302="","",'S.D.PASTE SHEET'!AC2302)</f>
        <v/>
      </c>
      <c s="72" t="str">
        <f>IF('S.D.PASTE SHEET'!AD2302="","",'S.D.PASTE SHEET'!AD2302)</f>
        <v/>
      </c>
      <c s="74"/>
      <c s="70" t="str">
        <f>IF(AK2302="","",IF(AK2302&gt;0,COUNT($AG$2:AG2302),""))</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IF(BC2302="","",IF(BC2302&gt;0,COUNT($AY$2:AY2302),""))</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3" spans="1:157" ht="15">
      <c r="A2303" s="72" t="str">
        <f>IF('S.D.PASTE SHEET'!A2303="","",'S.D.PASTE SHEET'!A2303)</f>
        <v/>
      </c>
      <c s="72" t="str">
        <f>IF('S.D.PASTE SHEET'!B2303="","",'S.D.PASTE SHEET'!B2303)</f>
        <v/>
      </c>
      <c s="72" t="str">
        <f>IF('S.D.PASTE SHEET'!C2303="","",'S.D.PASTE SHEET'!C2303)</f>
        <v/>
      </c>
      <c s="73" t="str">
        <f>IF('S.D.PASTE SHEET'!D2303="","",'S.D.PASTE SHEET'!D2303)</f>
        <v/>
      </c>
      <c s="72" t="str">
        <f>IF('S.D.PASTE SHEET'!E2303="","",UPPER('S.D.PASTE SHEET'!E2303))</f>
        <v/>
      </c>
      <c s="72" t="str">
        <f>IF('S.D.PASTE SHEET'!F2303="","",'S.D.PASTE SHEET'!F2303)</f>
        <v/>
      </c>
      <c s="72" t="str">
        <f>IF('S.D.PASTE SHEET'!G2303="","",UPPER('S.D.PASTE SHEET'!G2303))</f>
        <v/>
      </c>
      <c s="72" t="str">
        <f>IF('S.D.PASTE SHEET'!H2303="","",UPPER('S.D.PASTE SHEET'!H2303))</f>
        <v/>
      </c>
      <c s="72" t="str">
        <f>IF('S.D.PASTE SHEET'!I2303="","",'S.D.PASTE SHEET'!I2303)</f>
        <v/>
      </c>
      <c s="73" t="str">
        <f>IF('S.D.PASTE SHEET'!J2303="","",'S.D.PASTE SHEET'!J2303)</f>
        <v/>
      </c>
      <c s="72" t="str">
        <f>IF('S.D.PASTE SHEET'!K2303="","",'S.D.PASTE SHEET'!K2303)</f>
        <v/>
      </c>
      <c s="72" t="str">
        <f>IF('S.D.PASTE SHEET'!L2303="","",'S.D.PASTE SHEET'!L2303)</f>
        <v/>
      </c>
      <c s="72" t="str">
        <f>IF('S.D.PASTE SHEET'!M2303="","",'S.D.PASTE SHEET'!M2303)</f>
        <v/>
      </c>
      <c s="72" t="str">
        <f>IF('S.D.PASTE SHEET'!N2303="","",'S.D.PASTE SHEET'!N2303)</f>
        <v/>
      </c>
      <c s="72" t="str">
        <f>IF('S.D.PASTE SHEET'!O2303="","",'S.D.PASTE SHEET'!O2303)</f>
        <v/>
      </c>
      <c s="72" t="str">
        <f>IF('S.D.PASTE SHEET'!P2303="","",'S.D.PASTE SHEET'!P2303)</f>
        <v/>
      </c>
      <c s="72" t="str">
        <f>IF('S.D.PASTE SHEET'!Q2303="","",'S.D.PASTE SHEET'!Q2303)</f>
        <v/>
      </c>
      <c s="72" t="str">
        <f>IF('S.D.PASTE SHEET'!R2303="","",'S.D.PASTE SHEET'!R2303)</f>
        <v/>
      </c>
      <c s="72" t="str">
        <f>IF('S.D.PASTE SHEET'!S2303="","",'S.D.PASTE SHEET'!S2303)</f>
        <v/>
      </c>
      <c s="72" t="str">
        <f>IF('S.D.PASTE SHEET'!T2303="","",'S.D.PASTE SHEET'!T2303)</f>
        <v/>
      </c>
      <c s="72" t="str">
        <f>IF('S.D.PASTE SHEET'!U2303="","",'S.D.PASTE SHEET'!U2303)</f>
        <v/>
      </c>
      <c s="72" t="str">
        <f>IF('S.D.PASTE SHEET'!V2303="","",'S.D.PASTE SHEET'!V2303)</f>
        <v/>
      </c>
      <c s="72" t="str">
        <f>IF('S.D.PASTE SHEET'!W2303="","",'S.D.PASTE SHEET'!W2303)</f>
        <v/>
      </c>
      <c s="72" t="str">
        <f>IF('S.D.PASTE SHEET'!X2303="","",'S.D.PASTE SHEET'!X2303)</f>
        <v/>
      </c>
      <c s="72" t="str">
        <f>IF('S.D.PASTE SHEET'!Y2303="","",'S.D.PASTE SHEET'!Y2303)</f>
        <v/>
      </c>
      <c s="72" t="str">
        <f>IF('S.D.PASTE SHEET'!Z2303="","",'S.D.PASTE SHEET'!Z2303)</f>
        <v/>
      </c>
      <c s="72" t="str">
        <f>IF('S.D.PASTE SHEET'!AA2303="","",'S.D.PASTE SHEET'!AA2303)</f>
        <v/>
      </c>
      <c s="72" t="str">
        <f>IF('S.D.PASTE SHEET'!AB2303="","",'S.D.PASTE SHEET'!AB2303)</f>
        <v/>
      </c>
      <c s="72" t="str">
        <f>IF('S.D.PASTE SHEET'!AC2303="","",'S.D.PASTE SHEET'!AC2303)</f>
        <v/>
      </c>
      <c s="72" t="str">
        <f>IF('S.D.PASTE SHEET'!AD2303="","",'S.D.PASTE SHEET'!AD2303)</f>
        <v/>
      </c>
      <c s="74"/>
      <c s="70" t="str">
        <f>IF(AK2303="","",IF(AK2303&gt;0,COUNT($AG$2:AG2303),""))</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IF(BC2303="","",IF(BC2303&gt;0,COUNT($AY$2:AY2303),""))</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4" spans="1:157" ht="15">
      <c r="A2304" s="72" t="str">
        <f>IF('S.D.PASTE SHEET'!A2304="","",'S.D.PASTE SHEET'!A2304)</f>
        <v/>
      </c>
      <c s="72" t="str">
        <f>IF('S.D.PASTE SHEET'!B2304="","",'S.D.PASTE SHEET'!B2304)</f>
        <v/>
      </c>
      <c s="72" t="str">
        <f>IF('S.D.PASTE SHEET'!C2304="","",'S.D.PASTE SHEET'!C2304)</f>
        <v/>
      </c>
      <c s="73" t="str">
        <f>IF('S.D.PASTE SHEET'!D2304="","",'S.D.PASTE SHEET'!D2304)</f>
        <v/>
      </c>
      <c s="72" t="str">
        <f>IF('S.D.PASTE SHEET'!E2304="","",UPPER('S.D.PASTE SHEET'!E2304))</f>
        <v/>
      </c>
      <c s="72" t="str">
        <f>IF('S.D.PASTE SHEET'!F2304="","",'S.D.PASTE SHEET'!F2304)</f>
        <v/>
      </c>
      <c s="72" t="str">
        <f>IF('S.D.PASTE SHEET'!G2304="","",UPPER('S.D.PASTE SHEET'!G2304))</f>
        <v/>
      </c>
      <c s="72" t="str">
        <f>IF('S.D.PASTE SHEET'!H2304="","",UPPER('S.D.PASTE SHEET'!H2304))</f>
        <v/>
      </c>
      <c s="72" t="str">
        <f>IF('S.D.PASTE SHEET'!I2304="","",'S.D.PASTE SHEET'!I2304)</f>
        <v/>
      </c>
      <c s="73" t="str">
        <f>IF('S.D.PASTE SHEET'!J2304="","",'S.D.PASTE SHEET'!J2304)</f>
        <v/>
      </c>
      <c s="72" t="str">
        <f>IF('S.D.PASTE SHEET'!K2304="","",'S.D.PASTE SHEET'!K2304)</f>
        <v/>
      </c>
      <c s="72" t="str">
        <f>IF('S.D.PASTE SHEET'!L2304="","",'S.D.PASTE SHEET'!L2304)</f>
        <v/>
      </c>
      <c s="72" t="str">
        <f>IF('S.D.PASTE SHEET'!M2304="","",'S.D.PASTE SHEET'!M2304)</f>
        <v/>
      </c>
      <c s="72" t="str">
        <f>IF('S.D.PASTE SHEET'!N2304="","",'S.D.PASTE SHEET'!N2304)</f>
        <v/>
      </c>
      <c s="72" t="str">
        <f>IF('S.D.PASTE SHEET'!O2304="","",'S.D.PASTE SHEET'!O2304)</f>
        <v/>
      </c>
      <c s="72" t="str">
        <f>IF('S.D.PASTE SHEET'!P2304="","",'S.D.PASTE SHEET'!P2304)</f>
        <v/>
      </c>
      <c s="72" t="str">
        <f>IF('S.D.PASTE SHEET'!Q2304="","",'S.D.PASTE SHEET'!Q2304)</f>
        <v/>
      </c>
      <c s="72" t="str">
        <f>IF('S.D.PASTE SHEET'!R2304="","",'S.D.PASTE SHEET'!R2304)</f>
        <v/>
      </c>
      <c s="72" t="str">
        <f>IF('S.D.PASTE SHEET'!S2304="","",'S.D.PASTE SHEET'!S2304)</f>
        <v/>
      </c>
      <c s="72" t="str">
        <f>IF('S.D.PASTE SHEET'!T2304="","",'S.D.PASTE SHEET'!T2304)</f>
        <v/>
      </c>
      <c s="72" t="str">
        <f>IF('S.D.PASTE SHEET'!U2304="","",'S.D.PASTE SHEET'!U2304)</f>
        <v/>
      </c>
      <c s="72" t="str">
        <f>IF('S.D.PASTE SHEET'!V2304="","",'S.D.PASTE SHEET'!V2304)</f>
        <v/>
      </c>
      <c s="72" t="str">
        <f>IF('S.D.PASTE SHEET'!W2304="","",'S.D.PASTE SHEET'!W2304)</f>
        <v/>
      </c>
      <c s="72" t="str">
        <f>IF('S.D.PASTE SHEET'!X2304="","",'S.D.PASTE SHEET'!X2304)</f>
        <v/>
      </c>
      <c s="72" t="str">
        <f>IF('S.D.PASTE SHEET'!Y2304="","",'S.D.PASTE SHEET'!Y2304)</f>
        <v/>
      </c>
      <c s="72" t="str">
        <f>IF('S.D.PASTE SHEET'!Z2304="","",'S.D.PASTE SHEET'!Z2304)</f>
        <v/>
      </c>
      <c s="72" t="str">
        <f>IF('S.D.PASTE SHEET'!AA2304="","",'S.D.PASTE SHEET'!AA2304)</f>
        <v/>
      </c>
      <c s="72" t="str">
        <f>IF('S.D.PASTE SHEET'!AB2304="","",'S.D.PASTE SHEET'!AB2304)</f>
        <v/>
      </c>
      <c s="72" t="str">
        <f>IF('S.D.PASTE SHEET'!AC2304="","",'S.D.PASTE SHEET'!AC2304)</f>
        <v/>
      </c>
      <c s="72" t="str">
        <f>IF('S.D.PASTE SHEET'!AD2304="","",'S.D.PASTE SHEET'!AD2304)</f>
        <v/>
      </c>
      <c s="74"/>
      <c s="70" t="str">
        <f>IF(AK2304="","",IF(AK2304&gt;0,COUNT($AG$2:AG2304),""))</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IF(BC2304="","",IF(BC2304&gt;0,COUNT($AY$2:AY2304),""))</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5" spans="1:157" ht="15">
      <c r="A2305" s="72" t="str">
        <f>IF('S.D.PASTE SHEET'!A2305="","",'S.D.PASTE SHEET'!A2305)</f>
        <v/>
      </c>
      <c s="72" t="str">
        <f>IF('S.D.PASTE SHEET'!B2305="","",'S.D.PASTE SHEET'!B2305)</f>
        <v/>
      </c>
      <c s="72" t="str">
        <f>IF('S.D.PASTE SHEET'!C2305="","",'S.D.PASTE SHEET'!C2305)</f>
        <v/>
      </c>
      <c s="73" t="str">
        <f>IF('S.D.PASTE SHEET'!D2305="","",'S.D.PASTE SHEET'!D2305)</f>
        <v/>
      </c>
      <c s="72" t="str">
        <f>IF('S.D.PASTE SHEET'!E2305="","",UPPER('S.D.PASTE SHEET'!E2305))</f>
        <v/>
      </c>
      <c s="72" t="str">
        <f>IF('S.D.PASTE SHEET'!F2305="","",'S.D.PASTE SHEET'!F2305)</f>
        <v/>
      </c>
      <c s="72" t="str">
        <f>IF('S.D.PASTE SHEET'!G2305="","",UPPER('S.D.PASTE SHEET'!G2305))</f>
        <v/>
      </c>
      <c s="72" t="str">
        <f>IF('S.D.PASTE SHEET'!H2305="","",UPPER('S.D.PASTE SHEET'!H2305))</f>
        <v/>
      </c>
      <c s="72" t="str">
        <f>IF('S.D.PASTE SHEET'!I2305="","",'S.D.PASTE SHEET'!I2305)</f>
        <v/>
      </c>
      <c s="73" t="str">
        <f>IF('S.D.PASTE SHEET'!J2305="","",'S.D.PASTE SHEET'!J2305)</f>
        <v/>
      </c>
      <c s="72" t="str">
        <f>IF('S.D.PASTE SHEET'!K2305="","",'S.D.PASTE SHEET'!K2305)</f>
        <v/>
      </c>
      <c s="72" t="str">
        <f>IF('S.D.PASTE SHEET'!L2305="","",'S.D.PASTE SHEET'!L2305)</f>
        <v/>
      </c>
      <c s="72" t="str">
        <f>IF('S.D.PASTE SHEET'!M2305="","",'S.D.PASTE SHEET'!M2305)</f>
        <v/>
      </c>
      <c s="72" t="str">
        <f>IF('S.D.PASTE SHEET'!N2305="","",'S.D.PASTE SHEET'!N2305)</f>
        <v/>
      </c>
      <c s="72" t="str">
        <f>IF('S.D.PASTE SHEET'!O2305="","",'S.D.PASTE SHEET'!O2305)</f>
        <v/>
      </c>
      <c s="72" t="str">
        <f>IF('S.D.PASTE SHEET'!P2305="","",'S.D.PASTE SHEET'!P2305)</f>
        <v/>
      </c>
      <c s="72" t="str">
        <f>IF('S.D.PASTE SHEET'!Q2305="","",'S.D.PASTE SHEET'!Q2305)</f>
        <v/>
      </c>
      <c s="72" t="str">
        <f>IF('S.D.PASTE SHEET'!R2305="","",'S.D.PASTE SHEET'!R2305)</f>
        <v/>
      </c>
      <c s="72" t="str">
        <f>IF('S.D.PASTE SHEET'!S2305="","",'S.D.PASTE SHEET'!S2305)</f>
        <v/>
      </c>
      <c s="72" t="str">
        <f>IF('S.D.PASTE SHEET'!T2305="","",'S.D.PASTE SHEET'!T2305)</f>
        <v/>
      </c>
      <c s="72" t="str">
        <f>IF('S.D.PASTE SHEET'!U2305="","",'S.D.PASTE SHEET'!U2305)</f>
        <v/>
      </c>
      <c s="72" t="str">
        <f>IF('S.D.PASTE SHEET'!V2305="","",'S.D.PASTE SHEET'!V2305)</f>
        <v/>
      </c>
      <c s="72" t="str">
        <f>IF('S.D.PASTE SHEET'!W2305="","",'S.D.PASTE SHEET'!W2305)</f>
        <v/>
      </c>
      <c s="72" t="str">
        <f>IF('S.D.PASTE SHEET'!X2305="","",'S.D.PASTE SHEET'!X2305)</f>
        <v/>
      </c>
      <c s="72" t="str">
        <f>IF('S.D.PASTE SHEET'!Y2305="","",'S.D.PASTE SHEET'!Y2305)</f>
        <v/>
      </c>
      <c s="72" t="str">
        <f>IF('S.D.PASTE SHEET'!Z2305="","",'S.D.PASTE SHEET'!Z2305)</f>
        <v/>
      </c>
      <c s="72" t="str">
        <f>IF('S.D.PASTE SHEET'!AA2305="","",'S.D.PASTE SHEET'!AA2305)</f>
        <v/>
      </c>
      <c s="72" t="str">
        <f>IF('S.D.PASTE SHEET'!AB2305="","",'S.D.PASTE SHEET'!AB2305)</f>
        <v/>
      </c>
      <c s="72" t="str">
        <f>IF('S.D.PASTE SHEET'!AC2305="","",'S.D.PASTE SHEET'!AC2305)</f>
        <v/>
      </c>
      <c s="72" t="str">
        <f>IF('S.D.PASTE SHEET'!AD2305="","",'S.D.PASTE SHEET'!AD2305)</f>
        <v/>
      </c>
      <c s="74"/>
      <c s="70" t="str">
        <f>IF(AK2305="","",IF(AK2305&gt;0,COUNT($AG$2:AG2305),""))</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IF(BC2305="","",IF(BC2305&gt;0,COUNT($AY$2:AY2305),""))</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6" spans="1:157" ht="15">
      <c r="A2306" s="72" t="str">
        <f>IF('S.D.PASTE SHEET'!A2306="","",'S.D.PASTE SHEET'!A2306)</f>
        <v/>
      </c>
      <c s="72" t="str">
        <f>IF('S.D.PASTE SHEET'!B2306="","",'S.D.PASTE SHEET'!B2306)</f>
        <v/>
      </c>
      <c s="72" t="str">
        <f>IF('S.D.PASTE SHEET'!C2306="","",'S.D.PASTE SHEET'!C2306)</f>
        <v/>
      </c>
      <c s="73" t="str">
        <f>IF('S.D.PASTE SHEET'!D2306="","",'S.D.PASTE SHEET'!D2306)</f>
        <v/>
      </c>
      <c s="72" t="str">
        <f>IF('S.D.PASTE SHEET'!E2306="","",UPPER('S.D.PASTE SHEET'!E2306))</f>
        <v/>
      </c>
      <c s="72" t="str">
        <f>IF('S.D.PASTE SHEET'!F2306="","",'S.D.PASTE SHEET'!F2306)</f>
        <v/>
      </c>
      <c s="72" t="str">
        <f>IF('S.D.PASTE SHEET'!G2306="","",UPPER('S.D.PASTE SHEET'!G2306))</f>
        <v/>
      </c>
      <c s="72" t="str">
        <f>IF('S.D.PASTE SHEET'!H2306="","",UPPER('S.D.PASTE SHEET'!H2306))</f>
        <v/>
      </c>
      <c s="72" t="str">
        <f>IF('S.D.PASTE SHEET'!I2306="","",'S.D.PASTE SHEET'!I2306)</f>
        <v/>
      </c>
      <c s="73" t="str">
        <f>IF('S.D.PASTE SHEET'!J2306="","",'S.D.PASTE SHEET'!J2306)</f>
        <v/>
      </c>
      <c s="72" t="str">
        <f>IF('S.D.PASTE SHEET'!K2306="","",'S.D.PASTE SHEET'!K2306)</f>
        <v/>
      </c>
      <c s="72" t="str">
        <f>IF('S.D.PASTE SHEET'!L2306="","",'S.D.PASTE SHEET'!L2306)</f>
        <v/>
      </c>
      <c s="72" t="str">
        <f>IF('S.D.PASTE SHEET'!M2306="","",'S.D.PASTE SHEET'!M2306)</f>
        <v/>
      </c>
      <c s="72" t="str">
        <f>IF('S.D.PASTE SHEET'!N2306="","",'S.D.PASTE SHEET'!N2306)</f>
        <v/>
      </c>
      <c s="72" t="str">
        <f>IF('S.D.PASTE SHEET'!O2306="","",'S.D.PASTE SHEET'!O2306)</f>
        <v/>
      </c>
      <c s="72" t="str">
        <f>IF('S.D.PASTE SHEET'!P2306="","",'S.D.PASTE SHEET'!P2306)</f>
        <v/>
      </c>
      <c s="72" t="str">
        <f>IF('S.D.PASTE SHEET'!Q2306="","",'S.D.PASTE SHEET'!Q2306)</f>
        <v/>
      </c>
      <c s="72" t="str">
        <f>IF('S.D.PASTE SHEET'!R2306="","",'S.D.PASTE SHEET'!R2306)</f>
        <v/>
      </c>
      <c s="72" t="str">
        <f>IF('S.D.PASTE SHEET'!S2306="","",'S.D.PASTE SHEET'!S2306)</f>
        <v/>
      </c>
      <c s="72" t="str">
        <f>IF('S.D.PASTE SHEET'!T2306="","",'S.D.PASTE SHEET'!T2306)</f>
        <v/>
      </c>
      <c s="72" t="str">
        <f>IF('S.D.PASTE SHEET'!U2306="","",'S.D.PASTE SHEET'!U2306)</f>
        <v/>
      </c>
      <c s="72" t="str">
        <f>IF('S.D.PASTE SHEET'!V2306="","",'S.D.PASTE SHEET'!V2306)</f>
        <v/>
      </c>
      <c s="72" t="str">
        <f>IF('S.D.PASTE SHEET'!W2306="","",'S.D.PASTE SHEET'!W2306)</f>
        <v/>
      </c>
      <c s="72" t="str">
        <f>IF('S.D.PASTE SHEET'!X2306="","",'S.D.PASTE SHEET'!X2306)</f>
        <v/>
      </c>
      <c s="72" t="str">
        <f>IF('S.D.PASTE SHEET'!Y2306="","",'S.D.PASTE SHEET'!Y2306)</f>
        <v/>
      </c>
      <c s="72" t="str">
        <f>IF('S.D.PASTE SHEET'!Z2306="","",'S.D.PASTE SHEET'!Z2306)</f>
        <v/>
      </c>
      <c s="72" t="str">
        <f>IF('S.D.PASTE SHEET'!AA2306="","",'S.D.PASTE SHEET'!AA2306)</f>
        <v/>
      </c>
      <c s="72" t="str">
        <f>IF('S.D.PASTE SHEET'!AB2306="","",'S.D.PASTE SHEET'!AB2306)</f>
        <v/>
      </c>
      <c s="72" t="str">
        <f>IF('S.D.PASTE SHEET'!AC2306="","",'S.D.PASTE SHEET'!AC2306)</f>
        <v/>
      </c>
      <c s="72" t="str">
        <f>IF('S.D.PASTE SHEET'!AD2306="","",'S.D.PASTE SHEET'!AD2306)</f>
        <v/>
      </c>
      <c s="74"/>
      <c s="70" t="str">
        <f>IF(AK2306="","",IF(AK2306&gt;0,COUNT($AG$2:AG2306),""))</f>
        <v/>
      </c>
      <c s="75" t="str">
        <f t="shared" si="1121"/>
        <v/>
      </c>
      <c s="75" t="str">
        <f t="shared" si="1122"/>
        <v/>
      </c>
      <c s="75" t="str">
        <f t="shared" si="1123"/>
        <v/>
      </c>
      <c s="73" t="str">
        <f t="shared" si="1124"/>
        <v/>
      </c>
      <c s="75" t="str">
        <f t="shared" si="1125"/>
        <v/>
      </c>
      <c s="75" t="str">
        <f t="shared" si="1126"/>
        <v/>
      </c>
      <c s="75" t="str">
        <f t="shared" si="1127"/>
        <v/>
      </c>
      <c s="75" t="str">
        <f t="shared" si="1128"/>
        <v/>
      </c>
      <c s="75" t="str">
        <f t="shared" si="1129"/>
        <v/>
      </c>
      <c s="73" t="str">
        <f t="shared" si="1130"/>
        <v/>
      </c>
      <c s="75" t="str">
        <f t="shared" si="1131"/>
        <v/>
      </c>
      <c s="75" t="str">
        <f t="shared" si="1132"/>
        <v/>
      </c>
      <c s="75" t="str">
        <f t="shared" si="1133"/>
        <v/>
      </c>
      <c s="75" t="str">
        <f t="shared" si="1134"/>
        <v/>
      </c>
      <c s="75" t="str">
        <f t="shared" si="1135"/>
        <v/>
      </c>
      <c s="75" t="str">
        <f t="shared" si="1136"/>
        <v/>
      </c>
      <c s="70"/>
      <c s="70" t="str">
        <f>IF(BC2306="","",IF(BC2306&gt;0,COUNT($AY$2:AY2306),""))</f>
        <v/>
      </c>
      <c s="76" t="str">
        <f t="shared" si="1137"/>
        <v/>
      </c>
      <c s="76" t="str">
        <f t="shared" si="1138"/>
        <v/>
      </c>
      <c s="76" t="str">
        <f t="shared" si="1139"/>
        <v/>
      </c>
      <c s="73" t="str">
        <f t="shared" si="1140"/>
        <v/>
      </c>
      <c s="76" t="str">
        <f t="shared" si="1141"/>
        <v/>
      </c>
      <c s="76" t="str">
        <f t="shared" si="1142"/>
        <v/>
      </c>
      <c s="76" t="str">
        <f t="shared" si="1143"/>
        <v/>
      </c>
      <c s="76" t="str">
        <f t="shared" si="1144"/>
        <v/>
      </c>
      <c s="76" t="str">
        <f t="shared" si="1145"/>
        <v/>
      </c>
      <c s="73" t="str">
        <f t="shared" si="1146"/>
        <v/>
      </c>
      <c s="76" t="str">
        <f t="shared" si="1147"/>
        <v/>
      </c>
      <c s="76" t="str">
        <f t="shared" si="1148"/>
        <v/>
      </c>
      <c s="76" t="str">
        <f t="shared" si="1149"/>
        <v/>
      </c>
      <c s="76" t="str">
        <f t="shared" si="1150"/>
        <v/>
      </c>
      <c s="76" t="str">
        <f t="shared" si="1151"/>
        <v/>
      </c>
      <c s="76" t="str">
        <f t="shared" si="1152"/>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7" spans="1:157" ht="15">
      <c r="A2307" s="72" t="str">
        <f>IF('S.D.PASTE SHEET'!A2307="","",'S.D.PASTE SHEET'!A2307)</f>
        <v/>
      </c>
      <c s="72" t="str">
        <f>IF('S.D.PASTE SHEET'!B2307="","",'S.D.PASTE SHEET'!B2307)</f>
        <v/>
      </c>
      <c s="72" t="str">
        <f>IF('S.D.PASTE SHEET'!C2307="","",'S.D.PASTE SHEET'!C2307)</f>
        <v/>
      </c>
      <c s="73" t="str">
        <f>IF('S.D.PASTE SHEET'!D2307="","",'S.D.PASTE SHEET'!D2307)</f>
        <v/>
      </c>
      <c s="72" t="str">
        <f>IF('S.D.PASTE SHEET'!E2307="","",UPPER('S.D.PASTE SHEET'!E2307))</f>
        <v/>
      </c>
      <c s="72" t="str">
        <f>IF('S.D.PASTE SHEET'!F2307="","",'S.D.PASTE SHEET'!F2307)</f>
        <v/>
      </c>
      <c s="72" t="str">
        <f>IF('S.D.PASTE SHEET'!G2307="","",UPPER('S.D.PASTE SHEET'!G2307))</f>
        <v/>
      </c>
      <c s="72" t="str">
        <f>IF('S.D.PASTE SHEET'!H2307="","",UPPER('S.D.PASTE SHEET'!H2307))</f>
        <v/>
      </c>
      <c s="72" t="str">
        <f>IF('S.D.PASTE SHEET'!I2307="","",'S.D.PASTE SHEET'!I2307)</f>
        <v/>
      </c>
      <c s="73" t="str">
        <f>IF('S.D.PASTE SHEET'!J2307="","",'S.D.PASTE SHEET'!J2307)</f>
        <v/>
      </c>
      <c s="72" t="str">
        <f>IF('S.D.PASTE SHEET'!K2307="","",'S.D.PASTE SHEET'!K2307)</f>
        <v/>
      </c>
      <c s="72" t="str">
        <f>IF('S.D.PASTE SHEET'!L2307="","",'S.D.PASTE SHEET'!L2307)</f>
        <v/>
      </c>
      <c s="72" t="str">
        <f>IF('S.D.PASTE SHEET'!M2307="","",'S.D.PASTE SHEET'!M2307)</f>
        <v/>
      </c>
      <c s="72" t="str">
        <f>IF('S.D.PASTE SHEET'!N2307="","",'S.D.PASTE SHEET'!N2307)</f>
        <v/>
      </c>
      <c s="72" t="str">
        <f>IF('S.D.PASTE SHEET'!O2307="","",'S.D.PASTE SHEET'!O2307)</f>
        <v/>
      </c>
      <c s="72" t="str">
        <f>IF('S.D.PASTE SHEET'!P2307="","",'S.D.PASTE SHEET'!P2307)</f>
        <v/>
      </c>
      <c s="72" t="str">
        <f>IF('S.D.PASTE SHEET'!Q2307="","",'S.D.PASTE SHEET'!Q2307)</f>
        <v/>
      </c>
      <c s="72" t="str">
        <f>IF('S.D.PASTE SHEET'!R2307="","",'S.D.PASTE SHEET'!R2307)</f>
        <v/>
      </c>
      <c s="72" t="str">
        <f>IF('S.D.PASTE SHEET'!S2307="","",'S.D.PASTE SHEET'!S2307)</f>
        <v/>
      </c>
      <c s="72" t="str">
        <f>IF('S.D.PASTE SHEET'!T2307="","",'S.D.PASTE SHEET'!T2307)</f>
        <v/>
      </c>
      <c s="72" t="str">
        <f>IF('S.D.PASTE SHEET'!U2307="","",'S.D.PASTE SHEET'!U2307)</f>
        <v/>
      </c>
      <c s="72" t="str">
        <f>IF('S.D.PASTE SHEET'!V2307="","",'S.D.PASTE SHEET'!V2307)</f>
        <v/>
      </c>
      <c s="72" t="str">
        <f>IF('S.D.PASTE SHEET'!W2307="","",'S.D.PASTE SHEET'!W2307)</f>
        <v/>
      </c>
      <c s="72" t="str">
        <f>IF('S.D.PASTE SHEET'!X2307="","",'S.D.PASTE SHEET'!X2307)</f>
        <v/>
      </c>
      <c s="72" t="str">
        <f>IF('S.D.PASTE SHEET'!Y2307="","",'S.D.PASTE SHEET'!Y2307)</f>
        <v/>
      </c>
      <c s="72" t="str">
        <f>IF('S.D.PASTE SHEET'!Z2307="","",'S.D.PASTE SHEET'!Z2307)</f>
        <v/>
      </c>
      <c s="72" t="str">
        <f>IF('S.D.PASTE SHEET'!AA2307="","",'S.D.PASTE SHEET'!AA2307)</f>
        <v/>
      </c>
      <c s="72" t="str">
        <f>IF('S.D.PASTE SHEET'!AB2307="","",'S.D.PASTE SHEET'!AB2307)</f>
        <v/>
      </c>
      <c s="72" t="str">
        <f>IF('S.D.PASTE SHEET'!AC2307="","",'S.D.PASTE SHEET'!AC2307)</f>
        <v/>
      </c>
      <c s="72" t="str">
        <f>IF('S.D.PASTE SHEET'!AD2307="","",'S.D.PASTE SHEET'!AD2307)</f>
        <v/>
      </c>
      <c s="74"/>
      <c s="70" t="str">
        <f>IF(AK2307="","",IF(AK2307&gt;0,COUNT($AG$2:AG2307),""))</f>
        <v/>
      </c>
      <c s="75" t="str">
        <f t="shared" si="1153" ref="AG2307:AG2370">IF(AND($AJ$1=12,$A2307=12),$A2307,"")</f>
        <v/>
      </c>
      <c s="75" t="str">
        <f t="shared" si="1154" ref="AH2307:AH2370">IF(AND($AJ$1=12,$A2307=12),$B2307,"")</f>
        <v/>
      </c>
      <c s="75" t="str">
        <f t="shared" si="1155" ref="AI2307:AI2370">IF(AND($AJ$1=12,$A2307=12),C2307,"")</f>
        <v/>
      </c>
      <c s="73" t="str">
        <f t="shared" si="1156" ref="AJ2307:AJ2370">IF(AND($AJ$1=12,$A2307=12),$D2307,"")</f>
        <v/>
      </c>
      <c s="75" t="str">
        <f t="shared" si="1157" ref="AK2307:AK2370">IF(AND($AJ$1=12,$A2307=12),$E2307,"")</f>
        <v/>
      </c>
      <c s="75" t="str">
        <f t="shared" si="1158" ref="AL2307:AL2370">IF(AND($AJ$1=12,$A2307=12),$F2307,"")</f>
        <v/>
      </c>
      <c s="75" t="str">
        <f t="shared" si="1159" ref="AM2307:AM2370">IF(AND($AJ$1=12,$A2307=12),$G2307,"")</f>
        <v/>
      </c>
      <c s="75" t="str">
        <f t="shared" si="1160" ref="AN2307:AN2370">IF(AND($AJ$1=12,$A2307=12),$H2307,"")</f>
        <v/>
      </c>
      <c s="75" t="str">
        <f t="shared" si="1161" ref="AO2307:AO2370">IF(AND($AJ$1=12,$A2307=12),$I2307,"")</f>
        <v/>
      </c>
      <c s="73" t="str">
        <f t="shared" si="1162" ref="AP2307:AP2370">IF(AND($AJ$1=12,$A2307=12),$J2307,"")</f>
        <v/>
      </c>
      <c s="75" t="str">
        <f t="shared" si="1163" ref="AQ2307:AQ2370">IF(AND($AJ$1=12,$A2307=12),$K2307,"")</f>
        <v/>
      </c>
      <c s="75" t="str">
        <f t="shared" si="1164" ref="AR2307:AR2370">IF(AND($AJ$1=12,$A2307=12),$L2307,"")</f>
        <v/>
      </c>
      <c s="75" t="str">
        <f t="shared" si="1165" ref="AS2307:AS2370">IF(AND($AJ$1=12,$A2307=12),$M2307,"")</f>
        <v/>
      </c>
      <c s="75" t="str">
        <f t="shared" si="1166" ref="AT2307:AT2370">IF(AND($AJ$1=12,$A2307=12),$N2307,"")</f>
        <v/>
      </c>
      <c s="75" t="str">
        <f t="shared" si="1167" ref="AU2307:AU2370">IF(AND($AJ$1=12,$A2307=12),$O2307,"")</f>
        <v/>
      </c>
      <c s="75" t="str">
        <f t="shared" si="1168" ref="AV2307:AV2370">IF(AND($AJ$1=12,$A2307=12),$P2307,"")</f>
        <v/>
      </c>
      <c s="70"/>
      <c s="70" t="str">
        <f>IF(BC2307="","",IF(BC2307&gt;0,COUNT($AY$2:AY2307),""))</f>
        <v/>
      </c>
      <c s="76" t="str">
        <f t="shared" si="1169" ref="AY2307:AY2370">IF(AND($BB$1=12,$A2307=12,$BC$1=$B2307),$A2307,"")</f>
        <v/>
      </c>
      <c s="76" t="str">
        <f t="shared" si="1170" ref="AZ2307:AZ2370">IF(AND($BB$1=12,$A2307=12,$BC$1=$B2307),$B2307,"")</f>
        <v/>
      </c>
      <c s="76" t="str">
        <f t="shared" si="1171" ref="BA2307:BA2370">IF(AND($BB$1=12,$A2307=12,$BC$1=$B2307),$C2307,"")</f>
        <v/>
      </c>
      <c s="73" t="str">
        <f t="shared" si="1172" ref="BB2307:BB2370">IF(AND($BB$1=12,$A2307=12,$BC$1=$B2307),$D2307,"")</f>
        <v/>
      </c>
      <c s="76" t="str">
        <f t="shared" si="1173" ref="BC2307:BC2370">IF(AND($BB$1=12,$A2307=12,$BC$1=$B2307),$E2307,"")</f>
        <v/>
      </c>
      <c s="76" t="str">
        <f t="shared" si="1174" ref="BD2307:BD2370">IF(AND($BB$1=12,$A2307=12,$BC$1=$B2307),$F2307,"")</f>
        <v/>
      </c>
      <c s="76" t="str">
        <f t="shared" si="1175" ref="BE2307:BE2370">IF(AND($BB$1=12,$A2307=12,$BC$1=$B2307),$G2307,"")</f>
        <v/>
      </c>
      <c s="76" t="str">
        <f t="shared" si="1176" ref="BF2307:BF2370">IF(AND($BB$1=12,$A2307=12,$BC$1=$B2307),$H2307,"")</f>
        <v/>
      </c>
      <c s="76" t="str">
        <f t="shared" si="1177" ref="BG2307:BG2370">IF(AND($BB$1=12,$A2307=12,$BC$1=$B2307),$I2307,"")</f>
        <v/>
      </c>
      <c s="73" t="str">
        <f t="shared" si="1178" ref="BH2307:BH2370">IF(AND($BB$1=12,$A2307=12,$BC$1=$B2307),$J2307,"")</f>
        <v/>
      </c>
      <c s="76" t="str">
        <f t="shared" si="1179" ref="BI2307:BI2370">IF(AND($BB$1=12,$A2307=12,$BC$1=$B2307),$K2307,"")</f>
        <v/>
      </c>
      <c s="76" t="str">
        <f t="shared" si="1180" ref="BJ2307:BJ2370">IF(AND($BB$1=12,$A2307=12,$BC$1=$B2307),$L2307,"")</f>
        <v/>
      </c>
      <c s="76" t="str">
        <f t="shared" si="1181" ref="BK2307:BK2370">IF(AND($BB$1=12,$A2307=12,$BC$1=$B2307),$M2307,"")</f>
        <v/>
      </c>
      <c s="76" t="str">
        <f t="shared" si="1182" ref="BL2307:BL2370">IF(AND($BB$1=12,$A2307=12,$BC$1=$B2307),$N2307,"")</f>
        <v/>
      </c>
      <c s="76" t="str">
        <f t="shared" si="1183" ref="BM2307:BM2370">IF(AND($BB$1=12,$A2307=12,$BC$1=$B2307),$O2307,"")</f>
        <v/>
      </c>
      <c s="76" t="str">
        <f t="shared" si="1184" ref="BN2307:BN2370">IF(AND($BB$1=12,$A2307=12,$BC$1=$B2307),$P2307,"")</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8" spans="1:157" ht="15">
      <c r="A2308" s="72" t="str">
        <f>IF('S.D.PASTE SHEET'!A2308="","",'S.D.PASTE SHEET'!A2308)</f>
        <v/>
      </c>
      <c s="72" t="str">
        <f>IF('S.D.PASTE SHEET'!B2308="","",'S.D.PASTE SHEET'!B2308)</f>
        <v/>
      </c>
      <c s="72" t="str">
        <f>IF('S.D.PASTE SHEET'!C2308="","",'S.D.PASTE SHEET'!C2308)</f>
        <v/>
      </c>
      <c s="73" t="str">
        <f>IF('S.D.PASTE SHEET'!D2308="","",'S.D.PASTE SHEET'!D2308)</f>
        <v/>
      </c>
      <c s="72" t="str">
        <f>IF('S.D.PASTE SHEET'!E2308="","",UPPER('S.D.PASTE SHEET'!E2308))</f>
        <v/>
      </c>
      <c s="72" t="str">
        <f>IF('S.D.PASTE SHEET'!F2308="","",'S.D.PASTE SHEET'!F2308)</f>
        <v/>
      </c>
      <c s="72" t="str">
        <f>IF('S.D.PASTE SHEET'!G2308="","",UPPER('S.D.PASTE SHEET'!G2308))</f>
        <v/>
      </c>
      <c s="72" t="str">
        <f>IF('S.D.PASTE SHEET'!H2308="","",UPPER('S.D.PASTE SHEET'!H2308))</f>
        <v/>
      </c>
      <c s="72" t="str">
        <f>IF('S.D.PASTE SHEET'!I2308="","",'S.D.PASTE SHEET'!I2308)</f>
        <v/>
      </c>
      <c s="73" t="str">
        <f>IF('S.D.PASTE SHEET'!J2308="","",'S.D.PASTE SHEET'!J2308)</f>
        <v/>
      </c>
      <c s="72" t="str">
        <f>IF('S.D.PASTE SHEET'!K2308="","",'S.D.PASTE SHEET'!K2308)</f>
        <v/>
      </c>
      <c s="72" t="str">
        <f>IF('S.D.PASTE SHEET'!L2308="","",'S.D.PASTE SHEET'!L2308)</f>
        <v/>
      </c>
      <c s="72" t="str">
        <f>IF('S.D.PASTE SHEET'!M2308="","",'S.D.PASTE SHEET'!M2308)</f>
        <v/>
      </c>
      <c s="72" t="str">
        <f>IF('S.D.PASTE SHEET'!N2308="","",'S.D.PASTE SHEET'!N2308)</f>
        <v/>
      </c>
      <c s="72" t="str">
        <f>IF('S.D.PASTE SHEET'!O2308="","",'S.D.PASTE SHEET'!O2308)</f>
        <v/>
      </c>
      <c s="72" t="str">
        <f>IF('S.D.PASTE SHEET'!P2308="","",'S.D.PASTE SHEET'!P2308)</f>
        <v/>
      </c>
      <c s="72" t="str">
        <f>IF('S.D.PASTE SHEET'!Q2308="","",'S.D.PASTE SHEET'!Q2308)</f>
        <v/>
      </c>
      <c s="72" t="str">
        <f>IF('S.D.PASTE SHEET'!R2308="","",'S.D.PASTE SHEET'!R2308)</f>
        <v/>
      </c>
      <c s="72" t="str">
        <f>IF('S.D.PASTE SHEET'!S2308="","",'S.D.PASTE SHEET'!S2308)</f>
        <v/>
      </c>
      <c s="72" t="str">
        <f>IF('S.D.PASTE SHEET'!T2308="","",'S.D.PASTE SHEET'!T2308)</f>
        <v/>
      </c>
      <c s="72" t="str">
        <f>IF('S.D.PASTE SHEET'!U2308="","",'S.D.PASTE SHEET'!U2308)</f>
        <v/>
      </c>
      <c s="72" t="str">
        <f>IF('S.D.PASTE SHEET'!V2308="","",'S.D.PASTE SHEET'!V2308)</f>
        <v/>
      </c>
      <c s="72" t="str">
        <f>IF('S.D.PASTE SHEET'!W2308="","",'S.D.PASTE SHEET'!W2308)</f>
        <v/>
      </c>
      <c s="72" t="str">
        <f>IF('S.D.PASTE SHEET'!X2308="","",'S.D.PASTE SHEET'!X2308)</f>
        <v/>
      </c>
      <c s="72" t="str">
        <f>IF('S.D.PASTE SHEET'!Y2308="","",'S.D.PASTE SHEET'!Y2308)</f>
        <v/>
      </c>
      <c s="72" t="str">
        <f>IF('S.D.PASTE SHEET'!Z2308="","",'S.D.PASTE SHEET'!Z2308)</f>
        <v/>
      </c>
      <c s="72" t="str">
        <f>IF('S.D.PASTE SHEET'!AA2308="","",'S.D.PASTE SHEET'!AA2308)</f>
        <v/>
      </c>
      <c s="72" t="str">
        <f>IF('S.D.PASTE SHEET'!AB2308="","",'S.D.PASTE SHEET'!AB2308)</f>
        <v/>
      </c>
      <c s="72" t="str">
        <f>IF('S.D.PASTE SHEET'!AC2308="","",'S.D.PASTE SHEET'!AC2308)</f>
        <v/>
      </c>
      <c s="72" t="str">
        <f>IF('S.D.PASTE SHEET'!AD2308="","",'S.D.PASTE SHEET'!AD2308)</f>
        <v/>
      </c>
      <c s="74"/>
      <c s="70" t="str">
        <f>IF(AK2308="","",IF(AK2308&gt;0,COUNT($AG$2:AG2308),""))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IF(BC2308="","",IF(BC2308&gt;0,COUNT($AY$2:AY2308),""))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09" spans="1:157" ht="15">
      <c r="A2309" s="72" t="str">
        <f>IF('S.D.PASTE SHEET'!A2309="","",'S.D.PASTE SHEET'!A2309)</f>
        <v/>
      </c>
      <c s="72" t="str">
        <f>IF('S.D.PASTE SHEET'!B2309="","",'S.D.PASTE SHEET'!B2309)</f>
        <v/>
      </c>
      <c s="72" t="str">
        <f>IF('S.D.PASTE SHEET'!C2309="","",'S.D.PASTE SHEET'!C2309)</f>
        <v/>
      </c>
      <c s="73" t="str">
        <f>IF('S.D.PASTE SHEET'!D2309="","",'S.D.PASTE SHEET'!D2309)</f>
        <v/>
      </c>
      <c s="72" t="str">
        <f>IF('S.D.PASTE SHEET'!E2309="","",UPPER('S.D.PASTE SHEET'!E2309))</f>
        <v/>
      </c>
      <c s="72" t="str">
        <f>IF('S.D.PASTE SHEET'!F2309="","",'S.D.PASTE SHEET'!F2309)</f>
        <v/>
      </c>
      <c s="72" t="str">
        <f>IF('S.D.PASTE SHEET'!G2309="","",UPPER('S.D.PASTE SHEET'!G2309))</f>
        <v/>
      </c>
      <c s="72" t="str">
        <f>IF('S.D.PASTE SHEET'!H2309="","",UPPER('S.D.PASTE SHEET'!H2309))</f>
        <v/>
      </c>
      <c s="72" t="str">
        <f>IF('S.D.PASTE SHEET'!I2309="","",'S.D.PASTE SHEET'!I2309)</f>
        <v/>
      </c>
      <c s="73" t="str">
        <f>IF('S.D.PASTE SHEET'!J2309="","",'S.D.PASTE SHEET'!J2309)</f>
        <v/>
      </c>
      <c s="72" t="str">
        <f>IF('S.D.PASTE SHEET'!K2309="","",'S.D.PASTE SHEET'!K2309)</f>
        <v/>
      </c>
      <c s="72" t="str">
        <f>IF('S.D.PASTE SHEET'!L2309="","",'S.D.PASTE SHEET'!L2309)</f>
        <v/>
      </c>
      <c s="72" t="str">
        <f>IF('S.D.PASTE SHEET'!M2309="","",'S.D.PASTE SHEET'!M2309)</f>
        <v/>
      </c>
      <c s="72" t="str">
        <f>IF('S.D.PASTE SHEET'!N2309="","",'S.D.PASTE SHEET'!N2309)</f>
        <v/>
      </c>
      <c s="72" t="str">
        <f>IF('S.D.PASTE SHEET'!O2309="","",'S.D.PASTE SHEET'!O2309)</f>
        <v/>
      </c>
      <c s="72" t="str">
        <f>IF('S.D.PASTE SHEET'!P2309="","",'S.D.PASTE SHEET'!P2309)</f>
        <v/>
      </c>
      <c s="72" t="str">
        <f>IF('S.D.PASTE SHEET'!Q2309="","",'S.D.PASTE SHEET'!Q2309)</f>
        <v/>
      </c>
      <c s="72" t="str">
        <f>IF('S.D.PASTE SHEET'!R2309="","",'S.D.PASTE SHEET'!R2309)</f>
        <v/>
      </c>
      <c s="72" t="str">
        <f>IF('S.D.PASTE SHEET'!S2309="","",'S.D.PASTE SHEET'!S2309)</f>
        <v/>
      </c>
      <c s="72" t="str">
        <f>IF('S.D.PASTE SHEET'!T2309="","",'S.D.PASTE SHEET'!T2309)</f>
        <v/>
      </c>
      <c s="72" t="str">
        <f>IF('S.D.PASTE SHEET'!U2309="","",'S.D.PASTE SHEET'!U2309)</f>
        <v/>
      </c>
      <c s="72" t="str">
        <f>IF('S.D.PASTE SHEET'!V2309="","",'S.D.PASTE SHEET'!V2309)</f>
        <v/>
      </c>
      <c s="72" t="str">
        <f>IF('S.D.PASTE SHEET'!W2309="","",'S.D.PASTE SHEET'!W2309)</f>
        <v/>
      </c>
      <c s="72" t="str">
        <f>IF('S.D.PASTE SHEET'!X2309="","",'S.D.PASTE SHEET'!X2309)</f>
        <v/>
      </c>
      <c s="72" t="str">
        <f>IF('S.D.PASTE SHEET'!Y2309="","",'S.D.PASTE SHEET'!Y2309)</f>
        <v/>
      </c>
      <c s="72" t="str">
        <f>IF('S.D.PASTE SHEET'!Z2309="","",'S.D.PASTE SHEET'!Z2309)</f>
        <v/>
      </c>
      <c s="72" t="str">
        <f>IF('S.D.PASTE SHEET'!AA2309="","",'S.D.PASTE SHEET'!AA2309)</f>
        <v/>
      </c>
      <c s="72" t="str">
        <f>IF('S.D.PASTE SHEET'!AB2309="","",'S.D.PASTE SHEET'!AB2309)</f>
        <v/>
      </c>
      <c s="72" t="str">
        <f>IF('S.D.PASTE SHEET'!AC2309="","",'S.D.PASTE SHEET'!AC2309)</f>
        <v/>
      </c>
      <c s="72" t="str">
        <f>IF('S.D.PASTE SHEET'!AD2309="","",'S.D.PASTE SHEET'!AD2309)</f>
        <v/>
      </c>
      <c s="74"/>
      <c s="70" t="str">
        <f>IF(AK2309="","",IF(AK2309&gt;0,COUNT($AG$2:AG2309),""))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IF(BC2309="","",IF(BC2309&gt;0,COUNT($AY$2:AY2309),""))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0" spans="1:157" ht="15">
      <c r="A2310" s="72" t="str">
        <f>IF('S.D.PASTE SHEET'!A2310="","",'S.D.PASTE SHEET'!A2310)</f>
        <v/>
      </c>
      <c s="72" t="str">
        <f>IF('S.D.PASTE SHEET'!B2310="","",'S.D.PASTE SHEET'!B2310)</f>
        <v/>
      </c>
      <c s="72" t="str">
        <f>IF('S.D.PASTE SHEET'!C2310="","",'S.D.PASTE SHEET'!C2310)</f>
        <v/>
      </c>
      <c s="73" t="str">
        <f>IF('S.D.PASTE SHEET'!D2310="","",'S.D.PASTE SHEET'!D2310)</f>
        <v/>
      </c>
      <c s="72" t="str">
        <f>IF('S.D.PASTE SHEET'!E2310="","",UPPER('S.D.PASTE SHEET'!E2310))</f>
        <v/>
      </c>
      <c s="72" t="str">
        <f>IF('S.D.PASTE SHEET'!F2310="","",'S.D.PASTE SHEET'!F2310)</f>
        <v/>
      </c>
      <c s="72" t="str">
        <f>IF('S.D.PASTE SHEET'!G2310="","",UPPER('S.D.PASTE SHEET'!G2310))</f>
        <v/>
      </c>
      <c s="72" t="str">
        <f>IF('S.D.PASTE SHEET'!H2310="","",UPPER('S.D.PASTE SHEET'!H2310))</f>
        <v/>
      </c>
      <c s="72" t="str">
        <f>IF('S.D.PASTE SHEET'!I2310="","",'S.D.PASTE SHEET'!I2310)</f>
        <v/>
      </c>
      <c s="73" t="str">
        <f>IF('S.D.PASTE SHEET'!J2310="","",'S.D.PASTE SHEET'!J2310)</f>
        <v/>
      </c>
      <c s="72" t="str">
        <f>IF('S.D.PASTE SHEET'!K2310="","",'S.D.PASTE SHEET'!K2310)</f>
        <v/>
      </c>
      <c s="72" t="str">
        <f>IF('S.D.PASTE SHEET'!L2310="","",'S.D.PASTE SHEET'!L2310)</f>
        <v/>
      </c>
      <c s="72" t="str">
        <f>IF('S.D.PASTE SHEET'!M2310="","",'S.D.PASTE SHEET'!M2310)</f>
        <v/>
      </c>
      <c s="72" t="str">
        <f>IF('S.D.PASTE SHEET'!N2310="","",'S.D.PASTE SHEET'!N2310)</f>
        <v/>
      </c>
      <c s="72" t="str">
        <f>IF('S.D.PASTE SHEET'!O2310="","",'S.D.PASTE SHEET'!O2310)</f>
        <v/>
      </c>
      <c s="72" t="str">
        <f>IF('S.D.PASTE SHEET'!P2310="","",'S.D.PASTE SHEET'!P2310)</f>
        <v/>
      </c>
      <c s="72" t="str">
        <f>IF('S.D.PASTE SHEET'!Q2310="","",'S.D.PASTE SHEET'!Q2310)</f>
        <v/>
      </c>
      <c s="72" t="str">
        <f>IF('S.D.PASTE SHEET'!R2310="","",'S.D.PASTE SHEET'!R2310)</f>
        <v/>
      </c>
      <c s="72" t="str">
        <f>IF('S.D.PASTE SHEET'!S2310="","",'S.D.PASTE SHEET'!S2310)</f>
        <v/>
      </c>
      <c s="72" t="str">
        <f>IF('S.D.PASTE SHEET'!T2310="","",'S.D.PASTE SHEET'!T2310)</f>
        <v/>
      </c>
      <c s="72" t="str">
        <f>IF('S.D.PASTE SHEET'!U2310="","",'S.D.PASTE SHEET'!U2310)</f>
        <v/>
      </c>
      <c s="72" t="str">
        <f>IF('S.D.PASTE SHEET'!V2310="","",'S.D.PASTE SHEET'!V2310)</f>
        <v/>
      </c>
      <c s="72" t="str">
        <f>IF('S.D.PASTE SHEET'!W2310="","",'S.D.PASTE SHEET'!W2310)</f>
        <v/>
      </c>
      <c s="72" t="str">
        <f>IF('S.D.PASTE SHEET'!X2310="","",'S.D.PASTE SHEET'!X2310)</f>
        <v/>
      </c>
      <c s="72" t="str">
        <f>IF('S.D.PASTE SHEET'!Y2310="","",'S.D.PASTE SHEET'!Y2310)</f>
        <v/>
      </c>
      <c s="72" t="str">
        <f>IF('S.D.PASTE SHEET'!Z2310="","",'S.D.PASTE SHEET'!Z2310)</f>
        <v/>
      </c>
      <c s="72" t="str">
        <f>IF('S.D.PASTE SHEET'!AA2310="","",'S.D.PASTE SHEET'!AA2310)</f>
        <v/>
      </c>
      <c s="72" t="str">
        <f>IF('S.D.PASTE SHEET'!AB2310="","",'S.D.PASTE SHEET'!AB2310)</f>
        <v/>
      </c>
      <c s="72" t="str">
        <f>IF('S.D.PASTE SHEET'!AC2310="","",'S.D.PASTE SHEET'!AC2310)</f>
        <v/>
      </c>
      <c s="72" t="str">
        <f>IF('S.D.PASTE SHEET'!AD2310="","",'S.D.PASTE SHEET'!AD2310)</f>
        <v/>
      </c>
      <c s="74"/>
      <c s="70" t="str">
        <f>IF(AK2310="","",IF(AK2310&gt;0,COUNT($AG$2:AG2310),""))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IF(BC2310="","",IF(BC2310&gt;0,COUNT($AY$2:AY2310),""))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1" spans="1:157" ht="15">
      <c r="A2311" s="72" t="str">
        <f>IF('S.D.PASTE SHEET'!A2311="","",'S.D.PASTE SHEET'!A2311)</f>
        <v/>
      </c>
      <c s="72" t="str">
        <f>IF('S.D.PASTE SHEET'!B2311="","",'S.D.PASTE SHEET'!B2311)</f>
        <v/>
      </c>
      <c s="72" t="str">
        <f>IF('S.D.PASTE SHEET'!C2311="","",'S.D.PASTE SHEET'!C2311)</f>
        <v/>
      </c>
      <c s="73" t="str">
        <f>IF('S.D.PASTE SHEET'!D2311="","",'S.D.PASTE SHEET'!D2311)</f>
        <v/>
      </c>
      <c s="72" t="str">
        <f>IF('S.D.PASTE SHEET'!E2311="","",UPPER('S.D.PASTE SHEET'!E2311))</f>
        <v/>
      </c>
      <c s="72" t="str">
        <f>IF('S.D.PASTE SHEET'!F2311="","",'S.D.PASTE SHEET'!F2311)</f>
        <v/>
      </c>
      <c s="72" t="str">
        <f>IF('S.D.PASTE SHEET'!G2311="","",UPPER('S.D.PASTE SHEET'!G2311))</f>
        <v/>
      </c>
      <c s="72" t="str">
        <f>IF('S.D.PASTE SHEET'!H2311="","",UPPER('S.D.PASTE SHEET'!H2311))</f>
        <v/>
      </c>
      <c s="72" t="str">
        <f>IF('S.D.PASTE SHEET'!I2311="","",'S.D.PASTE SHEET'!I2311)</f>
        <v/>
      </c>
      <c s="73" t="str">
        <f>IF('S.D.PASTE SHEET'!J2311="","",'S.D.PASTE SHEET'!J2311)</f>
        <v/>
      </c>
      <c s="72" t="str">
        <f>IF('S.D.PASTE SHEET'!K2311="","",'S.D.PASTE SHEET'!K2311)</f>
        <v/>
      </c>
      <c s="72" t="str">
        <f>IF('S.D.PASTE SHEET'!L2311="","",'S.D.PASTE SHEET'!L2311)</f>
        <v/>
      </c>
      <c s="72" t="str">
        <f>IF('S.D.PASTE SHEET'!M2311="","",'S.D.PASTE SHEET'!M2311)</f>
        <v/>
      </c>
      <c s="72" t="str">
        <f>IF('S.D.PASTE SHEET'!N2311="","",'S.D.PASTE SHEET'!N2311)</f>
        <v/>
      </c>
      <c s="72" t="str">
        <f>IF('S.D.PASTE SHEET'!O2311="","",'S.D.PASTE SHEET'!O2311)</f>
        <v/>
      </c>
      <c s="72" t="str">
        <f>IF('S.D.PASTE SHEET'!P2311="","",'S.D.PASTE SHEET'!P2311)</f>
        <v/>
      </c>
      <c s="72" t="str">
        <f>IF('S.D.PASTE SHEET'!Q2311="","",'S.D.PASTE SHEET'!Q2311)</f>
        <v/>
      </c>
      <c s="72" t="str">
        <f>IF('S.D.PASTE SHEET'!R2311="","",'S.D.PASTE SHEET'!R2311)</f>
        <v/>
      </c>
      <c s="72" t="str">
        <f>IF('S.D.PASTE SHEET'!S2311="","",'S.D.PASTE SHEET'!S2311)</f>
        <v/>
      </c>
      <c s="72" t="str">
        <f>IF('S.D.PASTE SHEET'!T2311="","",'S.D.PASTE SHEET'!T2311)</f>
        <v/>
      </c>
      <c s="72" t="str">
        <f>IF('S.D.PASTE SHEET'!U2311="","",'S.D.PASTE SHEET'!U2311)</f>
        <v/>
      </c>
      <c s="72" t="str">
        <f>IF('S.D.PASTE SHEET'!V2311="","",'S.D.PASTE SHEET'!V2311)</f>
        <v/>
      </c>
      <c s="72" t="str">
        <f>IF('S.D.PASTE SHEET'!W2311="","",'S.D.PASTE SHEET'!W2311)</f>
        <v/>
      </c>
      <c s="72" t="str">
        <f>IF('S.D.PASTE SHEET'!X2311="","",'S.D.PASTE SHEET'!X2311)</f>
        <v/>
      </c>
      <c s="72" t="str">
        <f>IF('S.D.PASTE SHEET'!Y2311="","",'S.D.PASTE SHEET'!Y2311)</f>
        <v/>
      </c>
      <c s="72" t="str">
        <f>IF('S.D.PASTE SHEET'!Z2311="","",'S.D.PASTE SHEET'!Z2311)</f>
        <v/>
      </c>
      <c s="72" t="str">
        <f>IF('S.D.PASTE SHEET'!AA2311="","",'S.D.PASTE SHEET'!AA2311)</f>
        <v/>
      </c>
      <c s="72" t="str">
        <f>IF('S.D.PASTE SHEET'!AB2311="","",'S.D.PASTE SHEET'!AB2311)</f>
        <v/>
      </c>
      <c s="72" t="str">
        <f>IF('S.D.PASTE SHEET'!AC2311="","",'S.D.PASTE SHEET'!AC2311)</f>
        <v/>
      </c>
      <c s="72" t="str">
        <f>IF('S.D.PASTE SHEET'!AD2311="","",'S.D.PASTE SHEET'!AD2311)</f>
        <v/>
      </c>
      <c s="74"/>
      <c s="70" t="str">
        <f>IF(AK2311="","",IF(AK2311&gt;0,COUNT($AG$2:AG2311),""))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IF(BC2311="","",IF(BC2311&gt;0,COUNT($AY$2:AY2311),""))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2" spans="1:157" ht="15">
      <c r="A2312" s="72" t="str">
        <f>IF('S.D.PASTE SHEET'!A2312="","",'S.D.PASTE SHEET'!A2312)</f>
        <v/>
      </c>
      <c s="72" t="str">
        <f>IF('S.D.PASTE SHEET'!B2312="","",'S.D.PASTE SHEET'!B2312)</f>
        <v/>
      </c>
      <c s="72" t="str">
        <f>IF('S.D.PASTE SHEET'!C2312="","",'S.D.PASTE SHEET'!C2312)</f>
        <v/>
      </c>
      <c s="73" t="str">
        <f>IF('S.D.PASTE SHEET'!D2312="","",'S.D.PASTE SHEET'!D2312)</f>
        <v/>
      </c>
      <c s="72" t="str">
        <f>IF('S.D.PASTE SHEET'!E2312="","",UPPER('S.D.PASTE SHEET'!E2312))</f>
        <v/>
      </c>
      <c s="72" t="str">
        <f>IF('S.D.PASTE SHEET'!F2312="","",'S.D.PASTE SHEET'!F2312)</f>
        <v/>
      </c>
      <c s="72" t="str">
        <f>IF('S.D.PASTE SHEET'!G2312="","",UPPER('S.D.PASTE SHEET'!G2312))</f>
        <v/>
      </c>
      <c s="72" t="str">
        <f>IF('S.D.PASTE SHEET'!H2312="","",UPPER('S.D.PASTE SHEET'!H2312))</f>
        <v/>
      </c>
      <c s="72" t="str">
        <f>IF('S.D.PASTE SHEET'!I2312="","",'S.D.PASTE SHEET'!I2312)</f>
        <v/>
      </c>
      <c s="73" t="str">
        <f>IF('S.D.PASTE SHEET'!J2312="","",'S.D.PASTE SHEET'!J2312)</f>
        <v/>
      </c>
      <c s="72" t="str">
        <f>IF('S.D.PASTE SHEET'!K2312="","",'S.D.PASTE SHEET'!K2312)</f>
        <v/>
      </c>
      <c s="72" t="str">
        <f>IF('S.D.PASTE SHEET'!L2312="","",'S.D.PASTE SHEET'!L2312)</f>
        <v/>
      </c>
      <c s="72" t="str">
        <f>IF('S.D.PASTE SHEET'!M2312="","",'S.D.PASTE SHEET'!M2312)</f>
        <v/>
      </c>
      <c s="72" t="str">
        <f>IF('S.D.PASTE SHEET'!N2312="","",'S.D.PASTE SHEET'!N2312)</f>
        <v/>
      </c>
      <c s="72" t="str">
        <f>IF('S.D.PASTE SHEET'!O2312="","",'S.D.PASTE SHEET'!O2312)</f>
        <v/>
      </c>
      <c s="72" t="str">
        <f>IF('S.D.PASTE SHEET'!P2312="","",'S.D.PASTE SHEET'!P2312)</f>
        <v/>
      </c>
      <c s="72" t="str">
        <f>IF('S.D.PASTE SHEET'!Q2312="","",'S.D.PASTE SHEET'!Q2312)</f>
        <v/>
      </c>
      <c s="72" t="str">
        <f>IF('S.D.PASTE SHEET'!R2312="","",'S.D.PASTE SHEET'!R2312)</f>
        <v/>
      </c>
      <c s="72" t="str">
        <f>IF('S.D.PASTE SHEET'!S2312="","",'S.D.PASTE SHEET'!S2312)</f>
        <v/>
      </c>
      <c s="72" t="str">
        <f>IF('S.D.PASTE SHEET'!T2312="","",'S.D.PASTE SHEET'!T2312)</f>
        <v/>
      </c>
      <c s="72" t="str">
        <f>IF('S.D.PASTE SHEET'!U2312="","",'S.D.PASTE SHEET'!U2312)</f>
        <v/>
      </c>
      <c s="72" t="str">
        <f>IF('S.D.PASTE SHEET'!V2312="","",'S.D.PASTE SHEET'!V2312)</f>
        <v/>
      </c>
      <c s="72" t="str">
        <f>IF('S.D.PASTE SHEET'!W2312="","",'S.D.PASTE SHEET'!W2312)</f>
        <v/>
      </c>
      <c s="72" t="str">
        <f>IF('S.D.PASTE SHEET'!X2312="","",'S.D.PASTE SHEET'!X2312)</f>
        <v/>
      </c>
      <c s="72" t="str">
        <f>IF('S.D.PASTE SHEET'!Y2312="","",'S.D.PASTE SHEET'!Y2312)</f>
        <v/>
      </c>
      <c s="72" t="str">
        <f>IF('S.D.PASTE SHEET'!Z2312="","",'S.D.PASTE SHEET'!Z2312)</f>
        <v/>
      </c>
      <c s="72" t="str">
        <f>IF('S.D.PASTE SHEET'!AA2312="","",'S.D.PASTE SHEET'!AA2312)</f>
        <v/>
      </c>
      <c s="72" t="str">
        <f>IF('S.D.PASTE SHEET'!AB2312="","",'S.D.PASTE SHEET'!AB2312)</f>
        <v/>
      </c>
      <c s="72" t="str">
        <f>IF('S.D.PASTE SHEET'!AC2312="","",'S.D.PASTE SHEET'!AC2312)</f>
        <v/>
      </c>
      <c s="72" t="str">
        <f>IF('S.D.PASTE SHEET'!AD2312="","",'S.D.PASTE SHEET'!AD2312)</f>
        <v/>
      </c>
      <c s="74"/>
      <c s="70" t="str">
        <f>IF(AK2312="","",IF(AK2312&gt;0,COUNT($AG$2:AG2312),""))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IF(BC2312="","",IF(BC2312&gt;0,COUNT($AY$2:AY2312),""))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3" spans="1:157" ht="15">
      <c r="A2313" s="72" t="str">
        <f>IF('S.D.PASTE SHEET'!A2313="","",'S.D.PASTE SHEET'!A2313)</f>
        <v/>
      </c>
      <c s="72" t="str">
        <f>IF('S.D.PASTE SHEET'!B2313="","",'S.D.PASTE SHEET'!B2313)</f>
        <v/>
      </c>
      <c s="72" t="str">
        <f>IF('S.D.PASTE SHEET'!C2313="","",'S.D.PASTE SHEET'!C2313)</f>
        <v/>
      </c>
      <c s="73" t="str">
        <f>IF('S.D.PASTE SHEET'!D2313="","",'S.D.PASTE SHEET'!D2313)</f>
        <v/>
      </c>
      <c s="72" t="str">
        <f>IF('S.D.PASTE SHEET'!E2313="","",UPPER('S.D.PASTE SHEET'!E2313))</f>
        <v/>
      </c>
      <c s="72" t="str">
        <f>IF('S.D.PASTE SHEET'!F2313="","",'S.D.PASTE SHEET'!F2313)</f>
        <v/>
      </c>
      <c s="72" t="str">
        <f>IF('S.D.PASTE SHEET'!G2313="","",UPPER('S.D.PASTE SHEET'!G2313))</f>
        <v/>
      </c>
      <c s="72" t="str">
        <f>IF('S.D.PASTE SHEET'!H2313="","",UPPER('S.D.PASTE SHEET'!H2313))</f>
        <v/>
      </c>
      <c s="72" t="str">
        <f>IF('S.D.PASTE SHEET'!I2313="","",'S.D.PASTE SHEET'!I2313)</f>
        <v/>
      </c>
      <c s="73" t="str">
        <f>IF('S.D.PASTE SHEET'!J2313="","",'S.D.PASTE SHEET'!J2313)</f>
        <v/>
      </c>
      <c s="72" t="str">
        <f>IF('S.D.PASTE SHEET'!K2313="","",'S.D.PASTE SHEET'!K2313)</f>
        <v/>
      </c>
      <c s="72" t="str">
        <f>IF('S.D.PASTE SHEET'!L2313="","",'S.D.PASTE SHEET'!L2313)</f>
        <v/>
      </c>
      <c s="72" t="str">
        <f>IF('S.D.PASTE SHEET'!M2313="","",'S.D.PASTE SHEET'!M2313)</f>
        <v/>
      </c>
      <c s="72" t="str">
        <f>IF('S.D.PASTE SHEET'!N2313="","",'S.D.PASTE SHEET'!N2313)</f>
        <v/>
      </c>
      <c s="72" t="str">
        <f>IF('S.D.PASTE SHEET'!O2313="","",'S.D.PASTE SHEET'!O2313)</f>
        <v/>
      </c>
      <c s="72" t="str">
        <f>IF('S.D.PASTE SHEET'!P2313="","",'S.D.PASTE SHEET'!P2313)</f>
        <v/>
      </c>
      <c s="72" t="str">
        <f>IF('S.D.PASTE SHEET'!Q2313="","",'S.D.PASTE SHEET'!Q2313)</f>
        <v/>
      </c>
      <c s="72" t="str">
        <f>IF('S.D.PASTE SHEET'!R2313="","",'S.D.PASTE SHEET'!R2313)</f>
        <v/>
      </c>
      <c s="72" t="str">
        <f>IF('S.D.PASTE SHEET'!S2313="","",'S.D.PASTE SHEET'!S2313)</f>
        <v/>
      </c>
      <c s="72" t="str">
        <f>IF('S.D.PASTE SHEET'!T2313="","",'S.D.PASTE SHEET'!T2313)</f>
        <v/>
      </c>
      <c s="72" t="str">
        <f>IF('S.D.PASTE SHEET'!U2313="","",'S.D.PASTE SHEET'!U2313)</f>
        <v/>
      </c>
      <c s="72" t="str">
        <f>IF('S.D.PASTE SHEET'!V2313="","",'S.D.PASTE SHEET'!V2313)</f>
        <v/>
      </c>
      <c s="72" t="str">
        <f>IF('S.D.PASTE SHEET'!W2313="","",'S.D.PASTE SHEET'!W2313)</f>
        <v/>
      </c>
      <c s="72" t="str">
        <f>IF('S.D.PASTE SHEET'!X2313="","",'S.D.PASTE SHEET'!X2313)</f>
        <v/>
      </c>
      <c s="72" t="str">
        <f>IF('S.D.PASTE SHEET'!Y2313="","",'S.D.PASTE SHEET'!Y2313)</f>
        <v/>
      </c>
      <c s="72" t="str">
        <f>IF('S.D.PASTE SHEET'!Z2313="","",'S.D.PASTE SHEET'!Z2313)</f>
        <v/>
      </c>
      <c s="72" t="str">
        <f>IF('S.D.PASTE SHEET'!AA2313="","",'S.D.PASTE SHEET'!AA2313)</f>
        <v/>
      </c>
      <c s="72" t="str">
        <f>IF('S.D.PASTE SHEET'!AB2313="","",'S.D.PASTE SHEET'!AB2313)</f>
        <v/>
      </c>
      <c s="72" t="str">
        <f>IF('S.D.PASTE SHEET'!AC2313="","",'S.D.PASTE SHEET'!AC2313)</f>
        <v/>
      </c>
      <c s="72" t="str">
        <f>IF('S.D.PASTE SHEET'!AD2313="","",'S.D.PASTE SHEET'!AD2313)</f>
        <v/>
      </c>
      <c s="74"/>
      <c s="70" t="str">
        <f>IF(AK2313="","",IF(AK2313&gt;0,COUNT($AG$2:AG2313),""))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IF(BC2313="","",IF(BC2313&gt;0,COUNT($AY$2:AY2313),""))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4" spans="1:157" ht="15">
      <c r="A2314" s="72" t="str">
        <f>IF('S.D.PASTE SHEET'!A2314="","",'S.D.PASTE SHEET'!A2314)</f>
        <v/>
      </c>
      <c s="72" t="str">
        <f>IF('S.D.PASTE SHEET'!B2314="","",'S.D.PASTE SHEET'!B2314)</f>
        <v/>
      </c>
      <c s="72" t="str">
        <f>IF('S.D.PASTE SHEET'!C2314="","",'S.D.PASTE SHEET'!C2314)</f>
        <v/>
      </c>
      <c s="73" t="str">
        <f>IF('S.D.PASTE SHEET'!D2314="","",'S.D.PASTE SHEET'!D2314)</f>
        <v/>
      </c>
      <c s="72" t="str">
        <f>IF('S.D.PASTE SHEET'!E2314="","",UPPER('S.D.PASTE SHEET'!E2314))</f>
        <v/>
      </c>
      <c s="72" t="str">
        <f>IF('S.D.PASTE SHEET'!F2314="","",'S.D.PASTE SHEET'!F2314)</f>
        <v/>
      </c>
      <c s="72" t="str">
        <f>IF('S.D.PASTE SHEET'!G2314="","",UPPER('S.D.PASTE SHEET'!G2314))</f>
        <v/>
      </c>
      <c s="72" t="str">
        <f>IF('S.D.PASTE SHEET'!H2314="","",UPPER('S.D.PASTE SHEET'!H2314))</f>
        <v/>
      </c>
      <c s="72" t="str">
        <f>IF('S.D.PASTE SHEET'!I2314="","",'S.D.PASTE SHEET'!I2314)</f>
        <v/>
      </c>
      <c s="73" t="str">
        <f>IF('S.D.PASTE SHEET'!J2314="","",'S.D.PASTE SHEET'!J2314)</f>
        <v/>
      </c>
      <c s="72" t="str">
        <f>IF('S.D.PASTE SHEET'!K2314="","",'S.D.PASTE SHEET'!K2314)</f>
        <v/>
      </c>
      <c s="72" t="str">
        <f>IF('S.D.PASTE SHEET'!L2314="","",'S.D.PASTE SHEET'!L2314)</f>
        <v/>
      </c>
      <c s="72" t="str">
        <f>IF('S.D.PASTE SHEET'!M2314="","",'S.D.PASTE SHEET'!M2314)</f>
        <v/>
      </c>
      <c s="72" t="str">
        <f>IF('S.D.PASTE SHEET'!N2314="","",'S.D.PASTE SHEET'!N2314)</f>
        <v/>
      </c>
      <c s="72" t="str">
        <f>IF('S.D.PASTE SHEET'!O2314="","",'S.D.PASTE SHEET'!O2314)</f>
        <v/>
      </c>
      <c s="72" t="str">
        <f>IF('S.D.PASTE SHEET'!P2314="","",'S.D.PASTE SHEET'!P2314)</f>
        <v/>
      </c>
      <c s="72" t="str">
        <f>IF('S.D.PASTE SHEET'!Q2314="","",'S.D.PASTE SHEET'!Q2314)</f>
        <v/>
      </c>
      <c s="72" t="str">
        <f>IF('S.D.PASTE SHEET'!R2314="","",'S.D.PASTE SHEET'!R2314)</f>
        <v/>
      </c>
      <c s="72" t="str">
        <f>IF('S.D.PASTE SHEET'!S2314="","",'S.D.PASTE SHEET'!S2314)</f>
        <v/>
      </c>
      <c s="72" t="str">
        <f>IF('S.D.PASTE SHEET'!T2314="","",'S.D.PASTE SHEET'!T2314)</f>
        <v/>
      </c>
      <c s="72" t="str">
        <f>IF('S.D.PASTE SHEET'!U2314="","",'S.D.PASTE SHEET'!U2314)</f>
        <v/>
      </c>
      <c s="72" t="str">
        <f>IF('S.D.PASTE SHEET'!V2314="","",'S.D.PASTE SHEET'!V2314)</f>
        <v/>
      </c>
      <c s="72" t="str">
        <f>IF('S.D.PASTE SHEET'!W2314="","",'S.D.PASTE SHEET'!W2314)</f>
        <v/>
      </c>
      <c s="72" t="str">
        <f>IF('S.D.PASTE SHEET'!X2314="","",'S.D.PASTE SHEET'!X2314)</f>
        <v/>
      </c>
      <c s="72" t="str">
        <f>IF('S.D.PASTE SHEET'!Y2314="","",'S.D.PASTE SHEET'!Y2314)</f>
        <v/>
      </c>
      <c s="72" t="str">
        <f>IF('S.D.PASTE SHEET'!Z2314="","",'S.D.PASTE SHEET'!Z2314)</f>
        <v/>
      </c>
      <c s="72" t="str">
        <f>IF('S.D.PASTE SHEET'!AA2314="","",'S.D.PASTE SHEET'!AA2314)</f>
        <v/>
      </c>
      <c s="72" t="str">
        <f>IF('S.D.PASTE SHEET'!AB2314="","",'S.D.PASTE SHEET'!AB2314)</f>
        <v/>
      </c>
      <c s="72" t="str">
        <f>IF('S.D.PASTE SHEET'!AC2314="","",'S.D.PASTE SHEET'!AC2314)</f>
        <v/>
      </c>
      <c s="72" t="str">
        <f>IF('S.D.PASTE SHEET'!AD2314="","",'S.D.PASTE SHEET'!AD2314)</f>
        <v/>
      </c>
      <c s="74"/>
      <c s="70" t="str">
        <f>IF(AK2314="","",IF(AK2314&gt;0,COUNT($AG$2:AG2314),""))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IF(BC2314="","",IF(BC2314&gt;0,COUNT($AY$2:AY2314),""))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5" spans="1:157" ht="15">
      <c r="A2315" s="72" t="str">
        <f>IF('S.D.PASTE SHEET'!A2315="","",'S.D.PASTE SHEET'!A2315)</f>
        <v/>
      </c>
      <c s="72" t="str">
        <f>IF('S.D.PASTE SHEET'!B2315="","",'S.D.PASTE SHEET'!B2315)</f>
        <v/>
      </c>
      <c s="72" t="str">
        <f>IF('S.D.PASTE SHEET'!C2315="","",'S.D.PASTE SHEET'!C2315)</f>
        <v/>
      </c>
      <c s="73" t="str">
        <f>IF('S.D.PASTE SHEET'!D2315="","",'S.D.PASTE SHEET'!D2315)</f>
        <v/>
      </c>
      <c s="72" t="str">
        <f>IF('S.D.PASTE SHEET'!E2315="","",UPPER('S.D.PASTE SHEET'!E2315))</f>
        <v/>
      </c>
      <c s="72" t="str">
        <f>IF('S.D.PASTE SHEET'!F2315="","",'S.D.PASTE SHEET'!F2315)</f>
        <v/>
      </c>
      <c s="72" t="str">
        <f>IF('S.D.PASTE SHEET'!G2315="","",UPPER('S.D.PASTE SHEET'!G2315))</f>
        <v/>
      </c>
      <c s="72" t="str">
        <f>IF('S.D.PASTE SHEET'!H2315="","",UPPER('S.D.PASTE SHEET'!H2315))</f>
        <v/>
      </c>
      <c s="72" t="str">
        <f>IF('S.D.PASTE SHEET'!I2315="","",'S.D.PASTE SHEET'!I2315)</f>
        <v/>
      </c>
      <c s="73" t="str">
        <f>IF('S.D.PASTE SHEET'!J2315="","",'S.D.PASTE SHEET'!J2315)</f>
        <v/>
      </c>
      <c s="72" t="str">
        <f>IF('S.D.PASTE SHEET'!K2315="","",'S.D.PASTE SHEET'!K2315)</f>
        <v/>
      </c>
      <c s="72" t="str">
        <f>IF('S.D.PASTE SHEET'!L2315="","",'S.D.PASTE SHEET'!L2315)</f>
        <v/>
      </c>
      <c s="72" t="str">
        <f>IF('S.D.PASTE SHEET'!M2315="","",'S.D.PASTE SHEET'!M2315)</f>
        <v/>
      </c>
      <c s="72" t="str">
        <f>IF('S.D.PASTE SHEET'!N2315="","",'S.D.PASTE SHEET'!N2315)</f>
        <v/>
      </c>
      <c s="72" t="str">
        <f>IF('S.D.PASTE SHEET'!O2315="","",'S.D.PASTE SHEET'!O2315)</f>
        <v/>
      </c>
      <c s="72" t="str">
        <f>IF('S.D.PASTE SHEET'!P2315="","",'S.D.PASTE SHEET'!P2315)</f>
        <v/>
      </c>
      <c s="72" t="str">
        <f>IF('S.D.PASTE SHEET'!Q2315="","",'S.D.PASTE SHEET'!Q2315)</f>
        <v/>
      </c>
      <c s="72" t="str">
        <f>IF('S.D.PASTE SHEET'!R2315="","",'S.D.PASTE SHEET'!R2315)</f>
        <v/>
      </c>
      <c s="72" t="str">
        <f>IF('S.D.PASTE SHEET'!S2315="","",'S.D.PASTE SHEET'!S2315)</f>
        <v/>
      </c>
      <c s="72" t="str">
        <f>IF('S.D.PASTE SHEET'!T2315="","",'S.D.PASTE SHEET'!T2315)</f>
        <v/>
      </c>
      <c s="72" t="str">
        <f>IF('S.D.PASTE SHEET'!U2315="","",'S.D.PASTE SHEET'!U2315)</f>
        <v/>
      </c>
      <c s="72" t="str">
        <f>IF('S.D.PASTE SHEET'!V2315="","",'S.D.PASTE SHEET'!V2315)</f>
        <v/>
      </c>
      <c s="72" t="str">
        <f>IF('S.D.PASTE SHEET'!W2315="","",'S.D.PASTE SHEET'!W2315)</f>
        <v/>
      </c>
      <c s="72" t="str">
        <f>IF('S.D.PASTE SHEET'!X2315="","",'S.D.PASTE SHEET'!X2315)</f>
        <v/>
      </c>
      <c s="72" t="str">
        <f>IF('S.D.PASTE SHEET'!Y2315="","",'S.D.PASTE SHEET'!Y2315)</f>
        <v/>
      </c>
      <c s="72" t="str">
        <f>IF('S.D.PASTE SHEET'!Z2315="","",'S.D.PASTE SHEET'!Z2315)</f>
        <v/>
      </c>
      <c s="72" t="str">
        <f>IF('S.D.PASTE SHEET'!AA2315="","",'S.D.PASTE SHEET'!AA2315)</f>
        <v/>
      </c>
      <c s="72" t="str">
        <f>IF('S.D.PASTE SHEET'!AB2315="","",'S.D.PASTE SHEET'!AB2315)</f>
        <v/>
      </c>
      <c s="72" t="str">
        <f>IF('S.D.PASTE SHEET'!AC2315="","",'S.D.PASTE SHEET'!AC2315)</f>
        <v/>
      </c>
      <c s="72" t="str">
        <f>IF('S.D.PASTE SHEET'!AD2315="","",'S.D.PASTE SHEET'!AD2315)</f>
        <v/>
      </c>
      <c s="74"/>
      <c s="70" t="str">
        <f>IF(AK2315="","",IF(AK2315&gt;0,COUNT($AG$2:AG2315),""))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IF(BC2315="","",IF(BC2315&gt;0,COUNT($AY$2:AY2315),""))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6" spans="1:157" ht="15">
      <c r="A2316" s="72" t="str">
        <f>IF('S.D.PASTE SHEET'!A2316="","",'S.D.PASTE SHEET'!A2316)</f>
        <v/>
      </c>
      <c s="72" t="str">
        <f>IF('S.D.PASTE SHEET'!B2316="","",'S.D.PASTE SHEET'!B2316)</f>
        <v/>
      </c>
      <c s="72" t="str">
        <f>IF('S.D.PASTE SHEET'!C2316="","",'S.D.PASTE SHEET'!C2316)</f>
        <v/>
      </c>
      <c s="73" t="str">
        <f>IF('S.D.PASTE SHEET'!D2316="","",'S.D.PASTE SHEET'!D2316)</f>
        <v/>
      </c>
      <c s="72" t="str">
        <f>IF('S.D.PASTE SHEET'!E2316="","",UPPER('S.D.PASTE SHEET'!E2316))</f>
        <v/>
      </c>
      <c s="72" t="str">
        <f>IF('S.D.PASTE SHEET'!F2316="","",'S.D.PASTE SHEET'!F2316)</f>
        <v/>
      </c>
      <c s="72" t="str">
        <f>IF('S.D.PASTE SHEET'!G2316="","",UPPER('S.D.PASTE SHEET'!G2316))</f>
        <v/>
      </c>
      <c s="72" t="str">
        <f>IF('S.D.PASTE SHEET'!H2316="","",UPPER('S.D.PASTE SHEET'!H2316))</f>
        <v/>
      </c>
      <c s="72" t="str">
        <f>IF('S.D.PASTE SHEET'!I2316="","",'S.D.PASTE SHEET'!I2316)</f>
        <v/>
      </c>
      <c s="73" t="str">
        <f>IF('S.D.PASTE SHEET'!J2316="","",'S.D.PASTE SHEET'!J2316)</f>
        <v/>
      </c>
      <c s="72" t="str">
        <f>IF('S.D.PASTE SHEET'!K2316="","",'S.D.PASTE SHEET'!K2316)</f>
        <v/>
      </c>
      <c s="72" t="str">
        <f>IF('S.D.PASTE SHEET'!L2316="","",'S.D.PASTE SHEET'!L2316)</f>
        <v/>
      </c>
      <c s="72" t="str">
        <f>IF('S.D.PASTE SHEET'!M2316="","",'S.D.PASTE SHEET'!M2316)</f>
        <v/>
      </c>
      <c s="72" t="str">
        <f>IF('S.D.PASTE SHEET'!N2316="","",'S.D.PASTE SHEET'!N2316)</f>
        <v/>
      </c>
      <c s="72" t="str">
        <f>IF('S.D.PASTE SHEET'!O2316="","",'S.D.PASTE SHEET'!O2316)</f>
        <v/>
      </c>
      <c s="72" t="str">
        <f>IF('S.D.PASTE SHEET'!P2316="","",'S.D.PASTE SHEET'!P2316)</f>
        <v/>
      </c>
      <c s="72" t="str">
        <f>IF('S.D.PASTE SHEET'!Q2316="","",'S.D.PASTE SHEET'!Q2316)</f>
        <v/>
      </c>
      <c s="72" t="str">
        <f>IF('S.D.PASTE SHEET'!R2316="","",'S.D.PASTE SHEET'!R2316)</f>
        <v/>
      </c>
      <c s="72" t="str">
        <f>IF('S.D.PASTE SHEET'!S2316="","",'S.D.PASTE SHEET'!S2316)</f>
        <v/>
      </c>
      <c s="72" t="str">
        <f>IF('S.D.PASTE SHEET'!T2316="","",'S.D.PASTE SHEET'!T2316)</f>
        <v/>
      </c>
      <c s="72" t="str">
        <f>IF('S.D.PASTE SHEET'!U2316="","",'S.D.PASTE SHEET'!U2316)</f>
        <v/>
      </c>
      <c s="72" t="str">
        <f>IF('S.D.PASTE SHEET'!V2316="","",'S.D.PASTE SHEET'!V2316)</f>
        <v/>
      </c>
      <c s="72" t="str">
        <f>IF('S.D.PASTE SHEET'!W2316="","",'S.D.PASTE SHEET'!W2316)</f>
        <v/>
      </c>
      <c s="72" t="str">
        <f>IF('S.D.PASTE SHEET'!X2316="","",'S.D.PASTE SHEET'!X2316)</f>
        <v/>
      </c>
      <c s="72" t="str">
        <f>IF('S.D.PASTE SHEET'!Y2316="","",'S.D.PASTE SHEET'!Y2316)</f>
        <v/>
      </c>
      <c s="72" t="str">
        <f>IF('S.D.PASTE SHEET'!Z2316="","",'S.D.PASTE SHEET'!Z2316)</f>
        <v/>
      </c>
      <c s="72" t="str">
        <f>IF('S.D.PASTE SHEET'!AA2316="","",'S.D.PASTE SHEET'!AA2316)</f>
        <v/>
      </c>
      <c s="72" t="str">
        <f>IF('S.D.PASTE SHEET'!AB2316="","",'S.D.PASTE SHEET'!AB2316)</f>
        <v/>
      </c>
      <c s="72" t="str">
        <f>IF('S.D.PASTE SHEET'!AC2316="","",'S.D.PASTE SHEET'!AC2316)</f>
        <v/>
      </c>
      <c s="72" t="str">
        <f>IF('S.D.PASTE SHEET'!AD2316="","",'S.D.PASTE SHEET'!AD2316)</f>
        <v/>
      </c>
      <c s="74"/>
      <c s="70" t="str">
        <f>IF(AK2316="","",IF(AK2316&gt;0,COUNT($AG$2:AG2316),""))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IF(BC2316="","",IF(BC2316&gt;0,COUNT($AY$2:AY2316),""))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7" spans="1:157" ht="15">
      <c r="A2317" s="72" t="str">
        <f>IF('S.D.PASTE SHEET'!A2317="","",'S.D.PASTE SHEET'!A2317)</f>
        <v/>
      </c>
      <c s="72" t="str">
        <f>IF('S.D.PASTE SHEET'!B2317="","",'S.D.PASTE SHEET'!B2317)</f>
        <v/>
      </c>
      <c s="72" t="str">
        <f>IF('S.D.PASTE SHEET'!C2317="","",'S.D.PASTE SHEET'!C2317)</f>
        <v/>
      </c>
      <c s="73" t="str">
        <f>IF('S.D.PASTE SHEET'!D2317="","",'S.D.PASTE SHEET'!D2317)</f>
        <v/>
      </c>
      <c s="72" t="str">
        <f>IF('S.D.PASTE SHEET'!E2317="","",UPPER('S.D.PASTE SHEET'!E2317))</f>
        <v/>
      </c>
      <c s="72" t="str">
        <f>IF('S.D.PASTE SHEET'!F2317="","",'S.D.PASTE SHEET'!F2317)</f>
        <v/>
      </c>
      <c s="72" t="str">
        <f>IF('S.D.PASTE SHEET'!G2317="","",UPPER('S.D.PASTE SHEET'!G2317))</f>
        <v/>
      </c>
      <c s="72" t="str">
        <f>IF('S.D.PASTE SHEET'!H2317="","",UPPER('S.D.PASTE SHEET'!H2317))</f>
        <v/>
      </c>
      <c s="72" t="str">
        <f>IF('S.D.PASTE SHEET'!I2317="","",'S.D.PASTE SHEET'!I2317)</f>
        <v/>
      </c>
      <c s="73" t="str">
        <f>IF('S.D.PASTE SHEET'!J2317="","",'S.D.PASTE SHEET'!J2317)</f>
        <v/>
      </c>
      <c s="72" t="str">
        <f>IF('S.D.PASTE SHEET'!K2317="","",'S.D.PASTE SHEET'!K2317)</f>
        <v/>
      </c>
      <c s="72" t="str">
        <f>IF('S.D.PASTE SHEET'!L2317="","",'S.D.PASTE SHEET'!L2317)</f>
        <v/>
      </c>
      <c s="72" t="str">
        <f>IF('S.D.PASTE SHEET'!M2317="","",'S.D.PASTE SHEET'!M2317)</f>
        <v/>
      </c>
      <c s="72" t="str">
        <f>IF('S.D.PASTE SHEET'!N2317="","",'S.D.PASTE SHEET'!N2317)</f>
        <v/>
      </c>
      <c s="72" t="str">
        <f>IF('S.D.PASTE SHEET'!O2317="","",'S.D.PASTE SHEET'!O2317)</f>
        <v/>
      </c>
      <c s="72" t="str">
        <f>IF('S.D.PASTE SHEET'!P2317="","",'S.D.PASTE SHEET'!P2317)</f>
        <v/>
      </c>
      <c s="72" t="str">
        <f>IF('S.D.PASTE SHEET'!Q2317="","",'S.D.PASTE SHEET'!Q2317)</f>
        <v/>
      </c>
      <c s="72" t="str">
        <f>IF('S.D.PASTE SHEET'!R2317="","",'S.D.PASTE SHEET'!R2317)</f>
        <v/>
      </c>
      <c s="72" t="str">
        <f>IF('S.D.PASTE SHEET'!S2317="","",'S.D.PASTE SHEET'!S2317)</f>
        <v/>
      </c>
      <c s="72" t="str">
        <f>IF('S.D.PASTE SHEET'!T2317="","",'S.D.PASTE SHEET'!T2317)</f>
        <v/>
      </c>
      <c s="72" t="str">
        <f>IF('S.D.PASTE SHEET'!U2317="","",'S.D.PASTE SHEET'!U2317)</f>
        <v/>
      </c>
      <c s="72" t="str">
        <f>IF('S.D.PASTE SHEET'!V2317="","",'S.D.PASTE SHEET'!V2317)</f>
        <v/>
      </c>
      <c s="72" t="str">
        <f>IF('S.D.PASTE SHEET'!W2317="","",'S.D.PASTE SHEET'!W2317)</f>
        <v/>
      </c>
      <c s="72" t="str">
        <f>IF('S.D.PASTE SHEET'!X2317="","",'S.D.PASTE SHEET'!X2317)</f>
        <v/>
      </c>
      <c s="72" t="str">
        <f>IF('S.D.PASTE SHEET'!Y2317="","",'S.D.PASTE SHEET'!Y2317)</f>
        <v/>
      </c>
      <c s="72" t="str">
        <f>IF('S.D.PASTE SHEET'!Z2317="","",'S.D.PASTE SHEET'!Z2317)</f>
        <v/>
      </c>
      <c s="72" t="str">
        <f>IF('S.D.PASTE SHEET'!AA2317="","",'S.D.PASTE SHEET'!AA2317)</f>
        <v/>
      </c>
      <c s="72" t="str">
        <f>IF('S.D.PASTE SHEET'!AB2317="","",'S.D.PASTE SHEET'!AB2317)</f>
        <v/>
      </c>
      <c s="72" t="str">
        <f>IF('S.D.PASTE SHEET'!AC2317="","",'S.D.PASTE SHEET'!AC2317)</f>
        <v/>
      </c>
      <c s="72" t="str">
        <f>IF('S.D.PASTE SHEET'!AD2317="","",'S.D.PASTE SHEET'!AD2317)</f>
        <v/>
      </c>
      <c s="74"/>
      <c s="70" t="str">
        <f>IF(AK2317="","",IF(AK2317&gt;0,COUNT($AG$2:AG2317),""))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IF(BC2317="","",IF(BC2317&gt;0,COUNT($AY$2:AY2317),""))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8" spans="1:157" ht="15">
      <c r="A2318" s="72" t="str">
        <f>IF('S.D.PASTE SHEET'!A2318="","",'S.D.PASTE SHEET'!A2318)</f>
        <v/>
      </c>
      <c s="72" t="str">
        <f>IF('S.D.PASTE SHEET'!B2318="","",'S.D.PASTE SHEET'!B2318)</f>
        <v/>
      </c>
      <c s="72" t="str">
        <f>IF('S.D.PASTE SHEET'!C2318="","",'S.D.PASTE SHEET'!C2318)</f>
        <v/>
      </c>
      <c s="73" t="str">
        <f>IF('S.D.PASTE SHEET'!D2318="","",'S.D.PASTE SHEET'!D2318)</f>
        <v/>
      </c>
      <c s="72" t="str">
        <f>IF('S.D.PASTE SHEET'!E2318="","",UPPER('S.D.PASTE SHEET'!E2318))</f>
        <v/>
      </c>
      <c s="72" t="str">
        <f>IF('S.D.PASTE SHEET'!F2318="","",'S.D.PASTE SHEET'!F2318)</f>
        <v/>
      </c>
      <c s="72" t="str">
        <f>IF('S.D.PASTE SHEET'!G2318="","",UPPER('S.D.PASTE SHEET'!G2318))</f>
        <v/>
      </c>
      <c s="72" t="str">
        <f>IF('S.D.PASTE SHEET'!H2318="","",UPPER('S.D.PASTE SHEET'!H2318))</f>
        <v/>
      </c>
      <c s="72" t="str">
        <f>IF('S.D.PASTE SHEET'!I2318="","",'S.D.PASTE SHEET'!I2318)</f>
        <v/>
      </c>
      <c s="73" t="str">
        <f>IF('S.D.PASTE SHEET'!J2318="","",'S.D.PASTE SHEET'!J2318)</f>
        <v/>
      </c>
      <c s="72" t="str">
        <f>IF('S.D.PASTE SHEET'!K2318="","",'S.D.PASTE SHEET'!K2318)</f>
        <v/>
      </c>
      <c s="72" t="str">
        <f>IF('S.D.PASTE SHEET'!L2318="","",'S.D.PASTE SHEET'!L2318)</f>
        <v/>
      </c>
      <c s="72" t="str">
        <f>IF('S.D.PASTE SHEET'!M2318="","",'S.D.PASTE SHEET'!M2318)</f>
        <v/>
      </c>
      <c s="72" t="str">
        <f>IF('S.D.PASTE SHEET'!N2318="","",'S.D.PASTE SHEET'!N2318)</f>
        <v/>
      </c>
      <c s="72" t="str">
        <f>IF('S.D.PASTE SHEET'!O2318="","",'S.D.PASTE SHEET'!O2318)</f>
        <v/>
      </c>
      <c s="72" t="str">
        <f>IF('S.D.PASTE SHEET'!P2318="","",'S.D.PASTE SHEET'!P2318)</f>
        <v/>
      </c>
      <c s="72" t="str">
        <f>IF('S.D.PASTE SHEET'!Q2318="","",'S.D.PASTE SHEET'!Q2318)</f>
        <v/>
      </c>
      <c s="72" t="str">
        <f>IF('S.D.PASTE SHEET'!R2318="","",'S.D.PASTE SHEET'!R2318)</f>
        <v/>
      </c>
      <c s="72" t="str">
        <f>IF('S.D.PASTE SHEET'!S2318="","",'S.D.PASTE SHEET'!S2318)</f>
        <v/>
      </c>
      <c s="72" t="str">
        <f>IF('S.D.PASTE SHEET'!T2318="","",'S.D.PASTE SHEET'!T2318)</f>
        <v/>
      </c>
      <c s="72" t="str">
        <f>IF('S.D.PASTE SHEET'!U2318="","",'S.D.PASTE SHEET'!U2318)</f>
        <v/>
      </c>
      <c s="72" t="str">
        <f>IF('S.D.PASTE SHEET'!V2318="","",'S.D.PASTE SHEET'!V2318)</f>
        <v/>
      </c>
      <c s="72" t="str">
        <f>IF('S.D.PASTE SHEET'!W2318="","",'S.D.PASTE SHEET'!W2318)</f>
        <v/>
      </c>
      <c s="72" t="str">
        <f>IF('S.D.PASTE SHEET'!X2318="","",'S.D.PASTE SHEET'!X2318)</f>
        <v/>
      </c>
      <c s="72" t="str">
        <f>IF('S.D.PASTE SHEET'!Y2318="","",'S.D.PASTE SHEET'!Y2318)</f>
        <v/>
      </c>
      <c s="72" t="str">
        <f>IF('S.D.PASTE SHEET'!Z2318="","",'S.D.PASTE SHEET'!Z2318)</f>
        <v/>
      </c>
      <c s="72" t="str">
        <f>IF('S.D.PASTE SHEET'!AA2318="","",'S.D.PASTE SHEET'!AA2318)</f>
        <v/>
      </c>
      <c s="72" t="str">
        <f>IF('S.D.PASTE SHEET'!AB2318="","",'S.D.PASTE SHEET'!AB2318)</f>
        <v/>
      </c>
      <c s="72" t="str">
        <f>IF('S.D.PASTE SHEET'!AC2318="","",'S.D.PASTE SHEET'!AC2318)</f>
        <v/>
      </c>
      <c s="72" t="str">
        <f>IF('S.D.PASTE SHEET'!AD2318="","",'S.D.PASTE SHEET'!AD2318)</f>
        <v/>
      </c>
      <c s="74"/>
      <c s="70" t="str">
        <f>IF(AK2318="","",IF(AK2318&gt;0,COUNT($AG$2:AG2318),""))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IF(BC2318="","",IF(BC2318&gt;0,COUNT($AY$2:AY2318),""))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19" spans="1:157" ht="15">
      <c r="A2319" s="72" t="str">
        <f>IF('S.D.PASTE SHEET'!A2319="","",'S.D.PASTE SHEET'!A2319)</f>
        <v/>
      </c>
      <c s="72" t="str">
        <f>IF('S.D.PASTE SHEET'!B2319="","",'S.D.PASTE SHEET'!B2319)</f>
        <v/>
      </c>
      <c s="72" t="str">
        <f>IF('S.D.PASTE SHEET'!C2319="","",'S.D.PASTE SHEET'!C2319)</f>
        <v/>
      </c>
      <c s="73" t="str">
        <f>IF('S.D.PASTE SHEET'!D2319="","",'S.D.PASTE SHEET'!D2319)</f>
        <v/>
      </c>
      <c s="72" t="str">
        <f>IF('S.D.PASTE SHEET'!E2319="","",UPPER('S.D.PASTE SHEET'!E2319))</f>
        <v/>
      </c>
      <c s="72" t="str">
        <f>IF('S.D.PASTE SHEET'!F2319="","",'S.D.PASTE SHEET'!F2319)</f>
        <v/>
      </c>
      <c s="72" t="str">
        <f>IF('S.D.PASTE SHEET'!G2319="","",UPPER('S.D.PASTE SHEET'!G2319))</f>
        <v/>
      </c>
      <c s="72" t="str">
        <f>IF('S.D.PASTE SHEET'!H2319="","",UPPER('S.D.PASTE SHEET'!H2319))</f>
        <v/>
      </c>
      <c s="72" t="str">
        <f>IF('S.D.PASTE SHEET'!I2319="","",'S.D.PASTE SHEET'!I2319)</f>
        <v/>
      </c>
      <c s="73" t="str">
        <f>IF('S.D.PASTE SHEET'!J2319="","",'S.D.PASTE SHEET'!J2319)</f>
        <v/>
      </c>
      <c s="72" t="str">
        <f>IF('S.D.PASTE SHEET'!K2319="","",'S.D.PASTE SHEET'!K2319)</f>
        <v/>
      </c>
      <c s="72" t="str">
        <f>IF('S.D.PASTE SHEET'!L2319="","",'S.D.PASTE SHEET'!L2319)</f>
        <v/>
      </c>
      <c s="72" t="str">
        <f>IF('S.D.PASTE SHEET'!M2319="","",'S.D.PASTE SHEET'!M2319)</f>
        <v/>
      </c>
      <c s="72" t="str">
        <f>IF('S.D.PASTE SHEET'!N2319="","",'S.D.PASTE SHEET'!N2319)</f>
        <v/>
      </c>
      <c s="72" t="str">
        <f>IF('S.D.PASTE SHEET'!O2319="","",'S.D.PASTE SHEET'!O2319)</f>
        <v/>
      </c>
      <c s="72" t="str">
        <f>IF('S.D.PASTE SHEET'!P2319="","",'S.D.PASTE SHEET'!P2319)</f>
        <v/>
      </c>
      <c s="72" t="str">
        <f>IF('S.D.PASTE SHEET'!Q2319="","",'S.D.PASTE SHEET'!Q2319)</f>
        <v/>
      </c>
      <c s="72" t="str">
        <f>IF('S.D.PASTE SHEET'!R2319="","",'S.D.PASTE SHEET'!R2319)</f>
        <v/>
      </c>
      <c s="72" t="str">
        <f>IF('S.D.PASTE SHEET'!S2319="","",'S.D.PASTE SHEET'!S2319)</f>
        <v/>
      </c>
      <c s="72" t="str">
        <f>IF('S.D.PASTE SHEET'!T2319="","",'S.D.PASTE SHEET'!T2319)</f>
        <v/>
      </c>
      <c s="72" t="str">
        <f>IF('S.D.PASTE SHEET'!U2319="","",'S.D.PASTE SHEET'!U2319)</f>
        <v/>
      </c>
      <c s="72" t="str">
        <f>IF('S.D.PASTE SHEET'!V2319="","",'S.D.PASTE SHEET'!V2319)</f>
        <v/>
      </c>
      <c s="72" t="str">
        <f>IF('S.D.PASTE SHEET'!W2319="","",'S.D.PASTE SHEET'!W2319)</f>
        <v/>
      </c>
      <c s="72" t="str">
        <f>IF('S.D.PASTE SHEET'!X2319="","",'S.D.PASTE SHEET'!X2319)</f>
        <v/>
      </c>
      <c s="72" t="str">
        <f>IF('S.D.PASTE SHEET'!Y2319="","",'S.D.PASTE SHEET'!Y2319)</f>
        <v/>
      </c>
      <c s="72" t="str">
        <f>IF('S.D.PASTE SHEET'!Z2319="","",'S.D.PASTE SHEET'!Z2319)</f>
        <v/>
      </c>
      <c s="72" t="str">
        <f>IF('S.D.PASTE SHEET'!AA2319="","",'S.D.PASTE SHEET'!AA2319)</f>
        <v/>
      </c>
      <c s="72" t="str">
        <f>IF('S.D.PASTE SHEET'!AB2319="","",'S.D.PASTE SHEET'!AB2319)</f>
        <v/>
      </c>
      <c s="72" t="str">
        <f>IF('S.D.PASTE SHEET'!AC2319="","",'S.D.PASTE SHEET'!AC2319)</f>
        <v/>
      </c>
      <c s="72" t="str">
        <f>IF('S.D.PASTE SHEET'!AD2319="","",'S.D.PASTE SHEET'!AD2319)</f>
        <v/>
      </c>
      <c s="74"/>
      <c s="70" t="str">
        <f>IF(AK2319="","",IF(AK2319&gt;0,COUNT($AG$2:AG2319),""))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IF(BC2319="","",IF(BC2319&gt;0,COUNT($AY$2:AY2319),""))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0" spans="1:157" ht="15">
      <c r="A2320" s="72" t="str">
        <f>IF('S.D.PASTE SHEET'!A2320="","",'S.D.PASTE SHEET'!A2320)</f>
        <v/>
      </c>
      <c s="72" t="str">
        <f>IF('S.D.PASTE SHEET'!B2320="","",'S.D.PASTE SHEET'!B2320)</f>
        <v/>
      </c>
      <c s="72" t="str">
        <f>IF('S.D.PASTE SHEET'!C2320="","",'S.D.PASTE SHEET'!C2320)</f>
        <v/>
      </c>
      <c s="73" t="str">
        <f>IF('S.D.PASTE SHEET'!D2320="","",'S.D.PASTE SHEET'!D2320)</f>
        <v/>
      </c>
      <c s="72" t="str">
        <f>IF('S.D.PASTE SHEET'!E2320="","",UPPER('S.D.PASTE SHEET'!E2320))</f>
        <v/>
      </c>
      <c s="72" t="str">
        <f>IF('S.D.PASTE SHEET'!F2320="","",'S.D.PASTE SHEET'!F2320)</f>
        <v/>
      </c>
      <c s="72" t="str">
        <f>IF('S.D.PASTE SHEET'!G2320="","",UPPER('S.D.PASTE SHEET'!G2320))</f>
        <v/>
      </c>
      <c s="72" t="str">
        <f>IF('S.D.PASTE SHEET'!H2320="","",UPPER('S.D.PASTE SHEET'!H2320))</f>
        <v/>
      </c>
      <c s="72" t="str">
        <f>IF('S.D.PASTE SHEET'!I2320="","",'S.D.PASTE SHEET'!I2320)</f>
        <v/>
      </c>
      <c s="73" t="str">
        <f>IF('S.D.PASTE SHEET'!J2320="","",'S.D.PASTE SHEET'!J2320)</f>
        <v/>
      </c>
      <c s="72" t="str">
        <f>IF('S.D.PASTE SHEET'!K2320="","",'S.D.PASTE SHEET'!K2320)</f>
        <v/>
      </c>
      <c s="72" t="str">
        <f>IF('S.D.PASTE SHEET'!L2320="","",'S.D.PASTE SHEET'!L2320)</f>
        <v/>
      </c>
      <c s="72" t="str">
        <f>IF('S.D.PASTE SHEET'!M2320="","",'S.D.PASTE SHEET'!M2320)</f>
        <v/>
      </c>
      <c s="72" t="str">
        <f>IF('S.D.PASTE SHEET'!N2320="","",'S.D.PASTE SHEET'!N2320)</f>
        <v/>
      </c>
      <c s="72" t="str">
        <f>IF('S.D.PASTE SHEET'!O2320="","",'S.D.PASTE SHEET'!O2320)</f>
        <v/>
      </c>
      <c s="72" t="str">
        <f>IF('S.D.PASTE SHEET'!P2320="","",'S.D.PASTE SHEET'!P2320)</f>
        <v/>
      </c>
      <c s="72" t="str">
        <f>IF('S.D.PASTE SHEET'!Q2320="","",'S.D.PASTE SHEET'!Q2320)</f>
        <v/>
      </c>
      <c s="72" t="str">
        <f>IF('S.D.PASTE SHEET'!R2320="","",'S.D.PASTE SHEET'!R2320)</f>
        <v/>
      </c>
      <c s="72" t="str">
        <f>IF('S.D.PASTE SHEET'!S2320="","",'S.D.PASTE SHEET'!S2320)</f>
        <v/>
      </c>
      <c s="72" t="str">
        <f>IF('S.D.PASTE SHEET'!T2320="","",'S.D.PASTE SHEET'!T2320)</f>
        <v/>
      </c>
      <c s="72" t="str">
        <f>IF('S.D.PASTE SHEET'!U2320="","",'S.D.PASTE SHEET'!U2320)</f>
        <v/>
      </c>
      <c s="72" t="str">
        <f>IF('S.D.PASTE SHEET'!V2320="","",'S.D.PASTE SHEET'!V2320)</f>
        <v/>
      </c>
      <c s="72" t="str">
        <f>IF('S.D.PASTE SHEET'!W2320="","",'S.D.PASTE SHEET'!W2320)</f>
        <v/>
      </c>
      <c s="72" t="str">
        <f>IF('S.D.PASTE SHEET'!X2320="","",'S.D.PASTE SHEET'!X2320)</f>
        <v/>
      </c>
      <c s="72" t="str">
        <f>IF('S.D.PASTE SHEET'!Y2320="","",'S.D.PASTE SHEET'!Y2320)</f>
        <v/>
      </c>
      <c s="72" t="str">
        <f>IF('S.D.PASTE SHEET'!Z2320="","",'S.D.PASTE SHEET'!Z2320)</f>
        <v/>
      </c>
      <c s="72" t="str">
        <f>IF('S.D.PASTE SHEET'!AA2320="","",'S.D.PASTE SHEET'!AA2320)</f>
        <v/>
      </c>
      <c s="72" t="str">
        <f>IF('S.D.PASTE SHEET'!AB2320="","",'S.D.PASTE SHEET'!AB2320)</f>
        <v/>
      </c>
      <c s="72" t="str">
        <f>IF('S.D.PASTE SHEET'!AC2320="","",'S.D.PASTE SHEET'!AC2320)</f>
        <v/>
      </c>
      <c s="72" t="str">
        <f>IF('S.D.PASTE SHEET'!AD2320="","",'S.D.PASTE SHEET'!AD2320)</f>
        <v/>
      </c>
      <c s="74"/>
      <c s="70" t="str">
        <f>IF(AK2320="","",IF(AK2320&gt;0,COUNT($AG$2:AG2320),""))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IF(BC2320="","",IF(BC2320&gt;0,COUNT($AY$2:AY2320),""))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1" spans="1:157" ht="15">
      <c r="A2321" s="72" t="str">
        <f>IF('S.D.PASTE SHEET'!A2321="","",'S.D.PASTE SHEET'!A2321)</f>
        <v/>
      </c>
      <c s="72" t="str">
        <f>IF('S.D.PASTE SHEET'!B2321="","",'S.D.PASTE SHEET'!B2321)</f>
        <v/>
      </c>
      <c s="72" t="str">
        <f>IF('S.D.PASTE SHEET'!C2321="","",'S.D.PASTE SHEET'!C2321)</f>
        <v/>
      </c>
      <c s="73" t="str">
        <f>IF('S.D.PASTE SHEET'!D2321="","",'S.D.PASTE SHEET'!D2321)</f>
        <v/>
      </c>
      <c s="72" t="str">
        <f>IF('S.D.PASTE SHEET'!E2321="","",UPPER('S.D.PASTE SHEET'!E2321))</f>
        <v/>
      </c>
      <c s="72" t="str">
        <f>IF('S.D.PASTE SHEET'!F2321="","",'S.D.PASTE SHEET'!F2321)</f>
        <v/>
      </c>
      <c s="72" t="str">
        <f>IF('S.D.PASTE SHEET'!G2321="","",UPPER('S.D.PASTE SHEET'!G2321))</f>
        <v/>
      </c>
      <c s="72" t="str">
        <f>IF('S.D.PASTE SHEET'!H2321="","",UPPER('S.D.PASTE SHEET'!H2321))</f>
        <v/>
      </c>
      <c s="72" t="str">
        <f>IF('S.D.PASTE SHEET'!I2321="","",'S.D.PASTE SHEET'!I2321)</f>
        <v/>
      </c>
      <c s="73" t="str">
        <f>IF('S.D.PASTE SHEET'!J2321="","",'S.D.PASTE SHEET'!J2321)</f>
        <v/>
      </c>
      <c s="72" t="str">
        <f>IF('S.D.PASTE SHEET'!K2321="","",'S.D.PASTE SHEET'!K2321)</f>
        <v/>
      </c>
      <c s="72" t="str">
        <f>IF('S.D.PASTE SHEET'!L2321="","",'S.D.PASTE SHEET'!L2321)</f>
        <v/>
      </c>
      <c s="72" t="str">
        <f>IF('S.D.PASTE SHEET'!M2321="","",'S.D.PASTE SHEET'!M2321)</f>
        <v/>
      </c>
      <c s="72" t="str">
        <f>IF('S.D.PASTE SHEET'!N2321="","",'S.D.PASTE SHEET'!N2321)</f>
        <v/>
      </c>
      <c s="72" t="str">
        <f>IF('S.D.PASTE SHEET'!O2321="","",'S.D.PASTE SHEET'!O2321)</f>
        <v/>
      </c>
      <c s="72" t="str">
        <f>IF('S.D.PASTE SHEET'!P2321="","",'S.D.PASTE SHEET'!P2321)</f>
        <v/>
      </c>
      <c s="72" t="str">
        <f>IF('S.D.PASTE SHEET'!Q2321="","",'S.D.PASTE SHEET'!Q2321)</f>
        <v/>
      </c>
      <c s="72" t="str">
        <f>IF('S.D.PASTE SHEET'!R2321="","",'S.D.PASTE SHEET'!R2321)</f>
        <v/>
      </c>
      <c s="72" t="str">
        <f>IF('S.D.PASTE SHEET'!S2321="","",'S.D.PASTE SHEET'!S2321)</f>
        <v/>
      </c>
      <c s="72" t="str">
        <f>IF('S.D.PASTE SHEET'!T2321="","",'S.D.PASTE SHEET'!T2321)</f>
        <v/>
      </c>
      <c s="72" t="str">
        <f>IF('S.D.PASTE SHEET'!U2321="","",'S.D.PASTE SHEET'!U2321)</f>
        <v/>
      </c>
      <c s="72" t="str">
        <f>IF('S.D.PASTE SHEET'!V2321="","",'S.D.PASTE SHEET'!V2321)</f>
        <v/>
      </c>
      <c s="72" t="str">
        <f>IF('S.D.PASTE SHEET'!W2321="","",'S.D.PASTE SHEET'!W2321)</f>
        <v/>
      </c>
      <c s="72" t="str">
        <f>IF('S.D.PASTE SHEET'!X2321="","",'S.D.PASTE SHEET'!X2321)</f>
        <v/>
      </c>
      <c s="72" t="str">
        <f>IF('S.D.PASTE SHEET'!Y2321="","",'S.D.PASTE SHEET'!Y2321)</f>
        <v/>
      </c>
      <c s="72" t="str">
        <f>IF('S.D.PASTE SHEET'!Z2321="","",'S.D.PASTE SHEET'!Z2321)</f>
        <v/>
      </c>
      <c s="72" t="str">
        <f>IF('S.D.PASTE SHEET'!AA2321="","",'S.D.PASTE SHEET'!AA2321)</f>
        <v/>
      </c>
      <c s="72" t="str">
        <f>IF('S.D.PASTE SHEET'!AB2321="","",'S.D.PASTE SHEET'!AB2321)</f>
        <v/>
      </c>
      <c s="72" t="str">
        <f>IF('S.D.PASTE SHEET'!AC2321="","",'S.D.PASTE SHEET'!AC2321)</f>
        <v/>
      </c>
      <c s="72" t="str">
        <f>IF('S.D.PASTE SHEET'!AD2321="","",'S.D.PASTE SHEET'!AD2321)</f>
        <v/>
      </c>
      <c s="74"/>
      <c s="70" t="str">
        <f>IF(AK2321="","",IF(AK2321&gt;0,COUNT($AG$2:AG2321),""))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IF(BC2321="","",IF(BC2321&gt;0,COUNT($AY$2:AY2321),""))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2" spans="1:157" ht="15">
      <c r="A2322" s="72" t="str">
        <f>IF('S.D.PASTE SHEET'!A2322="","",'S.D.PASTE SHEET'!A2322)</f>
        <v/>
      </c>
      <c s="72" t="str">
        <f>IF('S.D.PASTE SHEET'!B2322="","",'S.D.PASTE SHEET'!B2322)</f>
        <v/>
      </c>
      <c s="72" t="str">
        <f>IF('S.D.PASTE SHEET'!C2322="","",'S.D.PASTE SHEET'!C2322)</f>
        <v/>
      </c>
      <c s="73" t="str">
        <f>IF('S.D.PASTE SHEET'!D2322="","",'S.D.PASTE SHEET'!D2322)</f>
        <v/>
      </c>
      <c s="72" t="str">
        <f>IF('S.D.PASTE SHEET'!E2322="","",UPPER('S.D.PASTE SHEET'!E2322))</f>
        <v/>
      </c>
      <c s="72" t="str">
        <f>IF('S.D.PASTE SHEET'!F2322="","",'S.D.PASTE SHEET'!F2322)</f>
        <v/>
      </c>
      <c s="72" t="str">
        <f>IF('S.D.PASTE SHEET'!G2322="","",UPPER('S.D.PASTE SHEET'!G2322))</f>
        <v/>
      </c>
      <c s="72" t="str">
        <f>IF('S.D.PASTE SHEET'!H2322="","",UPPER('S.D.PASTE SHEET'!H2322))</f>
        <v/>
      </c>
      <c s="72" t="str">
        <f>IF('S.D.PASTE SHEET'!I2322="","",'S.D.PASTE SHEET'!I2322)</f>
        <v/>
      </c>
      <c s="73" t="str">
        <f>IF('S.D.PASTE SHEET'!J2322="","",'S.D.PASTE SHEET'!J2322)</f>
        <v/>
      </c>
      <c s="72" t="str">
        <f>IF('S.D.PASTE SHEET'!K2322="","",'S.D.PASTE SHEET'!K2322)</f>
        <v/>
      </c>
      <c s="72" t="str">
        <f>IF('S.D.PASTE SHEET'!L2322="","",'S.D.PASTE SHEET'!L2322)</f>
        <v/>
      </c>
      <c s="72" t="str">
        <f>IF('S.D.PASTE SHEET'!M2322="","",'S.D.PASTE SHEET'!M2322)</f>
        <v/>
      </c>
      <c s="72" t="str">
        <f>IF('S.D.PASTE SHEET'!N2322="","",'S.D.PASTE SHEET'!N2322)</f>
        <v/>
      </c>
      <c s="72" t="str">
        <f>IF('S.D.PASTE SHEET'!O2322="","",'S.D.PASTE SHEET'!O2322)</f>
        <v/>
      </c>
      <c s="72" t="str">
        <f>IF('S.D.PASTE SHEET'!P2322="","",'S.D.PASTE SHEET'!P2322)</f>
        <v/>
      </c>
      <c s="72" t="str">
        <f>IF('S.D.PASTE SHEET'!Q2322="","",'S.D.PASTE SHEET'!Q2322)</f>
        <v/>
      </c>
      <c s="72" t="str">
        <f>IF('S.D.PASTE SHEET'!R2322="","",'S.D.PASTE SHEET'!R2322)</f>
        <v/>
      </c>
      <c s="72" t="str">
        <f>IF('S.D.PASTE SHEET'!S2322="","",'S.D.PASTE SHEET'!S2322)</f>
        <v/>
      </c>
      <c s="72" t="str">
        <f>IF('S.D.PASTE SHEET'!T2322="","",'S.D.PASTE SHEET'!T2322)</f>
        <v/>
      </c>
      <c s="72" t="str">
        <f>IF('S.D.PASTE SHEET'!U2322="","",'S.D.PASTE SHEET'!U2322)</f>
        <v/>
      </c>
      <c s="72" t="str">
        <f>IF('S.D.PASTE SHEET'!V2322="","",'S.D.PASTE SHEET'!V2322)</f>
        <v/>
      </c>
      <c s="72" t="str">
        <f>IF('S.D.PASTE SHEET'!W2322="","",'S.D.PASTE SHEET'!W2322)</f>
        <v/>
      </c>
      <c s="72" t="str">
        <f>IF('S.D.PASTE SHEET'!X2322="","",'S.D.PASTE SHEET'!X2322)</f>
        <v/>
      </c>
      <c s="72" t="str">
        <f>IF('S.D.PASTE SHEET'!Y2322="","",'S.D.PASTE SHEET'!Y2322)</f>
        <v/>
      </c>
      <c s="72" t="str">
        <f>IF('S.D.PASTE SHEET'!Z2322="","",'S.D.PASTE SHEET'!Z2322)</f>
        <v/>
      </c>
      <c s="72" t="str">
        <f>IF('S.D.PASTE SHEET'!AA2322="","",'S.D.PASTE SHEET'!AA2322)</f>
        <v/>
      </c>
      <c s="72" t="str">
        <f>IF('S.D.PASTE SHEET'!AB2322="","",'S.D.PASTE SHEET'!AB2322)</f>
        <v/>
      </c>
      <c s="72" t="str">
        <f>IF('S.D.PASTE SHEET'!AC2322="","",'S.D.PASTE SHEET'!AC2322)</f>
        <v/>
      </c>
      <c s="72" t="str">
        <f>IF('S.D.PASTE SHEET'!AD2322="","",'S.D.PASTE SHEET'!AD2322)</f>
        <v/>
      </c>
      <c s="74"/>
      <c s="70" t="str">
        <f>IF(AK2322="","",IF(AK2322&gt;0,COUNT($AG$2:AG2322),""))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IF(BC2322="","",IF(BC2322&gt;0,COUNT($AY$2:AY2322),""))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3" spans="1:157" ht="15">
      <c r="A2323" s="72" t="str">
        <f>IF('S.D.PASTE SHEET'!A2323="","",'S.D.PASTE SHEET'!A2323)</f>
        <v/>
      </c>
      <c s="72" t="str">
        <f>IF('S.D.PASTE SHEET'!B2323="","",'S.D.PASTE SHEET'!B2323)</f>
        <v/>
      </c>
      <c s="72" t="str">
        <f>IF('S.D.PASTE SHEET'!C2323="","",'S.D.PASTE SHEET'!C2323)</f>
        <v/>
      </c>
      <c s="73" t="str">
        <f>IF('S.D.PASTE SHEET'!D2323="","",'S.D.PASTE SHEET'!D2323)</f>
        <v/>
      </c>
      <c s="72" t="str">
        <f>IF('S.D.PASTE SHEET'!E2323="","",UPPER('S.D.PASTE SHEET'!E2323))</f>
        <v/>
      </c>
      <c s="72" t="str">
        <f>IF('S.D.PASTE SHEET'!F2323="","",'S.D.PASTE SHEET'!F2323)</f>
        <v/>
      </c>
      <c s="72" t="str">
        <f>IF('S.D.PASTE SHEET'!G2323="","",UPPER('S.D.PASTE SHEET'!G2323))</f>
        <v/>
      </c>
      <c s="72" t="str">
        <f>IF('S.D.PASTE SHEET'!H2323="","",UPPER('S.D.PASTE SHEET'!H2323))</f>
        <v/>
      </c>
      <c s="72" t="str">
        <f>IF('S.D.PASTE SHEET'!I2323="","",'S.D.PASTE SHEET'!I2323)</f>
        <v/>
      </c>
      <c s="73" t="str">
        <f>IF('S.D.PASTE SHEET'!J2323="","",'S.D.PASTE SHEET'!J2323)</f>
        <v/>
      </c>
      <c s="72" t="str">
        <f>IF('S.D.PASTE SHEET'!K2323="","",'S.D.PASTE SHEET'!K2323)</f>
        <v/>
      </c>
      <c s="72" t="str">
        <f>IF('S.D.PASTE SHEET'!L2323="","",'S.D.PASTE SHEET'!L2323)</f>
        <v/>
      </c>
      <c s="72" t="str">
        <f>IF('S.D.PASTE SHEET'!M2323="","",'S.D.PASTE SHEET'!M2323)</f>
        <v/>
      </c>
      <c s="72" t="str">
        <f>IF('S.D.PASTE SHEET'!N2323="","",'S.D.PASTE SHEET'!N2323)</f>
        <v/>
      </c>
      <c s="72" t="str">
        <f>IF('S.D.PASTE SHEET'!O2323="","",'S.D.PASTE SHEET'!O2323)</f>
        <v/>
      </c>
      <c s="72" t="str">
        <f>IF('S.D.PASTE SHEET'!P2323="","",'S.D.PASTE SHEET'!P2323)</f>
        <v/>
      </c>
      <c s="72" t="str">
        <f>IF('S.D.PASTE SHEET'!Q2323="","",'S.D.PASTE SHEET'!Q2323)</f>
        <v/>
      </c>
      <c s="72" t="str">
        <f>IF('S.D.PASTE SHEET'!R2323="","",'S.D.PASTE SHEET'!R2323)</f>
        <v/>
      </c>
      <c s="72" t="str">
        <f>IF('S.D.PASTE SHEET'!S2323="","",'S.D.PASTE SHEET'!S2323)</f>
        <v/>
      </c>
      <c s="72" t="str">
        <f>IF('S.D.PASTE SHEET'!T2323="","",'S.D.PASTE SHEET'!T2323)</f>
        <v/>
      </c>
      <c s="72" t="str">
        <f>IF('S.D.PASTE SHEET'!U2323="","",'S.D.PASTE SHEET'!U2323)</f>
        <v/>
      </c>
      <c s="72" t="str">
        <f>IF('S.D.PASTE SHEET'!V2323="","",'S.D.PASTE SHEET'!V2323)</f>
        <v/>
      </c>
      <c s="72" t="str">
        <f>IF('S.D.PASTE SHEET'!W2323="","",'S.D.PASTE SHEET'!W2323)</f>
        <v/>
      </c>
      <c s="72" t="str">
        <f>IF('S.D.PASTE SHEET'!X2323="","",'S.D.PASTE SHEET'!X2323)</f>
        <v/>
      </c>
      <c s="72" t="str">
        <f>IF('S.D.PASTE SHEET'!Y2323="","",'S.D.PASTE SHEET'!Y2323)</f>
        <v/>
      </c>
      <c s="72" t="str">
        <f>IF('S.D.PASTE SHEET'!Z2323="","",'S.D.PASTE SHEET'!Z2323)</f>
        <v/>
      </c>
      <c s="72" t="str">
        <f>IF('S.D.PASTE SHEET'!AA2323="","",'S.D.PASTE SHEET'!AA2323)</f>
        <v/>
      </c>
      <c s="72" t="str">
        <f>IF('S.D.PASTE SHEET'!AB2323="","",'S.D.PASTE SHEET'!AB2323)</f>
        <v/>
      </c>
      <c s="72" t="str">
        <f>IF('S.D.PASTE SHEET'!AC2323="","",'S.D.PASTE SHEET'!AC2323)</f>
        <v/>
      </c>
      <c s="72" t="str">
        <f>IF('S.D.PASTE SHEET'!AD2323="","",'S.D.PASTE SHEET'!AD2323)</f>
        <v/>
      </c>
      <c s="74"/>
      <c s="70" t="str">
        <f>IF(AK2323="","",IF(AK2323&gt;0,COUNT($AG$2:AG2323),""))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IF(BC2323="","",IF(BC2323&gt;0,COUNT($AY$2:AY2323),""))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4" spans="1:157" ht="15">
      <c r="A2324" s="72" t="str">
        <f>IF('S.D.PASTE SHEET'!A2324="","",'S.D.PASTE SHEET'!A2324)</f>
        <v/>
      </c>
      <c s="72" t="str">
        <f>IF('S.D.PASTE SHEET'!B2324="","",'S.D.PASTE SHEET'!B2324)</f>
        <v/>
      </c>
      <c s="72" t="str">
        <f>IF('S.D.PASTE SHEET'!C2324="","",'S.D.PASTE SHEET'!C2324)</f>
        <v/>
      </c>
      <c s="73" t="str">
        <f>IF('S.D.PASTE SHEET'!D2324="","",'S.D.PASTE SHEET'!D2324)</f>
        <v/>
      </c>
      <c s="72" t="str">
        <f>IF('S.D.PASTE SHEET'!E2324="","",UPPER('S.D.PASTE SHEET'!E2324))</f>
        <v/>
      </c>
      <c s="72" t="str">
        <f>IF('S.D.PASTE SHEET'!F2324="","",'S.D.PASTE SHEET'!F2324)</f>
        <v/>
      </c>
      <c s="72" t="str">
        <f>IF('S.D.PASTE SHEET'!G2324="","",UPPER('S.D.PASTE SHEET'!G2324))</f>
        <v/>
      </c>
      <c s="72" t="str">
        <f>IF('S.D.PASTE SHEET'!H2324="","",UPPER('S.D.PASTE SHEET'!H2324))</f>
        <v/>
      </c>
      <c s="72" t="str">
        <f>IF('S.D.PASTE SHEET'!I2324="","",'S.D.PASTE SHEET'!I2324)</f>
        <v/>
      </c>
      <c s="73" t="str">
        <f>IF('S.D.PASTE SHEET'!J2324="","",'S.D.PASTE SHEET'!J2324)</f>
        <v/>
      </c>
      <c s="72" t="str">
        <f>IF('S.D.PASTE SHEET'!K2324="","",'S.D.PASTE SHEET'!K2324)</f>
        <v/>
      </c>
      <c s="72" t="str">
        <f>IF('S.D.PASTE SHEET'!L2324="","",'S.D.PASTE SHEET'!L2324)</f>
        <v/>
      </c>
      <c s="72" t="str">
        <f>IF('S.D.PASTE SHEET'!M2324="","",'S.D.PASTE SHEET'!M2324)</f>
        <v/>
      </c>
      <c s="72" t="str">
        <f>IF('S.D.PASTE SHEET'!N2324="","",'S.D.PASTE SHEET'!N2324)</f>
        <v/>
      </c>
      <c s="72" t="str">
        <f>IF('S.D.PASTE SHEET'!O2324="","",'S.D.PASTE SHEET'!O2324)</f>
        <v/>
      </c>
      <c s="72" t="str">
        <f>IF('S.D.PASTE SHEET'!P2324="","",'S.D.PASTE SHEET'!P2324)</f>
        <v/>
      </c>
      <c s="72" t="str">
        <f>IF('S.D.PASTE SHEET'!Q2324="","",'S.D.PASTE SHEET'!Q2324)</f>
        <v/>
      </c>
      <c s="72" t="str">
        <f>IF('S.D.PASTE SHEET'!R2324="","",'S.D.PASTE SHEET'!R2324)</f>
        <v/>
      </c>
      <c s="72" t="str">
        <f>IF('S.D.PASTE SHEET'!S2324="","",'S.D.PASTE SHEET'!S2324)</f>
        <v/>
      </c>
      <c s="72" t="str">
        <f>IF('S.D.PASTE SHEET'!T2324="","",'S.D.PASTE SHEET'!T2324)</f>
        <v/>
      </c>
      <c s="72" t="str">
        <f>IF('S.D.PASTE SHEET'!U2324="","",'S.D.PASTE SHEET'!U2324)</f>
        <v/>
      </c>
      <c s="72" t="str">
        <f>IF('S.D.PASTE SHEET'!V2324="","",'S.D.PASTE SHEET'!V2324)</f>
        <v/>
      </c>
      <c s="72" t="str">
        <f>IF('S.D.PASTE SHEET'!W2324="","",'S.D.PASTE SHEET'!W2324)</f>
        <v/>
      </c>
      <c s="72" t="str">
        <f>IF('S.D.PASTE SHEET'!X2324="","",'S.D.PASTE SHEET'!X2324)</f>
        <v/>
      </c>
      <c s="72" t="str">
        <f>IF('S.D.PASTE SHEET'!Y2324="","",'S.D.PASTE SHEET'!Y2324)</f>
        <v/>
      </c>
      <c s="72" t="str">
        <f>IF('S.D.PASTE SHEET'!Z2324="","",'S.D.PASTE SHEET'!Z2324)</f>
        <v/>
      </c>
      <c s="72" t="str">
        <f>IF('S.D.PASTE SHEET'!AA2324="","",'S.D.PASTE SHEET'!AA2324)</f>
        <v/>
      </c>
      <c s="72" t="str">
        <f>IF('S.D.PASTE SHEET'!AB2324="","",'S.D.PASTE SHEET'!AB2324)</f>
        <v/>
      </c>
      <c s="72" t="str">
        <f>IF('S.D.PASTE SHEET'!AC2324="","",'S.D.PASTE SHEET'!AC2324)</f>
        <v/>
      </c>
      <c s="72" t="str">
        <f>IF('S.D.PASTE SHEET'!AD2324="","",'S.D.PASTE SHEET'!AD2324)</f>
        <v/>
      </c>
      <c s="74"/>
      <c s="70" t="str">
        <f>IF(AK2324="","",IF(AK2324&gt;0,COUNT($AG$2:AG2324),""))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IF(BC2324="","",IF(BC2324&gt;0,COUNT($AY$2:AY2324),""))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5" spans="1:157" ht="15">
      <c r="A2325" s="72" t="str">
        <f>IF('S.D.PASTE SHEET'!A2325="","",'S.D.PASTE SHEET'!A2325)</f>
        <v/>
      </c>
      <c s="72" t="str">
        <f>IF('S.D.PASTE SHEET'!B2325="","",'S.D.PASTE SHEET'!B2325)</f>
        <v/>
      </c>
      <c s="72" t="str">
        <f>IF('S.D.PASTE SHEET'!C2325="","",'S.D.PASTE SHEET'!C2325)</f>
        <v/>
      </c>
      <c s="73" t="str">
        <f>IF('S.D.PASTE SHEET'!D2325="","",'S.D.PASTE SHEET'!D2325)</f>
        <v/>
      </c>
      <c s="72" t="str">
        <f>IF('S.D.PASTE SHEET'!E2325="","",UPPER('S.D.PASTE SHEET'!E2325))</f>
        <v/>
      </c>
      <c s="72" t="str">
        <f>IF('S.D.PASTE SHEET'!F2325="","",'S.D.PASTE SHEET'!F2325)</f>
        <v/>
      </c>
      <c s="72" t="str">
        <f>IF('S.D.PASTE SHEET'!G2325="","",UPPER('S.D.PASTE SHEET'!G2325))</f>
        <v/>
      </c>
      <c s="72" t="str">
        <f>IF('S.D.PASTE SHEET'!H2325="","",UPPER('S.D.PASTE SHEET'!H2325))</f>
        <v/>
      </c>
      <c s="72" t="str">
        <f>IF('S.D.PASTE SHEET'!I2325="","",'S.D.PASTE SHEET'!I2325)</f>
        <v/>
      </c>
      <c s="73" t="str">
        <f>IF('S.D.PASTE SHEET'!J2325="","",'S.D.PASTE SHEET'!J2325)</f>
        <v/>
      </c>
      <c s="72" t="str">
        <f>IF('S.D.PASTE SHEET'!K2325="","",'S.D.PASTE SHEET'!K2325)</f>
        <v/>
      </c>
      <c s="72" t="str">
        <f>IF('S.D.PASTE SHEET'!L2325="","",'S.D.PASTE SHEET'!L2325)</f>
        <v/>
      </c>
      <c s="72" t="str">
        <f>IF('S.D.PASTE SHEET'!M2325="","",'S.D.PASTE SHEET'!M2325)</f>
        <v/>
      </c>
      <c s="72" t="str">
        <f>IF('S.D.PASTE SHEET'!N2325="","",'S.D.PASTE SHEET'!N2325)</f>
        <v/>
      </c>
      <c s="72" t="str">
        <f>IF('S.D.PASTE SHEET'!O2325="","",'S.D.PASTE SHEET'!O2325)</f>
        <v/>
      </c>
      <c s="72" t="str">
        <f>IF('S.D.PASTE SHEET'!P2325="","",'S.D.PASTE SHEET'!P2325)</f>
        <v/>
      </c>
      <c s="72" t="str">
        <f>IF('S.D.PASTE SHEET'!Q2325="","",'S.D.PASTE SHEET'!Q2325)</f>
        <v/>
      </c>
      <c s="72" t="str">
        <f>IF('S.D.PASTE SHEET'!R2325="","",'S.D.PASTE SHEET'!R2325)</f>
        <v/>
      </c>
      <c s="72" t="str">
        <f>IF('S.D.PASTE SHEET'!S2325="","",'S.D.PASTE SHEET'!S2325)</f>
        <v/>
      </c>
      <c s="72" t="str">
        <f>IF('S.D.PASTE SHEET'!T2325="","",'S.D.PASTE SHEET'!T2325)</f>
        <v/>
      </c>
      <c s="72" t="str">
        <f>IF('S.D.PASTE SHEET'!U2325="","",'S.D.PASTE SHEET'!U2325)</f>
        <v/>
      </c>
      <c s="72" t="str">
        <f>IF('S.D.PASTE SHEET'!V2325="","",'S.D.PASTE SHEET'!V2325)</f>
        <v/>
      </c>
      <c s="72" t="str">
        <f>IF('S.D.PASTE SHEET'!W2325="","",'S.D.PASTE SHEET'!W2325)</f>
        <v/>
      </c>
      <c s="72" t="str">
        <f>IF('S.D.PASTE SHEET'!X2325="","",'S.D.PASTE SHEET'!X2325)</f>
        <v/>
      </c>
      <c s="72" t="str">
        <f>IF('S.D.PASTE SHEET'!Y2325="","",'S.D.PASTE SHEET'!Y2325)</f>
        <v/>
      </c>
      <c s="72" t="str">
        <f>IF('S.D.PASTE SHEET'!Z2325="","",'S.D.PASTE SHEET'!Z2325)</f>
        <v/>
      </c>
      <c s="72" t="str">
        <f>IF('S.D.PASTE SHEET'!AA2325="","",'S.D.PASTE SHEET'!AA2325)</f>
        <v/>
      </c>
      <c s="72" t="str">
        <f>IF('S.D.PASTE SHEET'!AB2325="","",'S.D.PASTE SHEET'!AB2325)</f>
        <v/>
      </c>
      <c s="72" t="str">
        <f>IF('S.D.PASTE SHEET'!AC2325="","",'S.D.PASTE SHEET'!AC2325)</f>
        <v/>
      </c>
      <c s="72" t="str">
        <f>IF('S.D.PASTE SHEET'!AD2325="","",'S.D.PASTE SHEET'!AD2325)</f>
        <v/>
      </c>
      <c s="74"/>
      <c s="70" t="str">
        <f>IF(AK2325="","",IF(AK2325&gt;0,COUNT($AG$2:AG2325),""))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IF(BC2325="","",IF(BC2325&gt;0,COUNT($AY$2:AY2325),""))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6" spans="1:157" ht="15">
      <c r="A2326" s="72" t="str">
        <f>IF('S.D.PASTE SHEET'!A2326="","",'S.D.PASTE SHEET'!A2326)</f>
        <v/>
      </c>
      <c s="72" t="str">
        <f>IF('S.D.PASTE SHEET'!B2326="","",'S.D.PASTE SHEET'!B2326)</f>
        <v/>
      </c>
      <c s="72" t="str">
        <f>IF('S.D.PASTE SHEET'!C2326="","",'S.D.PASTE SHEET'!C2326)</f>
        <v/>
      </c>
      <c s="73" t="str">
        <f>IF('S.D.PASTE SHEET'!D2326="","",'S.D.PASTE SHEET'!D2326)</f>
        <v/>
      </c>
      <c s="72" t="str">
        <f>IF('S.D.PASTE SHEET'!E2326="","",UPPER('S.D.PASTE SHEET'!E2326))</f>
        <v/>
      </c>
      <c s="72" t="str">
        <f>IF('S.D.PASTE SHEET'!F2326="","",'S.D.PASTE SHEET'!F2326)</f>
        <v/>
      </c>
      <c s="72" t="str">
        <f>IF('S.D.PASTE SHEET'!G2326="","",UPPER('S.D.PASTE SHEET'!G2326))</f>
        <v/>
      </c>
      <c s="72" t="str">
        <f>IF('S.D.PASTE SHEET'!H2326="","",UPPER('S.D.PASTE SHEET'!H2326))</f>
        <v/>
      </c>
      <c s="72" t="str">
        <f>IF('S.D.PASTE SHEET'!I2326="","",'S.D.PASTE SHEET'!I2326)</f>
        <v/>
      </c>
      <c s="73" t="str">
        <f>IF('S.D.PASTE SHEET'!J2326="","",'S.D.PASTE SHEET'!J2326)</f>
        <v/>
      </c>
      <c s="72" t="str">
        <f>IF('S.D.PASTE SHEET'!K2326="","",'S.D.PASTE SHEET'!K2326)</f>
        <v/>
      </c>
      <c s="72" t="str">
        <f>IF('S.D.PASTE SHEET'!L2326="","",'S.D.PASTE SHEET'!L2326)</f>
        <v/>
      </c>
      <c s="72" t="str">
        <f>IF('S.D.PASTE SHEET'!M2326="","",'S.D.PASTE SHEET'!M2326)</f>
        <v/>
      </c>
      <c s="72" t="str">
        <f>IF('S.D.PASTE SHEET'!N2326="","",'S.D.PASTE SHEET'!N2326)</f>
        <v/>
      </c>
      <c s="72" t="str">
        <f>IF('S.D.PASTE SHEET'!O2326="","",'S.D.PASTE SHEET'!O2326)</f>
        <v/>
      </c>
      <c s="72" t="str">
        <f>IF('S.D.PASTE SHEET'!P2326="","",'S.D.PASTE SHEET'!P2326)</f>
        <v/>
      </c>
      <c s="72" t="str">
        <f>IF('S.D.PASTE SHEET'!Q2326="","",'S.D.PASTE SHEET'!Q2326)</f>
        <v/>
      </c>
      <c s="72" t="str">
        <f>IF('S.D.PASTE SHEET'!R2326="","",'S.D.PASTE SHEET'!R2326)</f>
        <v/>
      </c>
      <c s="72" t="str">
        <f>IF('S.D.PASTE SHEET'!S2326="","",'S.D.PASTE SHEET'!S2326)</f>
        <v/>
      </c>
      <c s="72" t="str">
        <f>IF('S.D.PASTE SHEET'!T2326="","",'S.D.PASTE SHEET'!T2326)</f>
        <v/>
      </c>
      <c s="72" t="str">
        <f>IF('S.D.PASTE SHEET'!U2326="","",'S.D.PASTE SHEET'!U2326)</f>
        <v/>
      </c>
      <c s="72" t="str">
        <f>IF('S.D.PASTE SHEET'!V2326="","",'S.D.PASTE SHEET'!V2326)</f>
        <v/>
      </c>
      <c s="72" t="str">
        <f>IF('S.D.PASTE SHEET'!W2326="","",'S.D.PASTE SHEET'!W2326)</f>
        <v/>
      </c>
      <c s="72" t="str">
        <f>IF('S.D.PASTE SHEET'!X2326="","",'S.D.PASTE SHEET'!X2326)</f>
        <v/>
      </c>
      <c s="72" t="str">
        <f>IF('S.D.PASTE SHEET'!Y2326="","",'S.D.PASTE SHEET'!Y2326)</f>
        <v/>
      </c>
      <c s="72" t="str">
        <f>IF('S.D.PASTE SHEET'!Z2326="","",'S.D.PASTE SHEET'!Z2326)</f>
        <v/>
      </c>
      <c s="72" t="str">
        <f>IF('S.D.PASTE SHEET'!AA2326="","",'S.D.PASTE SHEET'!AA2326)</f>
        <v/>
      </c>
      <c s="72" t="str">
        <f>IF('S.D.PASTE SHEET'!AB2326="","",'S.D.PASTE SHEET'!AB2326)</f>
        <v/>
      </c>
      <c s="72" t="str">
        <f>IF('S.D.PASTE SHEET'!AC2326="","",'S.D.PASTE SHEET'!AC2326)</f>
        <v/>
      </c>
      <c s="72" t="str">
        <f>IF('S.D.PASTE SHEET'!AD2326="","",'S.D.PASTE SHEET'!AD2326)</f>
        <v/>
      </c>
      <c s="74"/>
      <c s="70" t="str">
        <f>IF(AK2326="","",IF(AK2326&gt;0,COUNT($AG$2:AG2326),""))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IF(BC2326="","",IF(BC2326&gt;0,COUNT($AY$2:AY2326),""))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7" spans="1:157" ht="15">
      <c r="A2327" s="72" t="str">
        <f>IF('S.D.PASTE SHEET'!A2327="","",'S.D.PASTE SHEET'!A2327)</f>
        <v/>
      </c>
      <c s="72" t="str">
        <f>IF('S.D.PASTE SHEET'!B2327="","",'S.D.PASTE SHEET'!B2327)</f>
        <v/>
      </c>
      <c s="72" t="str">
        <f>IF('S.D.PASTE SHEET'!C2327="","",'S.D.PASTE SHEET'!C2327)</f>
        <v/>
      </c>
      <c s="73" t="str">
        <f>IF('S.D.PASTE SHEET'!D2327="","",'S.D.PASTE SHEET'!D2327)</f>
        <v/>
      </c>
      <c s="72" t="str">
        <f>IF('S.D.PASTE SHEET'!E2327="","",UPPER('S.D.PASTE SHEET'!E2327))</f>
        <v/>
      </c>
      <c s="72" t="str">
        <f>IF('S.D.PASTE SHEET'!F2327="","",'S.D.PASTE SHEET'!F2327)</f>
        <v/>
      </c>
      <c s="72" t="str">
        <f>IF('S.D.PASTE SHEET'!G2327="","",UPPER('S.D.PASTE SHEET'!G2327))</f>
        <v/>
      </c>
      <c s="72" t="str">
        <f>IF('S.D.PASTE SHEET'!H2327="","",UPPER('S.D.PASTE SHEET'!H2327))</f>
        <v/>
      </c>
      <c s="72" t="str">
        <f>IF('S.D.PASTE SHEET'!I2327="","",'S.D.PASTE SHEET'!I2327)</f>
        <v/>
      </c>
      <c s="73" t="str">
        <f>IF('S.D.PASTE SHEET'!J2327="","",'S.D.PASTE SHEET'!J2327)</f>
        <v/>
      </c>
      <c s="72" t="str">
        <f>IF('S.D.PASTE SHEET'!K2327="","",'S.D.PASTE SHEET'!K2327)</f>
        <v/>
      </c>
      <c s="72" t="str">
        <f>IF('S.D.PASTE SHEET'!L2327="","",'S.D.PASTE SHEET'!L2327)</f>
        <v/>
      </c>
      <c s="72" t="str">
        <f>IF('S.D.PASTE SHEET'!M2327="","",'S.D.PASTE SHEET'!M2327)</f>
        <v/>
      </c>
      <c s="72" t="str">
        <f>IF('S.D.PASTE SHEET'!N2327="","",'S.D.PASTE SHEET'!N2327)</f>
        <v/>
      </c>
      <c s="72" t="str">
        <f>IF('S.D.PASTE SHEET'!O2327="","",'S.D.PASTE SHEET'!O2327)</f>
        <v/>
      </c>
      <c s="72" t="str">
        <f>IF('S.D.PASTE SHEET'!P2327="","",'S.D.PASTE SHEET'!P2327)</f>
        <v/>
      </c>
      <c s="72" t="str">
        <f>IF('S.D.PASTE SHEET'!Q2327="","",'S.D.PASTE SHEET'!Q2327)</f>
        <v/>
      </c>
      <c s="72" t="str">
        <f>IF('S.D.PASTE SHEET'!R2327="","",'S.D.PASTE SHEET'!R2327)</f>
        <v/>
      </c>
      <c s="72" t="str">
        <f>IF('S.D.PASTE SHEET'!S2327="","",'S.D.PASTE SHEET'!S2327)</f>
        <v/>
      </c>
      <c s="72" t="str">
        <f>IF('S.D.PASTE SHEET'!T2327="","",'S.D.PASTE SHEET'!T2327)</f>
        <v/>
      </c>
      <c s="72" t="str">
        <f>IF('S.D.PASTE SHEET'!U2327="","",'S.D.PASTE SHEET'!U2327)</f>
        <v/>
      </c>
      <c s="72" t="str">
        <f>IF('S.D.PASTE SHEET'!V2327="","",'S.D.PASTE SHEET'!V2327)</f>
        <v/>
      </c>
      <c s="72" t="str">
        <f>IF('S.D.PASTE SHEET'!W2327="","",'S.D.PASTE SHEET'!W2327)</f>
        <v/>
      </c>
      <c s="72" t="str">
        <f>IF('S.D.PASTE SHEET'!X2327="","",'S.D.PASTE SHEET'!X2327)</f>
        <v/>
      </c>
      <c s="72" t="str">
        <f>IF('S.D.PASTE SHEET'!Y2327="","",'S.D.PASTE SHEET'!Y2327)</f>
        <v/>
      </c>
      <c s="72" t="str">
        <f>IF('S.D.PASTE SHEET'!Z2327="","",'S.D.PASTE SHEET'!Z2327)</f>
        <v/>
      </c>
      <c s="72" t="str">
        <f>IF('S.D.PASTE SHEET'!AA2327="","",'S.D.PASTE SHEET'!AA2327)</f>
        <v/>
      </c>
      <c s="72" t="str">
        <f>IF('S.D.PASTE SHEET'!AB2327="","",'S.D.PASTE SHEET'!AB2327)</f>
        <v/>
      </c>
      <c s="72" t="str">
        <f>IF('S.D.PASTE SHEET'!AC2327="","",'S.D.PASTE SHEET'!AC2327)</f>
        <v/>
      </c>
      <c s="72" t="str">
        <f>IF('S.D.PASTE SHEET'!AD2327="","",'S.D.PASTE SHEET'!AD2327)</f>
        <v/>
      </c>
      <c s="74"/>
      <c s="70" t="str">
        <f>IF(AK2327="","",IF(AK2327&gt;0,COUNT($AG$2:AG2327),""))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IF(BC2327="","",IF(BC2327&gt;0,COUNT($AY$2:AY2327),""))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8" spans="1:157" ht="15">
      <c r="A2328" s="72" t="str">
        <f>IF('S.D.PASTE SHEET'!A2328="","",'S.D.PASTE SHEET'!A2328)</f>
        <v/>
      </c>
      <c s="72" t="str">
        <f>IF('S.D.PASTE SHEET'!B2328="","",'S.D.PASTE SHEET'!B2328)</f>
        <v/>
      </c>
      <c s="72" t="str">
        <f>IF('S.D.PASTE SHEET'!C2328="","",'S.D.PASTE SHEET'!C2328)</f>
        <v/>
      </c>
      <c s="73" t="str">
        <f>IF('S.D.PASTE SHEET'!D2328="","",'S.D.PASTE SHEET'!D2328)</f>
        <v/>
      </c>
      <c s="72" t="str">
        <f>IF('S.D.PASTE SHEET'!E2328="","",UPPER('S.D.PASTE SHEET'!E2328))</f>
        <v/>
      </c>
      <c s="72" t="str">
        <f>IF('S.D.PASTE SHEET'!F2328="","",'S.D.PASTE SHEET'!F2328)</f>
        <v/>
      </c>
      <c s="72" t="str">
        <f>IF('S.D.PASTE SHEET'!G2328="","",UPPER('S.D.PASTE SHEET'!G2328))</f>
        <v/>
      </c>
      <c s="72" t="str">
        <f>IF('S.D.PASTE SHEET'!H2328="","",UPPER('S.D.PASTE SHEET'!H2328))</f>
        <v/>
      </c>
      <c s="72" t="str">
        <f>IF('S.D.PASTE SHEET'!I2328="","",'S.D.PASTE SHEET'!I2328)</f>
        <v/>
      </c>
      <c s="73" t="str">
        <f>IF('S.D.PASTE SHEET'!J2328="","",'S.D.PASTE SHEET'!J2328)</f>
        <v/>
      </c>
      <c s="72" t="str">
        <f>IF('S.D.PASTE SHEET'!K2328="","",'S.D.PASTE SHEET'!K2328)</f>
        <v/>
      </c>
      <c s="72" t="str">
        <f>IF('S.D.PASTE SHEET'!L2328="","",'S.D.PASTE SHEET'!L2328)</f>
        <v/>
      </c>
      <c s="72" t="str">
        <f>IF('S.D.PASTE SHEET'!M2328="","",'S.D.PASTE SHEET'!M2328)</f>
        <v/>
      </c>
      <c s="72" t="str">
        <f>IF('S.D.PASTE SHEET'!N2328="","",'S.D.PASTE SHEET'!N2328)</f>
        <v/>
      </c>
      <c s="72" t="str">
        <f>IF('S.D.PASTE SHEET'!O2328="","",'S.D.PASTE SHEET'!O2328)</f>
        <v/>
      </c>
      <c s="72" t="str">
        <f>IF('S.D.PASTE SHEET'!P2328="","",'S.D.PASTE SHEET'!P2328)</f>
        <v/>
      </c>
      <c s="72" t="str">
        <f>IF('S.D.PASTE SHEET'!Q2328="","",'S.D.PASTE SHEET'!Q2328)</f>
        <v/>
      </c>
      <c s="72" t="str">
        <f>IF('S.D.PASTE SHEET'!R2328="","",'S.D.PASTE SHEET'!R2328)</f>
        <v/>
      </c>
      <c s="72" t="str">
        <f>IF('S.D.PASTE SHEET'!S2328="","",'S.D.PASTE SHEET'!S2328)</f>
        <v/>
      </c>
      <c s="72" t="str">
        <f>IF('S.D.PASTE SHEET'!T2328="","",'S.D.PASTE SHEET'!T2328)</f>
        <v/>
      </c>
      <c s="72" t="str">
        <f>IF('S.D.PASTE SHEET'!U2328="","",'S.D.PASTE SHEET'!U2328)</f>
        <v/>
      </c>
      <c s="72" t="str">
        <f>IF('S.D.PASTE SHEET'!V2328="","",'S.D.PASTE SHEET'!V2328)</f>
        <v/>
      </c>
      <c s="72" t="str">
        <f>IF('S.D.PASTE SHEET'!W2328="","",'S.D.PASTE SHEET'!W2328)</f>
        <v/>
      </c>
      <c s="72" t="str">
        <f>IF('S.D.PASTE SHEET'!X2328="","",'S.D.PASTE SHEET'!X2328)</f>
        <v/>
      </c>
      <c s="72" t="str">
        <f>IF('S.D.PASTE SHEET'!Y2328="","",'S.D.PASTE SHEET'!Y2328)</f>
        <v/>
      </c>
      <c s="72" t="str">
        <f>IF('S.D.PASTE SHEET'!Z2328="","",'S.D.PASTE SHEET'!Z2328)</f>
        <v/>
      </c>
      <c s="72" t="str">
        <f>IF('S.D.PASTE SHEET'!AA2328="","",'S.D.PASTE SHEET'!AA2328)</f>
        <v/>
      </c>
      <c s="72" t="str">
        <f>IF('S.D.PASTE SHEET'!AB2328="","",'S.D.PASTE SHEET'!AB2328)</f>
        <v/>
      </c>
      <c s="72" t="str">
        <f>IF('S.D.PASTE SHEET'!AC2328="","",'S.D.PASTE SHEET'!AC2328)</f>
        <v/>
      </c>
      <c s="72" t="str">
        <f>IF('S.D.PASTE SHEET'!AD2328="","",'S.D.PASTE SHEET'!AD2328)</f>
        <v/>
      </c>
      <c s="74"/>
      <c s="70" t="str">
        <f>IF(AK2328="","",IF(AK2328&gt;0,COUNT($AG$2:AG2328),""))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IF(BC2328="","",IF(BC2328&gt;0,COUNT($AY$2:AY2328),""))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29" spans="1:157" ht="15">
      <c r="A2329" s="72" t="str">
        <f>IF('S.D.PASTE SHEET'!A2329="","",'S.D.PASTE SHEET'!A2329)</f>
        <v/>
      </c>
      <c s="72" t="str">
        <f>IF('S.D.PASTE SHEET'!B2329="","",'S.D.PASTE SHEET'!B2329)</f>
        <v/>
      </c>
      <c s="72" t="str">
        <f>IF('S.D.PASTE SHEET'!C2329="","",'S.D.PASTE SHEET'!C2329)</f>
        <v/>
      </c>
      <c s="73" t="str">
        <f>IF('S.D.PASTE SHEET'!D2329="","",'S.D.PASTE SHEET'!D2329)</f>
        <v/>
      </c>
      <c s="72" t="str">
        <f>IF('S.D.PASTE SHEET'!E2329="","",UPPER('S.D.PASTE SHEET'!E2329))</f>
        <v/>
      </c>
      <c s="72" t="str">
        <f>IF('S.D.PASTE SHEET'!F2329="","",'S.D.PASTE SHEET'!F2329)</f>
        <v/>
      </c>
      <c s="72" t="str">
        <f>IF('S.D.PASTE SHEET'!G2329="","",UPPER('S.D.PASTE SHEET'!G2329))</f>
        <v/>
      </c>
      <c s="72" t="str">
        <f>IF('S.D.PASTE SHEET'!H2329="","",UPPER('S.D.PASTE SHEET'!H2329))</f>
        <v/>
      </c>
      <c s="72" t="str">
        <f>IF('S.D.PASTE SHEET'!I2329="","",'S.D.PASTE SHEET'!I2329)</f>
        <v/>
      </c>
      <c s="73" t="str">
        <f>IF('S.D.PASTE SHEET'!J2329="","",'S.D.PASTE SHEET'!J2329)</f>
        <v/>
      </c>
      <c s="72" t="str">
        <f>IF('S.D.PASTE SHEET'!K2329="","",'S.D.PASTE SHEET'!K2329)</f>
        <v/>
      </c>
      <c s="72" t="str">
        <f>IF('S.D.PASTE SHEET'!L2329="","",'S.D.PASTE SHEET'!L2329)</f>
        <v/>
      </c>
      <c s="72" t="str">
        <f>IF('S.D.PASTE SHEET'!M2329="","",'S.D.PASTE SHEET'!M2329)</f>
        <v/>
      </c>
      <c s="72" t="str">
        <f>IF('S.D.PASTE SHEET'!N2329="","",'S.D.PASTE SHEET'!N2329)</f>
        <v/>
      </c>
      <c s="72" t="str">
        <f>IF('S.D.PASTE SHEET'!O2329="","",'S.D.PASTE SHEET'!O2329)</f>
        <v/>
      </c>
      <c s="72" t="str">
        <f>IF('S.D.PASTE SHEET'!P2329="","",'S.D.PASTE SHEET'!P2329)</f>
        <v/>
      </c>
      <c s="72" t="str">
        <f>IF('S.D.PASTE SHEET'!Q2329="","",'S.D.PASTE SHEET'!Q2329)</f>
        <v/>
      </c>
      <c s="72" t="str">
        <f>IF('S.D.PASTE SHEET'!R2329="","",'S.D.PASTE SHEET'!R2329)</f>
        <v/>
      </c>
      <c s="72" t="str">
        <f>IF('S.D.PASTE SHEET'!S2329="","",'S.D.PASTE SHEET'!S2329)</f>
        <v/>
      </c>
      <c s="72" t="str">
        <f>IF('S.D.PASTE SHEET'!T2329="","",'S.D.PASTE SHEET'!T2329)</f>
        <v/>
      </c>
      <c s="72" t="str">
        <f>IF('S.D.PASTE SHEET'!U2329="","",'S.D.PASTE SHEET'!U2329)</f>
        <v/>
      </c>
      <c s="72" t="str">
        <f>IF('S.D.PASTE SHEET'!V2329="","",'S.D.PASTE SHEET'!V2329)</f>
        <v/>
      </c>
      <c s="72" t="str">
        <f>IF('S.D.PASTE SHEET'!W2329="","",'S.D.PASTE SHEET'!W2329)</f>
        <v/>
      </c>
      <c s="72" t="str">
        <f>IF('S.D.PASTE SHEET'!X2329="","",'S.D.PASTE SHEET'!X2329)</f>
        <v/>
      </c>
      <c s="72" t="str">
        <f>IF('S.D.PASTE SHEET'!Y2329="","",'S.D.PASTE SHEET'!Y2329)</f>
        <v/>
      </c>
      <c s="72" t="str">
        <f>IF('S.D.PASTE SHEET'!Z2329="","",'S.D.PASTE SHEET'!Z2329)</f>
        <v/>
      </c>
      <c s="72" t="str">
        <f>IF('S.D.PASTE SHEET'!AA2329="","",'S.D.PASTE SHEET'!AA2329)</f>
        <v/>
      </c>
      <c s="72" t="str">
        <f>IF('S.D.PASTE SHEET'!AB2329="","",'S.D.PASTE SHEET'!AB2329)</f>
        <v/>
      </c>
      <c s="72" t="str">
        <f>IF('S.D.PASTE SHEET'!AC2329="","",'S.D.PASTE SHEET'!AC2329)</f>
        <v/>
      </c>
      <c s="72" t="str">
        <f>IF('S.D.PASTE SHEET'!AD2329="","",'S.D.PASTE SHEET'!AD2329)</f>
        <v/>
      </c>
      <c s="74"/>
      <c s="70" t="str">
        <f>IF(AK2329="","",IF(AK2329&gt;0,COUNT($AG$2:AG2329),""))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IF(BC2329="","",IF(BC2329&gt;0,COUNT($AY$2:AY2329),""))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0" spans="1:157" ht="15">
      <c r="A2330" s="72" t="str">
        <f>IF('S.D.PASTE SHEET'!A2330="","",'S.D.PASTE SHEET'!A2330)</f>
        <v/>
      </c>
      <c s="72" t="str">
        <f>IF('S.D.PASTE SHEET'!B2330="","",'S.D.PASTE SHEET'!B2330)</f>
        <v/>
      </c>
      <c s="72" t="str">
        <f>IF('S.D.PASTE SHEET'!C2330="","",'S.D.PASTE SHEET'!C2330)</f>
        <v/>
      </c>
      <c s="73" t="str">
        <f>IF('S.D.PASTE SHEET'!D2330="","",'S.D.PASTE SHEET'!D2330)</f>
        <v/>
      </c>
      <c s="72" t="str">
        <f>IF('S.D.PASTE SHEET'!E2330="","",UPPER('S.D.PASTE SHEET'!E2330))</f>
        <v/>
      </c>
      <c s="72" t="str">
        <f>IF('S.D.PASTE SHEET'!F2330="","",'S.D.PASTE SHEET'!F2330)</f>
        <v/>
      </c>
      <c s="72" t="str">
        <f>IF('S.D.PASTE SHEET'!G2330="","",UPPER('S.D.PASTE SHEET'!G2330))</f>
        <v/>
      </c>
      <c s="72" t="str">
        <f>IF('S.D.PASTE SHEET'!H2330="","",UPPER('S.D.PASTE SHEET'!H2330))</f>
        <v/>
      </c>
      <c s="72" t="str">
        <f>IF('S.D.PASTE SHEET'!I2330="","",'S.D.PASTE SHEET'!I2330)</f>
        <v/>
      </c>
      <c s="73" t="str">
        <f>IF('S.D.PASTE SHEET'!J2330="","",'S.D.PASTE SHEET'!J2330)</f>
        <v/>
      </c>
      <c s="72" t="str">
        <f>IF('S.D.PASTE SHEET'!K2330="","",'S.D.PASTE SHEET'!K2330)</f>
        <v/>
      </c>
      <c s="72" t="str">
        <f>IF('S.D.PASTE SHEET'!L2330="","",'S.D.PASTE SHEET'!L2330)</f>
        <v/>
      </c>
      <c s="72" t="str">
        <f>IF('S.D.PASTE SHEET'!M2330="","",'S.D.PASTE SHEET'!M2330)</f>
        <v/>
      </c>
      <c s="72" t="str">
        <f>IF('S.D.PASTE SHEET'!N2330="","",'S.D.PASTE SHEET'!N2330)</f>
        <v/>
      </c>
      <c s="72" t="str">
        <f>IF('S.D.PASTE SHEET'!O2330="","",'S.D.PASTE SHEET'!O2330)</f>
        <v/>
      </c>
      <c s="72" t="str">
        <f>IF('S.D.PASTE SHEET'!P2330="","",'S.D.PASTE SHEET'!P2330)</f>
        <v/>
      </c>
      <c s="72" t="str">
        <f>IF('S.D.PASTE SHEET'!Q2330="","",'S.D.PASTE SHEET'!Q2330)</f>
        <v/>
      </c>
      <c s="72" t="str">
        <f>IF('S.D.PASTE SHEET'!R2330="","",'S.D.PASTE SHEET'!R2330)</f>
        <v/>
      </c>
      <c s="72" t="str">
        <f>IF('S.D.PASTE SHEET'!S2330="","",'S.D.PASTE SHEET'!S2330)</f>
        <v/>
      </c>
      <c s="72" t="str">
        <f>IF('S.D.PASTE SHEET'!T2330="","",'S.D.PASTE SHEET'!T2330)</f>
        <v/>
      </c>
      <c s="72" t="str">
        <f>IF('S.D.PASTE SHEET'!U2330="","",'S.D.PASTE SHEET'!U2330)</f>
        <v/>
      </c>
      <c s="72" t="str">
        <f>IF('S.D.PASTE SHEET'!V2330="","",'S.D.PASTE SHEET'!V2330)</f>
        <v/>
      </c>
      <c s="72" t="str">
        <f>IF('S.D.PASTE SHEET'!W2330="","",'S.D.PASTE SHEET'!W2330)</f>
        <v/>
      </c>
      <c s="72" t="str">
        <f>IF('S.D.PASTE SHEET'!X2330="","",'S.D.PASTE SHEET'!X2330)</f>
        <v/>
      </c>
      <c s="72" t="str">
        <f>IF('S.D.PASTE SHEET'!Y2330="","",'S.D.PASTE SHEET'!Y2330)</f>
        <v/>
      </c>
      <c s="72" t="str">
        <f>IF('S.D.PASTE SHEET'!Z2330="","",'S.D.PASTE SHEET'!Z2330)</f>
        <v/>
      </c>
      <c s="72" t="str">
        <f>IF('S.D.PASTE SHEET'!AA2330="","",'S.D.PASTE SHEET'!AA2330)</f>
        <v/>
      </c>
      <c s="72" t="str">
        <f>IF('S.D.PASTE SHEET'!AB2330="","",'S.D.PASTE SHEET'!AB2330)</f>
        <v/>
      </c>
      <c s="72" t="str">
        <f>IF('S.D.PASTE SHEET'!AC2330="","",'S.D.PASTE SHEET'!AC2330)</f>
        <v/>
      </c>
      <c s="72" t="str">
        <f>IF('S.D.PASTE SHEET'!AD2330="","",'S.D.PASTE SHEET'!AD2330)</f>
        <v/>
      </c>
      <c s="74"/>
      <c s="70" t="str">
        <f>IF(AK2330="","",IF(AK2330&gt;0,COUNT($AG$2:AG2330),""))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IF(BC2330="","",IF(BC2330&gt;0,COUNT($AY$2:AY2330),""))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1" spans="1:157" ht="15">
      <c r="A2331" s="72" t="str">
        <f>IF('S.D.PASTE SHEET'!A2331="","",'S.D.PASTE SHEET'!A2331)</f>
        <v/>
      </c>
      <c s="72" t="str">
        <f>IF('S.D.PASTE SHEET'!B2331="","",'S.D.PASTE SHEET'!B2331)</f>
        <v/>
      </c>
      <c s="72" t="str">
        <f>IF('S.D.PASTE SHEET'!C2331="","",'S.D.PASTE SHEET'!C2331)</f>
        <v/>
      </c>
      <c s="73" t="str">
        <f>IF('S.D.PASTE SHEET'!D2331="","",'S.D.PASTE SHEET'!D2331)</f>
        <v/>
      </c>
      <c s="72" t="str">
        <f>IF('S.D.PASTE SHEET'!E2331="","",UPPER('S.D.PASTE SHEET'!E2331))</f>
        <v/>
      </c>
      <c s="72" t="str">
        <f>IF('S.D.PASTE SHEET'!F2331="","",'S.D.PASTE SHEET'!F2331)</f>
        <v/>
      </c>
      <c s="72" t="str">
        <f>IF('S.D.PASTE SHEET'!G2331="","",UPPER('S.D.PASTE SHEET'!G2331))</f>
        <v/>
      </c>
      <c s="72" t="str">
        <f>IF('S.D.PASTE SHEET'!H2331="","",UPPER('S.D.PASTE SHEET'!H2331))</f>
        <v/>
      </c>
      <c s="72" t="str">
        <f>IF('S.D.PASTE SHEET'!I2331="","",'S.D.PASTE SHEET'!I2331)</f>
        <v/>
      </c>
      <c s="73" t="str">
        <f>IF('S.D.PASTE SHEET'!J2331="","",'S.D.PASTE SHEET'!J2331)</f>
        <v/>
      </c>
      <c s="72" t="str">
        <f>IF('S.D.PASTE SHEET'!K2331="","",'S.D.PASTE SHEET'!K2331)</f>
        <v/>
      </c>
      <c s="72" t="str">
        <f>IF('S.D.PASTE SHEET'!L2331="","",'S.D.PASTE SHEET'!L2331)</f>
        <v/>
      </c>
      <c s="72" t="str">
        <f>IF('S.D.PASTE SHEET'!M2331="","",'S.D.PASTE SHEET'!M2331)</f>
        <v/>
      </c>
      <c s="72" t="str">
        <f>IF('S.D.PASTE SHEET'!N2331="","",'S.D.PASTE SHEET'!N2331)</f>
        <v/>
      </c>
      <c s="72" t="str">
        <f>IF('S.D.PASTE SHEET'!O2331="","",'S.D.PASTE SHEET'!O2331)</f>
        <v/>
      </c>
      <c s="72" t="str">
        <f>IF('S.D.PASTE SHEET'!P2331="","",'S.D.PASTE SHEET'!P2331)</f>
        <v/>
      </c>
      <c s="72" t="str">
        <f>IF('S.D.PASTE SHEET'!Q2331="","",'S.D.PASTE SHEET'!Q2331)</f>
        <v/>
      </c>
      <c s="72" t="str">
        <f>IF('S.D.PASTE SHEET'!R2331="","",'S.D.PASTE SHEET'!R2331)</f>
        <v/>
      </c>
      <c s="72" t="str">
        <f>IF('S.D.PASTE SHEET'!S2331="","",'S.D.PASTE SHEET'!S2331)</f>
        <v/>
      </c>
      <c s="72" t="str">
        <f>IF('S.D.PASTE SHEET'!T2331="","",'S.D.PASTE SHEET'!T2331)</f>
        <v/>
      </c>
      <c s="72" t="str">
        <f>IF('S.D.PASTE SHEET'!U2331="","",'S.D.PASTE SHEET'!U2331)</f>
        <v/>
      </c>
      <c s="72" t="str">
        <f>IF('S.D.PASTE SHEET'!V2331="","",'S.D.PASTE SHEET'!V2331)</f>
        <v/>
      </c>
      <c s="72" t="str">
        <f>IF('S.D.PASTE SHEET'!W2331="","",'S.D.PASTE SHEET'!W2331)</f>
        <v/>
      </c>
      <c s="72" t="str">
        <f>IF('S.D.PASTE SHEET'!X2331="","",'S.D.PASTE SHEET'!X2331)</f>
        <v/>
      </c>
      <c s="72" t="str">
        <f>IF('S.D.PASTE SHEET'!Y2331="","",'S.D.PASTE SHEET'!Y2331)</f>
        <v/>
      </c>
      <c s="72" t="str">
        <f>IF('S.D.PASTE SHEET'!Z2331="","",'S.D.PASTE SHEET'!Z2331)</f>
        <v/>
      </c>
      <c s="72" t="str">
        <f>IF('S.D.PASTE SHEET'!AA2331="","",'S.D.PASTE SHEET'!AA2331)</f>
        <v/>
      </c>
      <c s="72" t="str">
        <f>IF('S.D.PASTE SHEET'!AB2331="","",'S.D.PASTE SHEET'!AB2331)</f>
        <v/>
      </c>
      <c s="72" t="str">
        <f>IF('S.D.PASTE SHEET'!AC2331="","",'S.D.PASTE SHEET'!AC2331)</f>
        <v/>
      </c>
      <c s="72" t="str">
        <f>IF('S.D.PASTE SHEET'!AD2331="","",'S.D.PASTE SHEET'!AD2331)</f>
        <v/>
      </c>
      <c s="74"/>
      <c s="70" t="str">
        <f>IF(AK2331="","",IF(AK2331&gt;0,COUNT($AG$2:AG2331),""))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IF(BC2331="","",IF(BC2331&gt;0,COUNT($AY$2:AY2331),""))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2" spans="1:157" ht="15">
      <c r="A2332" s="72" t="str">
        <f>IF('S.D.PASTE SHEET'!A2332="","",'S.D.PASTE SHEET'!A2332)</f>
        <v/>
      </c>
      <c s="72" t="str">
        <f>IF('S.D.PASTE SHEET'!B2332="","",'S.D.PASTE SHEET'!B2332)</f>
        <v/>
      </c>
      <c s="72" t="str">
        <f>IF('S.D.PASTE SHEET'!C2332="","",'S.D.PASTE SHEET'!C2332)</f>
        <v/>
      </c>
      <c s="73" t="str">
        <f>IF('S.D.PASTE SHEET'!D2332="","",'S.D.PASTE SHEET'!D2332)</f>
        <v/>
      </c>
      <c s="72" t="str">
        <f>IF('S.D.PASTE SHEET'!E2332="","",UPPER('S.D.PASTE SHEET'!E2332))</f>
        <v/>
      </c>
      <c s="72" t="str">
        <f>IF('S.D.PASTE SHEET'!F2332="","",'S.D.PASTE SHEET'!F2332)</f>
        <v/>
      </c>
      <c s="72" t="str">
        <f>IF('S.D.PASTE SHEET'!G2332="","",UPPER('S.D.PASTE SHEET'!G2332))</f>
        <v/>
      </c>
      <c s="72" t="str">
        <f>IF('S.D.PASTE SHEET'!H2332="","",UPPER('S.D.PASTE SHEET'!H2332))</f>
        <v/>
      </c>
      <c s="72" t="str">
        <f>IF('S.D.PASTE SHEET'!I2332="","",'S.D.PASTE SHEET'!I2332)</f>
        <v/>
      </c>
      <c s="73" t="str">
        <f>IF('S.D.PASTE SHEET'!J2332="","",'S.D.PASTE SHEET'!J2332)</f>
        <v/>
      </c>
      <c s="72" t="str">
        <f>IF('S.D.PASTE SHEET'!K2332="","",'S.D.PASTE SHEET'!K2332)</f>
        <v/>
      </c>
      <c s="72" t="str">
        <f>IF('S.D.PASTE SHEET'!L2332="","",'S.D.PASTE SHEET'!L2332)</f>
        <v/>
      </c>
      <c s="72" t="str">
        <f>IF('S.D.PASTE SHEET'!M2332="","",'S.D.PASTE SHEET'!M2332)</f>
        <v/>
      </c>
      <c s="72" t="str">
        <f>IF('S.D.PASTE SHEET'!N2332="","",'S.D.PASTE SHEET'!N2332)</f>
        <v/>
      </c>
      <c s="72" t="str">
        <f>IF('S.D.PASTE SHEET'!O2332="","",'S.D.PASTE SHEET'!O2332)</f>
        <v/>
      </c>
      <c s="72" t="str">
        <f>IF('S.D.PASTE SHEET'!P2332="","",'S.D.PASTE SHEET'!P2332)</f>
        <v/>
      </c>
      <c s="72" t="str">
        <f>IF('S.D.PASTE SHEET'!Q2332="","",'S.D.PASTE SHEET'!Q2332)</f>
        <v/>
      </c>
      <c s="72" t="str">
        <f>IF('S.D.PASTE SHEET'!R2332="","",'S.D.PASTE SHEET'!R2332)</f>
        <v/>
      </c>
      <c s="72" t="str">
        <f>IF('S.D.PASTE SHEET'!S2332="","",'S.D.PASTE SHEET'!S2332)</f>
        <v/>
      </c>
      <c s="72" t="str">
        <f>IF('S.D.PASTE SHEET'!T2332="","",'S.D.PASTE SHEET'!T2332)</f>
        <v/>
      </c>
      <c s="72" t="str">
        <f>IF('S.D.PASTE SHEET'!U2332="","",'S.D.PASTE SHEET'!U2332)</f>
        <v/>
      </c>
      <c s="72" t="str">
        <f>IF('S.D.PASTE SHEET'!V2332="","",'S.D.PASTE SHEET'!V2332)</f>
        <v/>
      </c>
      <c s="72" t="str">
        <f>IF('S.D.PASTE SHEET'!W2332="","",'S.D.PASTE SHEET'!W2332)</f>
        <v/>
      </c>
      <c s="72" t="str">
        <f>IF('S.D.PASTE SHEET'!X2332="","",'S.D.PASTE SHEET'!X2332)</f>
        <v/>
      </c>
      <c s="72" t="str">
        <f>IF('S.D.PASTE SHEET'!Y2332="","",'S.D.PASTE SHEET'!Y2332)</f>
        <v/>
      </c>
      <c s="72" t="str">
        <f>IF('S.D.PASTE SHEET'!Z2332="","",'S.D.PASTE SHEET'!Z2332)</f>
        <v/>
      </c>
      <c s="72" t="str">
        <f>IF('S.D.PASTE SHEET'!AA2332="","",'S.D.PASTE SHEET'!AA2332)</f>
        <v/>
      </c>
      <c s="72" t="str">
        <f>IF('S.D.PASTE SHEET'!AB2332="","",'S.D.PASTE SHEET'!AB2332)</f>
        <v/>
      </c>
      <c s="72" t="str">
        <f>IF('S.D.PASTE SHEET'!AC2332="","",'S.D.PASTE SHEET'!AC2332)</f>
        <v/>
      </c>
      <c s="72" t="str">
        <f>IF('S.D.PASTE SHEET'!AD2332="","",'S.D.PASTE SHEET'!AD2332)</f>
        <v/>
      </c>
      <c s="74"/>
      <c s="70" t="str">
        <f>IF(AK2332="","",IF(AK2332&gt;0,COUNT($AG$2:AG2332),""))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IF(BC2332="","",IF(BC2332&gt;0,COUNT($AY$2:AY2332),""))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3" spans="1:157" ht="15">
      <c r="A2333" s="72" t="str">
        <f>IF('S.D.PASTE SHEET'!A2333="","",'S.D.PASTE SHEET'!A2333)</f>
        <v/>
      </c>
      <c s="72" t="str">
        <f>IF('S.D.PASTE SHEET'!B2333="","",'S.D.PASTE SHEET'!B2333)</f>
        <v/>
      </c>
      <c s="72" t="str">
        <f>IF('S.D.PASTE SHEET'!C2333="","",'S.D.PASTE SHEET'!C2333)</f>
        <v/>
      </c>
      <c s="73" t="str">
        <f>IF('S.D.PASTE SHEET'!D2333="","",'S.D.PASTE SHEET'!D2333)</f>
        <v/>
      </c>
      <c s="72" t="str">
        <f>IF('S.D.PASTE SHEET'!E2333="","",UPPER('S.D.PASTE SHEET'!E2333))</f>
        <v/>
      </c>
      <c s="72" t="str">
        <f>IF('S.D.PASTE SHEET'!F2333="","",'S.D.PASTE SHEET'!F2333)</f>
        <v/>
      </c>
      <c s="72" t="str">
        <f>IF('S.D.PASTE SHEET'!G2333="","",UPPER('S.D.PASTE SHEET'!G2333))</f>
        <v/>
      </c>
      <c s="72" t="str">
        <f>IF('S.D.PASTE SHEET'!H2333="","",UPPER('S.D.PASTE SHEET'!H2333))</f>
        <v/>
      </c>
      <c s="72" t="str">
        <f>IF('S.D.PASTE SHEET'!I2333="","",'S.D.PASTE SHEET'!I2333)</f>
        <v/>
      </c>
      <c s="73" t="str">
        <f>IF('S.D.PASTE SHEET'!J2333="","",'S.D.PASTE SHEET'!J2333)</f>
        <v/>
      </c>
      <c s="72" t="str">
        <f>IF('S.D.PASTE SHEET'!K2333="","",'S.D.PASTE SHEET'!K2333)</f>
        <v/>
      </c>
      <c s="72" t="str">
        <f>IF('S.D.PASTE SHEET'!L2333="","",'S.D.PASTE SHEET'!L2333)</f>
        <v/>
      </c>
      <c s="72" t="str">
        <f>IF('S.D.PASTE SHEET'!M2333="","",'S.D.PASTE SHEET'!M2333)</f>
        <v/>
      </c>
      <c s="72" t="str">
        <f>IF('S.D.PASTE SHEET'!N2333="","",'S.D.PASTE SHEET'!N2333)</f>
        <v/>
      </c>
      <c s="72" t="str">
        <f>IF('S.D.PASTE SHEET'!O2333="","",'S.D.PASTE SHEET'!O2333)</f>
        <v/>
      </c>
      <c s="72" t="str">
        <f>IF('S.D.PASTE SHEET'!P2333="","",'S.D.PASTE SHEET'!P2333)</f>
        <v/>
      </c>
      <c s="72" t="str">
        <f>IF('S.D.PASTE SHEET'!Q2333="","",'S.D.PASTE SHEET'!Q2333)</f>
        <v/>
      </c>
      <c s="72" t="str">
        <f>IF('S.D.PASTE SHEET'!R2333="","",'S.D.PASTE SHEET'!R2333)</f>
        <v/>
      </c>
      <c s="72" t="str">
        <f>IF('S.D.PASTE SHEET'!S2333="","",'S.D.PASTE SHEET'!S2333)</f>
        <v/>
      </c>
      <c s="72" t="str">
        <f>IF('S.D.PASTE SHEET'!T2333="","",'S.D.PASTE SHEET'!T2333)</f>
        <v/>
      </c>
      <c s="72" t="str">
        <f>IF('S.D.PASTE SHEET'!U2333="","",'S.D.PASTE SHEET'!U2333)</f>
        <v/>
      </c>
      <c s="72" t="str">
        <f>IF('S.D.PASTE SHEET'!V2333="","",'S.D.PASTE SHEET'!V2333)</f>
        <v/>
      </c>
      <c s="72" t="str">
        <f>IF('S.D.PASTE SHEET'!W2333="","",'S.D.PASTE SHEET'!W2333)</f>
        <v/>
      </c>
      <c s="72" t="str">
        <f>IF('S.D.PASTE SHEET'!X2333="","",'S.D.PASTE SHEET'!X2333)</f>
        <v/>
      </c>
      <c s="72" t="str">
        <f>IF('S.D.PASTE SHEET'!Y2333="","",'S.D.PASTE SHEET'!Y2333)</f>
        <v/>
      </c>
      <c s="72" t="str">
        <f>IF('S.D.PASTE SHEET'!Z2333="","",'S.D.PASTE SHEET'!Z2333)</f>
        <v/>
      </c>
      <c s="72" t="str">
        <f>IF('S.D.PASTE SHEET'!AA2333="","",'S.D.PASTE SHEET'!AA2333)</f>
        <v/>
      </c>
      <c s="72" t="str">
        <f>IF('S.D.PASTE SHEET'!AB2333="","",'S.D.PASTE SHEET'!AB2333)</f>
        <v/>
      </c>
      <c s="72" t="str">
        <f>IF('S.D.PASTE SHEET'!AC2333="","",'S.D.PASTE SHEET'!AC2333)</f>
        <v/>
      </c>
      <c s="72" t="str">
        <f>IF('S.D.PASTE SHEET'!AD2333="","",'S.D.PASTE SHEET'!AD2333)</f>
        <v/>
      </c>
      <c s="74"/>
      <c s="70" t="str">
        <f>IF(AK2333="","",IF(AK2333&gt;0,COUNT($AG$2:AG2333),""))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IF(BC2333="","",IF(BC2333&gt;0,COUNT($AY$2:AY2333),""))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4" spans="1:157" ht="15">
      <c r="A2334" s="72" t="str">
        <f>IF('S.D.PASTE SHEET'!A2334="","",'S.D.PASTE SHEET'!A2334)</f>
        <v/>
      </c>
      <c s="72" t="str">
        <f>IF('S.D.PASTE SHEET'!B2334="","",'S.D.PASTE SHEET'!B2334)</f>
        <v/>
      </c>
      <c s="72" t="str">
        <f>IF('S.D.PASTE SHEET'!C2334="","",'S.D.PASTE SHEET'!C2334)</f>
        <v/>
      </c>
      <c s="73" t="str">
        <f>IF('S.D.PASTE SHEET'!D2334="","",'S.D.PASTE SHEET'!D2334)</f>
        <v/>
      </c>
      <c s="72" t="str">
        <f>IF('S.D.PASTE SHEET'!E2334="","",UPPER('S.D.PASTE SHEET'!E2334))</f>
        <v/>
      </c>
      <c s="72" t="str">
        <f>IF('S.D.PASTE SHEET'!F2334="","",'S.D.PASTE SHEET'!F2334)</f>
        <v/>
      </c>
      <c s="72" t="str">
        <f>IF('S.D.PASTE SHEET'!G2334="","",UPPER('S.D.PASTE SHEET'!G2334))</f>
        <v/>
      </c>
      <c s="72" t="str">
        <f>IF('S.D.PASTE SHEET'!H2334="","",UPPER('S.D.PASTE SHEET'!H2334))</f>
        <v/>
      </c>
      <c s="72" t="str">
        <f>IF('S.D.PASTE SHEET'!I2334="","",'S.D.PASTE SHEET'!I2334)</f>
        <v/>
      </c>
      <c s="73" t="str">
        <f>IF('S.D.PASTE SHEET'!J2334="","",'S.D.PASTE SHEET'!J2334)</f>
        <v/>
      </c>
      <c s="72" t="str">
        <f>IF('S.D.PASTE SHEET'!K2334="","",'S.D.PASTE SHEET'!K2334)</f>
        <v/>
      </c>
      <c s="72" t="str">
        <f>IF('S.D.PASTE SHEET'!L2334="","",'S.D.PASTE SHEET'!L2334)</f>
        <v/>
      </c>
      <c s="72" t="str">
        <f>IF('S.D.PASTE SHEET'!M2334="","",'S.D.PASTE SHEET'!M2334)</f>
        <v/>
      </c>
      <c s="72" t="str">
        <f>IF('S.D.PASTE SHEET'!N2334="","",'S.D.PASTE SHEET'!N2334)</f>
        <v/>
      </c>
      <c s="72" t="str">
        <f>IF('S.D.PASTE SHEET'!O2334="","",'S.D.PASTE SHEET'!O2334)</f>
        <v/>
      </c>
      <c s="72" t="str">
        <f>IF('S.D.PASTE SHEET'!P2334="","",'S.D.PASTE SHEET'!P2334)</f>
        <v/>
      </c>
      <c s="72" t="str">
        <f>IF('S.D.PASTE SHEET'!Q2334="","",'S.D.PASTE SHEET'!Q2334)</f>
        <v/>
      </c>
      <c s="72" t="str">
        <f>IF('S.D.PASTE SHEET'!R2334="","",'S.D.PASTE SHEET'!R2334)</f>
        <v/>
      </c>
      <c s="72" t="str">
        <f>IF('S.D.PASTE SHEET'!S2334="","",'S.D.PASTE SHEET'!S2334)</f>
        <v/>
      </c>
      <c s="72" t="str">
        <f>IF('S.D.PASTE SHEET'!T2334="","",'S.D.PASTE SHEET'!T2334)</f>
        <v/>
      </c>
      <c s="72" t="str">
        <f>IF('S.D.PASTE SHEET'!U2334="","",'S.D.PASTE SHEET'!U2334)</f>
        <v/>
      </c>
      <c s="72" t="str">
        <f>IF('S.D.PASTE SHEET'!V2334="","",'S.D.PASTE SHEET'!V2334)</f>
        <v/>
      </c>
      <c s="72" t="str">
        <f>IF('S.D.PASTE SHEET'!W2334="","",'S.D.PASTE SHEET'!W2334)</f>
        <v/>
      </c>
      <c s="72" t="str">
        <f>IF('S.D.PASTE SHEET'!X2334="","",'S.D.PASTE SHEET'!X2334)</f>
        <v/>
      </c>
      <c s="72" t="str">
        <f>IF('S.D.PASTE SHEET'!Y2334="","",'S.D.PASTE SHEET'!Y2334)</f>
        <v/>
      </c>
      <c s="72" t="str">
        <f>IF('S.D.PASTE SHEET'!Z2334="","",'S.D.PASTE SHEET'!Z2334)</f>
        <v/>
      </c>
      <c s="72" t="str">
        <f>IF('S.D.PASTE SHEET'!AA2334="","",'S.D.PASTE SHEET'!AA2334)</f>
        <v/>
      </c>
      <c s="72" t="str">
        <f>IF('S.D.PASTE SHEET'!AB2334="","",'S.D.PASTE SHEET'!AB2334)</f>
        <v/>
      </c>
      <c s="72" t="str">
        <f>IF('S.D.PASTE SHEET'!AC2334="","",'S.D.PASTE SHEET'!AC2334)</f>
        <v/>
      </c>
      <c s="72" t="str">
        <f>IF('S.D.PASTE SHEET'!AD2334="","",'S.D.PASTE SHEET'!AD2334)</f>
        <v/>
      </c>
      <c s="74"/>
      <c s="70" t="str">
        <f>IF(AK2334="","",IF(AK2334&gt;0,COUNT($AG$2:AG2334),""))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IF(BC2334="","",IF(BC2334&gt;0,COUNT($AY$2:AY2334),""))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5" spans="1:157" ht="15">
      <c r="A2335" s="72" t="str">
        <f>IF('S.D.PASTE SHEET'!A2335="","",'S.D.PASTE SHEET'!A2335)</f>
        <v/>
      </c>
      <c s="72" t="str">
        <f>IF('S.D.PASTE SHEET'!B2335="","",'S.D.PASTE SHEET'!B2335)</f>
        <v/>
      </c>
      <c s="72" t="str">
        <f>IF('S.D.PASTE SHEET'!C2335="","",'S.D.PASTE SHEET'!C2335)</f>
        <v/>
      </c>
      <c s="73" t="str">
        <f>IF('S.D.PASTE SHEET'!D2335="","",'S.D.PASTE SHEET'!D2335)</f>
        <v/>
      </c>
      <c s="72" t="str">
        <f>IF('S.D.PASTE SHEET'!E2335="","",UPPER('S.D.PASTE SHEET'!E2335))</f>
        <v/>
      </c>
      <c s="72" t="str">
        <f>IF('S.D.PASTE SHEET'!F2335="","",'S.D.PASTE SHEET'!F2335)</f>
        <v/>
      </c>
      <c s="72" t="str">
        <f>IF('S.D.PASTE SHEET'!G2335="","",UPPER('S.D.PASTE SHEET'!G2335))</f>
        <v/>
      </c>
      <c s="72" t="str">
        <f>IF('S.D.PASTE SHEET'!H2335="","",UPPER('S.D.PASTE SHEET'!H2335))</f>
        <v/>
      </c>
      <c s="72" t="str">
        <f>IF('S.D.PASTE SHEET'!I2335="","",'S.D.PASTE SHEET'!I2335)</f>
        <v/>
      </c>
      <c s="73" t="str">
        <f>IF('S.D.PASTE SHEET'!J2335="","",'S.D.PASTE SHEET'!J2335)</f>
        <v/>
      </c>
      <c s="72" t="str">
        <f>IF('S.D.PASTE SHEET'!K2335="","",'S.D.PASTE SHEET'!K2335)</f>
        <v/>
      </c>
      <c s="72" t="str">
        <f>IF('S.D.PASTE SHEET'!L2335="","",'S.D.PASTE SHEET'!L2335)</f>
        <v/>
      </c>
      <c s="72" t="str">
        <f>IF('S.D.PASTE SHEET'!M2335="","",'S.D.PASTE SHEET'!M2335)</f>
        <v/>
      </c>
      <c s="72" t="str">
        <f>IF('S.D.PASTE SHEET'!N2335="","",'S.D.PASTE SHEET'!N2335)</f>
        <v/>
      </c>
      <c s="72" t="str">
        <f>IF('S.D.PASTE SHEET'!O2335="","",'S.D.PASTE SHEET'!O2335)</f>
        <v/>
      </c>
      <c s="72" t="str">
        <f>IF('S.D.PASTE SHEET'!P2335="","",'S.D.PASTE SHEET'!P2335)</f>
        <v/>
      </c>
      <c s="72" t="str">
        <f>IF('S.D.PASTE SHEET'!Q2335="","",'S.D.PASTE SHEET'!Q2335)</f>
        <v/>
      </c>
      <c s="72" t="str">
        <f>IF('S.D.PASTE SHEET'!R2335="","",'S.D.PASTE SHEET'!R2335)</f>
        <v/>
      </c>
      <c s="72" t="str">
        <f>IF('S.D.PASTE SHEET'!S2335="","",'S.D.PASTE SHEET'!S2335)</f>
        <v/>
      </c>
      <c s="72" t="str">
        <f>IF('S.D.PASTE SHEET'!T2335="","",'S.D.PASTE SHEET'!T2335)</f>
        <v/>
      </c>
      <c s="72" t="str">
        <f>IF('S.D.PASTE SHEET'!U2335="","",'S.D.PASTE SHEET'!U2335)</f>
        <v/>
      </c>
      <c s="72" t="str">
        <f>IF('S.D.PASTE SHEET'!V2335="","",'S.D.PASTE SHEET'!V2335)</f>
        <v/>
      </c>
      <c s="72" t="str">
        <f>IF('S.D.PASTE SHEET'!W2335="","",'S.D.PASTE SHEET'!W2335)</f>
        <v/>
      </c>
      <c s="72" t="str">
        <f>IF('S.D.PASTE SHEET'!X2335="","",'S.D.PASTE SHEET'!X2335)</f>
        <v/>
      </c>
      <c s="72" t="str">
        <f>IF('S.D.PASTE SHEET'!Y2335="","",'S.D.PASTE SHEET'!Y2335)</f>
        <v/>
      </c>
      <c s="72" t="str">
        <f>IF('S.D.PASTE SHEET'!Z2335="","",'S.D.PASTE SHEET'!Z2335)</f>
        <v/>
      </c>
      <c s="72" t="str">
        <f>IF('S.D.PASTE SHEET'!AA2335="","",'S.D.PASTE SHEET'!AA2335)</f>
        <v/>
      </c>
      <c s="72" t="str">
        <f>IF('S.D.PASTE SHEET'!AB2335="","",'S.D.PASTE SHEET'!AB2335)</f>
        <v/>
      </c>
      <c s="72" t="str">
        <f>IF('S.D.PASTE SHEET'!AC2335="","",'S.D.PASTE SHEET'!AC2335)</f>
        <v/>
      </c>
      <c s="72" t="str">
        <f>IF('S.D.PASTE SHEET'!AD2335="","",'S.D.PASTE SHEET'!AD2335)</f>
        <v/>
      </c>
      <c s="74"/>
      <c s="70" t="str">
        <f>IF(AK2335="","",IF(AK2335&gt;0,COUNT($AG$2:AG2335),""))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IF(BC2335="","",IF(BC2335&gt;0,COUNT($AY$2:AY2335),""))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6" spans="1:157" ht="15">
      <c r="A2336" s="72" t="str">
        <f>IF('S.D.PASTE SHEET'!A2336="","",'S.D.PASTE SHEET'!A2336)</f>
        <v/>
      </c>
      <c s="72" t="str">
        <f>IF('S.D.PASTE SHEET'!B2336="","",'S.D.PASTE SHEET'!B2336)</f>
        <v/>
      </c>
      <c s="72" t="str">
        <f>IF('S.D.PASTE SHEET'!C2336="","",'S.D.PASTE SHEET'!C2336)</f>
        <v/>
      </c>
      <c s="73" t="str">
        <f>IF('S.D.PASTE SHEET'!D2336="","",'S.D.PASTE SHEET'!D2336)</f>
        <v/>
      </c>
      <c s="72" t="str">
        <f>IF('S.D.PASTE SHEET'!E2336="","",UPPER('S.D.PASTE SHEET'!E2336))</f>
        <v/>
      </c>
      <c s="72" t="str">
        <f>IF('S.D.PASTE SHEET'!F2336="","",'S.D.PASTE SHEET'!F2336)</f>
        <v/>
      </c>
      <c s="72" t="str">
        <f>IF('S.D.PASTE SHEET'!G2336="","",UPPER('S.D.PASTE SHEET'!G2336))</f>
        <v/>
      </c>
      <c s="72" t="str">
        <f>IF('S.D.PASTE SHEET'!H2336="","",UPPER('S.D.PASTE SHEET'!H2336))</f>
        <v/>
      </c>
      <c s="72" t="str">
        <f>IF('S.D.PASTE SHEET'!I2336="","",'S.D.PASTE SHEET'!I2336)</f>
        <v/>
      </c>
      <c s="73" t="str">
        <f>IF('S.D.PASTE SHEET'!J2336="","",'S.D.PASTE SHEET'!J2336)</f>
        <v/>
      </c>
      <c s="72" t="str">
        <f>IF('S.D.PASTE SHEET'!K2336="","",'S.D.PASTE SHEET'!K2336)</f>
        <v/>
      </c>
      <c s="72" t="str">
        <f>IF('S.D.PASTE SHEET'!L2336="","",'S.D.PASTE SHEET'!L2336)</f>
        <v/>
      </c>
      <c s="72" t="str">
        <f>IF('S.D.PASTE SHEET'!M2336="","",'S.D.PASTE SHEET'!M2336)</f>
        <v/>
      </c>
      <c s="72" t="str">
        <f>IF('S.D.PASTE SHEET'!N2336="","",'S.D.PASTE SHEET'!N2336)</f>
        <v/>
      </c>
      <c s="72" t="str">
        <f>IF('S.D.PASTE SHEET'!O2336="","",'S.D.PASTE SHEET'!O2336)</f>
        <v/>
      </c>
      <c s="72" t="str">
        <f>IF('S.D.PASTE SHEET'!P2336="","",'S.D.PASTE SHEET'!P2336)</f>
        <v/>
      </c>
      <c s="72" t="str">
        <f>IF('S.D.PASTE SHEET'!Q2336="","",'S.D.PASTE SHEET'!Q2336)</f>
        <v/>
      </c>
      <c s="72" t="str">
        <f>IF('S.D.PASTE SHEET'!R2336="","",'S.D.PASTE SHEET'!R2336)</f>
        <v/>
      </c>
      <c s="72" t="str">
        <f>IF('S.D.PASTE SHEET'!S2336="","",'S.D.PASTE SHEET'!S2336)</f>
        <v/>
      </c>
      <c s="72" t="str">
        <f>IF('S.D.PASTE SHEET'!T2336="","",'S.D.PASTE SHEET'!T2336)</f>
        <v/>
      </c>
      <c s="72" t="str">
        <f>IF('S.D.PASTE SHEET'!U2336="","",'S.D.PASTE SHEET'!U2336)</f>
        <v/>
      </c>
      <c s="72" t="str">
        <f>IF('S.D.PASTE SHEET'!V2336="","",'S.D.PASTE SHEET'!V2336)</f>
        <v/>
      </c>
      <c s="72" t="str">
        <f>IF('S.D.PASTE SHEET'!W2336="","",'S.D.PASTE SHEET'!W2336)</f>
        <v/>
      </c>
      <c s="72" t="str">
        <f>IF('S.D.PASTE SHEET'!X2336="","",'S.D.PASTE SHEET'!X2336)</f>
        <v/>
      </c>
      <c s="72" t="str">
        <f>IF('S.D.PASTE SHEET'!Y2336="","",'S.D.PASTE SHEET'!Y2336)</f>
        <v/>
      </c>
      <c s="72" t="str">
        <f>IF('S.D.PASTE SHEET'!Z2336="","",'S.D.PASTE SHEET'!Z2336)</f>
        <v/>
      </c>
      <c s="72" t="str">
        <f>IF('S.D.PASTE SHEET'!AA2336="","",'S.D.PASTE SHEET'!AA2336)</f>
        <v/>
      </c>
      <c s="72" t="str">
        <f>IF('S.D.PASTE SHEET'!AB2336="","",'S.D.PASTE SHEET'!AB2336)</f>
        <v/>
      </c>
      <c s="72" t="str">
        <f>IF('S.D.PASTE SHEET'!AC2336="","",'S.D.PASTE SHEET'!AC2336)</f>
        <v/>
      </c>
      <c s="72" t="str">
        <f>IF('S.D.PASTE SHEET'!AD2336="","",'S.D.PASTE SHEET'!AD2336)</f>
        <v/>
      </c>
      <c s="74"/>
      <c s="70" t="str">
        <f>IF(AK2336="","",IF(AK2336&gt;0,COUNT($AG$2:AG2336),""))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IF(BC2336="","",IF(BC2336&gt;0,COUNT($AY$2:AY2336),""))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7" spans="1:157" ht="15">
      <c r="A2337" s="72" t="str">
        <f>IF('S.D.PASTE SHEET'!A2337="","",'S.D.PASTE SHEET'!A2337)</f>
        <v/>
      </c>
      <c s="72" t="str">
        <f>IF('S.D.PASTE SHEET'!B2337="","",'S.D.PASTE SHEET'!B2337)</f>
        <v/>
      </c>
      <c s="72" t="str">
        <f>IF('S.D.PASTE SHEET'!C2337="","",'S.D.PASTE SHEET'!C2337)</f>
        <v/>
      </c>
      <c s="73" t="str">
        <f>IF('S.D.PASTE SHEET'!D2337="","",'S.D.PASTE SHEET'!D2337)</f>
        <v/>
      </c>
      <c s="72" t="str">
        <f>IF('S.D.PASTE SHEET'!E2337="","",UPPER('S.D.PASTE SHEET'!E2337))</f>
        <v/>
      </c>
      <c s="72" t="str">
        <f>IF('S.D.PASTE SHEET'!F2337="","",'S.D.PASTE SHEET'!F2337)</f>
        <v/>
      </c>
      <c s="72" t="str">
        <f>IF('S.D.PASTE SHEET'!G2337="","",UPPER('S.D.PASTE SHEET'!G2337))</f>
        <v/>
      </c>
      <c s="72" t="str">
        <f>IF('S.D.PASTE SHEET'!H2337="","",UPPER('S.D.PASTE SHEET'!H2337))</f>
        <v/>
      </c>
      <c s="72" t="str">
        <f>IF('S.D.PASTE SHEET'!I2337="","",'S.D.PASTE SHEET'!I2337)</f>
        <v/>
      </c>
      <c s="73" t="str">
        <f>IF('S.D.PASTE SHEET'!J2337="","",'S.D.PASTE SHEET'!J2337)</f>
        <v/>
      </c>
      <c s="72" t="str">
        <f>IF('S.D.PASTE SHEET'!K2337="","",'S.D.PASTE SHEET'!K2337)</f>
        <v/>
      </c>
      <c s="72" t="str">
        <f>IF('S.D.PASTE SHEET'!L2337="","",'S.D.PASTE SHEET'!L2337)</f>
        <v/>
      </c>
      <c s="72" t="str">
        <f>IF('S.D.PASTE SHEET'!M2337="","",'S.D.PASTE SHEET'!M2337)</f>
        <v/>
      </c>
      <c s="72" t="str">
        <f>IF('S.D.PASTE SHEET'!N2337="","",'S.D.PASTE SHEET'!N2337)</f>
        <v/>
      </c>
      <c s="72" t="str">
        <f>IF('S.D.PASTE SHEET'!O2337="","",'S.D.PASTE SHEET'!O2337)</f>
        <v/>
      </c>
      <c s="72" t="str">
        <f>IF('S.D.PASTE SHEET'!P2337="","",'S.D.PASTE SHEET'!P2337)</f>
        <v/>
      </c>
      <c s="72" t="str">
        <f>IF('S.D.PASTE SHEET'!Q2337="","",'S.D.PASTE SHEET'!Q2337)</f>
        <v/>
      </c>
      <c s="72" t="str">
        <f>IF('S.D.PASTE SHEET'!R2337="","",'S.D.PASTE SHEET'!R2337)</f>
        <v/>
      </c>
      <c s="72" t="str">
        <f>IF('S.D.PASTE SHEET'!S2337="","",'S.D.PASTE SHEET'!S2337)</f>
        <v/>
      </c>
      <c s="72" t="str">
        <f>IF('S.D.PASTE SHEET'!T2337="","",'S.D.PASTE SHEET'!T2337)</f>
        <v/>
      </c>
      <c s="72" t="str">
        <f>IF('S.D.PASTE SHEET'!U2337="","",'S.D.PASTE SHEET'!U2337)</f>
        <v/>
      </c>
      <c s="72" t="str">
        <f>IF('S.D.PASTE SHEET'!V2337="","",'S.D.PASTE SHEET'!V2337)</f>
        <v/>
      </c>
      <c s="72" t="str">
        <f>IF('S.D.PASTE SHEET'!W2337="","",'S.D.PASTE SHEET'!W2337)</f>
        <v/>
      </c>
      <c s="72" t="str">
        <f>IF('S.D.PASTE SHEET'!X2337="","",'S.D.PASTE SHEET'!X2337)</f>
        <v/>
      </c>
      <c s="72" t="str">
        <f>IF('S.D.PASTE SHEET'!Y2337="","",'S.D.PASTE SHEET'!Y2337)</f>
        <v/>
      </c>
      <c s="72" t="str">
        <f>IF('S.D.PASTE SHEET'!Z2337="","",'S.D.PASTE SHEET'!Z2337)</f>
        <v/>
      </c>
      <c s="72" t="str">
        <f>IF('S.D.PASTE SHEET'!AA2337="","",'S.D.PASTE SHEET'!AA2337)</f>
        <v/>
      </c>
      <c s="72" t="str">
        <f>IF('S.D.PASTE SHEET'!AB2337="","",'S.D.PASTE SHEET'!AB2337)</f>
        <v/>
      </c>
      <c s="72" t="str">
        <f>IF('S.D.PASTE SHEET'!AC2337="","",'S.D.PASTE SHEET'!AC2337)</f>
        <v/>
      </c>
      <c s="72" t="str">
        <f>IF('S.D.PASTE SHEET'!AD2337="","",'S.D.PASTE SHEET'!AD2337)</f>
        <v/>
      </c>
      <c s="74"/>
      <c s="70" t="str">
        <f>IF(AK2337="","",IF(AK2337&gt;0,COUNT($AG$2:AG2337),""))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IF(BC2337="","",IF(BC2337&gt;0,COUNT($AY$2:AY2337),""))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8" spans="1:157" ht="15">
      <c r="A2338" s="72" t="str">
        <f>IF('S.D.PASTE SHEET'!A2338="","",'S.D.PASTE SHEET'!A2338)</f>
        <v/>
      </c>
      <c s="72" t="str">
        <f>IF('S.D.PASTE SHEET'!B2338="","",'S.D.PASTE SHEET'!B2338)</f>
        <v/>
      </c>
      <c s="72" t="str">
        <f>IF('S.D.PASTE SHEET'!C2338="","",'S.D.PASTE SHEET'!C2338)</f>
        <v/>
      </c>
      <c s="73" t="str">
        <f>IF('S.D.PASTE SHEET'!D2338="","",'S.D.PASTE SHEET'!D2338)</f>
        <v/>
      </c>
      <c s="72" t="str">
        <f>IF('S.D.PASTE SHEET'!E2338="","",UPPER('S.D.PASTE SHEET'!E2338))</f>
        <v/>
      </c>
      <c s="72" t="str">
        <f>IF('S.D.PASTE SHEET'!F2338="","",'S.D.PASTE SHEET'!F2338)</f>
        <v/>
      </c>
      <c s="72" t="str">
        <f>IF('S.D.PASTE SHEET'!G2338="","",UPPER('S.D.PASTE SHEET'!G2338))</f>
        <v/>
      </c>
      <c s="72" t="str">
        <f>IF('S.D.PASTE SHEET'!H2338="","",UPPER('S.D.PASTE SHEET'!H2338))</f>
        <v/>
      </c>
      <c s="72" t="str">
        <f>IF('S.D.PASTE SHEET'!I2338="","",'S.D.PASTE SHEET'!I2338)</f>
        <v/>
      </c>
      <c s="73" t="str">
        <f>IF('S.D.PASTE SHEET'!J2338="","",'S.D.PASTE SHEET'!J2338)</f>
        <v/>
      </c>
      <c s="72" t="str">
        <f>IF('S.D.PASTE SHEET'!K2338="","",'S.D.PASTE SHEET'!K2338)</f>
        <v/>
      </c>
      <c s="72" t="str">
        <f>IF('S.D.PASTE SHEET'!L2338="","",'S.D.PASTE SHEET'!L2338)</f>
        <v/>
      </c>
      <c s="72" t="str">
        <f>IF('S.D.PASTE SHEET'!M2338="","",'S.D.PASTE SHEET'!M2338)</f>
        <v/>
      </c>
      <c s="72" t="str">
        <f>IF('S.D.PASTE SHEET'!N2338="","",'S.D.PASTE SHEET'!N2338)</f>
        <v/>
      </c>
      <c s="72" t="str">
        <f>IF('S.D.PASTE SHEET'!O2338="","",'S.D.PASTE SHEET'!O2338)</f>
        <v/>
      </c>
      <c s="72" t="str">
        <f>IF('S.D.PASTE SHEET'!P2338="","",'S.D.PASTE SHEET'!P2338)</f>
        <v/>
      </c>
      <c s="72" t="str">
        <f>IF('S.D.PASTE SHEET'!Q2338="","",'S.D.PASTE SHEET'!Q2338)</f>
        <v/>
      </c>
      <c s="72" t="str">
        <f>IF('S.D.PASTE SHEET'!R2338="","",'S.D.PASTE SHEET'!R2338)</f>
        <v/>
      </c>
      <c s="72" t="str">
        <f>IF('S.D.PASTE SHEET'!S2338="","",'S.D.PASTE SHEET'!S2338)</f>
        <v/>
      </c>
      <c s="72" t="str">
        <f>IF('S.D.PASTE SHEET'!T2338="","",'S.D.PASTE SHEET'!T2338)</f>
        <v/>
      </c>
      <c s="72" t="str">
        <f>IF('S.D.PASTE SHEET'!U2338="","",'S.D.PASTE SHEET'!U2338)</f>
        <v/>
      </c>
      <c s="72" t="str">
        <f>IF('S.D.PASTE SHEET'!V2338="","",'S.D.PASTE SHEET'!V2338)</f>
        <v/>
      </c>
      <c s="72" t="str">
        <f>IF('S.D.PASTE SHEET'!W2338="","",'S.D.PASTE SHEET'!W2338)</f>
        <v/>
      </c>
      <c s="72" t="str">
        <f>IF('S.D.PASTE SHEET'!X2338="","",'S.D.PASTE SHEET'!X2338)</f>
        <v/>
      </c>
      <c s="72" t="str">
        <f>IF('S.D.PASTE SHEET'!Y2338="","",'S.D.PASTE SHEET'!Y2338)</f>
        <v/>
      </c>
      <c s="72" t="str">
        <f>IF('S.D.PASTE SHEET'!Z2338="","",'S.D.PASTE SHEET'!Z2338)</f>
        <v/>
      </c>
      <c s="72" t="str">
        <f>IF('S.D.PASTE SHEET'!AA2338="","",'S.D.PASTE SHEET'!AA2338)</f>
        <v/>
      </c>
      <c s="72" t="str">
        <f>IF('S.D.PASTE SHEET'!AB2338="","",'S.D.PASTE SHEET'!AB2338)</f>
        <v/>
      </c>
      <c s="72" t="str">
        <f>IF('S.D.PASTE SHEET'!AC2338="","",'S.D.PASTE SHEET'!AC2338)</f>
        <v/>
      </c>
      <c s="72" t="str">
        <f>IF('S.D.PASTE SHEET'!AD2338="","",'S.D.PASTE SHEET'!AD2338)</f>
        <v/>
      </c>
      <c s="74"/>
      <c s="70" t="str">
        <f>IF(AK2338="","",IF(AK2338&gt;0,COUNT($AG$2:AG2338),""))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IF(BC2338="","",IF(BC2338&gt;0,COUNT($AY$2:AY2338),""))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39" spans="1:157" ht="15">
      <c r="A2339" s="72" t="str">
        <f>IF('S.D.PASTE SHEET'!A2339="","",'S.D.PASTE SHEET'!A2339)</f>
        <v/>
      </c>
      <c s="72" t="str">
        <f>IF('S.D.PASTE SHEET'!B2339="","",'S.D.PASTE SHEET'!B2339)</f>
        <v/>
      </c>
      <c s="72" t="str">
        <f>IF('S.D.PASTE SHEET'!C2339="","",'S.D.PASTE SHEET'!C2339)</f>
        <v/>
      </c>
      <c s="73" t="str">
        <f>IF('S.D.PASTE SHEET'!D2339="","",'S.D.PASTE SHEET'!D2339)</f>
        <v/>
      </c>
      <c s="72" t="str">
        <f>IF('S.D.PASTE SHEET'!E2339="","",UPPER('S.D.PASTE SHEET'!E2339))</f>
        <v/>
      </c>
      <c s="72" t="str">
        <f>IF('S.D.PASTE SHEET'!F2339="","",'S.D.PASTE SHEET'!F2339)</f>
        <v/>
      </c>
      <c s="72" t="str">
        <f>IF('S.D.PASTE SHEET'!G2339="","",UPPER('S.D.PASTE SHEET'!G2339))</f>
        <v/>
      </c>
      <c s="72" t="str">
        <f>IF('S.D.PASTE SHEET'!H2339="","",UPPER('S.D.PASTE SHEET'!H2339))</f>
        <v/>
      </c>
      <c s="72" t="str">
        <f>IF('S.D.PASTE SHEET'!I2339="","",'S.D.PASTE SHEET'!I2339)</f>
        <v/>
      </c>
      <c s="73" t="str">
        <f>IF('S.D.PASTE SHEET'!J2339="","",'S.D.PASTE SHEET'!J2339)</f>
        <v/>
      </c>
      <c s="72" t="str">
        <f>IF('S.D.PASTE SHEET'!K2339="","",'S.D.PASTE SHEET'!K2339)</f>
        <v/>
      </c>
      <c s="72" t="str">
        <f>IF('S.D.PASTE SHEET'!L2339="","",'S.D.PASTE SHEET'!L2339)</f>
        <v/>
      </c>
      <c s="72" t="str">
        <f>IF('S.D.PASTE SHEET'!M2339="","",'S.D.PASTE SHEET'!M2339)</f>
        <v/>
      </c>
      <c s="72" t="str">
        <f>IF('S.D.PASTE SHEET'!N2339="","",'S.D.PASTE SHEET'!N2339)</f>
        <v/>
      </c>
      <c s="72" t="str">
        <f>IF('S.D.PASTE SHEET'!O2339="","",'S.D.PASTE SHEET'!O2339)</f>
        <v/>
      </c>
      <c s="72" t="str">
        <f>IF('S.D.PASTE SHEET'!P2339="","",'S.D.PASTE SHEET'!P2339)</f>
        <v/>
      </c>
      <c s="72" t="str">
        <f>IF('S.D.PASTE SHEET'!Q2339="","",'S.D.PASTE SHEET'!Q2339)</f>
        <v/>
      </c>
      <c s="72" t="str">
        <f>IF('S.D.PASTE SHEET'!R2339="","",'S.D.PASTE SHEET'!R2339)</f>
        <v/>
      </c>
      <c s="72" t="str">
        <f>IF('S.D.PASTE SHEET'!S2339="","",'S.D.PASTE SHEET'!S2339)</f>
        <v/>
      </c>
      <c s="72" t="str">
        <f>IF('S.D.PASTE SHEET'!T2339="","",'S.D.PASTE SHEET'!T2339)</f>
        <v/>
      </c>
      <c s="72" t="str">
        <f>IF('S.D.PASTE SHEET'!U2339="","",'S.D.PASTE SHEET'!U2339)</f>
        <v/>
      </c>
      <c s="72" t="str">
        <f>IF('S.D.PASTE SHEET'!V2339="","",'S.D.PASTE SHEET'!V2339)</f>
        <v/>
      </c>
      <c s="72" t="str">
        <f>IF('S.D.PASTE SHEET'!W2339="","",'S.D.PASTE SHEET'!W2339)</f>
        <v/>
      </c>
      <c s="72" t="str">
        <f>IF('S.D.PASTE SHEET'!X2339="","",'S.D.PASTE SHEET'!X2339)</f>
        <v/>
      </c>
      <c s="72" t="str">
        <f>IF('S.D.PASTE SHEET'!Y2339="","",'S.D.PASTE SHEET'!Y2339)</f>
        <v/>
      </c>
      <c s="72" t="str">
        <f>IF('S.D.PASTE SHEET'!Z2339="","",'S.D.PASTE SHEET'!Z2339)</f>
        <v/>
      </c>
      <c s="72" t="str">
        <f>IF('S.D.PASTE SHEET'!AA2339="","",'S.D.PASTE SHEET'!AA2339)</f>
        <v/>
      </c>
      <c s="72" t="str">
        <f>IF('S.D.PASTE SHEET'!AB2339="","",'S.D.PASTE SHEET'!AB2339)</f>
        <v/>
      </c>
      <c s="72" t="str">
        <f>IF('S.D.PASTE SHEET'!AC2339="","",'S.D.PASTE SHEET'!AC2339)</f>
        <v/>
      </c>
      <c s="72" t="str">
        <f>IF('S.D.PASTE SHEET'!AD2339="","",'S.D.PASTE SHEET'!AD2339)</f>
        <v/>
      </c>
      <c s="74"/>
      <c s="70" t="str">
        <f>IF(AK2339="","",IF(AK2339&gt;0,COUNT($AG$2:AG2339),""))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IF(BC2339="","",IF(BC2339&gt;0,COUNT($AY$2:AY2339),""))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0" spans="1:157" ht="15">
      <c r="A2340" s="72" t="str">
        <f>IF('S.D.PASTE SHEET'!A2340="","",'S.D.PASTE SHEET'!A2340)</f>
        <v/>
      </c>
      <c s="72" t="str">
        <f>IF('S.D.PASTE SHEET'!B2340="","",'S.D.PASTE SHEET'!B2340)</f>
        <v/>
      </c>
      <c s="72" t="str">
        <f>IF('S.D.PASTE SHEET'!C2340="","",'S.D.PASTE SHEET'!C2340)</f>
        <v/>
      </c>
      <c s="73" t="str">
        <f>IF('S.D.PASTE SHEET'!D2340="","",'S.D.PASTE SHEET'!D2340)</f>
        <v/>
      </c>
      <c s="72" t="str">
        <f>IF('S.D.PASTE SHEET'!E2340="","",UPPER('S.D.PASTE SHEET'!E2340))</f>
        <v/>
      </c>
      <c s="72" t="str">
        <f>IF('S.D.PASTE SHEET'!F2340="","",'S.D.PASTE SHEET'!F2340)</f>
        <v/>
      </c>
      <c s="72" t="str">
        <f>IF('S.D.PASTE SHEET'!G2340="","",UPPER('S.D.PASTE SHEET'!G2340))</f>
        <v/>
      </c>
      <c s="72" t="str">
        <f>IF('S.D.PASTE SHEET'!H2340="","",UPPER('S.D.PASTE SHEET'!H2340))</f>
        <v/>
      </c>
      <c s="72" t="str">
        <f>IF('S.D.PASTE SHEET'!I2340="","",'S.D.PASTE SHEET'!I2340)</f>
        <v/>
      </c>
      <c s="73" t="str">
        <f>IF('S.D.PASTE SHEET'!J2340="","",'S.D.PASTE SHEET'!J2340)</f>
        <v/>
      </c>
      <c s="72" t="str">
        <f>IF('S.D.PASTE SHEET'!K2340="","",'S.D.PASTE SHEET'!K2340)</f>
        <v/>
      </c>
      <c s="72" t="str">
        <f>IF('S.D.PASTE SHEET'!L2340="","",'S.D.PASTE SHEET'!L2340)</f>
        <v/>
      </c>
      <c s="72" t="str">
        <f>IF('S.D.PASTE SHEET'!M2340="","",'S.D.PASTE SHEET'!M2340)</f>
        <v/>
      </c>
      <c s="72" t="str">
        <f>IF('S.D.PASTE SHEET'!N2340="","",'S.D.PASTE SHEET'!N2340)</f>
        <v/>
      </c>
      <c s="72" t="str">
        <f>IF('S.D.PASTE SHEET'!O2340="","",'S.D.PASTE SHEET'!O2340)</f>
        <v/>
      </c>
      <c s="72" t="str">
        <f>IF('S.D.PASTE SHEET'!P2340="","",'S.D.PASTE SHEET'!P2340)</f>
        <v/>
      </c>
      <c s="72" t="str">
        <f>IF('S.D.PASTE SHEET'!Q2340="","",'S.D.PASTE SHEET'!Q2340)</f>
        <v/>
      </c>
      <c s="72" t="str">
        <f>IF('S.D.PASTE SHEET'!R2340="","",'S.D.PASTE SHEET'!R2340)</f>
        <v/>
      </c>
      <c s="72" t="str">
        <f>IF('S.D.PASTE SHEET'!S2340="","",'S.D.PASTE SHEET'!S2340)</f>
        <v/>
      </c>
      <c s="72" t="str">
        <f>IF('S.D.PASTE SHEET'!T2340="","",'S.D.PASTE SHEET'!T2340)</f>
        <v/>
      </c>
      <c s="72" t="str">
        <f>IF('S.D.PASTE SHEET'!U2340="","",'S.D.PASTE SHEET'!U2340)</f>
        <v/>
      </c>
      <c s="72" t="str">
        <f>IF('S.D.PASTE SHEET'!V2340="","",'S.D.PASTE SHEET'!V2340)</f>
        <v/>
      </c>
      <c s="72" t="str">
        <f>IF('S.D.PASTE SHEET'!W2340="","",'S.D.PASTE SHEET'!W2340)</f>
        <v/>
      </c>
      <c s="72" t="str">
        <f>IF('S.D.PASTE SHEET'!X2340="","",'S.D.PASTE SHEET'!X2340)</f>
        <v/>
      </c>
      <c s="72" t="str">
        <f>IF('S.D.PASTE SHEET'!Y2340="","",'S.D.PASTE SHEET'!Y2340)</f>
        <v/>
      </c>
      <c s="72" t="str">
        <f>IF('S.D.PASTE SHEET'!Z2340="","",'S.D.PASTE SHEET'!Z2340)</f>
        <v/>
      </c>
      <c s="72" t="str">
        <f>IF('S.D.PASTE SHEET'!AA2340="","",'S.D.PASTE SHEET'!AA2340)</f>
        <v/>
      </c>
      <c s="72" t="str">
        <f>IF('S.D.PASTE SHEET'!AB2340="","",'S.D.PASTE SHEET'!AB2340)</f>
        <v/>
      </c>
      <c s="72" t="str">
        <f>IF('S.D.PASTE SHEET'!AC2340="","",'S.D.PASTE SHEET'!AC2340)</f>
        <v/>
      </c>
      <c s="72" t="str">
        <f>IF('S.D.PASTE SHEET'!AD2340="","",'S.D.PASTE SHEET'!AD2340)</f>
        <v/>
      </c>
      <c s="74"/>
      <c s="70" t="str">
        <f>IF(AK2340="","",IF(AK2340&gt;0,COUNT($AG$2:AG2340),""))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IF(BC2340="","",IF(BC2340&gt;0,COUNT($AY$2:AY2340),""))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1" spans="1:157" ht="15">
      <c r="A2341" s="72" t="str">
        <f>IF('S.D.PASTE SHEET'!A2341="","",'S.D.PASTE SHEET'!A2341)</f>
        <v/>
      </c>
      <c s="72" t="str">
        <f>IF('S.D.PASTE SHEET'!B2341="","",'S.D.PASTE SHEET'!B2341)</f>
        <v/>
      </c>
      <c s="72" t="str">
        <f>IF('S.D.PASTE SHEET'!C2341="","",'S.D.PASTE SHEET'!C2341)</f>
        <v/>
      </c>
      <c s="73" t="str">
        <f>IF('S.D.PASTE SHEET'!D2341="","",'S.D.PASTE SHEET'!D2341)</f>
        <v/>
      </c>
      <c s="72" t="str">
        <f>IF('S.D.PASTE SHEET'!E2341="","",UPPER('S.D.PASTE SHEET'!E2341))</f>
        <v/>
      </c>
      <c s="72" t="str">
        <f>IF('S.D.PASTE SHEET'!F2341="","",'S.D.PASTE SHEET'!F2341)</f>
        <v/>
      </c>
      <c s="72" t="str">
        <f>IF('S.D.PASTE SHEET'!G2341="","",UPPER('S.D.PASTE SHEET'!G2341))</f>
        <v/>
      </c>
      <c s="72" t="str">
        <f>IF('S.D.PASTE SHEET'!H2341="","",UPPER('S.D.PASTE SHEET'!H2341))</f>
        <v/>
      </c>
      <c s="72" t="str">
        <f>IF('S.D.PASTE SHEET'!I2341="","",'S.D.PASTE SHEET'!I2341)</f>
        <v/>
      </c>
      <c s="73" t="str">
        <f>IF('S.D.PASTE SHEET'!J2341="","",'S.D.PASTE SHEET'!J2341)</f>
        <v/>
      </c>
      <c s="72" t="str">
        <f>IF('S.D.PASTE SHEET'!K2341="","",'S.D.PASTE SHEET'!K2341)</f>
        <v/>
      </c>
      <c s="72" t="str">
        <f>IF('S.D.PASTE SHEET'!L2341="","",'S.D.PASTE SHEET'!L2341)</f>
        <v/>
      </c>
      <c s="72" t="str">
        <f>IF('S.D.PASTE SHEET'!M2341="","",'S.D.PASTE SHEET'!M2341)</f>
        <v/>
      </c>
      <c s="72" t="str">
        <f>IF('S.D.PASTE SHEET'!N2341="","",'S.D.PASTE SHEET'!N2341)</f>
        <v/>
      </c>
      <c s="72" t="str">
        <f>IF('S.D.PASTE SHEET'!O2341="","",'S.D.PASTE SHEET'!O2341)</f>
        <v/>
      </c>
      <c s="72" t="str">
        <f>IF('S.D.PASTE SHEET'!P2341="","",'S.D.PASTE SHEET'!P2341)</f>
        <v/>
      </c>
      <c s="72" t="str">
        <f>IF('S.D.PASTE SHEET'!Q2341="","",'S.D.PASTE SHEET'!Q2341)</f>
        <v/>
      </c>
      <c s="72" t="str">
        <f>IF('S.D.PASTE SHEET'!R2341="","",'S.D.PASTE SHEET'!R2341)</f>
        <v/>
      </c>
      <c s="72" t="str">
        <f>IF('S.D.PASTE SHEET'!S2341="","",'S.D.PASTE SHEET'!S2341)</f>
        <v/>
      </c>
      <c s="72" t="str">
        <f>IF('S.D.PASTE SHEET'!T2341="","",'S.D.PASTE SHEET'!T2341)</f>
        <v/>
      </c>
      <c s="72" t="str">
        <f>IF('S.D.PASTE SHEET'!U2341="","",'S.D.PASTE SHEET'!U2341)</f>
        <v/>
      </c>
      <c s="72" t="str">
        <f>IF('S.D.PASTE SHEET'!V2341="","",'S.D.PASTE SHEET'!V2341)</f>
        <v/>
      </c>
      <c s="72" t="str">
        <f>IF('S.D.PASTE SHEET'!W2341="","",'S.D.PASTE SHEET'!W2341)</f>
        <v/>
      </c>
      <c s="72" t="str">
        <f>IF('S.D.PASTE SHEET'!X2341="","",'S.D.PASTE SHEET'!X2341)</f>
        <v/>
      </c>
      <c s="72" t="str">
        <f>IF('S.D.PASTE SHEET'!Y2341="","",'S.D.PASTE SHEET'!Y2341)</f>
        <v/>
      </c>
      <c s="72" t="str">
        <f>IF('S.D.PASTE SHEET'!Z2341="","",'S.D.PASTE SHEET'!Z2341)</f>
        <v/>
      </c>
      <c s="72" t="str">
        <f>IF('S.D.PASTE SHEET'!AA2341="","",'S.D.PASTE SHEET'!AA2341)</f>
        <v/>
      </c>
      <c s="72" t="str">
        <f>IF('S.D.PASTE SHEET'!AB2341="","",'S.D.PASTE SHEET'!AB2341)</f>
        <v/>
      </c>
      <c s="72" t="str">
        <f>IF('S.D.PASTE SHEET'!AC2341="","",'S.D.PASTE SHEET'!AC2341)</f>
        <v/>
      </c>
      <c s="72" t="str">
        <f>IF('S.D.PASTE SHEET'!AD2341="","",'S.D.PASTE SHEET'!AD2341)</f>
        <v/>
      </c>
      <c s="74"/>
      <c s="70" t="str">
        <f>IF(AK2341="","",IF(AK2341&gt;0,COUNT($AG$2:AG2341),""))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IF(BC2341="","",IF(BC2341&gt;0,COUNT($AY$2:AY2341),""))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2" spans="1:157" ht="15">
      <c r="A2342" s="72" t="str">
        <f>IF('S.D.PASTE SHEET'!A2342="","",'S.D.PASTE SHEET'!A2342)</f>
        <v/>
      </c>
      <c s="72" t="str">
        <f>IF('S.D.PASTE SHEET'!B2342="","",'S.D.PASTE SHEET'!B2342)</f>
        <v/>
      </c>
      <c s="72" t="str">
        <f>IF('S.D.PASTE SHEET'!C2342="","",'S.D.PASTE SHEET'!C2342)</f>
        <v/>
      </c>
      <c s="73" t="str">
        <f>IF('S.D.PASTE SHEET'!D2342="","",'S.D.PASTE SHEET'!D2342)</f>
        <v/>
      </c>
      <c s="72" t="str">
        <f>IF('S.D.PASTE SHEET'!E2342="","",UPPER('S.D.PASTE SHEET'!E2342))</f>
        <v/>
      </c>
      <c s="72" t="str">
        <f>IF('S.D.PASTE SHEET'!F2342="","",'S.D.PASTE SHEET'!F2342)</f>
        <v/>
      </c>
      <c s="72" t="str">
        <f>IF('S.D.PASTE SHEET'!G2342="","",UPPER('S.D.PASTE SHEET'!G2342))</f>
        <v/>
      </c>
      <c s="72" t="str">
        <f>IF('S.D.PASTE SHEET'!H2342="","",UPPER('S.D.PASTE SHEET'!H2342))</f>
        <v/>
      </c>
      <c s="72" t="str">
        <f>IF('S.D.PASTE SHEET'!I2342="","",'S.D.PASTE SHEET'!I2342)</f>
        <v/>
      </c>
      <c s="73" t="str">
        <f>IF('S.D.PASTE SHEET'!J2342="","",'S.D.PASTE SHEET'!J2342)</f>
        <v/>
      </c>
      <c s="72" t="str">
        <f>IF('S.D.PASTE SHEET'!K2342="","",'S.D.PASTE SHEET'!K2342)</f>
        <v/>
      </c>
      <c s="72" t="str">
        <f>IF('S.D.PASTE SHEET'!L2342="","",'S.D.PASTE SHEET'!L2342)</f>
        <v/>
      </c>
      <c s="72" t="str">
        <f>IF('S.D.PASTE SHEET'!M2342="","",'S.D.PASTE SHEET'!M2342)</f>
        <v/>
      </c>
      <c s="72" t="str">
        <f>IF('S.D.PASTE SHEET'!N2342="","",'S.D.PASTE SHEET'!N2342)</f>
        <v/>
      </c>
      <c s="72" t="str">
        <f>IF('S.D.PASTE SHEET'!O2342="","",'S.D.PASTE SHEET'!O2342)</f>
        <v/>
      </c>
      <c s="72" t="str">
        <f>IF('S.D.PASTE SHEET'!P2342="","",'S.D.PASTE SHEET'!P2342)</f>
        <v/>
      </c>
      <c s="72" t="str">
        <f>IF('S.D.PASTE SHEET'!Q2342="","",'S.D.PASTE SHEET'!Q2342)</f>
        <v/>
      </c>
      <c s="72" t="str">
        <f>IF('S.D.PASTE SHEET'!R2342="","",'S.D.PASTE SHEET'!R2342)</f>
        <v/>
      </c>
      <c s="72" t="str">
        <f>IF('S.D.PASTE SHEET'!S2342="","",'S.D.PASTE SHEET'!S2342)</f>
        <v/>
      </c>
      <c s="72" t="str">
        <f>IF('S.D.PASTE SHEET'!T2342="","",'S.D.PASTE SHEET'!T2342)</f>
        <v/>
      </c>
      <c s="72" t="str">
        <f>IF('S.D.PASTE SHEET'!U2342="","",'S.D.PASTE SHEET'!U2342)</f>
        <v/>
      </c>
      <c s="72" t="str">
        <f>IF('S.D.PASTE SHEET'!V2342="","",'S.D.PASTE SHEET'!V2342)</f>
        <v/>
      </c>
      <c s="72" t="str">
        <f>IF('S.D.PASTE SHEET'!W2342="","",'S.D.PASTE SHEET'!W2342)</f>
        <v/>
      </c>
      <c s="72" t="str">
        <f>IF('S.D.PASTE SHEET'!X2342="","",'S.D.PASTE SHEET'!X2342)</f>
        <v/>
      </c>
      <c s="72" t="str">
        <f>IF('S.D.PASTE SHEET'!Y2342="","",'S.D.PASTE SHEET'!Y2342)</f>
        <v/>
      </c>
      <c s="72" t="str">
        <f>IF('S.D.PASTE SHEET'!Z2342="","",'S.D.PASTE SHEET'!Z2342)</f>
        <v/>
      </c>
      <c s="72" t="str">
        <f>IF('S.D.PASTE SHEET'!AA2342="","",'S.D.PASTE SHEET'!AA2342)</f>
        <v/>
      </c>
      <c s="72" t="str">
        <f>IF('S.D.PASTE SHEET'!AB2342="","",'S.D.PASTE SHEET'!AB2342)</f>
        <v/>
      </c>
      <c s="72" t="str">
        <f>IF('S.D.PASTE SHEET'!AC2342="","",'S.D.PASTE SHEET'!AC2342)</f>
        <v/>
      </c>
      <c s="72" t="str">
        <f>IF('S.D.PASTE SHEET'!AD2342="","",'S.D.PASTE SHEET'!AD2342)</f>
        <v/>
      </c>
      <c s="74"/>
      <c s="70" t="str">
        <f>IF(AK2342="","",IF(AK2342&gt;0,COUNT($AG$2:AG2342),""))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IF(BC2342="","",IF(BC2342&gt;0,COUNT($AY$2:AY2342),""))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3" spans="1:157" ht="15">
      <c r="A2343" s="72" t="str">
        <f>IF('S.D.PASTE SHEET'!A2343="","",'S.D.PASTE SHEET'!A2343)</f>
        <v/>
      </c>
      <c s="72" t="str">
        <f>IF('S.D.PASTE SHEET'!B2343="","",'S.D.PASTE SHEET'!B2343)</f>
        <v/>
      </c>
      <c s="72" t="str">
        <f>IF('S.D.PASTE SHEET'!C2343="","",'S.D.PASTE SHEET'!C2343)</f>
        <v/>
      </c>
      <c s="73" t="str">
        <f>IF('S.D.PASTE SHEET'!D2343="","",'S.D.PASTE SHEET'!D2343)</f>
        <v/>
      </c>
      <c s="72" t="str">
        <f>IF('S.D.PASTE SHEET'!E2343="","",UPPER('S.D.PASTE SHEET'!E2343))</f>
        <v/>
      </c>
      <c s="72" t="str">
        <f>IF('S.D.PASTE SHEET'!F2343="","",'S.D.PASTE SHEET'!F2343)</f>
        <v/>
      </c>
      <c s="72" t="str">
        <f>IF('S.D.PASTE SHEET'!G2343="","",UPPER('S.D.PASTE SHEET'!G2343))</f>
        <v/>
      </c>
      <c s="72" t="str">
        <f>IF('S.D.PASTE SHEET'!H2343="","",UPPER('S.D.PASTE SHEET'!H2343))</f>
        <v/>
      </c>
      <c s="72" t="str">
        <f>IF('S.D.PASTE SHEET'!I2343="","",'S.D.PASTE SHEET'!I2343)</f>
        <v/>
      </c>
      <c s="73" t="str">
        <f>IF('S.D.PASTE SHEET'!J2343="","",'S.D.PASTE SHEET'!J2343)</f>
        <v/>
      </c>
      <c s="72" t="str">
        <f>IF('S.D.PASTE SHEET'!K2343="","",'S.D.PASTE SHEET'!K2343)</f>
        <v/>
      </c>
      <c s="72" t="str">
        <f>IF('S.D.PASTE SHEET'!L2343="","",'S.D.PASTE SHEET'!L2343)</f>
        <v/>
      </c>
      <c s="72" t="str">
        <f>IF('S.D.PASTE SHEET'!M2343="","",'S.D.PASTE SHEET'!M2343)</f>
        <v/>
      </c>
      <c s="72" t="str">
        <f>IF('S.D.PASTE SHEET'!N2343="","",'S.D.PASTE SHEET'!N2343)</f>
        <v/>
      </c>
      <c s="72" t="str">
        <f>IF('S.D.PASTE SHEET'!O2343="","",'S.D.PASTE SHEET'!O2343)</f>
        <v/>
      </c>
      <c s="72" t="str">
        <f>IF('S.D.PASTE SHEET'!P2343="","",'S.D.PASTE SHEET'!P2343)</f>
        <v/>
      </c>
      <c s="72" t="str">
        <f>IF('S.D.PASTE SHEET'!Q2343="","",'S.D.PASTE SHEET'!Q2343)</f>
        <v/>
      </c>
      <c s="72" t="str">
        <f>IF('S.D.PASTE SHEET'!R2343="","",'S.D.PASTE SHEET'!R2343)</f>
        <v/>
      </c>
      <c s="72" t="str">
        <f>IF('S.D.PASTE SHEET'!S2343="","",'S.D.PASTE SHEET'!S2343)</f>
        <v/>
      </c>
      <c s="72" t="str">
        <f>IF('S.D.PASTE SHEET'!T2343="","",'S.D.PASTE SHEET'!T2343)</f>
        <v/>
      </c>
      <c s="72" t="str">
        <f>IF('S.D.PASTE SHEET'!U2343="","",'S.D.PASTE SHEET'!U2343)</f>
        <v/>
      </c>
      <c s="72" t="str">
        <f>IF('S.D.PASTE SHEET'!V2343="","",'S.D.PASTE SHEET'!V2343)</f>
        <v/>
      </c>
      <c s="72" t="str">
        <f>IF('S.D.PASTE SHEET'!W2343="","",'S.D.PASTE SHEET'!W2343)</f>
        <v/>
      </c>
      <c s="72" t="str">
        <f>IF('S.D.PASTE SHEET'!X2343="","",'S.D.PASTE SHEET'!X2343)</f>
        <v/>
      </c>
      <c s="72" t="str">
        <f>IF('S.D.PASTE SHEET'!Y2343="","",'S.D.PASTE SHEET'!Y2343)</f>
        <v/>
      </c>
      <c s="72" t="str">
        <f>IF('S.D.PASTE SHEET'!Z2343="","",'S.D.PASTE SHEET'!Z2343)</f>
        <v/>
      </c>
      <c s="72" t="str">
        <f>IF('S.D.PASTE SHEET'!AA2343="","",'S.D.PASTE SHEET'!AA2343)</f>
        <v/>
      </c>
      <c s="72" t="str">
        <f>IF('S.D.PASTE SHEET'!AB2343="","",'S.D.PASTE SHEET'!AB2343)</f>
        <v/>
      </c>
      <c s="72" t="str">
        <f>IF('S.D.PASTE SHEET'!AC2343="","",'S.D.PASTE SHEET'!AC2343)</f>
        <v/>
      </c>
      <c s="72" t="str">
        <f>IF('S.D.PASTE SHEET'!AD2343="","",'S.D.PASTE SHEET'!AD2343)</f>
        <v/>
      </c>
      <c s="74"/>
      <c s="70" t="str">
        <f>IF(AK2343="","",IF(AK2343&gt;0,COUNT($AG$2:AG2343),""))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IF(BC2343="","",IF(BC2343&gt;0,COUNT($AY$2:AY2343),""))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4" spans="1:157" ht="15">
      <c r="A2344" s="72" t="str">
        <f>IF('S.D.PASTE SHEET'!A2344="","",'S.D.PASTE SHEET'!A2344)</f>
        <v/>
      </c>
      <c s="72" t="str">
        <f>IF('S.D.PASTE SHEET'!B2344="","",'S.D.PASTE SHEET'!B2344)</f>
        <v/>
      </c>
      <c s="72" t="str">
        <f>IF('S.D.PASTE SHEET'!C2344="","",'S.D.PASTE SHEET'!C2344)</f>
        <v/>
      </c>
      <c s="73" t="str">
        <f>IF('S.D.PASTE SHEET'!D2344="","",'S.D.PASTE SHEET'!D2344)</f>
        <v/>
      </c>
      <c s="72" t="str">
        <f>IF('S.D.PASTE SHEET'!E2344="","",UPPER('S.D.PASTE SHEET'!E2344))</f>
        <v/>
      </c>
      <c s="72" t="str">
        <f>IF('S.D.PASTE SHEET'!F2344="","",'S.D.PASTE SHEET'!F2344)</f>
        <v/>
      </c>
      <c s="72" t="str">
        <f>IF('S.D.PASTE SHEET'!G2344="","",UPPER('S.D.PASTE SHEET'!G2344))</f>
        <v/>
      </c>
      <c s="72" t="str">
        <f>IF('S.D.PASTE SHEET'!H2344="","",UPPER('S.D.PASTE SHEET'!H2344))</f>
        <v/>
      </c>
      <c s="72" t="str">
        <f>IF('S.D.PASTE SHEET'!I2344="","",'S.D.PASTE SHEET'!I2344)</f>
        <v/>
      </c>
      <c s="73" t="str">
        <f>IF('S.D.PASTE SHEET'!J2344="","",'S.D.PASTE SHEET'!J2344)</f>
        <v/>
      </c>
      <c s="72" t="str">
        <f>IF('S.D.PASTE SHEET'!K2344="","",'S.D.PASTE SHEET'!K2344)</f>
        <v/>
      </c>
      <c s="72" t="str">
        <f>IF('S.D.PASTE SHEET'!L2344="","",'S.D.PASTE SHEET'!L2344)</f>
        <v/>
      </c>
      <c s="72" t="str">
        <f>IF('S.D.PASTE SHEET'!M2344="","",'S.D.PASTE SHEET'!M2344)</f>
        <v/>
      </c>
      <c s="72" t="str">
        <f>IF('S.D.PASTE SHEET'!N2344="","",'S.D.PASTE SHEET'!N2344)</f>
        <v/>
      </c>
      <c s="72" t="str">
        <f>IF('S.D.PASTE SHEET'!O2344="","",'S.D.PASTE SHEET'!O2344)</f>
        <v/>
      </c>
      <c s="72" t="str">
        <f>IF('S.D.PASTE SHEET'!P2344="","",'S.D.PASTE SHEET'!P2344)</f>
        <v/>
      </c>
      <c s="72" t="str">
        <f>IF('S.D.PASTE SHEET'!Q2344="","",'S.D.PASTE SHEET'!Q2344)</f>
        <v/>
      </c>
      <c s="72" t="str">
        <f>IF('S.D.PASTE SHEET'!R2344="","",'S.D.PASTE SHEET'!R2344)</f>
        <v/>
      </c>
      <c s="72" t="str">
        <f>IF('S.D.PASTE SHEET'!S2344="","",'S.D.PASTE SHEET'!S2344)</f>
        <v/>
      </c>
      <c s="72" t="str">
        <f>IF('S.D.PASTE SHEET'!T2344="","",'S.D.PASTE SHEET'!T2344)</f>
        <v/>
      </c>
      <c s="72" t="str">
        <f>IF('S.D.PASTE SHEET'!U2344="","",'S.D.PASTE SHEET'!U2344)</f>
        <v/>
      </c>
      <c s="72" t="str">
        <f>IF('S.D.PASTE SHEET'!V2344="","",'S.D.PASTE SHEET'!V2344)</f>
        <v/>
      </c>
      <c s="72" t="str">
        <f>IF('S.D.PASTE SHEET'!W2344="","",'S.D.PASTE SHEET'!W2344)</f>
        <v/>
      </c>
      <c s="72" t="str">
        <f>IF('S.D.PASTE SHEET'!X2344="","",'S.D.PASTE SHEET'!X2344)</f>
        <v/>
      </c>
      <c s="72" t="str">
        <f>IF('S.D.PASTE SHEET'!Y2344="","",'S.D.PASTE SHEET'!Y2344)</f>
        <v/>
      </c>
      <c s="72" t="str">
        <f>IF('S.D.PASTE SHEET'!Z2344="","",'S.D.PASTE SHEET'!Z2344)</f>
        <v/>
      </c>
      <c s="72" t="str">
        <f>IF('S.D.PASTE SHEET'!AA2344="","",'S.D.PASTE SHEET'!AA2344)</f>
        <v/>
      </c>
      <c s="72" t="str">
        <f>IF('S.D.PASTE SHEET'!AB2344="","",'S.D.PASTE SHEET'!AB2344)</f>
        <v/>
      </c>
      <c s="72" t="str">
        <f>IF('S.D.PASTE SHEET'!AC2344="","",'S.D.PASTE SHEET'!AC2344)</f>
        <v/>
      </c>
      <c s="72" t="str">
        <f>IF('S.D.PASTE SHEET'!AD2344="","",'S.D.PASTE SHEET'!AD2344)</f>
        <v/>
      </c>
      <c s="74"/>
      <c s="70" t="str">
        <f>IF(AK2344="","",IF(AK2344&gt;0,COUNT($AG$2:AG2344),""))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IF(BC2344="","",IF(BC2344&gt;0,COUNT($AY$2:AY2344),""))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5" spans="1:157" ht="15">
      <c r="A2345" s="72" t="str">
        <f>IF('S.D.PASTE SHEET'!A2345="","",'S.D.PASTE SHEET'!A2345)</f>
        <v/>
      </c>
      <c s="72" t="str">
        <f>IF('S.D.PASTE SHEET'!B2345="","",'S.D.PASTE SHEET'!B2345)</f>
        <v/>
      </c>
      <c s="72" t="str">
        <f>IF('S.D.PASTE SHEET'!C2345="","",'S.D.PASTE SHEET'!C2345)</f>
        <v/>
      </c>
      <c s="73" t="str">
        <f>IF('S.D.PASTE SHEET'!D2345="","",'S.D.PASTE SHEET'!D2345)</f>
        <v/>
      </c>
      <c s="72" t="str">
        <f>IF('S.D.PASTE SHEET'!E2345="","",UPPER('S.D.PASTE SHEET'!E2345))</f>
        <v/>
      </c>
      <c s="72" t="str">
        <f>IF('S.D.PASTE SHEET'!F2345="","",'S.D.PASTE SHEET'!F2345)</f>
        <v/>
      </c>
      <c s="72" t="str">
        <f>IF('S.D.PASTE SHEET'!G2345="","",UPPER('S.D.PASTE SHEET'!G2345))</f>
        <v/>
      </c>
      <c s="72" t="str">
        <f>IF('S.D.PASTE SHEET'!H2345="","",UPPER('S.D.PASTE SHEET'!H2345))</f>
        <v/>
      </c>
      <c s="72" t="str">
        <f>IF('S.D.PASTE SHEET'!I2345="","",'S.D.PASTE SHEET'!I2345)</f>
        <v/>
      </c>
      <c s="73" t="str">
        <f>IF('S.D.PASTE SHEET'!J2345="","",'S.D.PASTE SHEET'!J2345)</f>
        <v/>
      </c>
      <c s="72" t="str">
        <f>IF('S.D.PASTE SHEET'!K2345="","",'S.D.PASTE SHEET'!K2345)</f>
        <v/>
      </c>
      <c s="72" t="str">
        <f>IF('S.D.PASTE SHEET'!L2345="","",'S.D.PASTE SHEET'!L2345)</f>
        <v/>
      </c>
      <c s="72" t="str">
        <f>IF('S.D.PASTE SHEET'!M2345="","",'S.D.PASTE SHEET'!M2345)</f>
        <v/>
      </c>
      <c s="72" t="str">
        <f>IF('S.D.PASTE SHEET'!N2345="","",'S.D.PASTE SHEET'!N2345)</f>
        <v/>
      </c>
      <c s="72" t="str">
        <f>IF('S.D.PASTE SHEET'!O2345="","",'S.D.PASTE SHEET'!O2345)</f>
        <v/>
      </c>
      <c s="72" t="str">
        <f>IF('S.D.PASTE SHEET'!P2345="","",'S.D.PASTE SHEET'!P2345)</f>
        <v/>
      </c>
      <c s="72" t="str">
        <f>IF('S.D.PASTE SHEET'!Q2345="","",'S.D.PASTE SHEET'!Q2345)</f>
        <v/>
      </c>
      <c s="72" t="str">
        <f>IF('S.D.PASTE SHEET'!R2345="","",'S.D.PASTE SHEET'!R2345)</f>
        <v/>
      </c>
      <c s="72" t="str">
        <f>IF('S.D.PASTE SHEET'!S2345="","",'S.D.PASTE SHEET'!S2345)</f>
        <v/>
      </c>
      <c s="72" t="str">
        <f>IF('S.D.PASTE SHEET'!T2345="","",'S.D.PASTE SHEET'!T2345)</f>
        <v/>
      </c>
      <c s="72" t="str">
        <f>IF('S.D.PASTE SHEET'!U2345="","",'S.D.PASTE SHEET'!U2345)</f>
        <v/>
      </c>
      <c s="72" t="str">
        <f>IF('S.D.PASTE SHEET'!V2345="","",'S.D.PASTE SHEET'!V2345)</f>
        <v/>
      </c>
      <c s="72" t="str">
        <f>IF('S.D.PASTE SHEET'!W2345="","",'S.D.PASTE SHEET'!W2345)</f>
        <v/>
      </c>
      <c s="72" t="str">
        <f>IF('S.D.PASTE SHEET'!X2345="","",'S.D.PASTE SHEET'!X2345)</f>
        <v/>
      </c>
      <c s="72" t="str">
        <f>IF('S.D.PASTE SHEET'!Y2345="","",'S.D.PASTE SHEET'!Y2345)</f>
        <v/>
      </c>
      <c s="72" t="str">
        <f>IF('S.D.PASTE SHEET'!Z2345="","",'S.D.PASTE SHEET'!Z2345)</f>
        <v/>
      </c>
      <c s="72" t="str">
        <f>IF('S.D.PASTE SHEET'!AA2345="","",'S.D.PASTE SHEET'!AA2345)</f>
        <v/>
      </c>
      <c s="72" t="str">
        <f>IF('S.D.PASTE SHEET'!AB2345="","",'S.D.PASTE SHEET'!AB2345)</f>
        <v/>
      </c>
      <c s="72" t="str">
        <f>IF('S.D.PASTE SHEET'!AC2345="","",'S.D.PASTE SHEET'!AC2345)</f>
        <v/>
      </c>
      <c s="72" t="str">
        <f>IF('S.D.PASTE SHEET'!AD2345="","",'S.D.PASTE SHEET'!AD2345)</f>
        <v/>
      </c>
      <c s="74"/>
      <c s="70" t="str">
        <f>IF(AK2345="","",IF(AK2345&gt;0,COUNT($AG$2:AG2345),""))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IF(BC2345="","",IF(BC2345&gt;0,COUNT($AY$2:AY2345),""))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6" spans="1:157" ht="15">
      <c r="A2346" s="72" t="str">
        <f>IF('S.D.PASTE SHEET'!A2346="","",'S.D.PASTE SHEET'!A2346)</f>
        <v/>
      </c>
      <c s="72" t="str">
        <f>IF('S.D.PASTE SHEET'!B2346="","",'S.D.PASTE SHEET'!B2346)</f>
        <v/>
      </c>
      <c s="72" t="str">
        <f>IF('S.D.PASTE SHEET'!C2346="","",'S.D.PASTE SHEET'!C2346)</f>
        <v/>
      </c>
      <c s="73" t="str">
        <f>IF('S.D.PASTE SHEET'!D2346="","",'S.D.PASTE SHEET'!D2346)</f>
        <v/>
      </c>
      <c s="72" t="str">
        <f>IF('S.D.PASTE SHEET'!E2346="","",UPPER('S.D.PASTE SHEET'!E2346))</f>
        <v/>
      </c>
      <c s="72" t="str">
        <f>IF('S.D.PASTE SHEET'!F2346="","",'S.D.PASTE SHEET'!F2346)</f>
        <v/>
      </c>
      <c s="72" t="str">
        <f>IF('S.D.PASTE SHEET'!G2346="","",UPPER('S.D.PASTE SHEET'!G2346))</f>
        <v/>
      </c>
      <c s="72" t="str">
        <f>IF('S.D.PASTE SHEET'!H2346="","",UPPER('S.D.PASTE SHEET'!H2346))</f>
        <v/>
      </c>
      <c s="72" t="str">
        <f>IF('S.D.PASTE SHEET'!I2346="","",'S.D.PASTE SHEET'!I2346)</f>
        <v/>
      </c>
      <c s="73" t="str">
        <f>IF('S.D.PASTE SHEET'!J2346="","",'S.D.PASTE SHEET'!J2346)</f>
        <v/>
      </c>
      <c s="72" t="str">
        <f>IF('S.D.PASTE SHEET'!K2346="","",'S.D.PASTE SHEET'!K2346)</f>
        <v/>
      </c>
      <c s="72" t="str">
        <f>IF('S.D.PASTE SHEET'!L2346="","",'S.D.PASTE SHEET'!L2346)</f>
        <v/>
      </c>
      <c s="72" t="str">
        <f>IF('S.D.PASTE SHEET'!M2346="","",'S.D.PASTE SHEET'!M2346)</f>
        <v/>
      </c>
      <c s="72" t="str">
        <f>IF('S.D.PASTE SHEET'!N2346="","",'S.D.PASTE SHEET'!N2346)</f>
        <v/>
      </c>
      <c s="72" t="str">
        <f>IF('S.D.PASTE SHEET'!O2346="","",'S.D.PASTE SHEET'!O2346)</f>
        <v/>
      </c>
      <c s="72" t="str">
        <f>IF('S.D.PASTE SHEET'!P2346="","",'S.D.PASTE SHEET'!P2346)</f>
        <v/>
      </c>
      <c s="72" t="str">
        <f>IF('S.D.PASTE SHEET'!Q2346="","",'S.D.PASTE SHEET'!Q2346)</f>
        <v/>
      </c>
      <c s="72" t="str">
        <f>IF('S.D.PASTE SHEET'!R2346="","",'S.D.PASTE SHEET'!R2346)</f>
        <v/>
      </c>
      <c s="72" t="str">
        <f>IF('S.D.PASTE SHEET'!S2346="","",'S.D.PASTE SHEET'!S2346)</f>
        <v/>
      </c>
      <c s="72" t="str">
        <f>IF('S.D.PASTE SHEET'!T2346="","",'S.D.PASTE SHEET'!T2346)</f>
        <v/>
      </c>
      <c s="72" t="str">
        <f>IF('S.D.PASTE SHEET'!U2346="","",'S.D.PASTE SHEET'!U2346)</f>
        <v/>
      </c>
      <c s="72" t="str">
        <f>IF('S.D.PASTE SHEET'!V2346="","",'S.D.PASTE SHEET'!V2346)</f>
        <v/>
      </c>
      <c s="72" t="str">
        <f>IF('S.D.PASTE SHEET'!W2346="","",'S.D.PASTE SHEET'!W2346)</f>
        <v/>
      </c>
      <c s="72" t="str">
        <f>IF('S.D.PASTE SHEET'!X2346="","",'S.D.PASTE SHEET'!X2346)</f>
        <v/>
      </c>
      <c s="72" t="str">
        <f>IF('S.D.PASTE SHEET'!Y2346="","",'S.D.PASTE SHEET'!Y2346)</f>
        <v/>
      </c>
      <c s="72" t="str">
        <f>IF('S.D.PASTE SHEET'!Z2346="","",'S.D.PASTE SHEET'!Z2346)</f>
        <v/>
      </c>
      <c s="72" t="str">
        <f>IF('S.D.PASTE SHEET'!AA2346="","",'S.D.PASTE SHEET'!AA2346)</f>
        <v/>
      </c>
      <c s="72" t="str">
        <f>IF('S.D.PASTE SHEET'!AB2346="","",'S.D.PASTE SHEET'!AB2346)</f>
        <v/>
      </c>
      <c s="72" t="str">
        <f>IF('S.D.PASTE SHEET'!AC2346="","",'S.D.PASTE SHEET'!AC2346)</f>
        <v/>
      </c>
      <c s="72" t="str">
        <f>IF('S.D.PASTE SHEET'!AD2346="","",'S.D.PASTE SHEET'!AD2346)</f>
        <v/>
      </c>
      <c s="74"/>
      <c s="70" t="str">
        <f>IF(AK2346="","",IF(AK2346&gt;0,COUNT($AG$2:AG2346),""))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IF(BC2346="","",IF(BC2346&gt;0,COUNT($AY$2:AY2346),""))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7" spans="1:157" ht="15">
      <c r="A2347" s="72" t="str">
        <f>IF('S.D.PASTE SHEET'!A2347="","",'S.D.PASTE SHEET'!A2347)</f>
        <v/>
      </c>
      <c s="72" t="str">
        <f>IF('S.D.PASTE SHEET'!B2347="","",'S.D.PASTE SHEET'!B2347)</f>
        <v/>
      </c>
      <c s="72" t="str">
        <f>IF('S.D.PASTE SHEET'!C2347="","",'S.D.PASTE SHEET'!C2347)</f>
        <v/>
      </c>
      <c s="73" t="str">
        <f>IF('S.D.PASTE SHEET'!D2347="","",'S.D.PASTE SHEET'!D2347)</f>
        <v/>
      </c>
      <c s="72" t="str">
        <f>IF('S.D.PASTE SHEET'!E2347="","",UPPER('S.D.PASTE SHEET'!E2347))</f>
        <v/>
      </c>
      <c s="72" t="str">
        <f>IF('S.D.PASTE SHEET'!F2347="","",'S.D.PASTE SHEET'!F2347)</f>
        <v/>
      </c>
      <c s="72" t="str">
        <f>IF('S.D.PASTE SHEET'!G2347="","",UPPER('S.D.PASTE SHEET'!G2347))</f>
        <v/>
      </c>
      <c s="72" t="str">
        <f>IF('S.D.PASTE SHEET'!H2347="","",UPPER('S.D.PASTE SHEET'!H2347))</f>
        <v/>
      </c>
      <c s="72" t="str">
        <f>IF('S.D.PASTE SHEET'!I2347="","",'S.D.PASTE SHEET'!I2347)</f>
        <v/>
      </c>
      <c s="73" t="str">
        <f>IF('S.D.PASTE SHEET'!J2347="","",'S.D.PASTE SHEET'!J2347)</f>
        <v/>
      </c>
      <c s="72" t="str">
        <f>IF('S.D.PASTE SHEET'!K2347="","",'S.D.PASTE SHEET'!K2347)</f>
        <v/>
      </c>
      <c s="72" t="str">
        <f>IF('S.D.PASTE SHEET'!L2347="","",'S.D.PASTE SHEET'!L2347)</f>
        <v/>
      </c>
      <c s="72" t="str">
        <f>IF('S.D.PASTE SHEET'!M2347="","",'S.D.PASTE SHEET'!M2347)</f>
        <v/>
      </c>
      <c s="72" t="str">
        <f>IF('S.D.PASTE SHEET'!N2347="","",'S.D.PASTE SHEET'!N2347)</f>
        <v/>
      </c>
      <c s="72" t="str">
        <f>IF('S.D.PASTE SHEET'!O2347="","",'S.D.PASTE SHEET'!O2347)</f>
        <v/>
      </c>
      <c s="72" t="str">
        <f>IF('S.D.PASTE SHEET'!P2347="","",'S.D.PASTE SHEET'!P2347)</f>
        <v/>
      </c>
      <c s="72" t="str">
        <f>IF('S.D.PASTE SHEET'!Q2347="","",'S.D.PASTE SHEET'!Q2347)</f>
        <v/>
      </c>
      <c s="72" t="str">
        <f>IF('S.D.PASTE SHEET'!R2347="","",'S.D.PASTE SHEET'!R2347)</f>
        <v/>
      </c>
      <c s="72" t="str">
        <f>IF('S.D.PASTE SHEET'!S2347="","",'S.D.PASTE SHEET'!S2347)</f>
        <v/>
      </c>
      <c s="72" t="str">
        <f>IF('S.D.PASTE SHEET'!T2347="","",'S.D.PASTE SHEET'!T2347)</f>
        <v/>
      </c>
      <c s="72" t="str">
        <f>IF('S.D.PASTE SHEET'!U2347="","",'S.D.PASTE SHEET'!U2347)</f>
        <v/>
      </c>
      <c s="72" t="str">
        <f>IF('S.D.PASTE SHEET'!V2347="","",'S.D.PASTE SHEET'!V2347)</f>
        <v/>
      </c>
      <c s="72" t="str">
        <f>IF('S.D.PASTE SHEET'!W2347="","",'S.D.PASTE SHEET'!W2347)</f>
        <v/>
      </c>
      <c s="72" t="str">
        <f>IF('S.D.PASTE SHEET'!X2347="","",'S.D.PASTE SHEET'!X2347)</f>
        <v/>
      </c>
      <c s="72" t="str">
        <f>IF('S.D.PASTE SHEET'!Y2347="","",'S.D.PASTE SHEET'!Y2347)</f>
        <v/>
      </c>
      <c s="72" t="str">
        <f>IF('S.D.PASTE SHEET'!Z2347="","",'S.D.PASTE SHEET'!Z2347)</f>
        <v/>
      </c>
      <c s="72" t="str">
        <f>IF('S.D.PASTE SHEET'!AA2347="","",'S.D.PASTE SHEET'!AA2347)</f>
        <v/>
      </c>
      <c s="72" t="str">
        <f>IF('S.D.PASTE SHEET'!AB2347="","",'S.D.PASTE SHEET'!AB2347)</f>
        <v/>
      </c>
      <c s="72" t="str">
        <f>IF('S.D.PASTE SHEET'!AC2347="","",'S.D.PASTE SHEET'!AC2347)</f>
        <v/>
      </c>
      <c s="72" t="str">
        <f>IF('S.D.PASTE SHEET'!AD2347="","",'S.D.PASTE SHEET'!AD2347)</f>
        <v/>
      </c>
      <c s="74"/>
      <c s="70" t="str">
        <f>IF(AK2347="","",IF(AK2347&gt;0,COUNT($AG$2:AG2347),""))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IF(BC2347="","",IF(BC2347&gt;0,COUNT($AY$2:AY2347),""))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8" spans="1:157" ht="15">
      <c r="A2348" s="72" t="str">
        <f>IF('S.D.PASTE SHEET'!A2348="","",'S.D.PASTE SHEET'!A2348)</f>
        <v/>
      </c>
      <c s="72" t="str">
        <f>IF('S.D.PASTE SHEET'!B2348="","",'S.D.PASTE SHEET'!B2348)</f>
        <v/>
      </c>
      <c s="72" t="str">
        <f>IF('S.D.PASTE SHEET'!C2348="","",'S.D.PASTE SHEET'!C2348)</f>
        <v/>
      </c>
      <c s="73" t="str">
        <f>IF('S.D.PASTE SHEET'!D2348="","",'S.D.PASTE SHEET'!D2348)</f>
        <v/>
      </c>
      <c s="72" t="str">
        <f>IF('S.D.PASTE SHEET'!E2348="","",UPPER('S.D.PASTE SHEET'!E2348))</f>
        <v/>
      </c>
      <c s="72" t="str">
        <f>IF('S.D.PASTE SHEET'!F2348="","",'S.D.PASTE SHEET'!F2348)</f>
        <v/>
      </c>
      <c s="72" t="str">
        <f>IF('S.D.PASTE SHEET'!G2348="","",UPPER('S.D.PASTE SHEET'!G2348))</f>
        <v/>
      </c>
      <c s="72" t="str">
        <f>IF('S.D.PASTE SHEET'!H2348="","",UPPER('S.D.PASTE SHEET'!H2348))</f>
        <v/>
      </c>
      <c s="72" t="str">
        <f>IF('S.D.PASTE SHEET'!I2348="","",'S.D.PASTE SHEET'!I2348)</f>
        <v/>
      </c>
      <c s="73" t="str">
        <f>IF('S.D.PASTE SHEET'!J2348="","",'S.D.PASTE SHEET'!J2348)</f>
        <v/>
      </c>
      <c s="72" t="str">
        <f>IF('S.D.PASTE SHEET'!K2348="","",'S.D.PASTE SHEET'!K2348)</f>
        <v/>
      </c>
      <c s="72" t="str">
        <f>IF('S.D.PASTE SHEET'!L2348="","",'S.D.PASTE SHEET'!L2348)</f>
        <v/>
      </c>
      <c s="72" t="str">
        <f>IF('S.D.PASTE SHEET'!M2348="","",'S.D.PASTE SHEET'!M2348)</f>
        <v/>
      </c>
      <c s="72" t="str">
        <f>IF('S.D.PASTE SHEET'!N2348="","",'S.D.PASTE SHEET'!N2348)</f>
        <v/>
      </c>
      <c s="72" t="str">
        <f>IF('S.D.PASTE SHEET'!O2348="","",'S.D.PASTE SHEET'!O2348)</f>
        <v/>
      </c>
      <c s="72" t="str">
        <f>IF('S.D.PASTE SHEET'!P2348="","",'S.D.PASTE SHEET'!P2348)</f>
        <v/>
      </c>
      <c s="72" t="str">
        <f>IF('S.D.PASTE SHEET'!Q2348="","",'S.D.PASTE SHEET'!Q2348)</f>
        <v/>
      </c>
      <c s="72" t="str">
        <f>IF('S.D.PASTE SHEET'!R2348="","",'S.D.PASTE SHEET'!R2348)</f>
        <v/>
      </c>
      <c s="72" t="str">
        <f>IF('S.D.PASTE SHEET'!S2348="","",'S.D.PASTE SHEET'!S2348)</f>
        <v/>
      </c>
      <c s="72" t="str">
        <f>IF('S.D.PASTE SHEET'!T2348="","",'S.D.PASTE SHEET'!T2348)</f>
        <v/>
      </c>
      <c s="72" t="str">
        <f>IF('S.D.PASTE SHEET'!U2348="","",'S.D.PASTE SHEET'!U2348)</f>
        <v/>
      </c>
      <c s="72" t="str">
        <f>IF('S.D.PASTE SHEET'!V2348="","",'S.D.PASTE SHEET'!V2348)</f>
        <v/>
      </c>
      <c s="72" t="str">
        <f>IF('S.D.PASTE SHEET'!W2348="","",'S.D.PASTE SHEET'!W2348)</f>
        <v/>
      </c>
      <c s="72" t="str">
        <f>IF('S.D.PASTE SHEET'!X2348="","",'S.D.PASTE SHEET'!X2348)</f>
        <v/>
      </c>
      <c s="72" t="str">
        <f>IF('S.D.PASTE SHEET'!Y2348="","",'S.D.PASTE SHEET'!Y2348)</f>
        <v/>
      </c>
      <c s="72" t="str">
        <f>IF('S.D.PASTE SHEET'!Z2348="","",'S.D.PASTE SHEET'!Z2348)</f>
        <v/>
      </c>
      <c s="72" t="str">
        <f>IF('S.D.PASTE SHEET'!AA2348="","",'S.D.PASTE SHEET'!AA2348)</f>
        <v/>
      </c>
      <c s="72" t="str">
        <f>IF('S.D.PASTE SHEET'!AB2348="","",'S.D.PASTE SHEET'!AB2348)</f>
        <v/>
      </c>
      <c s="72" t="str">
        <f>IF('S.D.PASTE SHEET'!AC2348="","",'S.D.PASTE SHEET'!AC2348)</f>
        <v/>
      </c>
      <c s="72" t="str">
        <f>IF('S.D.PASTE SHEET'!AD2348="","",'S.D.PASTE SHEET'!AD2348)</f>
        <v/>
      </c>
      <c s="74"/>
      <c s="70" t="str">
        <f>IF(AK2348="","",IF(AK2348&gt;0,COUNT($AG$2:AG2348),""))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IF(BC2348="","",IF(BC2348&gt;0,COUNT($AY$2:AY2348),""))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49" spans="1:157" ht="15">
      <c r="A2349" s="72" t="str">
        <f>IF('S.D.PASTE SHEET'!A2349="","",'S.D.PASTE SHEET'!A2349)</f>
        <v/>
      </c>
      <c s="72" t="str">
        <f>IF('S.D.PASTE SHEET'!B2349="","",'S.D.PASTE SHEET'!B2349)</f>
        <v/>
      </c>
      <c s="72" t="str">
        <f>IF('S.D.PASTE SHEET'!C2349="","",'S.D.PASTE SHEET'!C2349)</f>
        <v/>
      </c>
      <c s="73" t="str">
        <f>IF('S.D.PASTE SHEET'!D2349="","",'S.D.PASTE SHEET'!D2349)</f>
        <v/>
      </c>
      <c s="72" t="str">
        <f>IF('S.D.PASTE SHEET'!E2349="","",UPPER('S.D.PASTE SHEET'!E2349))</f>
        <v/>
      </c>
      <c s="72" t="str">
        <f>IF('S.D.PASTE SHEET'!F2349="","",'S.D.PASTE SHEET'!F2349)</f>
        <v/>
      </c>
      <c s="72" t="str">
        <f>IF('S.D.PASTE SHEET'!G2349="","",UPPER('S.D.PASTE SHEET'!G2349))</f>
        <v/>
      </c>
      <c s="72" t="str">
        <f>IF('S.D.PASTE SHEET'!H2349="","",UPPER('S.D.PASTE SHEET'!H2349))</f>
        <v/>
      </c>
      <c s="72" t="str">
        <f>IF('S.D.PASTE SHEET'!I2349="","",'S.D.PASTE SHEET'!I2349)</f>
        <v/>
      </c>
      <c s="73" t="str">
        <f>IF('S.D.PASTE SHEET'!J2349="","",'S.D.PASTE SHEET'!J2349)</f>
        <v/>
      </c>
      <c s="72" t="str">
        <f>IF('S.D.PASTE SHEET'!K2349="","",'S.D.PASTE SHEET'!K2349)</f>
        <v/>
      </c>
      <c s="72" t="str">
        <f>IF('S.D.PASTE SHEET'!L2349="","",'S.D.PASTE SHEET'!L2349)</f>
        <v/>
      </c>
      <c s="72" t="str">
        <f>IF('S.D.PASTE SHEET'!M2349="","",'S.D.PASTE SHEET'!M2349)</f>
        <v/>
      </c>
      <c s="72" t="str">
        <f>IF('S.D.PASTE SHEET'!N2349="","",'S.D.PASTE SHEET'!N2349)</f>
        <v/>
      </c>
      <c s="72" t="str">
        <f>IF('S.D.PASTE SHEET'!O2349="","",'S.D.PASTE SHEET'!O2349)</f>
        <v/>
      </c>
      <c s="72" t="str">
        <f>IF('S.D.PASTE SHEET'!P2349="","",'S.D.PASTE SHEET'!P2349)</f>
        <v/>
      </c>
      <c s="72" t="str">
        <f>IF('S.D.PASTE SHEET'!Q2349="","",'S.D.PASTE SHEET'!Q2349)</f>
        <v/>
      </c>
      <c s="72" t="str">
        <f>IF('S.D.PASTE SHEET'!R2349="","",'S.D.PASTE SHEET'!R2349)</f>
        <v/>
      </c>
      <c s="72" t="str">
        <f>IF('S.D.PASTE SHEET'!S2349="","",'S.D.PASTE SHEET'!S2349)</f>
        <v/>
      </c>
      <c s="72" t="str">
        <f>IF('S.D.PASTE SHEET'!T2349="","",'S.D.PASTE SHEET'!T2349)</f>
        <v/>
      </c>
      <c s="72" t="str">
        <f>IF('S.D.PASTE SHEET'!U2349="","",'S.D.PASTE SHEET'!U2349)</f>
        <v/>
      </c>
      <c s="72" t="str">
        <f>IF('S.D.PASTE SHEET'!V2349="","",'S.D.PASTE SHEET'!V2349)</f>
        <v/>
      </c>
      <c s="72" t="str">
        <f>IF('S.D.PASTE SHEET'!W2349="","",'S.D.PASTE SHEET'!W2349)</f>
        <v/>
      </c>
      <c s="72" t="str">
        <f>IF('S.D.PASTE SHEET'!X2349="","",'S.D.PASTE SHEET'!X2349)</f>
        <v/>
      </c>
      <c s="72" t="str">
        <f>IF('S.D.PASTE SHEET'!Y2349="","",'S.D.PASTE SHEET'!Y2349)</f>
        <v/>
      </c>
      <c s="72" t="str">
        <f>IF('S.D.PASTE SHEET'!Z2349="","",'S.D.PASTE SHEET'!Z2349)</f>
        <v/>
      </c>
      <c s="72" t="str">
        <f>IF('S.D.PASTE SHEET'!AA2349="","",'S.D.PASTE SHEET'!AA2349)</f>
        <v/>
      </c>
      <c s="72" t="str">
        <f>IF('S.D.PASTE SHEET'!AB2349="","",'S.D.PASTE SHEET'!AB2349)</f>
        <v/>
      </c>
      <c s="72" t="str">
        <f>IF('S.D.PASTE SHEET'!AC2349="","",'S.D.PASTE SHEET'!AC2349)</f>
        <v/>
      </c>
      <c s="72" t="str">
        <f>IF('S.D.PASTE SHEET'!AD2349="","",'S.D.PASTE SHEET'!AD2349)</f>
        <v/>
      </c>
      <c s="74"/>
      <c s="70" t="str">
        <f>IF(AK2349="","",IF(AK2349&gt;0,COUNT($AG$2:AG2349),""))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IF(BC2349="","",IF(BC2349&gt;0,COUNT($AY$2:AY2349),""))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0" spans="1:157" ht="15">
      <c r="A2350" s="72" t="str">
        <f>IF('S.D.PASTE SHEET'!A2350="","",'S.D.PASTE SHEET'!A2350)</f>
        <v/>
      </c>
      <c s="72" t="str">
        <f>IF('S.D.PASTE SHEET'!B2350="","",'S.D.PASTE SHEET'!B2350)</f>
        <v/>
      </c>
      <c s="72" t="str">
        <f>IF('S.D.PASTE SHEET'!C2350="","",'S.D.PASTE SHEET'!C2350)</f>
        <v/>
      </c>
      <c s="73" t="str">
        <f>IF('S.D.PASTE SHEET'!D2350="","",'S.D.PASTE SHEET'!D2350)</f>
        <v/>
      </c>
      <c s="72" t="str">
        <f>IF('S.D.PASTE SHEET'!E2350="","",UPPER('S.D.PASTE SHEET'!E2350))</f>
        <v/>
      </c>
      <c s="72" t="str">
        <f>IF('S.D.PASTE SHEET'!F2350="","",'S.D.PASTE SHEET'!F2350)</f>
        <v/>
      </c>
      <c s="72" t="str">
        <f>IF('S.D.PASTE SHEET'!G2350="","",UPPER('S.D.PASTE SHEET'!G2350))</f>
        <v/>
      </c>
      <c s="72" t="str">
        <f>IF('S.D.PASTE SHEET'!H2350="","",UPPER('S.D.PASTE SHEET'!H2350))</f>
        <v/>
      </c>
      <c s="72" t="str">
        <f>IF('S.D.PASTE SHEET'!I2350="","",'S.D.PASTE SHEET'!I2350)</f>
        <v/>
      </c>
      <c s="73" t="str">
        <f>IF('S.D.PASTE SHEET'!J2350="","",'S.D.PASTE SHEET'!J2350)</f>
        <v/>
      </c>
      <c s="72" t="str">
        <f>IF('S.D.PASTE SHEET'!K2350="","",'S.D.PASTE SHEET'!K2350)</f>
        <v/>
      </c>
      <c s="72" t="str">
        <f>IF('S.D.PASTE SHEET'!L2350="","",'S.D.PASTE SHEET'!L2350)</f>
        <v/>
      </c>
      <c s="72" t="str">
        <f>IF('S.D.PASTE SHEET'!M2350="","",'S.D.PASTE SHEET'!M2350)</f>
        <v/>
      </c>
      <c s="72" t="str">
        <f>IF('S.D.PASTE SHEET'!N2350="","",'S.D.PASTE SHEET'!N2350)</f>
        <v/>
      </c>
      <c s="72" t="str">
        <f>IF('S.D.PASTE SHEET'!O2350="","",'S.D.PASTE SHEET'!O2350)</f>
        <v/>
      </c>
      <c s="72" t="str">
        <f>IF('S.D.PASTE SHEET'!P2350="","",'S.D.PASTE SHEET'!P2350)</f>
        <v/>
      </c>
      <c s="72" t="str">
        <f>IF('S.D.PASTE SHEET'!Q2350="","",'S.D.PASTE SHEET'!Q2350)</f>
        <v/>
      </c>
      <c s="72" t="str">
        <f>IF('S.D.PASTE SHEET'!R2350="","",'S.D.PASTE SHEET'!R2350)</f>
        <v/>
      </c>
      <c s="72" t="str">
        <f>IF('S.D.PASTE SHEET'!S2350="","",'S.D.PASTE SHEET'!S2350)</f>
        <v/>
      </c>
      <c s="72" t="str">
        <f>IF('S.D.PASTE SHEET'!T2350="","",'S.D.PASTE SHEET'!T2350)</f>
        <v/>
      </c>
      <c s="72" t="str">
        <f>IF('S.D.PASTE SHEET'!U2350="","",'S.D.PASTE SHEET'!U2350)</f>
        <v/>
      </c>
      <c s="72" t="str">
        <f>IF('S.D.PASTE SHEET'!V2350="","",'S.D.PASTE SHEET'!V2350)</f>
        <v/>
      </c>
      <c s="72" t="str">
        <f>IF('S.D.PASTE SHEET'!W2350="","",'S.D.PASTE SHEET'!W2350)</f>
        <v/>
      </c>
      <c s="72" t="str">
        <f>IF('S.D.PASTE SHEET'!X2350="","",'S.D.PASTE SHEET'!X2350)</f>
        <v/>
      </c>
      <c s="72" t="str">
        <f>IF('S.D.PASTE SHEET'!Y2350="","",'S.D.PASTE SHEET'!Y2350)</f>
        <v/>
      </c>
      <c s="72" t="str">
        <f>IF('S.D.PASTE SHEET'!Z2350="","",'S.D.PASTE SHEET'!Z2350)</f>
        <v/>
      </c>
      <c s="72" t="str">
        <f>IF('S.D.PASTE SHEET'!AA2350="","",'S.D.PASTE SHEET'!AA2350)</f>
        <v/>
      </c>
      <c s="72" t="str">
        <f>IF('S.D.PASTE SHEET'!AB2350="","",'S.D.PASTE SHEET'!AB2350)</f>
        <v/>
      </c>
      <c s="72" t="str">
        <f>IF('S.D.PASTE SHEET'!AC2350="","",'S.D.PASTE SHEET'!AC2350)</f>
        <v/>
      </c>
      <c s="72" t="str">
        <f>IF('S.D.PASTE SHEET'!AD2350="","",'S.D.PASTE SHEET'!AD2350)</f>
        <v/>
      </c>
      <c s="74"/>
      <c s="70" t="str">
        <f>IF(AK2350="","",IF(AK2350&gt;0,COUNT($AG$2:AG2350),""))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IF(BC2350="","",IF(BC2350&gt;0,COUNT($AY$2:AY2350),""))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1" spans="1:157" ht="15">
      <c r="A2351" s="72" t="str">
        <f>IF('S.D.PASTE SHEET'!A2351="","",'S.D.PASTE SHEET'!A2351)</f>
        <v/>
      </c>
      <c s="72" t="str">
        <f>IF('S.D.PASTE SHEET'!B2351="","",'S.D.PASTE SHEET'!B2351)</f>
        <v/>
      </c>
      <c s="72" t="str">
        <f>IF('S.D.PASTE SHEET'!C2351="","",'S.D.PASTE SHEET'!C2351)</f>
        <v/>
      </c>
      <c s="73" t="str">
        <f>IF('S.D.PASTE SHEET'!D2351="","",'S.D.PASTE SHEET'!D2351)</f>
        <v/>
      </c>
      <c s="72" t="str">
        <f>IF('S.D.PASTE SHEET'!E2351="","",UPPER('S.D.PASTE SHEET'!E2351))</f>
        <v/>
      </c>
      <c s="72" t="str">
        <f>IF('S.D.PASTE SHEET'!F2351="","",'S.D.PASTE SHEET'!F2351)</f>
        <v/>
      </c>
      <c s="72" t="str">
        <f>IF('S.D.PASTE SHEET'!G2351="","",UPPER('S.D.PASTE SHEET'!G2351))</f>
        <v/>
      </c>
      <c s="72" t="str">
        <f>IF('S.D.PASTE SHEET'!H2351="","",UPPER('S.D.PASTE SHEET'!H2351))</f>
        <v/>
      </c>
      <c s="72" t="str">
        <f>IF('S.D.PASTE SHEET'!I2351="","",'S.D.PASTE SHEET'!I2351)</f>
        <v/>
      </c>
      <c s="73" t="str">
        <f>IF('S.D.PASTE SHEET'!J2351="","",'S.D.PASTE SHEET'!J2351)</f>
        <v/>
      </c>
      <c s="72" t="str">
        <f>IF('S.D.PASTE SHEET'!K2351="","",'S.D.PASTE SHEET'!K2351)</f>
        <v/>
      </c>
      <c s="72" t="str">
        <f>IF('S.D.PASTE SHEET'!L2351="","",'S.D.PASTE SHEET'!L2351)</f>
        <v/>
      </c>
      <c s="72" t="str">
        <f>IF('S.D.PASTE SHEET'!M2351="","",'S.D.PASTE SHEET'!M2351)</f>
        <v/>
      </c>
      <c s="72" t="str">
        <f>IF('S.D.PASTE SHEET'!N2351="","",'S.D.PASTE SHEET'!N2351)</f>
        <v/>
      </c>
      <c s="72" t="str">
        <f>IF('S.D.PASTE SHEET'!O2351="","",'S.D.PASTE SHEET'!O2351)</f>
        <v/>
      </c>
      <c s="72" t="str">
        <f>IF('S.D.PASTE SHEET'!P2351="","",'S.D.PASTE SHEET'!P2351)</f>
        <v/>
      </c>
      <c s="72" t="str">
        <f>IF('S.D.PASTE SHEET'!Q2351="","",'S.D.PASTE SHEET'!Q2351)</f>
        <v/>
      </c>
      <c s="72" t="str">
        <f>IF('S.D.PASTE SHEET'!R2351="","",'S.D.PASTE SHEET'!R2351)</f>
        <v/>
      </c>
      <c s="72" t="str">
        <f>IF('S.D.PASTE SHEET'!S2351="","",'S.D.PASTE SHEET'!S2351)</f>
        <v/>
      </c>
      <c s="72" t="str">
        <f>IF('S.D.PASTE SHEET'!T2351="","",'S.D.PASTE SHEET'!T2351)</f>
        <v/>
      </c>
      <c s="72" t="str">
        <f>IF('S.D.PASTE SHEET'!U2351="","",'S.D.PASTE SHEET'!U2351)</f>
        <v/>
      </c>
      <c s="72" t="str">
        <f>IF('S.D.PASTE SHEET'!V2351="","",'S.D.PASTE SHEET'!V2351)</f>
        <v/>
      </c>
      <c s="72" t="str">
        <f>IF('S.D.PASTE SHEET'!W2351="","",'S.D.PASTE SHEET'!W2351)</f>
        <v/>
      </c>
      <c s="72" t="str">
        <f>IF('S.D.PASTE SHEET'!X2351="","",'S.D.PASTE SHEET'!X2351)</f>
        <v/>
      </c>
      <c s="72" t="str">
        <f>IF('S.D.PASTE SHEET'!Y2351="","",'S.D.PASTE SHEET'!Y2351)</f>
        <v/>
      </c>
      <c s="72" t="str">
        <f>IF('S.D.PASTE SHEET'!Z2351="","",'S.D.PASTE SHEET'!Z2351)</f>
        <v/>
      </c>
      <c s="72" t="str">
        <f>IF('S.D.PASTE SHEET'!AA2351="","",'S.D.PASTE SHEET'!AA2351)</f>
        <v/>
      </c>
      <c s="72" t="str">
        <f>IF('S.D.PASTE SHEET'!AB2351="","",'S.D.PASTE SHEET'!AB2351)</f>
        <v/>
      </c>
      <c s="72" t="str">
        <f>IF('S.D.PASTE SHEET'!AC2351="","",'S.D.PASTE SHEET'!AC2351)</f>
        <v/>
      </c>
      <c s="72" t="str">
        <f>IF('S.D.PASTE SHEET'!AD2351="","",'S.D.PASTE SHEET'!AD2351)</f>
        <v/>
      </c>
      <c s="74"/>
      <c s="70" t="str">
        <f>IF(AK2351="","",IF(AK2351&gt;0,COUNT($AG$2:AG2351),""))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IF(BC2351="","",IF(BC2351&gt;0,COUNT($AY$2:AY2351),""))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2" spans="1:157" ht="15">
      <c r="A2352" s="72" t="str">
        <f>IF('S.D.PASTE SHEET'!A2352="","",'S.D.PASTE SHEET'!A2352)</f>
        <v/>
      </c>
      <c s="72" t="str">
        <f>IF('S.D.PASTE SHEET'!B2352="","",'S.D.PASTE SHEET'!B2352)</f>
        <v/>
      </c>
      <c s="72" t="str">
        <f>IF('S.D.PASTE SHEET'!C2352="","",'S.D.PASTE SHEET'!C2352)</f>
        <v/>
      </c>
      <c s="73" t="str">
        <f>IF('S.D.PASTE SHEET'!D2352="","",'S.D.PASTE SHEET'!D2352)</f>
        <v/>
      </c>
      <c s="72" t="str">
        <f>IF('S.D.PASTE SHEET'!E2352="","",UPPER('S.D.PASTE SHEET'!E2352))</f>
        <v/>
      </c>
      <c s="72" t="str">
        <f>IF('S.D.PASTE SHEET'!F2352="","",'S.D.PASTE SHEET'!F2352)</f>
        <v/>
      </c>
      <c s="72" t="str">
        <f>IF('S.D.PASTE SHEET'!G2352="","",UPPER('S.D.PASTE SHEET'!G2352))</f>
        <v/>
      </c>
      <c s="72" t="str">
        <f>IF('S.D.PASTE SHEET'!H2352="","",UPPER('S.D.PASTE SHEET'!H2352))</f>
        <v/>
      </c>
      <c s="72" t="str">
        <f>IF('S.D.PASTE SHEET'!I2352="","",'S.D.PASTE SHEET'!I2352)</f>
        <v/>
      </c>
      <c s="73" t="str">
        <f>IF('S.D.PASTE SHEET'!J2352="","",'S.D.PASTE SHEET'!J2352)</f>
        <v/>
      </c>
      <c s="72" t="str">
        <f>IF('S.D.PASTE SHEET'!K2352="","",'S.D.PASTE SHEET'!K2352)</f>
        <v/>
      </c>
      <c s="72" t="str">
        <f>IF('S.D.PASTE SHEET'!L2352="","",'S.D.PASTE SHEET'!L2352)</f>
        <v/>
      </c>
      <c s="72" t="str">
        <f>IF('S.D.PASTE SHEET'!M2352="","",'S.D.PASTE SHEET'!M2352)</f>
        <v/>
      </c>
      <c s="72" t="str">
        <f>IF('S.D.PASTE SHEET'!N2352="","",'S.D.PASTE SHEET'!N2352)</f>
        <v/>
      </c>
      <c s="72" t="str">
        <f>IF('S.D.PASTE SHEET'!O2352="","",'S.D.PASTE SHEET'!O2352)</f>
        <v/>
      </c>
      <c s="72" t="str">
        <f>IF('S.D.PASTE SHEET'!P2352="","",'S.D.PASTE SHEET'!P2352)</f>
        <v/>
      </c>
      <c s="72" t="str">
        <f>IF('S.D.PASTE SHEET'!Q2352="","",'S.D.PASTE SHEET'!Q2352)</f>
        <v/>
      </c>
      <c s="72" t="str">
        <f>IF('S.D.PASTE SHEET'!R2352="","",'S.D.PASTE SHEET'!R2352)</f>
        <v/>
      </c>
      <c s="72" t="str">
        <f>IF('S.D.PASTE SHEET'!S2352="","",'S.D.PASTE SHEET'!S2352)</f>
        <v/>
      </c>
      <c s="72" t="str">
        <f>IF('S.D.PASTE SHEET'!T2352="","",'S.D.PASTE SHEET'!T2352)</f>
        <v/>
      </c>
      <c s="72" t="str">
        <f>IF('S.D.PASTE SHEET'!U2352="","",'S.D.PASTE SHEET'!U2352)</f>
        <v/>
      </c>
      <c s="72" t="str">
        <f>IF('S.D.PASTE SHEET'!V2352="","",'S.D.PASTE SHEET'!V2352)</f>
        <v/>
      </c>
      <c s="72" t="str">
        <f>IF('S.D.PASTE SHEET'!W2352="","",'S.D.PASTE SHEET'!W2352)</f>
        <v/>
      </c>
      <c s="72" t="str">
        <f>IF('S.D.PASTE SHEET'!X2352="","",'S.D.PASTE SHEET'!X2352)</f>
        <v/>
      </c>
      <c s="72" t="str">
        <f>IF('S.D.PASTE SHEET'!Y2352="","",'S.D.PASTE SHEET'!Y2352)</f>
        <v/>
      </c>
      <c s="72" t="str">
        <f>IF('S.D.PASTE SHEET'!Z2352="","",'S.D.PASTE SHEET'!Z2352)</f>
        <v/>
      </c>
      <c s="72" t="str">
        <f>IF('S.D.PASTE SHEET'!AA2352="","",'S.D.PASTE SHEET'!AA2352)</f>
        <v/>
      </c>
      <c s="72" t="str">
        <f>IF('S.D.PASTE SHEET'!AB2352="","",'S.D.PASTE SHEET'!AB2352)</f>
        <v/>
      </c>
      <c s="72" t="str">
        <f>IF('S.D.PASTE SHEET'!AC2352="","",'S.D.PASTE SHEET'!AC2352)</f>
        <v/>
      </c>
      <c s="72" t="str">
        <f>IF('S.D.PASTE SHEET'!AD2352="","",'S.D.PASTE SHEET'!AD2352)</f>
        <v/>
      </c>
      <c s="74"/>
      <c s="70" t="str">
        <f>IF(AK2352="","",IF(AK2352&gt;0,COUNT($AG$2:AG2352),""))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IF(BC2352="","",IF(BC2352&gt;0,COUNT($AY$2:AY2352),""))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3" spans="1:157" ht="15">
      <c r="A2353" s="72" t="str">
        <f>IF('S.D.PASTE SHEET'!A2353="","",'S.D.PASTE SHEET'!A2353)</f>
        <v/>
      </c>
      <c s="72" t="str">
        <f>IF('S.D.PASTE SHEET'!B2353="","",'S.D.PASTE SHEET'!B2353)</f>
        <v/>
      </c>
      <c s="72" t="str">
        <f>IF('S.D.PASTE SHEET'!C2353="","",'S.D.PASTE SHEET'!C2353)</f>
        <v/>
      </c>
      <c s="73" t="str">
        <f>IF('S.D.PASTE SHEET'!D2353="","",'S.D.PASTE SHEET'!D2353)</f>
        <v/>
      </c>
      <c s="72" t="str">
        <f>IF('S.D.PASTE SHEET'!E2353="","",UPPER('S.D.PASTE SHEET'!E2353))</f>
        <v/>
      </c>
      <c s="72" t="str">
        <f>IF('S.D.PASTE SHEET'!F2353="","",'S.D.PASTE SHEET'!F2353)</f>
        <v/>
      </c>
      <c s="72" t="str">
        <f>IF('S.D.PASTE SHEET'!G2353="","",UPPER('S.D.PASTE SHEET'!G2353))</f>
        <v/>
      </c>
      <c s="72" t="str">
        <f>IF('S.D.PASTE SHEET'!H2353="","",UPPER('S.D.PASTE SHEET'!H2353))</f>
        <v/>
      </c>
      <c s="72" t="str">
        <f>IF('S.D.PASTE SHEET'!I2353="","",'S.D.PASTE SHEET'!I2353)</f>
        <v/>
      </c>
      <c s="73" t="str">
        <f>IF('S.D.PASTE SHEET'!J2353="","",'S.D.PASTE SHEET'!J2353)</f>
        <v/>
      </c>
      <c s="72" t="str">
        <f>IF('S.D.PASTE SHEET'!K2353="","",'S.D.PASTE SHEET'!K2353)</f>
        <v/>
      </c>
      <c s="72" t="str">
        <f>IF('S.D.PASTE SHEET'!L2353="","",'S.D.PASTE SHEET'!L2353)</f>
        <v/>
      </c>
      <c s="72" t="str">
        <f>IF('S.D.PASTE SHEET'!M2353="","",'S.D.PASTE SHEET'!M2353)</f>
        <v/>
      </c>
      <c s="72" t="str">
        <f>IF('S.D.PASTE SHEET'!N2353="","",'S.D.PASTE SHEET'!N2353)</f>
        <v/>
      </c>
      <c s="72" t="str">
        <f>IF('S.D.PASTE SHEET'!O2353="","",'S.D.PASTE SHEET'!O2353)</f>
        <v/>
      </c>
      <c s="72" t="str">
        <f>IF('S.D.PASTE SHEET'!P2353="","",'S.D.PASTE SHEET'!P2353)</f>
        <v/>
      </c>
      <c s="72" t="str">
        <f>IF('S.D.PASTE SHEET'!Q2353="","",'S.D.PASTE SHEET'!Q2353)</f>
        <v/>
      </c>
      <c s="72" t="str">
        <f>IF('S.D.PASTE SHEET'!R2353="","",'S.D.PASTE SHEET'!R2353)</f>
        <v/>
      </c>
      <c s="72" t="str">
        <f>IF('S.D.PASTE SHEET'!S2353="","",'S.D.PASTE SHEET'!S2353)</f>
        <v/>
      </c>
      <c s="72" t="str">
        <f>IF('S.D.PASTE SHEET'!T2353="","",'S.D.PASTE SHEET'!T2353)</f>
        <v/>
      </c>
      <c s="72" t="str">
        <f>IF('S.D.PASTE SHEET'!U2353="","",'S.D.PASTE SHEET'!U2353)</f>
        <v/>
      </c>
      <c s="72" t="str">
        <f>IF('S.D.PASTE SHEET'!V2353="","",'S.D.PASTE SHEET'!V2353)</f>
        <v/>
      </c>
      <c s="72" t="str">
        <f>IF('S.D.PASTE SHEET'!W2353="","",'S.D.PASTE SHEET'!W2353)</f>
        <v/>
      </c>
      <c s="72" t="str">
        <f>IF('S.D.PASTE SHEET'!X2353="","",'S.D.PASTE SHEET'!X2353)</f>
        <v/>
      </c>
      <c s="72" t="str">
        <f>IF('S.D.PASTE SHEET'!Y2353="","",'S.D.PASTE SHEET'!Y2353)</f>
        <v/>
      </c>
      <c s="72" t="str">
        <f>IF('S.D.PASTE SHEET'!Z2353="","",'S.D.PASTE SHEET'!Z2353)</f>
        <v/>
      </c>
      <c s="72" t="str">
        <f>IF('S.D.PASTE SHEET'!AA2353="","",'S.D.PASTE SHEET'!AA2353)</f>
        <v/>
      </c>
      <c s="72" t="str">
        <f>IF('S.D.PASTE SHEET'!AB2353="","",'S.D.PASTE SHEET'!AB2353)</f>
        <v/>
      </c>
      <c s="72" t="str">
        <f>IF('S.D.PASTE SHEET'!AC2353="","",'S.D.PASTE SHEET'!AC2353)</f>
        <v/>
      </c>
      <c s="72" t="str">
        <f>IF('S.D.PASTE SHEET'!AD2353="","",'S.D.PASTE SHEET'!AD2353)</f>
        <v/>
      </c>
      <c s="74"/>
      <c s="70" t="str">
        <f>IF(AK2353="","",IF(AK2353&gt;0,COUNT($AG$2:AG2353),""))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IF(BC2353="","",IF(BC2353&gt;0,COUNT($AY$2:AY2353),""))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4" spans="1:157" ht="15">
      <c r="A2354" s="72" t="str">
        <f>IF('S.D.PASTE SHEET'!A2354="","",'S.D.PASTE SHEET'!A2354)</f>
        <v/>
      </c>
      <c s="72" t="str">
        <f>IF('S.D.PASTE SHEET'!B2354="","",'S.D.PASTE SHEET'!B2354)</f>
        <v/>
      </c>
      <c s="72" t="str">
        <f>IF('S.D.PASTE SHEET'!C2354="","",'S.D.PASTE SHEET'!C2354)</f>
        <v/>
      </c>
      <c s="73" t="str">
        <f>IF('S.D.PASTE SHEET'!D2354="","",'S.D.PASTE SHEET'!D2354)</f>
        <v/>
      </c>
      <c s="72" t="str">
        <f>IF('S.D.PASTE SHEET'!E2354="","",UPPER('S.D.PASTE SHEET'!E2354))</f>
        <v/>
      </c>
      <c s="72" t="str">
        <f>IF('S.D.PASTE SHEET'!F2354="","",'S.D.PASTE SHEET'!F2354)</f>
        <v/>
      </c>
      <c s="72" t="str">
        <f>IF('S.D.PASTE SHEET'!G2354="","",UPPER('S.D.PASTE SHEET'!G2354))</f>
        <v/>
      </c>
      <c s="72" t="str">
        <f>IF('S.D.PASTE SHEET'!H2354="","",UPPER('S.D.PASTE SHEET'!H2354))</f>
        <v/>
      </c>
      <c s="72" t="str">
        <f>IF('S.D.PASTE SHEET'!I2354="","",'S.D.PASTE SHEET'!I2354)</f>
        <v/>
      </c>
      <c s="73" t="str">
        <f>IF('S.D.PASTE SHEET'!J2354="","",'S.D.PASTE SHEET'!J2354)</f>
        <v/>
      </c>
      <c s="72" t="str">
        <f>IF('S.D.PASTE SHEET'!K2354="","",'S.D.PASTE SHEET'!K2354)</f>
        <v/>
      </c>
      <c s="72" t="str">
        <f>IF('S.D.PASTE SHEET'!L2354="","",'S.D.PASTE SHEET'!L2354)</f>
        <v/>
      </c>
      <c s="72" t="str">
        <f>IF('S.D.PASTE SHEET'!M2354="","",'S.D.PASTE SHEET'!M2354)</f>
        <v/>
      </c>
      <c s="72" t="str">
        <f>IF('S.D.PASTE SHEET'!N2354="","",'S.D.PASTE SHEET'!N2354)</f>
        <v/>
      </c>
      <c s="72" t="str">
        <f>IF('S.D.PASTE SHEET'!O2354="","",'S.D.PASTE SHEET'!O2354)</f>
        <v/>
      </c>
      <c s="72" t="str">
        <f>IF('S.D.PASTE SHEET'!P2354="","",'S.D.PASTE SHEET'!P2354)</f>
        <v/>
      </c>
      <c s="72" t="str">
        <f>IF('S.D.PASTE SHEET'!Q2354="","",'S.D.PASTE SHEET'!Q2354)</f>
        <v/>
      </c>
      <c s="72" t="str">
        <f>IF('S.D.PASTE SHEET'!R2354="","",'S.D.PASTE SHEET'!R2354)</f>
        <v/>
      </c>
      <c s="72" t="str">
        <f>IF('S.D.PASTE SHEET'!S2354="","",'S.D.PASTE SHEET'!S2354)</f>
        <v/>
      </c>
      <c s="72" t="str">
        <f>IF('S.D.PASTE SHEET'!T2354="","",'S.D.PASTE SHEET'!T2354)</f>
        <v/>
      </c>
      <c s="72" t="str">
        <f>IF('S.D.PASTE SHEET'!U2354="","",'S.D.PASTE SHEET'!U2354)</f>
        <v/>
      </c>
      <c s="72" t="str">
        <f>IF('S.D.PASTE SHEET'!V2354="","",'S.D.PASTE SHEET'!V2354)</f>
        <v/>
      </c>
      <c s="72" t="str">
        <f>IF('S.D.PASTE SHEET'!W2354="","",'S.D.PASTE SHEET'!W2354)</f>
        <v/>
      </c>
      <c s="72" t="str">
        <f>IF('S.D.PASTE SHEET'!X2354="","",'S.D.PASTE SHEET'!X2354)</f>
        <v/>
      </c>
      <c s="72" t="str">
        <f>IF('S.D.PASTE SHEET'!Y2354="","",'S.D.PASTE SHEET'!Y2354)</f>
        <v/>
      </c>
      <c s="72" t="str">
        <f>IF('S.D.PASTE SHEET'!Z2354="","",'S.D.PASTE SHEET'!Z2354)</f>
        <v/>
      </c>
      <c s="72" t="str">
        <f>IF('S.D.PASTE SHEET'!AA2354="","",'S.D.PASTE SHEET'!AA2354)</f>
        <v/>
      </c>
      <c s="72" t="str">
        <f>IF('S.D.PASTE SHEET'!AB2354="","",'S.D.PASTE SHEET'!AB2354)</f>
        <v/>
      </c>
      <c s="72" t="str">
        <f>IF('S.D.PASTE SHEET'!AC2354="","",'S.D.PASTE SHEET'!AC2354)</f>
        <v/>
      </c>
      <c s="72" t="str">
        <f>IF('S.D.PASTE SHEET'!AD2354="","",'S.D.PASTE SHEET'!AD2354)</f>
        <v/>
      </c>
      <c s="74"/>
      <c s="70" t="str">
        <f>IF(AK2354="","",IF(AK2354&gt;0,COUNT($AG$2:AG2354),""))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IF(BC2354="","",IF(BC2354&gt;0,COUNT($AY$2:AY2354),""))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5" spans="1:157" ht="15">
      <c r="A2355" s="72" t="str">
        <f>IF('S.D.PASTE SHEET'!A2355="","",'S.D.PASTE SHEET'!A2355)</f>
        <v/>
      </c>
      <c s="72" t="str">
        <f>IF('S.D.PASTE SHEET'!B2355="","",'S.D.PASTE SHEET'!B2355)</f>
        <v/>
      </c>
      <c s="72" t="str">
        <f>IF('S.D.PASTE SHEET'!C2355="","",'S.D.PASTE SHEET'!C2355)</f>
        <v/>
      </c>
      <c s="73" t="str">
        <f>IF('S.D.PASTE SHEET'!D2355="","",'S.D.PASTE SHEET'!D2355)</f>
        <v/>
      </c>
      <c s="72" t="str">
        <f>IF('S.D.PASTE SHEET'!E2355="","",UPPER('S.D.PASTE SHEET'!E2355))</f>
        <v/>
      </c>
      <c s="72" t="str">
        <f>IF('S.D.PASTE SHEET'!F2355="","",'S.D.PASTE SHEET'!F2355)</f>
        <v/>
      </c>
      <c s="72" t="str">
        <f>IF('S.D.PASTE SHEET'!G2355="","",UPPER('S.D.PASTE SHEET'!G2355))</f>
        <v/>
      </c>
      <c s="72" t="str">
        <f>IF('S.D.PASTE SHEET'!H2355="","",UPPER('S.D.PASTE SHEET'!H2355))</f>
        <v/>
      </c>
      <c s="72" t="str">
        <f>IF('S.D.PASTE SHEET'!I2355="","",'S.D.PASTE SHEET'!I2355)</f>
        <v/>
      </c>
      <c s="73" t="str">
        <f>IF('S.D.PASTE SHEET'!J2355="","",'S.D.PASTE SHEET'!J2355)</f>
        <v/>
      </c>
      <c s="72" t="str">
        <f>IF('S.D.PASTE SHEET'!K2355="","",'S.D.PASTE SHEET'!K2355)</f>
        <v/>
      </c>
      <c s="72" t="str">
        <f>IF('S.D.PASTE SHEET'!L2355="","",'S.D.PASTE SHEET'!L2355)</f>
        <v/>
      </c>
      <c s="72" t="str">
        <f>IF('S.D.PASTE SHEET'!M2355="","",'S.D.PASTE SHEET'!M2355)</f>
        <v/>
      </c>
      <c s="72" t="str">
        <f>IF('S.D.PASTE SHEET'!N2355="","",'S.D.PASTE SHEET'!N2355)</f>
        <v/>
      </c>
      <c s="72" t="str">
        <f>IF('S.D.PASTE SHEET'!O2355="","",'S.D.PASTE SHEET'!O2355)</f>
        <v/>
      </c>
      <c s="72" t="str">
        <f>IF('S.D.PASTE SHEET'!P2355="","",'S.D.PASTE SHEET'!P2355)</f>
        <v/>
      </c>
      <c s="72" t="str">
        <f>IF('S.D.PASTE SHEET'!Q2355="","",'S.D.PASTE SHEET'!Q2355)</f>
        <v/>
      </c>
      <c s="72" t="str">
        <f>IF('S.D.PASTE SHEET'!R2355="","",'S.D.PASTE SHEET'!R2355)</f>
        <v/>
      </c>
      <c s="72" t="str">
        <f>IF('S.D.PASTE SHEET'!S2355="","",'S.D.PASTE SHEET'!S2355)</f>
        <v/>
      </c>
      <c s="72" t="str">
        <f>IF('S.D.PASTE SHEET'!T2355="","",'S.D.PASTE SHEET'!T2355)</f>
        <v/>
      </c>
      <c s="72" t="str">
        <f>IF('S.D.PASTE SHEET'!U2355="","",'S.D.PASTE SHEET'!U2355)</f>
        <v/>
      </c>
      <c s="72" t="str">
        <f>IF('S.D.PASTE SHEET'!V2355="","",'S.D.PASTE SHEET'!V2355)</f>
        <v/>
      </c>
      <c s="72" t="str">
        <f>IF('S.D.PASTE SHEET'!W2355="","",'S.D.PASTE SHEET'!W2355)</f>
        <v/>
      </c>
      <c s="72" t="str">
        <f>IF('S.D.PASTE SHEET'!X2355="","",'S.D.PASTE SHEET'!X2355)</f>
        <v/>
      </c>
      <c s="72" t="str">
        <f>IF('S.D.PASTE SHEET'!Y2355="","",'S.D.PASTE SHEET'!Y2355)</f>
        <v/>
      </c>
      <c s="72" t="str">
        <f>IF('S.D.PASTE SHEET'!Z2355="","",'S.D.PASTE SHEET'!Z2355)</f>
        <v/>
      </c>
      <c s="72" t="str">
        <f>IF('S.D.PASTE SHEET'!AA2355="","",'S.D.PASTE SHEET'!AA2355)</f>
        <v/>
      </c>
      <c s="72" t="str">
        <f>IF('S.D.PASTE SHEET'!AB2355="","",'S.D.PASTE SHEET'!AB2355)</f>
        <v/>
      </c>
      <c s="72" t="str">
        <f>IF('S.D.PASTE SHEET'!AC2355="","",'S.D.PASTE SHEET'!AC2355)</f>
        <v/>
      </c>
      <c s="72" t="str">
        <f>IF('S.D.PASTE SHEET'!AD2355="","",'S.D.PASTE SHEET'!AD2355)</f>
        <v/>
      </c>
      <c s="74"/>
      <c s="70" t="str">
        <f>IF(AK2355="","",IF(AK2355&gt;0,COUNT($AG$2:AG2355),""))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IF(BC2355="","",IF(BC2355&gt;0,COUNT($AY$2:AY2355),""))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6" spans="1:157" ht="15">
      <c r="A2356" s="72" t="str">
        <f>IF('S.D.PASTE SHEET'!A2356="","",'S.D.PASTE SHEET'!A2356)</f>
        <v/>
      </c>
      <c s="72" t="str">
        <f>IF('S.D.PASTE SHEET'!B2356="","",'S.D.PASTE SHEET'!B2356)</f>
        <v/>
      </c>
      <c s="72" t="str">
        <f>IF('S.D.PASTE SHEET'!C2356="","",'S.D.PASTE SHEET'!C2356)</f>
        <v/>
      </c>
      <c s="73" t="str">
        <f>IF('S.D.PASTE SHEET'!D2356="","",'S.D.PASTE SHEET'!D2356)</f>
        <v/>
      </c>
      <c s="72" t="str">
        <f>IF('S.D.PASTE SHEET'!E2356="","",UPPER('S.D.PASTE SHEET'!E2356))</f>
        <v/>
      </c>
      <c s="72" t="str">
        <f>IF('S.D.PASTE SHEET'!F2356="","",'S.D.PASTE SHEET'!F2356)</f>
        <v/>
      </c>
      <c s="72" t="str">
        <f>IF('S.D.PASTE SHEET'!G2356="","",UPPER('S.D.PASTE SHEET'!G2356))</f>
        <v/>
      </c>
      <c s="72" t="str">
        <f>IF('S.D.PASTE SHEET'!H2356="","",UPPER('S.D.PASTE SHEET'!H2356))</f>
        <v/>
      </c>
      <c s="72" t="str">
        <f>IF('S.D.PASTE SHEET'!I2356="","",'S.D.PASTE SHEET'!I2356)</f>
        <v/>
      </c>
      <c s="73" t="str">
        <f>IF('S.D.PASTE SHEET'!J2356="","",'S.D.PASTE SHEET'!J2356)</f>
        <v/>
      </c>
      <c s="72" t="str">
        <f>IF('S.D.PASTE SHEET'!K2356="","",'S.D.PASTE SHEET'!K2356)</f>
        <v/>
      </c>
      <c s="72" t="str">
        <f>IF('S.D.PASTE SHEET'!L2356="","",'S.D.PASTE SHEET'!L2356)</f>
        <v/>
      </c>
      <c s="72" t="str">
        <f>IF('S.D.PASTE SHEET'!M2356="","",'S.D.PASTE SHEET'!M2356)</f>
        <v/>
      </c>
      <c s="72" t="str">
        <f>IF('S.D.PASTE SHEET'!N2356="","",'S.D.PASTE SHEET'!N2356)</f>
        <v/>
      </c>
      <c s="72" t="str">
        <f>IF('S.D.PASTE SHEET'!O2356="","",'S.D.PASTE SHEET'!O2356)</f>
        <v/>
      </c>
      <c s="72" t="str">
        <f>IF('S.D.PASTE SHEET'!P2356="","",'S.D.PASTE SHEET'!P2356)</f>
        <v/>
      </c>
      <c s="72" t="str">
        <f>IF('S.D.PASTE SHEET'!Q2356="","",'S.D.PASTE SHEET'!Q2356)</f>
        <v/>
      </c>
      <c s="72" t="str">
        <f>IF('S.D.PASTE SHEET'!R2356="","",'S.D.PASTE SHEET'!R2356)</f>
        <v/>
      </c>
      <c s="72" t="str">
        <f>IF('S.D.PASTE SHEET'!S2356="","",'S.D.PASTE SHEET'!S2356)</f>
        <v/>
      </c>
      <c s="72" t="str">
        <f>IF('S.D.PASTE SHEET'!T2356="","",'S.D.PASTE SHEET'!T2356)</f>
        <v/>
      </c>
      <c s="72" t="str">
        <f>IF('S.D.PASTE SHEET'!U2356="","",'S.D.PASTE SHEET'!U2356)</f>
        <v/>
      </c>
      <c s="72" t="str">
        <f>IF('S.D.PASTE SHEET'!V2356="","",'S.D.PASTE SHEET'!V2356)</f>
        <v/>
      </c>
      <c s="72" t="str">
        <f>IF('S.D.PASTE SHEET'!W2356="","",'S.D.PASTE SHEET'!W2356)</f>
        <v/>
      </c>
      <c s="72" t="str">
        <f>IF('S.D.PASTE SHEET'!X2356="","",'S.D.PASTE SHEET'!X2356)</f>
        <v/>
      </c>
      <c s="72" t="str">
        <f>IF('S.D.PASTE SHEET'!Y2356="","",'S.D.PASTE SHEET'!Y2356)</f>
        <v/>
      </c>
      <c s="72" t="str">
        <f>IF('S.D.PASTE SHEET'!Z2356="","",'S.D.PASTE SHEET'!Z2356)</f>
        <v/>
      </c>
      <c s="72" t="str">
        <f>IF('S.D.PASTE SHEET'!AA2356="","",'S.D.PASTE SHEET'!AA2356)</f>
        <v/>
      </c>
      <c s="72" t="str">
        <f>IF('S.D.PASTE SHEET'!AB2356="","",'S.D.PASTE SHEET'!AB2356)</f>
        <v/>
      </c>
      <c s="72" t="str">
        <f>IF('S.D.PASTE SHEET'!AC2356="","",'S.D.PASTE SHEET'!AC2356)</f>
        <v/>
      </c>
      <c s="72" t="str">
        <f>IF('S.D.PASTE SHEET'!AD2356="","",'S.D.PASTE SHEET'!AD2356)</f>
        <v/>
      </c>
      <c s="74"/>
      <c s="70" t="str">
        <f>IF(AK2356="","",IF(AK2356&gt;0,COUNT($AG$2:AG2356),""))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IF(BC2356="","",IF(BC2356&gt;0,COUNT($AY$2:AY2356),""))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7" spans="1:157" ht="15">
      <c r="A2357" s="72" t="str">
        <f>IF('S.D.PASTE SHEET'!A2357="","",'S.D.PASTE SHEET'!A2357)</f>
        <v/>
      </c>
      <c s="72" t="str">
        <f>IF('S.D.PASTE SHEET'!B2357="","",'S.D.PASTE SHEET'!B2357)</f>
        <v/>
      </c>
      <c s="72" t="str">
        <f>IF('S.D.PASTE SHEET'!C2357="","",'S.D.PASTE SHEET'!C2357)</f>
        <v/>
      </c>
      <c s="73" t="str">
        <f>IF('S.D.PASTE SHEET'!D2357="","",'S.D.PASTE SHEET'!D2357)</f>
        <v/>
      </c>
      <c s="72" t="str">
        <f>IF('S.D.PASTE SHEET'!E2357="","",UPPER('S.D.PASTE SHEET'!E2357))</f>
        <v/>
      </c>
      <c s="72" t="str">
        <f>IF('S.D.PASTE SHEET'!F2357="","",'S.D.PASTE SHEET'!F2357)</f>
        <v/>
      </c>
      <c s="72" t="str">
        <f>IF('S.D.PASTE SHEET'!G2357="","",UPPER('S.D.PASTE SHEET'!G2357))</f>
        <v/>
      </c>
      <c s="72" t="str">
        <f>IF('S.D.PASTE SHEET'!H2357="","",UPPER('S.D.PASTE SHEET'!H2357))</f>
        <v/>
      </c>
      <c s="72" t="str">
        <f>IF('S.D.PASTE SHEET'!I2357="","",'S.D.PASTE SHEET'!I2357)</f>
        <v/>
      </c>
      <c s="73" t="str">
        <f>IF('S.D.PASTE SHEET'!J2357="","",'S.D.PASTE SHEET'!J2357)</f>
        <v/>
      </c>
      <c s="72" t="str">
        <f>IF('S.D.PASTE SHEET'!K2357="","",'S.D.PASTE SHEET'!K2357)</f>
        <v/>
      </c>
      <c s="72" t="str">
        <f>IF('S.D.PASTE SHEET'!L2357="","",'S.D.PASTE SHEET'!L2357)</f>
        <v/>
      </c>
      <c s="72" t="str">
        <f>IF('S.D.PASTE SHEET'!M2357="","",'S.D.PASTE SHEET'!M2357)</f>
        <v/>
      </c>
      <c s="72" t="str">
        <f>IF('S.D.PASTE SHEET'!N2357="","",'S.D.PASTE SHEET'!N2357)</f>
        <v/>
      </c>
      <c s="72" t="str">
        <f>IF('S.D.PASTE SHEET'!O2357="","",'S.D.PASTE SHEET'!O2357)</f>
        <v/>
      </c>
      <c s="72" t="str">
        <f>IF('S.D.PASTE SHEET'!P2357="","",'S.D.PASTE SHEET'!P2357)</f>
        <v/>
      </c>
      <c s="72" t="str">
        <f>IF('S.D.PASTE SHEET'!Q2357="","",'S.D.PASTE SHEET'!Q2357)</f>
        <v/>
      </c>
      <c s="72" t="str">
        <f>IF('S.D.PASTE SHEET'!R2357="","",'S.D.PASTE SHEET'!R2357)</f>
        <v/>
      </c>
      <c s="72" t="str">
        <f>IF('S.D.PASTE SHEET'!S2357="","",'S.D.PASTE SHEET'!S2357)</f>
        <v/>
      </c>
      <c s="72" t="str">
        <f>IF('S.D.PASTE SHEET'!T2357="","",'S.D.PASTE SHEET'!T2357)</f>
        <v/>
      </c>
      <c s="72" t="str">
        <f>IF('S.D.PASTE SHEET'!U2357="","",'S.D.PASTE SHEET'!U2357)</f>
        <v/>
      </c>
      <c s="72" t="str">
        <f>IF('S.D.PASTE SHEET'!V2357="","",'S.D.PASTE SHEET'!V2357)</f>
        <v/>
      </c>
      <c s="72" t="str">
        <f>IF('S.D.PASTE SHEET'!W2357="","",'S.D.PASTE SHEET'!W2357)</f>
        <v/>
      </c>
      <c s="72" t="str">
        <f>IF('S.D.PASTE SHEET'!X2357="","",'S.D.PASTE SHEET'!X2357)</f>
        <v/>
      </c>
      <c s="72" t="str">
        <f>IF('S.D.PASTE SHEET'!Y2357="","",'S.D.PASTE SHEET'!Y2357)</f>
        <v/>
      </c>
      <c s="72" t="str">
        <f>IF('S.D.PASTE SHEET'!Z2357="","",'S.D.PASTE SHEET'!Z2357)</f>
        <v/>
      </c>
      <c s="72" t="str">
        <f>IF('S.D.PASTE SHEET'!AA2357="","",'S.D.PASTE SHEET'!AA2357)</f>
        <v/>
      </c>
      <c s="72" t="str">
        <f>IF('S.D.PASTE SHEET'!AB2357="","",'S.D.PASTE SHEET'!AB2357)</f>
        <v/>
      </c>
      <c s="72" t="str">
        <f>IF('S.D.PASTE SHEET'!AC2357="","",'S.D.PASTE SHEET'!AC2357)</f>
        <v/>
      </c>
      <c s="72" t="str">
        <f>IF('S.D.PASTE SHEET'!AD2357="","",'S.D.PASTE SHEET'!AD2357)</f>
        <v/>
      </c>
      <c s="74"/>
      <c s="70" t="str">
        <f>IF(AK2357="","",IF(AK2357&gt;0,COUNT($AG$2:AG2357),""))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IF(BC2357="","",IF(BC2357&gt;0,COUNT($AY$2:AY2357),""))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8" spans="1:157" ht="15">
      <c r="A2358" s="72" t="str">
        <f>IF('S.D.PASTE SHEET'!A2358="","",'S.D.PASTE SHEET'!A2358)</f>
        <v/>
      </c>
      <c s="72" t="str">
        <f>IF('S.D.PASTE SHEET'!B2358="","",'S.D.PASTE SHEET'!B2358)</f>
        <v/>
      </c>
      <c s="72" t="str">
        <f>IF('S.D.PASTE SHEET'!C2358="","",'S.D.PASTE SHEET'!C2358)</f>
        <v/>
      </c>
      <c s="73" t="str">
        <f>IF('S.D.PASTE SHEET'!D2358="","",'S.D.PASTE SHEET'!D2358)</f>
        <v/>
      </c>
      <c s="72" t="str">
        <f>IF('S.D.PASTE SHEET'!E2358="","",UPPER('S.D.PASTE SHEET'!E2358))</f>
        <v/>
      </c>
      <c s="72" t="str">
        <f>IF('S.D.PASTE SHEET'!F2358="","",'S.D.PASTE SHEET'!F2358)</f>
        <v/>
      </c>
      <c s="72" t="str">
        <f>IF('S.D.PASTE SHEET'!G2358="","",UPPER('S.D.PASTE SHEET'!G2358))</f>
        <v/>
      </c>
      <c s="72" t="str">
        <f>IF('S.D.PASTE SHEET'!H2358="","",UPPER('S.D.PASTE SHEET'!H2358))</f>
        <v/>
      </c>
      <c s="72" t="str">
        <f>IF('S.D.PASTE SHEET'!I2358="","",'S.D.PASTE SHEET'!I2358)</f>
        <v/>
      </c>
      <c s="73" t="str">
        <f>IF('S.D.PASTE SHEET'!J2358="","",'S.D.PASTE SHEET'!J2358)</f>
        <v/>
      </c>
      <c s="72" t="str">
        <f>IF('S.D.PASTE SHEET'!K2358="","",'S.D.PASTE SHEET'!K2358)</f>
        <v/>
      </c>
      <c s="72" t="str">
        <f>IF('S.D.PASTE SHEET'!L2358="","",'S.D.PASTE SHEET'!L2358)</f>
        <v/>
      </c>
      <c s="72" t="str">
        <f>IF('S.D.PASTE SHEET'!M2358="","",'S.D.PASTE SHEET'!M2358)</f>
        <v/>
      </c>
      <c s="72" t="str">
        <f>IF('S.D.PASTE SHEET'!N2358="","",'S.D.PASTE SHEET'!N2358)</f>
        <v/>
      </c>
      <c s="72" t="str">
        <f>IF('S.D.PASTE SHEET'!O2358="","",'S.D.PASTE SHEET'!O2358)</f>
        <v/>
      </c>
      <c s="72" t="str">
        <f>IF('S.D.PASTE SHEET'!P2358="","",'S.D.PASTE SHEET'!P2358)</f>
        <v/>
      </c>
      <c s="72" t="str">
        <f>IF('S.D.PASTE SHEET'!Q2358="","",'S.D.PASTE SHEET'!Q2358)</f>
        <v/>
      </c>
      <c s="72" t="str">
        <f>IF('S.D.PASTE SHEET'!R2358="","",'S.D.PASTE SHEET'!R2358)</f>
        <v/>
      </c>
      <c s="72" t="str">
        <f>IF('S.D.PASTE SHEET'!S2358="","",'S.D.PASTE SHEET'!S2358)</f>
        <v/>
      </c>
      <c s="72" t="str">
        <f>IF('S.D.PASTE SHEET'!T2358="","",'S.D.PASTE SHEET'!T2358)</f>
        <v/>
      </c>
      <c s="72" t="str">
        <f>IF('S.D.PASTE SHEET'!U2358="","",'S.D.PASTE SHEET'!U2358)</f>
        <v/>
      </c>
      <c s="72" t="str">
        <f>IF('S.D.PASTE SHEET'!V2358="","",'S.D.PASTE SHEET'!V2358)</f>
        <v/>
      </c>
      <c s="72" t="str">
        <f>IF('S.D.PASTE SHEET'!W2358="","",'S.D.PASTE SHEET'!W2358)</f>
        <v/>
      </c>
      <c s="72" t="str">
        <f>IF('S.D.PASTE SHEET'!X2358="","",'S.D.PASTE SHEET'!X2358)</f>
        <v/>
      </c>
      <c s="72" t="str">
        <f>IF('S.D.PASTE SHEET'!Y2358="","",'S.D.PASTE SHEET'!Y2358)</f>
        <v/>
      </c>
      <c s="72" t="str">
        <f>IF('S.D.PASTE SHEET'!Z2358="","",'S.D.PASTE SHEET'!Z2358)</f>
        <v/>
      </c>
      <c s="72" t="str">
        <f>IF('S.D.PASTE SHEET'!AA2358="","",'S.D.PASTE SHEET'!AA2358)</f>
        <v/>
      </c>
      <c s="72" t="str">
        <f>IF('S.D.PASTE SHEET'!AB2358="","",'S.D.PASTE SHEET'!AB2358)</f>
        <v/>
      </c>
      <c s="72" t="str">
        <f>IF('S.D.PASTE SHEET'!AC2358="","",'S.D.PASTE SHEET'!AC2358)</f>
        <v/>
      </c>
      <c s="72" t="str">
        <f>IF('S.D.PASTE SHEET'!AD2358="","",'S.D.PASTE SHEET'!AD2358)</f>
        <v/>
      </c>
      <c s="74"/>
      <c s="70" t="str">
        <f>IF(AK2358="","",IF(AK2358&gt;0,COUNT($AG$2:AG2358),""))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IF(BC2358="","",IF(BC2358&gt;0,COUNT($AY$2:AY2358),""))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59" spans="1:157" ht="15">
      <c r="A2359" s="72" t="str">
        <f>IF('S.D.PASTE SHEET'!A2359="","",'S.D.PASTE SHEET'!A2359)</f>
        <v/>
      </c>
      <c s="72" t="str">
        <f>IF('S.D.PASTE SHEET'!B2359="","",'S.D.PASTE SHEET'!B2359)</f>
        <v/>
      </c>
      <c s="72" t="str">
        <f>IF('S.D.PASTE SHEET'!C2359="","",'S.D.PASTE SHEET'!C2359)</f>
        <v/>
      </c>
      <c s="73" t="str">
        <f>IF('S.D.PASTE SHEET'!D2359="","",'S.D.PASTE SHEET'!D2359)</f>
        <v/>
      </c>
      <c s="72" t="str">
        <f>IF('S.D.PASTE SHEET'!E2359="","",UPPER('S.D.PASTE SHEET'!E2359))</f>
        <v/>
      </c>
      <c s="72" t="str">
        <f>IF('S.D.PASTE SHEET'!F2359="","",'S.D.PASTE SHEET'!F2359)</f>
        <v/>
      </c>
      <c s="72" t="str">
        <f>IF('S.D.PASTE SHEET'!G2359="","",UPPER('S.D.PASTE SHEET'!G2359))</f>
        <v/>
      </c>
      <c s="72" t="str">
        <f>IF('S.D.PASTE SHEET'!H2359="","",UPPER('S.D.PASTE SHEET'!H2359))</f>
        <v/>
      </c>
      <c s="72" t="str">
        <f>IF('S.D.PASTE SHEET'!I2359="","",'S.D.PASTE SHEET'!I2359)</f>
        <v/>
      </c>
      <c s="73" t="str">
        <f>IF('S.D.PASTE SHEET'!J2359="","",'S.D.PASTE SHEET'!J2359)</f>
        <v/>
      </c>
      <c s="72" t="str">
        <f>IF('S.D.PASTE SHEET'!K2359="","",'S.D.PASTE SHEET'!K2359)</f>
        <v/>
      </c>
      <c s="72" t="str">
        <f>IF('S.D.PASTE SHEET'!L2359="","",'S.D.PASTE SHEET'!L2359)</f>
        <v/>
      </c>
      <c s="72" t="str">
        <f>IF('S.D.PASTE SHEET'!M2359="","",'S.D.PASTE SHEET'!M2359)</f>
        <v/>
      </c>
      <c s="72" t="str">
        <f>IF('S.D.PASTE SHEET'!N2359="","",'S.D.PASTE SHEET'!N2359)</f>
        <v/>
      </c>
      <c s="72" t="str">
        <f>IF('S.D.PASTE SHEET'!O2359="","",'S.D.PASTE SHEET'!O2359)</f>
        <v/>
      </c>
      <c s="72" t="str">
        <f>IF('S.D.PASTE SHEET'!P2359="","",'S.D.PASTE SHEET'!P2359)</f>
        <v/>
      </c>
      <c s="72" t="str">
        <f>IF('S.D.PASTE SHEET'!Q2359="","",'S.D.PASTE SHEET'!Q2359)</f>
        <v/>
      </c>
      <c s="72" t="str">
        <f>IF('S.D.PASTE SHEET'!R2359="","",'S.D.PASTE SHEET'!R2359)</f>
        <v/>
      </c>
      <c s="72" t="str">
        <f>IF('S.D.PASTE SHEET'!S2359="","",'S.D.PASTE SHEET'!S2359)</f>
        <v/>
      </c>
      <c s="72" t="str">
        <f>IF('S.D.PASTE SHEET'!T2359="","",'S.D.PASTE SHEET'!T2359)</f>
        <v/>
      </c>
      <c s="72" t="str">
        <f>IF('S.D.PASTE SHEET'!U2359="","",'S.D.PASTE SHEET'!U2359)</f>
        <v/>
      </c>
      <c s="72" t="str">
        <f>IF('S.D.PASTE SHEET'!V2359="","",'S.D.PASTE SHEET'!V2359)</f>
        <v/>
      </c>
      <c s="72" t="str">
        <f>IF('S.D.PASTE SHEET'!W2359="","",'S.D.PASTE SHEET'!W2359)</f>
        <v/>
      </c>
      <c s="72" t="str">
        <f>IF('S.D.PASTE SHEET'!X2359="","",'S.D.PASTE SHEET'!X2359)</f>
        <v/>
      </c>
      <c s="72" t="str">
        <f>IF('S.D.PASTE SHEET'!Y2359="","",'S.D.PASTE SHEET'!Y2359)</f>
        <v/>
      </c>
      <c s="72" t="str">
        <f>IF('S.D.PASTE SHEET'!Z2359="","",'S.D.PASTE SHEET'!Z2359)</f>
        <v/>
      </c>
      <c s="72" t="str">
        <f>IF('S.D.PASTE SHEET'!AA2359="","",'S.D.PASTE SHEET'!AA2359)</f>
        <v/>
      </c>
      <c s="72" t="str">
        <f>IF('S.D.PASTE SHEET'!AB2359="","",'S.D.PASTE SHEET'!AB2359)</f>
        <v/>
      </c>
      <c s="72" t="str">
        <f>IF('S.D.PASTE SHEET'!AC2359="","",'S.D.PASTE SHEET'!AC2359)</f>
        <v/>
      </c>
      <c s="72" t="str">
        <f>IF('S.D.PASTE SHEET'!AD2359="","",'S.D.PASTE SHEET'!AD2359)</f>
        <v/>
      </c>
      <c s="74"/>
      <c s="70" t="str">
        <f>IF(AK2359="","",IF(AK2359&gt;0,COUNT($AG$2:AG2359),""))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IF(BC2359="","",IF(BC2359&gt;0,COUNT($AY$2:AY2359),""))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0" spans="1:157" ht="15">
      <c r="A2360" s="72" t="str">
        <f>IF('S.D.PASTE SHEET'!A2360="","",'S.D.PASTE SHEET'!A2360)</f>
        <v/>
      </c>
      <c s="72" t="str">
        <f>IF('S.D.PASTE SHEET'!B2360="","",'S.D.PASTE SHEET'!B2360)</f>
        <v/>
      </c>
      <c s="72" t="str">
        <f>IF('S.D.PASTE SHEET'!C2360="","",'S.D.PASTE SHEET'!C2360)</f>
        <v/>
      </c>
      <c s="73" t="str">
        <f>IF('S.D.PASTE SHEET'!D2360="","",'S.D.PASTE SHEET'!D2360)</f>
        <v/>
      </c>
      <c s="72" t="str">
        <f>IF('S.D.PASTE SHEET'!E2360="","",UPPER('S.D.PASTE SHEET'!E2360))</f>
        <v/>
      </c>
      <c s="72" t="str">
        <f>IF('S.D.PASTE SHEET'!F2360="","",'S.D.PASTE SHEET'!F2360)</f>
        <v/>
      </c>
      <c s="72" t="str">
        <f>IF('S.D.PASTE SHEET'!G2360="","",UPPER('S.D.PASTE SHEET'!G2360))</f>
        <v/>
      </c>
      <c s="72" t="str">
        <f>IF('S.D.PASTE SHEET'!H2360="","",UPPER('S.D.PASTE SHEET'!H2360))</f>
        <v/>
      </c>
      <c s="72" t="str">
        <f>IF('S.D.PASTE SHEET'!I2360="","",'S.D.PASTE SHEET'!I2360)</f>
        <v/>
      </c>
      <c s="73" t="str">
        <f>IF('S.D.PASTE SHEET'!J2360="","",'S.D.PASTE SHEET'!J2360)</f>
        <v/>
      </c>
      <c s="72" t="str">
        <f>IF('S.D.PASTE SHEET'!K2360="","",'S.D.PASTE SHEET'!K2360)</f>
        <v/>
      </c>
      <c s="72" t="str">
        <f>IF('S.D.PASTE SHEET'!L2360="","",'S.D.PASTE SHEET'!L2360)</f>
        <v/>
      </c>
      <c s="72" t="str">
        <f>IF('S.D.PASTE SHEET'!M2360="","",'S.D.PASTE SHEET'!M2360)</f>
        <v/>
      </c>
      <c s="72" t="str">
        <f>IF('S.D.PASTE SHEET'!N2360="","",'S.D.PASTE SHEET'!N2360)</f>
        <v/>
      </c>
      <c s="72" t="str">
        <f>IF('S.D.PASTE SHEET'!O2360="","",'S.D.PASTE SHEET'!O2360)</f>
        <v/>
      </c>
      <c s="72" t="str">
        <f>IF('S.D.PASTE SHEET'!P2360="","",'S.D.PASTE SHEET'!P2360)</f>
        <v/>
      </c>
      <c s="72" t="str">
        <f>IF('S.D.PASTE SHEET'!Q2360="","",'S.D.PASTE SHEET'!Q2360)</f>
        <v/>
      </c>
      <c s="72" t="str">
        <f>IF('S.D.PASTE SHEET'!R2360="","",'S.D.PASTE SHEET'!R2360)</f>
        <v/>
      </c>
      <c s="72" t="str">
        <f>IF('S.D.PASTE SHEET'!S2360="","",'S.D.PASTE SHEET'!S2360)</f>
        <v/>
      </c>
      <c s="72" t="str">
        <f>IF('S.D.PASTE SHEET'!T2360="","",'S.D.PASTE SHEET'!T2360)</f>
        <v/>
      </c>
      <c s="72" t="str">
        <f>IF('S.D.PASTE SHEET'!U2360="","",'S.D.PASTE SHEET'!U2360)</f>
        <v/>
      </c>
      <c s="72" t="str">
        <f>IF('S.D.PASTE SHEET'!V2360="","",'S.D.PASTE SHEET'!V2360)</f>
        <v/>
      </c>
      <c s="72" t="str">
        <f>IF('S.D.PASTE SHEET'!W2360="","",'S.D.PASTE SHEET'!W2360)</f>
        <v/>
      </c>
      <c s="72" t="str">
        <f>IF('S.D.PASTE SHEET'!X2360="","",'S.D.PASTE SHEET'!X2360)</f>
        <v/>
      </c>
      <c s="72" t="str">
        <f>IF('S.D.PASTE SHEET'!Y2360="","",'S.D.PASTE SHEET'!Y2360)</f>
        <v/>
      </c>
      <c s="72" t="str">
        <f>IF('S.D.PASTE SHEET'!Z2360="","",'S.D.PASTE SHEET'!Z2360)</f>
        <v/>
      </c>
      <c s="72" t="str">
        <f>IF('S.D.PASTE SHEET'!AA2360="","",'S.D.PASTE SHEET'!AA2360)</f>
        <v/>
      </c>
      <c s="72" t="str">
        <f>IF('S.D.PASTE SHEET'!AB2360="","",'S.D.PASTE SHEET'!AB2360)</f>
        <v/>
      </c>
      <c s="72" t="str">
        <f>IF('S.D.PASTE SHEET'!AC2360="","",'S.D.PASTE SHEET'!AC2360)</f>
        <v/>
      </c>
      <c s="72" t="str">
        <f>IF('S.D.PASTE SHEET'!AD2360="","",'S.D.PASTE SHEET'!AD2360)</f>
        <v/>
      </c>
      <c s="74"/>
      <c s="70" t="str">
        <f>IF(AK2360="","",IF(AK2360&gt;0,COUNT($AG$2:AG2360),""))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IF(BC2360="","",IF(BC2360&gt;0,COUNT($AY$2:AY2360),""))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1" spans="1:157" ht="15">
      <c r="A2361" s="72" t="str">
        <f>IF('S.D.PASTE SHEET'!A2361="","",'S.D.PASTE SHEET'!A2361)</f>
        <v/>
      </c>
      <c s="72" t="str">
        <f>IF('S.D.PASTE SHEET'!B2361="","",'S.D.PASTE SHEET'!B2361)</f>
        <v/>
      </c>
      <c s="72" t="str">
        <f>IF('S.D.PASTE SHEET'!C2361="","",'S.D.PASTE SHEET'!C2361)</f>
        <v/>
      </c>
      <c s="73" t="str">
        <f>IF('S.D.PASTE SHEET'!D2361="","",'S.D.PASTE SHEET'!D2361)</f>
        <v/>
      </c>
      <c s="72" t="str">
        <f>IF('S.D.PASTE SHEET'!E2361="","",UPPER('S.D.PASTE SHEET'!E2361))</f>
        <v/>
      </c>
      <c s="72" t="str">
        <f>IF('S.D.PASTE SHEET'!F2361="","",'S.D.PASTE SHEET'!F2361)</f>
        <v/>
      </c>
      <c s="72" t="str">
        <f>IF('S.D.PASTE SHEET'!G2361="","",UPPER('S.D.PASTE SHEET'!G2361))</f>
        <v/>
      </c>
      <c s="72" t="str">
        <f>IF('S.D.PASTE SHEET'!H2361="","",UPPER('S.D.PASTE SHEET'!H2361))</f>
        <v/>
      </c>
      <c s="72" t="str">
        <f>IF('S.D.PASTE SHEET'!I2361="","",'S.D.PASTE SHEET'!I2361)</f>
        <v/>
      </c>
      <c s="73" t="str">
        <f>IF('S.D.PASTE SHEET'!J2361="","",'S.D.PASTE SHEET'!J2361)</f>
        <v/>
      </c>
      <c s="72" t="str">
        <f>IF('S.D.PASTE SHEET'!K2361="","",'S.D.PASTE SHEET'!K2361)</f>
        <v/>
      </c>
      <c s="72" t="str">
        <f>IF('S.D.PASTE SHEET'!L2361="","",'S.D.PASTE SHEET'!L2361)</f>
        <v/>
      </c>
      <c s="72" t="str">
        <f>IF('S.D.PASTE SHEET'!M2361="","",'S.D.PASTE SHEET'!M2361)</f>
        <v/>
      </c>
      <c s="72" t="str">
        <f>IF('S.D.PASTE SHEET'!N2361="","",'S.D.PASTE SHEET'!N2361)</f>
        <v/>
      </c>
      <c s="72" t="str">
        <f>IF('S.D.PASTE SHEET'!O2361="","",'S.D.PASTE SHEET'!O2361)</f>
        <v/>
      </c>
      <c s="72" t="str">
        <f>IF('S.D.PASTE SHEET'!P2361="","",'S.D.PASTE SHEET'!P2361)</f>
        <v/>
      </c>
      <c s="72" t="str">
        <f>IF('S.D.PASTE SHEET'!Q2361="","",'S.D.PASTE SHEET'!Q2361)</f>
        <v/>
      </c>
      <c s="72" t="str">
        <f>IF('S.D.PASTE SHEET'!R2361="","",'S.D.PASTE SHEET'!R2361)</f>
        <v/>
      </c>
      <c s="72" t="str">
        <f>IF('S.D.PASTE SHEET'!S2361="","",'S.D.PASTE SHEET'!S2361)</f>
        <v/>
      </c>
      <c s="72" t="str">
        <f>IF('S.D.PASTE SHEET'!T2361="","",'S.D.PASTE SHEET'!T2361)</f>
        <v/>
      </c>
      <c s="72" t="str">
        <f>IF('S.D.PASTE SHEET'!U2361="","",'S.D.PASTE SHEET'!U2361)</f>
        <v/>
      </c>
      <c s="72" t="str">
        <f>IF('S.D.PASTE SHEET'!V2361="","",'S.D.PASTE SHEET'!V2361)</f>
        <v/>
      </c>
      <c s="72" t="str">
        <f>IF('S.D.PASTE SHEET'!W2361="","",'S.D.PASTE SHEET'!W2361)</f>
        <v/>
      </c>
      <c s="72" t="str">
        <f>IF('S.D.PASTE SHEET'!X2361="","",'S.D.PASTE SHEET'!X2361)</f>
        <v/>
      </c>
      <c s="72" t="str">
        <f>IF('S.D.PASTE SHEET'!Y2361="","",'S.D.PASTE SHEET'!Y2361)</f>
        <v/>
      </c>
      <c s="72" t="str">
        <f>IF('S.D.PASTE SHEET'!Z2361="","",'S.D.PASTE SHEET'!Z2361)</f>
        <v/>
      </c>
      <c s="72" t="str">
        <f>IF('S.D.PASTE SHEET'!AA2361="","",'S.D.PASTE SHEET'!AA2361)</f>
        <v/>
      </c>
      <c s="72" t="str">
        <f>IF('S.D.PASTE SHEET'!AB2361="","",'S.D.PASTE SHEET'!AB2361)</f>
        <v/>
      </c>
      <c s="72" t="str">
        <f>IF('S.D.PASTE SHEET'!AC2361="","",'S.D.PASTE SHEET'!AC2361)</f>
        <v/>
      </c>
      <c s="72" t="str">
        <f>IF('S.D.PASTE SHEET'!AD2361="","",'S.D.PASTE SHEET'!AD2361)</f>
        <v/>
      </c>
      <c s="74"/>
      <c s="70" t="str">
        <f>IF(AK2361="","",IF(AK2361&gt;0,COUNT($AG$2:AG2361),""))</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IF(BC2361="","",IF(BC2361&gt;0,COUNT($AY$2:AY2361),""))</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2" spans="1:157" ht="15">
      <c r="A2362" s="72" t="str">
        <f>IF('S.D.PASTE SHEET'!A2362="","",'S.D.PASTE SHEET'!A2362)</f>
        <v/>
      </c>
      <c s="72" t="str">
        <f>IF('S.D.PASTE SHEET'!B2362="","",'S.D.PASTE SHEET'!B2362)</f>
        <v/>
      </c>
      <c s="72" t="str">
        <f>IF('S.D.PASTE SHEET'!C2362="","",'S.D.PASTE SHEET'!C2362)</f>
        <v/>
      </c>
      <c s="73" t="str">
        <f>IF('S.D.PASTE SHEET'!D2362="","",'S.D.PASTE SHEET'!D2362)</f>
        <v/>
      </c>
      <c s="72" t="str">
        <f>IF('S.D.PASTE SHEET'!E2362="","",UPPER('S.D.PASTE SHEET'!E2362))</f>
        <v/>
      </c>
      <c s="72" t="str">
        <f>IF('S.D.PASTE SHEET'!F2362="","",'S.D.PASTE SHEET'!F2362)</f>
        <v/>
      </c>
      <c s="72" t="str">
        <f>IF('S.D.PASTE SHEET'!G2362="","",UPPER('S.D.PASTE SHEET'!G2362))</f>
        <v/>
      </c>
      <c s="72" t="str">
        <f>IF('S.D.PASTE SHEET'!H2362="","",UPPER('S.D.PASTE SHEET'!H2362))</f>
        <v/>
      </c>
      <c s="72" t="str">
        <f>IF('S.D.PASTE SHEET'!I2362="","",'S.D.PASTE SHEET'!I2362)</f>
        <v/>
      </c>
      <c s="73" t="str">
        <f>IF('S.D.PASTE SHEET'!J2362="","",'S.D.PASTE SHEET'!J2362)</f>
        <v/>
      </c>
      <c s="72" t="str">
        <f>IF('S.D.PASTE SHEET'!K2362="","",'S.D.PASTE SHEET'!K2362)</f>
        <v/>
      </c>
      <c s="72" t="str">
        <f>IF('S.D.PASTE SHEET'!L2362="","",'S.D.PASTE SHEET'!L2362)</f>
        <v/>
      </c>
      <c s="72" t="str">
        <f>IF('S.D.PASTE SHEET'!M2362="","",'S.D.PASTE SHEET'!M2362)</f>
        <v/>
      </c>
      <c s="72" t="str">
        <f>IF('S.D.PASTE SHEET'!N2362="","",'S.D.PASTE SHEET'!N2362)</f>
        <v/>
      </c>
      <c s="72" t="str">
        <f>IF('S.D.PASTE SHEET'!O2362="","",'S.D.PASTE SHEET'!O2362)</f>
        <v/>
      </c>
      <c s="72" t="str">
        <f>IF('S.D.PASTE SHEET'!P2362="","",'S.D.PASTE SHEET'!P2362)</f>
        <v/>
      </c>
      <c s="72" t="str">
        <f>IF('S.D.PASTE SHEET'!Q2362="","",'S.D.PASTE SHEET'!Q2362)</f>
        <v/>
      </c>
      <c s="72" t="str">
        <f>IF('S.D.PASTE SHEET'!R2362="","",'S.D.PASTE SHEET'!R2362)</f>
        <v/>
      </c>
      <c s="72" t="str">
        <f>IF('S.D.PASTE SHEET'!S2362="","",'S.D.PASTE SHEET'!S2362)</f>
        <v/>
      </c>
      <c s="72" t="str">
        <f>IF('S.D.PASTE SHEET'!T2362="","",'S.D.PASTE SHEET'!T2362)</f>
        <v/>
      </c>
      <c s="72" t="str">
        <f>IF('S.D.PASTE SHEET'!U2362="","",'S.D.PASTE SHEET'!U2362)</f>
        <v/>
      </c>
      <c s="72" t="str">
        <f>IF('S.D.PASTE SHEET'!V2362="","",'S.D.PASTE SHEET'!V2362)</f>
        <v/>
      </c>
      <c s="72" t="str">
        <f>IF('S.D.PASTE SHEET'!W2362="","",'S.D.PASTE SHEET'!W2362)</f>
        <v/>
      </c>
      <c s="72" t="str">
        <f>IF('S.D.PASTE SHEET'!X2362="","",'S.D.PASTE SHEET'!X2362)</f>
        <v/>
      </c>
      <c s="72" t="str">
        <f>IF('S.D.PASTE SHEET'!Y2362="","",'S.D.PASTE SHEET'!Y2362)</f>
        <v/>
      </c>
      <c s="72" t="str">
        <f>IF('S.D.PASTE SHEET'!Z2362="","",'S.D.PASTE SHEET'!Z2362)</f>
        <v/>
      </c>
      <c s="72" t="str">
        <f>IF('S.D.PASTE SHEET'!AA2362="","",'S.D.PASTE SHEET'!AA2362)</f>
        <v/>
      </c>
      <c s="72" t="str">
        <f>IF('S.D.PASTE SHEET'!AB2362="","",'S.D.PASTE SHEET'!AB2362)</f>
        <v/>
      </c>
      <c s="72" t="str">
        <f>IF('S.D.PASTE SHEET'!AC2362="","",'S.D.PASTE SHEET'!AC2362)</f>
        <v/>
      </c>
      <c s="72" t="str">
        <f>IF('S.D.PASTE SHEET'!AD2362="","",'S.D.PASTE SHEET'!AD2362)</f>
        <v/>
      </c>
      <c s="74"/>
      <c s="70" t="str">
        <f>IF(AK2362="","",IF(AK2362&gt;0,COUNT($AG$2:AG2362),""))</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IF(BC2362="","",IF(BC2362&gt;0,COUNT($AY$2:AY2362),""))</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3" spans="1:157" ht="15">
      <c r="A2363" s="72" t="str">
        <f>IF('S.D.PASTE SHEET'!A2363="","",'S.D.PASTE SHEET'!A2363)</f>
        <v/>
      </c>
      <c s="72" t="str">
        <f>IF('S.D.PASTE SHEET'!B2363="","",'S.D.PASTE SHEET'!B2363)</f>
        <v/>
      </c>
      <c s="72" t="str">
        <f>IF('S.D.PASTE SHEET'!C2363="","",'S.D.PASTE SHEET'!C2363)</f>
        <v/>
      </c>
      <c s="73" t="str">
        <f>IF('S.D.PASTE SHEET'!D2363="","",'S.D.PASTE SHEET'!D2363)</f>
        <v/>
      </c>
      <c s="72" t="str">
        <f>IF('S.D.PASTE SHEET'!E2363="","",UPPER('S.D.PASTE SHEET'!E2363))</f>
        <v/>
      </c>
      <c s="72" t="str">
        <f>IF('S.D.PASTE SHEET'!F2363="","",'S.D.PASTE SHEET'!F2363)</f>
        <v/>
      </c>
      <c s="72" t="str">
        <f>IF('S.D.PASTE SHEET'!G2363="","",UPPER('S.D.PASTE SHEET'!G2363))</f>
        <v/>
      </c>
      <c s="72" t="str">
        <f>IF('S.D.PASTE SHEET'!H2363="","",UPPER('S.D.PASTE SHEET'!H2363))</f>
        <v/>
      </c>
      <c s="72" t="str">
        <f>IF('S.D.PASTE SHEET'!I2363="","",'S.D.PASTE SHEET'!I2363)</f>
        <v/>
      </c>
      <c s="73" t="str">
        <f>IF('S.D.PASTE SHEET'!J2363="","",'S.D.PASTE SHEET'!J2363)</f>
        <v/>
      </c>
      <c s="72" t="str">
        <f>IF('S.D.PASTE SHEET'!K2363="","",'S.D.PASTE SHEET'!K2363)</f>
        <v/>
      </c>
      <c s="72" t="str">
        <f>IF('S.D.PASTE SHEET'!L2363="","",'S.D.PASTE SHEET'!L2363)</f>
        <v/>
      </c>
      <c s="72" t="str">
        <f>IF('S.D.PASTE SHEET'!M2363="","",'S.D.PASTE SHEET'!M2363)</f>
        <v/>
      </c>
      <c s="72" t="str">
        <f>IF('S.D.PASTE SHEET'!N2363="","",'S.D.PASTE SHEET'!N2363)</f>
        <v/>
      </c>
      <c s="72" t="str">
        <f>IF('S.D.PASTE SHEET'!O2363="","",'S.D.PASTE SHEET'!O2363)</f>
        <v/>
      </c>
      <c s="72" t="str">
        <f>IF('S.D.PASTE SHEET'!P2363="","",'S.D.PASTE SHEET'!P2363)</f>
        <v/>
      </c>
      <c s="72" t="str">
        <f>IF('S.D.PASTE SHEET'!Q2363="","",'S.D.PASTE SHEET'!Q2363)</f>
        <v/>
      </c>
      <c s="72" t="str">
        <f>IF('S.D.PASTE SHEET'!R2363="","",'S.D.PASTE SHEET'!R2363)</f>
        <v/>
      </c>
      <c s="72" t="str">
        <f>IF('S.D.PASTE SHEET'!S2363="","",'S.D.PASTE SHEET'!S2363)</f>
        <v/>
      </c>
      <c s="72" t="str">
        <f>IF('S.D.PASTE SHEET'!T2363="","",'S.D.PASTE SHEET'!T2363)</f>
        <v/>
      </c>
      <c s="72" t="str">
        <f>IF('S.D.PASTE SHEET'!U2363="","",'S.D.PASTE SHEET'!U2363)</f>
        <v/>
      </c>
      <c s="72" t="str">
        <f>IF('S.D.PASTE SHEET'!V2363="","",'S.D.PASTE SHEET'!V2363)</f>
        <v/>
      </c>
      <c s="72" t="str">
        <f>IF('S.D.PASTE SHEET'!W2363="","",'S.D.PASTE SHEET'!W2363)</f>
        <v/>
      </c>
      <c s="72" t="str">
        <f>IF('S.D.PASTE SHEET'!X2363="","",'S.D.PASTE SHEET'!X2363)</f>
        <v/>
      </c>
      <c s="72" t="str">
        <f>IF('S.D.PASTE SHEET'!Y2363="","",'S.D.PASTE SHEET'!Y2363)</f>
        <v/>
      </c>
      <c s="72" t="str">
        <f>IF('S.D.PASTE SHEET'!Z2363="","",'S.D.PASTE SHEET'!Z2363)</f>
        <v/>
      </c>
      <c s="72" t="str">
        <f>IF('S.D.PASTE SHEET'!AA2363="","",'S.D.PASTE SHEET'!AA2363)</f>
        <v/>
      </c>
      <c s="72" t="str">
        <f>IF('S.D.PASTE SHEET'!AB2363="","",'S.D.PASTE SHEET'!AB2363)</f>
        <v/>
      </c>
      <c s="72" t="str">
        <f>IF('S.D.PASTE SHEET'!AC2363="","",'S.D.PASTE SHEET'!AC2363)</f>
        <v/>
      </c>
      <c s="72" t="str">
        <f>IF('S.D.PASTE SHEET'!AD2363="","",'S.D.PASTE SHEET'!AD2363)</f>
        <v/>
      </c>
      <c s="74"/>
      <c s="70" t="str">
        <f>IF(AK2363="","",IF(AK2363&gt;0,COUNT($AG$2:AG2363),""))</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IF(BC2363="","",IF(BC2363&gt;0,COUNT($AY$2:AY2363),""))</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4" spans="1:157" ht="15">
      <c r="A2364" s="72" t="str">
        <f>IF('S.D.PASTE SHEET'!A2364="","",'S.D.PASTE SHEET'!A2364)</f>
        <v/>
      </c>
      <c s="72" t="str">
        <f>IF('S.D.PASTE SHEET'!B2364="","",'S.D.PASTE SHEET'!B2364)</f>
        <v/>
      </c>
      <c s="72" t="str">
        <f>IF('S.D.PASTE SHEET'!C2364="","",'S.D.PASTE SHEET'!C2364)</f>
        <v/>
      </c>
      <c s="73" t="str">
        <f>IF('S.D.PASTE SHEET'!D2364="","",'S.D.PASTE SHEET'!D2364)</f>
        <v/>
      </c>
      <c s="72" t="str">
        <f>IF('S.D.PASTE SHEET'!E2364="","",UPPER('S.D.PASTE SHEET'!E2364))</f>
        <v/>
      </c>
      <c s="72" t="str">
        <f>IF('S.D.PASTE SHEET'!F2364="","",'S.D.PASTE SHEET'!F2364)</f>
        <v/>
      </c>
      <c s="72" t="str">
        <f>IF('S.D.PASTE SHEET'!G2364="","",UPPER('S.D.PASTE SHEET'!G2364))</f>
        <v/>
      </c>
      <c s="72" t="str">
        <f>IF('S.D.PASTE SHEET'!H2364="","",UPPER('S.D.PASTE SHEET'!H2364))</f>
        <v/>
      </c>
      <c s="72" t="str">
        <f>IF('S.D.PASTE SHEET'!I2364="","",'S.D.PASTE SHEET'!I2364)</f>
        <v/>
      </c>
      <c s="73" t="str">
        <f>IF('S.D.PASTE SHEET'!J2364="","",'S.D.PASTE SHEET'!J2364)</f>
        <v/>
      </c>
      <c s="72" t="str">
        <f>IF('S.D.PASTE SHEET'!K2364="","",'S.D.PASTE SHEET'!K2364)</f>
        <v/>
      </c>
      <c s="72" t="str">
        <f>IF('S.D.PASTE SHEET'!L2364="","",'S.D.PASTE SHEET'!L2364)</f>
        <v/>
      </c>
      <c s="72" t="str">
        <f>IF('S.D.PASTE SHEET'!M2364="","",'S.D.PASTE SHEET'!M2364)</f>
        <v/>
      </c>
      <c s="72" t="str">
        <f>IF('S.D.PASTE SHEET'!N2364="","",'S.D.PASTE SHEET'!N2364)</f>
        <v/>
      </c>
      <c s="72" t="str">
        <f>IF('S.D.PASTE SHEET'!O2364="","",'S.D.PASTE SHEET'!O2364)</f>
        <v/>
      </c>
      <c s="72" t="str">
        <f>IF('S.D.PASTE SHEET'!P2364="","",'S.D.PASTE SHEET'!P2364)</f>
        <v/>
      </c>
      <c s="72" t="str">
        <f>IF('S.D.PASTE SHEET'!Q2364="","",'S.D.PASTE SHEET'!Q2364)</f>
        <v/>
      </c>
      <c s="72" t="str">
        <f>IF('S.D.PASTE SHEET'!R2364="","",'S.D.PASTE SHEET'!R2364)</f>
        <v/>
      </c>
      <c s="72" t="str">
        <f>IF('S.D.PASTE SHEET'!S2364="","",'S.D.PASTE SHEET'!S2364)</f>
        <v/>
      </c>
      <c s="72" t="str">
        <f>IF('S.D.PASTE SHEET'!T2364="","",'S.D.PASTE SHEET'!T2364)</f>
        <v/>
      </c>
      <c s="72" t="str">
        <f>IF('S.D.PASTE SHEET'!U2364="","",'S.D.PASTE SHEET'!U2364)</f>
        <v/>
      </c>
      <c s="72" t="str">
        <f>IF('S.D.PASTE SHEET'!V2364="","",'S.D.PASTE SHEET'!V2364)</f>
        <v/>
      </c>
      <c s="72" t="str">
        <f>IF('S.D.PASTE SHEET'!W2364="","",'S.D.PASTE SHEET'!W2364)</f>
        <v/>
      </c>
      <c s="72" t="str">
        <f>IF('S.D.PASTE SHEET'!X2364="","",'S.D.PASTE SHEET'!X2364)</f>
        <v/>
      </c>
      <c s="72" t="str">
        <f>IF('S.D.PASTE SHEET'!Y2364="","",'S.D.PASTE SHEET'!Y2364)</f>
        <v/>
      </c>
      <c s="72" t="str">
        <f>IF('S.D.PASTE SHEET'!Z2364="","",'S.D.PASTE SHEET'!Z2364)</f>
        <v/>
      </c>
      <c s="72" t="str">
        <f>IF('S.D.PASTE SHEET'!AA2364="","",'S.D.PASTE SHEET'!AA2364)</f>
        <v/>
      </c>
      <c s="72" t="str">
        <f>IF('S.D.PASTE SHEET'!AB2364="","",'S.D.PASTE SHEET'!AB2364)</f>
        <v/>
      </c>
      <c s="72" t="str">
        <f>IF('S.D.PASTE SHEET'!AC2364="","",'S.D.PASTE SHEET'!AC2364)</f>
        <v/>
      </c>
      <c s="72" t="str">
        <f>IF('S.D.PASTE SHEET'!AD2364="","",'S.D.PASTE SHEET'!AD2364)</f>
        <v/>
      </c>
      <c s="74"/>
      <c s="70" t="str">
        <f>IF(AK2364="","",IF(AK2364&gt;0,COUNT($AG$2:AG2364),""))</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IF(BC2364="","",IF(BC2364&gt;0,COUNT($AY$2:AY2364),""))</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5" spans="1:157" ht="15">
      <c r="A2365" s="72" t="str">
        <f>IF('S.D.PASTE SHEET'!A2365="","",'S.D.PASTE SHEET'!A2365)</f>
        <v/>
      </c>
      <c s="72" t="str">
        <f>IF('S.D.PASTE SHEET'!B2365="","",'S.D.PASTE SHEET'!B2365)</f>
        <v/>
      </c>
      <c s="72" t="str">
        <f>IF('S.D.PASTE SHEET'!C2365="","",'S.D.PASTE SHEET'!C2365)</f>
        <v/>
      </c>
      <c s="73" t="str">
        <f>IF('S.D.PASTE SHEET'!D2365="","",'S.D.PASTE SHEET'!D2365)</f>
        <v/>
      </c>
      <c s="72" t="str">
        <f>IF('S.D.PASTE SHEET'!E2365="","",UPPER('S.D.PASTE SHEET'!E2365))</f>
        <v/>
      </c>
      <c s="72" t="str">
        <f>IF('S.D.PASTE SHEET'!F2365="","",'S.D.PASTE SHEET'!F2365)</f>
        <v/>
      </c>
      <c s="72" t="str">
        <f>IF('S.D.PASTE SHEET'!G2365="","",UPPER('S.D.PASTE SHEET'!G2365))</f>
        <v/>
      </c>
      <c s="72" t="str">
        <f>IF('S.D.PASTE SHEET'!H2365="","",UPPER('S.D.PASTE SHEET'!H2365))</f>
        <v/>
      </c>
      <c s="72" t="str">
        <f>IF('S.D.PASTE SHEET'!I2365="","",'S.D.PASTE SHEET'!I2365)</f>
        <v/>
      </c>
      <c s="73" t="str">
        <f>IF('S.D.PASTE SHEET'!J2365="","",'S.D.PASTE SHEET'!J2365)</f>
        <v/>
      </c>
      <c s="72" t="str">
        <f>IF('S.D.PASTE SHEET'!K2365="","",'S.D.PASTE SHEET'!K2365)</f>
        <v/>
      </c>
      <c s="72" t="str">
        <f>IF('S.D.PASTE SHEET'!L2365="","",'S.D.PASTE SHEET'!L2365)</f>
        <v/>
      </c>
      <c s="72" t="str">
        <f>IF('S.D.PASTE SHEET'!M2365="","",'S.D.PASTE SHEET'!M2365)</f>
        <v/>
      </c>
      <c s="72" t="str">
        <f>IF('S.D.PASTE SHEET'!N2365="","",'S.D.PASTE SHEET'!N2365)</f>
        <v/>
      </c>
      <c s="72" t="str">
        <f>IF('S.D.PASTE SHEET'!O2365="","",'S.D.PASTE SHEET'!O2365)</f>
        <v/>
      </c>
      <c s="72" t="str">
        <f>IF('S.D.PASTE SHEET'!P2365="","",'S.D.PASTE SHEET'!P2365)</f>
        <v/>
      </c>
      <c s="72" t="str">
        <f>IF('S.D.PASTE SHEET'!Q2365="","",'S.D.PASTE SHEET'!Q2365)</f>
        <v/>
      </c>
      <c s="72" t="str">
        <f>IF('S.D.PASTE SHEET'!R2365="","",'S.D.PASTE SHEET'!R2365)</f>
        <v/>
      </c>
      <c s="72" t="str">
        <f>IF('S.D.PASTE SHEET'!S2365="","",'S.D.PASTE SHEET'!S2365)</f>
        <v/>
      </c>
      <c s="72" t="str">
        <f>IF('S.D.PASTE SHEET'!T2365="","",'S.D.PASTE SHEET'!T2365)</f>
        <v/>
      </c>
      <c s="72" t="str">
        <f>IF('S.D.PASTE SHEET'!U2365="","",'S.D.PASTE SHEET'!U2365)</f>
        <v/>
      </c>
      <c s="72" t="str">
        <f>IF('S.D.PASTE SHEET'!V2365="","",'S.D.PASTE SHEET'!V2365)</f>
        <v/>
      </c>
      <c s="72" t="str">
        <f>IF('S.D.PASTE SHEET'!W2365="","",'S.D.PASTE SHEET'!W2365)</f>
        <v/>
      </c>
      <c s="72" t="str">
        <f>IF('S.D.PASTE SHEET'!X2365="","",'S.D.PASTE SHEET'!X2365)</f>
        <v/>
      </c>
      <c s="72" t="str">
        <f>IF('S.D.PASTE SHEET'!Y2365="","",'S.D.PASTE SHEET'!Y2365)</f>
        <v/>
      </c>
      <c s="72" t="str">
        <f>IF('S.D.PASTE SHEET'!Z2365="","",'S.D.PASTE SHEET'!Z2365)</f>
        <v/>
      </c>
      <c s="72" t="str">
        <f>IF('S.D.PASTE SHEET'!AA2365="","",'S.D.PASTE SHEET'!AA2365)</f>
        <v/>
      </c>
      <c s="72" t="str">
        <f>IF('S.D.PASTE SHEET'!AB2365="","",'S.D.PASTE SHEET'!AB2365)</f>
        <v/>
      </c>
      <c s="72" t="str">
        <f>IF('S.D.PASTE SHEET'!AC2365="","",'S.D.PASTE SHEET'!AC2365)</f>
        <v/>
      </c>
      <c s="72" t="str">
        <f>IF('S.D.PASTE SHEET'!AD2365="","",'S.D.PASTE SHEET'!AD2365)</f>
        <v/>
      </c>
      <c s="74"/>
      <c s="70" t="str">
        <f>IF(AK2365="","",IF(AK2365&gt;0,COUNT($AG$2:AG2365),""))</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IF(BC2365="","",IF(BC2365&gt;0,COUNT($AY$2:AY2365),""))</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6" spans="1:157" ht="15">
      <c r="A2366" s="72" t="str">
        <f>IF('S.D.PASTE SHEET'!A2366="","",'S.D.PASTE SHEET'!A2366)</f>
        <v/>
      </c>
      <c s="72" t="str">
        <f>IF('S.D.PASTE SHEET'!B2366="","",'S.D.PASTE SHEET'!B2366)</f>
        <v/>
      </c>
      <c s="72" t="str">
        <f>IF('S.D.PASTE SHEET'!C2366="","",'S.D.PASTE SHEET'!C2366)</f>
        <v/>
      </c>
      <c s="73" t="str">
        <f>IF('S.D.PASTE SHEET'!D2366="","",'S.D.PASTE SHEET'!D2366)</f>
        <v/>
      </c>
      <c s="72" t="str">
        <f>IF('S.D.PASTE SHEET'!E2366="","",UPPER('S.D.PASTE SHEET'!E2366))</f>
        <v/>
      </c>
      <c s="72" t="str">
        <f>IF('S.D.PASTE SHEET'!F2366="","",'S.D.PASTE SHEET'!F2366)</f>
        <v/>
      </c>
      <c s="72" t="str">
        <f>IF('S.D.PASTE SHEET'!G2366="","",UPPER('S.D.PASTE SHEET'!G2366))</f>
        <v/>
      </c>
      <c s="72" t="str">
        <f>IF('S.D.PASTE SHEET'!H2366="","",UPPER('S.D.PASTE SHEET'!H2366))</f>
        <v/>
      </c>
      <c s="72" t="str">
        <f>IF('S.D.PASTE SHEET'!I2366="","",'S.D.PASTE SHEET'!I2366)</f>
        <v/>
      </c>
      <c s="73" t="str">
        <f>IF('S.D.PASTE SHEET'!J2366="","",'S.D.PASTE SHEET'!J2366)</f>
        <v/>
      </c>
      <c s="72" t="str">
        <f>IF('S.D.PASTE SHEET'!K2366="","",'S.D.PASTE SHEET'!K2366)</f>
        <v/>
      </c>
      <c s="72" t="str">
        <f>IF('S.D.PASTE SHEET'!L2366="","",'S.D.PASTE SHEET'!L2366)</f>
        <v/>
      </c>
      <c s="72" t="str">
        <f>IF('S.D.PASTE SHEET'!M2366="","",'S.D.PASTE SHEET'!M2366)</f>
        <v/>
      </c>
      <c s="72" t="str">
        <f>IF('S.D.PASTE SHEET'!N2366="","",'S.D.PASTE SHEET'!N2366)</f>
        <v/>
      </c>
      <c s="72" t="str">
        <f>IF('S.D.PASTE SHEET'!O2366="","",'S.D.PASTE SHEET'!O2366)</f>
        <v/>
      </c>
      <c s="72" t="str">
        <f>IF('S.D.PASTE SHEET'!P2366="","",'S.D.PASTE SHEET'!P2366)</f>
        <v/>
      </c>
      <c s="72" t="str">
        <f>IF('S.D.PASTE SHEET'!Q2366="","",'S.D.PASTE SHEET'!Q2366)</f>
        <v/>
      </c>
      <c s="72" t="str">
        <f>IF('S.D.PASTE SHEET'!R2366="","",'S.D.PASTE SHEET'!R2366)</f>
        <v/>
      </c>
      <c s="72" t="str">
        <f>IF('S.D.PASTE SHEET'!S2366="","",'S.D.PASTE SHEET'!S2366)</f>
        <v/>
      </c>
      <c s="72" t="str">
        <f>IF('S.D.PASTE SHEET'!T2366="","",'S.D.PASTE SHEET'!T2366)</f>
        <v/>
      </c>
      <c s="72" t="str">
        <f>IF('S.D.PASTE SHEET'!U2366="","",'S.D.PASTE SHEET'!U2366)</f>
        <v/>
      </c>
      <c s="72" t="str">
        <f>IF('S.D.PASTE SHEET'!V2366="","",'S.D.PASTE SHEET'!V2366)</f>
        <v/>
      </c>
      <c s="72" t="str">
        <f>IF('S.D.PASTE SHEET'!W2366="","",'S.D.PASTE SHEET'!W2366)</f>
        <v/>
      </c>
      <c s="72" t="str">
        <f>IF('S.D.PASTE SHEET'!X2366="","",'S.D.PASTE SHEET'!X2366)</f>
        <v/>
      </c>
      <c s="72" t="str">
        <f>IF('S.D.PASTE SHEET'!Y2366="","",'S.D.PASTE SHEET'!Y2366)</f>
        <v/>
      </c>
      <c s="72" t="str">
        <f>IF('S.D.PASTE SHEET'!Z2366="","",'S.D.PASTE SHEET'!Z2366)</f>
        <v/>
      </c>
      <c s="72" t="str">
        <f>IF('S.D.PASTE SHEET'!AA2366="","",'S.D.PASTE SHEET'!AA2366)</f>
        <v/>
      </c>
      <c s="72" t="str">
        <f>IF('S.D.PASTE SHEET'!AB2366="","",'S.D.PASTE SHEET'!AB2366)</f>
        <v/>
      </c>
      <c s="72" t="str">
        <f>IF('S.D.PASTE SHEET'!AC2366="","",'S.D.PASTE SHEET'!AC2366)</f>
        <v/>
      </c>
      <c s="72" t="str">
        <f>IF('S.D.PASTE SHEET'!AD2366="","",'S.D.PASTE SHEET'!AD2366)</f>
        <v/>
      </c>
      <c s="74"/>
      <c s="70" t="str">
        <f>IF(AK2366="","",IF(AK2366&gt;0,COUNT($AG$2:AG2366),""))</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IF(BC2366="","",IF(BC2366&gt;0,COUNT($AY$2:AY2366),""))</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7" spans="1:157" ht="15">
      <c r="A2367" s="72" t="str">
        <f>IF('S.D.PASTE SHEET'!A2367="","",'S.D.PASTE SHEET'!A2367)</f>
        <v/>
      </c>
      <c s="72" t="str">
        <f>IF('S.D.PASTE SHEET'!B2367="","",'S.D.PASTE SHEET'!B2367)</f>
        <v/>
      </c>
      <c s="72" t="str">
        <f>IF('S.D.PASTE SHEET'!C2367="","",'S.D.PASTE SHEET'!C2367)</f>
        <v/>
      </c>
      <c s="73" t="str">
        <f>IF('S.D.PASTE SHEET'!D2367="","",'S.D.PASTE SHEET'!D2367)</f>
        <v/>
      </c>
      <c s="72" t="str">
        <f>IF('S.D.PASTE SHEET'!E2367="","",UPPER('S.D.PASTE SHEET'!E2367))</f>
        <v/>
      </c>
      <c s="72" t="str">
        <f>IF('S.D.PASTE SHEET'!F2367="","",'S.D.PASTE SHEET'!F2367)</f>
        <v/>
      </c>
      <c s="72" t="str">
        <f>IF('S.D.PASTE SHEET'!G2367="","",UPPER('S.D.PASTE SHEET'!G2367))</f>
        <v/>
      </c>
      <c s="72" t="str">
        <f>IF('S.D.PASTE SHEET'!H2367="","",UPPER('S.D.PASTE SHEET'!H2367))</f>
        <v/>
      </c>
      <c s="72" t="str">
        <f>IF('S.D.PASTE SHEET'!I2367="","",'S.D.PASTE SHEET'!I2367)</f>
        <v/>
      </c>
      <c s="73" t="str">
        <f>IF('S.D.PASTE SHEET'!J2367="","",'S.D.PASTE SHEET'!J2367)</f>
        <v/>
      </c>
      <c s="72" t="str">
        <f>IF('S.D.PASTE SHEET'!K2367="","",'S.D.PASTE SHEET'!K2367)</f>
        <v/>
      </c>
      <c s="72" t="str">
        <f>IF('S.D.PASTE SHEET'!L2367="","",'S.D.PASTE SHEET'!L2367)</f>
        <v/>
      </c>
      <c s="72" t="str">
        <f>IF('S.D.PASTE SHEET'!M2367="","",'S.D.PASTE SHEET'!M2367)</f>
        <v/>
      </c>
      <c s="72" t="str">
        <f>IF('S.D.PASTE SHEET'!N2367="","",'S.D.PASTE SHEET'!N2367)</f>
        <v/>
      </c>
      <c s="72" t="str">
        <f>IF('S.D.PASTE SHEET'!O2367="","",'S.D.PASTE SHEET'!O2367)</f>
        <v/>
      </c>
      <c s="72" t="str">
        <f>IF('S.D.PASTE SHEET'!P2367="","",'S.D.PASTE SHEET'!P2367)</f>
        <v/>
      </c>
      <c s="72" t="str">
        <f>IF('S.D.PASTE SHEET'!Q2367="","",'S.D.PASTE SHEET'!Q2367)</f>
        <v/>
      </c>
      <c s="72" t="str">
        <f>IF('S.D.PASTE SHEET'!R2367="","",'S.D.PASTE SHEET'!R2367)</f>
        <v/>
      </c>
      <c s="72" t="str">
        <f>IF('S.D.PASTE SHEET'!S2367="","",'S.D.PASTE SHEET'!S2367)</f>
        <v/>
      </c>
      <c s="72" t="str">
        <f>IF('S.D.PASTE SHEET'!T2367="","",'S.D.PASTE SHEET'!T2367)</f>
        <v/>
      </c>
      <c s="72" t="str">
        <f>IF('S.D.PASTE SHEET'!U2367="","",'S.D.PASTE SHEET'!U2367)</f>
        <v/>
      </c>
      <c s="72" t="str">
        <f>IF('S.D.PASTE SHEET'!V2367="","",'S.D.PASTE SHEET'!V2367)</f>
        <v/>
      </c>
      <c s="72" t="str">
        <f>IF('S.D.PASTE SHEET'!W2367="","",'S.D.PASTE SHEET'!W2367)</f>
        <v/>
      </c>
      <c s="72" t="str">
        <f>IF('S.D.PASTE SHEET'!X2367="","",'S.D.PASTE SHEET'!X2367)</f>
        <v/>
      </c>
      <c s="72" t="str">
        <f>IF('S.D.PASTE SHEET'!Y2367="","",'S.D.PASTE SHEET'!Y2367)</f>
        <v/>
      </c>
      <c s="72" t="str">
        <f>IF('S.D.PASTE SHEET'!Z2367="","",'S.D.PASTE SHEET'!Z2367)</f>
        <v/>
      </c>
      <c s="72" t="str">
        <f>IF('S.D.PASTE SHEET'!AA2367="","",'S.D.PASTE SHEET'!AA2367)</f>
        <v/>
      </c>
      <c s="72" t="str">
        <f>IF('S.D.PASTE SHEET'!AB2367="","",'S.D.PASTE SHEET'!AB2367)</f>
        <v/>
      </c>
      <c s="72" t="str">
        <f>IF('S.D.PASTE SHEET'!AC2367="","",'S.D.PASTE SHEET'!AC2367)</f>
        <v/>
      </c>
      <c s="72" t="str">
        <f>IF('S.D.PASTE SHEET'!AD2367="","",'S.D.PASTE SHEET'!AD2367)</f>
        <v/>
      </c>
      <c s="74"/>
      <c s="70" t="str">
        <f>IF(AK2367="","",IF(AK2367&gt;0,COUNT($AG$2:AG2367),""))</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IF(BC2367="","",IF(BC2367&gt;0,COUNT($AY$2:AY2367),""))</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8" spans="1:157" ht="15">
      <c r="A2368" s="72" t="str">
        <f>IF('S.D.PASTE SHEET'!A2368="","",'S.D.PASTE SHEET'!A2368)</f>
        <v/>
      </c>
      <c s="72" t="str">
        <f>IF('S.D.PASTE SHEET'!B2368="","",'S.D.PASTE SHEET'!B2368)</f>
        <v/>
      </c>
      <c s="72" t="str">
        <f>IF('S.D.PASTE SHEET'!C2368="","",'S.D.PASTE SHEET'!C2368)</f>
        <v/>
      </c>
      <c s="73" t="str">
        <f>IF('S.D.PASTE SHEET'!D2368="","",'S.D.PASTE SHEET'!D2368)</f>
        <v/>
      </c>
      <c s="72" t="str">
        <f>IF('S.D.PASTE SHEET'!E2368="","",UPPER('S.D.PASTE SHEET'!E2368))</f>
        <v/>
      </c>
      <c s="72" t="str">
        <f>IF('S.D.PASTE SHEET'!F2368="","",'S.D.PASTE SHEET'!F2368)</f>
        <v/>
      </c>
      <c s="72" t="str">
        <f>IF('S.D.PASTE SHEET'!G2368="","",UPPER('S.D.PASTE SHEET'!G2368))</f>
        <v/>
      </c>
      <c s="72" t="str">
        <f>IF('S.D.PASTE SHEET'!H2368="","",UPPER('S.D.PASTE SHEET'!H2368))</f>
        <v/>
      </c>
      <c s="72" t="str">
        <f>IF('S.D.PASTE SHEET'!I2368="","",'S.D.PASTE SHEET'!I2368)</f>
        <v/>
      </c>
      <c s="73" t="str">
        <f>IF('S.D.PASTE SHEET'!J2368="","",'S.D.PASTE SHEET'!J2368)</f>
        <v/>
      </c>
      <c s="72" t="str">
        <f>IF('S.D.PASTE SHEET'!K2368="","",'S.D.PASTE SHEET'!K2368)</f>
        <v/>
      </c>
      <c s="72" t="str">
        <f>IF('S.D.PASTE SHEET'!L2368="","",'S.D.PASTE SHEET'!L2368)</f>
        <v/>
      </c>
      <c s="72" t="str">
        <f>IF('S.D.PASTE SHEET'!M2368="","",'S.D.PASTE SHEET'!M2368)</f>
        <v/>
      </c>
      <c s="72" t="str">
        <f>IF('S.D.PASTE SHEET'!N2368="","",'S.D.PASTE SHEET'!N2368)</f>
        <v/>
      </c>
      <c s="72" t="str">
        <f>IF('S.D.PASTE SHEET'!O2368="","",'S.D.PASTE SHEET'!O2368)</f>
        <v/>
      </c>
      <c s="72" t="str">
        <f>IF('S.D.PASTE SHEET'!P2368="","",'S.D.PASTE SHEET'!P2368)</f>
        <v/>
      </c>
      <c s="72" t="str">
        <f>IF('S.D.PASTE SHEET'!Q2368="","",'S.D.PASTE SHEET'!Q2368)</f>
        <v/>
      </c>
      <c s="72" t="str">
        <f>IF('S.D.PASTE SHEET'!R2368="","",'S.D.PASTE SHEET'!R2368)</f>
        <v/>
      </c>
      <c s="72" t="str">
        <f>IF('S.D.PASTE SHEET'!S2368="","",'S.D.PASTE SHEET'!S2368)</f>
        <v/>
      </c>
      <c s="72" t="str">
        <f>IF('S.D.PASTE SHEET'!T2368="","",'S.D.PASTE SHEET'!T2368)</f>
        <v/>
      </c>
      <c s="72" t="str">
        <f>IF('S.D.PASTE SHEET'!U2368="","",'S.D.PASTE SHEET'!U2368)</f>
        <v/>
      </c>
      <c s="72" t="str">
        <f>IF('S.D.PASTE SHEET'!V2368="","",'S.D.PASTE SHEET'!V2368)</f>
        <v/>
      </c>
      <c s="72" t="str">
        <f>IF('S.D.PASTE SHEET'!W2368="","",'S.D.PASTE SHEET'!W2368)</f>
        <v/>
      </c>
      <c s="72" t="str">
        <f>IF('S.D.PASTE SHEET'!X2368="","",'S.D.PASTE SHEET'!X2368)</f>
        <v/>
      </c>
      <c s="72" t="str">
        <f>IF('S.D.PASTE SHEET'!Y2368="","",'S.D.PASTE SHEET'!Y2368)</f>
        <v/>
      </c>
      <c s="72" t="str">
        <f>IF('S.D.PASTE SHEET'!Z2368="","",'S.D.PASTE SHEET'!Z2368)</f>
        <v/>
      </c>
      <c s="72" t="str">
        <f>IF('S.D.PASTE SHEET'!AA2368="","",'S.D.PASTE SHEET'!AA2368)</f>
        <v/>
      </c>
      <c s="72" t="str">
        <f>IF('S.D.PASTE SHEET'!AB2368="","",'S.D.PASTE SHEET'!AB2368)</f>
        <v/>
      </c>
      <c s="72" t="str">
        <f>IF('S.D.PASTE SHEET'!AC2368="","",'S.D.PASTE SHEET'!AC2368)</f>
        <v/>
      </c>
      <c s="72" t="str">
        <f>IF('S.D.PASTE SHEET'!AD2368="","",'S.D.PASTE SHEET'!AD2368)</f>
        <v/>
      </c>
      <c s="74"/>
      <c s="70" t="str">
        <f>IF(AK2368="","",IF(AK2368&gt;0,COUNT($AG$2:AG2368),""))</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IF(BC2368="","",IF(BC2368&gt;0,COUNT($AY$2:AY2368),""))</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69" spans="1:157" ht="15">
      <c r="A2369" s="72" t="str">
        <f>IF('S.D.PASTE SHEET'!A2369="","",'S.D.PASTE SHEET'!A2369)</f>
        <v/>
      </c>
      <c s="72" t="str">
        <f>IF('S.D.PASTE SHEET'!B2369="","",'S.D.PASTE SHEET'!B2369)</f>
        <v/>
      </c>
      <c s="72" t="str">
        <f>IF('S.D.PASTE SHEET'!C2369="","",'S.D.PASTE SHEET'!C2369)</f>
        <v/>
      </c>
      <c s="73" t="str">
        <f>IF('S.D.PASTE SHEET'!D2369="","",'S.D.PASTE SHEET'!D2369)</f>
        <v/>
      </c>
      <c s="72" t="str">
        <f>IF('S.D.PASTE SHEET'!E2369="","",UPPER('S.D.PASTE SHEET'!E2369))</f>
        <v/>
      </c>
      <c s="72" t="str">
        <f>IF('S.D.PASTE SHEET'!F2369="","",'S.D.PASTE SHEET'!F2369)</f>
        <v/>
      </c>
      <c s="72" t="str">
        <f>IF('S.D.PASTE SHEET'!G2369="","",UPPER('S.D.PASTE SHEET'!G2369))</f>
        <v/>
      </c>
      <c s="72" t="str">
        <f>IF('S.D.PASTE SHEET'!H2369="","",UPPER('S.D.PASTE SHEET'!H2369))</f>
        <v/>
      </c>
      <c s="72" t="str">
        <f>IF('S.D.PASTE SHEET'!I2369="","",'S.D.PASTE SHEET'!I2369)</f>
        <v/>
      </c>
      <c s="73" t="str">
        <f>IF('S.D.PASTE SHEET'!J2369="","",'S.D.PASTE SHEET'!J2369)</f>
        <v/>
      </c>
      <c s="72" t="str">
        <f>IF('S.D.PASTE SHEET'!K2369="","",'S.D.PASTE SHEET'!K2369)</f>
        <v/>
      </c>
      <c s="72" t="str">
        <f>IF('S.D.PASTE SHEET'!L2369="","",'S.D.PASTE SHEET'!L2369)</f>
        <v/>
      </c>
      <c s="72" t="str">
        <f>IF('S.D.PASTE SHEET'!M2369="","",'S.D.PASTE SHEET'!M2369)</f>
        <v/>
      </c>
      <c s="72" t="str">
        <f>IF('S.D.PASTE SHEET'!N2369="","",'S.D.PASTE SHEET'!N2369)</f>
        <v/>
      </c>
      <c s="72" t="str">
        <f>IF('S.D.PASTE SHEET'!O2369="","",'S.D.PASTE SHEET'!O2369)</f>
        <v/>
      </c>
      <c s="72" t="str">
        <f>IF('S.D.PASTE SHEET'!P2369="","",'S.D.PASTE SHEET'!P2369)</f>
        <v/>
      </c>
      <c s="72" t="str">
        <f>IF('S.D.PASTE SHEET'!Q2369="","",'S.D.PASTE SHEET'!Q2369)</f>
        <v/>
      </c>
      <c s="72" t="str">
        <f>IF('S.D.PASTE SHEET'!R2369="","",'S.D.PASTE SHEET'!R2369)</f>
        <v/>
      </c>
      <c s="72" t="str">
        <f>IF('S.D.PASTE SHEET'!S2369="","",'S.D.PASTE SHEET'!S2369)</f>
        <v/>
      </c>
      <c s="72" t="str">
        <f>IF('S.D.PASTE SHEET'!T2369="","",'S.D.PASTE SHEET'!T2369)</f>
        <v/>
      </c>
      <c s="72" t="str">
        <f>IF('S.D.PASTE SHEET'!U2369="","",'S.D.PASTE SHEET'!U2369)</f>
        <v/>
      </c>
      <c s="72" t="str">
        <f>IF('S.D.PASTE SHEET'!V2369="","",'S.D.PASTE SHEET'!V2369)</f>
        <v/>
      </c>
      <c s="72" t="str">
        <f>IF('S.D.PASTE SHEET'!W2369="","",'S.D.PASTE SHEET'!W2369)</f>
        <v/>
      </c>
      <c s="72" t="str">
        <f>IF('S.D.PASTE SHEET'!X2369="","",'S.D.PASTE SHEET'!X2369)</f>
        <v/>
      </c>
      <c s="72" t="str">
        <f>IF('S.D.PASTE SHEET'!Y2369="","",'S.D.PASTE SHEET'!Y2369)</f>
        <v/>
      </c>
      <c s="72" t="str">
        <f>IF('S.D.PASTE SHEET'!Z2369="","",'S.D.PASTE SHEET'!Z2369)</f>
        <v/>
      </c>
      <c s="72" t="str">
        <f>IF('S.D.PASTE SHEET'!AA2369="","",'S.D.PASTE SHEET'!AA2369)</f>
        <v/>
      </c>
      <c s="72" t="str">
        <f>IF('S.D.PASTE SHEET'!AB2369="","",'S.D.PASTE SHEET'!AB2369)</f>
        <v/>
      </c>
      <c s="72" t="str">
        <f>IF('S.D.PASTE SHEET'!AC2369="","",'S.D.PASTE SHEET'!AC2369)</f>
        <v/>
      </c>
      <c s="72" t="str">
        <f>IF('S.D.PASTE SHEET'!AD2369="","",'S.D.PASTE SHEET'!AD2369)</f>
        <v/>
      </c>
      <c s="74"/>
      <c s="70" t="str">
        <f>IF(AK2369="","",IF(AK2369&gt;0,COUNT($AG$2:AG2369),""))</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IF(BC2369="","",IF(BC2369&gt;0,COUNT($AY$2:AY2369),""))</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0" spans="1:157" ht="15">
      <c r="A2370" s="72" t="str">
        <f>IF('S.D.PASTE SHEET'!A2370="","",'S.D.PASTE SHEET'!A2370)</f>
        <v/>
      </c>
      <c s="72" t="str">
        <f>IF('S.D.PASTE SHEET'!B2370="","",'S.D.PASTE SHEET'!B2370)</f>
        <v/>
      </c>
      <c s="72" t="str">
        <f>IF('S.D.PASTE SHEET'!C2370="","",'S.D.PASTE SHEET'!C2370)</f>
        <v/>
      </c>
      <c s="73" t="str">
        <f>IF('S.D.PASTE SHEET'!D2370="","",'S.D.PASTE SHEET'!D2370)</f>
        <v/>
      </c>
      <c s="72" t="str">
        <f>IF('S.D.PASTE SHEET'!E2370="","",UPPER('S.D.PASTE SHEET'!E2370))</f>
        <v/>
      </c>
      <c s="72" t="str">
        <f>IF('S.D.PASTE SHEET'!F2370="","",'S.D.PASTE SHEET'!F2370)</f>
        <v/>
      </c>
      <c s="72" t="str">
        <f>IF('S.D.PASTE SHEET'!G2370="","",UPPER('S.D.PASTE SHEET'!G2370))</f>
        <v/>
      </c>
      <c s="72" t="str">
        <f>IF('S.D.PASTE SHEET'!H2370="","",UPPER('S.D.PASTE SHEET'!H2370))</f>
        <v/>
      </c>
      <c s="72" t="str">
        <f>IF('S.D.PASTE SHEET'!I2370="","",'S.D.PASTE SHEET'!I2370)</f>
        <v/>
      </c>
      <c s="73" t="str">
        <f>IF('S.D.PASTE SHEET'!J2370="","",'S.D.PASTE SHEET'!J2370)</f>
        <v/>
      </c>
      <c s="72" t="str">
        <f>IF('S.D.PASTE SHEET'!K2370="","",'S.D.PASTE SHEET'!K2370)</f>
        <v/>
      </c>
      <c s="72" t="str">
        <f>IF('S.D.PASTE SHEET'!L2370="","",'S.D.PASTE SHEET'!L2370)</f>
        <v/>
      </c>
      <c s="72" t="str">
        <f>IF('S.D.PASTE SHEET'!M2370="","",'S.D.PASTE SHEET'!M2370)</f>
        <v/>
      </c>
      <c s="72" t="str">
        <f>IF('S.D.PASTE SHEET'!N2370="","",'S.D.PASTE SHEET'!N2370)</f>
        <v/>
      </c>
      <c s="72" t="str">
        <f>IF('S.D.PASTE SHEET'!O2370="","",'S.D.PASTE SHEET'!O2370)</f>
        <v/>
      </c>
      <c s="72" t="str">
        <f>IF('S.D.PASTE SHEET'!P2370="","",'S.D.PASTE SHEET'!P2370)</f>
        <v/>
      </c>
      <c s="72" t="str">
        <f>IF('S.D.PASTE SHEET'!Q2370="","",'S.D.PASTE SHEET'!Q2370)</f>
        <v/>
      </c>
      <c s="72" t="str">
        <f>IF('S.D.PASTE SHEET'!R2370="","",'S.D.PASTE SHEET'!R2370)</f>
        <v/>
      </c>
      <c s="72" t="str">
        <f>IF('S.D.PASTE SHEET'!S2370="","",'S.D.PASTE SHEET'!S2370)</f>
        <v/>
      </c>
      <c s="72" t="str">
        <f>IF('S.D.PASTE SHEET'!T2370="","",'S.D.PASTE SHEET'!T2370)</f>
        <v/>
      </c>
      <c s="72" t="str">
        <f>IF('S.D.PASTE SHEET'!U2370="","",'S.D.PASTE SHEET'!U2370)</f>
        <v/>
      </c>
      <c s="72" t="str">
        <f>IF('S.D.PASTE SHEET'!V2370="","",'S.D.PASTE SHEET'!V2370)</f>
        <v/>
      </c>
      <c s="72" t="str">
        <f>IF('S.D.PASTE SHEET'!W2370="","",'S.D.PASTE SHEET'!W2370)</f>
        <v/>
      </c>
      <c s="72" t="str">
        <f>IF('S.D.PASTE SHEET'!X2370="","",'S.D.PASTE SHEET'!X2370)</f>
        <v/>
      </c>
      <c s="72" t="str">
        <f>IF('S.D.PASTE SHEET'!Y2370="","",'S.D.PASTE SHEET'!Y2370)</f>
        <v/>
      </c>
      <c s="72" t="str">
        <f>IF('S.D.PASTE SHEET'!Z2370="","",'S.D.PASTE SHEET'!Z2370)</f>
        <v/>
      </c>
      <c s="72" t="str">
        <f>IF('S.D.PASTE SHEET'!AA2370="","",'S.D.PASTE SHEET'!AA2370)</f>
        <v/>
      </c>
      <c s="72" t="str">
        <f>IF('S.D.PASTE SHEET'!AB2370="","",'S.D.PASTE SHEET'!AB2370)</f>
        <v/>
      </c>
      <c s="72" t="str">
        <f>IF('S.D.PASTE SHEET'!AC2370="","",'S.D.PASTE SHEET'!AC2370)</f>
        <v/>
      </c>
      <c s="72" t="str">
        <f>IF('S.D.PASTE SHEET'!AD2370="","",'S.D.PASTE SHEET'!AD2370)</f>
        <v/>
      </c>
      <c s="74"/>
      <c s="70" t="str">
        <f>IF(AK2370="","",IF(AK2370&gt;0,COUNT($AG$2:AG2370),""))</f>
        <v/>
      </c>
      <c s="75" t="str">
        <f t="shared" si="1153"/>
        <v/>
      </c>
      <c s="75" t="str">
        <f t="shared" si="1154"/>
        <v/>
      </c>
      <c s="75" t="str">
        <f t="shared" si="1155"/>
        <v/>
      </c>
      <c s="73" t="str">
        <f t="shared" si="1156"/>
        <v/>
      </c>
      <c s="75" t="str">
        <f t="shared" si="1157"/>
        <v/>
      </c>
      <c s="75" t="str">
        <f t="shared" si="1158"/>
        <v/>
      </c>
      <c s="75" t="str">
        <f t="shared" si="1159"/>
        <v/>
      </c>
      <c s="75" t="str">
        <f t="shared" si="1160"/>
        <v/>
      </c>
      <c s="75" t="str">
        <f t="shared" si="1161"/>
        <v/>
      </c>
      <c s="73" t="str">
        <f t="shared" si="1162"/>
        <v/>
      </c>
      <c s="75" t="str">
        <f t="shared" si="1163"/>
        <v/>
      </c>
      <c s="75" t="str">
        <f t="shared" si="1164"/>
        <v/>
      </c>
      <c s="75" t="str">
        <f t="shared" si="1165"/>
        <v/>
      </c>
      <c s="75" t="str">
        <f t="shared" si="1166"/>
        <v/>
      </c>
      <c s="75" t="str">
        <f t="shared" si="1167"/>
        <v/>
      </c>
      <c s="75" t="str">
        <f t="shared" si="1168"/>
        <v/>
      </c>
      <c s="70"/>
      <c s="70" t="str">
        <f>IF(BC2370="","",IF(BC2370&gt;0,COUNT($AY$2:AY2370),""))</f>
        <v/>
      </c>
      <c s="76" t="str">
        <f t="shared" si="1169"/>
        <v/>
      </c>
      <c s="76" t="str">
        <f t="shared" si="1170"/>
        <v/>
      </c>
      <c s="76" t="str">
        <f t="shared" si="1171"/>
        <v/>
      </c>
      <c s="73" t="str">
        <f t="shared" si="1172"/>
        <v/>
      </c>
      <c s="76" t="str">
        <f t="shared" si="1173"/>
        <v/>
      </c>
      <c s="76" t="str">
        <f t="shared" si="1174"/>
        <v/>
      </c>
      <c s="76" t="str">
        <f t="shared" si="1175"/>
        <v/>
      </c>
      <c s="76" t="str">
        <f t="shared" si="1176"/>
        <v/>
      </c>
      <c s="76" t="str">
        <f t="shared" si="1177"/>
        <v/>
      </c>
      <c s="73" t="str">
        <f t="shared" si="1178"/>
        <v/>
      </c>
      <c s="76" t="str">
        <f t="shared" si="1179"/>
        <v/>
      </c>
      <c s="76" t="str">
        <f t="shared" si="1180"/>
        <v/>
      </c>
      <c s="76" t="str">
        <f t="shared" si="1181"/>
        <v/>
      </c>
      <c s="76" t="str">
        <f t="shared" si="1182"/>
        <v/>
      </c>
      <c s="76" t="str">
        <f t="shared" si="1183"/>
        <v/>
      </c>
      <c s="76" t="str">
        <f t="shared" si="1184"/>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1" spans="1:157" ht="15">
      <c r="A2371" s="72" t="str">
        <f>IF('S.D.PASTE SHEET'!A2371="","",'S.D.PASTE SHEET'!A2371)</f>
        <v/>
      </c>
      <c s="72" t="str">
        <f>IF('S.D.PASTE SHEET'!B2371="","",'S.D.PASTE SHEET'!B2371)</f>
        <v/>
      </c>
      <c s="72" t="str">
        <f>IF('S.D.PASTE SHEET'!C2371="","",'S.D.PASTE SHEET'!C2371)</f>
        <v/>
      </c>
      <c s="73" t="str">
        <f>IF('S.D.PASTE SHEET'!D2371="","",'S.D.PASTE SHEET'!D2371)</f>
        <v/>
      </c>
      <c s="72" t="str">
        <f>IF('S.D.PASTE SHEET'!E2371="","",UPPER('S.D.PASTE SHEET'!E2371))</f>
        <v/>
      </c>
      <c s="72" t="str">
        <f>IF('S.D.PASTE SHEET'!F2371="","",'S.D.PASTE SHEET'!F2371)</f>
        <v/>
      </c>
      <c s="72" t="str">
        <f>IF('S.D.PASTE SHEET'!G2371="","",UPPER('S.D.PASTE SHEET'!G2371))</f>
        <v/>
      </c>
      <c s="72" t="str">
        <f>IF('S.D.PASTE SHEET'!H2371="","",UPPER('S.D.PASTE SHEET'!H2371))</f>
        <v/>
      </c>
      <c s="72" t="str">
        <f>IF('S.D.PASTE SHEET'!I2371="","",'S.D.PASTE SHEET'!I2371)</f>
        <v/>
      </c>
      <c s="73" t="str">
        <f>IF('S.D.PASTE SHEET'!J2371="","",'S.D.PASTE SHEET'!J2371)</f>
        <v/>
      </c>
      <c s="72" t="str">
        <f>IF('S.D.PASTE SHEET'!K2371="","",'S.D.PASTE SHEET'!K2371)</f>
        <v/>
      </c>
      <c s="72" t="str">
        <f>IF('S.D.PASTE SHEET'!L2371="","",'S.D.PASTE SHEET'!L2371)</f>
        <v/>
      </c>
      <c s="72" t="str">
        <f>IF('S.D.PASTE SHEET'!M2371="","",'S.D.PASTE SHEET'!M2371)</f>
        <v/>
      </c>
      <c s="72" t="str">
        <f>IF('S.D.PASTE SHEET'!N2371="","",'S.D.PASTE SHEET'!N2371)</f>
        <v/>
      </c>
      <c s="72" t="str">
        <f>IF('S.D.PASTE SHEET'!O2371="","",'S.D.PASTE SHEET'!O2371)</f>
        <v/>
      </c>
      <c s="72" t="str">
        <f>IF('S.D.PASTE SHEET'!P2371="","",'S.D.PASTE SHEET'!P2371)</f>
        <v/>
      </c>
      <c s="72" t="str">
        <f>IF('S.D.PASTE SHEET'!Q2371="","",'S.D.PASTE SHEET'!Q2371)</f>
        <v/>
      </c>
      <c s="72" t="str">
        <f>IF('S.D.PASTE SHEET'!R2371="","",'S.D.PASTE SHEET'!R2371)</f>
        <v/>
      </c>
      <c s="72" t="str">
        <f>IF('S.D.PASTE SHEET'!S2371="","",'S.D.PASTE SHEET'!S2371)</f>
        <v/>
      </c>
      <c s="72" t="str">
        <f>IF('S.D.PASTE SHEET'!T2371="","",'S.D.PASTE SHEET'!T2371)</f>
        <v/>
      </c>
      <c s="72" t="str">
        <f>IF('S.D.PASTE SHEET'!U2371="","",'S.D.PASTE SHEET'!U2371)</f>
        <v/>
      </c>
      <c s="72" t="str">
        <f>IF('S.D.PASTE SHEET'!V2371="","",'S.D.PASTE SHEET'!V2371)</f>
        <v/>
      </c>
      <c s="72" t="str">
        <f>IF('S.D.PASTE SHEET'!W2371="","",'S.D.PASTE SHEET'!W2371)</f>
        <v/>
      </c>
      <c s="72" t="str">
        <f>IF('S.D.PASTE SHEET'!X2371="","",'S.D.PASTE SHEET'!X2371)</f>
        <v/>
      </c>
      <c s="72" t="str">
        <f>IF('S.D.PASTE SHEET'!Y2371="","",'S.D.PASTE SHEET'!Y2371)</f>
        <v/>
      </c>
      <c s="72" t="str">
        <f>IF('S.D.PASTE SHEET'!Z2371="","",'S.D.PASTE SHEET'!Z2371)</f>
        <v/>
      </c>
      <c s="72" t="str">
        <f>IF('S.D.PASTE SHEET'!AA2371="","",'S.D.PASTE SHEET'!AA2371)</f>
        <v/>
      </c>
      <c s="72" t="str">
        <f>IF('S.D.PASTE SHEET'!AB2371="","",'S.D.PASTE SHEET'!AB2371)</f>
        <v/>
      </c>
      <c s="72" t="str">
        <f>IF('S.D.PASTE SHEET'!AC2371="","",'S.D.PASTE SHEET'!AC2371)</f>
        <v/>
      </c>
      <c s="72" t="str">
        <f>IF('S.D.PASTE SHEET'!AD2371="","",'S.D.PASTE SHEET'!AD2371)</f>
        <v/>
      </c>
      <c s="74"/>
      <c s="70" t="str">
        <f>IF(AK2371="","",IF(AK2371&gt;0,COUNT($AG$2:AG2371),""))</f>
        <v/>
      </c>
      <c s="75" t="str">
        <f t="shared" si="1185" ref="AG2371:AG2434">IF(AND($AJ$1=12,$A2371=12),$A2371,"")</f>
        <v/>
      </c>
      <c s="75" t="str">
        <f t="shared" si="1186" ref="AH2371:AH2434">IF(AND($AJ$1=12,$A2371=12),$B2371,"")</f>
        <v/>
      </c>
      <c s="75" t="str">
        <f t="shared" si="1187" ref="AI2371:AI2434">IF(AND($AJ$1=12,$A2371=12),C2371,"")</f>
        <v/>
      </c>
      <c s="73" t="str">
        <f t="shared" si="1188" ref="AJ2371:AJ2434">IF(AND($AJ$1=12,$A2371=12),$D2371,"")</f>
        <v/>
      </c>
      <c s="75" t="str">
        <f t="shared" si="1189" ref="AK2371:AK2434">IF(AND($AJ$1=12,$A2371=12),$E2371,"")</f>
        <v/>
      </c>
      <c s="75" t="str">
        <f t="shared" si="1190" ref="AL2371:AL2434">IF(AND($AJ$1=12,$A2371=12),$F2371,"")</f>
        <v/>
      </c>
      <c s="75" t="str">
        <f t="shared" si="1191" ref="AM2371:AM2434">IF(AND($AJ$1=12,$A2371=12),$G2371,"")</f>
        <v/>
      </c>
      <c s="75" t="str">
        <f t="shared" si="1192" ref="AN2371:AN2434">IF(AND($AJ$1=12,$A2371=12),$H2371,"")</f>
        <v/>
      </c>
      <c s="75" t="str">
        <f t="shared" si="1193" ref="AO2371:AO2434">IF(AND($AJ$1=12,$A2371=12),$I2371,"")</f>
        <v/>
      </c>
      <c s="73" t="str">
        <f t="shared" si="1194" ref="AP2371:AP2434">IF(AND($AJ$1=12,$A2371=12),$J2371,"")</f>
        <v/>
      </c>
      <c s="75" t="str">
        <f t="shared" si="1195" ref="AQ2371:AQ2434">IF(AND($AJ$1=12,$A2371=12),$K2371,"")</f>
        <v/>
      </c>
      <c s="75" t="str">
        <f t="shared" si="1196" ref="AR2371:AR2434">IF(AND($AJ$1=12,$A2371=12),$L2371,"")</f>
        <v/>
      </c>
      <c s="75" t="str">
        <f t="shared" si="1197" ref="AS2371:AS2434">IF(AND($AJ$1=12,$A2371=12),$M2371,"")</f>
        <v/>
      </c>
      <c s="75" t="str">
        <f t="shared" si="1198" ref="AT2371:AT2434">IF(AND($AJ$1=12,$A2371=12),$N2371,"")</f>
        <v/>
      </c>
      <c s="75" t="str">
        <f t="shared" si="1199" ref="AU2371:AU2434">IF(AND($AJ$1=12,$A2371=12),$O2371,"")</f>
        <v/>
      </c>
      <c s="75" t="str">
        <f t="shared" si="1200" ref="AV2371:AV2434">IF(AND($AJ$1=12,$A2371=12),$P2371,"")</f>
        <v/>
      </c>
      <c s="70"/>
      <c s="70" t="str">
        <f>IF(BC2371="","",IF(BC2371&gt;0,COUNT($AY$2:AY2371),""))</f>
        <v/>
      </c>
      <c s="76" t="str">
        <f t="shared" si="1201" ref="AY2371:AY2434">IF(AND($BB$1=12,$A2371=12,$BC$1=$B2371),$A2371,"")</f>
        <v/>
      </c>
      <c s="76" t="str">
        <f t="shared" si="1202" ref="AZ2371:AZ2434">IF(AND($BB$1=12,$A2371=12,$BC$1=$B2371),$B2371,"")</f>
        <v/>
      </c>
      <c s="76" t="str">
        <f t="shared" si="1203" ref="BA2371:BA2434">IF(AND($BB$1=12,$A2371=12,$BC$1=$B2371),$C2371,"")</f>
        <v/>
      </c>
      <c s="73" t="str">
        <f t="shared" si="1204" ref="BB2371:BB2434">IF(AND($BB$1=12,$A2371=12,$BC$1=$B2371),$D2371,"")</f>
        <v/>
      </c>
      <c s="76" t="str">
        <f t="shared" si="1205" ref="BC2371:BC2434">IF(AND($BB$1=12,$A2371=12,$BC$1=$B2371),$E2371,"")</f>
        <v/>
      </c>
      <c s="76" t="str">
        <f t="shared" si="1206" ref="BD2371:BD2434">IF(AND($BB$1=12,$A2371=12,$BC$1=$B2371),$F2371,"")</f>
        <v/>
      </c>
      <c s="76" t="str">
        <f t="shared" si="1207" ref="BE2371:BE2434">IF(AND($BB$1=12,$A2371=12,$BC$1=$B2371),$G2371,"")</f>
        <v/>
      </c>
      <c s="76" t="str">
        <f t="shared" si="1208" ref="BF2371:BF2434">IF(AND($BB$1=12,$A2371=12,$BC$1=$B2371),$H2371,"")</f>
        <v/>
      </c>
      <c s="76" t="str">
        <f t="shared" si="1209" ref="BG2371:BG2434">IF(AND($BB$1=12,$A2371=12,$BC$1=$B2371),$I2371,"")</f>
        <v/>
      </c>
      <c s="73" t="str">
        <f t="shared" si="1210" ref="BH2371:BH2434">IF(AND($BB$1=12,$A2371=12,$BC$1=$B2371),$J2371,"")</f>
        <v/>
      </c>
      <c s="76" t="str">
        <f t="shared" si="1211" ref="BI2371:BI2434">IF(AND($BB$1=12,$A2371=12,$BC$1=$B2371),$K2371,"")</f>
        <v/>
      </c>
      <c s="76" t="str">
        <f t="shared" si="1212" ref="BJ2371:BJ2434">IF(AND($BB$1=12,$A2371=12,$BC$1=$B2371),$L2371,"")</f>
        <v/>
      </c>
      <c s="76" t="str">
        <f t="shared" si="1213" ref="BK2371:BK2434">IF(AND($BB$1=12,$A2371=12,$BC$1=$B2371),$M2371,"")</f>
        <v/>
      </c>
      <c s="76" t="str">
        <f t="shared" si="1214" ref="BL2371:BL2434">IF(AND($BB$1=12,$A2371=12,$BC$1=$B2371),$N2371,"")</f>
        <v/>
      </c>
      <c s="76" t="str">
        <f t="shared" si="1215" ref="BM2371:BM2434">IF(AND($BB$1=12,$A2371=12,$BC$1=$B2371),$O2371,"")</f>
        <v/>
      </c>
      <c s="76" t="str">
        <f t="shared" si="1216" ref="BN2371:BN2434">IF(AND($BB$1=12,$A2371=12,$BC$1=$B2371),$P2371,"")</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2" spans="1:157" ht="15">
      <c r="A2372" s="72" t="str">
        <f>IF('S.D.PASTE SHEET'!A2372="","",'S.D.PASTE SHEET'!A2372)</f>
        <v/>
      </c>
      <c s="72" t="str">
        <f>IF('S.D.PASTE SHEET'!B2372="","",'S.D.PASTE SHEET'!B2372)</f>
        <v/>
      </c>
      <c s="72" t="str">
        <f>IF('S.D.PASTE SHEET'!C2372="","",'S.D.PASTE SHEET'!C2372)</f>
        <v/>
      </c>
      <c s="73" t="str">
        <f>IF('S.D.PASTE SHEET'!D2372="","",'S.D.PASTE SHEET'!D2372)</f>
        <v/>
      </c>
      <c s="72" t="str">
        <f>IF('S.D.PASTE SHEET'!E2372="","",UPPER('S.D.PASTE SHEET'!E2372))</f>
        <v/>
      </c>
      <c s="72" t="str">
        <f>IF('S.D.PASTE SHEET'!F2372="","",'S.D.PASTE SHEET'!F2372)</f>
        <v/>
      </c>
      <c s="72" t="str">
        <f>IF('S.D.PASTE SHEET'!G2372="","",UPPER('S.D.PASTE SHEET'!G2372))</f>
        <v/>
      </c>
      <c s="72" t="str">
        <f>IF('S.D.PASTE SHEET'!H2372="","",UPPER('S.D.PASTE SHEET'!H2372))</f>
        <v/>
      </c>
      <c s="72" t="str">
        <f>IF('S.D.PASTE SHEET'!I2372="","",'S.D.PASTE SHEET'!I2372)</f>
        <v/>
      </c>
      <c s="73" t="str">
        <f>IF('S.D.PASTE SHEET'!J2372="","",'S.D.PASTE SHEET'!J2372)</f>
        <v/>
      </c>
      <c s="72" t="str">
        <f>IF('S.D.PASTE SHEET'!K2372="","",'S.D.PASTE SHEET'!K2372)</f>
        <v/>
      </c>
      <c s="72" t="str">
        <f>IF('S.D.PASTE SHEET'!L2372="","",'S.D.PASTE SHEET'!L2372)</f>
        <v/>
      </c>
      <c s="72" t="str">
        <f>IF('S.D.PASTE SHEET'!M2372="","",'S.D.PASTE SHEET'!M2372)</f>
        <v/>
      </c>
      <c s="72" t="str">
        <f>IF('S.D.PASTE SHEET'!N2372="","",'S.D.PASTE SHEET'!N2372)</f>
        <v/>
      </c>
      <c s="72" t="str">
        <f>IF('S.D.PASTE SHEET'!O2372="","",'S.D.PASTE SHEET'!O2372)</f>
        <v/>
      </c>
      <c s="72" t="str">
        <f>IF('S.D.PASTE SHEET'!P2372="","",'S.D.PASTE SHEET'!P2372)</f>
        <v/>
      </c>
      <c s="72" t="str">
        <f>IF('S.D.PASTE SHEET'!Q2372="","",'S.D.PASTE SHEET'!Q2372)</f>
        <v/>
      </c>
      <c s="72" t="str">
        <f>IF('S.D.PASTE SHEET'!R2372="","",'S.D.PASTE SHEET'!R2372)</f>
        <v/>
      </c>
      <c s="72" t="str">
        <f>IF('S.D.PASTE SHEET'!S2372="","",'S.D.PASTE SHEET'!S2372)</f>
        <v/>
      </c>
      <c s="72" t="str">
        <f>IF('S.D.PASTE SHEET'!T2372="","",'S.D.PASTE SHEET'!T2372)</f>
        <v/>
      </c>
      <c s="72" t="str">
        <f>IF('S.D.PASTE SHEET'!U2372="","",'S.D.PASTE SHEET'!U2372)</f>
        <v/>
      </c>
      <c s="72" t="str">
        <f>IF('S.D.PASTE SHEET'!V2372="","",'S.D.PASTE SHEET'!V2372)</f>
        <v/>
      </c>
      <c s="72" t="str">
        <f>IF('S.D.PASTE SHEET'!W2372="","",'S.D.PASTE SHEET'!W2372)</f>
        <v/>
      </c>
      <c s="72" t="str">
        <f>IF('S.D.PASTE SHEET'!X2372="","",'S.D.PASTE SHEET'!X2372)</f>
        <v/>
      </c>
      <c s="72" t="str">
        <f>IF('S.D.PASTE SHEET'!Y2372="","",'S.D.PASTE SHEET'!Y2372)</f>
        <v/>
      </c>
      <c s="72" t="str">
        <f>IF('S.D.PASTE SHEET'!Z2372="","",'S.D.PASTE SHEET'!Z2372)</f>
        <v/>
      </c>
      <c s="72" t="str">
        <f>IF('S.D.PASTE SHEET'!AA2372="","",'S.D.PASTE SHEET'!AA2372)</f>
        <v/>
      </c>
      <c s="72" t="str">
        <f>IF('S.D.PASTE SHEET'!AB2372="","",'S.D.PASTE SHEET'!AB2372)</f>
        <v/>
      </c>
      <c s="72" t="str">
        <f>IF('S.D.PASTE SHEET'!AC2372="","",'S.D.PASTE SHEET'!AC2372)</f>
        <v/>
      </c>
      <c s="72" t="str">
        <f>IF('S.D.PASTE SHEET'!AD2372="","",'S.D.PASTE SHEET'!AD2372)</f>
        <v/>
      </c>
      <c s="74"/>
      <c s="70" t="str">
        <f>IF(AK2372="","",IF(AK2372&gt;0,COUNT($AG$2:AG2372),""))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IF(BC2372="","",IF(BC2372&gt;0,COUNT($AY$2:AY2372),""))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3" spans="1:157" ht="15">
      <c r="A2373" s="72" t="str">
        <f>IF('S.D.PASTE SHEET'!A2373="","",'S.D.PASTE SHEET'!A2373)</f>
        <v/>
      </c>
      <c s="72" t="str">
        <f>IF('S.D.PASTE SHEET'!B2373="","",'S.D.PASTE SHEET'!B2373)</f>
        <v/>
      </c>
      <c s="72" t="str">
        <f>IF('S.D.PASTE SHEET'!C2373="","",'S.D.PASTE SHEET'!C2373)</f>
        <v/>
      </c>
      <c s="73" t="str">
        <f>IF('S.D.PASTE SHEET'!D2373="","",'S.D.PASTE SHEET'!D2373)</f>
        <v/>
      </c>
      <c s="72" t="str">
        <f>IF('S.D.PASTE SHEET'!E2373="","",UPPER('S.D.PASTE SHEET'!E2373))</f>
        <v/>
      </c>
      <c s="72" t="str">
        <f>IF('S.D.PASTE SHEET'!F2373="","",'S.D.PASTE SHEET'!F2373)</f>
        <v/>
      </c>
      <c s="72" t="str">
        <f>IF('S.D.PASTE SHEET'!G2373="","",UPPER('S.D.PASTE SHEET'!G2373))</f>
        <v/>
      </c>
      <c s="72" t="str">
        <f>IF('S.D.PASTE SHEET'!H2373="","",UPPER('S.D.PASTE SHEET'!H2373))</f>
        <v/>
      </c>
      <c s="72" t="str">
        <f>IF('S.D.PASTE SHEET'!I2373="","",'S.D.PASTE SHEET'!I2373)</f>
        <v/>
      </c>
      <c s="73" t="str">
        <f>IF('S.D.PASTE SHEET'!J2373="","",'S.D.PASTE SHEET'!J2373)</f>
        <v/>
      </c>
      <c s="72" t="str">
        <f>IF('S.D.PASTE SHEET'!K2373="","",'S.D.PASTE SHEET'!K2373)</f>
        <v/>
      </c>
      <c s="72" t="str">
        <f>IF('S.D.PASTE SHEET'!L2373="","",'S.D.PASTE SHEET'!L2373)</f>
        <v/>
      </c>
      <c s="72" t="str">
        <f>IF('S.D.PASTE SHEET'!M2373="","",'S.D.PASTE SHEET'!M2373)</f>
        <v/>
      </c>
      <c s="72" t="str">
        <f>IF('S.D.PASTE SHEET'!N2373="","",'S.D.PASTE SHEET'!N2373)</f>
        <v/>
      </c>
      <c s="72" t="str">
        <f>IF('S.D.PASTE SHEET'!O2373="","",'S.D.PASTE SHEET'!O2373)</f>
        <v/>
      </c>
      <c s="72" t="str">
        <f>IF('S.D.PASTE SHEET'!P2373="","",'S.D.PASTE SHEET'!P2373)</f>
        <v/>
      </c>
      <c s="72" t="str">
        <f>IF('S.D.PASTE SHEET'!Q2373="","",'S.D.PASTE SHEET'!Q2373)</f>
        <v/>
      </c>
      <c s="72" t="str">
        <f>IF('S.D.PASTE SHEET'!R2373="","",'S.D.PASTE SHEET'!R2373)</f>
        <v/>
      </c>
      <c s="72" t="str">
        <f>IF('S.D.PASTE SHEET'!S2373="","",'S.D.PASTE SHEET'!S2373)</f>
        <v/>
      </c>
      <c s="72" t="str">
        <f>IF('S.D.PASTE SHEET'!T2373="","",'S.D.PASTE SHEET'!T2373)</f>
        <v/>
      </c>
      <c s="72" t="str">
        <f>IF('S.D.PASTE SHEET'!U2373="","",'S.D.PASTE SHEET'!U2373)</f>
        <v/>
      </c>
      <c s="72" t="str">
        <f>IF('S.D.PASTE SHEET'!V2373="","",'S.D.PASTE SHEET'!V2373)</f>
        <v/>
      </c>
      <c s="72" t="str">
        <f>IF('S.D.PASTE SHEET'!W2373="","",'S.D.PASTE SHEET'!W2373)</f>
        <v/>
      </c>
      <c s="72" t="str">
        <f>IF('S.D.PASTE SHEET'!X2373="","",'S.D.PASTE SHEET'!X2373)</f>
        <v/>
      </c>
      <c s="72" t="str">
        <f>IF('S.D.PASTE SHEET'!Y2373="","",'S.D.PASTE SHEET'!Y2373)</f>
        <v/>
      </c>
      <c s="72" t="str">
        <f>IF('S.D.PASTE SHEET'!Z2373="","",'S.D.PASTE SHEET'!Z2373)</f>
        <v/>
      </c>
      <c s="72" t="str">
        <f>IF('S.D.PASTE SHEET'!AA2373="","",'S.D.PASTE SHEET'!AA2373)</f>
        <v/>
      </c>
      <c s="72" t="str">
        <f>IF('S.D.PASTE SHEET'!AB2373="","",'S.D.PASTE SHEET'!AB2373)</f>
        <v/>
      </c>
      <c s="72" t="str">
        <f>IF('S.D.PASTE SHEET'!AC2373="","",'S.D.PASTE SHEET'!AC2373)</f>
        <v/>
      </c>
      <c s="72" t="str">
        <f>IF('S.D.PASTE SHEET'!AD2373="","",'S.D.PASTE SHEET'!AD2373)</f>
        <v/>
      </c>
      <c s="74"/>
      <c s="70" t="str">
        <f>IF(AK2373="","",IF(AK2373&gt;0,COUNT($AG$2:AG2373),""))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IF(BC2373="","",IF(BC2373&gt;0,COUNT($AY$2:AY2373),""))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4" spans="1:157" ht="15">
      <c r="A2374" s="72" t="str">
        <f>IF('S.D.PASTE SHEET'!A2374="","",'S.D.PASTE SHEET'!A2374)</f>
        <v/>
      </c>
      <c s="72" t="str">
        <f>IF('S.D.PASTE SHEET'!B2374="","",'S.D.PASTE SHEET'!B2374)</f>
        <v/>
      </c>
      <c s="72" t="str">
        <f>IF('S.D.PASTE SHEET'!C2374="","",'S.D.PASTE SHEET'!C2374)</f>
        <v/>
      </c>
      <c s="73" t="str">
        <f>IF('S.D.PASTE SHEET'!D2374="","",'S.D.PASTE SHEET'!D2374)</f>
        <v/>
      </c>
      <c s="72" t="str">
        <f>IF('S.D.PASTE SHEET'!E2374="","",UPPER('S.D.PASTE SHEET'!E2374))</f>
        <v/>
      </c>
      <c s="72" t="str">
        <f>IF('S.D.PASTE SHEET'!F2374="","",'S.D.PASTE SHEET'!F2374)</f>
        <v/>
      </c>
      <c s="72" t="str">
        <f>IF('S.D.PASTE SHEET'!G2374="","",UPPER('S.D.PASTE SHEET'!G2374))</f>
        <v/>
      </c>
      <c s="72" t="str">
        <f>IF('S.D.PASTE SHEET'!H2374="","",UPPER('S.D.PASTE SHEET'!H2374))</f>
        <v/>
      </c>
      <c s="72" t="str">
        <f>IF('S.D.PASTE SHEET'!I2374="","",'S.D.PASTE SHEET'!I2374)</f>
        <v/>
      </c>
      <c s="73" t="str">
        <f>IF('S.D.PASTE SHEET'!J2374="","",'S.D.PASTE SHEET'!J2374)</f>
        <v/>
      </c>
      <c s="72" t="str">
        <f>IF('S.D.PASTE SHEET'!K2374="","",'S.D.PASTE SHEET'!K2374)</f>
        <v/>
      </c>
      <c s="72" t="str">
        <f>IF('S.D.PASTE SHEET'!L2374="","",'S.D.PASTE SHEET'!L2374)</f>
        <v/>
      </c>
      <c s="72" t="str">
        <f>IF('S.D.PASTE SHEET'!M2374="","",'S.D.PASTE SHEET'!M2374)</f>
        <v/>
      </c>
      <c s="72" t="str">
        <f>IF('S.D.PASTE SHEET'!N2374="","",'S.D.PASTE SHEET'!N2374)</f>
        <v/>
      </c>
      <c s="72" t="str">
        <f>IF('S.D.PASTE SHEET'!O2374="","",'S.D.PASTE SHEET'!O2374)</f>
        <v/>
      </c>
      <c s="72" t="str">
        <f>IF('S.D.PASTE SHEET'!P2374="","",'S.D.PASTE SHEET'!P2374)</f>
        <v/>
      </c>
      <c s="72" t="str">
        <f>IF('S.D.PASTE SHEET'!Q2374="","",'S.D.PASTE SHEET'!Q2374)</f>
        <v/>
      </c>
      <c s="72" t="str">
        <f>IF('S.D.PASTE SHEET'!R2374="","",'S.D.PASTE SHEET'!R2374)</f>
        <v/>
      </c>
      <c s="72" t="str">
        <f>IF('S.D.PASTE SHEET'!S2374="","",'S.D.PASTE SHEET'!S2374)</f>
        <v/>
      </c>
      <c s="72" t="str">
        <f>IF('S.D.PASTE SHEET'!T2374="","",'S.D.PASTE SHEET'!T2374)</f>
        <v/>
      </c>
      <c s="72" t="str">
        <f>IF('S.D.PASTE SHEET'!U2374="","",'S.D.PASTE SHEET'!U2374)</f>
        <v/>
      </c>
      <c s="72" t="str">
        <f>IF('S.D.PASTE SHEET'!V2374="","",'S.D.PASTE SHEET'!V2374)</f>
        <v/>
      </c>
      <c s="72" t="str">
        <f>IF('S.D.PASTE SHEET'!W2374="","",'S.D.PASTE SHEET'!W2374)</f>
        <v/>
      </c>
      <c s="72" t="str">
        <f>IF('S.D.PASTE SHEET'!X2374="","",'S.D.PASTE SHEET'!X2374)</f>
        <v/>
      </c>
      <c s="72" t="str">
        <f>IF('S.D.PASTE SHEET'!Y2374="","",'S.D.PASTE SHEET'!Y2374)</f>
        <v/>
      </c>
      <c s="72" t="str">
        <f>IF('S.D.PASTE SHEET'!Z2374="","",'S.D.PASTE SHEET'!Z2374)</f>
        <v/>
      </c>
      <c s="72" t="str">
        <f>IF('S.D.PASTE SHEET'!AA2374="","",'S.D.PASTE SHEET'!AA2374)</f>
        <v/>
      </c>
      <c s="72" t="str">
        <f>IF('S.D.PASTE SHEET'!AB2374="","",'S.D.PASTE SHEET'!AB2374)</f>
        <v/>
      </c>
      <c s="72" t="str">
        <f>IF('S.D.PASTE SHEET'!AC2374="","",'S.D.PASTE SHEET'!AC2374)</f>
        <v/>
      </c>
      <c s="72" t="str">
        <f>IF('S.D.PASTE SHEET'!AD2374="","",'S.D.PASTE SHEET'!AD2374)</f>
        <v/>
      </c>
      <c s="74"/>
      <c s="70" t="str">
        <f>IF(AK2374="","",IF(AK2374&gt;0,COUNT($AG$2:AG2374),""))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IF(BC2374="","",IF(BC2374&gt;0,COUNT($AY$2:AY2374),""))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5" spans="1:157" ht="15">
      <c r="A2375" s="72" t="str">
        <f>IF('S.D.PASTE SHEET'!A2375="","",'S.D.PASTE SHEET'!A2375)</f>
        <v/>
      </c>
      <c s="72" t="str">
        <f>IF('S.D.PASTE SHEET'!B2375="","",'S.D.PASTE SHEET'!B2375)</f>
        <v/>
      </c>
      <c s="72" t="str">
        <f>IF('S.D.PASTE SHEET'!C2375="","",'S.D.PASTE SHEET'!C2375)</f>
        <v/>
      </c>
      <c s="73" t="str">
        <f>IF('S.D.PASTE SHEET'!D2375="","",'S.D.PASTE SHEET'!D2375)</f>
        <v/>
      </c>
      <c s="72" t="str">
        <f>IF('S.D.PASTE SHEET'!E2375="","",UPPER('S.D.PASTE SHEET'!E2375))</f>
        <v/>
      </c>
      <c s="72" t="str">
        <f>IF('S.D.PASTE SHEET'!F2375="","",'S.D.PASTE SHEET'!F2375)</f>
        <v/>
      </c>
      <c s="72" t="str">
        <f>IF('S.D.PASTE SHEET'!G2375="","",UPPER('S.D.PASTE SHEET'!G2375))</f>
        <v/>
      </c>
      <c s="72" t="str">
        <f>IF('S.D.PASTE SHEET'!H2375="","",UPPER('S.D.PASTE SHEET'!H2375))</f>
        <v/>
      </c>
      <c s="72" t="str">
        <f>IF('S.D.PASTE SHEET'!I2375="","",'S.D.PASTE SHEET'!I2375)</f>
        <v/>
      </c>
      <c s="73" t="str">
        <f>IF('S.D.PASTE SHEET'!J2375="","",'S.D.PASTE SHEET'!J2375)</f>
        <v/>
      </c>
      <c s="72" t="str">
        <f>IF('S.D.PASTE SHEET'!K2375="","",'S.D.PASTE SHEET'!K2375)</f>
        <v/>
      </c>
      <c s="72" t="str">
        <f>IF('S.D.PASTE SHEET'!L2375="","",'S.D.PASTE SHEET'!L2375)</f>
        <v/>
      </c>
      <c s="72" t="str">
        <f>IF('S.D.PASTE SHEET'!M2375="","",'S.D.PASTE SHEET'!M2375)</f>
        <v/>
      </c>
      <c s="72" t="str">
        <f>IF('S.D.PASTE SHEET'!N2375="","",'S.D.PASTE SHEET'!N2375)</f>
        <v/>
      </c>
      <c s="72" t="str">
        <f>IF('S.D.PASTE SHEET'!O2375="","",'S.D.PASTE SHEET'!O2375)</f>
        <v/>
      </c>
      <c s="72" t="str">
        <f>IF('S.D.PASTE SHEET'!P2375="","",'S.D.PASTE SHEET'!P2375)</f>
        <v/>
      </c>
      <c s="72" t="str">
        <f>IF('S.D.PASTE SHEET'!Q2375="","",'S.D.PASTE SHEET'!Q2375)</f>
        <v/>
      </c>
      <c s="72" t="str">
        <f>IF('S.D.PASTE SHEET'!R2375="","",'S.D.PASTE SHEET'!R2375)</f>
        <v/>
      </c>
      <c s="72" t="str">
        <f>IF('S.D.PASTE SHEET'!S2375="","",'S.D.PASTE SHEET'!S2375)</f>
        <v/>
      </c>
      <c s="72" t="str">
        <f>IF('S.D.PASTE SHEET'!T2375="","",'S.D.PASTE SHEET'!T2375)</f>
        <v/>
      </c>
      <c s="72" t="str">
        <f>IF('S.D.PASTE SHEET'!U2375="","",'S.D.PASTE SHEET'!U2375)</f>
        <v/>
      </c>
      <c s="72" t="str">
        <f>IF('S.D.PASTE SHEET'!V2375="","",'S.D.PASTE SHEET'!V2375)</f>
        <v/>
      </c>
      <c s="72" t="str">
        <f>IF('S.D.PASTE SHEET'!W2375="","",'S.D.PASTE SHEET'!W2375)</f>
        <v/>
      </c>
      <c s="72" t="str">
        <f>IF('S.D.PASTE SHEET'!X2375="","",'S.D.PASTE SHEET'!X2375)</f>
        <v/>
      </c>
      <c s="72" t="str">
        <f>IF('S.D.PASTE SHEET'!Y2375="","",'S.D.PASTE SHEET'!Y2375)</f>
        <v/>
      </c>
      <c s="72" t="str">
        <f>IF('S.D.PASTE SHEET'!Z2375="","",'S.D.PASTE SHEET'!Z2375)</f>
        <v/>
      </c>
      <c s="72" t="str">
        <f>IF('S.D.PASTE SHEET'!AA2375="","",'S.D.PASTE SHEET'!AA2375)</f>
        <v/>
      </c>
      <c s="72" t="str">
        <f>IF('S.D.PASTE SHEET'!AB2375="","",'S.D.PASTE SHEET'!AB2375)</f>
        <v/>
      </c>
      <c s="72" t="str">
        <f>IF('S.D.PASTE SHEET'!AC2375="","",'S.D.PASTE SHEET'!AC2375)</f>
        <v/>
      </c>
      <c s="72" t="str">
        <f>IF('S.D.PASTE SHEET'!AD2375="","",'S.D.PASTE SHEET'!AD2375)</f>
        <v/>
      </c>
      <c s="74"/>
      <c s="70" t="str">
        <f>IF(AK2375="","",IF(AK2375&gt;0,COUNT($AG$2:AG2375),""))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IF(BC2375="","",IF(BC2375&gt;0,COUNT($AY$2:AY2375),""))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6" spans="1:157" ht="15">
      <c r="A2376" s="72" t="str">
        <f>IF('S.D.PASTE SHEET'!A2376="","",'S.D.PASTE SHEET'!A2376)</f>
        <v/>
      </c>
      <c s="72" t="str">
        <f>IF('S.D.PASTE SHEET'!B2376="","",'S.D.PASTE SHEET'!B2376)</f>
        <v/>
      </c>
      <c s="72" t="str">
        <f>IF('S.D.PASTE SHEET'!C2376="","",'S.D.PASTE SHEET'!C2376)</f>
        <v/>
      </c>
      <c s="73" t="str">
        <f>IF('S.D.PASTE SHEET'!D2376="","",'S.D.PASTE SHEET'!D2376)</f>
        <v/>
      </c>
      <c s="72" t="str">
        <f>IF('S.D.PASTE SHEET'!E2376="","",UPPER('S.D.PASTE SHEET'!E2376))</f>
        <v/>
      </c>
      <c s="72" t="str">
        <f>IF('S.D.PASTE SHEET'!F2376="","",'S.D.PASTE SHEET'!F2376)</f>
        <v/>
      </c>
      <c s="72" t="str">
        <f>IF('S.D.PASTE SHEET'!G2376="","",UPPER('S.D.PASTE SHEET'!G2376))</f>
        <v/>
      </c>
      <c s="72" t="str">
        <f>IF('S.D.PASTE SHEET'!H2376="","",UPPER('S.D.PASTE SHEET'!H2376))</f>
        <v/>
      </c>
      <c s="72" t="str">
        <f>IF('S.D.PASTE SHEET'!I2376="","",'S.D.PASTE SHEET'!I2376)</f>
        <v/>
      </c>
      <c s="73" t="str">
        <f>IF('S.D.PASTE SHEET'!J2376="","",'S.D.PASTE SHEET'!J2376)</f>
        <v/>
      </c>
      <c s="72" t="str">
        <f>IF('S.D.PASTE SHEET'!K2376="","",'S.D.PASTE SHEET'!K2376)</f>
        <v/>
      </c>
      <c s="72" t="str">
        <f>IF('S.D.PASTE SHEET'!L2376="","",'S.D.PASTE SHEET'!L2376)</f>
        <v/>
      </c>
      <c s="72" t="str">
        <f>IF('S.D.PASTE SHEET'!M2376="","",'S.D.PASTE SHEET'!M2376)</f>
        <v/>
      </c>
      <c s="72" t="str">
        <f>IF('S.D.PASTE SHEET'!N2376="","",'S.D.PASTE SHEET'!N2376)</f>
        <v/>
      </c>
      <c s="72" t="str">
        <f>IF('S.D.PASTE SHEET'!O2376="","",'S.D.PASTE SHEET'!O2376)</f>
        <v/>
      </c>
      <c s="72" t="str">
        <f>IF('S.D.PASTE SHEET'!P2376="","",'S.D.PASTE SHEET'!P2376)</f>
        <v/>
      </c>
      <c s="72" t="str">
        <f>IF('S.D.PASTE SHEET'!Q2376="","",'S.D.PASTE SHEET'!Q2376)</f>
        <v/>
      </c>
      <c s="72" t="str">
        <f>IF('S.D.PASTE SHEET'!R2376="","",'S.D.PASTE SHEET'!R2376)</f>
        <v/>
      </c>
      <c s="72" t="str">
        <f>IF('S.D.PASTE SHEET'!S2376="","",'S.D.PASTE SHEET'!S2376)</f>
        <v/>
      </c>
      <c s="72" t="str">
        <f>IF('S.D.PASTE SHEET'!T2376="","",'S.D.PASTE SHEET'!T2376)</f>
        <v/>
      </c>
      <c s="72" t="str">
        <f>IF('S.D.PASTE SHEET'!U2376="","",'S.D.PASTE SHEET'!U2376)</f>
        <v/>
      </c>
      <c s="72" t="str">
        <f>IF('S.D.PASTE SHEET'!V2376="","",'S.D.PASTE SHEET'!V2376)</f>
        <v/>
      </c>
      <c s="72" t="str">
        <f>IF('S.D.PASTE SHEET'!W2376="","",'S.D.PASTE SHEET'!W2376)</f>
        <v/>
      </c>
      <c s="72" t="str">
        <f>IF('S.D.PASTE SHEET'!X2376="","",'S.D.PASTE SHEET'!X2376)</f>
        <v/>
      </c>
      <c s="72" t="str">
        <f>IF('S.D.PASTE SHEET'!Y2376="","",'S.D.PASTE SHEET'!Y2376)</f>
        <v/>
      </c>
      <c s="72" t="str">
        <f>IF('S.D.PASTE SHEET'!Z2376="","",'S.D.PASTE SHEET'!Z2376)</f>
        <v/>
      </c>
      <c s="72" t="str">
        <f>IF('S.D.PASTE SHEET'!AA2376="","",'S.D.PASTE SHEET'!AA2376)</f>
        <v/>
      </c>
      <c s="72" t="str">
        <f>IF('S.D.PASTE SHEET'!AB2376="","",'S.D.PASTE SHEET'!AB2376)</f>
        <v/>
      </c>
      <c s="72" t="str">
        <f>IF('S.D.PASTE SHEET'!AC2376="","",'S.D.PASTE SHEET'!AC2376)</f>
        <v/>
      </c>
      <c s="72" t="str">
        <f>IF('S.D.PASTE SHEET'!AD2376="","",'S.D.PASTE SHEET'!AD2376)</f>
        <v/>
      </c>
      <c s="74"/>
      <c s="70" t="str">
        <f>IF(AK2376="","",IF(AK2376&gt;0,COUNT($AG$2:AG2376),""))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IF(BC2376="","",IF(BC2376&gt;0,COUNT($AY$2:AY2376),""))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7" spans="1:157" ht="15">
      <c r="A2377" s="72" t="str">
        <f>IF('S.D.PASTE SHEET'!A2377="","",'S.D.PASTE SHEET'!A2377)</f>
        <v/>
      </c>
      <c s="72" t="str">
        <f>IF('S.D.PASTE SHEET'!B2377="","",'S.D.PASTE SHEET'!B2377)</f>
        <v/>
      </c>
      <c s="72" t="str">
        <f>IF('S.D.PASTE SHEET'!C2377="","",'S.D.PASTE SHEET'!C2377)</f>
        <v/>
      </c>
      <c s="73" t="str">
        <f>IF('S.D.PASTE SHEET'!D2377="","",'S.D.PASTE SHEET'!D2377)</f>
        <v/>
      </c>
      <c s="72" t="str">
        <f>IF('S.D.PASTE SHEET'!E2377="","",UPPER('S.D.PASTE SHEET'!E2377))</f>
        <v/>
      </c>
      <c s="72" t="str">
        <f>IF('S.D.PASTE SHEET'!F2377="","",'S.D.PASTE SHEET'!F2377)</f>
        <v/>
      </c>
      <c s="72" t="str">
        <f>IF('S.D.PASTE SHEET'!G2377="","",UPPER('S.D.PASTE SHEET'!G2377))</f>
        <v/>
      </c>
      <c s="72" t="str">
        <f>IF('S.D.PASTE SHEET'!H2377="","",UPPER('S.D.PASTE SHEET'!H2377))</f>
        <v/>
      </c>
      <c s="72" t="str">
        <f>IF('S.D.PASTE SHEET'!I2377="","",'S.D.PASTE SHEET'!I2377)</f>
        <v/>
      </c>
      <c s="73" t="str">
        <f>IF('S.D.PASTE SHEET'!J2377="","",'S.D.PASTE SHEET'!J2377)</f>
        <v/>
      </c>
      <c s="72" t="str">
        <f>IF('S.D.PASTE SHEET'!K2377="","",'S.D.PASTE SHEET'!K2377)</f>
        <v/>
      </c>
      <c s="72" t="str">
        <f>IF('S.D.PASTE SHEET'!L2377="","",'S.D.PASTE SHEET'!L2377)</f>
        <v/>
      </c>
      <c s="72" t="str">
        <f>IF('S.D.PASTE SHEET'!M2377="","",'S.D.PASTE SHEET'!M2377)</f>
        <v/>
      </c>
      <c s="72" t="str">
        <f>IF('S.D.PASTE SHEET'!N2377="","",'S.D.PASTE SHEET'!N2377)</f>
        <v/>
      </c>
      <c s="72" t="str">
        <f>IF('S.D.PASTE SHEET'!O2377="","",'S.D.PASTE SHEET'!O2377)</f>
        <v/>
      </c>
      <c s="72" t="str">
        <f>IF('S.D.PASTE SHEET'!P2377="","",'S.D.PASTE SHEET'!P2377)</f>
        <v/>
      </c>
      <c s="72" t="str">
        <f>IF('S.D.PASTE SHEET'!Q2377="","",'S.D.PASTE SHEET'!Q2377)</f>
        <v/>
      </c>
      <c s="72" t="str">
        <f>IF('S.D.PASTE SHEET'!R2377="","",'S.D.PASTE SHEET'!R2377)</f>
        <v/>
      </c>
      <c s="72" t="str">
        <f>IF('S.D.PASTE SHEET'!S2377="","",'S.D.PASTE SHEET'!S2377)</f>
        <v/>
      </c>
      <c s="72" t="str">
        <f>IF('S.D.PASTE SHEET'!T2377="","",'S.D.PASTE SHEET'!T2377)</f>
        <v/>
      </c>
      <c s="72" t="str">
        <f>IF('S.D.PASTE SHEET'!U2377="","",'S.D.PASTE SHEET'!U2377)</f>
        <v/>
      </c>
      <c s="72" t="str">
        <f>IF('S.D.PASTE SHEET'!V2377="","",'S.D.PASTE SHEET'!V2377)</f>
        <v/>
      </c>
      <c s="72" t="str">
        <f>IF('S.D.PASTE SHEET'!W2377="","",'S.D.PASTE SHEET'!W2377)</f>
        <v/>
      </c>
      <c s="72" t="str">
        <f>IF('S.D.PASTE SHEET'!X2377="","",'S.D.PASTE SHEET'!X2377)</f>
        <v/>
      </c>
      <c s="72" t="str">
        <f>IF('S.D.PASTE SHEET'!Y2377="","",'S.D.PASTE SHEET'!Y2377)</f>
        <v/>
      </c>
      <c s="72" t="str">
        <f>IF('S.D.PASTE SHEET'!Z2377="","",'S.D.PASTE SHEET'!Z2377)</f>
        <v/>
      </c>
      <c s="72" t="str">
        <f>IF('S.D.PASTE SHEET'!AA2377="","",'S.D.PASTE SHEET'!AA2377)</f>
        <v/>
      </c>
      <c s="72" t="str">
        <f>IF('S.D.PASTE SHEET'!AB2377="","",'S.D.PASTE SHEET'!AB2377)</f>
        <v/>
      </c>
      <c s="72" t="str">
        <f>IF('S.D.PASTE SHEET'!AC2377="","",'S.D.PASTE SHEET'!AC2377)</f>
        <v/>
      </c>
      <c s="72" t="str">
        <f>IF('S.D.PASTE SHEET'!AD2377="","",'S.D.PASTE SHEET'!AD2377)</f>
        <v/>
      </c>
      <c s="74"/>
      <c s="70" t="str">
        <f>IF(AK2377="","",IF(AK2377&gt;0,COUNT($AG$2:AG2377),""))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IF(BC2377="","",IF(BC2377&gt;0,COUNT($AY$2:AY2377),""))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8" spans="1:157" ht="15">
      <c r="A2378" s="72" t="str">
        <f>IF('S.D.PASTE SHEET'!A2378="","",'S.D.PASTE SHEET'!A2378)</f>
        <v/>
      </c>
      <c s="72" t="str">
        <f>IF('S.D.PASTE SHEET'!B2378="","",'S.D.PASTE SHEET'!B2378)</f>
        <v/>
      </c>
      <c s="72" t="str">
        <f>IF('S.D.PASTE SHEET'!C2378="","",'S.D.PASTE SHEET'!C2378)</f>
        <v/>
      </c>
      <c s="73" t="str">
        <f>IF('S.D.PASTE SHEET'!D2378="","",'S.D.PASTE SHEET'!D2378)</f>
        <v/>
      </c>
      <c s="72" t="str">
        <f>IF('S.D.PASTE SHEET'!E2378="","",UPPER('S.D.PASTE SHEET'!E2378))</f>
        <v/>
      </c>
      <c s="72" t="str">
        <f>IF('S.D.PASTE SHEET'!F2378="","",'S.D.PASTE SHEET'!F2378)</f>
        <v/>
      </c>
      <c s="72" t="str">
        <f>IF('S.D.PASTE SHEET'!G2378="","",UPPER('S.D.PASTE SHEET'!G2378))</f>
        <v/>
      </c>
      <c s="72" t="str">
        <f>IF('S.D.PASTE SHEET'!H2378="","",UPPER('S.D.PASTE SHEET'!H2378))</f>
        <v/>
      </c>
      <c s="72" t="str">
        <f>IF('S.D.PASTE SHEET'!I2378="","",'S.D.PASTE SHEET'!I2378)</f>
        <v/>
      </c>
      <c s="73" t="str">
        <f>IF('S.D.PASTE SHEET'!J2378="","",'S.D.PASTE SHEET'!J2378)</f>
        <v/>
      </c>
      <c s="72" t="str">
        <f>IF('S.D.PASTE SHEET'!K2378="","",'S.D.PASTE SHEET'!K2378)</f>
        <v/>
      </c>
      <c s="72" t="str">
        <f>IF('S.D.PASTE SHEET'!L2378="","",'S.D.PASTE SHEET'!L2378)</f>
        <v/>
      </c>
      <c s="72" t="str">
        <f>IF('S.D.PASTE SHEET'!M2378="","",'S.D.PASTE SHEET'!M2378)</f>
        <v/>
      </c>
      <c s="72" t="str">
        <f>IF('S.D.PASTE SHEET'!N2378="","",'S.D.PASTE SHEET'!N2378)</f>
        <v/>
      </c>
      <c s="72" t="str">
        <f>IF('S.D.PASTE SHEET'!O2378="","",'S.D.PASTE SHEET'!O2378)</f>
        <v/>
      </c>
      <c s="72" t="str">
        <f>IF('S.D.PASTE SHEET'!P2378="","",'S.D.PASTE SHEET'!P2378)</f>
        <v/>
      </c>
      <c s="72" t="str">
        <f>IF('S.D.PASTE SHEET'!Q2378="","",'S.D.PASTE SHEET'!Q2378)</f>
        <v/>
      </c>
      <c s="72" t="str">
        <f>IF('S.D.PASTE SHEET'!R2378="","",'S.D.PASTE SHEET'!R2378)</f>
        <v/>
      </c>
      <c s="72" t="str">
        <f>IF('S.D.PASTE SHEET'!S2378="","",'S.D.PASTE SHEET'!S2378)</f>
        <v/>
      </c>
      <c s="72" t="str">
        <f>IF('S.D.PASTE SHEET'!T2378="","",'S.D.PASTE SHEET'!T2378)</f>
        <v/>
      </c>
      <c s="72" t="str">
        <f>IF('S.D.PASTE SHEET'!U2378="","",'S.D.PASTE SHEET'!U2378)</f>
        <v/>
      </c>
      <c s="72" t="str">
        <f>IF('S.D.PASTE SHEET'!V2378="","",'S.D.PASTE SHEET'!V2378)</f>
        <v/>
      </c>
      <c s="72" t="str">
        <f>IF('S.D.PASTE SHEET'!W2378="","",'S.D.PASTE SHEET'!W2378)</f>
        <v/>
      </c>
      <c s="72" t="str">
        <f>IF('S.D.PASTE SHEET'!X2378="","",'S.D.PASTE SHEET'!X2378)</f>
        <v/>
      </c>
      <c s="72" t="str">
        <f>IF('S.D.PASTE SHEET'!Y2378="","",'S.D.PASTE SHEET'!Y2378)</f>
        <v/>
      </c>
      <c s="72" t="str">
        <f>IF('S.D.PASTE SHEET'!Z2378="","",'S.D.PASTE SHEET'!Z2378)</f>
        <v/>
      </c>
      <c s="72" t="str">
        <f>IF('S.D.PASTE SHEET'!AA2378="","",'S.D.PASTE SHEET'!AA2378)</f>
        <v/>
      </c>
      <c s="72" t="str">
        <f>IF('S.D.PASTE SHEET'!AB2378="","",'S.D.PASTE SHEET'!AB2378)</f>
        <v/>
      </c>
      <c s="72" t="str">
        <f>IF('S.D.PASTE SHEET'!AC2378="","",'S.D.PASTE SHEET'!AC2378)</f>
        <v/>
      </c>
      <c s="72" t="str">
        <f>IF('S.D.PASTE SHEET'!AD2378="","",'S.D.PASTE SHEET'!AD2378)</f>
        <v/>
      </c>
      <c s="74"/>
      <c s="70" t="str">
        <f>IF(AK2378="","",IF(AK2378&gt;0,COUNT($AG$2:AG2378),""))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IF(BC2378="","",IF(BC2378&gt;0,COUNT($AY$2:AY2378),""))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79" spans="1:157" ht="15">
      <c r="A2379" s="72" t="str">
        <f>IF('S.D.PASTE SHEET'!A2379="","",'S.D.PASTE SHEET'!A2379)</f>
        <v/>
      </c>
      <c s="72" t="str">
        <f>IF('S.D.PASTE SHEET'!B2379="","",'S.D.PASTE SHEET'!B2379)</f>
        <v/>
      </c>
      <c s="72" t="str">
        <f>IF('S.D.PASTE SHEET'!C2379="","",'S.D.PASTE SHEET'!C2379)</f>
        <v/>
      </c>
      <c s="73" t="str">
        <f>IF('S.D.PASTE SHEET'!D2379="","",'S.D.PASTE SHEET'!D2379)</f>
        <v/>
      </c>
      <c s="72" t="str">
        <f>IF('S.D.PASTE SHEET'!E2379="","",UPPER('S.D.PASTE SHEET'!E2379))</f>
        <v/>
      </c>
      <c s="72" t="str">
        <f>IF('S.D.PASTE SHEET'!F2379="","",'S.D.PASTE SHEET'!F2379)</f>
        <v/>
      </c>
      <c s="72" t="str">
        <f>IF('S.D.PASTE SHEET'!G2379="","",UPPER('S.D.PASTE SHEET'!G2379))</f>
        <v/>
      </c>
      <c s="72" t="str">
        <f>IF('S.D.PASTE SHEET'!H2379="","",UPPER('S.D.PASTE SHEET'!H2379))</f>
        <v/>
      </c>
      <c s="72" t="str">
        <f>IF('S.D.PASTE SHEET'!I2379="","",'S.D.PASTE SHEET'!I2379)</f>
        <v/>
      </c>
      <c s="73" t="str">
        <f>IF('S.D.PASTE SHEET'!J2379="","",'S.D.PASTE SHEET'!J2379)</f>
        <v/>
      </c>
      <c s="72" t="str">
        <f>IF('S.D.PASTE SHEET'!K2379="","",'S.D.PASTE SHEET'!K2379)</f>
        <v/>
      </c>
      <c s="72" t="str">
        <f>IF('S.D.PASTE SHEET'!L2379="","",'S.D.PASTE SHEET'!L2379)</f>
        <v/>
      </c>
      <c s="72" t="str">
        <f>IF('S.D.PASTE SHEET'!M2379="","",'S.D.PASTE SHEET'!M2379)</f>
        <v/>
      </c>
      <c s="72" t="str">
        <f>IF('S.D.PASTE SHEET'!N2379="","",'S.D.PASTE SHEET'!N2379)</f>
        <v/>
      </c>
      <c s="72" t="str">
        <f>IF('S.D.PASTE SHEET'!O2379="","",'S.D.PASTE SHEET'!O2379)</f>
        <v/>
      </c>
      <c s="72" t="str">
        <f>IF('S.D.PASTE SHEET'!P2379="","",'S.D.PASTE SHEET'!P2379)</f>
        <v/>
      </c>
      <c s="72" t="str">
        <f>IF('S.D.PASTE SHEET'!Q2379="","",'S.D.PASTE SHEET'!Q2379)</f>
        <v/>
      </c>
      <c s="72" t="str">
        <f>IF('S.D.PASTE SHEET'!R2379="","",'S.D.PASTE SHEET'!R2379)</f>
        <v/>
      </c>
      <c s="72" t="str">
        <f>IF('S.D.PASTE SHEET'!S2379="","",'S.D.PASTE SHEET'!S2379)</f>
        <v/>
      </c>
      <c s="72" t="str">
        <f>IF('S.D.PASTE SHEET'!T2379="","",'S.D.PASTE SHEET'!T2379)</f>
        <v/>
      </c>
      <c s="72" t="str">
        <f>IF('S.D.PASTE SHEET'!U2379="","",'S.D.PASTE SHEET'!U2379)</f>
        <v/>
      </c>
      <c s="72" t="str">
        <f>IF('S.D.PASTE SHEET'!V2379="","",'S.D.PASTE SHEET'!V2379)</f>
        <v/>
      </c>
      <c s="72" t="str">
        <f>IF('S.D.PASTE SHEET'!W2379="","",'S.D.PASTE SHEET'!W2379)</f>
        <v/>
      </c>
      <c s="72" t="str">
        <f>IF('S.D.PASTE SHEET'!X2379="","",'S.D.PASTE SHEET'!X2379)</f>
        <v/>
      </c>
      <c s="72" t="str">
        <f>IF('S.D.PASTE SHEET'!Y2379="","",'S.D.PASTE SHEET'!Y2379)</f>
        <v/>
      </c>
      <c s="72" t="str">
        <f>IF('S.D.PASTE SHEET'!Z2379="","",'S.D.PASTE SHEET'!Z2379)</f>
        <v/>
      </c>
      <c s="72" t="str">
        <f>IF('S.D.PASTE SHEET'!AA2379="","",'S.D.PASTE SHEET'!AA2379)</f>
        <v/>
      </c>
      <c s="72" t="str">
        <f>IF('S.D.PASTE SHEET'!AB2379="","",'S.D.PASTE SHEET'!AB2379)</f>
        <v/>
      </c>
      <c s="72" t="str">
        <f>IF('S.D.PASTE SHEET'!AC2379="","",'S.D.PASTE SHEET'!AC2379)</f>
        <v/>
      </c>
      <c s="72" t="str">
        <f>IF('S.D.PASTE SHEET'!AD2379="","",'S.D.PASTE SHEET'!AD2379)</f>
        <v/>
      </c>
      <c s="74"/>
      <c s="70" t="str">
        <f>IF(AK2379="","",IF(AK2379&gt;0,COUNT($AG$2:AG2379),""))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IF(BC2379="","",IF(BC2379&gt;0,COUNT($AY$2:AY2379),""))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0" spans="1:157" ht="15">
      <c r="A2380" s="72" t="str">
        <f>IF('S.D.PASTE SHEET'!A2380="","",'S.D.PASTE SHEET'!A2380)</f>
        <v/>
      </c>
      <c s="72" t="str">
        <f>IF('S.D.PASTE SHEET'!B2380="","",'S.D.PASTE SHEET'!B2380)</f>
        <v/>
      </c>
      <c s="72" t="str">
        <f>IF('S.D.PASTE SHEET'!C2380="","",'S.D.PASTE SHEET'!C2380)</f>
        <v/>
      </c>
      <c s="73" t="str">
        <f>IF('S.D.PASTE SHEET'!D2380="","",'S.D.PASTE SHEET'!D2380)</f>
        <v/>
      </c>
      <c s="72" t="str">
        <f>IF('S.D.PASTE SHEET'!E2380="","",UPPER('S.D.PASTE SHEET'!E2380))</f>
        <v/>
      </c>
      <c s="72" t="str">
        <f>IF('S.D.PASTE SHEET'!F2380="","",'S.D.PASTE SHEET'!F2380)</f>
        <v/>
      </c>
      <c s="72" t="str">
        <f>IF('S.D.PASTE SHEET'!G2380="","",UPPER('S.D.PASTE SHEET'!G2380))</f>
        <v/>
      </c>
      <c s="72" t="str">
        <f>IF('S.D.PASTE SHEET'!H2380="","",UPPER('S.D.PASTE SHEET'!H2380))</f>
        <v/>
      </c>
      <c s="72" t="str">
        <f>IF('S.D.PASTE SHEET'!I2380="","",'S.D.PASTE SHEET'!I2380)</f>
        <v/>
      </c>
      <c s="73" t="str">
        <f>IF('S.D.PASTE SHEET'!J2380="","",'S.D.PASTE SHEET'!J2380)</f>
        <v/>
      </c>
      <c s="72" t="str">
        <f>IF('S.D.PASTE SHEET'!K2380="","",'S.D.PASTE SHEET'!K2380)</f>
        <v/>
      </c>
      <c s="72" t="str">
        <f>IF('S.D.PASTE SHEET'!L2380="","",'S.D.PASTE SHEET'!L2380)</f>
        <v/>
      </c>
      <c s="72" t="str">
        <f>IF('S.D.PASTE SHEET'!M2380="","",'S.D.PASTE SHEET'!M2380)</f>
        <v/>
      </c>
      <c s="72" t="str">
        <f>IF('S.D.PASTE SHEET'!N2380="","",'S.D.PASTE SHEET'!N2380)</f>
        <v/>
      </c>
      <c s="72" t="str">
        <f>IF('S.D.PASTE SHEET'!O2380="","",'S.D.PASTE SHEET'!O2380)</f>
        <v/>
      </c>
      <c s="72" t="str">
        <f>IF('S.D.PASTE SHEET'!P2380="","",'S.D.PASTE SHEET'!P2380)</f>
        <v/>
      </c>
      <c s="72" t="str">
        <f>IF('S.D.PASTE SHEET'!Q2380="","",'S.D.PASTE SHEET'!Q2380)</f>
        <v/>
      </c>
      <c s="72" t="str">
        <f>IF('S.D.PASTE SHEET'!R2380="","",'S.D.PASTE SHEET'!R2380)</f>
        <v/>
      </c>
      <c s="72" t="str">
        <f>IF('S.D.PASTE SHEET'!S2380="","",'S.D.PASTE SHEET'!S2380)</f>
        <v/>
      </c>
      <c s="72" t="str">
        <f>IF('S.D.PASTE SHEET'!T2380="","",'S.D.PASTE SHEET'!T2380)</f>
        <v/>
      </c>
      <c s="72" t="str">
        <f>IF('S.D.PASTE SHEET'!U2380="","",'S.D.PASTE SHEET'!U2380)</f>
        <v/>
      </c>
      <c s="72" t="str">
        <f>IF('S.D.PASTE SHEET'!V2380="","",'S.D.PASTE SHEET'!V2380)</f>
        <v/>
      </c>
      <c s="72" t="str">
        <f>IF('S.D.PASTE SHEET'!W2380="","",'S.D.PASTE SHEET'!W2380)</f>
        <v/>
      </c>
      <c s="72" t="str">
        <f>IF('S.D.PASTE SHEET'!X2380="","",'S.D.PASTE SHEET'!X2380)</f>
        <v/>
      </c>
      <c s="72" t="str">
        <f>IF('S.D.PASTE SHEET'!Y2380="","",'S.D.PASTE SHEET'!Y2380)</f>
        <v/>
      </c>
      <c s="72" t="str">
        <f>IF('S.D.PASTE SHEET'!Z2380="","",'S.D.PASTE SHEET'!Z2380)</f>
        <v/>
      </c>
      <c s="72" t="str">
        <f>IF('S.D.PASTE SHEET'!AA2380="","",'S.D.PASTE SHEET'!AA2380)</f>
        <v/>
      </c>
      <c s="72" t="str">
        <f>IF('S.D.PASTE SHEET'!AB2380="","",'S.D.PASTE SHEET'!AB2380)</f>
        <v/>
      </c>
      <c s="72" t="str">
        <f>IF('S.D.PASTE SHEET'!AC2380="","",'S.D.PASTE SHEET'!AC2380)</f>
        <v/>
      </c>
      <c s="72" t="str">
        <f>IF('S.D.PASTE SHEET'!AD2380="","",'S.D.PASTE SHEET'!AD2380)</f>
        <v/>
      </c>
      <c s="74"/>
      <c s="70" t="str">
        <f>IF(AK2380="","",IF(AK2380&gt;0,COUNT($AG$2:AG2380),""))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IF(BC2380="","",IF(BC2380&gt;0,COUNT($AY$2:AY2380),""))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1" spans="1:157" ht="15">
      <c r="A2381" s="72" t="str">
        <f>IF('S.D.PASTE SHEET'!A2381="","",'S.D.PASTE SHEET'!A2381)</f>
        <v/>
      </c>
      <c s="72" t="str">
        <f>IF('S.D.PASTE SHEET'!B2381="","",'S.D.PASTE SHEET'!B2381)</f>
        <v/>
      </c>
      <c s="72" t="str">
        <f>IF('S.D.PASTE SHEET'!C2381="","",'S.D.PASTE SHEET'!C2381)</f>
        <v/>
      </c>
      <c s="73" t="str">
        <f>IF('S.D.PASTE SHEET'!D2381="","",'S.D.PASTE SHEET'!D2381)</f>
        <v/>
      </c>
      <c s="72" t="str">
        <f>IF('S.D.PASTE SHEET'!E2381="","",UPPER('S.D.PASTE SHEET'!E2381))</f>
        <v/>
      </c>
      <c s="72" t="str">
        <f>IF('S.D.PASTE SHEET'!F2381="","",'S.D.PASTE SHEET'!F2381)</f>
        <v/>
      </c>
      <c s="72" t="str">
        <f>IF('S.D.PASTE SHEET'!G2381="","",UPPER('S.D.PASTE SHEET'!G2381))</f>
        <v/>
      </c>
      <c s="72" t="str">
        <f>IF('S.D.PASTE SHEET'!H2381="","",UPPER('S.D.PASTE SHEET'!H2381))</f>
        <v/>
      </c>
      <c s="72" t="str">
        <f>IF('S.D.PASTE SHEET'!I2381="","",'S.D.PASTE SHEET'!I2381)</f>
        <v/>
      </c>
      <c s="73" t="str">
        <f>IF('S.D.PASTE SHEET'!J2381="","",'S.D.PASTE SHEET'!J2381)</f>
        <v/>
      </c>
      <c s="72" t="str">
        <f>IF('S.D.PASTE SHEET'!K2381="","",'S.D.PASTE SHEET'!K2381)</f>
        <v/>
      </c>
      <c s="72" t="str">
        <f>IF('S.D.PASTE SHEET'!L2381="","",'S.D.PASTE SHEET'!L2381)</f>
        <v/>
      </c>
      <c s="72" t="str">
        <f>IF('S.D.PASTE SHEET'!M2381="","",'S.D.PASTE SHEET'!M2381)</f>
        <v/>
      </c>
      <c s="72" t="str">
        <f>IF('S.D.PASTE SHEET'!N2381="","",'S.D.PASTE SHEET'!N2381)</f>
        <v/>
      </c>
      <c s="72" t="str">
        <f>IF('S.D.PASTE SHEET'!O2381="","",'S.D.PASTE SHEET'!O2381)</f>
        <v/>
      </c>
      <c s="72" t="str">
        <f>IF('S.D.PASTE SHEET'!P2381="","",'S.D.PASTE SHEET'!P2381)</f>
        <v/>
      </c>
      <c s="72" t="str">
        <f>IF('S.D.PASTE SHEET'!Q2381="","",'S.D.PASTE SHEET'!Q2381)</f>
        <v/>
      </c>
      <c s="72" t="str">
        <f>IF('S.D.PASTE SHEET'!R2381="","",'S.D.PASTE SHEET'!R2381)</f>
        <v/>
      </c>
      <c s="72" t="str">
        <f>IF('S.D.PASTE SHEET'!S2381="","",'S.D.PASTE SHEET'!S2381)</f>
        <v/>
      </c>
      <c s="72" t="str">
        <f>IF('S.D.PASTE SHEET'!T2381="","",'S.D.PASTE SHEET'!T2381)</f>
        <v/>
      </c>
      <c s="72" t="str">
        <f>IF('S.D.PASTE SHEET'!U2381="","",'S.D.PASTE SHEET'!U2381)</f>
        <v/>
      </c>
      <c s="72" t="str">
        <f>IF('S.D.PASTE SHEET'!V2381="","",'S.D.PASTE SHEET'!V2381)</f>
        <v/>
      </c>
      <c s="72" t="str">
        <f>IF('S.D.PASTE SHEET'!W2381="","",'S.D.PASTE SHEET'!W2381)</f>
        <v/>
      </c>
      <c s="72" t="str">
        <f>IF('S.D.PASTE SHEET'!X2381="","",'S.D.PASTE SHEET'!X2381)</f>
        <v/>
      </c>
      <c s="72" t="str">
        <f>IF('S.D.PASTE SHEET'!Y2381="","",'S.D.PASTE SHEET'!Y2381)</f>
        <v/>
      </c>
      <c s="72" t="str">
        <f>IF('S.D.PASTE SHEET'!Z2381="","",'S.D.PASTE SHEET'!Z2381)</f>
        <v/>
      </c>
      <c s="72" t="str">
        <f>IF('S.D.PASTE SHEET'!AA2381="","",'S.D.PASTE SHEET'!AA2381)</f>
        <v/>
      </c>
      <c s="72" t="str">
        <f>IF('S.D.PASTE SHEET'!AB2381="","",'S.D.PASTE SHEET'!AB2381)</f>
        <v/>
      </c>
      <c s="72" t="str">
        <f>IF('S.D.PASTE SHEET'!AC2381="","",'S.D.PASTE SHEET'!AC2381)</f>
        <v/>
      </c>
      <c s="72" t="str">
        <f>IF('S.D.PASTE SHEET'!AD2381="","",'S.D.PASTE SHEET'!AD2381)</f>
        <v/>
      </c>
      <c s="74"/>
      <c s="70" t="str">
        <f>IF(AK2381="","",IF(AK2381&gt;0,COUNT($AG$2:AG2381),""))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IF(BC2381="","",IF(BC2381&gt;0,COUNT($AY$2:AY2381),""))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2" spans="1:157" ht="15">
      <c r="A2382" s="72" t="str">
        <f>IF('S.D.PASTE SHEET'!A2382="","",'S.D.PASTE SHEET'!A2382)</f>
        <v/>
      </c>
      <c s="72" t="str">
        <f>IF('S.D.PASTE SHEET'!B2382="","",'S.D.PASTE SHEET'!B2382)</f>
        <v/>
      </c>
      <c s="72" t="str">
        <f>IF('S.D.PASTE SHEET'!C2382="","",'S.D.PASTE SHEET'!C2382)</f>
        <v/>
      </c>
      <c s="73" t="str">
        <f>IF('S.D.PASTE SHEET'!D2382="","",'S.D.PASTE SHEET'!D2382)</f>
        <v/>
      </c>
      <c s="72" t="str">
        <f>IF('S.D.PASTE SHEET'!E2382="","",UPPER('S.D.PASTE SHEET'!E2382))</f>
        <v/>
      </c>
      <c s="72" t="str">
        <f>IF('S.D.PASTE SHEET'!F2382="","",'S.D.PASTE SHEET'!F2382)</f>
        <v/>
      </c>
      <c s="72" t="str">
        <f>IF('S.D.PASTE SHEET'!G2382="","",UPPER('S.D.PASTE SHEET'!G2382))</f>
        <v/>
      </c>
      <c s="72" t="str">
        <f>IF('S.D.PASTE SHEET'!H2382="","",UPPER('S.D.PASTE SHEET'!H2382))</f>
        <v/>
      </c>
      <c s="72" t="str">
        <f>IF('S.D.PASTE SHEET'!I2382="","",'S.D.PASTE SHEET'!I2382)</f>
        <v/>
      </c>
      <c s="73" t="str">
        <f>IF('S.D.PASTE SHEET'!J2382="","",'S.D.PASTE SHEET'!J2382)</f>
        <v/>
      </c>
      <c s="72" t="str">
        <f>IF('S.D.PASTE SHEET'!K2382="","",'S.D.PASTE SHEET'!K2382)</f>
        <v/>
      </c>
      <c s="72" t="str">
        <f>IF('S.D.PASTE SHEET'!L2382="","",'S.D.PASTE SHEET'!L2382)</f>
        <v/>
      </c>
      <c s="72" t="str">
        <f>IF('S.D.PASTE SHEET'!M2382="","",'S.D.PASTE SHEET'!M2382)</f>
        <v/>
      </c>
      <c s="72" t="str">
        <f>IF('S.D.PASTE SHEET'!N2382="","",'S.D.PASTE SHEET'!N2382)</f>
        <v/>
      </c>
      <c s="72" t="str">
        <f>IF('S.D.PASTE SHEET'!O2382="","",'S.D.PASTE SHEET'!O2382)</f>
        <v/>
      </c>
      <c s="72" t="str">
        <f>IF('S.D.PASTE SHEET'!P2382="","",'S.D.PASTE SHEET'!P2382)</f>
        <v/>
      </c>
      <c s="72" t="str">
        <f>IF('S.D.PASTE SHEET'!Q2382="","",'S.D.PASTE SHEET'!Q2382)</f>
        <v/>
      </c>
      <c s="72" t="str">
        <f>IF('S.D.PASTE SHEET'!R2382="","",'S.D.PASTE SHEET'!R2382)</f>
        <v/>
      </c>
      <c s="72" t="str">
        <f>IF('S.D.PASTE SHEET'!S2382="","",'S.D.PASTE SHEET'!S2382)</f>
        <v/>
      </c>
      <c s="72" t="str">
        <f>IF('S.D.PASTE SHEET'!T2382="","",'S.D.PASTE SHEET'!T2382)</f>
        <v/>
      </c>
      <c s="72" t="str">
        <f>IF('S.D.PASTE SHEET'!U2382="","",'S.D.PASTE SHEET'!U2382)</f>
        <v/>
      </c>
      <c s="72" t="str">
        <f>IF('S.D.PASTE SHEET'!V2382="","",'S.D.PASTE SHEET'!V2382)</f>
        <v/>
      </c>
      <c s="72" t="str">
        <f>IF('S.D.PASTE SHEET'!W2382="","",'S.D.PASTE SHEET'!W2382)</f>
        <v/>
      </c>
      <c s="72" t="str">
        <f>IF('S.D.PASTE SHEET'!X2382="","",'S.D.PASTE SHEET'!X2382)</f>
        <v/>
      </c>
      <c s="72" t="str">
        <f>IF('S.D.PASTE SHEET'!Y2382="","",'S.D.PASTE SHEET'!Y2382)</f>
        <v/>
      </c>
      <c s="72" t="str">
        <f>IF('S.D.PASTE SHEET'!Z2382="","",'S.D.PASTE SHEET'!Z2382)</f>
        <v/>
      </c>
      <c s="72" t="str">
        <f>IF('S.D.PASTE SHEET'!AA2382="","",'S.D.PASTE SHEET'!AA2382)</f>
        <v/>
      </c>
      <c s="72" t="str">
        <f>IF('S.D.PASTE SHEET'!AB2382="","",'S.D.PASTE SHEET'!AB2382)</f>
        <v/>
      </c>
      <c s="72" t="str">
        <f>IF('S.D.PASTE SHEET'!AC2382="","",'S.D.PASTE SHEET'!AC2382)</f>
        <v/>
      </c>
      <c s="72" t="str">
        <f>IF('S.D.PASTE SHEET'!AD2382="","",'S.D.PASTE SHEET'!AD2382)</f>
        <v/>
      </c>
      <c s="74"/>
      <c s="70" t="str">
        <f>IF(AK2382="","",IF(AK2382&gt;0,COUNT($AG$2:AG2382),""))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IF(BC2382="","",IF(BC2382&gt;0,COUNT($AY$2:AY2382),""))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3" spans="1:157" ht="15">
      <c r="A2383" s="72" t="str">
        <f>IF('S.D.PASTE SHEET'!A2383="","",'S.D.PASTE SHEET'!A2383)</f>
        <v/>
      </c>
      <c s="72" t="str">
        <f>IF('S.D.PASTE SHEET'!B2383="","",'S.D.PASTE SHEET'!B2383)</f>
        <v/>
      </c>
      <c s="72" t="str">
        <f>IF('S.D.PASTE SHEET'!C2383="","",'S.D.PASTE SHEET'!C2383)</f>
        <v/>
      </c>
      <c s="73" t="str">
        <f>IF('S.D.PASTE SHEET'!D2383="","",'S.D.PASTE SHEET'!D2383)</f>
        <v/>
      </c>
      <c s="72" t="str">
        <f>IF('S.D.PASTE SHEET'!E2383="","",UPPER('S.D.PASTE SHEET'!E2383))</f>
        <v/>
      </c>
      <c s="72" t="str">
        <f>IF('S.D.PASTE SHEET'!F2383="","",'S.D.PASTE SHEET'!F2383)</f>
        <v/>
      </c>
      <c s="72" t="str">
        <f>IF('S.D.PASTE SHEET'!G2383="","",UPPER('S.D.PASTE SHEET'!G2383))</f>
        <v/>
      </c>
      <c s="72" t="str">
        <f>IF('S.D.PASTE SHEET'!H2383="","",UPPER('S.D.PASTE SHEET'!H2383))</f>
        <v/>
      </c>
      <c s="72" t="str">
        <f>IF('S.D.PASTE SHEET'!I2383="","",'S.D.PASTE SHEET'!I2383)</f>
        <v/>
      </c>
      <c s="73" t="str">
        <f>IF('S.D.PASTE SHEET'!J2383="","",'S.D.PASTE SHEET'!J2383)</f>
        <v/>
      </c>
      <c s="72" t="str">
        <f>IF('S.D.PASTE SHEET'!K2383="","",'S.D.PASTE SHEET'!K2383)</f>
        <v/>
      </c>
      <c s="72" t="str">
        <f>IF('S.D.PASTE SHEET'!L2383="","",'S.D.PASTE SHEET'!L2383)</f>
        <v/>
      </c>
      <c s="72" t="str">
        <f>IF('S.D.PASTE SHEET'!M2383="","",'S.D.PASTE SHEET'!M2383)</f>
        <v/>
      </c>
      <c s="72" t="str">
        <f>IF('S.D.PASTE SHEET'!N2383="","",'S.D.PASTE SHEET'!N2383)</f>
        <v/>
      </c>
      <c s="72" t="str">
        <f>IF('S.D.PASTE SHEET'!O2383="","",'S.D.PASTE SHEET'!O2383)</f>
        <v/>
      </c>
      <c s="72" t="str">
        <f>IF('S.D.PASTE SHEET'!P2383="","",'S.D.PASTE SHEET'!P2383)</f>
        <v/>
      </c>
      <c s="72" t="str">
        <f>IF('S.D.PASTE SHEET'!Q2383="","",'S.D.PASTE SHEET'!Q2383)</f>
        <v/>
      </c>
      <c s="72" t="str">
        <f>IF('S.D.PASTE SHEET'!R2383="","",'S.D.PASTE SHEET'!R2383)</f>
        <v/>
      </c>
      <c s="72" t="str">
        <f>IF('S.D.PASTE SHEET'!S2383="","",'S.D.PASTE SHEET'!S2383)</f>
        <v/>
      </c>
      <c s="72" t="str">
        <f>IF('S.D.PASTE SHEET'!T2383="","",'S.D.PASTE SHEET'!T2383)</f>
        <v/>
      </c>
      <c s="72" t="str">
        <f>IF('S.D.PASTE SHEET'!U2383="","",'S.D.PASTE SHEET'!U2383)</f>
        <v/>
      </c>
      <c s="72" t="str">
        <f>IF('S.D.PASTE SHEET'!V2383="","",'S.D.PASTE SHEET'!V2383)</f>
        <v/>
      </c>
      <c s="72" t="str">
        <f>IF('S.D.PASTE SHEET'!W2383="","",'S.D.PASTE SHEET'!W2383)</f>
        <v/>
      </c>
      <c s="72" t="str">
        <f>IF('S.D.PASTE SHEET'!X2383="","",'S.D.PASTE SHEET'!X2383)</f>
        <v/>
      </c>
      <c s="72" t="str">
        <f>IF('S.D.PASTE SHEET'!Y2383="","",'S.D.PASTE SHEET'!Y2383)</f>
        <v/>
      </c>
      <c s="72" t="str">
        <f>IF('S.D.PASTE SHEET'!Z2383="","",'S.D.PASTE SHEET'!Z2383)</f>
        <v/>
      </c>
      <c s="72" t="str">
        <f>IF('S.D.PASTE SHEET'!AA2383="","",'S.D.PASTE SHEET'!AA2383)</f>
        <v/>
      </c>
      <c s="72" t="str">
        <f>IF('S.D.PASTE SHEET'!AB2383="","",'S.D.PASTE SHEET'!AB2383)</f>
        <v/>
      </c>
      <c s="72" t="str">
        <f>IF('S.D.PASTE SHEET'!AC2383="","",'S.D.PASTE SHEET'!AC2383)</f>
        <v/>
      </c>
      <c s="72" t="str">
        <f>IF('S.D.PASTE SHEET'!AD2383="","",'S.D.PASTE SHEET'!AD2383)</f>
        <v/>
      </c>
      <c s="74"/>
      <c s="70" t="str">
        <f>IF(AK2383="","",IF(AK2383&gt;0,COUNT($AG$2:AG2383),""))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IF(BC2383="","",IF(BC2383&gt;0,COUNT($AY$2:AY2383),""))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4" spans="1:157" ht="15">
      <c r="A2384" s="72" t="str">
        <f>IF('S.D.PASTE SHEET'!A2384="","",'S.D.PASTE SHEET'!A2384)</f>
        <v/>
      </c>
      <c s="72" t="str">
        <f>IF('S.D.PASTE SHEET'!B2384="","",'S.D.PASTE SHEET'!B2384)</f>
        <v/>
      </c>
      <c s="72" t="str">
        <f>IF('S.D.PASTE SHEET'!C2384="","",'S.D.PASTE SHEET'!C2384)</f>
        <v/>
      </c>
      <c s="73" t="str">
        <f>IF('S.D.PASTE SHEET'!D2384="","",'S.D.PASTE SHEET'!D2384)</f>
        <v/>
      </c>
      <c s="72" t="str">
        <f>IF('S.D.PASTE SHEET'!E2384="","",UPPER('S.D.PASTE SHEET'!E2384))</f>
        <v/>
      </c>
      <c s="72" t="str">
        <f>IF('S.D.PASTE SHEET'!F2384="","",'S.D.PASTE SHEET'!F2384)</f>
        <v/>
      </c>
      <c s="72" t="str">
        <f>IF('S.D.PASTE SHEET'!G2384="","",UPPER('S.D.PASTE SHEET'!G2384))</f>
        <v/>
      </c>
      <c s="72" t="str">
        <f>IF('S.D.PASTE SHEET'!H2384="","",UPPER('S.D.PASTE SHEET'!H2384))</f>
        <v/>
      </c>
      <c s="72" t="str">
        <f>IF('S.D.PASTE SHEET'!I2384="","",'S.D.PASTE SHEET'!I2384)</f>
        <v/>
      </c>
      <c s="73" t="str">
        <f>IF('S.D.PASTE SHEET'!J2384="","",'S.D.PASTE SHEET'!J2384)</f>
        <v/>
      </c>
      <c s="72" t="str">
        <f>IF('S.D.PASTE SHEET'!K2384="","",'S.D.PASTE SHEET'!K2384)</f>
        <v/>
      </c>
      <c s="72" t="str">
        <f>IF('S.D.PASTE SHEET'!L2384="","",'S.D.PASTE SHEET'!L2384)</f>
        <v/>
      </c>
      <c s="72" t="str">
        <f>IF('S.D.PASTE SHEET'!M2384="","",'S.D.PASTE SHEET'!M2384)</f>
        <v/>
      </c>
      <c s="72" t="str">
        <f>IF('S.D.PASTE SHEET'!N2384="","",'S.D.PASTE SHEET'!N2384)</f>
        <v/>
      </c>
      <c s="72" t="str">
        <f>IF('S.D.PASTE SHEET'!O2384="","",'S.D.PASTE SHEET'!O2384)</f>
        <v/>
      </c>
      <c s="72" t="str">
        <f>IF('S.D.PASTE SHEET'!P2384="","",'S.D.PASTE SHEET'!P2384)</f>
        <v/>
      </c>
      <c s="72" t="str">
        <f>IF('S.D.PASTE SHEET'!Q2384="","",'S.D.PASTE SHEET'!Q2384)</f>
        <v/>
      </c>
      <c s="72" t="str">
        <f>IF('S.D.PASTE SHEET'!R2384="","",'S.D.PASTE SHEET'!R2384)</f>
        <v/>
      </c>
      <c s="72" t="str">
        <f>IF('S.D.PASTE SHEET'!S2384="","",'S.D.PASTE SHEET'!S2384)</f>
        <v/>
      </c>
      <c s="72" t="str">
        <f>IF('S.D.PASTE SHEET'!T2384="","",'S.D.PASTE SHEET'!T2384)</f>
        <v/>
      </c>
      <c s="72" t="str">
        <f>IF('S.D.PASTE SHEET'!U2384="","",'S.D.PASTE SHEET'!U2384)</f>
        <v/>
      </c>
      <c s="72" t="str">
        <f>IF('S.D.PASTE SHEET'!V2384="","",'S.D.PASTE SHEET'!V2384)</f>
        <v/>
      </c>
      <c s="72" t="str">
        <f>IF('S.D.PASTE SHEET'!W2384="","",'S.D.PASTE SHEET'!W2384)</f>
        <v/>
      </c>
      <c s="72" t="str">
        <f>IF('S.D.PASTE SHEET'!X2384="","",'S.D.PASTE SHEET'!X2384)</f>
        <v/>
      </c>
      <c s="72" t="str">
        <f>IF('S.D.PASTE SHEET'!Y2384="","",'S.D.PASTE SHEET'!Y2384)</f>
        <v/>
      </c>
      <c s="72" t="str">
        <f>IF('S.D.PASTE SHEET'!Z2384="","",'S.D.PASTE SHEET'!Z2384)</f>
        <v/>
      </c>
      <c s="72" t="str">
        <f>IF('S.D.PASTE SHEET'!AA2384="","",'S.D.PASTE SHEET'!AA2384)</f>
        <v/>
      </c>
      <c s="72" t="str">
        <f>IF('S.D.PASTE SHEET'!AB2384="","",'S.D.PASTE SHEET'!AB2384)</f>
        <v/>
      </c>
      <c s="72" t="str">
        <f>IF('S.D.PASTE SHEET'!AC2384="","",'S.D.PASTE SHEET'!AC2384)</f>
        <v/>
      </c>
      <c s="72" t="str">
        <f>IF('S.D.PASTE SHEET'!AD2384="","",'S.D.PASTE SHEET'!AD2384)</f>
        <v/>
      </c>
      <c s="74"/>
      <c s="70" t="str">
        <f>IF(AK2384="","",IF(AK2384&gt;0,COUNT($AG$2:AG2384),""))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IF(BC2384="","",IF(BC2384&gt;0,COUNT($AY$2:AY2384),""))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5" spans="1:157" ht="15">
      <c r="A2385" s="72" t="str">
        <f>IF('S.D.PASTE SHEET'!A2385="","",'S.D.PASTE SHEET'!A2385)</f>
        <v/>
      </c>
      <c s="72" t="str">
        <f>IF('S.D.PASTE SHEET'!B2385="","",'S.D.PASTE SHEET'!B2385)</f>
        <v/>
      </c>
      <c s="72" t="str">
        <f>IF('S.D.PASTE SHEET'!C2385="","",'S.D.PASTE SHEET'!C2385)</f>
        <v/>
      </c>
      <c s="73" t="str">
        <f>IF('S.D.PASTE SHEET'!D2385="","",'S.D.PASTE SHEET'!D2385)</f>
        <v/>
      </c>
      <c s="72" t="str">
        <f>IF('S.D.PASTE SHEET'!E2385="","",UPPER('S.D.PASTE SHEET'!E2385))</f>
        <v/>
      </c>
      <c s="72" t="str">
        <f>IF('S.D.PASTE SHEET'!F2385="","",'S.D.PASTE SHEET'!F2385)</f>
        <v/>
      </c>
      <c s="72" t="str">
        <f>IF('S.D.PASTE SHEET'!G2385="","",UPPER('S.D.PASTE SHEET'!G2385))</f>
        <v/>
      </c>
      <c s="72" t="str">
        <f>IF('S.D.PASTE SHEET'!H2385="","",UPPER('S.D.PASTE SHEET'!H2385))</f>
        <v/>
      </c>
      <c s="72" t="str">
        <f>IF('S.D.PASTE SHEET'!I2385="","",'S.D.PASTE SHEET'!I2385)</f>
        <v/>
      </c>
      <c s="73" t="str">
        <f>IF('S.D.PASTE SHEET'!J2385="","",'S.D.PASTE SHEET'!J2385)</f>
        <v/>
      </c>
      <c s="72" t="str">
        <f>IF('S.D.PASTE SHEET'!K2385="","",'S.D.PASTE SHEET'!K2385)</f>
        <v/>
      </c>
      <c s="72" t="str">
        <f>IF('S.D.PASTE SHEET'!L2385="","",'S.D.PASTE SHEET'!L2385)</f>
        <v/>
      </c>
      <c s="72" t="str">
        <f>IF('S.D.PASTE SHEET'!M2385="","",'S.D.PASTE SHEET'!M2385)</f>
        <v/>
      </c>
      <c s="72" t="str">
        <f>IF('S.D.PASTE SHEET'!N2385="","",'S.D.PASTE SHEET'!N2385)</f>
        <v/>
      </c>
      <c s="72" t="str">
        <f>IF('S.D.PASTE SHEET'!O2385="","",'S.D.PASTE SHEET'!O2385)</f>
        <v/>
      </c>
      <c s="72" t="str">
        <f>IF('S.D.PASTE SHEET'!P2385="","",'S.D.PASTE SHEET'!P2385)</f>
        <v/>
      </c>
      <c s="72" t="str">
        <f>IF('S.D.PASTE SHEET'!Q2385="","",'S.D.PASTE SHEET'!Q2385)</f>
        <v/>
      </c>
      <c s="72" t="str">
        <f>IF('S.D.PASTE SHEET'!R2385="","",'S.D.PASTE SHEET'!R2385)</f>
        <v/>
      </c>
      <c s="72" t="str">
        <f>IF('S.D.PASTE SHEET'!S2385="","",'S.D.PASTE SHEET'!S2385)</f>
        <v/>
      </c>
      <c s="72" t="str">
        <f>IF('S.D.PASTE SHEET'!T2385="","",'S.D.PASTE SHEET'!T2385)</f>
        <v/>
      </c>
      <c s="72" t="str">
        <f>IF('S.D.PASTE SHEET'!U2385="","",'S.D.PASTE SHEET'!U2385)</f>
        <v/>
      </c>
      <c s="72" t="str">
        <f>IF('S.D.PASTE SHEET'!V2385="","",'S.D.PASTE SHEET'!V2385)</f>
        <v/>
      </c>
      <c s="72" t="str">
        <f>IF('S.D.PASTE SHEET'!W2385="","",'S.D.PASTE SHEET'!W2385)</f>
        <v/>
      </c>
      <c s="72" t="str">
        <f>IF('S.D.PASTE SHEET'!X2385="","",'S.D.PASTE SHEET'!X2385)</f>
        <v/>
      </c>
      <c s="72" t="str">
        <f>IF('S.D.PASTE SHEET'!Y2385="","",'S.D.PASTE SHEET'!Y2385)</f>
        <v/>
      </c>
      <c s="72" t="str">
        <f>IF('S.D.PASTE SHEET'!Z2385="","",'S.D.PASTE SHEET'!Z2385)</f>
        <v/>
      </c>
      <c s="72" t="str">
        <f>IF('S.D.PASTE SHEET'!AA2385="","",'S.D.PASTE SHEET'!AA2385)</f>
        <v/>
      </c>
      <c s="72" t="str">
        <f>IF('S.D.PASTE SHEET'!AB2385="","",'S.D.PASTE SHEET'!AB2385)</f>
        <v/>
      </c>
      <c s="72" t="str">
        <f>IF('S.D.PASTE SHEET'!AC2385="","",'S.D.PASTE SHEET'!AC2385)</f>
        <v/>
      </c>
      <c s="72" t="str">
        <f>IF('S.D.PASTE SHEET'!AD2385="","",'S.D.PASTE SHEET'!AD2385)</f>
        <v/>
      </c>
      <c s="74"/>
      <c s="70" t="str">
        <f>IF(AK2385="","",IF(AK2385&gt;0,COUNT($AG$2:AG2385),""))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IF(BC2385="","",IF(BC2385&gt;0,COUNT($AY$2:AY2385),""))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6" spans="1:157" ht="15">
      <c r="A2386" s="72" t="str">
        <f>IF('S.D.PASTE SHEET'!A2386="","",'S.D.PASTE SHEET'!A2386)</f>
        <v/>
      </c>
      <c s="72" t="str">
        <f>IF('S.D.PASTE SHEET'!B2386="","",'S.D.PASTE SHEET'!B2386)</f>
        <v/>
      </c>
      <c s="72" t="str">
        <f>IF('S.D.PASTE SHEET'!C2386="","",'S.D.PASTE SHEET'!C2386)</f>
        <v/>
      </c>
      <c s="73" t="str">
        <f>IF('S.D.PASTE SHEET'!D2386="","",'S.D.PASTE SHEET'!D2386)</f>
        <v/>
      </c>
      <c s="72" t="str">
        <f>IF('S.D.PASTE SHEET'!E2386="","",UPPER('S.D.PASTE SHEET'!E2386))</f>
        <v/>
      </c>
      <c s="72" t="str">
        <f>IF('S.D.PASTE SHEET'!F2386="","",'S.D.PASTE SHEET'!F2386)</f>
        <v/>
      </c>
      <c s="72" t="str">
        <f>IF('S.D.PASTE SHEET'!G2386="","",UPPER('S.D.PASTE SHEET'!G2386))</f>
        <v/>
      </c>
      <c s="72" t="str">
        <f>IF('S.D.PASTE SHEET'!H2386="","",UPPER('S.D.PASTE SHEET'!H2386))</f>
        <v/>
      </c>
      <c s="72" t="str">
        <f>IF('S.D.PASTE SHEET'!I2386="","",'S.D.PASTE SHEET'!I2386)</f>
        <v/>
      </c>
      <c s="73" t="str">
        <f>IF('S.D.PASTE SHEET'!J2386="","",'S.D.PASTE SHEET'!J2386)</f>
        <v/>
      </c>
      <c s="72" t="str">
        <f>IF('S.D.PASTE SHEET'!K2386="","",'S.D.PASTE SHEET'!K2386)</f>
        <v/>
      </c>
      <c s="72" t="str">
        <f>IF('S.D.PASTE SHEET'!L2386="","",'S.D.PASTE SHEET'!L2386)</f>
        <v/>
      </c>
      <c s="72" t="str">
        <f>IF('S.D.PASTE SHEET'!M2386="","",'S.D.PASTE SHEET'!M2386)</f>
        <v/>
      </c>
      <c s="72" t="str">
        <f>IF('S.D.PASTE SHEET'!N2386="","",'S.D.PASTE SHEET'!N2386)</f>
        <v/>
      </c>
      <c s="72" t="str">
        <f>IF('S.D.PASTE SHEET'!O2386="","",'S.D.PASTE SHEET'!O2386)</f>
        <v/>
      </c>
      <c s="72" t="str">
        <f>IF('S.D.PASTE SHEET'!P2386="","",'S.D.PASTE SHEET'!P2386)</f>
        <v/>
      </c>
      <c s="72" t="str">
        <f>IF('S.D.PASTE SHEET'!Q2386="","",'S.D.PASTE SHEET'!Q2386)</f>
        <v/>
      </c>
      <c s="72" t="str">
        <f>IF('S.D.PASTE SHEET'!R2386="","",'S.D.PASTE SHEET'!R2386)</f>
        <v/>
      </c>
      <c s="72" t="str">
        <f>IF('S.D.PASTE SHEET'!S2386="","",'S.D.PASTE SHEET'!S2386)</f>
        <v/>
      </c>
      <c s="72" t="str">
        <f>IF('S.D.PASTE SHEET'!T2386="","",'S.D.PASTE SHEET'!T2386)</f>
        <v/>
      </c>
      <c s="72" t="str">
        <f>IF('S.D.PASTE SHEET'!U2386="","",'S.D.PASTE SHEET'!U2386)</f>
        <v/>
      </c>
      <c s="72" t="str">
        <f>IF('S.D.PASTE SHEET'!V2386="","",'S.D.PASTE SHEET'!V2386)</f>
        <v/>
      </c>
      <c s="72" t="str">
        <f>IF('S.D.PASTE SHEET'!W2386="","",'S.D.PASTE SHEET'!W2386)</f>
        <v/>
      </c>
      <c s="72" t="str">
        <f>IF('S.D.PASTE SHEET'!X2386="","",'S.D.PASTE SHEET'!X2386)</f>
        <v/>
      </c>
      <c s="72" t="str">
        <f>IF('S.D.PASTE SHEET'!Y2386="","",'S.D.PASTE SHEET'!Y2386)</f>
        <v/>
      </c>
      <c s="72" t="str">
        <f>IF('S.D.PASTE SHEET'!Z2386="","",'S.D.PASTE SHEET'!Z2386)</f>
        <v/>
      </c>
      <c s="72" t="str">
        <f>IF('S.D.PASTE SHEET'!AA2386="","",'S.D.PASTE SHEET'!AA2386)</f>
        <v/>
      </c>
      <c s="72" t="str">
        <f>IF('S.D.PASTE SHEET'!AB2386="","",'S.D.PASTE SHEET'!AB2386)</f>
        <v/>
      </c>
      <c s="72" t="str">
        <f>IF('S.D.PASTE SHEET'!AC2386="","",'S.D.PASTE SHEET'!AC2386)</f>
        <v/>
      </c>
      <c s="72" t="str">
        <f>IF('S.D.PASTE SHEET'!AD2386="","",'S.D.PASTE SHEET'!AD2386)</f>
        <v/>
      </c>
      <c s="74"/>
      <c s="70" t="str">
        <f>IF(AK2386="","",IF(AK2386&gt;0,COUNT($AG$2:AG2386),""))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IF(BC2386="","",IF(BC2386&gt;0,COUNT($AY$2:AY2386),""))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7" spans="1:157" ht="15">
      <c r="A2387" s="72" t="str">
        <f>IF('S.D.PASTE SHEET'!A2387="","",'S.D.PASTE SHEET'!A2387)</f>
        <v/>
      </c>
      <c s="72" t="str">
        <f>IF('S.D.PASTE SHEET'!B2387="","",'S.D.PASTE SHEET'!B2387)</f>
        <v/>
      </c>
      <c s="72" t="str">
        <f>IF('S.D.PASTE SHEET'!C2387="","",'S.D.PASTE SHEET'!C2387)</f>
        <v/>
      </c>
      <c s="73" t="str">
        <f>IF('S.D.PASTE SHEET'!D2387="","",'S.D.PASTE SHEET'!D2387)</f>
        <v/>
      </c>
      <c s="72" t="str">
        <f>IF('S.D.PASTE SHEET'!E2387="","",UPPER('S.D.PASTE SHEET'!E2387))</f>
        <v/>
      </c>
      <c s="72" t="str">
        <f>IF('S.D.PASTE SHEET'!F2387="","",'S.D.PASTE SHEET'!F2387)</f>
        <v/>
      </c>
      <c s="72" t="str">
        <f>IF('S.D.PASTE SHEET'!G2387="","",UPPER('S.D.PASTE SHEET'!G2387))</f>
        <v/>
      </c>
      <c s="72" t="str">
        <f>IF('S.D.PASTE SHEET'!H2387="","",UPPER('S.D.PASTE SHEET'!H2387))</f>
        <v/>
      </c>
      <c s="72" t="str">
        <f>IF('S.D.PASTE SHEET'!I2387="","",'S.D.PASTE SHEET'!I2387)</f>
        <v/>
      </c>
      <c s="73" t="str">
        <f>IF('S.D.PASTE SHEET'!J2387="","",'S.D.PASTE SHEET'!J2387)</f>
        <v/>
      </c>
      <c s="72" t="str">
        <f>IF('S.D.PASTE SHEET'!K2387="","",'S.D.PASTE SHEET'!K2387)</f>
        <v/>
      </c>
      <c s="72" t="str">
        <f>IF('S.D.PASTE SHEET'!L2387="","",'S.D.PASTE SHEET'!L2387)</f>
        <v/>
      </c>
      <c s="72" t="str">
        <f>IF('S.D.PASTE SHEET'!M2387="","",'S.D.PASTE SHEET'!M2387)</f>
        <v/>
      </c>
      <c s="72" t="str">
        <f>IF('S.D.PASTE SHEET'!N2387="","",'S.D.PASTE SHEET'!N2387)</f>
        <v/>
      </c>
      <c s="72" t="str">
        <f>IF('S.D.PASTE SHEET'!O2387="","",'S.D.PASTE SHEET'!O2387)</f>
        <v/>
      </c>
      <c s="72" t="str">
        <f>IF('S.D.PASTE SHEET'!P2387="","",'S.D.PASTE SHEET'!P2387)</f>
        <v/>
      </c>
      <c s="72" t="str">
        <f>IF('S.D.PASTE SHEET'!Q2387="","",'S.D.PASTE SHEET'!Q2387)</f>
        <v/>
      </c>
      <c s="72" t="str">
        <f>IF('S.D.PASTE SHEET'!R2387="","",'S.D.PASTE SHEET'!R2387)</f>
        <v/>
      </c>
      <c s="72" t="str">
        <f>IF('S.D.PASTE SHEET'!S2387="","",'S.D.PASTE SHEET'!S2387)</f>
        <v/>
      </c>
      <c s="72" t="str">
        <f>IF('S.D.PASTE SHEET'!T2387="","",'S.D.PASTE SHEET'!T2387)</f>
        <v/>
      </c>
      <c s="72" t="str">
        <f>IF('S.D.PASTE SHEET'!U2387="","",'S.D.PASTE SHEET'!U2387)</f>
        <v/>
      </c>
      <c s="72" t="str">
        <f>IF('S.D.PASTE SHEET'!V2387="","",'S.D.PASTE SHEET'!V2387)</f>
        <v/>
      </c>
      <c s="72" t="str">
        <f>IF('S.D.PASTE SHEET'!W2387="","",'S.D.PASTE SHEET'!W2387)</f>
        <v/>
      </c>
      <c s="72" t="str">
        <f>IF('S.D.PASTE SHEET'!X2387="","",'S.D.PASTE SHEET'!X2387)</f>
        <v/>
      </c>
      <c s="72" t="str">
        <f>IF('S.D.PASTE SHEET'!Y2387="","",'S.D.PASTE SHEET'!Y2387)</f>
        <v/>
      </c>
      <c s="72" t="str">
        <f>IF('S.D.PASTE SHEET'!Z2387="","",'S.D.PASTE SHEET'!Z2387)</f>
        <v/>
      </c>
      <c s="72" t="str">
        <f>IF('S.D.PASTE SHEET'!AA2387="","",'S.D.PASTE SHEET'!AA2387)</f>
        <v/>
      </c>
      <c s="72" t="str">
        <f>IF('S.D.PASTE SHEET'!AB2387="","",'S.D.PASTE SHEET'!AB2387)</f>
        <v/>
      </c>
      <c s="72" t="str">
        <f>IF('S.D.PASTE SHEET'!AC2387="","",'S.D.PASTE SHEET'!AC2387)</f>
        <v/>
      </c>
      <c s="72" t="str">
        <f>IF('S.D.PASTE SHEET'!AD2387="","",'S.D.PASTE SHEET'!AD2387)</f>
        <v/>
      </c>
      <c s="74"/>
      <c s="70" t="str">
        <f>IF(AK2387="","",IF(AK2387&gt;0,COUNT($AG$2:AG2387),""))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IF(BC2387="","",IF(BC2387&gt;0,COUNT($AY$2:AY2387),""))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8" spans="1:157" ht="15">
      <c r="A2388" s="72" t="str">
        <f>IF('S.D.PASTE SHEET'!A2388="","",'S.D.PASTE SHEET'!A2388)</f>
        <v/>
      </c>
      <c s="72" t="str">
        <f>IF('S.D.PASTE SHEET'!B2388="","",'S.D.PASTE SHEET'!B2388)</f>
        <v/>
      </c>
      <c s="72" t="str">
        <f>IF('S.D.PASTE SHEET'!C2388="","",'S.D.PASTE SHEET'!C2388)</f>
        <v/>
      </c>
      <c s="73" t="str">
        <f>IF('S.D.PASTE SHEET'!D2388="","",'S.D.PASTE SHEET'!D2388)</f>
        <v/>
      </c>
      <c s="72" t="str">
        <f>IF('S.D.PASTE SHEET'!E2388="","",UPPER('S.D.PASTE SHEET'!E2388))</f>
        <v/>
      </c>
      <c s="72" t="str">
        <f>IF('S.D.PASTE SHEET'!F2388="","",'S.D.PASTE SHEET'!F2388)</f>
        <v/>
      </c>
      <c s="72" t="str">
        <f>IF('S.D.PASTE SHEET'!G2388="","",UPPER('S.D.PASTE SHEET'!G2388))</f>
        <v/>
      </c>
      <c s="72" t="str">
        <f>IF('S.D.PASTE SHEET'!H2388="","",UPPER('S.D.PASTE SHEET'!H2388))</f>
        <v/>
      </c>
      <c s="72" t="str">
        <f>IF('S.D.PASTE SHEET'!I2388="","",'S.D.PASTE SHEET'!I2388)</f>
        <v/>
      </c>
      <c s="73" t="str">
        <f>IF('S.D.PASTE SHEET'!J2388="","",'S.D.PASTE SHEET'!J2388)</f>
        <v/>
      </c>
      <c s="72" t="str">
        <f>IF('S.D.PASTE SHEET'!K2388="","",'S.D.PASTE SHEET'!K2388)</f>
        <v/>
      </c>
      <c s="72" t="str">
        <f>IF('S.D.PASTE SHEET'!L2388="","",'S.D.PASTE SHEET'!L2388)</f>
        <v/>
      </c>
      <c s="72" t="str">
        <f>IF('S.D.PASTE SHEET'!M2388="","",'S.D.PASTE SHEET'!M2388)</f>
        <v/>
      </c>
      <c s="72" t="str">
        <f>IF('S.D.PASTE SHEET'!N2388="","",'S.D.PASTE SHEET'!N2388)</f>
        <v/>
      </c>
      <c s="72" t="str">
        <f>IF('S.D.PASTE SHEET'!O2388="","",'S.D.PASTE SHEET'!O2388)</f>
        <v/>
      </c>
      <c s="72" t="str">
        <f>IF('S.D.PASTE SHEET'!P2388="","",'S.D.PASTE SHEET'!P2388)</f>
        <v/>
      </c>
      <c s="72" t="str">
        <f>IF('S.D.PASTE SHEET'!Q2388="","",'S.D.PASTE SHEET'!Q2388)</f>
        <v/>
      </c>
      <c s="72" t="str">
        <f>IF('S.D.PASTE SHEET'!R2388="","",'S.D.PASTE SHEET'!R2388)</f>
        <v/>
      </c>
      <c s="72" t="str">
        <f>IF('S.D.PASTE SHEET'!S2388="","",'S.D.PASTE SHEET'!S2388)</f>
        <v/>
      </c>
      <c s="72" t="str">
        <f>IF('S.D.PASTE SHEET'!T2388="","",'S.D.PASTE SHEET'!T2388)</f>
        <v/>
      </c>
      <c s="72" t="str">
        <f>IF('S.D.PASTE SHEET'!U2388="","",'S.D.PASTE SHEET'!U2388)</f>
        <v/>
      </c>
      <c s="72" t="str">
        <f>IF('S.D.PASTE SHEET'!V2388="","",'S.D.PASTE SHEET'!V2388)</f>
        <v/>
      </c>
      <c s="72" t="str">
        <f>IF('S.D.PASTE SHEET'!W2388="","",'S.D.PASTE SHEET'!W2388)</f>
        <v/>
      </c>
      <c s="72" t="str">
        <f>IF('S.D.PASTE SHEET'!X2388="","",'S.D.PASTE SHEET'!X2388)</f>
        <v/>
      </c>
      <c s="72" t="str">
        <f>IF('S.D.PASTE SHEET'!Y2388="","",'S.D.PASTE SHEET'!Y2388)</f>
        <v/>
      </c>
      <c s="72" t="str">
        <f>IF('S.D.PASTE SHEET'!Z2388="","",'S.D.PASTE SHEET'!Z2388)</f>
        <v/>
      </c>
      <c s="72" t="str">
        <f>IF('S.D.PASTE SHEET'!AA2388="","",'S.D.PASTE SHEET'!AA2388)</f>
        <v/>
      </c>
      <c s="72" t="str">
        <f>IF('S.D.PASTE SHEET'!AB2388="","",'S.D.PASTE SHEET'!AB2388)</f>
        <v/>
      </c>
      <c s="72" t="str">
        <f>IF('S.D.PASTE SHEET'!AC2388="","",'S.D.PASTE SHEET'!AC2388)</f>
        <v/>
      </c>
      <c s="72" t="str">
        <f>IF('S.D.PASTE SHEET'!AD2388="","",'S.D.PASTE SHEET'!AD2388)</f>
        <v/>
      </c>
      <c s="74"/>
      <c s="70" t="str">
        <f>IF(AK2388="","",IF(AK2388&gt;0,COUNT($AG$2:AG2388),""))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IF(BC2388="","",IF(BC2388&gt;0,COUNT($AY$2:AY2388),""))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89" spans="1:157" ht="15">
      <c r="A2389" s="72" t="str">
        <f>IF('S.D.PASTE SHEET'!A2389="","",'S.D.PASTE SHEET'!A2389)</f>
        <v/>
      </c>
      <c s="72" t="str">
        <f>IF('S.D.PASTE SHEET'!B2389="","",'S.D.PASTE SHEET'!B2389)</f>
        <v/>
      </c>
      <c s="72" t="str">
        <f>IF('S.D.PASTE SHEET'!C2389="","",'S.D.PASTE SHEET'!C2389)</f>
        <v/>
      </c>
      <c s="73" t="str">
        <f>IF('S.D.PASTE SHEET'!D2389="","",'S.D.PASTE SHEET'!D2389)</f>
        <v/>
      </c>
      <c s="72" t="str">
        <f>IF('S.D.PASTE SHEET'!E2389="","",UPPER('S.D.PASTE SHEET'!E2389))</f>
        <v/>
      </c>
      <c s="72" t="str">
        <f>IF('S.D.PASTE SHEET'!F2389="","",'S.D.PASTE SHEET'!F2389)</f>
        <v/>
      </c>
      <c s="72" t="str">
        <f>IF('S.D.PASTE SHEET'!G2389="","",UPPER('S.D.PASTE SHEET'!G2389))</f>
        <v/>
      </c>
      <c s="72" t="str">
        <f>IF('S.D.PASTE SHEET'!H2389="","",UPPER('S.D.PASTE SHEET'!H2389))</f>
        <v/>
      </c>
      <c s="72" t="str">
        <f>IF('S.D.PASTE SHEET'!I2389="","",'S.D.PASTE SHEET'!I2389)</f>
        <v/>
      </c>
      <c s="73" t="str">
        <f>IF('S.D.PASTE SHEET'!J2389="","",'S.D.PASTE SHEET'!J2389)</f>
        <v/>
      </c>
      <c s="72" t="str">
        <f>IF('S.D.PASTE SHEET'!K2389="","",'S.D.PASTE SHEET'!K2389)</f>
        <v/>
      </c>
      <c s="72" t="str">
        <f>IF('S.D.PASTE SHEET'!L2389="","",'S.D.PASTE SHEET'!L2389)</f>
        <v/>
      </c>
      <c s="72" t="str">
        <f>IF('S.D.PASTE SHEET'!M2389="","",'S.D.PASTE SHEET'!M2389)</f>
        <v/>
      </c>
      <c s="72" t="str">
        <f>IF('S.D.PASTE SHEET'!N2389="","",'S.D.PASTE SHEET'!N2389)</f>
        <v/>
      </c>
      <c s="72" t="str">
        <f>IF('S.D.PASTE SHEET'!O2389="","",'S.D.PASTE SHEET'!O2389)</f>
        <v/>
      </c>
      <c s="72" t="str">
        <f>IF('S.D.PASTE SHEET'!P2389="","",'S.D.PASTE SHEET'!P2389)</f>
        <v/>
      </c>
      <c s="72" t="str">
        <f>IF('S.D.PASTE SHEET'!Q2389="","",'S.D.PASTE SHEET'!Q2389)</f>
        <v/>
      </c>
      <c s="72" t="str">
        <f>IF('S.D.PASTE SHEET'!R2389="","",'S.D.PASTE SHEET'!R2389)</f>
        <v/>
      </c>
      <c s="72" t="str">
        <f>IF('S.D.PASTE SHEET'!S2389="","",'S.D.PASTE SHEET'!S2389)</f>
        <v/>
      </c>
      <c s="72" t="str">
        <f>IF('S.D.PASTE SHEET'!T2389="","",'S.D.PASTE SHEET'!T2389)</f>
        <v/>
      </c>
      <c s="72" t="str">
        <f>IF('S.D.PASTE SHEET'!U2389="","",'S.D.PASTE SHEET'!U2389)</f>
        <v/>
      </c>
      <c s="72" t="str">
        <f>IF('S.D.PASTE SHEET'!V2389="","",'S.D.PASTE SHEET'!V2389)</f>
        <v/>
      </c>
      <c s="72" t="str">
        <f>IF('S.D.PASTE SHEET'!W2389="","",'S.D.PASTE SHEET'!W2389)</f>
        <v/>
      </c>
      <c s="72" t="str">
        <f>IF('S.D.PASTE SHEET'!X2389="","",'S.D.PASTE SHEET'!X2389)</f>
        <v/>
      </c>
      <c s="72" t="str">
        <f>IF('S.D.PASTE SHEET'!Y2389="","",'S.D.PASTE SHEET'!Y2389)</f>
        <v/>
      </c>
      <c s="72" t="str">
        <f>IF('S.D.PASTE SHEET'!Z2389="","",'S.D.PASTE SHEET'!Z2389)</f>
        <v/>
      </c>
      <c s="72" t="str">
        <f>IF('S.D.PASTE SHEET'!AA2389="","",'S.D.PASTE SHEET'!AA2389)</f>
        <v/>
      </c>
      <c s="72" t="str">
        <f>IF('S.D.PASTE SHEET'!AB2389="","",'S.D.PASTE SHEET'!AB2389)</f>
        <v/>
      </c>
      <c s="72" t="str">
        <f>IF('S.D.PASTE SHEET'!AC2389="","",'S.D.PASTE SHEET'!AC2389)</f>
        <v/>
      </c>
      <c s="72" t="str">
        <f>IF('S.D.PASTE SHEET'!AD2389="","",'S.D.PASTE SHEET'!AD2389)</f>
        <v/>
      </c>
      <c s="74"/>
      <c s="70" t="str">
        <f>IF(AK2389="","",IF(AK2389&gt;0,COUNT($AG$2:AG2389),""))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IF(BC2389="","",IF(BC2389&gt;0,COUNT($AY$2:AY2389),""))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0" spans="1:157" ht="15">
      <c r="A2390" s="72" t="str">
        <f>IF('S.D.PASTE SHEET'!A2390="","",'S.D.PASTE SHEET'!A2390)</f>
        <v/>
      </c>
      <c s="72" t="str">
        <f>IF('S.D.PASTE SHEET'!B2390="","",'S.D.PASTE SHEET'!B2390)</f>
        <v/>
      </c>
      <c s="72" t="str">
        <f>IF('S.D.PASTE SHEET'!C2390="","",'S.D.PASTE SHEET'!C2390)</f>
        <v/>
      </c>
      <c s="73" t="str">
        <f>IF('S.D.PASTE SHEET'!D2390="","",'S.D.PASTE SHEET'!D2390)</f>
        <v/>
      </c>
      <c s="72" t="str">
        <f>IF('S.D.PASTE SHEET'!E2390="","",UPPER('S.D.PASTE SHEET'!E2390))</f>
        <v/>
      </c>
      <c s="72" t="str">
        <f>IF('S.D.PASTE SHEET'!F2390="","",'S.D.PASTE SHEET'!F2390)</f>
        <v/>
      </c>
      <c s="72" t="str">
        <f>IF('S.D.PASTE SHEET'!G2390="","",UPPER('S.D.PASTE SHEET'!G2390))</f>
        <v/>
      </c>
      <c s="72" t="str">
        <f>IF('S.D.PASTE SHEET'!H2390="","",UPPER('S.D.PASTE SHEET'!H2390))</f>
        <v/>
      </c>
      <c s="72" t="str">
        <f>IF('S.D.PASTE SHEET'!I2390="","",'S.D.PASTE SHEET'!I2390)</f>
        <v/>
      </c>
      <c s="73" t="str">
        <f>IF('S.D.PASTE SHEET'!J2390="","",'S.D.PASTE SHEET'!J2390)</f>
        <v/>
      </c>
      <c s="72" t="str">
        <f>IF('S.D.PASTE SHEET'!K2390="","",'S.D.PASTE SHEET'!K2390)</f>
        <v/>
      </c>
      <c s="72" t="str">
        <f>IF('S.D.PASTE SHEET'!L2390="","",'S.D.PASTE SHEET'!L2390)</f>
        <v/>
      </c>
      <c s="72" t="str">
        <f>IF('S.D.PASTE SHEET'!M2390="","",'S.D.PASTE SHEET'!M2390)</f>
        <v/>
      </c>
      <c s="72" t="str">
        <f>IF('S.D.PASTE SHEET'!N2390="","",'S.D.PASTE SHEET'!N2390)</f>
        <v/>
      </c>
      <c s="72" t="str">
        <f>IF('S.D.PASTE SHEET'!O2390="","",'S.D.PASTE SHEET'!O2390)</f>
        <v/>
      </c>
      <c s="72" t="str">
        <f>IF('S.D.PASTE SHEET'!P2390="","",'S.D.PASTE SHEET'!P2390)</f>
        <v/>
      </c>
      <c s="72" t="str">
        <f>IF('S.D.PASTE SHEET'!Q2390="","",'S.D.PASTE SHEET'!Q2390)</f>
        <v/>
      </c>
      <c s="72" t="str">
        <f>IF('S.D.PASTE SHEET'!R2390="","",'S.D.PASTE SHEET'!R2390)</f>
        <v/>
      </c>
      <c s="72" t="str">
        <f>IF('S.D.PASTE SHEET'!S2390="","",'S.D.PASTE SHEET'!S2390)</f>
        <v/>
      </c>
      <c s="72" t="str">
        <f>IF('S.D.PASTE SHEET'!T2390="","",'S.D.PASTE SHEET'!T2390)</f>
        <v/>
      </c>
      <c s="72" t="str">
        <f>IF('S.D.PASTE SHEET'!U2390="","",'S.D.PASTE SHEET'!U2390)</f>
        <v/>
      </c>
      <c s="72" t="str">
        <f>IF('S.D.PASTE SHEET'!V2390="","",'S.D.PASTE SHEET'!V2390)</f>
        <v/>
      </c>
      <c s="72" t="str">
        <f>IF('S.D.PASTE SHEET'!W2390="","",'S.D.PASTE SHEET'!W2390)</f>
        <v/>
      </c>
      <c s="72" t="str">
        <f>IF('S.D.PASTE SHEET'!X2390="","",'S.D.PASTE SHEET'!X2390)</f>
        <v/>
      </c>
      <c s="72" t="str">
        <f>IF('S.D.PASTE SHEET'!Y2390="","",'S.D.PASTE SHEET'!Y2390)</f>
        <v/>
      </c>
      <c s="72" t="str">
        <f>IF('S.D.PASTE SHEET'!Z2390="","",'S.D.PASTE SHEET'!Z2390)</f>
        <v/>
      </c>
      <c s="72" t="str">
        <f>IF('S.D.PASTE SHEET'!AA2390="","",'S.D.PASTE SHEET'!AA2390)</f>
        <v/>
      </c>
      <c s="72" t="str">
        <f>IF('S.D.PASTE SHEET'!AB2390="","",'S.D.PASTE SHEET'!AB2390)</f>
        <v/>
      </c>
      <c s="72" t="str">
        <f>IF('S.D.PASTE SHEET'!AC2390="","",'S.D.PASTE SHEET'!AC2390)</f>
        <v/>
      </c>
      <c s="72" t="str">
        <f>IF('S.D.PASTE SHEET'!AD2390="","",'S.D.PASTE SHEET'!AD2390)</f>
        <v/>
      </c>
      <c s="74"/>
      <c s="70" t="str">
        <f>IF(AK2390="","",IF(AK2390&gt;0,COUNT($AG$2:AG2390),""))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IF(BC2390="","",IF(BC2390&gt;0,COUNT($AY$2:AY2390),""))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1" spans="1:157" ht="15">
      <c r="A2391" s="72" t="str">
        <f>IF('S.D.PASTE SHEET'!A2391="","",'S.D.PASTE SHEET'!A2391)</f>
        <v/>
      </c>
      <c s="72" t="str">
        <f>IF('S.D.PASTE SHEET'!B2391="","",'S.D.PASTE SHEET'!B2391)</f>
        <v/>
      </c>
      <c s="72" t="str">
        <f>IF('S.D.PASTE SHEET'!C2391="","",'S.D.PASTE SHEET'!C2391)</f>
        <v/>
      </c>
      <c s="73" t="str">
        <f>IF('S.D.PASTE SHEET'!D2391="","",'S.D.PASTE SHEET'!D2391)</f>
        <v/>
      </c>
      <c s="72" t="str">
        <f>IF('S.D.PASTE SHEET'!E2391="","",UPPER('S.D.PASTE SHEET'!E2391))</f>
        <v/>
      </c>
      <c s="72" t="str">
        <f>IF('S.D.PASTE SHEET'!F2391="","",'S.D.PASTE SHEET'!F2391)</f>
        <v/>
      </c>
      <c s="72" t="str">
        <f>IF('S.D.PASTE SHEET'!G2391="","",UPPER('S.D.PASTE SHEET'!G2391))</f>
        <v/>
      </c>
      <c s="72" t="str">
        <f>IF('S.D.PASTE SHEET'!H2391="","",UPPER('S.D.PASTE SHEET'!H2391))</f>
        <v/>
      </c>
      <c s="72" t="str">
        <f>IF('S.D.PASTE SHEET'!I2391="","",'S.D.PASTE SHEET'!I2391)</f>
        <v/>
      </c>
      <c s="73" t="str">
        <f>IF('S.D.PASTE SHEET'!J2391="","",'S.D.PASTE SHEET'!J2391)</f>
        <v/>
      </c>
      <c s="72" t="str">
        <f>IF('S.D.PASTE SHEET'!K2391="","",'S.D.PASTE SHEET'!K2391)</f>
        <v/>
      </c>
      <c s="72" t="str">
        <f>IF('S.D.PASTE SHEET'!L2391="","",'S.D.PASTE SHEET'!L2391)</f>
        <v/>
      </c>
      <c s="72" t="str">
        <f>IF('S.D.PASTE SHEET'!M2391="","",'S.D.PASTE SHEET'!M2391)</f>
        <v/>
      </c>
      <c s="72" t="str">
        <f>IF('S.D.PASTE SHEET'!N2391="","",'S.D.PASTE SHEET'!N2391)</f>
        <v/>
      </c>
      <c s="72" t="str">
        <f>IF('S.D.PASTE SHEET'!O2391="","",'S.D.PASTE SHEET'!O2391)</f>
        <v/>
      </c>
      <c s="72" t="str">
        <f>IF('S.D.PASTE SHEET'!P2391="","",'S.D.PASTE SHEET'!P2391)</f>
        <v/>
      </c>
      <c s="72" t="str">
        <f>IF('S.D.PASTE SHEET'!Q2391="","",'S.D.PASTE SHEET'!Q2391)</f>
        <v/>
      </c>
      <c s="72" t="str">
        <f>IF('S.D.PASTE SHEET'!R2391="","",'S.D.PASTE SHEET'!R2391)</f>
        <v/>
      </c>
      <c s="72" t="str">
        <f>IF('S.D.PASTE SHEET'!S2391="","",'S.D.PASTE SHEET'!S2391)</f>
        <v/>
      </c>
      <c s="72" t="str">
        <f>IF('S.D.PASTE SHEET'!T2391="","",'S.D.PASTE SHEET'!T2391)</f>
        <v/>
      </c>
      <c s="72" t="str">
        <f>IF('S.D.PASTE SHEET'!U2391="","",'S.D.PASTE SHEET'!U2391)</f>
        <v/>
      </c>
      <c s="72" t="str">
        <f>IF('S.D.PASTE SHEET'!V2391="","",'S.D.PASTE SHEET'!V2391)</f>
        <v/>
      </c>
      <c s="72" t="str">
        <f>IF('S.D.PASTE SHEET'!W2391="","",'S.D.PASTE SHEET'!W2391)</f>
        <v/>
      </c>
      <c s="72" t="str">
        <f>IF('S.D.PASTE SHEET'!X2391="","",'S.D.PASTE SHEET'!X2391)</f>
        <v/>
      </c>
      <c s="72" t="str">
        <f>IF('S.D.PASTE SHEET'!Y2391="","",'S.D.PASTE SHEET'!Y2391)</f>
        <v/>
      </c>
      <c s="72" t="str">
        <f>IF('S.D.PASTE SHEET'!Z2391="","",'S.D.PASTE SHEET'!Z2391)</f>
        <v/>
      </c>
      <c s="72" t="str">
        <f>IF('S.D.PASTE SHEET'!AA2391="","",'S.D.PASTE SHEET'!AA2391)</f>
        <v/>
      </c>
      <c s="72" t="str">
        <f>IF('S.D.PASTE SHEET'!AB2391="","",'S.D.PASTE SHEET'!AB2391)</f>
        <v/>
      </c>
      <c s="72" t="str">
        <f>IF('S.D.PASTE SHEET'!AC2391="","",'S.D.PASTE SHEET'!AC2391)</f>
        <v/>
      </c>
      <c s="72" t="str">
        <f>IF('S.D.PASTE SHEET'!AD2391="","",'S.D.PASTE SHEET'!AD2391)</f>
        <v/>
      </c>
      <c s="74"/>
      <c s="70" t="str">
        <f>IF(AK2391="","",IF(AK2391&gt;0,COUNT($AG$2:AG2391),""))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IF(BC2391="","",IF(BC2391&gt;0,COUNT($AY$2:AY2391),""))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2" spans="1:157" ht="15">
      <c r="A2392" s="72" t="str">
        <f>IF('S.D.PASTE SHEET'!A2392="","",'S.D.PASTE SHEET'!A2392)</f>
        <v/>
      </c>
      <c s="72" t="str">
        <f>IF('S.D.PASTE SHEET'!B2392="","",'S.D.PASTE SHEET'!B2392)</f>
        <v/>
      </c>
      <c s="72" t="str">
        <f>IF('S.D.PASTE SHEET'!C2392="","",'S.D.PASTE SHEET'!C2392)</f>
        <v/>
      </c>
      <c s="73" t="str">
        <f>IF('S.D.PASTE SHEET'!D2392="","",'S.D.PASTE SHEET'!D2392)</f>
        <v/>
      </c>
      <c s="72" t="str">
        <f>IF('S.D.PASTE SHEET'!E2392="","",UPPER('S.D.PASTE SHEET'!E2392))</f>
        <v/>
      </c>
      <c s="72" t="str">
        <f>IF('S.D.PASTE SHEET'!F2392="","",'S.D.PASTE SHEET'!F2392)</f>
        <v/>
      </c>
      <c s="72" t="str">
        <f>IF('S.D.PASTE SHEET'!G2392="","",UPPER('S.D.PASTE SHEET'!G2392))</f>
        <v/>
      </c>
      <c s="72" t="str">
        <f>IF('S.D.PASTE SHEET'!H2392="","",UPPER('S.D.PASTE SHEET'!H2392))</f>
        <v/>
      </c>
      <c s="72" t="str">
        <f>IF('S.D.PASTE SHEET'!I2392="","",'S.D.PASTE SHEET'!I2392)</f>
        <v/>
      </c>
      <c s="73" t="str">
        <f>IF('S.D.PASTE SHEET'!J2392="","",'S.D.PASTE SHEET'!J2392)</f>
        <v/>
      </c>
      <c s="72" t="str">
        <f>IF('S.D.PASTE SHEET'!K2392="","",'S.D.PASTE SHEET'!K2392)</f>
        <v/>
      </c>
      <c s="72" t="str">
        <f>IF('S.D.PASTE SHEET'!L2392="","",'S.D.PASTE SHEET'!L2392)</f>
        <v/>
      </c>
      <c s="72" t="str">
        <f>IF('S.D.PASTE SHEET'!M2392="","",'S.D.PASTE SHEET'!M2392)</f>
        <v/>
      </c>
      <c s="72" t="str">
        <f>IF('S.D.PASTE SHEET'!N2392="","",'S.D.PASTE SHEET'!N2392)</f>
        <v/>
      </c>
      <c s="72" t="str">
        <f>IF('S.D.PASTE SHEET'!O2392="","",'S.D.PASTE SHEET'!O2392)</f>
        <v/>
      </c>
      <c s="72" t="str">
        <f>IF('S.D.PASTE SHEET'!P2392="","",'S.D.PASTE SHEET'!P2392)</f>
        <v/>
      </c>
      <c s="72" t="str">
        <f>IF('S.D.PASTE SHEET'!Q2392="","",'S.D.PASTE SHEET'!Q2392)</f>
        <v/>
      </c>
      <c s="72" t="str">
        <f>IF('S.D.PASTE SHEET'!R2392="","",'S.D.PASTE SHEET'!R2392)</f>
        <v/>
      </c>
      <c s="72" t="str">
        <f>IF('S.D.PASTE SHEET'!S2392="","",'S.D.PASTE SHEET'!S2392)</f>
        <v/>
      </c>
      <c s="72" t="str">
        <f>IF('S.D.PASTE SHEET'!T2392="","",'S.D.PASTE SHEET'!T2392)</f>
        <v/>
      </c>
      <c s="72" t="str">
        <f>IF('S.D.PASTE SHEET'!U2392="","",'S.D.PASTE SHEET'!U2392)</f>
        <v/>
      </c>
      <c s="72" t="str">
        <f>IF('S.D.PASTE SHEET'!V2392="","",'S.D.PASTE SHEET'!V2392)</f>
        <v/>
      </c>
      <c s="72" t="str">
        <f>IF('S.D.PASTE SHEET'!W2392="","",'S.D.PASTE SHEET'!W2392)</f>
        <v/>
      </c>
      <c s="72" t="str">
        <f>IF('S.D.PASTE SHEET'!X2392="","",'S.D.PASTE SHEET'!X2392)</f>
        <v/>
      </c>
      <c s="72" t="str">
        <f>IF('S.D.PASTE SHEET'!Y2392="","",'S.D.PASTE SHEET'!Y2392)</f>
        <v/>
      </c>
      <c s="72" t="str">
        <f>IF('S.D.PASTE SHEET'!Z2392="","",'S.D.PASTE SHEET'!Z2392)</f>
        <v/>
      </c>
      <c s="72" t="str">
        <f>IF('S.D.PASTE SHEET'!AA2392="","",'S.D.PASTE SHEET'!AA2392)</f>
        <v/>
      </c>
      <c s="72" t="str">
        <f>IF('S.D.PASTE SHEET'!AB2392="","",'S.D.PASTE SHEET'!AB2392)</f>
        <v/>
      </c>
      <c s="72" t="str">
        <f>IF('S.D.PASTE SHEET'!AC2392="","",'S.D.PASTE SHEET'!AC2392)</f>
        <v/>
      </c>
      <c s="72" t="str">
        <f>IF('S.D.PASTE SHEET'!AD2392="","",'S.D.PASTE SHEET'!AD2392)</f>
        <v/>
      </c>
      <c s="74"/>
      <c s="70" t="str">
        <f>IF(AK2392="","",IF(AK2392&gt;0,COUNT($AG$2:AG2392),""))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IF(BC2392="","",IF(BC2392&gt;0,COUNT($AY$2:AY2392),""))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3" spans="1:157" ht="15">
      <c r="A2393" s="72" t="str">
        <f>IF('S.D.PASTE SHEET'!A2393="","",'S.D.PASTE SHEET'!A2393)</f>
        <v/>
      </c>
      <c s="72" t="str">
        <f>IF('S.D.PASTE SHEET'!B2393="","",'S.D.PASTE SHEET'!B2393)</f>
        <v/>
      </c>
      <c s="72" t="str">
        <f>IF('S.D.PASTE SHEET'!C2393="","",'S.D.PASTE SHEET'!C2393)</f>
        <v/>
      </c>
      <c s="73" t="str">
        <f>IF('S.D.PASTE SHEET'!D2393="","",'S.D.PASTE SHEET'!D2393)</f>
        <v/>
      </c>
      <c s="72" t="str">
        <f>IF('S.D.PASTE SHEET'!E2393="","",UPPER('S.D.PASTE SHEET'!E2393))</f>
        <v/>
      </c>
      <c s="72" t="str">
        <f>IF('S.D.PASTE SHEET'!F2393="","",'S.D.PASTE SHEET'!F2393)</f>
        <v/>
      </c>
      <c s="72" t="str">
        <f>IF('S.D.PASTE SHEET'!G2393="","",UPPER('S.D.PASTE SHEET'!G2393))</f>
        <v/>
      </c>
      <c s="72" t="str">
        <f>IF('S.D.PASTE SHEET'!H2393="","",UPPER('S.D.PASTE SHEET'!H2393))</f>
        <v/>
      </c>
      <c s="72" t="str">
        <f>IF('S.D.PASTE SHEET'!I2393="","",'S.D.PASTE SHEET'!I2393)</f>
        <v/>
      </c>
      <c s="73" t="str">
        <f>IF('S.D.PASTE SHEET'!J2393="","",'S.D.PASTE SHEET'!J2393)</f>
        <v/>
      </c>
      <c s="72" t="str">
        <f>IF('S.D.PASTE SHEET'!K2393="","",'S.D.PASTE SHEET'!K2393)</f>
        <v/>
      </c>
      <c s="72" t="str">
        <f>IF('S.D.PASTE SHEET'!L2393="","",'S.D.PASTE SHEET'!L2393)</f>
        <v/>
      </c>
      <c s="72" t="str">
        <f>IF('S.D.PASTE SHEET'!M2393="","",'S.D.PASTE SHEET'!M2393)</f>
        <v/>
      </c>
      <c s="72" t="str">
        <f>IF('S.D.PASTE SHEET'!N2393="","",'S.D.PASTE SHEET'!N2393)</f>
        <v/>
      </c>
      <c s="72" t="str">
        <f>IF('S.D.PASTE SHEET'!O2393="","",'S.D.PASTE SHEET'!O2393)</f>
        <v/>
      </c>
      <c s="72" t="str">
        <f>IF('S.D.PASTE SHEET'!P2393="","",'S.D.PASTE SHEET'!P2393)</f>
        <v/>
      </c>
      <c s="72" t="str">
        <f>IF('S.D.PASTE SHEET'!Q2393="","",'S.D.PASTE SHEET'!Q2393)</f>
        <v/>
      </c>
      <c s="72" t="str">
        <f>IF('S.D.PASTE SHEET'!R2393="","",'S.D.PASTE SHEET'!R2393)</f>
        <v/>
      </c>
      <c s="72" t="str">
        <f>IF('S.D.PASTE SHEET'!S2393="","",'S.D.PASTE SHEET'!S2393)</f>
        <v/>
      </c>
      <c s="72" t="str">
        <f>IF('S.D.PASTE SHEET'!T2393="","",'S.D.PASTE SHEET'!T2393)</f>
        <v/>
      </c>
      <c s="72" t="str">
        <f>IF('S.D.PASTE SHEET'!U2393="","",'S.D.PASTE SHEET'!U2393)</f>
        <v/>
      </c>
      <c s="72" t="str">
        <f>IF('S.D.PASTE SHEET'!V2393="","",'S.D.PASTE SHEET'!V2393)</f>
        <v/>
      </c>
      <c s="72" t="str">
        <f>IF('S.D.PASTE SHEET'!W2393="","",'S.D.PASTE SHEET'!W2393)</f>
        <v/>
      </c>
      <c s="72" t="str">
        <f>IF('S.D.PASTE SHEET'!X2393="","",'S.D.PASTE SHEET'!X2393)</f>
        <v/>
      </c>
      <c s="72" t="str">
        <f>IF('S.D.PASTE SHEET'!Y2393="","",'S.D.PASTE SHEET'!Y2393)</f>
        <v/>
      </c>
      <c s="72" t="str">
        <f>IF('S.D.PASTE SHEET'!Z2393="","",'S.D.PASTE SHEET'!Z2393)</f>
        <v/>
      </c>
      <c s="72" t="str">
        <f>IF('S.D.PASTE SHEET'!AA2393="","",'S.D.PASTE SHEET'!AA2393)</f>
        <v/>
      </c>
      <c s="72" t="str">
        <f>IF('S.D.PASTE SHEET'!AB2393="","",'S.D.PASTE SHEET'!AB2393)</f>
        <v/>
      </c>
      <c s="72" t="str">
        <f>IF('S.D.PASTE SHEET'!AC2393="","",'S.D.PASTE SHEET'!AC2393)</f>
        <v/>
      </c>
      <c s="72" t="str">
        <f>IF('S.D.PASTE SHEET'!AD2393="","",'S.D.PASTE SHEET'!AD2393)</f>
        <v/>
      </c>
      <c s="74"/>
      <c s="70" t="str">
        <f>IF(AK2393="","",IF(AK2393&gt;0,COUNT($AG$2:AG2393),""))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IF(BC2393="","",IF(BC2393&gt;0,COUNT($AY$2:AY2393),""))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4" spans="1:157" ht="15">
      <c r="A2394" s="72" t="str">
        <f>IF('S.D.PASTE SHEET'!A2394="","",'S.D.PASTE SHEET'!A2394)</f>
        <v/>
      </c>
      <c s="72" t="str">
        <f>IF('S.D.PASTE SHEET'!B2394="","",'S.D.PASTE SHEET'!B2394)</f>
        <v/>
      </c>
      <c s="72" t="str">
        <f>IF('S.D.PASTE SHEET'!C2394="","",'S.D.PASTE SHEET'!C2394)</f>
        <v/>
      </c>
      <c s="73" t="str">
        <f>IF('S.D.PASTE SHEET'!D2394="","",'S.D.PASTE SHEET'!D2394)</f>
        <v/>
      </c>
      <c s="72" t="str">
        <f>IF('S.D.PASTE SHEET'!E2394="","",UPPER('S.D.PASTE SHEET'!E2394))</f>
        <v/>
      </c>
      <c s="72" t="str">
        <f>IF('S.D.PASTE SHEET'!F2394="","",'S.D.PASTE SHEET'!F2394)</f>
        <v/>
      </c>
      <c s="72" t="str">
        <f>IF('S.D.PASTE SHEET'!G2394="","",UPPER('S.D.PASTE SHEET'!G2394))</f>
        <v/>
      </c>
      <c s="72" t="str">
        <f>IF('S.D.PASTE SHEET'!H2394="","",UPPER('S.D.PASTE SHEET'!H2394))</f>
        <v/>
      </c>
      <c s="72" t="str">
        <f>IF('S.D.PASTE SHEET'!I2394="","",'S.D.PASTE SHEET'!I2394)</f>
        <v/>
      </c>
      <c s="73" t="str">
        <f>IF('S.D.PASTE SHEET'!J2394="","",'S.D.PASTE SHEET'!J2394)</f>
        <v/>
      </c>
      <c s="72" t="str">
        <f>IF('S.D.PASTE SHEET'!K2394="","",'S.D.PASTE SHEET'!K2394)</f>
        <v/>
      </c>
      <c s="72" t="str">
        <f>IF('S.D.PASTE SHEET'!L2394="","",'S.D.PASTE SHEET'!L2394)</f>
        <v/>
      </c>
      <c s="72" t="str">
        <f>IF('S.D.PASTE SHEET'!M2394="","",'S.D.PASTE SHEET'!M2394)</f>
        <v/>
      </c>
      <c s="72" t="str">
        <f>IF('S.D.PASTE SHEET'!N2394="","",'S.D.PASTE SHEET'!N2394)</f>
        <v/>
      </c>
      <c s="72" t="str">
        <f>IF('S.D.PASTE SHEET'!O2394="","",'S.D.PASTE SHEET'!O2394)</f>
        <v/>
      </c>
      <c s="72" t="str">
        <f>IF('S.D.PASTE SHEET'!P2394="","",'S.D.PASTE SHEET'!P2394)</f>
        <v/>
      </c>
      <c s="72" t="str">
        <f>IF('S.D.PASTE SHEET'!Q2394="","",'S.D.PASTE SHEET'!Q2394)</f>
        <v/>
      </c>
      <c s="72" t="str">
        <f>IF('S.D.PASTE SHEET'!R2394="","",'S.D.PASTE SHEET'!R2394)</f>
        <v/>
      </c>
      <c s="72" t="str">
        <f>IF('S.D.PASTE SHEET'!S2394="","",'S.D.PASTE SHEET'!S2394)</f>
        <v/>
      </c>
      <c s="72" t="str">
        <f>IF('S.D.PASTE SHEET'!T2394="","",'S.D.PASTE SHEET'!T2394)</f>
        <v/>
      </c>
      <c s="72" t="str">
        <f>IF('S.D.PASTE SHEET'!U2394="","",'S.D.PASTE SHEET'!U2394)</f>
        <v/>
      </c>
      <c s="72" t="str">
        <f>IF('S.D.PASTE SHEET'!V2394="","",'S.D.PASTE SHEET'!V2394)</f>
        <v/>
      </c>
      <c s="72" t="str">
        <f>IF('S.D.PASTE SHEET'!W2394="","",'S.D.PASTE SHEET'!W2394)</f>
        <v/>
      </c>
      <c s="72" t="str">
        <f>IF('S.D.PASTE SHEET'!X2394="","",'S.D.PASTE SHEET'!X2394)</f>
        <v/>
      </c>
      <c s="72" t="str">
        <f>IF('S.D.PASTE SHEET'!Y2394="","",'S.D.PASTE SHEET'!Y2394)</f>
        <v/>
      </c>
      <c s="72" t="str">
        <f>IF('S.D.PASTE SHEET'!Z2394="","",'S.D.PASTE SHEET'!Z2394)</f>
        <v/>
      </c>
      <c s="72" t="str">
        <f>IF('S.D.PASTE SHEET'!AA2394="","",'S.D.PASTE SHEET'!AA2394)</f>
        <v/>
      </c>
      <c s="72" t="str">
        <f>IF('S.D.PASTE SHEET'!AB2394="","",'S.D.PASTE SHEET'!AB2394)</f>
        <v/>
      </c>
      <c s="72" t="str">
        <f>IF('S.D.PASTE SHEET'!AC2394="","",'S.D.PASTE SHEET'!AC2394)</f>
        <v/>
      </c>
      <c s="72" t="str">
        <f>IF('S.D.PASTE SHEET'!AD2394="","",'S.D.PASTE SHEET'!AD2394)</f>
        <v/>
      </c>
      <c s="74"/>
      <c s="70" t="str">
        <f>IF(AK2394="","",IF(AK2394&gt;0,COUNT($AG$2:AG2394),""))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IF(BC2394="","",IF(BC2394&gt;0,COUNT($AY$2:AY2394),""))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5" spans="1:157" ht="15">
      <c r="A2395" s="72" t="str">
        <f>IF('S.D.PASTE SHEET'!A2395="","",'S.D.PASTE SHEET'!A2395)</f>
        <v/>
      </c>
      <c s="72" t="str">
        <f>IF('S.D.PASTE SHEET'!B2395="","",'S.D.PASTE SHEET'!B2395)</f>
        <v/>
      </c>
      <c s="72" t="str">
        <f>IF('S.D.PASTE SHEET'!C2395="","",'S.D.PASTE SHEET'!C2395)</f>
        <v/>
      </c>
      <c s="73" t="str">
        <f>IF('S.D.PASTE SHEET'!D2395="","",'S.D.PASTE SHEET'!D2395)</f>
        <v/>
      </c>
      <c s="72" t="str">
        <f>IF('S.D.PASTE SHEET'!E2395="","",UPPER('S.D.PASTE SHEET'!E2395))</f>
        <v/>
      </c>
      <c s="72" t="str">
        <f>IF('S.D.PASTE SHEET'!F2395="","",'S.D.PASTE SHEET'!F2395)</f>
        <v/>
      </c>
      <c s="72" t="str">
        <f>IF('S.D.PASTE SHEET'!G2395="","",UPPER('S.D.PASTE SHEET'!G2395))</f>
        <v/>
      </c>
      <c s="72" t="str">
        <f>IF('S.D.PASTE SHEET'!H2395="","",UPPER('S.D.PASTE SHEET'!H2395))</f>
        <v/>
      </c>
      <c s="72" t="str">
        <f>IF('S.D.PASTE SHEET'!I2395="","",'S.D.PASTE SHEET'!I2395)</f>
        <v/>
      </c>
      <c s="73" t="str">
        <f>IF('S.D.PASTE SHEET'!J2395="","",'S.D.PASTE SHEET'!J2395)</f>
        <v/>
      </c>
      <c s="72" t="str">
        <f>IF('S.D.PASTE SHEET'!K2395="","",'S.D.PASTE SHEET'!K2395)</f>
        <v/>
      </c>
      <c s="72" t="str">
        <f>IF('S.D.PASTE SHEET'!L2395="","",'S.D.PASTE SHEET'!L2395)</f>
        <v/>
      </c>
      <c s="72" t="str">
        <f>IF('S.D.PASTE SHEET'!M2395="","",'S.D.PASTE SHEET'!M2395)</f>
        <v/>
      </c>
      <c s="72" t="str">
        <f>IF('S.D.PASTE SHEET'!N2395="","",'S.D.PASTE SHEET'!N2395)</f>
        <v/>
      </c>
      <c s="72" t="str">
        <f>IF('S.D.PASTE SHEET'!O2395="","",'S.D.PASTE SHEET'!O2395)</f>
        <v/>
      </c>
      <c s="72" t="str">
        <f>IF('S.D.PASTE SHEET'!P2395="","",'S.D.PASTE SHEET'!P2395)</f>
        <v/>
      </c>
      <c s="72" t="str">
        <f>IF('S.D.PASTE SHEET'!Q2395="","",'S.D.PASTE SHEET'!Q2395)</f>
        <v/>
      </c>
      <c s="72" t="str">
        <f>IF('S.D.PASTE SHEET'!R2395="","",'S.D.PASTE SHEET'!R2395)</f>
        <v/>
      </c>
      <c s="72" t="str">
        <f>IF('S.D.PASTE SHEET'!S2395="","",'S.D.PASTE SHEET'!S2395)</f>
        <v/>
      </c>
      <c s="72" t="str">
        <f>IF('S.D.PASTE SHEET'!T2395="","",'S.D.PASTE SHEET'!T2395)</f>
        <v/>
      </c>
      <c s="72" t="str">
        <f>IF('S.D.PASTE SHEET'!U2395="","",'S.D.PASTE SHEET'!U2395)</f>
        <v/>
      </c>
      <c s="72" t="str">
        <f>IF('S.D.PASTE SHEET'!V2395="","",'S.D.PASTE SHEET'!V2395)</f>
        <v/>
      </c>
      <c s="72" t="str">
        <f>IF('S.D.PASTE SHEET'!W2395="","",'S.D.PASTE SHEET'!W2395)</f>
        <v/>
      </c>
      <c s="72" t="str">
        <f>IF('S.D.PASTE SHEET'!X2395="","",'S.D.PASTE SHEET'!X2395)</f>
        <v/>
      </c>
      <c s="72" t="str">
        <f>IF('S.D.PASTE SHEET'!Y2395="","",'S.D.PASTE SHEET'!Y2395)</f>
        <v/>
      </c>
      <c s="72" t="str">
        <f>IF('S.D.PASTE SHEET'!Z2395="","",'S.D.PASTE SHEET'!Z2395)</f>
        <v/>
      </c>
      <c s="72" t="str">
        <f>IF('S.D.PASTE SHEET'!AA2395="","",'S.D.PASTE SHEET'!AA2395)</f>
        <v/>
      </c>
      <c s="72" t="str">
        <f>IF('S.D.PASTE SHEET'!AB2395="","",'S.D.PASTE SHEET'!AB2395)</f>
        <v/>
      </c>
      <c s="72" t="str">
        <f>IF('S.D.PASTE SHEET'!AC2395="","",'S.D.PASTE SHEET'!AC2395)</f>
        <v/>
      </c>
      <c s="72" t="str">
        <f>IF('S.D.PASTE SHEET'!AD2395="","",'S.D.PASTE SHEET'!AD2395)</f>
        <v/>
      </c>
      <c s="74"/>
      <c s="70" t="str">
        <f>IF(AK2395="","",IF(AK2395&gt;0,COUNT($AG$2:AG2395),""))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IF(BC2395="","",IF(BC2395&gt;0,COUNT($AY$2:AY2395),""))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6" spans="1:157" ht="15">
      <c r="A2396" s="72" t="str">
        <f>IF('S.D.PASTE SHEET'!A2396="","",'S.D.PASTE SHEET'!A2396)</f>
        <v/>
      </c>
      <c s="72" t="str">
        <f>IF('S.D.PASTE SHEET'!B2396="","",'S.D.PASTE SHEET'!B2396)</f>
        <v/>
      </c>
      <c s="72" t="str">
        <f>IF('S.D.PASTE SHEET'!C2396="","",'S.D.PASTE SHEET'!C2396)</f>
        <v/>
      </c>
      <c s="73" t="str">
        <f>IF('S.D.PASTE SHEET'!D2396="","",'S.D.PASTE SHEET'!D2396)</f>
        <v/>
      </c>
      <c s="72" t="str">
        <f>IF('S.D.PASTE SHEET'!E2396="","",UPPER('S.D.PASTE SHEET'!E2396))</f>
        <v/>
      </c>
      <c s="72" t="str">
        <f>IF('S.D.PASTE SHEET'!F2396="","",'S.D.PASTE SHEET'!F2396)</f>
        <v/>
      </c>
      <c s="72" t="str">
        <f>IF('S.D.PASTE SHEET'!G2396="","",UPPER('S.D.PASTE SHEET'!G2396))</f>
        <v/>
      </c>
      <c s="72" t="str">
        <f>IF('S.D.PASTE SHEET'!H2396="","",UPPER('S.D.PASTE SHEET'!H2396))</f>
        <v/>
      </c>
      <c s="72" t="str">
        <f>IF('S.D.PASTE SHEET'!I2396="","",'S.D.PASTE SHEET'!I2396)</f>
        <v/>
      </c>
      <c s="73" t="str">
        <f>IF('S.D.PASTE SHEET'!J2396="","",'S.D.PASTE SHEET'!J2396)</f>
        <v/>
      </c>
      <c s="72" t="str">
        <f>IF('S.D.PASTE SHEET'!K2396="","",'S.D.PASTE SHEET'!K2396)</f>
        <v/>
      </c>
      <c s="72" t="str">
        <f>IF('S.D.PASTE SHEET'!L2396="","",'S.D.PASTE SHEET'!L2396)</f>
        <v/>
      </c>
      <c s="72" t="str">
        <f>IF('S.D.PASTE SHEET'!M2396="","",'S.D.PASTE SHEET'!M2396)</f>
        <v/>
      </c>
      <c s="72" t="str">
        <f>IF('S.D.PASTE SHEET'!N2396="","",'S.D.PASTE SHEET'!N2396)</f>
        <v/>
      </c>
      <c s="72" t="str">
        <f>IF('S.D.PASTE SHEET'!O2396="","",'S.D.PASTE SHEET'!O2396)</f>
        <v/>
      </c>
      <c s="72" t="str">
        <f>IF('S.D.PASTE SHEET'!P2396="","",'S.D.PASTE SHEET'!P2396)</f>
        <v/>
      </c>
      <c s="72" t="str">
        <f>IF('S.D.PASTE SHEET'!Q2396="","",'S.D.PASTE SHEET'!Q2396)</f>
        <v/>
      </c>
      <c s="72" t="str">
        <f>IF('S.D.PASTE SHEET'!R2396="","",'S.D.PASTE SHEET'!R2396)</f>
        <v/>
      </c>
      <c s="72" t="str">
        <f>IF('S.D.PASTE SHEET'!S2396="","",'S.D.PASTE SHEET'!S2396)</f>
        <v/>
      </c>
      <c s="72" t="str">
        <f>IF('S.D.PASTE SHEET'!T2396="","",'S.D.PASTE SHEET'!T2396)</f>
        <v/>
      </c>
      <c s="72" t="str">
        <f>IF('S.D.PASTE SHEET'!U2396="","",'S.D.PASTE SHEET'!U2396)</f>
        <v/>
      </c>
      <c s="72" t="str">
        <f>IF('S.D.PASTE SHEET'!V2396="","",'S.D.PASTE SHEET'!V2396)</f>
        <v/>
      </c>
      <c s="72" t="str">
        <f>IF('S.D.PASTE SHEET'!W2396="","",'S.D.PASTE SHEET'!W2396)</f>
        <v/>
      </c>
      <c s="72" t="str">
        <f>IF('S.D.PASTE SHEET'!X2396="","",'S.D.PASTE SHEET'!X2396)</f>
        <v/>
      </c>
      <c s="72" t="str">
        <f>IF('S.D.PASTE SHEET'!Y2396="","",'S.D.PASTE SHEET'!Y2396)</f>
        <v/>
      </c>
      <c s="72" t="str">
        <f>IF('S.D.PASTE SHEET'!Z2396="","",'S.D.PASTE SHEET'!Z2396)</f>
        <v/>
      </c>
      <c s="72" t="str">
        <f>IF('S.D.PASTE SHEET'!AA2396="","",'S.D.PASTE SHEET'!AA2396)</f>
        <v/>
      </c>
      <c s="72" t="str">
        <f>IF('S.D.PASTE SHEET'!AB2396="","",'S.D.PASTE SHEET'!AB2396)</f>
        <v/>
      </c>
      <c s="72" t="str">
        <f>IF('S.D.PASTE SHEET'!AC2396="","",'S.D.PASTE SHEET'!AC2396)</f>
        <v/>
      </c>
      <c s="72" t="str">
        <f>IF('S.D.PASTE SHEET'!AD2396="","",'S.D.PASTE SHEET'!AD2396)</f>
        <v/>
      </c>
      <c s="74"/>
      <c s="70" t="str">
        <f>IF(AK2396="","",IF(AK2396&gt;0,COUNT($AG$2:AG2396),""))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IF(BC2396="","",IF(BC2396&gt;0,COUNT($AY$2:AY2396),""))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7" spans="1:157" ht="15">
      <c r="A2397" s="72" t="str">
        <f>IF('S.D.PASTE SHEET'!A2397="","",'S.D.PASTE SHEET'!A2397)</f>
        <v/>
      </c>
      <c s="72" t="str">
        <f>IF('S.D.PASTE SHEET'!B2397="","",'S.D.PASTE SHEET'!B2397)</f>
        <v/>
      </c>
      <c s="72" t="str">
        <f>IF('S.D.PASTE SHEET'!C2397="","",'S.D.PASTE SHEET'!C2397)</f>
        <v/>
      </c>
      <c s="73" t="str">
        <f>IF('S.D.PASTE SHEET'!D2397="","",'S.D.PASTE SHEET'!D2397)</f>
        <v/>
      </c>
      <c s="72" t="str">
        <f>IF('S.D.PASTE SHEET'!E2397="","",UPPER('S.D.PASTE SHEET'!E2397))</f>
        <v/>
      </c>
      <c s="72" t="str">
        <f>IF('S.D.PASTE SHEET'!F2397="","",'S.D.PASTE SHEET'!F2397)</f>
        <v/>
      </c>
      <c s="72" t="str">
        <f>IF('S.D.PASTE SHEET'!G2397="","",UPPER('S.D.PASTE SHEET'!G2397))</f>
        <v/>
      </c>
      <c s="72" t="str">
        <f>IF('S.D.PASTE SHEET'!H2397="","",UPPER('S.D.PASTE SHEET'!H2397))</f>
        <v/>
      </c>
      <c s="72" t="str">
        <f>IF('S.D.PASTE SHEET'!I2397="","",'S.D.PASTE SHEET'!I2397)</f>
        <v/>
      </c>
      <c s="73" t="str">
        <f>IF('S.D.PASTE SHEET'!J2397="","",'S.D.PASTE SHEET'!J2397)</f>
        <v/>
      </c>
      <c s="72" t="str">
        <f>IF('S.D.PASTE SHEET'!K2397="","",'S.D.PASTE SHEET'!K2397)</f>
        <v/>
      </c>
      <c s="72" t="str">
        <f>IF('S.D.PASTE SHEET'!L2397="","",'S.D.PASTE SHEET'!L2397)</f>
        <v/>
      </c>
      <c s="72" t="str">
        <f>IF('S.D.PASTE SHEET'!M2397="","",'S.D.PASTE SHEET'!M2397)</f>
        <v/>
      </c>
      <c s="72" t="str">
        <f>IF('S.D.PASTE SHEET'!N2397="","",'S.D.PASTE SHEET'!N2397)</f>
        <v/>
      </c>
      <c s="72" t="str">
        <f>IF('S.D.PASTE SHEET'!O2397="","",'S.D.PASTE SHEET'!O2397)</f>
        <v/>
      </c>
      <c s="72" t="str">
        <f>IF('S.D.PASTE SHEET'!P2397="","",'S.D.PASTE SHEET'!P2397)</f>
        <v/>
      </c>
      <c s="72" t="str">
        <f>IF('S.D.PASTE SHEET'!Q2397="","",'S.D.PASTE SHEET'!Q2397)</f>
        <v/>
      </c>
      <c s="72" t="str">
        <f>IF('S.D.PASTE SHEET'!R2397="","",'S.D.PASTE SHEET'!R2397)</f>
        <v/>
      </c>
      <c s="72" t="str">
        <f>IF('S.D.PASTE SHEET'!S2397="","",'S.D.PASTE SHEET'!S2397)</f>
        <v/>
      </c>
      <c s="72" t="str">
        <f>IF('S.D.PASTE SHEET'!T2397="","",'S.D.PASTE SHEET'!T2397)</f>
        <v/>
      </c>
      <c s="72" t="str">
        <f>IF('S.D.PASTE SHEET'!U2397="","",'S.D.PASTE SHEET'!U2397)</f>
        <v/>
      </c>
      <c s="72" t="str">
        <f>IF('S.D.PASTE SHEET'!V2397="","",'S.D.PASTE SHEET'!V2397)</f>
        <v/>
      </c>
      <c s="72" t="str">
        <f>IF('S.D.PASTE SHEET'!W2397="","",'S.D.PASTE SHEET'!W2397)</f>
        <v/>
      </c>
      <c s="72" t="str">
        <f>IF('S.D.PASTE SHEET'!X2397="","",'S.D.PASTE SHEET'!X2397)</f>
        <v/>
      </c>
      <c s="72" t="str">
        <f>IF('S.D.PASTE SHEET'!Y2397="","",'S.D.PASTE SHEET'!Y2397)</f>
        <v/>
      </c>
      <c s="72" t="str">
        <f>IF('S.D.PASTE SHEET'!Z2397="","",'S.D.PASTE SHEET'!Z2397)</f>
        <v/>
      </c>
      <c s="72" t="str">
        <f>IF('S.D.PASTE SHEET'!AA2397="","",'S.D.PASTE SHEET'!AA2397)</f>
        <v/>
      </c>
      <c s="72" t="str">
        <f>IF('S.D.PASTE SHEET'!AB2397="","",'S.D.PASTE SHEET'!AB2397)</f>
        <v/>
      </c>
      <c s="72" t="str">
        <f>IF('S.D.PASTE SHEET'!AC2397="","",'S.D.PASTE SHEET'!AC2397)</f>
        <v/>
      </c>
      <c s="72" t="str">
        <f>IF('S.D.PASTE SHEET'!AD2397="","",'S.D.PASTE SHEET'!AD2397)</f>
        <v/>
      </c>
      <c s="74"/>
      <c s="70" t="str">
        <f>IF(AK2397="","",IF(AK2397&gt;0,COUNT($AG$2:AG2397),""))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IF(BC2397="","",IF(BC2397&gt;0,COUNT($AY$2:AY2397),""))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8" spans="1:157" ht="15">
      <c r="A2398" s="72" t="str">
        <f>IF('S.D.PASTE SHEET'!A2398="","",'S.D.PASTE SHEET'!A2398)</f>
        <v/>
      </c>
      <c s="72" t="str">
        <f>IF('S.D.PASTE SHEET'!B2398="","",'S.D.PASTE SHEET'!B2398)</f>
        <v/>
      </c>
      <c s="72" t="str">
        <f>IF('S.D.PASTE SHEET'!C2398="","",'S.D.PASTE SHEET'!C2398)</f>
        <v/>
      </c>
      <c s="73" t="str">
        <f>IF('S.D.PASTE SHEET'!D2398="","",'S.D.PASTE SHEET'!D2398)</f>
        <v/>
      </c>
      <c s="72" t="str">
        <f>IF('S.D.PASTE SHEET'!E2398="","",UPPER('S.D.PASTE SHEET'!E2398))</f>
        <v/>
      </c>
      <c s="72" t="str">
        <f>IF('S.D.PASTE SHEET'!F2398="","",'S.D.PASTE SHEET'!F2398)</f>
        <v/>
      </c>
      <c s="72" t="str">
        <f>IF('S.D.PASTE SHEET'!G2398="","",UPPER('S.D.PASTE SHEET'!G2398))</f>
        <v/>
      </c>
      <c s="72" t="str">
        <f>IF('S.D.PASTE SHEET'!H2398="","",UPPER('S.D.PASTE SHEET'!H2398))</f>
        <v/>
      </c>
      <c s="72" t="str">
        <f>IF('S.D.PASTE SHEET'!I2398="","",'S.D.PASTE SHEET'!I2398)</f>
        <v/>
      </c>
      <c s="73" t="str">
        <f>IF('S.D.PASTE SHEET'!J2398="","",'S.D.PASTE SHEET'!J2398)</f>
        <v/>
      </c>
      <c s="72" t="str">
        <f>IF('S.D.PASTE SHEET'!K2398="","",'S.D.PASTE SHEET'!K2398)</f>
        <v/>
      </c>
      <c s="72" t="str">
        <f>IF('S.D.PASTE SHEET'!L2398="","",'S.D.PASTE SHEET'!L2398)</f>
        <v/>
      </c>
      <c s="72" t="str">
        <f>IF('S.D.PASTE SHEET'!M2398="","",'S.D.PASTE SHEET'!M2398)</f>
        <v/>
      </c>
      <c s="72" t="str">
        <f>IF('S.D.PASTE SHEET'!N2398="","",'S.D.PASTE SHEET'!N2398)</f>
        <v/>
      </c>
      <c s="72" t="str">
        <f>IF('S.D.PASTE SHEET'!O2398="","",'S.D.PASTE SHEET'!O2398)</f>
        <v/>
      </c>
      <c s="72" t="str">
        <f>IF('S.D.PASTE SHEET'!P2398="","",'S.D.PASTE SHEET'!P2398)</f>
        <v/>
      </c>
      <c s="72" t="str">
        <f>IF('S.D.PASTE SHEET'!Q2398="","",'S.D.PASTE SHEET'!Q2398)</f>
        <v/>
      </c>
      <c s="72" t="str">
        <f>IF('S.D.PASTE SHEET'!R2398="","",'S.D.PASTE SHEET'!R2398)</f>
        <v/>
      </c>
      <c s="72" t="str">
        <f>IF('S.D.PASTE SHEET'!S2398="","",'S.D.PASTE SHEET'!S2398)</f>
        <v/>
      </c>
      <c s="72" t="str">
        <f>IF('S.D.PASTE SHEET'!T2398="","",'S.D.PASTE SHEET'!T2398)</f>
        <v/>
      </c>
      <c s="72" t="str">
        <f>IF('S.D.PASTE SHEET'!U2398="","",'S.D.PASTE SHEET'!U2398)</f>
        <v/>
      </c>
      <c s="72" t="str">
        <f>IF('S.D.PASTE SHEET'!V2398="","",'S.D.PASTE SHEET'!V2398)</f>
        <v/>
      </c>
      <c s="72" t="str">
        <f>IF('S.D.PASTE SHEET'!W2398="","",'S.D.PASTE SHEET'!W2398)</f>
        <v/>
      </c>
      <c s="72" t="str">
        <f>IF('S.D.PASTE SHEET'!X2398="","",'S.D.PASTE SHEET'!X2398)</f>
        <v/>
      </c>
      <c s="72" t="str">
        <f>IF('S.D.PASTE SHEET'!Y2398="","",'S.D.PASTE SHEET'!Y2398)</f>
        <v/>
      </c>
      <c s="72" t="str">
        <f>IF('S.D.PASTE SHEET'!Z2398="","",'S.D.PASTE SHEET'!Z2398)</f>
        <v/>
      </c>
      <c s="72" t="str">
        <f>IF('S.D.PASTE SHEET'!AA2398="","",'S.D.PASTE SHEET'!AA2398)</f>
        <v/>
      </c>
      <c s="72" t="str">
        <f>IF('S.D.PASTE SHEET'!AB2398="","",'S.D.PASTE SHEET'!AB2398)</f>
        <v/>
      </c>
      <c s="72" t="str">
        <f>IF('S.D.PASTE SHEET'!AC2398="","",'S.D.PASTE SHEET'!AC2398)</f>
        <v/>
      </c>
      <c s="72" t="str">
        <f>IF('S.D.PASTE SHEET'!AD2398="","",'S.D.PASTE SHEET'!AD2398)</f>
        <v/>
      </c>
      <c s="74"/>
      <c s="70" t="str">
        <f>IF(AK2398="","",IF(AK2398&gt;0,COUNT($AG$2:AG2398),""))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IF(BC2398="","",IF(BC2398&gt;0,COUNT($AY$2:AY2398),""))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399" spans="1:157" ht="15">
      <c r="A2399" s="72" t="str">
        <f>IF('S.D.PASTE SHEET'!A2399="","",'S.D.PASTE SHEET'!A2399)</f>
        <v/>
      </c>
      <c s="72" t="str">
        <f>IF('S.D.PASTE SHEET'!B2399="","",'S.D.PASTE SHEET'!B2399)</f>
        <v/>
      </c>
      <c s="72" t="str">
        <f>IF('S.D.PASTE SHEET'!C2399="","",'S.D.PASTE SHEET'!C2399)</f>
        <v/>
      </c>
      <c s="73" t="str">
        <f>IF('S.D.PASTE SHEET'!D2399="","",'S.D.PASTE SHEET'!D2399)</f>
        <v/>
      </c>
      <c s="72" t="str">
        <f>IF('S.D.PASTE SHEET'!E2399="","",UPPER('S.D.PASTE SHEET'!E2399))</f>
        <v/>
      </c>
      <c s="72" t="str">
        <f>IF('S.D.PASTE SHEET'!F2399="","",'S.D.PASTE SHEET'!F2399)</f>
        <v/>
      </c>
      <c s="72" t="str">
        <f>IF('S.D.PASTE SHEET'!G2399="","",UPPER('S.D.PASTE SHEET'!G2399))</f>
        <v/>
      </c>
      <c s="72" t="str">
        <f>IF('S.D.PASTE SHEET'!H2399="","",UPPER('S.D.PASTE SHEET'!H2399))</f>
        <v/>
      </c>
      <c s="72" t="str">
        <f>IF('S.D.PASTE SHEET'!I2399="","",'S.D.PASTE SHEET'!I2399)</f>
        <v/>
      </c>
      <c s="73" t="str">
        <f>IF('S.D.PASTE SHEET'!J2399="","",'S.D.PASTE SHEET'!J2399)</f>
        <v/>
      </c>
      <c s="72" t="str">
        <f>IF('S.D.PASTE SHEET'!K2399="","",'S.D.PASTE SHEET'!K2399)</f>
        <v/>
      </c>
      <c s="72" t="str">
        <f>IF('S.D.PASTE SHEET'!L2399="","",'S.D.PASTE SHEET'!L2399)</f>
        <v/>
      </c>
      <c s="72" t="str">
        <f>IF('S.D.PASTE SHEET'!M2399="","",'S.D.PASTE SHEET'!M2399)</f>
        <v/>
      </c>
      <c s="72" t="str">
        <f>IF('S.D.PASTE SHEET'!N2399="","",'S.D.PASTE SHEET'!N2399)</f>
        <v/>
      </c>
      <c s="72" t="str">
        <f>IF('S.D.PASTE SHEET'!O2399="","",'S.D.PASTE SHEET'!O2399)</f>
        <v/>
      </c>
      <c s="72" t="str">
        <f>IF('S.D.PASTE SHEET'!P2399="","",'S.D.PASTE SHEET'!P2399)</f>
        <v/>
      </c>
      <c s="72" t="str">
        <f>IF('S.D.PASTE SHEET'!Q2399="","",'S.D.PASTE SHEET'!Q2399)</f>
        <v/>
      </c>
      <c s="72" t="str">
        <f>IF('S.D.PASTE SHEET'!R2399="","",'S.D.PASTE SHEET'!R2399)</f>
        <v/>
      </c>
      <c s="72" t="str">
        <f>IF('S.D.PASTE SHEET'!S2399="","",'S.D.PASTE SHEET'!S2399)</f>
        <v/>
      </c>
      <c s="72" t="str">
        <f>IF('S.D.PASTE SHEET'!T2399="","",'S.D.PASTE SHEET'!T2399)</f>
        <v/>
      </c>
      <c s="72" t="str">
        <f>IF('S.D.PASTE SHEET'!U2399="","",'S.D.PASTE SHEET'!U2399)</f>
        <v/>
      </c>
      <c s="72" t="str">
        <f>IF('S.D.PASTE SHEET'!V2399="","",'S.D.PASTE SHEET'!V2399)</f>
        <v/>
      </c>
      <c s="72" t="str">
        <f>IF('S.D.PASTE SHEET'!W2399="","",'S.D.PASTE SHEET'!W2399)</f>
        <v/>
      </c>
      <c s="72" t="str">
        <f>IF('S.D.PASTE SHEET'!X2399="","",'S.D.PASTE SHEET'!X2399)</f>
        <v/>
      </c>
      <c s="72" t="str">
        <f>IF('S.D.PASTE SHEET'!Y2399="","",'S.D.PASTE SHEET'!Y2399)</f>
        <v/>
      </c>
      <c s="72" t="str">
        <f>IF('S.D.PASTE SHEET'!Z2399="","",'S.D.PASTE SHEET'!Z2399)</f>
        <v/>
      </c>
      <c s="72" t="str">
        <f>IF('S.D.PASTE SHEET'!AA2399="","",'S.D.PASTE SHEET'!AA2399)</f>
        <v/>
      </c>
      <c s="72" t="str">
        <f>IF('S.D.PASTE SHEET'!AB2399="","",'S.D.PASTE SHEET'!AB2399)</f>
        <v/>
      </c>
      <c s="72" t="str">
        <f>IF('S.D.PASTE SHEET'!AC2399="","",'S.D.PASTE SHEET'!AC2399)</f>
        <v/>
      </c>
      <c s="72" t="str">
        <f>IF('S.D.PASTE SHEET'!AD2399="","",'S.D.PASTE SHEET'!AD2399)</f>
        <v/>
      </c>
      <c s="74"/>
      <c s="70" t="str">
        <f>IF(AK2399="","",IF(AK2399&gt;0,COUNT($AG$2:AG2399),""))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IF(BC2399="","",IF(BC2399&gt;0,COUNT($AY$2:AY2399),""))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0" spans="1:157" ht="15">
      <c r="A2400" s="72" t="str">
        <f>IF('S.D.PASTE SHEET'!A2400="","",'S.D.PASTE SHEET'!A2400)</f>
        <v/>
      </c>
      <c s="72" t="str">
        <f>IF('S.D.PASTE SHEET'!B2400="","",'S.D.PASTE SHEET'!B2400)</f>
        <v/>
      </c>
      <c s="72" t="str">
        <f>IF('S.D.PASTE SHEET'!C2400="","",'S.D.PASTE SHEET'!C2400)</f>
        <v/>
      </c>
      <c s="73" t="str">
        <f>IF('S.D.PASTE SHEET'!D2400="","",'S.D.PASTE SHEET'!D2400)</f>
        <v/>
      </c>
      <c s="72" t="str">
        <f>IF('S.D.PASTE SHEET'!E2400="","",UPPER('S.D.PASTE SHEET'!E2400))</f>
        <v/>
      </c>
      <c s="72" t="str">
        <f>IF('S.D.PASTE SHEET'!F2400="","",'S.D.PASTE SHEET'!F2400)</f>
        <v/>
      </c>
      <c s="72" t="str">
        <f>IF('S.D.PASTE SHEET'!G2400="","",UPPER('S.D.PASTE SHEET'!G2400))</f>
        <v/>
      </c>
      <c s="72" t="str">
        <f>IF('S.D.PASTE SHEET'!H2400="","",UPPER('S.D.PASTE SHEET'!H2400))</f>
        <v/>
      </c>
      <c s="72" t="str">
        <f>IF('S.D.PASTE SHEET'!I2400="","",'S.D.PASTE SHEET'!I2400)</f>
        <v/>
      </c>
      <c s="73" t="str">
        <f>IF('S.D.PASTE SHEET'!J2400="","",'S.D.PASTE SHEET'!J2400)</f>
        <v/>
      </c>
      <c s="72" t="str">
        <f>IF('S.D.PASTE SHEET'!K2400="","",'S.D.PASTE SHEET'!K2400)</f>
        <v/>
      </c>
      <c s="72" t="str">
        <f>IF('S.D.PASTE SHEET'!L2400="","",'S.D.PASTE SHEET'!L2400)</f>
        <v/>
      </c>
      <c s="72" t="str">
        <f>IF('S.D.PASTE SHEET'!M2400="","",'S.D.PASTE SHEET'!M2400)</f>
        <v/>
      </c>
      <c s="72" t="str">
        <f>IF('S.D.PASTE SHEET'!N2400="","",'S.D.PASTE SHEET'!N2400)</f>
        <v/>
      </c>
      <c s="72" t="str">
        <f>IF('S.D.PASTE SHEET'!O2400="","",'S.D.PASTE SHEET'!O2400)</f>
        <v/>
      </c>
      <c s="72" t="str">
        <f>IF('S.D.PASTE SHEET'!P2400="","",'S.D.PASTE SHEET'!P2400)</f>
        <v/>
      </c>
      <c s="72" t="str">
        <f>IF('S.D.PASTE SHEET'!Q2400="","",'S.D.PASTE SHEET'!Q2400)</f>
        <v/>
      </c>
      <c s="72" t="str">
        <f>IF('S.D.PASTE SHEET'!R2400="","",'S.D.PASTE SHEET'!R2400)</f>
        <v/>
      </c>
      <c s="72" t="str">
        <f>IF('S.D.PASTE SHEET'!S2400="","",'S.D.PASTE SHEET'!S2400)</f>
        <v/>
      </c>
      <c s="72" t="str">
        <f>IF('S.D.PASTE SHEET'!T2400="","",'S.D.PASTE SHEET'!T2400)</f>
        <v/>
      </c>
      <c s="72" t="str">
        <f>IF('S.D.PASTE SHEET'!U2400="","",'S.D.PASTE SHEET'!U2400)</f>
        <v/>
      </c>
      <c s="72" t="str">
        <f>IF('S.D.PASTE SHEET'!V2400="","",'S.D.PASTE SHEET'!V2400)</f>
        <v/>
      </c>
      <c s="72" t="str">
        <f>IF('S.D.PASTE SHEET'!W2400="","",'S.D.PASTE SHEET'!W2400)</f>
        <v/>
      </c>
      <c s="72" t="str">
        <f>IF('S.D.PASTE SHEET'!X2400="","",'S.D.PASTE SHEET'!X2400)</f>
        <v/>
      </c>
      <c s="72" t="str">
        <f>IF('S.D.PASTE SHEET'!Y2400="","",'S.D.PASTE SHEET'!Y2400)</f>
        <v/>
      </c>
      <c s="72" t="str">
        <f>IF('S.D.PASTE SHEET'!Z2400="","",'S.D.PASTE SHEET'!Z2400)</f>
        <v/>
      </c>
      <c s="72" t="str">
        <f>IF('S.D.PASTE SHEET'!AA2400="","",'S.D.PASTE SHEET'!AA2400)</f>
        <v/>
      </c>
      <c s="72" t="str">
        <f>IF('S.D.PASTE SHEET'!AB2400="","",'S.D.PASTE SHEET'!AB2400)</f>
        <v/>
      </c>
      <c s="72" t="str">
        <f>IF('S.D.PASTE SHEET'!AC2400="","",'S.D.PASTE SHEET'!AC2400)</f>
        <v/>
      </c>
      <c s="72" t="str">
        <f>IF('S.D.PASTE SHEET'!AD2400="","",'S.D.PASTE SHEET'!AD2400)</f>
        <v/>
      </c>
      <c s="74"/>
      <c s="70" t="str">
        <f>IF(AK2400="","",IF(AK2400&gt;0,COUNT($AG$2:AG2400),""))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IF(BC2400="","",IF(BC2400&gt;0,COUNT($AY$2:AY2400),""))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1" spans="1:157" ht="15">
      <c r="A2401" s="72" t="str">
        <f>IF('S.D.PASTE SHEET'!A2401="","",'S.D.PASTE SHEET'!A2401)</f>
        <v/>
      </c>
      <c s="72" t="str">
        <f>IF('S.D.PASTE SHEET'!B2401="","",'S.D.PASTE SHEET'!B2401)</f>
        <v/>
      </c>
      <c s="72" t="str">
        <f>IF('S.D.PASTE SHEET'!C2401="","",'S.D.PASTE SHEET'!C2401)</f>
        <v/>
      </c>
      <c s="73" t="str">
        <f>IF('S.D.PASTE SHEET'!D2401="","",'S.D.PASTE SHEET'!D2401)</f>
        <v/>
      </c>
      <c s="72" t="str">
        <f>IF('S.D.PASTE SHEET'!E2401="","",UPPER('S.D.PASTE SHEET'!E2401))</f>
        <v/>
      </c>
      <c s="72" t="str">
        <f>IF('S.D.PASTE SHEET'!F2401="","",'S.D.PASTE SHEET'!F2401)</f>
        <v/>
      </c>
      <c s="72" t="str">
        <f>IF('S.D.PASTE SHEET'!G2401="","",UPPER('S.D.PASTE SHEET'!G2401))</f>
        <v/>
      </c>
      <c s="72" t="str">
        <f>IF('S.D.PASTE SHEET'!H2401="","",UPPER('S.D.PASTE SHEET'!H2401))</f>
        <v/>
      </c>
      <c s="72" t="str">
        <f>IF('S.D.PASTE SHEET'!I2401="","",'S.D.PASTE SHEET'!I2401)</f>
        <v/>
      </c>
      <c s="73" t="str">
        <f>IF('S.D.PASTE SHEET'!J2401="","",'S.D.PASTE SHEET'!J2401)</f>
        <v/>
      </c>
      <c s="72" t="str">
        <f>IF('S.D.PASTE SHEET'!K2401="","",'S.D.PASTE SHEET'!K2401)</f>
        <v/>
      </c>
      <c s="72" t="str">
        <f>IF('S.D.PASTE SHEET'!L2401="","",'S.D.PASTE SHEET'!L2401)</f>
        <v/>
      </c>
      <c s="72" t="str">
        <f>IF('S.D.PASTE SHEET'!M2401="","",'S.D.PASTE SHEET'!M2401)</f>
        <v/>
      </c>
      <c s="72" t="str">
        <f>IF('S.D.PASTE SHEET'!N2401="","",'S.D.PASTE SHEET'!N2401)</f>
        <v/>
      </c>
      <c s="72" t="str">
        <f>IF('S.D.PASTE SHEET'!O2401="","",'S.D.PASTE SHEET'!O2401)</f>
        <v/>
      </c>
      <c s="72" t="str">
        <f>IF('S.D.PASTE SHEET'!P2401="","",'S.D.PASTE SHEET'!P2401)</f>
        <v/>
      </c>
      <c s="72" t="str">
        <f>IF('S.D.PASTE SHEET'!Q2401="","",'S.D.PASTE SHEET'!Q2401)</f>
        <v/>
      </c>
      <c s="72" t="str">
        <f>IF('S.D.PASTE SHEET'!R2401="","",'S.D.PASTE SHEET'!R2401)</f>
        <v/>
      </c>
      <c s="72" t="str">
        <f>IF('S.D.PASTE SHEET'!S2401="","",'S.D.PASTE SHEET'!S2401)</f>
        <v/>
      </c>
      <c s="72" t="str">
        <f>IF('S.D.PASTE SHEET'!T2401="","",'S.D.PASTE SHEET'!T2401)</f>
        <v/>
      </c>
      <c s="72" t="str">
        <f>IF('S.D.PASTE SHEET'!U2401="","",'S.D.PASTE SHEET'!U2401)</f>
        <v/>
      </c>
      <c s="72" t="str">
        <f>IF('S.D.PASTE SHEET'!V2401="","",'S.D.PASTE SHEET'!V2401)</f>
        <v/>
      </c>
      <c s="72" t="str">
        <f>IF('S.D.PASTE SHEET'!W2401="","",'S.D.PASTE SHEET'!W2401)</f>
        <v/>
      </c>
      <c s="72" t="str">
        <f>IF('S.D.PASTE SHEET'!X2401="","",'S.D.PASTE SHEET'!X2401)</f>
        <v/>
      </c>
      <c s="72" t="str">
        <f>IF('S.D.PASTE SHEET'!Y2401="","",'S.D.PASTE SHEET'!Y2401)</f>
        <v/>
      </c>
      <c s="72" t="str">
        <f>IF('S.D.PASTE SHEET'!Z2401="","",'S.D.PASTE SHEET'!Z2401)</f>
        <v/>
      </c>
      <c s="72" t="str">
        <f>IF('S.D.PASTE SHEET'!AA2401="","",'S.D.PASTE SHEET'!AA2401)</f>
        <v/>
      </c>
      <c s="72" t="str">
        <f>IF('S.D.PASTE SHEET'!AB2401="","",'S.D.PASTE SHEET'!AB2401)</f>
        <v/>
      </c>
      <c s="72" t="str">
        <f>IF('S.D.PASTE SHEET'!AC2401="","",'S.D.PASTE SHEET'!AC2401)</f>
        <v/>
      </c>
      <c s="72" t="str">
        <f>IF('S.D.PASTE SHEET'!AD2401="","",'S.D.PASTE SHEET'!AD2401)</f>
        <v/>
      </c>
      <c s="74"/>
      <c s="70" t="str">
        <f>IF(AK2401="","",IF(AK2401&gt;0,COUNT($AG$2:AG2401),""))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IF(BC2401="","",IF(BC2401&gt;0,COUNT($AY$2:AY2401),""))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2" spans="1:157" ht="15">
      <c r="A2402" s="72" t="str">
        <f>IF('S.D.PASTE SHEET'!A2402="","",'S.D.PASTE SHEET'!A2402)</f>
        <v/>
      </c>
      <c s="72" t="str">
        <f>IF('S.D.PASTE SHEET'!B2402="","",'S.D.PASTE SHEET'!B2402)</f>
        <v/>
      </c>
      <c s="72" t="str">
        <f>IF('S.D.PASTE SHEET'!C2402="","",'S.D.PASTE SHEET'!C2402)</f>
        <v/>
      </c>
      <c s="73" t="str">
        <f>IF('S.D.PASTE SHEET'!D2402="","",'S.D.PASTE SHEET'!D2402)</f>
        <v/>
      </c>
      <c s="72" t="str">
        <f>IF('S.D.PASTE SHEET'!E2402="","",UPPER('S.D.PASTE SHEET'!E2402))</f>
        <v/>
      </c>
      <c s="72" t="str">
        <f>IF('S.D.PASTE SHEET'!F2402="","",'S.D.PASTE SHEET'!F2402)</f>
        <v/>
      </c>
      <c s="72" t="str">
        <f>IF('S.D.PASTE SHEET'!G2402="","",UPPER('S.D.PASTE SHEET'!G2402))</f>
        <v/>
      </c>
      <c s="72" t="str">
        <f>IF('S.D.PASTE SHEET'!H2402="","",UPPER('S.D.PASTE SHEET'!H2402))</f>
        <v/>
      </c>
      <c s="72" t="str">
        <f>IF('S.D.PASTE SHEET'!I2402="","",'S.D.PASTE SHEET'!I2402)</f>
        <v/>
      </c>
      <c s="73" t="str">
        <f>IF('S.D.PASTE SHEET'!J2402="","",'S.D.PASTE SHEET'!J2402)</f>
        <v/>
      </c>
      <c s="72" t="str">
        <f>IF('S.D.PASTE SHEET'!K2402="","",'S.D.PASTE SHEET'!K2402)</f>
        <v/>
      </c>
      <c s="72" t="str">
        <f>IF('S.D.PASTE SHEET'!L2402="","",'S.D.PASTE SHEET'!L2402)</f>
        <v/>
      </c>
      <c s="72" t="str">
        <f>IF('S.D.PASTE SHEET'!M2402="","",'S.D.PASTE SHEET'!M2402)</f>
        <v/>
      </c>
      <c s="72" t="str">
        <f>IF('S.D.PASTE SHEET'!N2402="","",'S.D.PASTE SHEET'!N2402)</f>
        <v/>
      </c>
      <c s="72" t="str">
        <f>IF('S.D.PASTE SHEET'!O2402="","",'S.D.PASTE SHEET'!O2402)</f>
        <v/>
      </c>
      <c s="72" t="str">
        <f>IF('S.D.PASTE SHEET'!P2402="","",'S.D.PASTE SHEET'!P2402)</f>
        <v/>
      </c>
      <c s="72" t="str">
        <f>IF('S.D.PASTE SHEET'!Q2402="","",'S.D.PASTE SHEET'!Q2402)</f>
        <v/>
      </c>
      <c s="72" t="str">
        <f>IF('S.D.PASTE SHEET'!R2402="","",'S.D.PASTE SHEET'!R2402)</f>
        <v/>
      </c>
      <c s="72" t="str">
        <f>IF('S.D.PASTE SHEET'!S2402="","",'S.D.PASTE SHEET'!S2402)</f>
        <v/>
      </c>
      <c s="72" t="str">
        <f>IF('S.D.PASTE SHEET'!T2402="","",'S.D.PASTE SHEET'!T2402)</f>
        <v/>
      </c>
      <c s="72" t="str">
        <f>IF('S.D.PASTE SHEET'!U2402="","",'S.D.PASTE SHEET'!U2402)</f>
        <v/>
      </c>
      <c s="72" t="str">
        <f>IF('S.D.PASTE SHEET'!V2402="","",'S.D.PASTE SHEET'!V2402)</f>
        <v/>
      </c>
      <c s="72" t="str">
        <f>IF('S.D.PASTE SHEET'!W2402="","",'S.D.PASTE SHEET'!W2402)</f>
        <v/>
      </c>
      <c s="72" t="str">
        <f>IF('S.D.PASTE SHEET'!X2402="","",'S.D.PASTE SHEET'!X2402)</f>
        <v/>
      </c>
      <c s="72" t="str">
        <f>IF('S.D.PASTE SHEET'!Y2402="","",'S.D.PASTE SHEET'!Y2402)</f>
        <v/>
      </c>
      <c s="72" t="str">
        <f>IF('S.D.PASTE SHEET'!Z2402="","",'S.D.PASTE SHEET'!Z2402)</f>
        <v/>
      </c>
      <c s="72" t="str">
        <f>IF('S.D.PASTE SHEET'!AA2402="","",'S.D.PASTE SHEET'!AA2402)</f>
        <v/>
      </c>
      <c s="72" t="str">
        <f>IF('S.D.PASTE SHEET'!AB2402="","",'S.D.PASTE SHEET'!AB2402)</f>
        <v/>
      </c>
      <c s="72" t="str">
        <f>IF('S.D.PASTE SHEET'!AC2402="","",'S.D.PASTE SHEET'!AC2402)</f>
        <v/>
      </c>
      <c s="72" t="str">
        <f>IF('S.D.PASTE SHEET'!AD2402="","",'S.D.PASTE SHEET'!AD2402)</f>
        <v/>
      </c>
      <c s="74"/>
      <c s="70" t="str">
        <f>IF(AK2402="","",IF(AK2402&gt;0,COUNT($AG$2:AG2402),""))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IF(BC2402="","",IF(BC2402&gt;0,COUNT($AY$2:AY2402),""))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3" spans="1:157" ht="15">
      <c r="A2403" s="72" t="str">
        <f>IF('S.D.PASTE SHEET'!A2403="","",'S.D.PASTE SHEET'!A2403)</f>
        <v/>
      </c>
      <c s="72" t="str">
        <f>IF('S.D.PASTE SHEET'!B2403="","",'S.D.PASTE SHEET'!B2403)</f>
        <v/>
      </c>
      <c s="72" t="str">
        <f>IF('S.D.PASTE SHEET'!C2403="","",'S.D.PASTE SHEET'!C2403)</f>
        <v/>
      </c>
      <c s="73" t="str">
        <f>IF('S.D.PASTE SHEET'!D2403="","",'S.D.PASTE SHEET'!D2403)</f>
        <v/>
      </c>
      <c s="72" t="str">
        <f>IF('S.D.PASTE SHEET'!E2403="","",UPPER('S.D.PASTE SHEET'!E2403))</f>
        <v/>
      </c>
      <c s="72" t="str">
        <f>IF('S.D.PASTE SHEET'!F2403="","",'S.D.PASTE SHEET'!F2403)</f>
        <v/>
      </c>
      <c s="72" t="str">
        <f>IF('S.D.PASTE SHEET'!G2403="","",UPPER('S.D.PASTE SHEET'!G2403))</f>
        <v/>
      </c>
      <c s="72" t="str">
        <f>IF('S.D.PASTE SHEET'!H2403="","",UPPER('S.D.PASTE SHEET'!H2403))</f>
        <v/>
      </c>
      <c s="72" t="str">
        <f>IF('S.D.PASTE SHEET'!I2403="","",'S.D.PASTE SHEET'!I2403)</f>
        <v/>
      </c>
      <c s="73" t="str">
        <f>IF('S.D.PASTE SHEET'!J2403="","",'S.D.PASTE SHEET'!J2403)</f>
        <v/>
      </c>
      <c s="72" t="str">
        <f>IF('S.D.PASTE SHEET'!K2403="","",'S.D.PASTE SHEET'!K2403)</f>
        <v/>
      </c>
      <c s="72" t="str">
        <f>IF('S.D.PASTE SHEET'!L2403="","",'S.D.PASTE SHEET'!L2403)</f>
        <v/>
      </c>
      <c s="72" t="str">
        <f>IF('S.D.PASTE SHEET'!M2403="","",'S.D.PASTE SHEET'!M2403)</f>
        <v/>
      </c>
      <c s="72" t="str">
        <f>IF('S.D.PASTE SHEET'!N2403="","",'S.D.PASTE SHEET'!N2403)</f>
        <v/>
      </c>
      <c s="72" t="str">
        <f>IF('S.D.PASTE SHEET'!O2403="","",'S.D.PASTE SHEET'!O2403)</f>
        <v/>
      </c>
      <c s="72" t="str">
        <f>IF('S.D.PASTE SHEET'!P2403="","",'S.D.PASTE SHEET'!P2403)</f>
        <v/>
      </c>
      <c s="72" t="str">
        <f>IF('S.D.PASTE SHEET'!Q2403="","",'S.D.PASTE SHEET'!Q2403)</f>
        <v/>
      </c>
      <c s="72" t="str">
        <f>IF('S.D.PASTE SHEET'!R2403="","",'S.D.PASTE SHEET'!R2403)</f>
        <v/>
      </c>
      <c s="72" t="str">
        <f>IF('S.D.PASTE SHEET'!S2403="","",'S.D.PASTE SHEET'!S2403)</f>
        <v/>
      </c>
      <c s="72" t="str">
        <f>IF('S.D.PASTE SHEET'!T2403="","",'S.D.PASTE SHEET'!T2403)</f>
        <v/>
      </c>
      <c s="72" t="str">
        <f>IF('S.D.PASTE SHEET'!U2403="","",'S.D.PASTE SHEET'!U2403)</f>
        <v/>
      </c>
      <c s="72" t="str">
        <f>IF('S.D.PASTE SHEET'!V2403="","",'S.D.PASTE SHEET'!V2403)</f>
        <v/>
      </c>
      <c s="72" t="str">
        <f>IF('S.D.PASTE SHEET'!W2403="","",'S.D.PASTE SHEET'!W2403)</f>
        <v/>
      </c>
      <c s="72" t="str">
        <f>IF('S.D.PASTE SHEET'!X2403="","",'S.D.PASTE SHEET'!X2403)</f>
        <v/>
      </c>
      <c s="72" t="str">
        <f>IF('S.D.PASTE SHEET'!Y2403="","",'S.D.PASTE SHEET'!Y2403)</f>
        <v/>
      </c>
      <c s="72" t="str">
        <f>IF('S.D.PASTE SHEET'!Z2403="","",'S.D.PASTE SHEET'!Z2403)</f>
        <v/>
      </c>
      <c s="72" t="str">
        <f>IF('S.D.PASTE SHEET'!AA2403="","",'S.D.PASTE SHEET'!AA2403)</f>
        <v/>
      </c>
      <c s="72" t="str">
        <f>IF('S.D.PASTE SHEET'!AB2403="","",'S.D.PASTE SHEET'!AB2403)</f>
        <v/>
      </c>
      <c s="72" t="str">
        <f>IF('S.D.PASTE SHEET'!AC2403="","",'S.D.PASTE SHEET'!AC2403)</f>
        <v/>
      </c>
      <c s="72" t="str">
        <f>IF('S.D.PASTE SHEET'!AD2403="","",'S.D.PASTE SHEET'!AD2403)</f>
        <v/>
      </c>
      <c s="74"/>
      <c s="70" t="str">
        <f>IF(AK2403="","",IF(AK2403&gt;0,COUNT($AG$2:AG2403),""))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IF(BC2403="","",IF(BC2403&gt;0,COUNT($AY$2:AY2403),""))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4" spans="1:157" ht="15">
      <c r="A2404" s="72" t="str">
        <f>IF('S.D.PASTE SHEET'!A2404="","",'S.D.PASTE SHEET'!A2404)</f>
        <v/>
      </c>
      <c s="72" t="str">
        <f>IF('S.D.PASTE SHEET'!B2404="","",'S.D.PASTE SHEET'!B2404)</f>
        <v/>
      </c>
      <c s="72" t="str">
        <f>IF('S.D.PASTE SHEET'!C2404="","",'S.D.PASTE SHEET'!C2404)</f>
        <v/>
      </c>
      <c s="73" t="str">
        <f>IF('S.D.PASTE SHEET'!D2404="","",'S.D.PASTE SHEET'!D2404)</f>
        <v/>
      </c>
      <c s="72" t="str">
        <f>IF('S.D.PASTE SHEET'!E2404="","",UPPER('S.D.PASTE SHEET'!E2404))</f>
        <v/>
      </c>
      <c s="72" t="str">
        <f>IF('S.D.PASTE SHEET'!F2404="","",'S.D.PASTE SHEET'!F2404)</f>
        <v/>
      </c>
      <c s="72" t="str">
        <f>IF('S.D.PASTE SHEET'!G2404="","",UPPER('S.D.PASTE SHEET'!G2404))</f>
        <v/>
      </c>
      <c s="72" t="str">
        <f>IF('S.D.PASTE SHEET'!H2404="","",UPPER('S.D.PASTE SHEET'!H2404))</f>
        <v/>
      </c>
      <c s="72" t="str">
        <f>IF('S.D.PASTE SHEET'!I2404="","",'S.D.PASTE SHEET'!I2404)</f>
        <v/>
      </c>
      <c s="73" t="str">
        <f>IF('S.D.PASTE SHEET'!J2404="","",'S.D.PASTE SHEET'!J2404)</f>
        <v/>
      </c>
      <c s="72" t="str">
        <f>IF('S.D.PASTE SHEET'!K2404="","",'S.D.PASTE SHEET'!K2404)</f>
        <v/>
      </c>
      <c s="72" t="str">
        <f>IF('S.D.PASTE SHEET'!L2404="","",'S.D.PASTE SHEET'!L2404)</f>
        <v/>
      </c>
      <c s="72" t="str">
        <f>IF('S.D.PASTE SHEET'!M2404="","",'S.D.PASTE SHEET'!M2404)</f>
        <v/>
      </c>
      <c s="72" t="str">
        <f>IF('S.D.PASTE SHEET'!N2404="","",'S.D.PASTE SHEET'!N2404)</f>
        <v/>
      </c>
      <c s="72" t="str">
        <f>IF('S.D.PASTE SHEET'!O2404="","",'S.D.PASTE SHEET'!O2404)</f>
        <v/>
      </c>
      <c s="72" t="str">
        <f>IF('S.D.PASTE SHEET'!P2404="","",'S.D.PASTE SHEET'!P2404)</f>
        <v/>
      </c>
      <c s="72" t="str">
        <f>IF('S.D.PASTE SHEET'!Q2404="","",'S.D.PASTE SHEET'!Q2404)</f>
        <v/>
      </c>
      <c s="72" t="str">
        <f>IF('S.D.PASTE SHEET'!R2404="","",'S.D.PASTE SHEET'!R2404)</f>
        <v/>
      </c>
      <c s="72" t="str">
        <f>IF('S.D.PASTE SHEET'!S2404="","",'S.D.PASTE SHEET'!S2404)</f>
        <v/>
      </c>
      <c s="72" t="str">
        <f>IF('S.D.PASTE SHEET'!T2404="","",'S.D.PASTE SHEET'!T2404)</f>
        <v/>
      </c>
      <c s="72" t="str">
        <f>IF('S.D.PASTE SHEET'!U2404="","",'S.D.PASTE SHEET'!U2404)</f>
        <v/>
      </c>
      <c s="72" t="str">
        <f>IF('S.D.PASTE SHEET'!V2404="","",'S.D.PASTE SHEET'!V2404)</f>
        <v/>
      </c>
      <c s="72" t="str">
        <f>IF('S.D.PASTE SHEET'!W2404="","",'S.D.PASTE SHEET'!W2404)</f>
        <v/>
      </c>
      <c s="72" t="str">
        <f>IF('S.D.PASTE SHEET'!X2404="","",'S.D.PASTE SHEET'!X2404)</f>
        <v/>
      </c>
      <c s="72" t="str">
        <f>IF('S.D.PASTE SHEET'!Y2404="","",'S.D.PASTE SHEET'!Y2404)</f>
        <v/>
      </c>
      <c s="72" t="str">
        <f>IF('S.D.PASTE SHEET'!Z2404="","",'S.D.PASTE SHEET'!Z2404)</f>
        <v/>
      </c>
      <c s="72" t="str">
        <f>IF('S.D.PASTE SHEET'!AA2404="","",'S.D.PASTE SHEET'!AA2404)</f>
        <v/>
      </c>
      <c s="72" t="str">
        <f>IF('S.D.PASTE SHEET'!AB2404="","",'S.D.PASTE SHEET'!AB2404)</f>
        <v/>
      </c>
      <c s="72" t="str">
        <f>IF('S.D.PASTE SHEET'!AC2404="","",'S.D.PASTE SHEET'!AC2404)</f>
        <v/>
      </c>
      <c s="72" t="str">
        <f>IF('S.D.PASTE SHEET'!AD2404="","",'S.D.PASTE SHEET'!AD2404)</f>
        <v/>
      </c>
      <c s="74"/>
      <c s="70" t="str">
        <f>IF(AK2404="","",IF(AK2404&gt;0,COUNT($AG$2:AG2404),""))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IF(BC2404="","",IF(BC2404&gt;0,COUNT($AY$2:AY2404),""))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5" spans="1:157" ht="15">
      <c r="A2405" s="72" t="str">
        <f>IF('S.D.PASTE SHEET'!A2405="","",'S.D.PASTE SHEET'!A2405)</f>
        <v/>
      </c>
      <c s="72" t="str">
        <f>IF('S.D.PASTE SHEET'!B2405="","",'S.D.PASTE SHEET'!B2405)</f>
        <v/>
      </c>
      <c s="72" t="str">
        <f>IF('S.D.PASTE SHEET'!C2405="","",'S.D.PASTE SHEET'!C2405)</f>
        <v/>
      </c>
      <c s="73" t="str">
        <f>IF('S.D.PASTE SHEET'!D2405="","",'S.D.PASTE SHEET'!D2405)</f>
        <v/>
      </c>
      <c s="72" t="str">
        <f>IF('S.D.PASTE SHEET'!E2405="","",UPPER('S.D.PASTE SHEET'!E2405))</f>
        <v/>
      </c>
      <c s="72" t="str">
        <f>IF('S.D.PASTE SHEET'!F2405="","",'S.D.PASTE SHEET'!F2405)</f>
        <v/>
      </c>
      <c s="72" t="str">
        <f>IF('S.D.PASTE SHEET'!G2405="","",UPPER('S.D.PASTE SHEET'!G2405))</f>
        <v/>
      </c>
      <c s="72" t="str">
        <f>IF('S.D.PASTE SHEET'!H2405="","",UPPER('S.D.PASTE SHEET'!H2405))</f>
        <v/>
      </c>
      <c s="72" t="str">
        <f>IF('S.D.PASTE SHEET'!I2405="","",'S.D.PASTE SHEET'!I2405)</f>
        <v/>
      </c>
      <c s="73" t="str">
        <f>IF('S.D.PASTE SHEET'!J2405="","",'S.D.PASTE SHEET'!J2405)</f>
        <v/>
      </c>
      <c s="72" t="str">
        <f>IF('S.D.PASTE SHEET'!K2405="","",'S.D.PASTE SHEET'!K2405)</f>
        <v/>
      </c>
      <c s="72" t="str">
        <f>IF('S.D.PASTE SHEET'!L2405="","",'S.D.PASTE SHEET'!L2405)</f>
        <v/>
      </c>
      <c s="72" t="str">
        <f>IF('S.D.PASTE SHEET'!M2405="","",'S.D.PASTE SHEET'!M2405)</f>
        <v/>
      </c>
      <c s="72" t="str">
        <f>IF('S.D.PASTE SHEET'!N2405="","",'S.D.PASTE SHEET'!N2405)</f>
        <v/>
      </c>
      <c s="72" t="str">
        <f>IF('S.D.PASTE SHEET'!O2405="","",'S.D.PASTE SHEET'!O2405)</f>
        <v/>
      </c>
      <c s="72" t="str">
        <f>IF('S.D.PASTE SHEET'!P2405="","",'S.D.PASTE SHEET'!P2405)</f>
        <v/>
      </c>
      <c s="72" t="str">
        <f>IF('S.D.PASTE SHEET'!Q2405="","",'S.D.PASTE SHEET'!Q2405)</f>
        <v/>
      </c>
      <c s="72" t="str">
        <f>IF('S.D.PASTE SHEET'!R2405="","",'S.D.PASTE SHEET'!R2405)</f>
        <v/>
      </c>
      <c s="72" t="str">
        <f>IF('S.D.PASTE SHEET'!S2405="","",'S.D.PASTE SHEET'!S2405)</f>
        <v/>
      </c>
      <c s="72" t="str">
        <f>IF('S.D.PASTE SHEET'!T2405="","",'S.D.PASTE SHEET'!T2405)</f>
        <v/>
      </c>
      <c s="72" t="str">
        <f>IF('S.D.PASTE SHEET'!U2405="","",'S.D.PASTE SHEET'!U2405)</f>
        <v/>
      </c>
      <c s="72" t="str">
        <f>IF('S.D.PASTE SHEET'!V2405="","",'S.D.PASTE SHEET'!V2405)</f>
        <v/>
      </c>
      <c s="72" t="str">
        <f>IF('S.D.PASTE SHEET'!W2405="","",'S.D.PASTE SHEET'!W2405)</f>
        <v/>
      </c>
      <c s="72" t="str">
        <f>IF('S.D.PASTE SHEET'!X2405="","",'S.D.PASTE SHEET'!X2405)</f>
        <v/>
      </c>
      <c s="72" t="str">
        <f>IF('S.D.PASTE SHEET'!Y2405="","",'S.D.PASTE SHEET'!Y2405)</f>
        <v/>
      </c>
      <c s="72" t="str">
        <f>IF('S.D.PASTE SHEET'!Z2405="","",'S.D.PASTE SHEET'!Z2405)</f>
        <v/>
      </c>
      <c s="72" t="str">
        <f>IF('S.D.PASTE SHEET'!AA2405="","",'S.D.PASTE SHEET'!AA2405)</f>
        <v/>
      </c>
      <c s="72" t="str">
        <f>IF('S.D.PASTE SHEET'!AB2405="","",'S.D.PASTE SHEET'!AB2405)</f>
        <v/>
      </c>
      <c s="72" t="str">
        <f>IF('S.D.PASTE SHEET'!AC2405="","",'S.D.PASTE SHEET'!AC2405)</f>
        <v/>
      </c>
      <c s="72" t="str">
        <f>IF('S.D.PASTE SHEET'!AD2405="","",'S.D.PASTE SHEET'!AD2405)</f>
        <v/>
      </c>
      <c s="74"/>
      <c s="70" t="str">
        <f>IF(AK2405="","",IF(AK2405&gt;0,COUNT($AG$2:AG2405),""))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IF(BC2405="","",IF(BC2405&gt;0,COUNT($AY$2:AY2405),""))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6" spans="1:157" ht="15">
      <c r="A2406" s="72" t="str">
        <f>IF('S.D.PASTE SHEET'!A2406="","",'S.D.PASTE SHEET'!A2406)</f>
        <v/>
      </c>
      <c s="72" t="str">
        <f>IF('S.D.PASTE SHEET'!B2406="","",'S.D.PASTE SHEET'!B2406)</f>
        <v/>
      </c>
      <c s="72" t="str">
        <f>IF('S.D.PASTE SHEET'!C2406="","",'S.D.PASTE SHEET'!C2406)</f>
        <v/>
      </c>
      <c s="73" t="str">
        <f>IF('S.D.PASTE SHEET'!D2406="","",'S.D.PASTE SHEET'!D2406)</f>
        <v/>
      </c>
      <c s="72" t="str">
        <f>IF('S.D.PASTE SHEET'!E2406="","",UPPER('S.D.PASTE SHEET'!E2406))</f>
        <v/>
      </c>
      <c s="72" t="str">
        <f>IF('S.D.PASTE SHEET'!F2406="","",'S.D.PASTE SHEET'!F2406)</f>
        <v/>
      </c>
      <c s="72" t="str">
        <f>IF('S.D.PASTE SHEET'!G2406="","",UPPER('S.D.PASTE SHEET'!G2406))</f>
        <v/>
      </c>
      <c s="72" t="str">
        <f>IF('S.D.PASTE SHEET'!H2406="","",UPPER('S.D.PASTE SHEET'!H2406))</f>
        <v/>
      </c>
      <c s="72" t="str">
        <f>IF('S.D.PASTE SHEET'!I2406="","",'S.D.PASTE SHEET'!I2406)</f>
        <v/>
      </c>
      <c s="73" t="str">
        <f>IF('S.D.PASTE SHEET'!J2406="","",'S.D.PASTE SHEET'!J2406)</f>
        <v/>
      </c>
      <c s="72" t="str">
        <f>IF('S.D.PASTE SHEET'!K2406="","",'S.D.PASTE SHEET'!K2406)</f>
        <v/>
      </c>
      <c s="72" t="str">
        <f>IF('S.D.PASTE SHEET'!L2406="","",'S.D.PASTE SHEET'!L2406)</f>
        <v/>
      </c>
      <c s="72" t="str">
        <f>IF('S.D.PASTE SHEET'!M2406="","",'S.D.PASTE SHEET'!M2406)</f>
        <v/>
      </c>
      <c s="72" t="str">
        <f>IF('S.D.PASTE SHEET'!N2406="","",'S.D.PASTE SHEET'!N2406)</f>
        <v/>
      </c>
      <c s="72" t="str">
        <f>IF('S.D.PASTE SHEET'!O2406="","",'S.D.PASTE SHEET'!O2406)</f>
        <v/>
      </c>
      <c s="72" t="str">
        <f>IF('S.D.PASTE SHEET'!P2406="","",'S.D.PASTE SHEET'!P2406)</f>
        <v/>
      </c>
      <c s="72" t="str">
        <f>IF('S.D.PASTE SHEET'!Q2406="","",'S.D.PASTE SHEET'!Q2406)</f>
        <v/>
      </c>
      <c s="72" t="str">
        <f>IF('S.D.PASTE SHEET'!R2406="","",'S.D.PASTE SHEET'!R2406)</f>
        <v/>
      </c>
      <c s="72" t="str">
        <f>IF('S.D.PASTE SHEET'!S2406="","",'S.D.PASTE SHEET'!S2406)</f>
        <v/>
      </c>
      <c s="72" t="str">
        <f>IF('S.D.PASTE SHEET'!T2406="","",'S.D.PASTE SHEET'!T2406)</f>
        <v/>
      </c>
      <c s="72" t="str">
        <f>IF('S.D.PASTE SHEET'!U2406="","",'S.D.PASTE SHEET'!U2406)</f>
        <v/>
      </c>
      <c s="72" t="str">
        <f>IF('S.D.PASTE SHEET'!V2406="","",'S.D.PASTE SHEET'!V2406)</f>
        <v/>
      </c>
      <c s="72" t="str">
        <f>IF('S.D.PASTE SHEET'!W2406="","",'S.D.PASTE SHEET'!W2406)</f>
        <v/>
      </c>
      <c s="72" t="str">
        <f>IF('S.D.PASTE SHEET'!X2406="","",'S.D.PASTE SHEET'!X2406)</f>
        <v/>
      </c>
      <c s="72" t="str">
        <f>IF('S.D.PASTE SHEET'!Y2406="","",'S.D.PASTE SHEET'!Y2406)</f>
        <v/>
      </c>
      <c s="72" t="str">
        <f>IF('S.D.PASTE SHEET'!Z2406="","",'S.D.PASTE SHEET'!Z2406)</f>
        <v/>
      </c>
      <c s="72" t="str">
        <f>IF('S.D.PASTE SHEET'!AA2406="","",'S.D.PASTE SHEET'!AA2406)</f>
        <v/>
      </c>
      <c s="72" t="str">
        <f>IF('S.D.PASTE SHEET'!AB2406="","",'S.D.PASTE SHEET'!AB2406)</f>
        <v/>
      </c>
      <c s="72" t="str">
        <f>IF('S.D.PASTE SHEET'!AC2406="","",'S.D.PASTE SHEET'!AC2406)</f>
        <v/>
      </c>
      <c s="72" t="str">
        <f>IF('S.D.PASTE SHEET'!AD2406="","",'S.D.PASTE SHEET'!AD2406)</f>
        <v/>
      </c>
      <c s="74"/>
      <c s="70" t="str">
        <f>IF(AK2406="","",IF(AK2406&gt;0,COUNT($AG$2:AG2406),""))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IF(BC2406="","",IF(BC2406&gt;0,COUNT($AY$2:AY2406),""))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7" spans="1:157" ht="15">
      <c r="A2407" s="72" t="str">
        <f>IF('S.D.PASTE SHEET'!A2407="","",'S.D.PASTE SHEET'!A2407)</f>
        <v/>
      </c>
      <c s="72" t="str">
        <f>IF('S.D.PASTE SHEET'!B2407="","",'S.D.PASTE SHEET'!B2407)</f>
        <v/>
      </c>
      <c s="72" t="str">
        <f>IF('S.D.PASTE SHEET'!C2407="","",'S.D.PASTE SHEET'!C2407)</f>
        <v/>
      </c>
      <c s="73" t="str">
        <f>IF('S.D.PASTE SHEET'!D2407="","",'S.D.PASTE SHEET'!D2407)</f>
        <v/>
      </c>
      <c s="72" t="str">
        <f>IF('S.D.PASTE SHEET'!E2407="","",UPPER('S.D.PASTE SHEET'!E2407))</f>
        <v/>
      </c>
      <c s="72" t="str">
        <f>IF('S.D.PASTE SHEET'!F2407="","",'S.D.PASTE SHEET'!F2407)</f>
        <v/>
      </c>
      <c s="72" t="str">
        <f>IF('S.D.PASTE SHEET'!G2407="","",UPPER('S.D.PASTE SHEET'!G2407))</f>
        <v/>
      </c>
      <c s="72" t="str">
        <f>IF('S.D.PASTE SHEET'!H2407="","",UPPER('S.D.PASTE SHEET'!H2407))</f>
        <v/>
      </c>
      <c s="72" t="str">
        <f>IF('S.D.PASTE SHEET'!I2407="","",'S.D.PASTE SHEET'!I2407)</f>
        <v/>
      </c>
      <c s="73" t="str">
        <f>IF('S.D.PASTE SHEET'!J2407="","",'S.D.PASTE SHEET'!J2407)</f>
        <v/>
      </c>
      <c s="72" t="str">
        <f>IF('S.D.PASTE SHEET'!K2407="","",'S.D.PASTE SHEET'!K2407)</f>
        <v/>
      </c>
      <c s="72" t="str">
        <f>IF('S.D.PASTE SHEET'!L2407="","",'S.D.PASTE SHEET'!L2407)</f>
        <v/>
      </c>
      <c s="72" t="str">
        <f>IF('S.D.PASTE SHEET'!M2407="","",'S.D.PASTE SHEET'!M2407)</f>
        <v/>
      </c>
      <c s="72" t="str">
        <f>IF('S.D.PASTE SHEET'!N2407="","",'S.D.PASTE SHEET'!N2407)</f>
        <v/>
      </c>
      <c s="72" t="str">
        <f>IF('S.D.PASTE SHEET'!O2407="","",'S.D.PASTE SHEET'!O2407)</f>
        <v/>
      </c>
      <c s="72" t="str">
        <f>IF('S.D.PASTE SHEET'!P2407="","",'S.D.PASTE SHEET'!P2407)</f>
        <v/>
      </c>
      <c s="72" t="str">
        <f>IF('S.D.PASTE SHEET'!Q2407="","",'S.D.PASTE SHEET'!Q2407)</f>
        <v/>
      </c>
      <c s="72" t="str">
        <f>IF('S.D.PASTE SHEET'!R2407="","",'S.D.PASTE SHEET'!R2407)</f>
        <v/>
      </c>
      <c s="72" t="str">
        <f>IF('S.D.PASTE SHEET'!S2407="","",'S.D.PASTE SHEET'!S2407)</f>
        <v/>
      </c>
      <c s="72" t="str">
        <f>IF('S.D.PASTE SHEET'!T2407="","",'S.D.PASTE SHEET'!T2407)</f>
        <v/>
      </c>
      <c s="72" t="str">
        <f>IF('S.D.PASTE SHEET'!U2407="","",'S.D.PASTE SHEET'!U2407)</f>
        <v/>
      </c>
      <c s="72" t="str">
        <f>IF('S.D.PASTE SHEET'!V2407="","",'S.D.PASTE SHEET'!V2407)</f>
        <v/>
      </c>
      <c s="72" t="str">
        <f>IF('S.D.PASTE SHEET'!W2407="","",'S.D.PASTE SHEET'!W2407)</f>
        <v/>
      </c>
      <c s="72" t="str">
        <f>IF('S.D.PASTE SHEET'!X2407="","",'S.D.PASTE SHEET'!X2407)</f>
        <v/>
      </c>
      <c s="72" t="str">
        <f>IF('S.D.PASTE SHEET'!Y2407="","",'S.D.PASTE SHEET'!Y2407)</f>
        <v/>
      </c>
      <c s="72" t="str">
        <f>IF('S.D.PASTE SHEET'!Z2407="","",'S.D.PASTE SHEET'!Z2407)</f>
        <v/>
      </c>
      <c s="72" t="str">
        <f>IF('S.D.PASTE SHEET'!AA2407="","",'S.D.PASTE SHEET'!AA2407)</f>
        <v/>
      </c>
      <c s="72" t="str">
        <f>IF('S.D.PASTE SHEET'!AB2407="","",'S.D.PASTE SHEET'!AB2407)</f>
        <v/>
      </c>
      <c s="72" t="str">
        <f>IF('S.D.PASTE SHEET'!AC2407="","",'S.D.PASTE SHEET'!AC2407)</f>
        <v/>
      </c>
      <c s="72" t="str">
        <f>IF('S.D.PASTE SHEET'!AD2407="","",'S.D.PASTE SHEET'!AD2407)</f>
        <v/>
      </c>
      <c s="74"/>
      <c s="70" t="str">
        <f>IF(AK2407="","",IF(AK2407&gt;0,COUNT($AG$2:AG2407),""))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IF(BC2407="","",IF(BC2407&gt;0,COUNT($AY$2:AY2407),""))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8" spans="1:157" ht="15">
      <c r="A2408" s="72" t="str">
        <f>IF('S.D.PASTE SHEET'!A2408="","",'S.D.PASTE SHEET'!A2408)</f>
        <v/>
      </c>
      <c s="72" t="str">
        <f>IF('S.D.PASTE SHEET'!B2408="","",'S.D.PASTE SHEET'!B2408)</f>
        <v/>
      </c>
      <c s="72" t="str">
        <f>IF('S.D.PASTE SHEET'!C2408="","",'S.D.PASTE SHEET'!C2408)</f>
        <v/>
      </c>
      <c s="73" t="str">
        <f>IF('S.D.PASTE SHEET'!D2408="","",'S.D.PASTE SHEET'!D2408)</f>
        <v/>
      </c>
      <c s="72" t="str">
        <f>IF('S.D.PASTE SHEET'!E2408="","",UPPER('S.D.PASTE SHEET'!E2408))</f>
        <v/>
      </c>
      <c s="72" t="str">
        <f>IF('S.D.PASTE SHEET'!F2408="","",'S.D.PASTE SHEET'!F2408)</f>
        <v/>
      </c>
      <c s="72" t="str">
        <f>IF('S.D.PASTE SHEET'!G2408="","",UPPER('S.D.PASTE SHEET'!G2408))</f>
        <v/>
      </c>
      <c s="72" t="str">
        <f>IF('S.D.PASTE SHEET'!H2408="","",UPPER('S.D.PASTE SHEET'!H2408))</f>
        <v/>
      </c>
      <c s="72" t="str">
        <f>IF('S.D.PASTE SHEET'!I2408="","",'S.D.PASTE SHEET'!I2408)</f>
        <v/>
      </c>
      <c s="73" t="str">
        <f>IF('S.D.PASTE SHEET'!J2408="","",'S.D.PASTE SHEET'!J2408)</f>
        <v/>
      </c>
      <c s="72" t="str">
        <f>IF('S.D.PASTE SHEET'!K2408="","",'S.D.PASTE SHEET'!K2408)</f>
        <v/>
      </c>
      <c s="72" t="str">
        <f>IF('S.D.PASTE SHEET'!L2408="","",'S.D.PASTE SHEET'!L2408)</f>
        <v/>
      </c>
      <c s="72" t="str">
        <f>IF('S.D.PASTE SHEET'!M2408="","",'S.D.PASTE SHEET'!M2408)</f>
        <v/>
      </c>
      <c s="72" t="str">
        <f>IF('S.D.PASTE SHEET'!N2408="","",'S.D.PASTE SHEET'!N2408)</f>
        <v/>
      </c>
      <c s="72" t="str">
        <f>IF('S.D.PASTE SHEET'!O2408="","",'S.D.PASTE SHEET'!O2408)</f>
        <v/>
      </c>
      <c s="72" t="str">
        <f>IF('S.D.PASTE SHEET'!P2408="","",'S.D.PASTE SHEET'!P2408)</f>
        <v/>
      </c>
      <c s="72" t="str">
        <f>IF('S.D.PASTE SHEET'!Q2408="","",'S.D.PASTE SHEET'!Q2408)</f>
        <v/>
      </c>
      <c s="72" t="str">
        <f>IF('S.D.PASTE SHEET'!R2408="","",'S.D.PASTE SHEET'!R2408)</f>
        <v/>
      </c>
      <c s="72" t="str">
        <f>IF('S.D.PASTE SHEET'!S2408="","",'S.D.PASTE SHEET'!S2408)</f>
        <v/>
      </c>
      <c s="72" t="str">
        <f>IF('S.D.PASTE SHEET'!T2408="","",'S.D.PASTE SHEET'!T2408)</f>
        <v/>
      </c>
      <c s="72" t="str">
        <f>IF('S.D.PASTE SHEET'!U2408="","",'S.D.PASTE SHEET'!U2408)</f>
        <v/>
      </c>
      <c s="72" t="str">
        <f>IF('S.D.PASTE SHEET'!V2408="","",'S.D.PASTE SHEET'!V2408)</f>
        <v/>
      </c>
      <c s="72" t="str">
        <f>IF('S.D.PASTE SHEET'!W2408="","",'S.D.PASTE SHEET'!W2408)</f>
        <v/>
      </c>
      <c s="72" t="str">
        <f>IF('S.D.PASTE SHEET'!X2408="","",'S.D.PASTE SHEET'!X2408)</f>
        <v/>
      </c>
      <c s="72" t="str">
        <f>IF('S.D.PASTE SHEET'!Y2408="","",'S.D.PASTE SHEET'!Y2408)</f>
        <v/>
      </c>
      <c s="72" t="str">
        <f>IF('S.D.PASTE SHEET'!Z2408="","",'S.D.PASTE SHEET'!Z2408)</f>
        <v/>
      </c>
      <c s="72" t="str">
        <f>IF('S.D.PASTE SHEET'!AA2408="","",'S.D.PASTE SHEET'!AA2408)</f>
        <v/>
      </c>
      <c s="72" t="str">
        <f>IF('S.D.PASTE SHEET'!AB2408="","",'S.D.PASTE SHEET'!AB2408)</f>
        <v/>
      </c>
      <c s="72" t="str">
        <f>IF('S.D.PASTE SHEET'!AC2408="","",'S.D.PASTE SHEET'!AC2408)</f>
        <v/>
      </c>
      <c s="72" t="str">
        <f>IF('S.D.PASTE SHEET'!AD2408="","",'S.D.PASTE SHEET'!AD2408)</f>
        <v/>
      </c>
      <c s="74"/>
      <c s="70" t="str">
        <f>IF(AK2408="","",IF(AK2408&gt;0,COUNT($AG$2:AG2408),""))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IF(BC2408="","",IF(BC2408&gt;0,COUNT($AY$2:AY2408),""))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09" spans="1:157" ht="15">
      <c r="A2409" s="72" t="str">
        <f>IF('S.D.PASTE SHEET'!A2409="","",'S.D.PASTE SHEET'!A2409)</f>
        <v/>
      </c>
      <c s="72" t="str">
        <f>IF('S.D.PASTE SHEET'!B2409="","",'S.D.PASTE SHEET'!B2409)</f>
        <v/>
      </c>
      <c s="72" t="str">
        <f>IF('S.D.PASTE SHEET'!C2409="","",'S.D.PASTE SHEET'!C2409)</f>
        <v/>
      </c>
      <c s="73" t="str">
        <f>IF('S.D.PASTE SHEET'!D2409="","",'S.D.PASTE SHEET'!D2409)</f>
        <v/>
      </c>
      <c s="72" t="str">
        <f>IF('S.D.PASTE SHEET'!E2409="","",UPPER('S.D.PASTE SHEET'!E2409))</f>
        <v/>
      </c>
      <c s="72" t="str">
        <f>IF('S.D.PASTE SHEET'!F2409="","",'S.D.PASTE SHEET'!F2409)</f>
        <v/>
      </c>
      <c s="72" t="str">
        <f>IF('S.D.PASTE SHEET'!G2409="","",UPPER('S.D.PASTE SHEET'!G2409))</f>
        <v/>
      </c>
      <c s="72" t="str">
        <f>IF('S.D.PASTE SHEET'!H2409="","",UPPER('S.D.PASTE SHEET'!H2409))</f>
        <v/>
      </c>
      <c s="72" t="str">
        <f>IF('S.D.PASTE SHEET'!I2409="","",'S.D.PASTE SHEET'!I2409)</f>
        <v/>
      </c>
      <c s="73" t="str">
        <f>IF('S.D.PASTE SHEET'!J2409="","",'S.D.PASTE SHEET'!J2409)</f>
        <v/>
      </c>
      <c s="72" t="str">
        <f>IF('S.D.PASTE SHEET'!K2409="","",'S.D.PASTE SHEET'!K2409)</f>
        <v/>
      </c>
      <c s="72" t="str">
        <f>IF('S.D.PASTE SHEET'!L2409="","",'S.D.PASTE SHEET'!L2409)</f>
        <v/>
      </c>
      <c s="72" t="str">
        <f>IF('S.D.PASTE SHEET'!M2409="","",'S.D.PASTE SHEET'!M2409)</f>
        <v/>
      </c>
      <c s="72" t="str">
        <f>IF('S.D.PASTE SHEET'!N2409="","",'S.D.PASTE SHEET'!N2409)</f>
        <v/>
      </c>
      <c s="72" t="str">
        <f>IF('S.D.PASTE SHEET'!O2409="","",'S.D.PASTE SHEET'!O2409)</f>
        <v/>
      </c>
      <c s="72" t="str">
        <f>IF('S.D.PASTE SHEET'!P2409="","",'S.D.PASTE SHEET'!P2409)</f>
        <v/>
      </c>
      <c s="72" t="str">
        <f>IF('S.D.PASTE SHEET'!Q2409="","",'S.D.PASTE SHEET'!Q2409)</f>
        <v/>
      </c>
      <c s="72" t="str">
        <f>IF('S.D.PASTE SHEET'!R2409="","",'S.D.PASTE SHEET'!R2409)</f>
        <v/>
      </c>
      <c s="72" t="str">
        <f>IF('S.D.PASTE SHEET'!S2409="","",'S.D.PASTE SHEET'!S2409)</f>
        <v/>
      </c>
      <c s="72" t="str">
        <f>IF('S.D.PASTE SHEET'!T2409="","",'S.D.PASTE SHEET'!T2409)</f>
        <v/>
      </c>
      <c s="72" t="str">
        <f>IF('S.D.PASTE SHEET'!U2409="","",'S.D.PASTE SHEET'!U2409)</f>
        <v/>
      </c>
      <c s="72" t="str">
        <f>IF('S.D.PASTE SHEET'!V2409="","",'S.D.PASTE SHEET'!V2409)</f>
        <v/>
      </c>
      <c s="72" t="str">
        <f>IF('S.D.PASTE SHEET'!W2409="","",'S.D.PASTE SHEET'!W2409)</f>
        <v/>
      </c>
      <c s="72" t="str">
        <f>IF('S.D.PASTE SHEET'!X2409="","",'S.D.PASTE SHEET'!X2409)</f>
        <v/>
      </c>
      <c s="72" t="str">
        <f>IF('S.D.PASTE SHEET'!Y2409="","",'S.D.PASTE SHEET'!Y2409)</f>
        <v/>
      </c>
      <c s="72" t="str">
        <f>IF('S.D.PASTE SHEET'!Z2409="","",'S.D.PASTE SHEET'!Z2409)</f>
        <v/>
      </c>
      <c s="72" t="str">
        <f>IF('S.D.PASTE SHEET'!AA2409="","",'S.D.PASTE SHEET'!AA2409)</f>
        <v/>
      </c>
      <c s="72" t="str">
        <f>IF('S.D.PASTE SHEET'!AB2409="","",'S.D.PASTE SHEET'!AB2409)</f>
        <v/>
      </c>
      <c s="72" t="str">
        <f>IF('S.D.PASTE SHEET'!AC2409="","",'S.D.PASTE SHEET'!AC2409)</f>
        <v/>
      </c>
      <c s="72" t="str">
        <f>IF('S.D.PASTE SHEET'!AD2409="","",'S.D.PASTE SHEET'!AD2409)</f>
        <v/>
      </c>
      <c s="74"/>
      <c s="70" t="str">
        <f>IF(AK2409="","",IF(AK2409&gt;0,COUNT($AG$2:AG2409),""))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IF(BC2409="","",IF(BC2409&gt;0,COUNT($AY$2:AY2409),""))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0" spans="1:157" ht="15">
      <c r="A2410" s="72" t="str">
        <f>IF('S.D.PASTE SHEET'!A2410="","",'S.D.PASTE SHEET'!A2410)</f>
        <v/>
      </c>
      <c s="72" t="str">
        <f>IF('S.D.PASTE SHEET'!B2410="","",'S.D.PASTE SHEET'!B2410)</f>
        <v/>
      </c>
      <c s="72" t="str">
        <f>IF('S.D.PASTE SHEET'!C2410="","",'S.D.PASTE SHEET'!C2410)</f>
        <v/>
      </c>
      <c s="73" t="str">
        <f>IF('S.D.PASTE SHEET'!D2410="","",'S.D.PASTE SHEET'!D2410)</f>
        <v/>
      </c>
      <c s="72" t="str">
        <f>IF('S.D.PASTE SHEET'!E2410="","",UPPER('S.D.PASTE SHEET'!E2410))</f>
        <v/>
      </c>
      <c s="72" t="str">
        <f>IF('S.D.PASTE SHEET'!F2410="","",'S.D.PASTE SHEET'!F2410)</f>
        <v/>
      </c>
      <c s="72" t="str">
        <f>IF('S.D.PASTE SHEET'!G2410="","",UPPER('S.D.PASTE SHEET'!G2410))</f>
        <v/>
      </c>
      <c s="72" t="str">
        <f>IF('S.D.PASTE SHEET'!H2410="","",UPPER('S.D.PASTE SHEET'!H2410))</f>
        <v/>
      </c>
      <c s="72" t="str">
        <f>IF('S.D.PASTE SHEET'!I2410="","",'S.D.PASTE SHEET'!I2410)</f>
        <v/>
      </c>
      <c s="73" t="str">
        <f>IF('S.D.PASTE SHEET'!J2410="","",'S.D.PASTE SHEET'!J2410)</f>
        <v/>
      </c>
      <c s="72" t="str">
        <f>IF('S.D.PASTE SHEET'!K2410="","",'S.D.PASTE SHEET'!K2410)</f>
        <v/>
      </c>
      <c s="72" t="str">
        <f>IF('S.D.PASTE SHEET'!L2410="","",'S.D.PASTE SHEET'!L2410)</f>
        <v/>
      </c>
      <c s="72" t="str">
        <f>IF('S.D.PASTE SHEET'!M2410="","",'S.D.PASTE SHEET'!M2410)</f>
        <v/>
      </c>
      <c s="72" t="str">
        <f>IF('S.D.PASTE SHEET'!N2410="","",'S.D.PASTE SHEET'!N2410)</f>
        <v/>
      </c>
      <c s="72" t="str">
        <f>IF('S.D.PASTE SHEET'!O2410="","",'S.D.PASTE SHEET'!O2410)</f>
        <v/>
      </c>
      <c s="72" t="str">
        <f>IF('S.D.PASTE SHEET'!P2410="","",'S.D.PASTE SHEET'!P2410)</f>
        <v/>
      </c>
      <c s="72" t="str">
        <f>IF('S.D.PASTE SHEET'!Q2410="","",'S.D.PASTE SHEET'!Q2410)</f>
        <v/>
      </c>
      <c s="72" t="str">
        <f>IF('S.D.PASTE SHEET'!R2410="","",'S.D.PASTE SHEET'!R2410)</f>
        <v/>
      </c>
      <c s="72" t="str">
        <f>IF('S.D.PASTE SHEET'!S2410="","",'S.D.PASTE SHEET'!S2410)</f>
        <v/>
      </c>
      <c s="72" t="str">
        <f>IF('S.D.PASTE SHEET'!T2410="","",'S.D.PASTE SHEET'!T2410)</f>
        <v/>
      </c>
      <c s="72" t="str">
        <f>IF('S.D.PASTE SHEET'!U2410="","",'S.D.PASTE SHEET'!U2410)</f>
        <v/>
      </c>
      <c s="72" t="str">
        <f>IF('S.D.PASTE SHEET'!V2410="","",'S.D.PASTE SHEET'!V2410)</f>
        <v/>
      </c>
      <c s="72" t="str">
        <f>IF('S.D.PASTE SHEET'!W2410="","",'S.D.PASTE SHEET'!W2410)</f>
        <v/>
      </c>
      <c s="72" t="str">
        <f>IF('S.D.PASTE SHEET'!X2410="","",'S.D.PASTE SHEET'!X2410)</f>
        <v/>
      </c>
      <c s="72" t="str">
        <f>IF('S.D.PASTE SHEET'!Y2410="","",'S.D.PASTE SHEET'!Y2410)</f>
        <v/>
      </c>
      <c s="72" t="str">
        <f>IF('S.D.PASTE SHEET'!Z2410="","",'S.D.PASTE SHEET'!Z2410)</f>
        <v/>
      </c>
      <c s="72" t="str">
        <f>IF('S.D.PASTE SHEET'!AA2410="","",'S.D.PASTE SHEET'!AA2410)</f>
        <v/>
      </c>
      <c s="72" t="str">
        <f>IF('S.D.PASTE SHEET'!AB2410="","",'S.D.PASTE SHEET'!AB2410)</f>
        <v/>
      </c>
      <c s="72" t="str">
        <f>IF('S.D.PASTE SHEET'!AC2410="","",'S.D.PASTE SHEET'!AC2410)</f>
        <v/>
      </c>
      <c s="72" t="str">
        <f>IF('S.D.PASTE SHEET'!AD2410="","",'S.D.PASTE SHEET'!AD2410)</f>
        <v/>
      </c>
      <c s="74"/>
      <c s="70" t="str">
        <f>IF(AK2410="","",IF(AK2410&gt;0,COUNT($AG$2:AG2410),""))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IF(BC2410="","",IF(BC2410&gt;0,COUNT($AY$2:AY2410),""))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1" spans="1:157" ht="15">
      <c r="A2411" s="72" t="str">
        <f>IF('S.D.PASTE SHEET'!A2411="","",'S.D.PASTE SHEET'!A2411)</f>
        <v/>
      </c>
      <c s="72" t="str">
        <f>IF('S.D.PASTE SHEET'!B2411="","",'S.D.PASTE SHEET'!B2411)</f>
        <v/>
      </c>
      <c s="72" t="str">
        <f>IF('S.D.PASTE SHEET'!C2411="","",'S.D.PASTE SHEET'!C2411)</f>
        <v/>
      </c>
      <c s="73" t="str">
        <f>IF('S.D.PASTE SHEET'!D2411="","",'S.D.PASTE SHEET'!D2411)</f>
        <v/>
      </c>
      <c s="72" t="str">
        <f>IF('S.D.PASTE SHEET'!E2411="","",UPPER('S.D.PASTE SHEET'!E2411))</f>
        <v/>
      </c>
      <c s="72" t="str">
        <f>IF('S.D.PASTE SHEET'!F2411="","",'S.D.PASTE SHEET'!F2411)</f>
        <v/>
      </c>
      <c s="72" t="str">
        <f>IF('S.D.PASTE SHEET'!G2411="","",UPPER('S.D.PASTE SHEET'!G2411))</f>
        <v/>
      </c>
      <c s="72" t="str">
        <f>IF('S.D.PASTE SHEET'!H2411="","",UPPER('S.D.PASTE SHEET'!H2411))</f>
        <v/>
      </c>
      <c s="72" t="str">
        <f>IF('S.D.PASTE SHEET'!I2411="","",'S.D.PASTE SHEET'!I2411)</f>
        <v/>
      </c>
      <c s="73" t="str">
        <f>IF('S.D.PASTE SHEET'!J2411="","",'S.D.PASTE SHEET'!J2411)</f>
        <v/>
      </c>
      <c s="72" t="str">
        <f>IF('S.D.PASTE SHEET'!K2411="","",'S.D.PASTE SHEET'!K2411)</f>
        <v/>
      </c>
      <c s="72" t="str">
        <f>IF('S.D.PASTE SHEET'!L2411="","",'S.D.PASTE SHEET'!L2411)</f>
        <v/>
      </c>
      <c s="72" t="str">
        <f>IF('S.D.PASTE SHEET'!M2411="","",'S.D.PASTE SHEET'!M2411)</f>
        <v/>
      </c>
      <c s="72" t="str">
        <f>IF('S.D.PASTE SHEET'!N2411="","",'S.D.PASTE SHEET'!N2411)</f>
        <v/>
      </c>
      <c s="72" t="str">
        <f>IF('S.D.PASTE SHEET'!O2411="","",'S.D.PASTE SHEET'!O2411)</f>
        <v/>
      </c>
      <c s="72" t="str">
        <f>IF('S.D.PASTE SHEET'!P2411="","",'S.D.PASTE SHEET'!P2411)</f>
        <v/>
      </c>
      <c s="72" t="str">
        <f>IF('S.D.PASTE SHEET'!Q2411="","",'S.D.PASTE SHEET'!Q2411)</f>
        <v/>
      </c>
      <c s="72" t="str">
        <f>IF('S.D.PASTE SHEET'!R2411="","",'S.D.PASTE SHEET'!R2411)</f>
        <v/>
      </c>
      <c s="72" t="str">
        <f>IF('S.D.PASTE SHEET'!S2411="","",'S.D.PASTE SHEET'!S2411)</f>
        <v/>
      </c>
      <c s="72" t="str">
        <f>IF('S.D.PASTE SHEET'!T2411="","",'S.D.PASTE SHEET'!T2411)</f>
        <v/>
      </c>
      <c s="72" t="str">
        <f>IF('S.D.PASTE SHEET'!U2411="","",'S.D.PASTE SHEET'!U2411)</f>
        <v/>
      </c>
      <c s="72" t="str">
        <f>IF('S.D.PASTE SHEET'!V2411="","",'S.D.PASTE SHEET'!V2411)</f>
        <v/>
      </c>
      <c s="72" t="str">
        <f>IF('S.D.PASTE SHEET'!W2411="","",'S.D.PASTE SHEET'!W2411)</f>
        <v/>
      </c>
      <c s="72" t="str">
        <f>IF('S.D.PASTE SHEET'!X2411="","",'S.D.PASTE SHEET'!X2411)</f>
        <v/>
      </c>
      <c s="72" t="str">
        <f>IF('S.D.PASTE SHEET'!Y2411="","",'S.D.PASTE SHEET'!Y2411)</f>
        <v/>
      </c>
      <c s="72" t="str">
        <f>IF('S.D.PASTE SHEET'!Z2411="","",'S.D.PASTE SHEET'!Z2411)</f>
        <v/>
      </c>
      <c s="72" t="str">
        <f>IF('S.D.PASTE SHEET'!AA2411="","",'S.D.PASTE SHEET'!AA2411)</f>
        <v/>
      </c>
      <c s="72" t="str">
        <f>IF('S.D.PASTE SHEET'!AB2411="","",'S.D.PASTE SHEET'!AB2411)</f>
        <v/>
      </c>
      <c s="72" t="str">
        <f>IF('S.D.PASTE SHEET'!AC2411="","",'S.D.PASTE SHEET'!AC2411)</f>
        <v/>
      </c>
      <c s="72" t="str">
        <f>IF('S.D.PASTE SHEET'!AD2411="","",'S.D.PASTE SHEET'!AD2411)</f>
        <v/>
      </c>
      <c s="74"/>
      <c s="70" t="str">
        <f>IF(AK2411="","",IF(AK2411&gt;0,COUNT($AG$2:AG2411),""))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IF(BC2411="","",IF(BC2411&gt;0,COUNT($AY$2:AY2411),""))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2" spans="1:157" ht="15">
      <c r="A2412" s="72" t="str">
        <f>IF('S.D.PASTE SHEET'!A2412="","",'S.D.PASTE SHEET'!A2412)</f>
        <v/>
      </c>
      <c s="72" t="str">
        <f>IF('S.D.PASTE SHEET'!B2412="","",'S.D.PASTE SHEET'!B2412)</f>
        <v/>
      </c>
      <c s="72" t="str">
        <f>IF('S.D.PASTE SHEET'!C2412="","",'S.D.PASTE SHEET'!C2412)</f>
        <v/>
      </c>
      <c s="73" t="str">
        <f>IF('S.D.PASTE SHEET'!D2412="","",'S.D.PASTE SHEET'!D2412)</f>
        <v/>
      </c>
      <c s="72" t="str">
        <f>IF('S.D.PASTE SHEET'!E2412="","",UPPER('S.D.PASTE SHEET'!E2412))</f>
        <v/>
      </c>
      <c s="72" t="str">
        <f>IF('S.D.PASTE SHEET'!F2412="","",'S.D.PASTE SHEET'!F2412)</f>
        <v/>
      </c>
      <c s="72" t="str">
        <f>IF('S.D.PASTE SHEET'!G2412="","",UPPER('S.D.PASTE SHEET'!G2412))</f>
        <v/>
      </c>
      <c s="72" t="str">
        <f>IF('S.D.PASTE SHEET'!H2412="","",UPPER('S.D.PASTE SHEET'!H2412))</f>
        <v/>
      </c>
      <c s="72" t="str">
        <f>IF('S.D.PASTE SHEET'!I2412="","",'S.D.PASTE SHEET'!I2412)</f>
        <v/>
      </c>
      <c s="73" t="str">
        <f>IF('S.D.PASTE SHEET'!J2412="","",'S.D.PASTE SHEET'!J2412)</f>
        <v/>
      </c>
      <c s="72" t="str">
        <f>IF('S.D.PASTE SHEET'!K2412="","",'S.D.PASTE SHEET'!K2412)</f>
        <v/>
      </c>
      <c s="72" t="str">
        <f>IF('S.D.PASTE SHEET'!L2412="","",'S.D.PASTE SHEET'!L2412)</f>
        <v/>
      </c>
      <c s="72" t="str">
        <f>IF('S.D.PASTE SHEET'!M2412="","",'S.D.PASTE SHEET'!M2412)</f>
        <v/>
      </c>
      <c s="72" t="str">
        <f>IF('S.D.PASTE SHEET'!N2412="","",'S.D.PASTE SHEET'!N2412)</f>
        <v/>
      </c>
      <c s="72" t="str">
        <f>IF('S.D.PASTE SHEET'!O2412="","",'S.D.PASTE SHEET'!O2412)</f>
        <v/>
      </c>
      <c s="72" t="str">
        <f>IF('S.D.PASTE SHEET'!P2412="","",'S.D.PASTE SHEET'!P2412)</f>
        <v/>
      </c>
      <c s="72" t="str">
        <f>IF('S.D.PASTE SHEET'!Q2412="","",'S.D.PASTE SHEET'!Q2412)</f>
        <v/>
      </c>
      <c s="72" t="str">
        <f>IF('S.D.PASTE SHEET'!R2412="","",'S.D.PASTE SHEET'!R2412)</f>
        <v/>
      </c>
      <c s="72" t="str">
        <f>IF('S.D.PASTE SHEET'!S2412="","",'S.D.PASTE SHEET'!S2412)</f>
        <v/>
      </c>
      <c s="72" t="str">
        <f>IF('S.D.PASTE SHEET'!T2412="","",'S.D.PASTE SHEET'!T2412)</f>
        <v/>
      </c>
      <c s="72" t="str">
        <f>IF('S.D.PASTE SHEET'!U2412="","",'S.D.PASTE SHEET'!U2412)</f>
        <v/>
      </c>
      <c s="72" t="str">
        <f>IF('S.D.PASTE SHEET'!V2412="","",'S.D.PASTE SHEET'!V2412)</f>
        <v/>
      </c>
      <c s="72" t="str">
        <f>IF('S.D.PASTE SHEET'!W2412="","",'S.D.PASTE SHEET'!W2412)</f>
        <v/>
      </c>
      <c s="72" t="str">
        <f>IF('S.D.PASTE SHEET'!X2412="","",'S.D.PASTE SHEET'!X2412)</f>
        <v/>
      </c>
      <c s="72" t="str">
        <f>IF('S.D.PASTE SHEET'!Y2412="","",'S.D.PASTE SHEET'!Y2412)</f>
        <v/>
      </c>
      <c s="72" t="str">
        <f>IF('S.D.PASTE SHEET'!Z2412="","",'S.D.PASTE SHEET'!Z2412)</f>
        <v/>
      </c>
      <c s="72" t="str">
        <f>IF('S.D.PASTE SHEET'!AA2412="","",'S.D.PASTE SHEET'!AA2412)</f>
        <v/>
      </c>
      <c s="72" t="str">
        <f>IF('S.D.PASTE SHEET'!AB2412="","",'S.D.PASTE SHEET'!AB2412)</f>
        <v/>
      </c>
      <c s="72" t="str">
        <f>IF('S.D.PASTE SHEET'!AC2412="","",'S.D.PASTE SHEET'!AC2412)</f>
        <v/>
      </c>
      <c s="72" t="str">
        <f>IF('S.D.PASTE SHEET'!AD2412="","",'S.D.PASTE SHEET'!AD2412)</f>
        <v/>
      </c>
      <c s="74"/>
      <c s="70" t="str">
        <f>IF(AK2412="","",IF(AK2412&gt;0,COUNT($AG$2:AG2412),""))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IF(BC2412="","",IF(BC2412&gt;0,COUNT($AY$2:AY2412),""))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3" spans="1:157" ht="15">
      <c r="A2413" s="72" t="str">
        <f>IF('S.D.PASTE SHEET'!A2413="","",'S.D.PASTE SHEET'!A2413)</f>
        <v/>
      </c>
      <c s="72" t="str">
        <f>IF('S.D.PASTE SHEET'!B2413="","",'S.D.PASTE SHEET'!B2413)</f>
        <v/>
      </c>
      <c s="72" t="str">
        <f>IF('S.D.PASTE SHEET'!C2413="","",'S.D.PASTE SHEET'!C2413)</f>
        <v/>
      </c>
      <c s="73" t="str">
        <f>IF('S.D.PASTE SHEET'!D2413="","",'S.D.PASTE SHEET'!D2413)</f>
        <v/>
      </c>
      <c s="72" t="str">
        <f>IF('S.D.PASTE SHEET'!E2413="","",UPPER('S.D.PASTE SHEET'!E2413))</f>
        <v/>
      </c>
      <c s="72" t="str">
        <f>IF('S.D.PASTE SHEET'!F2413="","",'S.D.PASTE SHEET'!F2413)</f>
        <v/>
      </c>
      <c s="72" t="str">
        <f>IF('S.D.PASTE SHEET'!G2413="","",UPPER('S.D.PASTE SHEET'!G2413))</f>
        <v/>
      </c>
      <c s="72" t="str">
        <f>IF('S.D.PASTE SHEET'!H2413="","",UPPER('S.D.PASTE SHEET'!H2413))</f>
        <v/>
      </c>
      <c s="72" t="str">
        <f>IF('S.D.PASTE SHEET'!I2413="","",'S.D.PASTE SHEET'!I2413)</f>
        <v/>
      </c>
      <c s="73" t="str">
        <f>IF('S.D.PASTE SHEET'!J2413="","",'S.D.PASTE SHEET'!J2413)</f>
        <v/>
      </c>
      <c s="72" t="str">
        <f>IF('S.D.PASTE SHEET'!K2413="","",'S.D.PASTE SHEET'!K2413)</f>
        <v/>
      </c>
      <c s="72" t="str">
        <f>IF('S.D.PASTE SHEET'!L2413="","",'S.D.PASTE SHEET'!L2413)</f>
        <v/>
      </c>
      <c s="72" t="str">
        <f>IF('S.D.PASTE SHEET'!M2413="","",'S.D.PASTE SHEET'!M2413)</f>
        <v/>
      </c>
      <c s="72" t="str">
        <f>IF('S.D.PASTE SHEET'!N2413="","",'S.D.PASTE SHEET'!N2413)</f>
        <v/>
      </c>
      <c s="72" t="str">
        <f>IF('S.D.PASTE SHEET'!O2413="","",'S.D.PASTE SHEET'!O2413)</f>
        <v/>
      </c>
      <c s="72" t="str">
        <f>IF('S.D.PASTE SHEET'!P2413="","",'S.D.PASTE SHEET'!P2413)</f>
        <v/>
      </c>
      <c s="72" t="str">
        <f>IF('S.D.PASTE SHEET'!Q2413="","",'S.D.PASTE SHEET'!Q2413)</f>
        <v/>
      </c>
      <c s="72" t="str">
        <f>IF('S.D.PASTE SHEET'!R2413="","",'S.D.PASTE SHEET'!R2413)</f>
        <v/>
      </c>
      <c s="72" t="str">
        <f>IF('S.D.PASTE SHEET'!S2413="","",'S.D.PASTE SHEET'!S2413)</f>
        <v/>
      </c>
      <c s="72" t="str">
        <f>IF('S.D.PASTE SHEET'!T2413="","",'S.D.PASTE SHEET'!T2413)</f>
        <v/>
      </c>
      <c s="72" t="str">
        <f>IF('S.D.PASTE SHEET'!U2413="","",'S.D.PASTE SHEET'!U2413)</f>
        <v/>
      </c>
      <c s="72" t="str">
        <f>IF('S.D.PASTE SHEET'!V2413="","",'S.D.PASTE SHEET'!V2413)</f>
        <v/>
      </c>
      <c s="72" t="str">
        <f>IF('S.D.PASTE SHEET'!W2413="","",'S.D.PASTE SHEET'!W2413)</f>
        <v/>
      </c>
      <c s="72" t="str">
        <f>IF('S.D.PASTE SHEET'!X2413="","",'S.D.PASTE SHEET'!X2413)</f>
        <v/>
      </c>
      <c s="72" t="str">
        <f>IF('S.D.PASTE SHEET'!Y2413="","",'S.D.PASTE SHEET'!Y2413)</f>
        <v/>
      </c>
      <c s="72" t="str">
        <f>IF('S.D.PASTE SHEET'!Z2413="","",'S.D.PASTE SHEET'!Z2413)</f>
        <v/>
      </c>
      <c s="72" t="str">
        <f>IF('S.D.PASTE SHEET'!AA2413="","",'S.D.PASTE SHEET'!AA2413)</f>
        <v/>
      </c>
      <c s="72" t="str">
        <f>IF('S.D.PASTE SHEET'!AB2413="","",'S.D.PASTE SHEET'!AB2413)</f>
        <v/>
      </c>
      <c s="72" t="str">
        <f>IF('S.D.PASTE SHEET'!AC2413="","",'S.D.PASTE SHEET'!AC2413)</f>
        <v/>
      </c>
      <c s="72" t="str">
        <f>IF('S.D.PASTE SHEET'!AD2413="","",'S.D.PASTE SHEET'!AD2413)</f>
        <v/>
      </c>
      <c s="74"/>
      <c s="70" t="str">
        <f>IF(AK2413="","",IF(AK2413&gt;0,COUNT($AG$2:AG2413),""))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IF(BC2413="","",IF(BC2413&gt;0,COUNT($AY$2:AY2413),""))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4" spans="1:157" ht="15">
      <c r="A2414" s="72" t="str">
        <f>IF('S.D.PASTE SHEET'!A2414="","",'S.D.PASTE SHEET'!A2414)</f>
        <v/>
      </c>
      <c s="72" t="str">
        <f>IF('S.D.PASTE SHEET'!B2414="","",'S.D.PASTE SHEET'!B2414)</f>
        <v/>
      </c>
      <c s="72" t="str">
        <f>IF('S.D.PASTE SHEET'!C2414="","",'S.D.PASTE SHEET'!C2414)</f>
        <v/>
      </c>
      <c s="73" t="str">
        <f>IF('S.D.PASTE SHEET'!D2414="","",'S.D.PASTE SHEET'!D2414)</f>
        <v/>
      </c>
      <c s="72" t="str">
        <f>IF('S.D.PASTE SHEET'!E2414="","",UPPER('S.D.PASTE SHEET'!E2414))</f>
        <v/>
      </c>
      <c s="72" t="str">
        <f>IF('S.D.PASTE SHEET'!F2414="","",'S.D.PASTE SHEET'!F2414)</f>
        <v/>
      </c>
      <c s="72" t="str">
        <f>IF('S.D.PASTE SHEET'!G2414="","",UPPER('S.D.PASTE SHEET'!G2414))</f>
        <v/>
      </c>
      <c s="72" t="str">
        <f>IF('S.D.PASTE SHEET'!H2414="","",UPPER('S.D.PASTE SHEET'!H2414))</f>
        <v/>
      </c>
      <c s="72" t="str">
        <f>IF('S.D.PASTE SHEET'!I2414="","",'S.D.PASTE SHEET'!I2414)</f>
        <v/>
      </c>
      <c s="73" t="str">
        <f>IF('S.D.PASTE SHEET'!J2414="","",'S.D.PASTE SHEET'!J2414)</f>
        <v/>
      </c>
      <c s="72" t="str">
        <f>IF('S.D.PASTE SHEET'!K2414="","",'S.D.PASTE SHEET'!K2414)</f>
        <v/>
      </c>
      <c s="72" t="str">
        <f>IF('S.D.PASTE SHEET'!L2414="","",'S.D.PASTE SHEET'!L2414)</f>
        <v/>
      </c>
      <c s="72" t="str">
        <f>IF('S.D.PASTE SHEET'!M2414="","",'S.D.PASTE SHEET'!M2414)</f>
        <v/>
      </c>
      <c s="72" t="str">
        <f>IF('S.D.PASTE SHEET'!N2414="","",'S.D.PASTE SHEET'!N2414)</f>
        <v/>
      </c>
      <c s="72" t="str">
        <f>IF('S.D.PASTE SHEET'!O2414="","",'S.D.PASTE SHEET'!O2414)</f>
        <v/>
      </c>
      <c s="72" t="str">
        <f>IF('S.D.PASTE SHEET'!P2414="","",'S.D.PASTE SHEET'!P2414)</f>
        <v/>
      </c>
      <c s="72" t="str">
        <f>IF('S.D.PASTE SHEET'!Q2414="","",'S.D.PASTE SHEET'!Q2414)</f>
        <v/>
      </c>
      <c s="72" t="str">
        <f>IF('S.D.PASTE SHEET'!R2414="","",'S.D.PASTE SHEET'!R2414)</f>
        <v/>
      </c>
      <c s="72" t="str">
        <f>IF('S.D.PASTE SHEET'!S2414="","",'S.D.PASTE SHEET'!S2414)</f>
        <v/>
      </c>
      <c s="72" t="str">
        <f>IF('S.D.PASTE SHEET'!T2414="","",'S.D.PASTE SHEET'!T2414)</f>
        <v/>
      </c>
      <c s="72" t="str">
        <f>IF('S.D.PASTE SHEET'!U2414="","",'S.D.PASTE SHEET'!U2414)</f>
        <v/>
      </c>
      <c s="72" t="str">
        <f>IF('S.D.PASTE SHEET'!V2414="","",'S.D.PASTE SHEET'!V2414)</f>
        <v/>
      </c>
      <c s="72" t="str">
        <f>IF('S.D.PASTE SHEET'!W2414="","",'S.D.PASTE SHEET'!W2414)</f>
        <v/>
      </c>
      <c s="72" t="str">
        <f>IF('S.D.PASTE SHEET'!X2414="","",'S.D.PASTE SHEET'!X2414)</f>
        <v/>
      </c>
      <c s="72" t="str">
        <f>IF('S.D.PASTE SHEET'!Y2414="","",'S.D.PASTE SHEET'!Y2414)</f>
        <v/>
      </c>
      <c s="72" t="str">
        <f>IF('S.D.PASTE SHEET'!Z2414="","",'S.D.PASTE SHEET'!Z2414)</f>
        <v/>
      </c>
      <c s="72" t="str">
        <f>IF('S.D.PASTE SHEET'!AA2414="","",'S.D.PASTE SHEET'!AA2414)</f>
        <v/>
      </c>
      <c s="72" t="str">
        <f>IF('S.D.PASTE SHEET'!AB2414="","",'S.D.PASTE SHEET'!AB2414)</f>
        <v/>
      </c>
      <c s="72" t="str">
        <f>IF('S.D.PASTE SHEET'!AC2414="","",'S.D.PASTE SHEET'!AC2414)</f>
        <v/>
      </c>
      <c s="72" t="str">
        <f>IF('S.D.PASTE SHEET'!AD2414="","",'S.D.PASTE SHEET'!AD2414)</f>
        <v/>
      </c>
      <c s="74"/>
      <c s="70" t="str">
        <f>IF(AK2414="","",IF(AK2414&gt;0,COUNT($AG$2:AG2414),""))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IF(BC2414="","",IF(BC2414&gt;0,COUNT($AY$2:AY2414),""))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5" spans="1:157" ht="15">
      <c r="A2415" s="72" t="str">
        <f>IF('S.D.PASTE SHEET'!A2415="","",'S.D.PASTE SHEET'!A2415)</f>
        <v/>
      </c>
      <c s="72" t="str">
        <f>IF('S.D.PASTE SHEET'!B2415="","",'S.D.PASTE SHEET'!B2415)</f>
        <v/>
      </c>
      <c s="72" t="str">
        <f>IF('S.D.PASTE SHEET'!C2415="","",'S.D.PASTE SHEET'!C2415)</f>
        <v/>
      </c>
      <c s="73" t="str">
        <f>IF('S.D.PASTE SHEET'!D2415="","",'S.D.PASTE SHEET'!D2415)</f>
        <v/>
      </c>
      <c s="72" t="str">
        <f>IF('S.D.PASTE SHEET'!E2415="","",UPPER('S.D.PASTE SHEET'!E2415))</f>
        <v/>
      </c>
      <c s="72" t="str">
        <f>IF('S.D.PASTE SHEET'!F2415="","",'S.D.PASTE SHEET'!F2415)</f>
        <v/>
      </c>
      <c s="72" t="str">
        <f>IF('S.D.PASTE SHEET'!G2415="","",UPPER('S.D.PASTE SHEET'!G2415))</f>
        <v/>
      </c>
      <c s="72" t="str">
        <f>IF('S.D.PASTE SHEET'!H2415="","",UPPER('S.D.PASTE SHEET'!H2415))</f>
        <v/>
      </c>
      <c s="72" t="str">
        <f>IF('S.D.PASTE SHEET'!I2415="","",'S.D.PASTE SHEET'!I2415)</f>
        <v/>
      </c>
      <c s="73" t="str">
        <f>IF('S.D.PASTE SHEET'!J2415="","",'S.D.PASTE SHEET'!J2415)</f>
        <v/>
      </c>
      <c s="72" t="str">
        <f>IF('S.D.PASTE SHEET'!K2415="","",'S.D.PASTE SHEET'!K2415)</f>
        <v/>
      </c>
      <c s="72" t="str">
        <f>IF('S.D.PASTE SHEET'!L2415="","",'S.D.PASTE SHEET'!L2415)</f>
        <v/>
      </c>
      <c s="72" t="str">
        <f>IF('S.D.PASTE SHEET'!M2415="","",'S.D.PASTE SHEET'!M2415)</f>
        <v/>
      </c>
      <c s="72" t="str">
        <f>IF('S.D.PASTE SHEET'!N2415="","",'S.D.PASTE SHEET'!N2415)</f>
        <v/>
      </c>
      <c s="72" t="str">
        <f>IF('S.D.PASTE SHEET'!O2415="","",'S.D.PASTE SHEET'!O2415)</f>
        <v/>
      </c>
      <c s="72" t="str">
        <f>IF('S.D.PASTE SHEET'!P2415="","",'S.D.PASTE SHEET'!P2415)</f>
        <v/>
      </c>
      <c s="72" t="str">
        <f>IF('S.D.PASTE SHEET'!Q2415="","",'S.D.PASTE SHEET'!Q2415)</f>
        <v/>
      </c>
      <c s="72" t="str">
        <f>IF('S.D.PASTE SHEET'!R2415="","",'S.D.PASTE SHEET'!R2415)</f>
        <v/>
      </c>
      <c s="72" t="str">
        <f>IF('S.D.PASTE SHEET'!S2415="","",'S.D.PASTE SHEET'!S2415)</f>
        <v/>
      </c>
      <c s="72" t="str">
        <f>IF('S.D.PASTE SHEET'!T2415="","",'S.D.PASTE SHEET'!T2415)</f>
        <v/>
      </c>
      <c s="72" t="str">
        <f>IF('S.D.PASTE SHEET'!U2415="","",'S.D.PASTE SHEET'!U2415)</f>
        <v/>
      </c>
      <c s="72" t="str">
        <f>IF('S.D.PASTE SHEET'!V2415="","",'S.D.PASTE SHEET'!V2415)</f>
        <v/>
      </c>
      <c s="72" t="str">
        <f>IF('S.D.PASTE SHEET'!W2415="","",'S.D.PASTE SHEET'!W2415)</f>
        <v/>
      </c>
      <c s="72" t="str">
        <f>IF('S.D.PASTE SHEET'!X2415="","",'S.D.PASTE SHEET'!X2415)</f>
        <v/>
      </c>
      <c s="72" t="str">
        <f>IF('S.D.PASTE SHEET'!Y2415="","",'S.D.PASTE SHEET'!Y2415)</f>
        <v/>
      </c>
      <c s="72" t="str">
        <f>IF('S.D.PASTE SHEET'!Z2415="","",'S.D.PASTE SHEET'!Z2415)</f>
        <v/>
      </c>
      <c s="72" t="str">
        <f>IF('S.D.PASTE SHEET'!AA2415="","",'S.D.PASTE SHEET'!AA2415)</f>
        <v/>
      </c>
      <c s="72" t="str">
        <f>IF('S.D.PASTE SHEET'!AB2415="","",'S.D.PASTE SHEET'!AB2415)</f>
        <v/>
      </c>
      <c s="72" t="str">
        <f>IF('S.D.PASTE SHEET'!AC2415="","",'S.D.PASTE SHEET'!AC2415)</f>
        <v/>
      </c>
      <c s="72" t="str">
        <f>IF('S.D.PASTE SHEET'!AD2415="","",'S.D.PASTE SHEET'!AD2415)</f>
        <v/>
      </c>
      <c s="74"/>
      <c s="70" t="str">
        <f>IF(AK2415="","",IF(AK2415&gt;0,COUNT($AG$2:AG2415),""))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IF(BC2415="","",IF(BC2415&gt;0,COUNT($AY$2:AY2415),""))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6" spans="1:157" ht="15">
      <c r="A2416" s="72" t="str">
        <f>IF('S.D.PASTE SHEET'!A2416="","",'S.D.PASTE SHEET'!A2416)</f>
        <v/>
      </c>
      <c s="72" t="str">
        <f>IF('S.D.PASTE SHEET'!B2416="","",'S.D.PASTE SHEET'!B2416)</f>
        <v/>
      </c>
      <c s="72" t="str">
        <f>IF('S.D.PASTE SHEET'!C2416="","",'S.D.PASTE SHEET'!C2416)</f>
        <v/>
      </c>
      <c s="73" t="str">
        <f>IF('S.D.PASTE SHEET'!D2416="","",'S.D.PASTE SHEET'!D2416)</f>
        <v/>
      </c>
      <c s="72" t="str">
        <f>IF('S.D.PASTE SHEET'!E2416="","",UPPER('S.D.PASTE SHEET'!E2416))</f>
        <v/>
      </c>
      <c s="72" t="str">
        <f>IF('S.D.PASTE SHEET'!F2416="","",'S.D.PASTE SHEET'!F2416)</f>
        <v/>
      </c>
      <c s="72" t="str">
        <f>IF('S.D.PASTE SHEET'!G2416="","",UPPER('S.D.PASTE SHEET'!G2416))</f>
        <v/>
      </c>
      <c s="72" t="str">
        <f>IF('S.D.PASTE SHEET'!H2416="","",UPPER('S.D.PASTE SHEET'!H2416))</f>
        <v/>
      </c>
      <c s="72" t="str">
        <f>IF('S.D.PASTE SHEET'!I2416="","",'S.D.PASTE SHEET'!I2416)</f>
        <v/>
      </c>
      <c s="73" t="str">
        <f>IF('S.D.PASTE SHEET'!J2416="","",'S.D.PASTE SHEET'!J2416)</f>
        <v/>
      </c>
      <c s="72" t="str">
        <f>IF('S.D.PASTE SHEET'!K2416="","",'S.D.PASTE SHEET'!K2416)</f>
        <v/>
      </c>
      <c s="72" t="str">
        <f>IF('S.D.PASTE SHEET'!L2416="","",'S.D.PASTE SHEET'!L2416)</f>
        <v/>
      </c>
      <c s="72" t="str">
        <f>IF('S.D.PASTE SHEET'!M2416="","",'S.D.PASTE SHEET'!M2416)</f>
        <v/>
      </c>
      <c s="72" t="str">
        <f>IF('S.D.PASTE SHEET'!N2416="","",'S.D.PASTE SHEET'!N2416)</f>
        <v/>
      </c>
      <c s="72" t="str">
        <f>IF('S.D.PASTE SHEET'!O2416="","",'S.D.PASTE SHEET'!O2416)</f>
        <v/>
      </c>
      <c s="72" t="str">
        <f>IF('S.D.PASTE SHEET'!P2416="","",'S.D.PASTE SHEET'!P2416)</f>
        <v/>
      </c>
      <c s="72" t="str">
        <f>IF('S.D.PASTE SHEET'!Q2416="","",'S.D.PASTE SHEET'!Q2416)</f>
        <v/>
      </c>
      <c s="72" t="str">
        <f>IF('S.D.PASTE SHEET'!R2416="","",'S.D.PASTE SHEET'!R2416)</f>
        <v/>
      </c>
      <c s="72" t="str">
        <f>IF('S.D.PASTE SHEET'!S2416="","",'S.D.PASTE SHEET'!S2416)</f>
        <v/>
      </c>
      <c s="72" t="str">
        <f>IF('S.D.PASTE SHEET'!T2416="","",'S.D.PASTE SHEET'!T2416)</f>
        <v/>
      </c>
      <c s="72" t="str">
        <f>IF('S.D.PASTE SHEET'!U2416="","",'S.D.PASTE SHEET'!U2416)</f>
        <v/>
      </c>
      <c s="72" t="str">
        <f>IF('S.D.PASTE SHEET'!V2416="","",'S.D.PASTE SHEET'!V2416)</f>
        <v/>
      </c>
      <c s="72" t="str">
        <f>IF('S.D.PASTE SHEET'!W2416="","",'S.D.PASTE SHEET'!W2416)</f>
        <v/>
      </c>
      <c s="72" t="str">
        <f>IF('S.D.PASTE SHEET'!X2416="","",'S.D.PASTE SHEET'!X2416)</f>
        <v/>
      </c>
      <c s="72" t="str">
        <f>IF('S.D.PASTE SHEET'!Y2416="","",'S.D.PASTE SHEET'!Y2416)</f>
        <v/>
      </c>
      <c s="72" t="str">
        <f>IF('S.D.PASTE SHEET'!Z2416="","",'S.D.PASTE SHEET'!Z2416)</f>
        <v/>
      </c>
      <c s="72" t="str">
        <f>IF('S.D.PASTE SHEET'!AA2416="","",'S.D.PASTE SHEET'!AA2416)</f>
        <v/>
      </c>
      <c s="72" t="str">
        <f>IF('S.D.PASTE SHEET'!AB2416="","",'S.D.PASTE SHEET'!AB2416)</f>
        <v/>
      </c>
      <c s="72" t="str">
        <f>IF('S.D.PASTE SHEET'!AC2416="","",'S.D.PASTE SHEET'!AC2416)</f>
        <v/>
      </c>
      <c s="72" t="str">
        <f>IF('S.D.PASTE SHEET'!AD2416="","",'S.D.PASTE SHEET'!AD2416)</f>
        <v/>
      </c>
      <c s="74"/>
      <c s="70" t="str">
        <f>IF(AK2416="","",IF(AK2416&gt;0,COUNT($AG$2:AG2416),""))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IF(BC2416="","",IF(BC2416&gt;0,COUNT($AY$2:AY2416),""))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7" spans="1:157" ht="15">
      <c r="A2417" s="72" t="str">
        <f>IF('S.D.PASTE SHEET'!A2417="","",'S.D.PASTE SHEET'!A2417)</f>
        <v/>
      </c>
      <c s="72" t="str">
        <f>IF('S.D.PASTE SHEET'!B2417="","",'S.D.PASTE SHEET'!B2417)</f>
        <v/>
      </c>
      <c s="72" t="str">
        <f>IF('S.D.PASTE SHEET'!C2417="","",'S.D.PASTE SHEET'!C2417)</f>
        <v/>
      </c>
      <c s="73" t="str">
        <f>IF('S.D.PASTE SHEET'!D2417="","",'S.D.PASTE SHEET'!D2417)</f>
        <v/>
      </c>
      <c s="72" t="str">
        <f>IF('S.D.PASTE SHEET'!E2417="","",UPPER('S.D.PASTE SHEET'!E2417))</f>
        <v/>
      </c>
      <c s="72" t="str">
        <f>IF('S.D.PASTE SHEET'!F2417="","",'S.D.PASTE SHEET'!F2417)</f>
        <v/>
      </c>
      <c s="72" t="str">
        <f>IF('S.D.PASTE SHEET'!G2417="","",UPPER('S.D.PASTE SHEET'!G2417))</f>
        <v/>
      </c>
      <c s="72" t="str">
        <f>IF('S.D.PASTE SHEET'!H2417="","",UPPER('S.D.PASTE SHEET'!H2417))</f>
        <v/>
      </c>
      <c s="72" t="str">
        <f>IF('S.D.PASTE SHEET'!I2417="","",'S.D.PASTE SHEET'!I2417)</f>
        <v/>
      </c>
      <c s="73" t="str">
        <f>IF('S.D.PASTE SHEET'!J2417="","",'S.D.PASTE SHEET'!J2417)</f>
        <v/>
      </c>
      <c s="72" t="str">
        <f>IF('S.D.PASTE SHEET'!K2417="","",'S.D.PASTE SHEET'!K2417)</f>
        <v/>
      </c>
      <c s="72" t="str">
        <f>IF('S.D.PASTE SHEET'!L2417="","",'S.D.PASTE SHEET'!L2417)</f>
        <v/>
      </c>
      <c s="72" t="str">
        <f>IF('S.D.PASTE SHEET'!M2417="","",'S.D.PASTE SHEET'!M2417)</f>
        <v/>
      </c>
      <c s="72" t="str">
        <f>IF('S.D.PASTE SHEET'!N2417="","",'S.D.PASTE SHEET'!N2417)</f>
        <v/>
      </c>
      <c s="72" t="str">
        <f>IF('S.D.PASTE SHEET'!O2417="","",'S.D.PASTE SHEET'!O2417)</f>
        <v/>
      </c>
      <c s="72" t="str">
        <f>IF('S.D.PASTE SHEET'!P2417="","",'S.D.PASTE SHEET'!P2417)</f>
        <v/>
      </c>
      <c s="72" t="str">
        <f>IF('S.D.PASTE SHEET'!Q2417="","",'S.D.PASTE SHEET'!Q2417)</f>
        <v/>
      </c>
      <c s="72" t="str">
        <f>IF('S.D.PASTE SHEET'!R2417="","",'S.D.PASTE SHEET'!R2417)</f>
        <v/>
      </c>
      <c s="72" t="str">
        <f>IF('S.D.PASTE SHEET'!S2417="","",'S.D.PASTE SHEET'!S2417)</f>
        <v/>
      </c>
      <c s="72" t="str">
        <f>IF('S.D.PASTE SHEET'!T2417="","",'S.D.PASTE SHEET'!T2417)</f>
        <v/>
      </c>
      <c s="72" t="str">
        <f>IF('S.D.PASTE SHEET'!U2417="","",'S.D.PASTE SHEET'!U2417)</f>
        <v/>
      </c>
      <c s="72" t="str">
        <f>IF('S.D.PASTE SHEET'!V2417="","",'S.D.PASTE SHEET'!V2417)</f>
        <v/>
      </c>
      <c s="72" t="str">
        <f>IF('S.D.PASTE SHEET'!W2417="","",'S.D.PASTE SHEET'!W2417)</f>
        <v/>
      </c>
      <c s="72" t="str">
        <f>IF('S.D.PASTE SHEET'!X2417="","",'S.D.PASTE SHEET'!X2417)</f>
        <v/>
      </c>
      <c s="72" t="str">
        <f>IF('S.D.PASTE SHEET'!Y2417="","",'S.D.PASTE SHEET'!Y2417)</f>
        <v/>
      </c>
      <c s="72" t="str">
        <f>IF('S.D.PASTE SHEET'!Z2417="","",'S.D.PASTE SHEET'!Z2417)</f>
        <v/>
      </c>
      <c s="72" t="str">
        <f>IF('S.D.PASTE SHEET'!AA2417="","",'S.D.PASTE SHEET'!AA2417)</f>
        <v/>
      </c>
      <c s="72" t="str">
        <f>IF('S.D.PASTE SHEET'!AB2417="","",'S.D.PASTE SHEET'!AB2417)</f>
        <v/>
      </c>
      <c s="72" t="str">
        <f>IF('S.D.PASTE SHEET'!AC2417="","",'S.D.PASTE SHEET'!AC2417)</f>
        <v/>
      </c>
      <c s="72" t="str">
        <f>IF('S.D.PASTE SHEET'!AD2417="","",'S.D.PASTE SHEET'!AD2417)</f>
        <v/>
      </c>
      <c s="74"/>
      <c s="70" t="str">
        <f>IF(AK2417="","",IF(AK2417&gt;0,COUNT($AG$2:AG2417),""))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IF(BC2417="","",IF(BC2417&gt;0,COUNT($AY$2:AY2417),""))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8" spans="1:157" ht="15">
      <c r="A2418" s="72" t="str">
        <f>IF('S.D.PASTE SHEET'!A2418="","",'S.D.PASTE SHEET'!A2418)</f>
        <v/>
      </c>
      <c s="72" t="str">
        <f>IF('S.D.PASTE SHEET'!B2418="","",'S.D.PASTE SHEET'!B2418)</f>
        <v/>
      </c>
      <c s="72" t="str">
        <f>IF('S.D.PASTE SHEET'!C2418="","",'S.D.PASTE SHEET'!C2418)</f>
        <v/>
      </c>
      <c s="73" t="str">
        <f>IF('S.D.PASTE SHEET'!D2418="","",'S.D.PASTE SHEET'!D2418)</f>
        <v/>
      </c>
      <c s="72" t="str">
        <f>IF('S.D.PASTE SHEET'!E2418="","",UPPER('S.D.PASTE SHEET'!E2418))</f>
        <v/>
      </c>
      <c s="72" t="str">
        <f>IF('S.D.PASTE SHEET'!F2418="","",'S.D.PASTE SHEET'!F2418)</f>
        <v/>
      </c>
      <c s="72" t="str">
        <f>IF('S.D.PASTE SHEET'!G2418="","",UPPER('S.D.PASTE SHEET'!G2418))</f>
        <v/>
      </c>
      <c s="72" t="str">
        <f>IF('S.D.PASTE SHEET'!H2418="","",UPPER('S.D.PASTE SHEET'!H2418))</f>
        <v/>
      </c>
      <c s="72" t="str">
        <f>IF('S.D.PASTE SHEET'!I2418="","",'S.D.PASTE SHEET'!I2418)</f>
        <v/>
      </c>
      <c s="73" t="str">
        <f>IF('S.D.PASTE SHEET'!J2418="","",'S.D.PASTE SHEET'!J2418)</f>
        <v/>
      </c>
      <c s="72" t="str">
        <f>IF('S.D.PASTE SHEET'!K2418="","",'S.D.PASTE SHEET'!K2418)</f>
        <v/>
      </c>
      <c s="72" t="str">
        <f>IF('S.D.PASTE SHEET'!L2418="","",'S.D.PASTE SHEET'!L2418)</f>
        <v/>
      </c>
      <c s="72" t="str">
        <f>IF('S.D.PASTE SHEET'!M2418="","",'S.D.PASTE SHEET'!M2418)</f>
        <v/>
      </c>
      <c s="72" t="str">
        <f>IF('S.D.PASTE SHEET'!N2418="","",'S.D.PASTE SHEET'!N2418)</f>
        <v/>
      </c>
      <c s="72" t="str">
        <f>IF('S.D.PASTE SHEET'!O2418="","",'S.D.PASTE SHEET'!O2418)</f>
        <v/>
      </c>
      <c s="72" t="str">
        <f>IF('S.D.PASTE SHEET'!P2418="","",'S.D.PASTE SHEET'!P2418)</f>
        <v/>
      </c>
      <c s="72" t="str">
        <f>IF('S.D.PASTE SHEET'!Q2418="","",'S.D.PASTE SHEET'!Q2418)</f>
        <v/>
      </c>
      <c s="72" t="str">
        <f>IF('S.D.PASTE SHEET'!R2418="","",'S.D.PASTE SHEET'!R2418)</f>
        <v/>
      </c>
      <c s="72" t="str">
        <f>IF('S.D.PASTE SHEET'!S2418="","",'S.D.PASTE SHEET'!S2418)</f>
        <v/>
      </c>
      <c s="72" t="str">
        <f>IF('S.D.PASTE SHEET'!T2418="","",'S.D.PASTE SHEET'!T2418)</f>
        <v/>
      </c>
      <c s="72" t="str">
        <f>IF('S.D.PASTE SHEET'!U2418="","",'S.D.PASTE SHEET'!U2418)</f>
        <v/>
      </c>
      <c s="72" t="str">
        <f>IF('S.D.PASTE SHEET'!V2418="","",'S.D.PASTE SHEET'!V2418)</f>
        <v/>
      </c>
      <c s="72" t="str">
        <f>IF('S.D.PASTE SHEET'!W2418="","",'S.D.PASTE SHEET'!W2418)</f>
        <v/>
      </c>
      <c s="72" t="str">
        <f>IF('S.D.PASTE SHEET'!X2418="","",'S.D.PASTE SHEET'!X2418)</f>
        <v/>
      </c>
      <c s="72" t="str">
        <f>IF('S.D.PASTE SHEET'!Y2418="","",'S.D.PASTE SHEET'!Y2418)</f>
        <v/>
      </c>
      <c s="72" t="str">
        <f>IF('S.D.PASTE SHEET'!Z2418="","",'S.D.PASTE SHEET'!Z2418)</f>
        <v/>
      </c>
      <c s="72" t="str">
        <f>IF('S.D.PASTE SHEET'!AA2418="","",'S.D.PASTE SHEET'!AA2418)</f>
        <v/>
      </c>
      <c s="72" t="str">
        <f>IF('S.D.PASTE SHEET'!AB2418="","",'S.D.PASTE SHEET'!AB2418)</f>
        <v/>
      </c>
      <c s="72" t="str">
        <f>IF('S.D.PASTE SHEET'!AC2418="","",'S.D.PASTE SHEET'!AC2418)</f>
        <v/>
      </c>
      <c s="72" t="str">
        <f>IF('S.D.PASTE SHEET'!AD2418="","",'S.D.PASTE SHEET'!AD2418)</f>
        <v/>
      </c>
      <c s="74"/>
      <c s="70" t="str">
        <f>IF(AK2418="","",IF(AK2418&gt;0,COUNT($AG$2:AG2418),""))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IF(BC2418="","",IF(BC2418&gt;0,COUNT($AY$2:AY2418),""))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19" spans="1:157" ht="15">
      <c r="A2419" s="72" t="str">
        <f>IF('S.D.PASTE SHEET'!A2419="","",'S.D.PASTE SHEET'!A2419)</f>
        <v/>
      </c>
      <c s="72" t="str">
        <f>IF('S.D.PASTE SHEET'!B2419="","",'S.D.PASTE SHEET'!B2419)</f>
        <v/>
      </c>
      <c s="72" t="str">
        <f>IF('S.D.PASTE SHEET'!C2419="","",'S.D.PASTE SHEET'!C2419)</f>
        <v/>
      </c>
      <c s="73" t="str">
        <f>IF('S.D.PASTE SHEET'!D2419="","",'S.D.PASTE SHEET'!D2419)</f>
        <v/>
      </c>
      <c s="72" t="str">
        <f>IF('S.D.PASTE SHEET'!E2419="","",UPPER('S.D.PASTE SHEET'!E2419))</f>
        <v/>
      </c>
      <c s="72" t="str">
        <f>IF('S.D.PASTE SHEET'!F2419="","",'S.D.PASTE SHEET'!F2419)</f>
        <v/>
      </c>
      <c s="72" t="str">
        <f>IF('S.D.PASTE SHEET'!G2419="","",UPPER('S.D.PASTE SHEET'!G2419))</f>
        <v/>
      </c>
      <c s="72" t="str">
        <f>IF('S.D.PASTE SHEET'!H2419="","",UPPER('S.D.PASTE SHEET'!H2419))</f>
        <v/>
      </c>
      <c s="72" t="str">
        <f>IF('S.D.PASTE SHEET'!I2419="","",'S.D.PASTE SHEET'!I2419)</f>
        <v/>
      </c>
      <c s="73" t="str">
        <f>IF('S.D.PASTE SHEET'!J2419="","",'S.D.PASTE SHEET'!J2419)</f>
        <v/>
      </c>
      <c s="72" t="str">
        <f>IF('S.D.PASTE SHEET'!K2419="","",'S.D.PASTE SHEET'!K2419)</f>
        <v/>
      </c>
      <c s="72" t="str">
        <f>IF('S.D.PASTE SHEET'!L2419="","",'S.D.PASTE SHEET'!L2419)</f>
        <v/>
      </c>
      <c s="72" t="str">
        <f>IF('S.D.PASTE SHEET'!M2419="","",'S.D.PASTE SHEET'!M2419)</f>
        <v/>
      </c>
      <c s="72" t="str">
        <f>IF('S.D.PASTE SHEET'!N2419="","",'S.D.PASTE SHEET'!N2419)</f>
        <v/>
      </c>
      <c s="72" t="str">
        <f>IF('S.D.PASTE SHEET'!O2419="","",'S.D.PASTE SHEET'!O2419)</f>
        <v/>
      </c>
      <c s="72" t="str">
        <f>IF('S.D.PASTE SHEET'!P2419="","",'S.D.PASTE SHEET'!P2419)</f>
        <v/>
      </c>
      <c s="72" t="str">
        <f>IF('S.D.PASTE SHEET'!Q2419="","",'S.D.PASTE SHEET'!Q2419)</f>
        <v/>
      </c>
      <c s="72" t="str">
        <f>IF('S.D.PASTE SHEET'!R2419="","",'S.D.PASTE SHEET'!R2419)</f>
        <v/>
      </c>
      <c s="72" t="str">
        <f>IF('S.D.PASTE SHEET'!S2419="","",'S.D.PASTE SHEET'!S2419)</f>
        <v/>
      </c>
      <c s="72" t="str">
        <f>IF('S.D.PASTE SHEET'!T2419="","",'S.D.PASTE SHEET'!T2419)</f>
        <v/>
      </c>
      <c s="72" t="str">
        <f>IF('S.D.PASTE SHEET'!U2419="","",'S.D.PASTE SHEET'!U2419)</f>
        <v/>
      </c>
      <c s="72" t="str">
        <f>IF('S.D.PASTE SHEET'!V2419="","",'S.D.PASTE SHEET'!V2419)</f>
        <v/>
      </c>
      <c s="72" t="str">
        <f>IF('S.D.PASTE SHEET'!W2419="","",'S.D.PASTE SHEET'!W2419)</f>
        <v/>
      </c>
      <c s="72" t="str">
        <f>IF('S.D.PASTE SHEET'!X2419="","",'S.D.PASTE SHEET'!X2419)</f>
        <v/>
      </c>
      <c s="72" t="str">
        <f>IF('S.D.PASTE SHEET'!Y2419="","",'S.D.PASTE SHEET'!Y2419)</f>
        <v/>
      </c>
      <c s="72" t="str">
        <f>IF('S.D.PASTE SHEET'!Z2419="","",'S.D.PASTE SHEET'!Z2419)</f>
        <v/>
      </c>
      <c s="72" t="str">
        <f>IF('S.D.PASTE SHEET'!AA2419="","",'S.D.PASTE SHEET'!AA2419)</f>
        <v/>
      </c>
      <c s="72" t="str">
        <f>IF('S.D.PASTE SHEET'!AB2419="","",'S.D.PASTE SHEET'!AB2419)</f>
        <v/>
      </c>
      <c s="72" t="str">
        <f>IF('S.D.PASTE SHEET'!AC2419="","",'S.D.PASTE SHEET'!AC2419)</f>
        <v/>
      </c>
      <c s="72" t="str">
        <f>IF('S.D.PASTE SHEET'!AD2419="","",'S.D.PASTE SHEET'!AD2419)</f>
        <v/>
      </c>
      <c s="74"/>
      <c s="70" t="str">
        <f>IF(AK2419="","",IF(AK2419&gt;0,COUNT($AG$2:AG2419),""))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IF(BC2419="","",IF(BC2419&gt;0,COUNT($AY$2:AY2419),""))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0" spans="1:157" ht="15">
      <c r="A2420" s="72" t="str">
        <f>IF('S.D.PASTE SHEET'!A2420="","",'S.D.PASTE SHEET'!A2420)</f>
        <v/>
      </c>
      <c s="72" t="str">
        <f>IF('S.D.PASTE SHEET'!B2420="","",'S.D.PASTE SHEET'!B2420)</f>
        <v/>
      </c>
      <c s="72" t="str">
        <f>IF('S.D.PASTE SHEET'!C2420="","",'S.D.PASTE SHEET'!C2420)</f>
        <v/>
      </c>
      <c s="73" t="str">
        <f>IF('S.D.PASTE SHEET'!D2420="","",'S.D.PASTE SHEET'!D2420)</f>
        <v/>
      </c>
      <c s="72" t="str">
        <f>IF('S.D.PASTE SHEET'!E2420="","",UPPER('S.D.PASTE SHEET'!E2420))</f>
        <v/>
      </c>
      <c s="72" t="str">
        <f>IF('S.D.PASTE SHEET'!F2420="","",'S.D.PASTE SHEET'!F2420)</f>
        <v/>
      </c>
      <c s="72" t="str">
        <f>IF('S.D.PASTE SHEET'!G2420="","",UPPER('S.D.PASTE SHEET'!G2420))</f>
        <v/>
      </c>
      <c s="72" t="str">
        <f>IF('S.D.PASTE SHEET'!H2420="","",UPPER('S.D.PASTE SHEET'!H2420))</f>
        <v/>
      </c>
      <c s="72" t="str">
        <f>IF('S.D.PASTE SHEET'!I2420="","",'S.D.PASTE SHEET'!I2420)</f>
        <v/>
      </c>
      <c s="73" t="str">
        <f>IF('S.D.PASTE SHEET'!J2420="","",'S.D.PASTE SHEET'!J2420)</f>
        <v/>
      </c>
      <c s="72" t="str">
        <f>IF('S.D.PASTE SHEET'!K2420="","",'S.D.PASTE SHEET'!K2420)</f>
        <v/>
      </c>
      <c s="72" t="str">
        <f>IF('S.D.PASTE SHEET'!L2420="","",'S.D.PASTE SHEET'!L2420)</f>
        <v/>
      </c>
      <c s="72" t="str">
        <f>IF('S.D.PASTE SHEET'!M2420="","",'S.D.PASTE SHEET'!M2420)</f>
        <v/>
      </c>
      <c s="72" t="str">
        <f>IF('S.D.PASTE SHEET'!N2420="","",'S.D.PASTE SHEET'!N2420)</f>
        <v/>
      </c>
      <c s="72" t="str">
        <f>IF('S.D.PASTE SHEET'!O2420="","",'S.D.PASTE SHEET'!O2420)</f>
        <v/>
      </c>
      <c s="72" t="str">
        <f>IF('S.D.PASTE SHEET'!P2420="","",'S.D.PASTE SHEET'!P2420)</f>
        <v/>
      </c>
      <c s="72" t="str">
        <f>IF('S.D.PASTE SHEET'!Q2420="","",'S.D.PASTE SHEET'!Q2420)</f>
        <v/>
      </c>
      <c s="72" t="str">
        <f>IF('S.D.PASTE SHEET'!R2420="","",'S.D.PASTE SHEET'!R2420)</f>
        <v/>
      </c>
      <c s="72" t="str">
        <f>IF('S.D.PASTE SHEET'!S2420="","",'S.D.PASTE SHEET'!S2420)</f>
        <v/>
      </c>
      <c s="72" t="str">
        <f>IF('S.D.PASTE SHEET'!T2420="","",'S.D.PASTE SHEET'!T2420)</f>
        <v/>
      </c>
      <c s="72" t="str">
        <f>IF('S.D.PASTE SHEET'!U2420="","",'S.D.PASTE SHEET'!U2420)</f>
        <v/>
      </c>
      <c s="72" t="str">
        <f>IF('S.D.PASTE SHEET'!V2420="","",'S.D.PASTE SHEET'!V2420)</f>
        <v/>
      </c>
      <c s="72" t="str">
        <f>IF('S.D.PASTE SHEET'!W2420="","",'S.D.PASTE SHEET'!W2420)</f>
        <v/>
      </c>
      <c s="72" t="str">
        <f>IF('S.D.PASTE SHEET'!X2420="","",'S.D.PASTE SHEET'!X2420)</f>
        <v/>
      </c>
      <c s="72" t="str">
        <f>IF('S.D.PASTE SHEET'!Y2420="","",'S.D.PASTE SHEET'!Y2420)</f>
        <v/>
      </c>
      <c s="72" t="str">
        <f>IF('S.D.PASTE SHEET'!Z2420="","",'S.D.PASTE SHEET'!Z2420)</f>
        <v/>
      </c>
      <c s="72" t="str">
        <f>IF('S.D.PASTE SHEET'!AA2420="","",'S.D.PASTE SHEET'!AA2420)</f>
        <v/>
      </c>
      <c s="72" t="str">
        <f>IF('S.D.PASTE SHEET'!AB2420="","",'S.D.PASTE SHEET'!AB2420)</f>
        <v/>
      </c>
      <c s="72" t="str">
        <f>IF('S.D.PASTE SHEET'!AC2420="","",'S.D.PASTE SHEET'!AC2420)</f>
        <v/>
      </c>
      <c s="72" t="str">
        <f>IF('S.D.PASTE SHEET'!AD2420="","",'S.D.PASTE SHEET'!AD2420)</f>
        <v/>
      </c>
      <c s="74"/>
      <c s="70" t="str">
        <f>IF(AK2420="","",IF(AK2420&gt;0,COUNT($AG$2:AG2420),""))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IF(BC2420="","",IF(BC2420&gt;0,COUNT($AY$2:AY2420),""))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1" spans="1:157" ht="15">
      <c r="A2421" s="72" t="str">
        <f>IF('S.D.PASTE SHEET'!A2421="","",'S.D.PASTE SHEET'!A2421)</f>
        <v/>
      </c>
      <c s="72" t="str">
        <f>IF('S.D.PASTE SHEET'!B2421="","",'S.D.PASTE SHEET'!B2421)</f>
        <v/>
      </c>
      <c s="72" t="str">
        <f>IF('S.D.PASTE SHEET'!C2421="","",'S.D.PASTE SHEET'!C2421)</f>
        <v/>
      </c>
      <c s="73" t="str">
        <f>IF('S.D.PASTE SHEET'!D2421="","",'S.D.PASTE SHEET'!D2421)</f>
        <v/>
      </c>
      <c s="72" t="str">
        <f>IF('S.D.PASTE SHEET'!E2421="","",UPPER('S.D.PASTE SHEET'!E2421))</f>
        <v/>
      </c>
      <c s="72" t="str">
        <f>IF('S.D.PASTE SHEET'!F2421="","",'S.D.PASTE SHEET'!F2421)</f>
        <v/>
      </c>
      <c s="72" t="str">
        <f>IF('S.D.PASTE SHEET'!G2421="","",UPPER('S.D.PASTE SHEET'!G2421))</f>
        <v/>
      </c>
      <c s="72" t="str">
        <f>IF('S.D.PASTE SHEET'!H2421="","",UPPER('S.D.PASTE SHEET'!H2421))</f>
        <v/>
      </c>
      <c s="72" t="str">
        <f>IF('S.D.PASTE SHEET'!I2421="","",'S.D.PASTE SHEET'!I2421)</f>
        <v/>
      </c>
      <c s="73" t="str">
        <f>IF('S.D.PASTE SHEET'!J2421="","",'S.D.PASTE SHEET'!J2421)</f>
        <v/>
      </c>
      <c s="72" t="str">
        <f>IF('S.D.PASTE SHEET'!K2421="","",'S.D.PASTE SHEET'!K2421)</f>
        <v/>
      </c>
      <c s="72" t="str">
        <f>IF('S.D.PASTE SHEET'!L2421="","",'S.D.PASTE SHEET'!L2421)</f>
        <v/>
      </c>
      <c s="72" t="str">
        <f>IF('S.D.PASTE SHEET'!M2421="","",'S.D.PASTE SHEET'!M2421)</f>
        <v/>
      </c>
      <c s="72" t="str">
        <f>IF('S.D.PASTE SHEET'!N2421="","",'S.D.PASTE SHEET'!N2421)</f>
        <v/>
      </c>
      <c s="72" t="str">
        <f>IF('S.D.PASTE SHEET'!O2421="","",'S.D.PASTE SHEET'!O2421)</f>
        <v/>
      </c>
      <c s="72" t="str">
        <f>IF('S.D.PASTE SHEET'!P2421="","",'S.D.PASTE SHEET'!P2421)</f>
        <v/>
      </c>
      <c s="72" t="str">
        <f>IF('S.D.PASTE SHEET'!Q2421="","",'S.D.PASTE SHEET'!Q2421)</f>
        <v/>
      </c>
      <c s="72" t="str">
        <f>IF('S.D.PASTE SHEET'!R2421="","",'S.D.PASTE SHEET'!R2421)</f>
        <v/>
      </c>
      <c s="72" t="str">
        <f>IF('S.D.PASTE SHEET'!S2421="","",'S.D.PASTE SHEET'!S2421)</f>
        <v/>
      </c>
      <c s="72" t="str">
        <f>IF('S.D.PASTE SHEET'!T2421="","",'S.D.PASTE SHEET'!T2421)</f>
        <v/>
      </c>
      <c s="72" t="str">
        <f>IF('S.D.PASTE SHEET'!U2421="","",'S.D.PASTE SHEET'!U2421)</f>
        <v/>
      </c>
      <c s="72" t="str">
        <f>IF('S.D.PASTE SHEET'!V2421="","",'S.D.PASTE SHEET'!V2421)</f>
        <v/>
      </c>
      <c s="72" t="str">
        <f>IF('S.D.PASTE SHEET'!W2421="","",'S.D.PASTE SHEET'!W2421)</f>
        <v/>
      </c>
      <c s="72" t="str">
        <f>IF('S.D.PASTE SHEET'!X2421="","",'S.D.PASTE SHEET'!X2421)</f>
        <v/>
      </c>
      <c s="72" t="str">
        <f>IF('S.D.PASTE SHEET'!Y2421="","",'S.D.PASTE SHEET'!Y2421)</f>
        <v/>
      </c>
      <c s="72" t="str">
        <f>IF('S.D.PASTE SHEET'!Z2421="","",'S.D.PASTE SHEET'!Z2421)</f>
        <v/>
      </c>
      <c s="72" t="str">
        <f>IF('S.D.PASTE SHEET'!AA2421="","",'S.D.PASTE SHEET'!AA2421)</f>
        <v/>
      </c>
      <c s="72" t="str">
        <f>IF('S.D.PASTE SHEET'!AB2421="","",'S.D.PASTE SHEET'!AB2421)</f>
        <v/>
      </c>
      <c s="72" t="str">
        <f>IF('S.D.PASTE SHEET'!AC2421="","",'S.D.PASTE SHEET'!AC2421)</f>
        <v/>
      </c>
      <c s="72" t="str">
        <f>IF('S.D.PASTE SHEET'!AD2421="","",'S.D.PASTE SHEET'!AD2421)</f>
        <v/>
      </c>
      <c s="74"/>
      <c s="70" t="str">
        <f>IF(AK2421="","",IF(AK2421&gt;0,COUNT($AG$2:AG2421),""))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IF(BC2421="","",IF(BC2421&gt;0,COUNT($AY$2:AY2421),""))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2" spans="1:157" ht="15">
      <c r="A2422" s="72" t="str">
        <f>IF('S.D.PASTE SHEET'!A2422="","",'S.D.PASTE SHEET'!A2422)</f>
        <v/>
      </c>
      <c s="72" t="str">
        <f>IF('S.D.PASTE SHEET'!B2422="","",'S.D.PASTE SHEET'!B2422)</f>
        <v/>
      </c>
      <c s="72" t="str">
        <f>IF('S.D.PASTE SHEET'!C2422="","",'S.D.PASTE SHEET'!C2422)</f>
        <v/>
      </c>
      <c s="73" t="str">
        <f>IF('S.D.PASTE SHEET'!D2422="","",'S.D.PASTE SHEET'!D2422)</f>
        <v/>
      </c>
      <c s="72" t="str">
        <f>IF('S.D.PASTE SHEET'!E2422="","",UPPER('S.D.PASTE SHEET'!E2422))</f>
        <v/>
      </c>
      <c s="72" t="str">
        <f>IF('S.D.PASTE SHEET'!F2422="","",'S.D.PASTE SHEET'!F2422)</f>
        <v/>
      </c>
      <c s="72" t="str">
        <f>IF('S.D.PASTE SHEET'!G2422="","",UPPER('S.D.PASTE SHEET'!G2422))</f>
        <v/>
      </c>
      <c s="72" t="str">
        <f>IF('S.D.PASTE SHEET'!H2422="","",UPPER('S.D.PASTE SHEET'!H2422))</f>
        <v/>
      </c>
      <c s="72" t="str">
        <f>IF('S.D.PASTE SHEET'!I2422="","",'S.D.PASTE SHEET'!I2422)</f>
        <v/>
      </c>
      <c s="73" t="str">
        <f>IF('S.D.PASTE SHEET'!J2422="","",'S.D.PASTE SHEET'!J2422)</f>
        <v/>
      </c>
      <c s="72" t="str">
        <f>IF('S.D.PASTE SHEET'!K2422="","",'S.D.PASTE SHEET'!K2422)</f>
        <v/>
      </c>
      <c s="72" t="str">
        <f>IF('S.D.PASTE SHEET'!L2422="","",'S.D.PASTE SHEET'!L2422)</f>
        <v/>
      </c>
      <c s="72" t="str">
        <f>IF('S.D.PASTE SHEET'!M2422="","",'S.D.PASTE SHEET'!M2422)</f>
        <v/>
      </c>
      <c s="72" t="str">
        <f>IF('S.D.PASTE SHEET'!N2422="","",'S.D.PASTE SHEET'!N2422)</f>
        <v/>
      </c>
      <c s="72" t="str">
        <f>IF('S.D.PASTE SHEET'!O2422="","",'S.D.PASTE SHEET'!O2422)</f>
        <v/>
      </c>
      <c s="72" t="str">
        <f>IF('S.D.PASTE SHEET'!P2422="","",'S.D.PASTE SHEET'!P2422)</f>
        <v/>
      </c>
      <c s="72" t="str">
        <f>IF('S.D.PASTE SHEET'!Q2422="","",'S.D.PASTE SHEET'!Q2422)</f>
        <v/>
      </c>
      <c s="72" t="str">
        <f>IF('S.D.PASTE SHEET'!R2422="","",'S.D.PASTE SHEET'!R2422)</f>
        <v/>
      </c>
      <c s="72" t="str">
        <f>IF('S.D.PASTE SHEET'!S2422="","",'S.D.PASTE SHEET'!S2422)</f>
        <v/>
      </c>
      <c s="72" t="str">
        <f>IF('S.D.PASTE SHEET'!T2422="","",'S.D.PASTE SHEET'!T2422)</f>
        <v/>
      </c>
      <c s="72" t="str">
        <f>IF('S.D.PASTE SHEET'!U2422="","",'S.D.PASTE SHEET'!U2422)</f>
        <v/>
      </c>
      <c s="72" t="str">
        <f>IF('S.D.PASTE SHEET'!V2422="","",'S.D.PASTE SHEET'!V2422)</f>
        <v/>
      </c>
      <c s="72" t="str">
        <f>IF('S.D.PASTE SHEET'!W2422="","",'S.D.PASTE SHEET'!W2422)</f>
        <v/>
      </c>
      <c s="72" t="str">
        <f>IF('S.D.PASTE SHEET'!X2422="","",'S.D.PASTE SHEET'!X2422)</f>
        <v/>
      </c>
      <c s="72" t="str">
        <f>IF('S.D.PASTE SHEET'!Y2422="","",'S.D.PASTE SHEET'!Y2422)</f>
        <v/>
      </c>
      <c s="72" t="str">
        <f>IF('S.D.PASTE SHEET'!Z2422="","",'S.D.PASTE SHEET'!Z2422)</f>
        <v/>
      </c>
      <c s="72" t="str">
        <f>IF('S.D.PASTE SHEET'!AA2422="","",'S.D.PASTE SHEET'!AA2422)</f>
        <v/>
      </c>
      <c s="72" t="str">
        <f>IF('S.D.PASTE SHEET'!AB2422="","",'S.D.PASTE SHEET'!AB2422)</f>
        <v/>
      </c>
      <c s="72" t="str">
        <f>IF('S.D.PASTE SHEET'!AC2422="","",'S.D.PASTE SHEET'!AC2422)</f>
        <v/>
      </c>
      <c s="72" t="str">
        <f>IF('S.D.PASTE SHEET'!AD2422="","",'S.D.PASTE SHEET'!AD2422)</f>
        <v/>
      </c>
      <c s="74"/>
      <c s="70" t="str">
        <f>IF(AK2422="","",IF(AK2422&gt;0,COUNT($AG$2:AG2422),""))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IF(BC2422="","",IF(BC2422&gt;0,COUNT($AY$2:AY2422),""))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3" spans="1:157" ht="15">
      <c r="A2423" s="72" t="str">
        <f>IF('S.D.PASTE SHEET'!A2423="","",'S.D.PASTE SHEET'!A2423)</f>
        <v/>
      </c>
      <c s="72" t="str">
        <f>IF('S.D.PASTE SHEET'!B2423="","",'S.D.PASTE SHEET'!B2423)</f>
        <v/>
      </c>
      <c s="72" t="str">
        <f>IF('S.D.PASTE SHEET'!C2423="","",'S.D.PASTE SHEET'!C2423)</f>
        <v/>
      </c>
      <c s="73" t="str">
        <f>IF('S.D.PASTE SHEET'!D2423="","",'S.D.PASTE SHEET'!D2423)</f>
        <v/>
      </c>
      <c s="72" t="str">
        <f>IF('S.D.PASTE SHEET'!E2423="","",UPPER('S.D.PASTE SHEET'!E2423))</f>
        <v/>
      </c>
      <c s="72" t="str">
        <f>IF('S.D.PASTE SHEET'!F2423="","",'S.D.PASTE SHEET'!F2423)</f>
        <v/>
      </c>
      <c s="72" t="str">
        <f>IF('S.D.PASTE SHEET'!G2423="","",UPPER('S.D.PASTE SHEET'!G2423))</f>
        <v/>
      </c>
      <c s="72" t="str">
        <f>IF('S.D.PASTE SHEET'!H2423="","",UPPER('S.D.PASTE SHEET'!H2423))</f>
        <v/>
      </c>
      <c s="72" t="str">
        <f>IF('S.D.PASTE SHEET'!I2423="","",'S.D.PASTE SHEET'!I2423)</f>
        <v/>
      </c>
      <c s="73" t="str">
        <f>IF('S.D.PASTE SHEET'!J2423="","",'S.D.PASTE SHEET'!J2423)</f>
        <v/>
      </c>
      <c s="72" t="str">
        <f>IF('S.D.PASTE SHEET'!K2423="","",'S.D.PASTE SHEET'!K2423)</f>
        <v/>
      </c>
      <c s="72" t="str">
        <f>IF('S.D.PASTE SHEET'!L2423="","",'S.D.PASTE SHEET'!L2423)</f>
        <v/>
      </c>
      <c s="72" t="str">
        <f>IF('S.D.PASTE SHEET'!M2423="","",'S.D.PASTE SHEET'!M2423)</f>
        <v/>
      </c>
      <c s="72" t="str">
        <f>IF('S.D.PASTE SHEET'!N2423="","",'S.D.PASTE SHEET'!N2423)</f>
        <v/>
      </c>
      <c s="72" t="str">
        <f>IF('S.D.PASTE SHEET'!O2423="","",'S.D.PASTE SHEET'!O2423)</f>
        <v/>
      </c>
      <c s="72" t="str">
        <f>IF('S.D.PASTE SHEET'!P2423="","",'S.D.PASTE SHEET'!P2423)</f>
        <v/>
      </c>
      <c s="72" t="str">
        <f>IF('S.D.PASTE SHEET'!Q2423="","",'S.D.PASTE SHEET'!Q2423)</f>
        <v/>
      </c>
      <c s="72" t="str">
        <f>IF('S.D.PASTE SHEET'!R2423="","",'S.D.PASTE SHEET'!R2423)</f>
        <v/>
      </c>
      <c s="72" t="str">
        <f>IF('S.D.PASTE SHEET'!S2423="","",'S.D.PASTE SHEET'!S2423)</f>
        <v/>
      </c>
      <c s="72" t="str">
        <f>IF('S.D.PASTE SHEET'!T2423="","",'S.D.PASTE SHEET'!T2423)</f>
        <v/>
      </c>
      <c s="72" t="str">
        <f>IF('S.D.PASTE SHEET'!U2423="","",'S.D.PASTE SHEET'!U2423)</f>
        <v/>
      </c>
      <c s="72" t="str">
        <f>IF('S.D.PASTE SHEET'!V2423="","",'S.D.PASTE SHEET'!V2423)</f>
        <v/>
      </c>
      <c s="72" t="str">
        <f>IF('S.D.PASTE SHEET'!W2423="","",'S.D.PASTE SHEET'!W2423)</f>
        <v/>
      </c>
      <c s="72" t="str">
        <f>IF('S.D.PASTE SHEET'!X2423="","",'S.D.PASTE SHEET'!X2423)</f>
        <v/>
      </c>
      <c s="72" t="str">
        <f>IF('S.D.PASTE SHEET'!Y2423="","",'S.D.PASTE SHEET'!Y2423)</f>
        <v/>
      </c>
      <c s="72" t="str">
        <f>IF('S.D.PASTE SHEET'!Z2423="","",'S.D.PASTE SHEET'!Z2423)</f>
        <v/>
      </c>
      <c s="72" t="str">
        <f>IF('S.D.PASTE SHEET'!AA2423="","",'S.D.PASTE SHEET'!AA2423)</f>
        <v/>
      </c>
      <c s="72" t="str">
        <f>IF('S.D.PASTE SHEET'!AB2423="","",'S.D.PASTE SHEET'!AB2423)</f>
        <v/>
      </c>
      <c s="72" t="str">
        <f>IF('S.D.PASTE SHEET'!AC2423="","",'S.D.PASTE SHEET'!AC2423)</f>
        <v/>
      </c>
      <c s="72" t="str">
        <f>IF('S.D.PASTE SHEET'!AD2423="","",'S.D.PASTE SHEET'!AD2423)</f>
        <v/>
      </c>
      <c s="74"/>
      <c s="70" t="str">
        <f>IF(AK2423="","",IF(AK2423&gt;0,COUNT($AG$2:AG2423),""))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IF(BC2423="","",IF(BC2423&gt;0,COUNT($AY$2:AY2423),""))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4" spans="1:157" ht="15">
      <c r="A2424" s="72" t="str">
        <f>IF('S.D.PASTE SHEET'!A2424="","",'S.D.PASTE SHEET'!A2424)</f>
        <v/>
      </c>
      <c s="72" t="str">
        <f>IF('S.D.PASTE SHEET'!B2424="","",'S.D.PASTE SHEET'!B2424)</f>
        <v/>
      </c>
      <c s="72" t="str">
        <f>IF('S.D.PASTE SHEET'!C2424="","",'S.D.PASTE SHEET'!C2424)</f>
        <v/>
      </c>
      <c s="73" t="str">
        <f>IF('S.D.PASTE SHEET'!D2424="","",'S.D.PASTE SHEET'!D2424)</f>
        <v/>
      </c>
      <c s="72" t="str">
        <f>IF('S.D.PASTE SHEET'!E2424="","",UPPER('S.D.PASTE SHEET'!E2424))</f>
        <v/>
      </c>
      <c s="72" t="str">
        <f>IF('S.D.PASTE SHEET'!F2424="","",'S.D.PASTE SHEET'!F2424)</f>
        <v/>
      </c>
      <c s="72" t="str">
        <f>IF('S.D.PASTE SHEET'!G2424="","",UPPER('S.D.PASTE SHEET'!G2424))</f>
        <v/>
      </c>
      <c s="72" t="str">
        <f>IF('S.D.PASTE SHEET'!H2424="","",UPPER('S.D.PASTE SHEET'!H2424))</f>
        <v/>
      </c>
      <c s="72" t="str">
        <f>IF('S.D.PASTE SHEET'!I2424="","",'S.D.PASTE SHEET'!I2424)</f>
        <v/>
      </c>
      <c s="73" t="str">
        <f>IF('S.D.PASTE SHEET'!J2424="","",'S.D.PASTE SHEET'!J2424)</f>
        <v/>
      </c>
      <c s="72" t="str">
        <f>IF('S.D.PASTE SHEET'!K2424="","",'S.D.PASTE SHEET'!K2424)</f>
        <v/>
      </c>
      <c s="72" t="str">
        <f>IF('S.D.PASTE SHEET'!L2424="","",'S.D.PASTE SHEET'!L2424)</f>
        <v/>
      </c>
      <c s="72" t="str">
        <f>IF('S.D.PASTE SHEET'!M2424="","",'S.D.PASTE SHEET'!M2424)</f>
        <v/>
      </c>
      <c s="72" t="str">
        <f>IF('S.D.PASTE SHEET'!N2424="","",'S.D.PASTE SHEET'!N2424)</f>
        <v/>
      </c>
      <c s="72" t="str">
        <f>IF('S.D.PASTE SHEET'!O2424="","",'S.D.PASTE SHEET'!O2424)</f>
        <v/>
      </c>
      <c s="72" t="str">
        <f>IF('S.D.PASTE SHEET'!P2424="","",'S.D.PASTE SHEET'!P2424)</f>
        <v/>
      </c>
      <c s="72" t="str">
        <f>IF('S.D.PASTE SHEET'!Q2424="","",'S.D.PASTE SHEET'!Q2424)</f>
        <v/>
      </c>
      <c s="72" t="str">
        <f>IF('S.D.PASTE SHEET'!R2424="","",'S.D.PASTE SHEET'!R2424)</f>
        <v/>
      </c>
      <c s="72" t="str">
        <f>IF('S.D.PASTE SHEET'!S2424="","",'S.D.PASTE SHEET'!S2424)</f>
        <v/>
      </c>
      <c s="72" t="str">
        <f>IF('S.D.PASTE SHEET'!T2424="","",'S.D.PASTE SHEET'!T2424)</f>
        <v/>
      </c>
      <c s="72" t="str">
        <f>IF('S.D.PASTE SHEET'!U2424="","",'S.D.PASTE SHEET'!U2424)</f>
        <v/>
      </c>
      <c s="72" t="str">
        <f>IF('S.D.PASTE SHEET'!V2424="","",'S.D.PASTE SHEET'!V2424)</f>
        <v/>
      </c>
      <c s="72" t="str">
        <f>IF('S.D.PASTE SHEET'!W2424="","",'S.D.PASTE SHEET'!W2424)</f>
        <v/>
      </c>
      <c s="72" t="str">
        <f>IF('S.D.PASTE SHEET'!X2424="","",'S.D.PASTE SHEET'!X2424)</f>
        <v/>
      </c>
      <c s="72" t="str">
        <f>IF('S.D.PASTE SHEET'!Y2424="","",'S.D.PASTE SHEET'!Y2424)</f>
        <v/>
      </c>
      <c s="72" t="str">
        <f>IF('S.D.PASTE SHEET'!Z2424="","",'S.D.PASTE SHEET'!Z2424)</f>
        <v/>
      </c>
      <c s="72" t="str">
        <f>IF('S.D.PASTE SHEET'!AA2424="","",'S.D.PASTE SHEET'!AA2424)</f>
        <v/>
      </c>
      <c s="72" t="str">
        <f>IF('S.D.PASTE SHEET'!AB2424="","",'S.D.PASTE SHEET'!AB2424)</f>
        <v/>
      </c>
      <c s="72" t="str">
        <f>IF('S.D.PASTE SHEET'!AC2424="","",'S.D.PASTE SHEET'!AC2424)</f>
        <v/>
      </c>
      <c s="72" t="str">
        <f>IF('S.D.PASTE SHEET'!AD2424="","",'S.D.PASTE SHEET'!AD2424)</f>
        <v/>
      </c>
      <c s="74"/>
      <c s="70" t="str">
        <f>IF(AK2424="","",IF(AK2424&gt;0,COUNT($AG$2:AG2424),""))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IF(BC2424="","",IF(BC2424&gt;0,COUNT($AY$2:AY2424),""))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5" spans="1:157" ht="15">
      <c r="A2425" s="72" t="str">
        <f>IF('S.D.PASTE SHEET'!A2425="","",'S.D.PASTE SHEET'!A2425)</f>
        <v/>
      </c>
      <c s="72" t="str">
        <f>IF('S.D.PASTE SHEET'!B2425="","",'S.D.PASTE SHEET'!B2425)</f>
        <v/>
      </c>
      <c s="72" t="str">
        <f>IF('S.D.PASTE SHEET'!C2425="","",'S.D.PASTE SHEET'!C2425)</f>
        <v/>
      </c>
      <c s="73" t="str">
        <f>IF('S.D.PASTE SHEET'!D2425="","",'S.D.PASTE SHEET'!D2425)</f>
        <v/>
      </c>
      <c s="72" t="str">
        <f>IF('S.D.PASTE SHEET'!E2425="","",UPPER('S.D.PASTE SHEET'!E2425))</f>
        <v/>
      </c>
      <c s="72" t="str">
        <f>IF('S.D.PASTE SHEET'!F2425="","",'S.D.PASTE SHEET'!F2425)</f>
        <v/>
      </c>
      <c s="72" t="str">
        <f>IF('S.D.PASTE SHEET'!G2425="","",UPPER('S.D.PASTE SHEET'!G2425))</f>
        <v/>
      </c>
      <c s="72" t="str">
        <f>IF('S.D.PASTE SHEET'!H2425="","",UPPER('S.D.PASTE SHEET'!H2425))</f>
        <v/>
      </c>
      <c s="72" t="str">
        <f>IF('S.D.PASTE SHEET'!I2425="","",'S.D.PASTE SHEET'!I2425)</f>
        <v/>
      </c>
      <c s="73" t="str">
        <f>IF('S.D.PASTE SHEET'!J2425="","",'S.D.PASTE SHEET'!J2425)</f>
        <v/>
      </c>
      <c s="72" t="str">
        <f>IF('S.D.PASTE SHEET'!K2425="","",'S.D.PASTE SHEET'!K2425)</f>
        <v/>
      </c>
      <c s="72" t="str">
        <f>IF('S.D.PASTE SHEET'!L2425="","",'S.D.PASTE SHEET'!L2425)</f>
        <v/>
      </c>
      <c s="72" t="str">
        <f>IF('S.D.PASTE SHEET'!M2425="","",'S.D.PASTE SHEET'!M2425)</f>
        <v/>
      </c>
      <c s="72" t="str">
        <f>IF('S.D.PASTE SHEET'!N2425="","",'S.D.PASTE SHEET'!N2425)</f>
        <v/>
      </c>
      <c s="72" t="str">
        <f>IF('S.D.PASTE SHEET'!O2425="","",'S.D.PASTE SHEET'!O2425)</f>
        <v/>
      </c>
      <c s="72" t="str">
        <f>IF('S.D.PASTE SHEET'!P2425="","",'S.D.PASTE SHEET'!P2425)</f>
        <v/>
      </c>
      <c s="72" t="str">
        <f>IF('S.D.PASTE SHEET'!Q2425="","",'S.D.PASTE SHEET'!Q2425)</f>
        <v/>
      </c>
      <c s="72" t="str">
        <f>IF('S.D.PASTE SHEET'!R2425="","",'S.D.PASTE SHEET'!R2425)</f>
        <v/>
      </c>
      <c s="72" t="str">
        <f>IF('S.D.PASTE SHEET'!S2425="","",'S.D.PASTE SHEET'!S2425)</f>
        <v/>
      </c>
      <c s="72" t="str">
        <f>IF('S.D.PASTE SHEET'!T2425="","",'S.D.PASTE SHEET'!T2425)</f>
        <v/>
      </c>
      <c s="72" t="str">
        <f>IF('S.D.PASTE SHEET'!U2425="","",'S.D.PASTE SHEET'!U2425)</f>
        <v/>
      </c>
      <c s="72" t="str">
        <f>IF('S.D.PASTE SHEET'!V2425="","",'S.D.PASTE SHEET'!V2425)</f>
        <v/>
      </c>
      <c s="72" t="str">
        <f>IF('S.D.PASTE SHEET'!W2425="","",'S.D.PASTE SHEET'!W2425)</f>
        <v/>
      </c>
      <c s="72" t="str">
        <f>IF('S.D.PASTE SHEET'!X2425="","",'S.D.PASTE SHEET'!X2425)</f>
        <v/>
      </c>
      <c s="72" t="str">
        <f>IF('S.D.PASTE SHEET'!Y2425="","",'S.D.PASTE SHEET'!Y2425)</f>
        <v/>
      </c>
      <c s="72" t="str">
        <f>IF('S.D.PASTE SHEET'!Z2425="","",'S.D.PASTE SHEET'!Z2425)</f>
        <v/>
      </c>
      <c s="72" t="str">
        <f>IF('S.D.PASTE SHEET'!AA2425="","",'S.D.PASTE SHEET'!AA2425)</f>
        <v/>
      </c>
      <c s="72" t="str">
        <f>IF('S.D.PASTE SHEET'!AB2425="","",'S.D.PASTE SHEET'!AB2425)</f>
        <v/>
      </c>
      <c s="72" t="str">
        <f>IF('S.D.PASTE SHEET'!AC2425="","",'S.D.PASTE SHEET'!AC2425)</f>
        <v/>
      </c>
      <c s="72" t="str">
        <f>IF('S.D.PASTE SHEET'!AD2425="","",'S.D.PASTE SHEET'!AD2425)</f>
        <v/>
      </c>
      <c s="74"/>
      <c s="70" t="str">
        <f>IF(AK2425="","",IF(AK2425&gt;0,COUNT($AG$2:AG2425),""))</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IF(BC2425="","",IF(BC2425&gt;0,COUNT($AY$2:AY2425),""))</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6" spans="1:157" ht="15">
      <c r="A2426" s="72" t="str">
        <f>IF('S.D.PASTE SHEET'!A2426="","",'S.D.PASTE SHEET'!A2426)</f>
        <v/>
      </c>
      <c s="72" t="str">
        <f>IF('S.D.PASTE SHEET'!B2426="","",'S.D.PASTE SHEET'!B2426)</f>
        <v/>
      </c>
      <c s="72" t="str">
        <f>IF('S.D.PASTE SHEET'!C2426="","",'S.D.PASTE SHEET'!C2426)</f>
        <v/>
      </c>
      <c s="73" t="str">
        <f>IF('S.D.PASTE SHEET'!D2426="","",'S.D.PASTE SHEET'!D2426)</f>
        <v/>
      </c>
      <c s="72" t="str">
        <f>IF('S.D.PASTE SHEET'!E2426="","",UPPER('S.D.PASTE SHEET'!E2426))</f>
        <v/>
      </c>
      <c s="72" t="str">
        <f>IF('S.D.PASTE SHEET'!F2426="","",'S.D.PASTE SHEET'!F2426)</f>
        <v/>
      </c>
      <c s="72" t="str">
        <f>IF('S.D.PASTE SHEET'!G2426="","",UPPER('S.D.PASTE SHEET'!G2426))</f>
        <v/>
      </c>
      <c s="72" t="str">
        <f>IF('S.D.PASTE SHEET'!H2426="","",UPPER('S.D.PASTE SHEET'!H2426))</f>
        <v/>
      </c>
      <c s="72" t="str">
        <f>IF('S.D.PASTE SHEET'!I2426="","",'S.D.PASTE SHEET'!I2426)</f>
        <v/>
      </c>
      <c s="73" t="str">
        <f>IF('S.D.PASTE SHEET'!J2426="","",'S.D.PASTE SHEET'!J2426)</f>
        <v/>
      </c>
      <c s="72" t="str">
        <f>IF('S.D.PASTE SHEET'!K2426="","",'S.D.PASTE SHEET'!K2426)</f>
        <v/>
      </c>
      <c s="72" t="str">
        <f>IF('S.D.PASTE SHEET'!L2426="","",'S.D.PASTE SHEET'!L2426)</f>
        <v/>
      </c>
      <c s="72" t="str">
        <f>IF('S.D.PASTE SHEET'!M2426="","",'S.D.PASTE SHEET'!M2426)</f>
        <v/>
      </c>
      <c s="72" t="str">
        <f>IF('S.D.PASTE SHEET'!N2426="","",'S.D.PASTE SHEET'!N2426)</f>
        <v/>
      </c>
      <c s="72" t="str">
        <f>IF('S.D.PASTE SHEET'!O2426="","",'S.D.PASTE SHEET'!O2426)</f>
        <v/>
      </c>
      <c s="72" t="str">
        <f>IF('S.D.PASTE SHEET'!P2426="","",'S.D.PASTE SHEET'!P2426)</f>
        <v/>
      </c>
      <c s="72" t="str">
        <f>IF('S.D.PASTE SHEET'!Q2426="","",'S.D.PASTE SHEET'!Q2426)</f>
        <v/>
      </c>
      <c s="72" t="str">
        <f>IF('S.D.PASTE SHEET'!R2426="","",'S.D.PASTE SHEET'!R2426)</f>
        <v/>
      </c>
      <c s="72" t="str">
        <f>IF('S.D.PASTE SHEET'!S2426="","",'S.D.PASTE SHEET'!S2426)</f>
        <v/>
      </c>
      <c s="72" t="str">
        <f>IF('S.D.PASTE SHEET'!T2426="","",'S.D.PASTE SHEET'!T2426)</f>
        <v/>
      </c>
      <c s="72" t="str">
        <f>IF('S.D.PASTE SHEET'!U2426="","",'S.D.PASTE SHEET'!U2426)</f>
        <v/>
      </c>
      <c s="72" t="str">
        <f>IF('S.D.PASTE SHEET'!V2426="","",'S.D.PASTE SHEET'!V2426)</f>
        <v/>
      </c>
      <c s="72" t="str">
        <f>IF('S.D.PASTE SHEET'!W2426="","",'S.D.PASTE SHEET'!W2426)</f>
        <v/>
      </c>
      <c s="72" t="str">
        <f>IF('S.D.PASTE SHEET'!X2426="","",'S.D.PASTE SHEET'!X2426)</f>
        <v/>
      </c>
      <c s="72" t="str">
        <f>IF('S.D.PASTE SHEET'!Y2426="","",'S.D.PASTE SHEET'!Y2426)</f>
        <v/>
      </c>
      <c s="72" t="str">
        <f>IF('S.D.PASTE SHEET'!Z2426="","",'S.D.PASTE SHEET'!Z2426)</f>
        <v/>
      </c>
      <c s="72" t="str">
        <f>IF('S.D.PASTE SHEET'!AA2426="","",'S.D.PASTE SHEET'!AA2426)</f>
        <v/>
      </c>
      <c s="72" t="str">
        <f>IF('S.D.PASTE SHEET'!AB2426="","",'S.D.PASTE SHEET'!AB2426)</f>
        <v/>
      </c>
      <c s="72" t="str">
        <f>IF('S.D.PASTE SHEET'!AC2426="","",'S.D.PASTE SHEET'!AC2426)</f>
        <v/>
      </c>
      <c s="72" t="str">
        <f>IF('S.D.PASTE SHEET'!AD2426="","",'S.D.PASTE SHEET'!AD2426)</f>
        <v/>
      </c>
      <c s="74"/>
      <c s="70" t="str">
        <f>IF(AK2426="","",IF(AK2426&gt;0,COUNT($AG$2:AG2426),""))</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IF(BC2426="","",IF(BC2426&gt;0,COUNT($AY$2:AY2426),""))</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7" spans="1:157" ht="15">
      <c r="A2427" s="72" t="str">
        <f>IF('S.D.PASTE SHEET'!A2427="","",'S.D.PASTE SHEET'!A2427)</f>
        <v/>
      </c>
      <c s="72" t="str">
        <f>IF('S.D.PASTE SHEET'!B2427="","",'S.D.PASTE SHEET'!B2427)</f>
        <v/>
      </c>
      <c s="72" t="str">
        <f>IF('S.D.PASTE SHEET'!C2427="","",'S.D.PASTE SHEET'!C2427)</f>
        <v/>
      </c>
      <c s="73" t="str">
        <f>IF('S.D.PASTE SHEET'!D2427="","",'S.D.PASTE SHEET'!D2427)</f>
        <v/>
      </c>
      <c s="72" t="str">
        <f>IF('S.D.PASTE SHEET'!E2427="","",UPPER('S.D.PASTE SHEET'!E2427))</f>
        <v/>
      </c>
      <c s="72" t="str">
        <f>IF('S.D.PASTE SHEET'!F2427="","",'S.D.PASTE SHEET'!F2427)</f>
        <v/>
      </c>
      <c s="72" t="str">
        <f>IF('S.D.PASTE SHEET'!G2427="","",UPPER('S.D.PASTE SHEET'!G2427))</f>
        <v/>
      </c>
      <c s="72" t="str">
        <f>IF('S.D.PASTE SHEET'!H2427="","",UPPER('S.D.PASTE SHEET'!H2427))</f>
        <v/>
      </c>
      <c s="72" t="str">
        <f>IF('S.D.PASTE SHEET'!I2427="","",'S.D.PASTE SHEET'!I2427)</f>
        <v/>
      </c>
      <c s="73" t="str">
        <f>IF('S.D.PASTE SHEET'!J2427="","",'S.D.PASTE SHEET'!J2427)</f>
        <v/>
      </c>
      <c s="72" t="str">
        <f>IF('S.D.PASTE SHEET'!K2427="","",'S.D.PASTE SHEET'!K2427)</f>
        <v/>
      </c>
      <c s="72" t="str">
        <f>IF('S.D.PASTE SHEET'!L2427="","",'S.D.PASTE SHEET'!L2427)</f>
        <v/>
      </c>
      <c s="72" t="str">
        <f>IF('S.D.PASTE SHEET'!M2427="","",'S.D.PASTE SHEET'!M2427)</f>
        <v/>
      </c>
      <c s="72" t="str">
        <f>IF('S.D.PASTE SHEET'!N2427="","",'S.D.PASTE SHEET'!N2427)</f>
        <v/>
      </c>
      <c s="72" t="str">
        <f>IF('S.D.PASTE SHEET'!O2427="","",'S.D.PASTE SHEET'!O2427)</f>
        <v/>
      </c>
      <c s="72" t="str">
        <f>IF('S.D.PASTE SHEET'!P2427="","",'S.D.PASTE SHEET'!P2427)</f>
        <v/>
      </c>
      <c s="72" t="str">
        <f>IF('S.D.PASTE SHEET'!Q2427="","",'S.D.PASTE SHEET'!Q2427)</f>
        <v/>
      </c>
      <c s="72" t="str">
        <f>IF('S.D.PASTE SHEET'!R2427="","",'S.D.PASTE SHEET'!R2427)</f>
        <v/>
      </c>
      <c s="72" t="str">
        <f>IF('S.D.PASTE SHEET'!S2427="","",'S.D.PASTE SHEET'!S2427)</f>
        <v/>
      </c>
      <c s="72" t="str">
        <f>IF('S.D.PASTE SHEET'!T2427="","",'S.D.PASTE SHEET'!T2427)</f>
        <v/>
      </c>
      <c s="72" t="str">
        <f>IF('S.D.PASTE SHEET'!U2427="","",'S.D.PASTE SHEET'!U2427)</f>
        <v/>
      </c>
      <c s="72" t="str">
        <f>IF('S.D.PASTE SHEET'!V2427="","",'S.D.PASTE SHEET'!V2427)</f>
        <v/>
      </c>
      <c s="72" t="str">
        <f>IF('S.D.PASTE SHEET'!W2427="","",'S.D.PASTE SHEET'!W2427)</f>
        <v/>
      </c>
      <c s="72" t="str">
        <f>IF('S.D.PASTE SHEET'!X2427="","",'S.D.PASTE SHEET'!X2427)</f>
        <v/>
      </c>
      <c s="72" t="str">
        <f>IF('S.D.PASTE SHEET'!Y2427="","",'S.D.PASTE SHEET'!Y2427)</f>
        <v/>
      </c>
      <c s="72" t="str">
        <f>IF('S.D.PASTE SHEET'!Z2427="","",'S.D.PASTE SHEET'!Z2427)</f>
        <v/>
      </c>
      <c s="72" t="str">
        <f>IF('S.D.PASTE SHEET'!AA2427="","",'S.D.PASTE SHEET'!AA2427)</f>
        <v/>
      </c>
      <c s="72" t="str">
        <f>IF('S.D.PASTE SHEET'!AB2427="","",'S.D.PASTE SHEET'!AB2427)</f>
        <v/>
      </c>
      <c s="72" t="str">
        <f>IF('S.D.PASTE SHEET'!AC2427="","",'S.D.PASTE SHEET'!AC2427)</f>
        <v/>
      </c>
      <c s="72" t="str">
        <f>IF('S.D.PASTE SHEET'!AD2427="","",'S.D.PASTE SHEET'!AD2427)</f>
        <v/>
      </c>
      <c s="74"/>
      <c s="70" t="str">
        <f>IF(AK2427="","",IF(AK2427&gt;0,COUNT($AG$2:AG2427),""))</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IF(BC2427="","",IF(BC2427&gt;0,COUNT($AY$2:AY2427),""))</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8" spans="1:157" ht="15">
      <c r="A2428" s="72" t="str">
        <f>IF('S.D.PASTE SHEET'!A2428="","",'S.D.PASTE SHEET'!A2428)</f>
        <v/>
      </c>
      <c s="72" t="str">
        <f>IF('S.D.PASTE SHEET'!B2428="","",'S.D.PASTE SHEET'!B2428)</f>
        <v/>
      </c>
      <c s="72" t="str">
        <f>IF('S.D.PASTE SHEET'!C2428="","",'S.D.PASTE SHEET'!C2428)</f>
        <v/>
      </c>
      <c s="73" t="str">
        <f>IF('S.D.PASTE SHEET'!D2428="","",'S.D.PASTE SHEET'!D2428)</f>
        <v/>
      </c>
      <c s="72" t="str">
        <f>IF('S.D.PASTE SHEET'!E2428="","",UPPER('S.D.PASTE SHEET'!E2428))</f>
        <v/>
      </c>
      <c s="72" t="str">
        <f>IF('S.D.PASTE SHEET'!F2428="","",'S.D.PASTE SHEET'!F2428)</f>
        <v/>
      </c>
      <c s="72" t="str">
        <f>IF('S.D.PASTE SHEET'!G2428="","",UPPER('S.D.PASTE SHEET'!G2428))</f>
        <v/>
      </c>
      <c s="72" t="str">
        <f>IF('S.D.PASTE SHEET'!H2428="","",UPPER('S.D.PASTE SHEET'!H2428))</f>
        <v/>
      </c>
      <c s="72" t="str">
        <f>IF('S.D.PASTE SHEET'!I2428="","",'S.D.PASTE SHEET'!I2428)</f>
        <v/>
      </c>
      <c s="73" t="str">
        <f>IF('S.D.PASTE SHEET'!J2428="","",'S.D.PASTE SHEET'!J2428)</f>
        <v/>
      </c>
      <c s="72" t="str">
        <f>IF('S.D.PASTE SHEET'!K2428="","",'S.D.PASTE SHEET'!K2428)</f>
        <v/>
      </c>
      <c s="72" t="str">
        <f>IF('S.D.PASTE SHEET'!L2428="","",'S.D.PASTE SHEET'!L2428)</f>
        <v/>
      </c>
      <c s="72" t="str">
        <f>IF('S.D.PASTE SHEET'!M2428="","",'S.D.PASTE SHEET'!M2428)</f>
        <v/>
      </c>
      <c s="72" t="str">
        <f>IF('S.D.PASTE SHEET'!N2428="","",'S.D.PASTE SHEET'!N2428)</f>
        <v/>
      </c>
      <c s="72" t="str">
        <f>IF('S.D.PASTE SHEET'!O2428="","",'S.D.PASTE SHEET'!O2428)</f>
        <v/>
      </c>
      <c s="72" t="str">
        <f>IF('S.D.PASTE SHEET'!P2428="","",'S.D.PASTE SHEET'!P2428)</f>
        <v/>
      </c>
      <c s="72" t="str">
        <f>IF('S.D.PASTE SHEET'!Q2428="","",'S.D.PASTE SHEET'!Q2428)</f>
        <v/>
      </c>
      <c s="72" t="str">
        <f>IF('S.D.PASTE SHEET'!R2428="","",'S.D.PASTE SHEET'!R2428)</f>
        <v/>
      </c>
      <c s="72" t="str">
        <f>IF('S.D.PASTE SHEET'!S2428="","",'S.D.PASTE SHEET'!S2428)</f>
        <v/>
      </c>
      <c s="72" t="str">
        <f>IF('S.D.PASTE SHEET'!T2428="","",'S.D.PASTE SHEET'!T2428)</f>
        <v/>
      </c>
      <c s="72" t="str">
        <f>IF('S.D.PASTE SHEET'!U2428="","",'S.D.PASTE SHEET'!U2428)</f>
        <v/>
      </c>
      <c s="72" t="str">
        <f>IF('S.D.PASTE SHEET'!V2428="","",'S.D.PASTE SHEET'!V2428)</f>
        <v/>
      </c>
      <c s="72" t="str">
        <f>IF('S.D.PASTE SHEET'!W2428="","",'S.D.PASTE SHEET'!W2428)</f>
        <v/>
      </c>
      <c s="72" t="str">
        <f>IF('S.D.PASTE SHEET'!X2428="","",'S.D.PASTE SHEET'!X2428)</f>
        <v/>
      </c>
      <c s="72" t="str">
        <f>IF('S.D.PASTE SHEET'!Y2428="","",'S.D.PASTE SHEET'!Y2428)</f>
        <v/>
      </c>
      <c s="72" t="str">
        <f>IF('S.D.PASTE SHEET'!Z2428="","",'S.D.PASTE SHEET'!Z2428)</f>
        <v/>
      </c>
      <c s="72" t="str">
        <f>IF('S.D.PASTE SHEET'!AA2428="","",'S.D.PASTE SHEET'!AA2428)</f>
        <v/>
      </c>
      <c s="72" t="str">
        <f>IF('S.D.PASTE SHEET'!AB2428="","",'S.D.PASTE SHEET'!AB2428)</f>
        <v/>
      </c>
      <c s="72" t="str">
        <f>IF('S.D.PASTE SHEET'!AC2428="","",'S.D.PASTE SHEET'!AC2428)</f>
        <v/>
      </c>
      <c s="72" t="str">
        <f>IF('S.D.PASTE SHEET'!AD2428="","",'S.D.PASTE SHEET'!AD2428)</f>
        <v/>
      </c>
      <c s="74"/>
      <c s="70" t="str">
        <f>IF(AK2428="","",IF(AK2428&gt;0,COUNT($AG$2:AG2428),""))</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IF(BC2428="","",IF(BC2428&gt;0,COUNT($AY$2:AY2428),""))</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29" spans="1:157" ht="15">
      <c r="A2429" s="72" t="str">
        <f>IF('S.D.PASTE SHEET'!A2429="","",'S.D.PASTE SHEET'!A2429)</f>
        <v/>
      </c>
      <c s="72" t="str">
        <f>IF('S.D.PASTE SHEET'!B2429="","",'S.D.PASTE SHEET'!B2429)</f>
        <v/>
      </c>
      <c s="72" t="str">
        <f>IF('S.D.PASTE SHEET'!C2429="","",'S.D.PASTE SHEET'!C2429)</f>
        <v/>
      </c>
      <c s="73" t="str">
        <f>IF('S.D.PASTE SHEET'!D2429="","",'S.D.PASTE SHEET'!D2429)</f>
        <v/>
      </c>
      <c s="72" t="str">
        <f>IF('S.D.PASTE SHEET'!E2429="","",UPPER('S.D.PASTE SHEET'!E2429))</f>
        <v/>
      </c>
      <c s="72" t="str">
        <f>IF('S.D.PASTE SHEET'!F2429="","",'S.D.PASTE SHEET'!F2429)</f>
        <v/>
      </c>
      <c s="72" t="str">
        <f>IF('S.D.PASTE SHEET'!G2429="","",UPPER('S.D.PASTE SHEET'!G2429))</f>
        <v/>
      </c>
      <c s="72" t="str">
        <f>IF('S.D.PASTE SHEET'!H2429="","",UPPER('S.D.PASTE SHEET'!H2429))</f>
        <v/>
      </c>
      <c s="72" t="str">
        <f>IF('S.D.PASTE SHEET'!I2429="","",'S.D.PASTE SHEET'!I2429)</f>
        <v/>
      </c>
      <c s="73" t="str">
        <f>IF('S.D.PASTE SHEET'!J2429="","",'S.D.PASTE SHEET'!J2429)</f>
        <v/>
      </c>
      <c s="72" t="str">
        <f>IF('S.D.PASTE SHEET'!K2429="","",'S.D.PASTE SHEET'!K2429)</f>
        <v/>
      </c>
      <c s="72" t="str">
        <f>IF('S.D.PASTE SHEET'!L2429="","",'S.D.PASTE SHEET'!L2429)</f>
        <v/>
      </c>
      <c s="72" t="str">
        <f>IF('S.D.PASTE SHEET'!M2429="","",'S.D.PASTE SHEET'!M2429)</f>
        <v/>
      </c>
      <c s="72" t="str">
        <f>IF('S.D.PASTE SHEET'!N2429="","",'S.D.PASTE SHEET'!N2429)</f>
        <v/>
      </c>
      <c s="72" t="str">
        <f>IF('S.D.PASTE SHEET'!O2429="","",'S.D.PASTE SHEET'!O2429)</f>
        <v/>
      </c>
      <c s="72" t="str">
        <f>IF('S.D.PASTE SHEET'!P2429="","",'S.D.PASTE SHEET'!P2429)</f>
        <v/>
      </c>
      <c s="72" t="str">
        <f>IF('S.D.PASTE SHEET'!Q2429="","",'S.D.PASTE SHEET'!Q2429)</f>
        <v/>
      </c>
      <c s="72" t="str">
        <f>IF('S.D.PASTE SHEET'!R2429="","",'S.D.PASTE SHEET'!R2429)</f>
        <v/>
      </c>
      <c s="72" t="str">
        <f>IF('S.D.PASTE SHEET'!S2429="","",'S.D.PASTE SHEET'!S2429)</f>
        <v/>
      </c>
      <c s="72" t="str">
        <f>IF('S.D.PASTE SHEET'!T2429="","",'S.D.PASTE SHEET'!T2429)</f>
        <v/>
      </c>
      <c s="72" t="str">
        <f>IF('S.D.PASTE SHEET'!U2429="","",'S.D.PASTE SHEET'!U2429)</f>
        <v/>
      </c>
      <c s="72" t="str">
        <f>IF('S.D.PASTE SHEET'!V2429="","",'S.D.PASTE SHEET'!V2429)</f>
        <v/>
      </c>
      <c s="72" t="str">
        <f>IF('S.D.PASTE SHEET'!W2429="","",'S.D.PASTE SHEET'!W2429)</f>
        <v/>
      </c>
      <c s="72" t="str">
        <f>IF('S.D.PASTE SHEET'!X2429="","",'S.D.PASTE SHEET'!X2429)</f>
        <v/>
      </c>
      <c s="72" t="str">
        <f>IF('S.D.PASTE SHEET'!Y2429="","",'S.D.PASTE SHEET'!Y2429)</f>
        <v/>
      </c>
      <c s="72" t="str">
        <f>IF('S.D.PASTE SHEET'!Z2429="","",'S.D.PASTE SHEET'!Z2429)</f>
        <v/>
      </c>
      <c s="72" t="str">
        <f>IF('S.D.PASTE SHEET'!AA2429="","",'S.D.PASTE SHEET'!AA2429)</f>
        <v/>
      </c>
      <c s="72" t="str">
        <f>IF('S.D.PASTE SHEET'!AB2429="","",'S.D.PASTE SHEET'!AB2429)</f>
        <v/>
      </c>
      <c s="72" t="str">
        <f>IF('S.D.PASTE SHEET'!AC2429="","",'S.D.PASTE SHEET'!AC2429)</f>
        <v/>
      </c>
      <c s="72" t="str">
        <f>IF('S.D.PASTE SHEET'!AD2429="","",'S.D.PASTE SHEET'!AD2429)</f>
        <v/>
      </c>
      <c s="74"/>
      <c s="70" t="str">
        <f>IF(AK2429="","",IF(AK2429&gt;0,COUNT($AG$2:AG2429),""))</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IF(BC2429="","",IF(BC2429&gt;0,COUNT($AY$2:AY2429),""))</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0" spans="1:157" ht="15">
      <c r="A2430" s="72" t="str">
        <f>IF('S.D.PASTE SHEET'!A2430="","",'S.D.PASTE SHEET'!A2430)</f>
        <v/>
      </c>
      <c s="72" t="str">
        <f>IF('S.D.PASTE SHEET'!B2430="","",'S.D.PASTE SHEET'!B2430)</f>
        <v/>
      </c>
      <c s="72" t="str">
        <f>IF('S.D.PASTE SHEET'!C2430="","",'S.D.PASTE SHEET'!C2430)</f>
        <v/>
      </c>
      <c s="73" t="str">
        <f>IF('S.D.PASTE SHEET'!D2430="","",'S.D.PASTE SHEET'!D2430)</f>
        <v/>
      </c>
      <c s="72" t="str">
        <f>IF('S.D.PASTE SHEET'!E2430="","",UPPER('S.D.PASTE SHEET'!E2430))</f>
        <v/>
      </c>
      <c s="72" t="str">
        <f>IF('S.D.PASTE SHEET'!F2430="","",'S.D.PASTE SHEET'!F2430)</f>
        <v/>
      </c>
      <c s="72" t="str">
        <f>IF('S.D.PASTE SHEET'!G2430="","",UPPER('S.D.PASTE SHEET'!G2430))</f>
        <v/>
      </c>
      <c s="72" t="str">
        <f>IF('S.D.PASTE SHEET'!H2430="","",UPPER('S.D.PASTE SHEET'!H2430))</f>
        <v/>
      </c>
      <c s="72" t="str">
        <f>IF('S.D.PASTE SHEET'!I2430="","",'S.D.PASTE SHEET'!I2430)</f>
        <v/>
      </c>
      <c s="73" t="str">
        <f>IF('S.D.PASTE SHEET'!J2430="","",'S.D.PASTE SHEET'!J2430)</f>
        <v/>
      </c>
      <c s="72" t="str">
        <f>IF('S.D.PASTE SHEET'!K2430="","",'S.D.PASTE SHEET'!K2430)</f>
        <v/>
      </c>
      <c s="72" t="str">
        <f>IF('S.D.PASTE SHEET'!L2430="","",'S.D.PASTE SHEET'!L2430)</f>
        <v/>
      </c>
      <c s="72" t="str">
        <f>IF('S.D.PASTE SHEET'!M2430="","",'S.D.PASTE SHEET'!M2430)</f>
        <v/>
      </c>
      <c s="72" t="str">
        <f>IF('S.D.PASTE SHEET'!N2430="","",'S.D.PASTE SHEET'!N2430)</f>
        <v/>
      </c>
      <c s="72" t="str">
        <f>IF('S.D.PASTE SHEET'!O2430="","",'S.D.PASTE SHEET'!O2430)</f>
        <v/>
      </c>
      <c s="72" t="str">
        <f>IF('S.D.PASTE SHEET'!P2430="","",'S.D.PASTE SHEET'!P2430)</f>
        <v/>
      </c>
      <c s="72" t="str">
        <f>IF('S.D.PASTE SHEET'!Q2430="","",'S.D.PASTE SHEET'!Q2430)</f>
        <v/>
      </c>
      <c s="72" t="str">
        <f>IF('S.D.PASTE SHEET'!R2430="","",'S.D.PASTE SHEET'!R2430)</f>
        <v/>
      </c>
      <c s="72" t="str">
        <f>IF('S.D.PASTE SHEET'!S2430="","",'S.D.PASTE SHEET'!S2430)</f>
        <v/>
      </c>
      <c s="72" t="str">
        <f>IF('S.D.PASTE SHEET'!T2430="","",'S.D.PASTE SHEET'!T2430)</f>
        <v/>
      </c>
      <c s="72" t="str">
        <f>IF('S.D.PASTE SHEET'!U2430="","",'S.D.PASTE SHEET'!U2430)</f>
        <v/>
      </c>
      <c s="72" t="str">
        <f>IF('S.D.PASTE SHEET'!V2430="","",'S.D.PASTE SHEET'!V2430)</f>
        <v/>
      </c>
      <c s="72" t="str">
        <f>IF('S.D.PASTE SHEET'!W2430="","",'S.D.PASTE SHEET'!W2430)</f>
        <v/>
      </c>
      <c s="72" t="str">
        <f>IF('S.D.PASTE SHEET'!X2430="","",'S.D.PASTE SHEET'!X2430)</f>
        <v/>
      </c>
      <c s="72" t="str">
        <f>IF('S.D.PASTE SHEET'!Y2430="","",'S.D.PASTE SHEET'!Y2430)</f>
        <v/>
      </c>
      <c s="72" t="str">
        <f>IF('S.D.PASTE SHEET'!Z2430="","",'S.D.PASTE SHEET'!Z2430)</f>
        <v/>
      </c>
      <c s="72" t="str">
        <f>IF('S.D.PASTE SHEET'!AA2430="","",'S.D.PASTE SHEET'!AA2430)</f>
        <v/>
      </c>
      <c s="72" t="str">
        <f>IF('S.D.PASTE SHEET'!AB2430="","",'S.D.PASTE SHEET'!AB2430)</f>
        <v/>
      </c>
      <c s="72" t="str">
        <f>IF('S.D.PASTE SHEET'!AC2430="","",'S.D.PASTE SHEET'!AC2430)</f>
        <v/>
      </c>
      <c s="72" t="str">
        <f>IF('S.D.PASTE SHEET'!AD2430="","",'S.D.PASTE SHEET'!AD2430)</f>
        <v/>
      </c>
      <c s="74"/>
      <c s="70" t="str">
        <f>IF(AK2430="","",IF(AK2430&gt;0,COUNT($AG$2:AG2430),""))</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IF(BC2430="","",IF(BC2430&gt;0,COUNT($AY$2:AY2430),""))</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1" spans="1:157" ht="15">
      <c r="A2431" s="72" t="str">
        <f>IF('S.D.PASTE SHEET'!A2431="","",'S.D.PASTE SHEET'!A2431)</f>
        <v/>
      </c>
      <c s="72" t="str">
        <f>IF('S.D.PASTE SHEET'!B2431="","",'S.D.PASTE SHEET'!B2431)</f>
        <v/>
      </c>
      <c s="72" t="str">
        <f>IF('S.D.PASTE SHEET'!C2431="","",'S.D.PASTE SHEET'!C2431)</f>
        <v/>
      </c>
      <c s="73" t="str">
        <f>IF('S.D.PASTE SHEET'!D2431="","",'S.D.PASTE SHEET'!D2431)</f>
        <v/>
      </c>
      <c s="72" t="str">
        <f>IF('S.D.PASTE SHEET'!E2431="","",UPPER('S.D.PASTE SHEET'!E2431))</f>
        <v/>
      </c>
      <c s="72" t="str">
        <f>IF('S.D.PASTE SHEET'!F2431="","",'S.D.PASTE SHEET'!F2431)</f>
        <v/>
      </c>
      <c s="72" t="str">
        <f>IF('S.D.PASTE SHEET'!G2431="","",UPPER('S.D.PASTE SHEET'!G2431))</f>
        <v/>
      </c>
      <c s="72" t="str">
        <f>IF('S.D.PASTE SHEET'!H2431="","",UPPER('S.D.PASTE SHEET'!H2431))</f>
        <v/>
      </c>
      <c s="72" t="str">
        <f>IF('S.D.PASTE SHEET'!I2431="","",'S.D.PASTE SHEET'!I2431)</f>
        <v/>
      </c>
      <c s="73" t="str">
        <f>IF('S.D.PASTE SHEET'!J2431="","",'S.D.PASTE SHEET'!J2431)</f>
        <v/>
      </c>
      <c s="72" t="str">
        <f>IF('S.D.PASTE SHEET'!K2431="","",'S.D.PASTE SHEET'!K2431)</f>
        <v/>
      </c>
      <c s="72" t="str">
        <f>IF('S.D.PASTE SHEET'!L2431="","",'S.D.PASTE SHEET'!L2431)</f>
        <v/>
      </c>
      <c s="72" t="str">
        <f>IF('S.D.PASTE SHEET'!M2431="","",'S.D.PASTE SHEET'!M2431)</f>
        <v/>
      </c>
      <c s="72" t="str">
        <f>IF('S.D.PASTE SHEET'!N2431="","",'S.D.PASTE SHEET'!N2431)</f>
        <v/>
      </c>
      <c s="72" t="str">
        <f>IF('S.D.PASTE SHEET'!O2431="","",'S.D.PASTE SHEET'!O2431)</f>
        <v/>
      </c>
      <c s="72" t="str">
        <f>IF('S.D.PASTE SHEET'!P2431="","",'S.D.PASTE SHEET'!P2431)</f>
        <v/>
      </c>
      <c s="72" t="str">
        <f>IF('S.D.PASTE SHEET'!Q2431="","",'S.D.PASTE SHEET'!Q2431)</f>
        <v/>
      </c>
      <c s="72" t="str">
        <f>IF('S.D.PASTE SHEET'!R2431="","",'S.D.PASTE SHEET'!R2431)</f>
        <v/>
      </c>
      <c s="72" t="str">
        <f>IF('S.D.PASTE SHEET'!S2431="","",'S.D.PASTE SHEET'!S2431)</f>
        <v/>
      </c>
      <c s="72" t="str">
        <f>IF('S.D.PASTE SHEET'!T2431="","",'S.D.PASTE SHEET'!T2431)</f>
        <v/>
      </c>
      <c s="72" t="str">
        <f>IF('S.D.PASTE SHEET'!U2431="","",'S.D.PASTE SHEET'!U2431)</f>
        <v/>
      </c>
      <c s="72" t="str">
        <f>IF('S.D.PASTE SHEET'!V2431="","",'S.D.PASTE SHEET'!V2431)</f>
        <v/>
      </c>
      <c s="72" t="str">
        <f>IF('S.D.PASTE SHEET'!W2431="","",'S.D.PASTE SHEET'!W2431)</f>
        <v/>
      </c>
      <c s="72" t="str">
        <f>IF('S.D.PASTE SHEET'!X2431="","",'S.D.PASTE SHEET'!X2431)</f>
        <v/>
      </c>
      <c s="72" t="str">
        <f>IF('S.D.PASTE SHEET'!Y2431="","",'S.D.PASTE SHEET'!Y2431)</f>
        <v/>
      </c>
      <c s="72" t="str">
        <f>IF('S.D.PASTE SHEET'!Z2431="","",'S.D.PASTE SHEET'!Z2431)</f>
        <v/>
      </c>
      <c s="72" t="str">
        <f>IF('S.D.PASTE SHEET'!AA2431="","",'S.D.PASTE SHEET'!AA2431)</f>
        <v/>
      </c>
      <c s="72" t="str">
        <f>IF('S.D.PASTE SHEET'!AB2431="","",'S.D.PASTE SHEET'!AB2431)</f>
        <v/>
      </c>
      <c s="72" t="str">
        <f>IF('S.D.PASTE SHEET'!AC2431="","",'S.D.PASTE SHEET'!AC2431)</f>
        <v/>
      </c>
      <c s="72" t="str">
        <f>IF('S.D.PASTE SHEET'!AD2431="","",'S.D.PASTE SHEET'!AD2431)</f>
        <v/>
      </c>
      <c s="74"/>
      <c s="70" t="str">
        <f>IF(AK2431="","",IF(AK2431&gt;0,COUNT($AG$2:AG2431),""))</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IF(BC2431="","",IF(BC2431&gt;0,COUNT($AY$2:AY2431),""))</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2" spans="1:157" ht="15">
      <c r="A2432" s="72" t="str">
        <f>IF('S.D.PASTE SHEET'!A2432="","",'S.D.PASTE SHEET'!A2432)</f>
        <v/>
      </c>
      <c s="72" t="str">
        <f>IF('S.D.PASTE SHEET'!B2432="","",'S.D.PASTE SHEET'!B2432)</f>
        <v/>
      </c>
      <c s="72" t="str">
        <f>IF('S.D.PASTE SHEET'!C2432="","",'S.D.PASTE SHEET'!C2432)</f>
        <v/>
      </c>
      <c s="73" t="str">
        <f>IF('S.D.PASTE SHEET'!D2432="","",'S.D.PASTE SHEET'!D2432)</f>
        <v/>
      </c>
      <c s="72" t="str">
        <f>IF('S.D.PASTE SHEET'!E2432="","",UPPER('S.D.PASTE SHEET'!E2432))</f>
        <v/>
      </c>
      <c s="72" t="str">
        <f>IF('S.D.PASTE SHEET'!F2432="","",'S.D.PASTE SHEET'!F2432)</f>
        <v/>
      </c>
      <c s="72" t="str">
        <f>IF('S.D.PASTE SHEET'!G2432="","",UPPER('S.D.PASTE SHEET'!G2432))</f>
        <v/>
      </c>
      <c s="72" t="str">
        <f>IF('S.D.PASTE SHEET'!H2432="","",UPPER('S.D.PASTE SHEET'!H2432))</f>
        <v/>
      </c>
      <c s="72" t="str">
        <f>IF('S.D.PASTE SHEET'!I2432="","",'S.D.PASTE SHEET'!I2432)</f>
        <v/>
      </c>
      <c s="73" t="str">
        <f>IF('S.D.PASTE SHEET'!J2432="","",'S.D.PASTE SHEET'!J2432)</f>
        <v/>
      </c>
      <c s="72" t="str">
        <f>IF('S.D.PASTE SHEET'!K2432="","",'S.D.PASTE SHEET'!K2432)</f>
        <v/>
      </c>
      <c s="72" t="str">
        <f>IF('S.D.PASTE SHEET'!L2432="","",'S.D.PASTE SHEET'!L2432)</f>
        <v/>
      </c>
      <c s="72" t="str">
        <f>IF('S.D.PASTE SHEET'!M2432="","",'S.D.PASTE SHEET'!M2432)</f>
        <v/>
      </c>
      <c s="72" t="str">
        <f>IF('S.D.PASTE SHEET'!N2432="","",'S.D.PASTE SHEET'!N2432)</f>
        <v/>
      </c>
      <c s="72" t="str">
        <f>IF('S.D.PASTE SHEET'!O2432="","",'S.D.PASTE SHEET'!O2432)</f>
        <v/>
      </c>
      <c s="72" t="str">
        <f>IF('S.D.PASTE SHEET'!P2432="","",'S.D.PASTE SHEET'!P2432)</f>
        <v/>
      </c>
      <c s="72" t="str">
        <f>IF('S.D.PASTE SHEET'!Q2432="","",'S.D.PASTE SHEET'!Q2432)</f>
        <v/>
      </c>
      <c s="72" t="str">
        <f>IF('S.D.PASTE SHEET'!R2432="","",'S.D.PASTE SHEET'!R2432)</f>
        <v/>
      </c>
      <c s="72" t="str">
        <f>IF('S.D.PASTE SHEET'!S2432="","",'S.D.PASTE SHEET'!S2432)</f>
        <v/>
      </c>
      <c s="72" t="str">
        <f>IF('S.D.PASTE SHEET'!T2432="","",'S.D.PASTE SHEET'!T2432)</f>
        <v/>
      </c>
      <c s="72" t="str">
        <f>IF('S.D.PASTE SHEET'!U2432="","",'S.D.PASTE SHEET'!U2432)</f>
        <v/>
      </c>
      <c s="72" t="str">
        <f>IF('S.D.PASTE SHEET'!V2432="","",'S.D.PASTE SHEET'!V2432)</f>
        <v/>
      </c>
      <c s="72" t="str">
        <f>IF('S.D.PASTE SHEET'!W2432="","",'S.D.PASTE SHEET'!W2432)</f>
        <v/>
      </c>
      <c s="72" t="str">
        <f>IF('S.D.PASTE SHEET'!X2432="","",'S.D.PASTE SHEET'!X2432)</f>
        <v/>
      </c>
      <c s="72" t="str">
        <f>IF('S.D.PASTE SHEET'!Y2432="","",'S.D.PASTE SHEET'!Y2432)</f>
        <v/>
      </c>
      <c s="72" t="str">
        <f>IF('S.D.PASTE SHEET'!Z2432="","",'S.D.PASTE SHEET'!Z2432)</f>
        <v/>
      </c>
      <c s="72" t="str">
        <f>IF('S.D.PASTE SHEET'!AA2432="","",'S.D.PASTE SHEET'!AA2432)</f>
        <v/>
      </c>
      <c s="72" t="str">
        <f>IF('S.D.PASTE SHEET'!AB2432="","",'S.D.PASTE SHEET'!AB2432)</f>
        <v/>
      </c>
      <c s="72" t="str">
        <f>IF('S.D.PASTE SHEET'!AC2432="","",'S.D.PASTE SHEET'!AC2432)</f>
        <v/>
      </c>
      <c s="72" t="str">
        <f>IF('S.D.PASTE SHEET'!AD2432="","",'S.D.PASTE SHEET'!AD2432)</f>
        <v/>
      </c>
      <c s="74"/>
      <c s="70" t="str">
        <f>IF(AK2432="","",IF(AK2432&gt;0,COUNT($AG$2:AG2432),""))</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IF(BC2432="","",IF(BC2432&gt;0,COUNT($AY$2:AY2432),""))</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3" spans="1:157" ht="15">
      <c r="A2433" s="72" t="str">
        <f>IF('S.D.PASTE SHEET'!A2433="","",'S.D.PASTE SHEET'!A2433)</f>
        <v/>
      </c>
      <c s="72" t="str">
        <f>IF('S.D.PASTE SHEET'!B2433="","",'S.D.PASTE SHEET'!B2433)</f>
        <v/>
      </c>
      <c s="72" t="str">
        <f>IF('S.D.PASTE SHEET'!C2433="","",'S.D.PASTE SHEET'!C2433)</f>
        <v/>
      </c>
      <c s="73" t="str">
        <f>IF('S.D.PASTE SHEET'!D2433="","",'S.D.PASTE SHEET'!D2433)</f>
        <v/>
      </c>
      <c s="72" t="str">
        <f>IF('S.D.PASTE SHEET'!E2433="","",UPPER('S.D.PASTE SHEET'!E2433))</f>
        <v/>
      </c>
      <c s="72" t="str">
        <f>IF('S.D.PASTE SHEET'!F2433="","",'S.D.PASTE SHEET'!F2433)</f>
        <v/>
      </c>
      <c s="72" t="str">
        <f>IF('S.D.PASTE SHEET'!G2433="","",UPPER('S.D.PASTE SHEET'!G2433))</f>
        <v/>
      </c>
      <c s="72" t="str">
        <f>IF('S.D.PASTE SHEET'!H2433="","",UPPER('S.D.PASTE SHEET'!H2433))</f>
        <v/>
      </c>
      <c s="72" t="str">
        <f>IF('S.D.PASTE SHEET'!I2433="","",'S.D.PASTE SHEET'!I2433)</f>
        <v/>
      </c>
      <c s="73" t="str">
        <f>IF('S.D.PASTE SHEET'!J2433="","",'S.D.PASTE SHEET'!J2433)</f>
        <v/>
      </c>
      <c s="72" t="str">
        <f>IF('S.D.PASTE SHEET'!K2433="","",'S.D.PASTE SHEET'!K2433)</f>
        <v/>
      </c>
      <c s="72" t="str">
        <f>IF('S.D.PASTE SHEET'!L2433="","",'S.D.PASTE SHEET'!L2433)</f>
        <v/>
      </c>
      <c s="72" t="str">
        <f>IF('S.D.PASTE SHEET'!M2433="","",'S.D.PASTE SHEET'!M2433)</f>
        <v/>
      </c>
      <c s="72" t="str">
        <f>IF('S.D.PASTE SHEET'!N2433="","",'S.D.PASTE SHEET'!N2433)</f>
        <v/>
      </c>
      <c s="72" t="str">
        <f>IF('S.D.PASTE SHEET'!O2433="","",'S.D.PASTE SHEET'!O2433)</f>
        <v/>
      </c>
      <c s="72" t="str">
        <f>IF('S.D.PASTE SHEET'!P2433="","",'S.D.PASTE SHEET'!P2433)</f>
        <v/>
      </c>
      <c s="72" t="str">
        <f>IF('S.D.PASTE SHEET'!Q2433="","",'S.D.PASTE SHEET'!Q2433)</f>
        <v/>
      </c>
      <c s="72" t="str">
        <f>IF('S.D.PASTE SHEET'!R2433="","",'S.D.PASTE SHEET'!R2433)</f>
        <v/>
      </c>
      <c s="72" t="str">
        <f>IF('S.D.PASTE SHEET'!S2433="","",'S.D.PASTE SHEET'!S2433)</f>
        <v/>
      </c>
      <c s="72" t="str">
        <f>IF('S.D.PASTE SHEET'!T2433="","",'S.D.PASTE SHEET'!T2433)</f>
        <v/>
      </c>
      <c s="72" t="str">
        <f>IF('S.D.PASTE SHEET'!U2433="","",'S.D.PASTE SHEET'!U2433)</f>
        <v/>
      </c>
      <c s="72" t="str">
        <f>IF('S.D.PASTE SHEET'!V2433="","",'S.D.PASTE SHEET'!V2433)</f>
        <v/>
      </c>
      <c s="72" t="str">
        <f>IF('S.D.PASTE SHEET'!W2433="","",'S.D.PASTE SHEET'!W2433)</f>
        <v/>
      </c>
      <c s="72" t="str">
        <f>IF('S.D.PASTE SHEET'!X2433="","",'S.D.PASTE SHEET'!X2433)</f>
        <v/>
      </c>
      <c s="72" t="str">
        <f>IF('S.D.PASTE SHEET'!Y2433="","",'S.D.PASTE SHEET'!Y2433)</f>
        <v/>
      </c>
      <c s="72" t="str">
        <f>IF('S.D.PASTE SHEET'!Z2433="","",'S.D.PASTE SHEET'!Z2433)</f>
        <v/>
      </c>
      <c s="72" t="str">
        <f>IF('S.D.PASTE SHEET'!AA2433="","",'S.D.PASTE SHEET'!AA2433)</f>
        <v/>
      </c>
      <c s="72" t="str">
        <f>IF('S.D.PASTE SHEET'!AB2433="","",'S.D.PASTE SHEET'!AB2433)</f>
        <v/>
      </c>
      <c s="72" t="str">
        <f>IF('S.D.PASTE SHEET'!AC2433="","",'S.D.PASTE SHEET'!AC2433)</f>
        <v/>
      </c>
      <c s="72" t="str">
        <f>IF('S.D.PASTE SHEET'!AD2433="","",'S.D.PASTE SHEET'!AD2433)</f>
        <v/>
      </c>
      <c s="74"/>
      <c s="70" t="str">
        <f>IF(AK2433="","",IF(AK2433&gt;0,COUNT($AG$2:AG2433),""))</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IF(BC2433="","",IF(BC2433&gt;0,COUNT($AY$2:AY2433),""))</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4" spans="1:157" ht="15">
      <c r="A2434" s="72" t="str">
        <f>IF('S.D.PASTE SHEET'!A2434="","",'S.D.PASTE SHEET'!A2434)</f>
        <v/>
      </c>
      <c s="72" t="str">
        <f>IF('S.D.PASTE SHEET'!B2434="","",'S.D.PASTE SHEET'!B2434)</f>
        <v/>
      </c>
      <c s="72" t="str">
        <f>IF('S.D.PASTE SHEET'!C2434="","",'S.D.PASTE SHEET'!C2434)</f>
        <v/>
      </c>
      <c s="73" t="str">
        <f>IF('S.D.PASTE SHEET'!D2434="","",'S.D.PASTE SHEET'!D2434)</f>
        <v/>
      </c>
      <c s="72" t="str">
        <f>IF('S.D.PASTE SHEET'!E2434="","",UPPER('S.D.PASTE SHEET'!E2434))</f>
        <v/>
      </c>
      <c s="72" t="str">
        <f>IF('S.D.PASTE SHEET'!F2434="","",'S.D.PASTE SHEET'!F2434)</f>
        <v/>
      </c>
      <c s="72" t="str">
        <f>IF('S.D.PASTE SHEET'!G2434="","",UPPER('S.D.PASTE SHEET'!G2434))</f>
        <v/>
      </c>
      <c s="72" t="str">
        <f>IF('S.D.PASTE SHEET'!H2434="","",UPPER('S.D.PASTE SHEET'!H2434))</f>
        <v/>
      </c>
      <c s="72" t="str">
        <f>IF('S.D.PASTE SHEET'!I2434="","",'S.D.PASTE SHEET'!I2434)</f>
        <v/>
      </c>
      <c s="73" t="str">
        <f>IF('S.D.PASTE SHEET'!J2434="","",'S.D.PASTE SHEET'!J2434)</f>
        <v/>
      </c>
      <c s="72" t="str">
        <f>IF('S.D.PASTE SHEET'!K2434="","",'S.D.PASTE SHEET'!K2434)</f>
        <v/>
      </c>
      <c s="72" t="str">
        <f>IF('S.D.PASTE SHEET'!L2434="","",'S.D.PASTE SHEET'!L2434)</f>
        <v/>
      </c>
      <c s="72" t="str">
        <f>IF('S.D.PASTE SHEET'!M2434="","",'S.D.PASTE SHEET'!M2434)</f>
        <v/>
      </c>
      <c s="72" t="str">
        <f>IF('S.D.PASTE SHEET'!N2434="","",'S.D.PASTE SHEET'!N2434)</f>
        <v/>
      </c>
      <c s="72" t="str">
        <f>IF('S.D.PASTE SHEET'!O2434="","",'S.D.PASTE SHEET'!O2434)</f>
        <v/>
      </c>
      <c s="72" t="str">
        <f>IF('S.D.PASTE SHEET'!P2434="","",'S.D.PASTE SHEET'!P2434)</f>
        <v/>
      </c>
      <c s="72" t="str">
        <f>IF('S.D.PASTE SHEET'!Q2434="","",'S.D.PASTE SHEET'!Q2434)</f>
        <v/>
      </c>
      <c s="72" t="str">
        <f>IF('S.D.PASTE SHEET'!R2434="","",'S.D.PASTE SHEET'!R2434)</f>
        <v/>
      </c>
      <c s="72" t="str">
        <f>IF('S.D.PASTE SHEET'!S2434="","",'S.D.PASTE SHEET'!S2434)</f>
        <v/>
      </c>
      <c s="72" t="str">
        <f>IF('S.D.PASTE SHEET'!T2434="","",'S.D.PASTE SHEET'!T2434)</f>
        <v/>
      </c>
      <c s="72" t="str">
        <f>IF('S.D.PASTE SHEET'!U2434="","",'S.D.PASTE SHEET'!U2434)</f>
        <v/>
      </c>
      <c s="72" t="str">
        <f>IF('S.D.PASTE SHEET'!V2434="","",'S.D.PASTE SHEET'!V2434)</f>
        <v/>
      </c>
      <c s="72" t="str">
        <f>IF('S.D.PASTE SHEET'!W2434="","",'S.D.PASTE SHEET'!W2434)</f>
        <v/>
      </c>
      <c s="72" t="str">
        <f>IF('S.D.PASTE SHEET'!X2434="","",'S.D.PASTE SHEET'!X2434)</f>
        <v/>
      </c>
      <c s="72" t="str">
        <f>IF('S.D.PASTE SHEET'!Y2434="","",'S.D.PASTE SHEET'!Y2434)</f>
        <v/>
      </c>
      <c s="72" t="str">
        <f>IF('S.D.PASTE SHEET'!Z2434="","",'S.D.PASTE SHEET'!Z2434)</f>
        <v/>
      </c>
      <c s="72" t="str">
        <f>IF('S.D.PASTE SHEET'!AA2434="","",'S.D.PASTE SHEET'!AA2434)</f>
        <v/>
      </c>
      <c s="72" t="str">
        <f>IF('S.D.PASTE SHEET'!AB2434="","",'S.D.PASTE SHEET'!AB2434)</f>
        <v/>
      </c>
      <c s="72" t="str">
        <f>IF('S.D.PASTE SHEET'!AC2434="","",'S.D.PASTE SHEET'!AC2434)</f>
        <v/>
      </c>
      <c s="72" t="str">
        <f>IF('S.D.PASTE SHEET'!AD2434="","",'S.D.PASTE SHEET'!AD2434)</f>
        <v/>
      </c>
      <c s="74"/>
      <c s="70" t="str">
        <f>IF(AK2434="","",IF(AK2434&gt;0,COUNT($AG$2:AG2434),""))</f>
        <v/>
      </c>
      <c s="75" t="str">
        <f t="shared" si="1185"/>
        <v/>
      </c>
      <c s="75" t="str">
        <f t="shared" si="1186"/>
        <v/>
      </c>
      <c s="75" t="str">
        <f t="shared" si="1187"/>
        <v/>
      </c>
      <c s="73" t="str">
        <f t="shared" si="1188"/>
        <v/>
      </c>
      <c s="75" t="str">
        <f t="shared" si="1189"/>
        <v/>
      </c>
      <c s="75" t="str">
        <f t="shared" si="1190"/>
        <v/>
      </c>
      <c s="75" t="str">
        <f t="shared" si="1191"/>
        <v/>
      </c>
      <c s="75" t="str">
        <f t="shared" si="1192"/>
        <v/>
      </c>
      <c s="75" t="str">
        <f t="shared" si="1193"/>
        <v/>
      </c>
      <c s="73" t="str">
        <f t="shared" si="1194"/>
        <v/>
      </c>
      <c s="75" t="str">
        <f t="shared" si="1195"/>
        <v/>
      </c>
      <c s="75" t="str">
        <f t="shared" si="1196"/>
        <v/>
      </c>
      <c s="75" t="str">
        <f t="shared" si="1197"/>
        <v/>
      </c>
      <c s="75" t="str">
        <f t="shared" si="1198"/>
        <v/>
      </c>
      <c s="75" t="str">
        <f t="shared" si="1199"/>
        <v/>
      </c>
      <c s="75" t="str">
        <f t="shared" si="1200"/>
        <v/>
      </c>
      <c s="70"/>
      <c s="70" t="str">
        <f>IF(BC2434="","",IF(BC2434&gt;0,COUNT($AY$2:AY2434),""))</f>
        <v/>
      </c>
      <c s="76" t="str">
        <f t="shared" si="1201"/>
        <v/>
      </c>
      <c s="76" t="str">
        <f t="shared" si="1202"/>
        <v/>
      </c>
      <c s="76" t="str">
        <f t="shared" si="1203"/>
        <v/>
      </c>
      <c s="73" t="str">
        <f t="shared" si="1204"/>
        <v/>
      </c>
      <c s="76" t="str">
        <f t="shared" si="1205"/>
        <v/>
      </c>
      <c s="76" t="str">
        <f t="shared" si="1206"/>
        <v/>
      </c>
      <c s="76" t="str">
        <f t="shared" si="1207"/>
        <v/>
      </c>
      <c s="76" t="str">
        <f t="shared" si="1208"/>
        <v/>
      </c>
      <c s="76" t="str">
        <f t="shared" si="1209"/>
        <v/>
      </c>
      <c s="73" t="str">
        <f t="shared" si="1210"/>
        <v/>
      </c>
      <c s="76" t="str">
        <f t="shared" si="1211"/>
        <v/>
      </c>
      <c s="76" t="str">
        <f t="shared" si="1212"/>
        <v/>
      </c>
      <c s="76" t="str">
        <f t="shared" si="1213"/>
        <v/>
      </c>
      <c s="76" t="str">
        <f t="shared" si="1214"/>
        <v/>
      </c>
      <c s="76" t="str">
        <f t="shared" si="1215"/>
        <v/>
      </c>
      <c s="76" t="str">
        <f t="shared" si="1216"/>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5" spans="1:157" ht="15">
      <c r="A2435" s="72" t="str">
        <f>IF('S.D.PASTE SHEET'!A2435="","",'S.D.PASTE SHEET'!A2435)</f>
        <v/>
      </c>
      <c s="72" t="str">
        <f>IF('S.D.PASTE SHEET'!B2435="","",'S.D.PASTE SHEET'!B2435)</f>
        <v/>
      </c>
      <c s="72" t="str">
        <f>IF('S.D.PASTE SHEET'!C2435="","",'S.D.PASTE SHEET'!C2435)</f>
        <v/>
      </c>
      <c s="73" t="str">
        <f>IF('S.D.PASTE SHEET'!D2435="","",'S.D.PASTE SHEET'!D2435)</f>
        <v/>
      </c>
      <c s="72" t="str">
        <f>IF('S.D.PASTE SHEET'!E2435="","",UPPER('S.D.PASTE SHEET'!E2435))</f>
        <v/>
      </c>
      <c s="72" t="str">
        <f>IF('S.D.PASTE SHEET'!F2435="","",'S.D.PASTE SHEET'!F2435)</f>
        <v/>
      </c>
      <c s="72" t="str">
        <f>IF('S.D.PASTE SHEET'!G2435="","",UPPER('S.D.PASTE SHEET'!G2435))</f>
        <v/>
      </c>
      <c s="72" t="str">
        <f>IF('S.D.PASTE SHEET'!H2435="","",UPPER('S.D.PASTE SHEET'!H2435))</f>
        <v/>
      </c>
      <c s="72" t="str">
        <f>IF('S.D.PASTE SHEET'!I2435="","",'S.D.PASTE SHEET'!I2435)</f>
        <v/>
      </c>
      <c s="73" t="str">
        <f>IF('S.D.PASTE SHEET'!J2435="","",'S.D.PASTE SHEET'!J2435)</f>
        <v/>
      </c>
      <c s="72" t="str">
        <f>IF('S.D.PASTE SHEET'!K2435="","",'S.D.PASTE SHEET'!K2435)</f>
        <v/>
      </c>
      <c s="72" t="str">
        <f>IF('S.D.PASTE SHEET'!L2435="","",'S.D.PASTE SHEET'!L2435)</f>
        <v/>
      </c>
      <c s="72" t="str">
        <f>IF('S.D.PASTE SHEET'!M2435="","",'S.D.PASTE SHEET'!M2435)</f>
        <v/>
      </c>
      <c s="72" t="str">
        <f>IF('S.D.PASTE SHEET'!N2435="","",'S.D.PASTE SHEET'!N2435)</f>
        <v/>
      </c>
      <c s="72" t="str">
        <f>IF('S.D.PASTE SHEET'!O2435="","",'S.D.PASTE SHEET'!O2435)</f>
        <v/>
      </c>
      <c s="72" t="str">
        <f>IF('S.D.PASTE SHEET'!P2435="","",'S.D.PASTE SHEET'!P2435)</f>
        <v/>
      </c>
      <c s="72" t="str">
        <f>IF('S.D.PASTE SHEET'!Q2435="","",'S.D.PASTE SHEET'!Q2435)</f>
        <v/>
      </c>
      <c s="72" t="str">
        <f>IF('S.D.PASTE SHEET'!R2435="","",'S.D.PASTE SHEET'!R2435)</f>
        <v/>
      </c>
      <c s="72" t="str">
        <f>IF('S.D.PASTE SHEET'!S2435="","",'S.D.PASTE SHEET'!S2435)</f>
        <v/>
      </c>
      <c s="72" t="str">
        <f>IF('S.D.PASTE SHEET'!T2435="","",'S.D.PASTE SHEET'!T2435)</f>
        <v/>
      </c>
      <c s="72" t="str">
        <f>IF('S.D.PASTE SHEET'!U2435="","",'S.D.PASTE SHEET'!U2435)</f>
        <v/>
      </c>
      <c s="72" t="str">
        <f>IF('S.D.PASTE SHEET'!V2435="","",'S.D.PASTE SHEET'!V2435)</f>
        <v/>
      </c>
      <c s="72" t="str">
        <f>IF('S.D.PASTE SHEET'!W2435="","",'S.D.PASTE SHEET'!W2435)</f>
        <v/>
      </c>
      <c s="72" t="str">
        <f>IF('S.D.PASTE SHEET'!X2435="","",'S.D.PASTE SHEET'!X2435)</f>
        <v/>
      </c>
      <c s="72" t="str">
        <f>IF('S.D.PASTE SHEET'!Y2435="","",'S.D.PASTE SHEET'!Y2435)</f>
        <v/>
      </c>
      <c s="72" t="str">
        <f>IF('S.D.PASTE SHEET'!Z2435="","",'S.D.PASTE SHEET'!Z2435)</f>
        <v/>
      </c>
      <c s="72" t="str">
        <f>IF('S.D.PASTE SHEET'!AA2435="","",'S.D.PASTE SHEET'!AA2435)</f>
        <v/>
      </c>
      <c s="72" t="str">
        <f>IF('S.D.PASTE SHEET'!AB2435="","",'S.D.PASTE SHEET'!AB2435)</f>
        <v/>
      </c>
      <c s="72" t="str">
        <f>IF('S.D.PASTE SHEET'!AC2435="","",'S.D.PASTE SHEET'!AC2435)</f>
        <v/>
      </c>
      <c s="72" t="str">
        <f>IF('S.D.PASTE SHEET'!AD2435="","",'S.D.PASTE SHEET'!AD2435)</f>
        <v/>
      </c>
      <c s="74"/>
      <c s="70" t="str">
        <f>IF(AK2435="","",IF(AK2435&gt;0,COUNT($AG$2:AG2435),""))</f>
        <v/>
      </c>
      <c s="75" t="str">
        <f t="shared" si="1217" ref="AG2435:AG2498">IF(AND($AJ$1=12,$A2435=12),$A2435,"")</f>
        <v/>
      </c>
      <c s="75" t="str">
        <f t="shared" si="1218" ref="AH2435:AH2498">IF(AND($AJ$1=12,$A2435=12),$B2435,"")</f>
        <v/>
      </c>
      <c s="75" t="str">
        <f t="shared" si="1219" ref="AI2435:AI2498">IF(AND($AJ$1=12,$A2435=12),C2435,"")</f>
        <v/>
      </c>
      <c s="73" t="str">
        <f t="shared" si="1220" ref="AJ2435:AJ2498">IF(AND($AJ$1=12,$A2435=12),$D2435,"")</f>
        <v/>
      </c>
      <c s="75" t="str">
        <f t="shared" si="1221" ref="AK2435:AK2498">IF(AND($AJ$1=12,$A2435=12),$E2435,"")</f>
        <v/>
      </c>
      <c s="75" t="str">
        <f t="shared" si="1222" ref="AL2435:AL2498">IF(AND($AJ$1=12,$A2435=12),$F2435,"")</f>
        <v/>
      </c>
      <c s="75" t="str">
        <f t="shared" si="1223" ref="AM2435:AM2498">IF(AND($AJ$1=12,$A2435=12),$G2435,"")</f>
        <v/>
      </c>
      <c s="75" t="str">
        <f t="shared" si="1224" ref="AN2435:AN2498">IF(AND($AJ$1=12,$A2435=12),$H2435,"")</f>
        <v/>
      </c>
      <c s="75" t="str">
        <f t="shared" si="1225" ref="AO2435:AO2498">IF(AND($AJ$1=12,$A2435=12),$I2435,"")</f>
        <v/>
      </c>
      <c s="73" t="str">
        <f t="shared" si="1226" ref="AP2435:AP2498">IF(AND($AJ$1=12,$A2435=12),$J2435,"")</f>
        <v/>
      </c>
      <c s="75" t="str">
        <f t="shared" si="1227" ref="AQ2435:AQ2498">IF(AND($AJ$1=12,$A2435=12),$K2435,"")</f>
        <v/>
      </c>
      <c s="75" t="str">
        <f t="shared" si="1228" ref="AR2435:AR2498">IF(AND($AJ$1=12,$A2435=12),$L2435,"")</f>
        <v/>
      </c>
      <c s="75" t="str">
        <f t="shared" si="1229" ref="AS2435:AS2498">IF(AND($AJ$1=12,$A2435=12),$M2435,"")</f>
        <v/>
      </c>
      <c s="75" t="str">
        <f t="shared" si="1230" ref="AT2435:AT2498">IF(AND($AJ$1=12,$A2435=12),$N2435,"")</f>
        <v/>
      </c>
      <c s="75" t="str">
        <f t="shared" si="1231" ref="AU2435:AU2498">IF(AND($AJ$1=12,$A2435=12),$O2435,"")</f>
        <v/>
      </c>
      <c s="75" t="str">
        <f t="shared" si="1232" ref="AV2435:AV2498">IF(AND($AJ$1=12,$A2435=12),$P2435,"")</f>
        <v/>
      </c>
      <c s="70"/>
      <c s="70" t="str">
        <f>IF(BC2435="","",IF(BC2435&gt;0,COUNT($AY$2:AY2435),""))</f>
        <v/>
      </c>
      <c s="76" t="str">
        <f t="shared" si="1233" ref="AY2435:AY2498">IF(AND($BB$1=12,$A2435=12,$BC$1=$B2435),$A2435,"")</f>
        <v/>
      </c>
      <c s="76" t="str">
        <f t="shared" si="1234" ref="AZ2435:AZ2498">IF(AND($BB$1=12,$A2435=12,$BC$1=$B2435),$B2435,"")</f>
        <v/>
      </c>
      <c s="76" t="str">
        <f t="shared" si="1235" ref="BA2435:BA2498">IF(AND($BB$1=12,$A2435=12,$BC$1=$B2435),$C2435,"")</f>
        <v/>
      </c>
      <c s="73" t="str">
        <f t="shared" si="1236" ref="BB2435:BB2498">IF(AND($BB$1=12,$A2435=12,$BC$1=$B2435),$D2435,"")</f>
        <v/>
      </c>
      <c s="76" t="str">
        <f t="shared" si="1237" ref="BC2435:BC2498">IF(AND($BB$1=12,$A2435=12,$BC$1=$B2435),$E2435,"")</f>
        <v/>
      </c>
      <c s="76" t="str">
        <f t="shared" si="1238" ref="BD2435:BD2498">IF(AND($BB$1=12,$A2435=12,$BC$1=$B2435),$F2435,"")</f>
        <v/>
      </c>
      <c s="76" t="str">
        <f t="shared" si="1239" ref="BE2435:BE2498">IF(AND($BB$1=12,$A2435=12,$BC$1=$B2435),$G2435,"")</f>
        <v/>
      </c>
      <c s="76" t="str">
        <f t="shared" si="1240" ref="BF2435:BF2498">IF(AND($BB$1=12,$A2435=12,$BC$1=$B2435),$H2435,"")</f>
        <v/>
      </c>
      <c s="76" t="str">
        <f t="shared" si="1241" ref="BG2435:BG2498">IF(AND($BB$1=12,$A2435=12,$BC$1=$B2435),$I2435,"")</f>
        <v/>
      </c>
      <c s="73" t="str">
        <f t="shared" si="1242" ref="BH2435:BH2498">IF(AND($BB$1=12,$A2435=12,$BC$1=$B2435),$J2435,"")</f>
        <v/>
      </c>
      <c s="76" t="str">
        <f t="shared" si="1243" ref="BI2435:BI2498">IF(AND($BB$1=12,$A2435=12,$BC$1=$B2435),$K2435,"")</f>
        <v/>
      </c>
      <c s="76" t="str">
        <f t="shared" si="1244" ref="BJ2435:BJ2498">IF(AND($BB$1=12,$A2435=12,$BC$1=$B2435),$L2435,"")</f>
        <v/>
      </c>
      <c s="76" t="str">
        <f t="shared" si="1245" ref="BK2435:BK2498">IF(AND($BB$1=12,$A2435=12,$BC$1=$B2435),$M2435,"")</f>
        <v/>
      </c>
      <c s="76" t="str">
        <f t="shared" si="1246" ref="BL2435:BL2498">IF(AND($BB$1=12,$A2435=12,$BC$1=$B2435),$N2435,"")</f>
        <v/>
      </c>
      <c s="76" t="str">
        <f t="shared" si="1247" ref="BM2435:BM2498">IF(AND($BB$1=12,$A2435=12,$BC$1=$B2435),$O2435,"")</f>
        <v/>
      </c>
      <c s="76" t="str">
        <f t="shared" si="1248" ref="BN2435:BN2498">IF(AND($BB$1=12,$A2435=12,$BC$1=$B2435),$P2435,"")</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6" spans="1:157" ht="15">
      <c r="A2436" s="72" t="str">
        <f>IF('S.D.PASTE SHEET'!A2436="","",'S.D.PASTE SHEET'!A2436)</f>
        <v/>
      </c>
      <c s="72" t="str">
        <f>IF('S.D.PASTE SHEET'!B2436="","",'S.D.PASTE SHEET'!B2436)</f>
        <v/>
      </c>
      <c s="72" t="str">
        <f>IF('S.D.PASTE SHEET'!C2436="","",'S.D.PASTE SHEET'!C2436)</f>
        <v/>
      </c>
      <c s="73" t="str">
        <f>IF('S.D.PASTE SHEET'!D2436="","",'S.D.PASTE SHEET'!D2436)</f>
        <v/>
      </c>
      <c s="72" t="str">
        <f>IF('S.D.PASTE SHEET'!E2436="","",UPPER('S.D.PASTE SHEET'!E2436))</f>
        <v/>
      </c>
      <c s="72" t="str">
        <f>IF('S.D.PASTE SHEET'!F2436="","",'S.D.PASTE SHEET'!F2436)</f>
        <v/>
      </c>
      <c s="72" t="str">
        <f>IF('S.D.PASTE SHEET'!G2436="","",UPPER('S.D.PASTE SHEET'!G2436))</f>
        <v/>
      </c>
      <c s="72" t="str">
        <f>IF('S.D.PASTE SHEET'!H2436="","",UPPER('S.D.PASTE SHEET'!H2436))</f>
        <v/>
      </c>
      <c s="72" t="str">
        <f>IF('S.D.PASTE SHEET'!I2436="","",'S.D.PASTE SHEET'!I2436)</f>
        <v/>
      </c>
      <c s="73" t="str">
        <f>IF('S.D.PASTE SHEET'!J2436="","",'S.D.PASTE SHEET'!J2436)</f>
        <v/>
      </c>
      <c s="72" t="str">
        <f>IF('S.D.PASTE SHEET'!K2436="","",'S.D.PASTE SHEET'!K2436)</f>
        <v/>
      </c>
      <c s="72" t="str">
        <f>IF('S.D.PASTE SHEET'!L2436="","",'S.D.PASTE SHEET'!L2436)</f>
        <v/>
      </c>
      <c s="72" t="str">
        <f>IF('S.D.PASTE SHEET'!M2436="","",'S.D.PASTE SHEET'!M2436)</f>
        <v/>
      </c>
      <c s="72" t="str">
        <f>IF('S.D.PASTE SHEET'!N2436="","",'S.D.PASTE SHEET'!N2436)</f>
        <v/>
      </c>
      <c s="72" t="str">
        <f>IF('S.D.PASTE SHEET'!O2436="","",'S.D.PASTE SHEET'!O2436)</f>
        <v/>
      </c>
      <c s="72" t="str">
        <f>IF('S.D.PASTE SHEET'!P2436="","",'S.D.PASTE SHEET'!P2436)</f>
        <v/>
      </c>
      <c s="72" t="str">
        <f>IF('S.D.PASTE SHEET'!Q2436="","",'S.D.PASTE SHEET'!Q2436)</f>
        <v/>
      </c>
      <c s="72" t="str">
        <f>IF('S.D.PASTE SHEET'!R2436="","",'S.D.PASTE SHEET'!R2436)</f>
        <v/>
      </c>
      <c s="72" t="str">
        <f>IF('S.D.PASTE SHEET'!S2436="","",'S.D.PASTE SHEET'!S2436)</f>
        <v/>
      </c>
      <c s="72" t="str">
        <f>IF('S.D.PASTE SHEET'!T2436="","",'S.D.PASTE SHEET'!T2436)</f>
        <v/>
      </c>
      <c s="72" t="str">
        <f>IF('S.D.PASTE SHEET'!U2436="","",'S.D.PASTE SHEET'!U2436)</f>
        <v/>
      </c>
      <c s="72" t="str">
        <f>IF('S.D.PASTE SHEET'!V2436="","",'S.D.PASTE SHEET'!V2436)</f>
        <v/>
      </c>
      <c s="72" t="str">
        <f>IF('S.D.PASTE SHEET'!W2436="","",'S.D.PASTE SHEET'!W2436)</f>
        <v/>
      </c>
      <c s="72" t="str">
        <f>IF('S.D.PASTE SHEET'!X2436="","",'S.D.PASTE SHEET'!X2436)</f>
        <v/>
      </c>
      <c s="72" t="str">
        <f>IF('S.D.PASTE SHEET'!Y2436="","",'S.D.PASTE SHEET'!Y2436)</f>
        <v/>
      </c>
      <c s="72" t="str">
        <f>IF('S.D.PASTE SHEET'!Z2436="","",'S.D.PASTE SHEET'!Z2436)</f>
        <v/>
      </c>
      <c s="72" t="str">
        <f>IF('S.D.PASTE SHEET'!AA2436="","",'S.D.PASTE SHEET'!AA2436)</f>
        <v/>
      </c>
      <c s="72" t="str">
        <f>IF('S.D.PASTE SHEET'!AB2436="","",'S.D.PASTE SHEET'!AB2436)</f>
        <v/>
      </c>
      <c s="72" t="str">
        <f>IF('S.D.PASTE SHEET'!AC2436="","",'S.D.PASTE SHEET'!AC2436)</f>
        <v/>
      </c>
      <c s="72" t="str">
        <f>IF('S.D.PASTE SHEET'!AD2436="","",'S.D.PASTE SHEET'!AD2436)</f>
        <v/>
      </c>
      <c s="74"/>
      <c s="70" t="str">
        <f>IF(AK2436="","",IF(AK2436&gt;0,COUNT($AG$2:AG2436),""))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IF(BC2436="","",IF(BC2436&gt;0,COUNT($AY$2:AY2436),""))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7" spans="1:157" ht="15">
      <c r="A2437" s="72" t="str">
        <f>IF('S.D.PASTE SHEET'!A2437="","",'S.D.PASTE SHEET'!A2437)</f>
        <v/>
      </c>
      <c s="72" t="str">
        <f>IF('S.D.PASTE SHEET'!B2437="","",'S.D.PASTE SHEET'!B2437)</f>
        <v/>
      </c>
      <c s="72" t="str">
        <f>IF('S.D.PASTE SHEET'!C2437="","",'S.D.PASTE SHEET'!C2437)</f>
        <v/>
      </c>
      <c s="73" t="str">
        <f>IF('S.D.PASTE SHEET'!D2437="","",'S.D.PASTE SHEET'!D2437)</f>
        <v/>
      </c>
      <c s="72" t="str">
        <f>IF('S.D.PASTE SHEET'!E2437="","",UPPER('S.D.PASTE SHEET'!E2437))</f>
        <v/>
      </c>
      <c s="72" t="str">
        <f>IF('S.D.PASTE SHEET'!F2437="","",'S.D.PASTE SHEET'!F2437)</f>
        <v/>
      </c>
      <c s="72" t="str">
        <f>IF('S.D.PASTE SHEET'!G2437="","",UPPER('S.D.PASTE SHEET'!G2437))</f>
        <v/>
      </c>
      <c s="72" t="str">
        <f>IF('S.D.PASTE SHEET'!H2437="","",UPPER('S.D.PASTE SHEET'!H2437))</f>
        <v/>
      </c>
      <c s="72" t="str">
        <f>IF('S.D.PASTE SHEET'!I2437="","",'S.D.PASTE SHEET'!I2437)</f>
        <v/>
      </c>
      <c s="73" t="str">
        <f>IF('S.D.PASTE SHEET'!J2437="","",'S.D.PASTE SHEET'!J2437)</f>
        <v/>
      </c>
      <c s="72" t="str">
        <f>IF('S.D.PASTE SHEET'!K2437="","",'S.D.PASTE SHEET'!K2437)</f>
        <v/>
      </c>
      <c s="72" t="str">
        <f>IF('S.D.PASTE SHEET'!L2437="","",'S.D.PASTE SHEET'!L2437)</f>
        <v/>
      </c>
      <c s="72" t="str">
        <f>IF('S.D.PASTE SHEET'!M2437="","",'S.D.PASTE SHEET'!M2437)</f>
        <v/>
      </c>
      <c s="72" t="str">
        <f>IF('S.D.PASTE SHEET'!N2437="","",'S.D.PASTE SHEET'!N2437)</f>
        <v/>
      </c>
      <c s="72" t="str">
        <f>IF('S.D.PASTE SHEET'!O2437="","",'S.D.PASTE SHEET'!O2437)</f>
        <v/>
      </c>
      <c s="72" t="str">
        <f>IF('S.D.PASTE SHEET'!P2437="","",'S.D.PASTE SHEET'!P2437)</f>
        <v/>
      </c>
      <c s="72" t="str">
        <f>IF('S.D.PASTE SHEET'!Q2437="","",'S.D.PASTE SHEET'!Q2437)</f>
        <v/>
      </c>
      <c s="72" t="str">
        <f>IF('S.D.PASTE SHEET'!R2437="","",'S.D.PASTE SHEET'!R2437)</f>
        <v/>
      </c>
      <c s="72" t="str">
        <f>IF('S.D.PASTE SHEET'!S2437="","",'S.D.PASTE SHEET'!S2437)</f>
        <v/>
      </c>
      <c s="72" t="str">
        <f>IF('S.D.PASTE SHEET'!T2437="","",'S.D.PASTE SHEET'!T2437)</f>
        <v/>
      </c>
      <c s="72" t="str">
        <f>IF('S.D.PASTE SHEET'!U2437="","",'S.D.PASTE SHEET'!U2437)</f>
        <v/>
      </c>
      <c s="72" t="str">
        <f>IF('S.D.PASTE SHEET'!V2437="","",'S.D.PASTE SHEET'!V2437)</f>
        <v/>
      </c>
      <c s="72" t="str">
        <f>IF('S.D.PASTE SHEET'!W2437="","",'S.D.PASTE SHEET'!W2437)</f>
        <v/>
      </c>
      <c s="72" t="str">
        <f>IF('S.D.PASTE SHEET'!X2437="","",'S.D.PASTE SHEET'!X2437)</f>
        <v/>
      </c>
      <c s="72" t="str">
        <f>IF('S.D.PASTE SHEET'!Y2437="","",'S.D.PASTE SHEET'!Y2437)</f>
        <v/>
      </c>
      <c s="72" t="str">
        <f>IF('S.D.PASTE SHEET'!Z2437="","",'S.D.PASTE SHEET'!Z2437)</f>
        <v/>
      </c>
      <c s="72" t="str">
        <f>IF('S.D.PASTE SHEET'!AA2437="","",'S.D.PASTE SHEET'!AA2437)</f>
        <v/>
      </c>
      <c s="72" t="str">
        <f>IF('S.D.PASTE SHEET'!AB2437="","",'S.D.PASTE SHEET'!AB2437)</f>
        <v/>
      </c>
      <c s="72" t="str">
        <f>IF('S.D.PASTE SHEET'!AC2437="","",'S.D.PASTE SHEET'!AC2437)</f>
        <v/>
      </c>
      <c s="72" t="str">
        <f>IF('S.D.PASTE SHEET'!AD2437="","",'S.D.PASTE SHEET'!AD2437)</f>
        <v/>
      </c>
      <c s="74"/>
      <c s="70" t="str">
        <f>IF(AK2437="","",IF(AK2437&gt;0,COUNT($AG$2:AG2437),""))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IF(BC2437="","",IF(BC2437&gt;0,COUNT($AY$2:AY2437),""))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8" spans="1:157" ht="15">
      <c r="A2438" s="72" t="str">
        <f>IF('S.D.PASTE SHEET'!A2438="","",'S.D.PASTE SHEET'!A2438)</f>
        <v/>
      </c>
      <c s="72" t="str">
        <f>IF('S.D.PASTE SHEET'!B2438="","",'S.D.PASTE SHEET'!B2438)</f>
        <v/>
      </c>
      <c s="72" t="str">
        <f>IF('S.D.PASTE SHEET'!C2438="","",'S.D.PASTE SHEET'!C2438)</f>
        <v/>
      </c>
      <c s="73" t="str">
        <f>IF('S.D.PASTE SHEET'!D2438="","",'S.D.PASTE SHEET'!D2438)</f>
        <v/>
      </c>
      <c s="72" t="str">
        <f>IF('S.D.PASTE SHEET'!E2438="","",UPPER('S.D.PASTE SHEET'!E2438))</f>
        <v/>
      </c>
      <c s="72" t="str">
        <f>IF('S.D.PASTE SHEET'!F2438="","",'S.D.PASTE SHEET'!F2438)</f>
        <v/>
      </c>
      <c s="72" t="str">
        <f>IF('S.D.PASTE SHEET'!G2438="","",UPPER('S.D.PASTE SHEET'!G2438))</f>
        <v/>
      </c>
      <c s="72" t="str">
        <f>IF('S.D.PASTE SHEET'!H2438="","",UPPER('S.D.PASTE SHEET'!H2438))</f>
        <v/>
      </c>
      <c s="72" t="str">
        <f>IF('S.D.PASTE SHEET'!I2438="","",'S.D.PASTE SHEET'!I2438)</f>
        <v/>
      </c>
      <c s="73" t="str">
        <f>IF('S.D.PASTE SHEET'!J2438="","",'S.D.PASTE SHEET'!J2438)</f>
        <v/>
      </c>
      <c s="72" t="str">
        <f>IF('S.D.PASTE SHEET'!K2438="","",'S.D.PASTE SHEET'!K2438)</f>
        <v/>
      </c>
      <c s="72" t="str">
        <f>IF('S.D.PASTE SHEET'!L2438="","",'S.D.PASTE SHEET'!L2438)</f>
        <v/>
      </c>
      <c s="72" t="str">
        <f>IF('S.D.PASTE SHEET'!M2438="","",'S.D.PASTE SHEET'!M2438)</f>
        <v/>
      </c>
      <c s="72" t="str">
        <f>IF('S.D.PASTE SHEET'!N2438="","",'S.D.PASTE SHEET'!N2438)</f>
        <v/>
      </c>
      <c s="72" t="str">
        <f>IF('S.D.PASTE SHEET'!O2438="","",'S.D.PASTE SHEET'!O2438)</f>
        <v/>
      </c>
      <c s="72" t="str">
        <f>IF('S.D.PASTE SHEET'!P2438="","",'S.D.PASTE SHEET'!P2438)</f>
        <v/>
      </c>
      <c s="72" t="str">
        <f>IF('S.D.PASTE SHEET'!Q2438="","",'S.D.PASTE SHEET'!Q2438)</f>
        <v/>
      </c>
      <c s="72" t="str">
        <f>IF('S.D.PASTE SHEET'!R2438="","",'S.D.PASTE SHEET'!R2438)</f>
        <v/>
      </c>
      <c s="72" t="str">
        <f>IF('S.D.PASTE SHEET'!S2438="","",'S.D.PASTE SHEET'!S2438)</f>
        <v/>
      </c>
      <c s="72" t="str">
        <f>IF('S.D.PASTE SHEET'!T2438="","",'S.D.PASTE SHEET'!T2438)</f>
        <v/>
      </c>
      <c s="72" t="str">
        <f>IF('S.D.PASTE SHEET'!U2438="","",'S.D.PASTE SHEET'!U2438)</f>
        <v/>
      </c>
      <c s="72" t="str">
        <f>IF('S.D.PASTE SHEET'!V2438="","",'S.D.PASTE SHEET'!V2438)</f>
        <v/>
      </c>
      <c s="72" t="str">
        <f>IF('S.D.PASTE SHEET'!W2438="","",'S.D.PASTE SHEET'!W2438)</f>
        <v/>
      </c>
      <c s="72" t="str">
        <f>IF('S.D.PASTE SHEET'!X2438="","",'S.D.PASTE SHEET'!X2438)</f>
        <v/>
      </c>
      <c s="72" t="str">
        <f>IF('S.D.PASTE SHEET'!Y2438="","",'S.D.PASTE SHEET'!Y2438)</f>
        <v/>
      </c>
      <c s="72" t="str">
        <f>IF('S.D.PASTE SHEET'!Z2438="","",'S.D.PASTE SHEET'!Z2438)</f>
        <v/>
      </c>
      <c s="72" t="str">
        <f>IF('S.D.PASTE SHEET'!AA2438="","",'S.D.PASTE SHEET'!AA2438)</f>
        <v/>
      </c>
      <c s="72" t="str">
        <f>IF('S.D.PASTE SHEET'!AB2438="","",'S.D.PASTE SHEET'!AB2438)</f>
        <v/>
      </c>
      <c s="72" t="str">
        <f>IF('S.D.PASTE SHEET'!AC2438="","",'S.D.PASTE SHEET'!AC2438)</f>
        <v/>
      </c>
      <c s="72" t="str">
        <f>IF('S.D.PASTE SHEET'!AD2438="","",'S.D.PASTE SHEET'!AD2438)</f>
        <v/>
      </c>
      <c s="74"/>
      <c s="70" t="str">
        <f>IF(AK2438="","",IF(AK2438&gt;0,COUNT($AG$2:AG2438),""))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IF(BC2438="","",IF(BC2438&gt;0,COUNT($AY$2:AY2438),""))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39" spans="1:157" ht="15">
      <c r="A2439" s="72" t="str">
        <f>IF('S.D.PASTE SHEET'!A2439="","",'S.D.PASTE SHEET'!A2439)</f>
        <v/>
      </c>
      <c s="72" t="str">
        <f>IF('S.D.PASTE SHEET'!B2439="","",'S.D.PASTE SHEET'!B2439)</f>
        <v/>
      </c>
      <c s="72" t="str">
        <f>IF('S.D.PASTE SHEET'!C2439="","",'S.D.PASTE SHEET'!C2439)</f>
        <v/>
      </c>
      <c s="73" t="str">
        <f>IF('S.D.PASTE SHEET'!D2439="","",'S.D.PASTE SHEET'!D2439)</f>
        <v/>
      </c>
      <c s="72" t="str">
        <f>IF('S.D.PASTE SHEET'!E2439="","",UPPER('S.D.PASTE SHEET'!E2439))</f>
        <v/>
      </c>
      <c s="72" t="str">
        <f>IF('S.D.PASTE SHEET'!F2439="","",'S.D.PASTE SHEET'!F2439)</f>
        <v/>
      </c>
      <c s="72" t="str">
        <f>IF('S.D.PASTE SHEET'!G2439="","",UPPER('S.D.PASTE SHEET'!G2439))</f>
        <v/>
      </c>
      <c s="72" t="str">
        <f>IF('S.D.PASTE SHEET'!H2439="","",UPPER('S.D.PASTE SHEET'!H2439))</f>
        <v/>
      </c>
      <c s="72" t="str">
        <f>IF('S.D.PASTE SHEET'!I2439="","",'S.D.PASTE SHEET'!I2439)</f>
        <v/>
      </c>
      <c s="73" t="str">
        <f>IF('S.D.PASTE SHEET'!J2439="","",'S.D.PASTE SHEET'!J2439)</f>
        <v/>
      </c>
      <c s="72" t="str">
        <f>IF('S.D.PASTE SHEET'!K2439="","",'S.D.PASTE SHEET'!K2439)</f>
        <v/>
      </c>
      <c s="72" t="str">
        <f>IF('S.D.PASTE SHEET'!L2439="","",'S.D.PASTE SHEET'!L2439)</f>
        <v/>
      </c>
      <c s="72" t="str">
        <f>IF('S.D.PASTE SHEET'!M2439="","",'S.D.PASTE SHEET'!M2439)</f>
        <v/>
      </c>
      <c s="72" t="str">
        <f>IF('S.D.PASTE SHEET'!N2439="","",'S.D.PASTE SHEET'!N2439)</f>
        <v/>
      </c>
      <c s="72" t="str">
        <f>IF('S.D.PASTE SHEET'!O2439="","",'S.D.PASTE SHEET'!O2439)</f>
        <v/>
      </c>
      <c s="72" t="str">
        <f>IF('S.D.PASTE SHEET'!P2439="","",'S.D.PASTE SHEET'!P2439)</f>
        <v/>
      </c>
      <c s="72" t="str">
        <f>IF('S.D.PASTE SHEET'!Q2439="","",'S.D.PASTE SHEET'!Q2439)</f>
        <v/>
      </c>
      <c s="72" t="str">
        <f>IF('S.D.PASTE SHEET'!R2439="","",'S.D.PASTE SHEET'!R2439)</f>
        <v/>
      </c>
      <c s="72" t="str">
        <f>IF('S.D.PASTE SHEET'!S2439="","",'S.D.PASTE SHEET'!S2439)</f>
        <v/>
      </c>
      <c s="72" t="str">
        <f>IF('S.D.PASTE SHEET'!T2439="","",'S.D.PASTE SHEET'!T2439)</f>
        <v/>
      </c>
      <c s="72" t="str">
        <f>IF('S.D.PASTE SHEET'!U2439="","",'S.D.PASTE SHEET'!U2439)</f>
        <v/>
      </c>
      <c s="72" t="str">
        <f>IF('S.D.PASTE SHEET'!V2439="","",'S.D.PASTE SHEET'!V2439)</f>
        <v/>
      </c>
      <c s="72" t="str">
        <f>IF('S.D.PASTE SHEET'!W2439="","",'S.D.PASTE SHEET'!W2439)</f>
        <v/>
      </c>
      <c s="72" t="str">
        <f>IF('S.D.PASTE SHEET'!X2439="","",'S.D.PASTE SHEET'!X2439)</f>
        <v/>
      </c>
      <c s="72" t="str">
        <f>IF('S.D.PASTE SHEET'!Y2439="","",'S.D.PASTE SHEET'!Y2439)</f>
        <v/>
      </c>
      <c s="72" t="str">
        <f>IF('S.D.PASTE SHEET'!Z2439="","",'S.D.PASTE SHEET'!Z2439)</f>
        <v/>
      </c>
      <c s="72" t="str">
        <f>IF('S.D.PASTE SHEET'!AA2439="","",'S.D.PASTE SHEET'!AA2439)</f>
        <v/>
      </c>
      <c s="72" t="str">
        <f>IF('S.D.PASTE SHEET'!AB2439="","",'S.D.PASTE SHEET'!AB2439)</f>
        <v/>
      </c>
      <c s="72" t="str">
        <f>IF('S.D.PASTE SHEET'!AC2439="","",'S.D.PASTE SHEET'!AC2439)</f>
        <v/>
      </c>
      <c s="72" t="str">
        <f>IF('S.D.PASTE SHEET'!AD2439="","",'S.D.PASTE SHEET'!AD2439)</f>
        <v/>
      </c>
      <c s="74"/>
      <c s="70" t="str">
        <f>IF(AK2439="","",IF(AK2439&gt;0,COUNT($AG$2:AG2439),""))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IF(BC2439="","",IF(BC2439&gt;0,COUNT($AY$2:AY2439),""))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0" spans="1:157" ht="15">
      <c r="A2440" s="72" t="str">
        <f>IF('S.D.PASTE SHEET'!A2440="","",'S.D.PASTE SHEET'!A2440)</f>
        <v/>
      </c>
      <c s="72" t="str">
        <f>IF('S.D.PASTE SHEET'!B2440="","",'S.D.PASTE SHEET'!B2440)</f>
        <v/>
      </c>
      <c s="72" t="str">
        <f>IF('S.D.PASTE SHEET'!C2440="","",'S.D.PASTE SHEET'!C2440)</f>
        <v/>
      </c>
      <c s="73" t="str">
        <f>IF('S.D.PASTE SHEET'!D2440="","",'S.D.PASTE SHEET'!D2440)</f>
        <v/>
      </c>
      <c s="72" t="str">
        <f>IF('S.D.PASTE SHEET'!E2440="","",UPPER('S.D.PASTE SHEET'!E2440))</f>
        <v/>
      </c>
      <c s="72" t="str">
        <f>IF('S.D.PASTE SHEET'!F2440="","",'S.D.PASTE SHEET'!F2440)</f>
        <v/>
      </c>
      <c s="72" t="str">
        <f>IF('S.D.PASTE SHEET'!G2440="","",UPPER('S.D.PASTE SHEET'!G2440))</f>
        <v/>
      </c>
      <c s="72" t="str">
        <f>IF('S.D.PASTE SHEET'!H2440="","",UPPER('S.D.PASTE SHEET'!H2440))</f>
        <v/>
      </c>
      <c s="72" t="str">
        <f>IF('S.D.PASTE SHEET'!I2440="","",'S.D.PASTE SHEET'!I2440)</f>
        <v/>
      </c>
      <c s="73" t="str">
        <f>IF('S.D.PASTE SHEET'!J2440="","",'S.D.PASTE SHEET'!J2440)</f>
        <v/>
      </c>
      <c s="72" t="str">
        <f>IF('S.D.PASTE SHEET'!K2440="","",'S.D.PASTE SHEET'!K2440)</f>
        <v/>
      </c>
      <c s="72" t="str">
        <f>IF('S.D.PASTE SHEET'!L2440="","",'S.D.PASTE SHEET'!L2440)</f>
        <v/>
      </c>
      <c s="72" t="str">
        <f>IF('S.D.PASTE SHEET'!M2440="","",'S.D.PASTE SHEET'!M2440)</f>
        <v/>
      </c>
      <c s="72" t="str">
        <f>IF('S.D.PASTE SHEET'!N2440="","",'S.D.PASTE SHEET'!N2440)</f>
        <v/>
      </c>
      <c s="72" t="str">
        <f>IF('S.D.PASTE SHEET'!O2440="","",'S.D.PASTE SHEET'!O2440)</f>
        <v/>
      </c>
      <c s="72" t="str">
        <f>IF('S.D.PASTE SHEET'!P2440="","",'S.D.PASTE SHEET'!P2440)</f>
        <v/>
      </c>
      <c s="72" t="str">
        <f>IF('S.D.PASTE SHEET'!Q2440="","",'S.D.PASTE SHEET'!Q2440)</f>
        <v/>
      </c>
      <c s="72" t="str">
        <f>IF('S.D.PASTE SHEET'!R2440="","",'S.D.PASTE SHEET'!R2440)</f>
        <v/>
      </c>
      <c s="72" t="str">
        <f>IF('S.D.PASTE SHEET'!S2440="","",'S.D.PASTE SHEET'!S2440)</f>
        <v/>
      </c>
      <c s="72" t="str">
        <f>IF('S.D.PASTE SHEET'!T2440="","",'S.D.PASTE SHEET'!T2440)</f>
        <v/>
      </c>
      <c s="72" t="str">
        <f>IF('S.D.PASTE SHEET'!U2440="","",'S.D.PASTE SHEET'!U2440)</f>
        <v/>
      </c>
      <c s="72" t="str">
        <f>IF('S.D.PASTE SHEET'!V2440="","",'S.D.PASTE SHEET'!V2440)</f>
        <v/>
      </c>
      <c s="72" t="str">
        <f>IF('S.D.PASTE SHEET'!W2440="","",'S.D.PASTE SHEET'!W2440)</f>
        <v/>
      </c>
      <c s="72" t="str">
        <f>IF('S.D.PASTE SHEET'!X2440="","",'S.D.PASTE SHEET'!X2440)</f>
        <v/>
      </c>
      <c s="72" t="str">
        <f>IF('S.D.PASTE SHEET'!Y2440="","",'S.D.PASTE SHEET'!Y2440)</f>
        <v/>
      </c>
      <c s="72" t="str">
        <f>IF('S.D.PASTE SHEET'!Z2440="","",'S.D.PASTE SHEET'!Z2440)</f>
        <v/>
      </c>
      <c s="72" t="str">
        <f>IF('S.D.PASTE SHEET'!AA2440="","",'S.D.PASTE SHEET'!AA2440)</f>
        <v/>
      </c>
      <c s="72" t="str">
        <f>IF('S.D.PASTE SHEET'!AB2440="","",'S.D.PASTE SHEET'!AB2440)</f>
        <v/>
      </c>
      <c s="72" t="str">
        <f>IF('S.D.PASTE SHEET'!AC2440="","",'S.D.PASTE SHEET'!AC2440)</f>
        <v/>
      </c>
      <c s="72" t="str">
        <f>IF('S.D.PASTE SHEET'!AD2440="","",'S.D.PASTE SHEET'!AD2440)</f>
        <v/>
      </c>
      <c s="74"/>
      <c s="70" t="str">
        <f>IF(AK2440="","",IF(AK2440&gt;0,COUNT($AG$2:AG2440),""))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IF(BC2440="","",IF(BC2440&gt;0,COUNT($AY$2:AY2440),""))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1" spans="1:157" ht="15">
      <c r="A2441" s="72" t="str">
        <f>IF('S.D.PASTE SHEET'!A2441="","",'S.D.PASTE SHEET'!A2441)</f>
        <v/>
      </c>
      <c s="72" t="str">
        <f>IF('S.D.PASTE SHEET'!B2441="","",'S.D.PASTE SHEET'!B2441)</f>
        <v/>
      </c>
      <c s="72" t="str">
        <f>IF('S.D.PASTE SHEET'!C2441="","",'S.D.PASTE SHEET'!C2441)</f>
        <v/>
      </c>
      <c s="73" t="str">
        <f>IF('S.D.PASTE SHEET'!D2441="","",'S.D.PASTE SHEET'!D2441)</f>
        <v/>
      </c>
      <c s="72" t="str">
        <f>IF('S.D.PASTE SHEET'!E2441="","",UPPER('S.D.PASTE SHEET'!E2441))</f>
        <v/>
      </c>
      <c s="72" t="str">
        <f>IF('S.D.PASTE SHEET'!F2441="","",'S.D.PASTE SHEET'!F2441)</f>
        <v/>
      </c>
      <c s="72" t="str">
        <f>IF('S.D.PASTE SHEET'!G2441="","",UPPER('S.D.PASTE SHEET'!G2441))</f>
        <v/>
      </c>
      <c s="72" t="str">
        <f>IF('S.D.PASTE SHEET'!H2441="","",UPPER('S.D.PASTE SHEET'!H2441))</f>
        <v/>
      </c>
      <c s="72" t="str">
        <f>IF('S.D.PASTE SHEET'!I2441="","",'S.D.PASTE SHEET'!I2441)</f>
        <v/>
      </c>
      <c s="73" t="str">
        <f>IF('S.D.PASTE SHEET'!J2441="","",'S.D.PASTE SHEET'!J2441)</f>
        <v/>
      </c>
      <c s="72" t="str">
        <f>IF('S.D.PASTE SHEET'!K2441="","",'S.D.PASTE SHEET'!K2441)</f>
        <v/>
      </c>
      <c s="72" t="str">
        <f>IF('S.D.PASTE SHEET'!L2441="","",'S.D.PASTE SHEET'!L2441)</f>
        <v/>
      </c>
      <c s="72" t="str">
        <f>IF('S.D.PASTE SHEET'!M2441="","",'S.D.PASTE SHEET'!M2441)</f>
        <v/>
      </c>
      <c s="72" t="str">
        <f>IF('S.D.PASTE SHEET'!N2441="","",'S.D.PASTE SHEET'!N2441)</f>
        <v/>
      </c>
      <c s="72" t="str">
        <f>IF('S.D.PASTE SHEET'!O2441="","",'S.D.PASTE SHEET'!O2441)</f>
        <v/>
      </c>
      <c s="72" t="str">
        <f>IF('S.D.PASTE SHEET'!P2441="","",'S.D.PASTE SHEET'!P2441)</f>
        <v/>
      </c>
      <c s="72" t="str">
        <f>IF('S.D.PASTE SHEET'!Q2441="","",'S.D.PASTE SHEET'!Q2441)</f>
        <v/>
      </c>
      <c s="72" t="str">
        <f>IF('S.D.PASTE SHEET'!R2441="","",'S.D.PASTE SHEET'!R2441)</f>
        <v/>
      </c>
      <c s="72" t="str">
        <f>IF('S.D.PASTE SHEET'!S2441="","",'S.D.PASTE SHEET'!S2441)</f>
        <v/>
      </c>
      <c s="72" t="str">
        <f>IF('S.D.PASTE SHEET'!T2441="","",'S.D.PASTE SHEET'!T2441)</f>
        <v/>
      </c>
      <c s="72" t="str">
        <f>IF('S.D.PASTE SHEET'!U2441="","",'S.D.PASTE SHEET'!U2441)</f>
        <v/>
      </c>
      <c s="72" t="str">
        <f>IF('S.D.PASTE SHEET'!V2441="","",'S.D.PASTE SHEET'!V2441)</f>
        <v/>
      </c>
      <c s="72" t="str">
        <f>IF('S.D.PASTE SHEET'!W2441="","",'S.D.PASTE SHEET'!W2441)</f>
        <v/>
      </c>
      <c s="72" t="str">
        <f>IF('S.D.PASTE SHEET'!X2441="","",'S.D.PASTE SHEET'!X2441)</f>
        <v/>
      </c>
      <c s="72" t="str">
        <f>IF('S.D.PASTE SHEET'!Y2441="","",'S.D.PASTE SHEET'!Y2441)</f>
        <v/>
      </c>
      <c s="72" t="str">
        <f>IF('S.D.PASTE SHEET'!Z2441="","",'S.D.PASTE SHEET'!Z2441)</f>
        <v/>
      </c>
      <c s="72" t="str">
        <f>IF('S.D.PASTE SHEET'!AA2441="","",'S.D.PASTE SHEET'!AA2441)</f>
        <v/>
      </c>
      <c s="72" t="str">
        <f>IF('S.D.PASTE SHEET'!AB2441="","",'S.D.PASTE SHEET'!AB2441)</f>
        <v/>
      </c>
      <c s="72" t="str">
        <f>IF('S.D.PASTE SHEET'!AC2441="","",'S.D.PASTE SHEET'!AC2441)</f>
        <v/>
      </c>
      <c s="72" t="str">
        <f>IF('S.D.PASTE SHEET'!AD2441="","",'S.D.PASTE SHEET'!AD2441)</f>
        <v/>
      </c>
      <c s="74"/>
      <c s="70" t="str">
        <f>IF(AK2441="","",IF(AK2441&gt;0,COUNT($AG$2:AG2441),""))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IF(BC2441="","",IF(BC2441&gt;0,COUNT($AY$2:AY2441),""))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2" spans="1:157" ht="15">
      <c r="A2442" s="72" t="str">
        <f>IF('S.D.PASTE SHEET'!A2442="","",'S.D.PASTE SHEET'!A2442)</f>
        <v/>
      </c>
      <c s="72" t="str">
        <f>IF('S.D.PASTE SHEET'!B2442="","",'S.D.PASTE SHEET'!B2442)</f>
        <v/>
      </c>
      <c s="72" t="str">
        <f>IF('S.D.PASTE SHEET'!C2442="","",'S.D.PASTE SHEET'!C2442)</f>
        <v/>
      </c>
      <c s="73" t="str">
        <f>IF('S.D.PASTE SHEET'!D2442="","",'S.D.PASTE SHEET'!D2442)</f>
        <v/>
      </c>
      <c s="72" t="str">
        <f>IF('S.D.PASTE SHEET'!E2442="","",UPPER('S.D.PASTE SHEET'!E2442))</f>
        <v/>
      </c>
      <c s="72" t="str">
        <f>IF('S.D.PASTE SHEET'!F2442="","",'S.D.PASTE SHEET'!F2442)</f>
        <v/>
      </c>
      <c s="72" t="str">
        <f>IF('S.D.PASTE SHEET'!G2442="","",UPPER('S.D.PASTE SHEET'!G2442))</f>
        <v/>
      </c>
      <c s="72" t="str">
        <f>IF('S.D.PASTE SHEET'!H2442="","",UPPER('S.D.PASTE SHEET'!H2442))</f>
        <v/>
      </c>
      <c s="72" t="str">
        <f>IF('S.D.PASTE SHEET'!I2442="","",'S.D.PASTE SHEET'!I2442)</f>
        <v/>
      </c>
      <c s="73" t="str">
        <f>IF('S.D.PASTE SHEET'!J2442="","",'S.D.PASTE SHEET'!J2442)</f>
        <v/>
      </c>
      <c s="72" t="str">
        <f>IF('S.D.PASTE SHEET'!K2442="","",'S.D.PASTE SHEET'!K2442)</f>
        <v/>
      </c>
      <c s="72" t="str">
        <f>IF('S.D.PASTE SHEET'!L2442="","",'S.D.PASTE SHEET'!L2442)</f>
        <v/>
      </c>
      <c s="72" t="str">
        <f>IF('S.D.PASTE SHEET'!M2442="","",'S.D.PASTE SHEET'!M2442)</f>
        <v/>
      </c>
      <c s="72" t="str">
        <f>IF('S.D.PASTE SHEET'!N2442="","",'S.D.PASTE SHEET'!N2442)</f>
        <v/>
      </c>
      <c s="72" t="str">
        <f>IF('S.D.PASTE SHEET'!O2442="","",'S.D.PASTE SHEET'!O2442)</f>
        <v/>
      </c>
      <c s="72" t="str">
        <f>IF('S.D.PASTE SHEET'!P2442="","",'S.D.PASTE SHEET'!P2442)</f>
        <v/>
      </c>
      <c s="72" t="str">
        <f>IF('S.D.PASTE SHEET'!Q2442="","",'S.D.PASTE SHEET'!Q2442)</f>
        <v/>
      </c>
      <c s="72" t="str">
        <f>IF('S.D.PASTE SHEET'!R2442="","",'S.D.PASTE SHEET'!R2442)</f>
        <v/>
      </c>
      <c s="72" t="str">
        <f>IF('S.D.PASTE SHEET'!S2442="","",'S.D.PASTE SHEET'!S2442)</f>
        <v/>
      </c>
      <c s="72" t="str">
        <f>IF('S.D.PASTE SHEET'!T2442="","",'S.D.PASTE SHEET'!T2442)</f>
        <v/>
      </c>
      <c s="72" t="str">
        <f>IF('S.D.PASTE SHEET'!U2442="","",'S.D.PASTE SHEET'!U2442)</f>
        <v/>
      </c>
      <c s="72" t="str">
        <f>IF('S.D.PASTE SHEET'!V2442="","",'S.D.PASTE SHEET'!V2442)</f>
        <v/>
      </c>
      <c s="72" t="str">
        <f>IF('S.D.PASTE SHEET'!W2442="","",'S.D.PASTE SHEET'!W2442)</f>
        <v/>
      </c>
      <c s="72" t="str">
        <f>IF('S.D.PASTE SHEET'!X2442="","",'S.D.PASTE SHEET'!X2442)</f>
        <v/>
      </c>
      <c s="72" t="str">
        <f>IF('S.D.PASTE SHEET'!Y2442="","",'S.D.PASTE SHEET'!Y2442)</f>
        <v/>
      </c>
      <c s="72" t="str">
        <f>IF('S.D.PASTE SHEET'!Z2442="","",'S.D.PASTE SHEET'!Z2442)</f>
        <v/>
      </c>
      <c s="72" t="str">
        <f>IF('S.D.PASTE SHEET'!AA2442="","",'S.D.PASTE SHEET'!AA2442)</f>
        <v/>
      </c>
      <c s="72" t="str">
        <f>IF('S.D.PASTE SHEET'!AB2442="","",'S.D.PASTE SHEET'!AB2442)</f>
        <v/>
      </c>
      <c s="72" t="str">
        <f>IF('S.D.PASTE SHEET'!AC2442="","",'S.D.PASTE SHEET'!AC2442)</f>
        <v/>
      </c>
      <c s="72" t="str">
        <f>IF('S.D.PASTE SHEET'!AD2442="","",'S.D.PASTE SHEET'!AD2442)</f>
        <v/>
      </c>
      <c s="74"/>
      <c s="70" t="str">
        <f>IF(AK2442="","",IF(AK2442&gt;0,COUNT($AG$2:AG2442),""))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IF(BC2442="","",IF(BC2442&gt;0,COUNT($AY$2:AY2442),""))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3" spans="1:157" ht="15">
      <c r="A2443" s="72" t="str">
        <f>IF('S.D.PASTE SHEET'!A2443="","",'S.D.PASTE SHEET'!A2443)</f>
        <v/>
      </c>
      <c s="72" t="str">
        <f>IF('S.D.PASTE SHEET'!B2443="","",'S.D.PASTE SHEET'!B2443)</f>
        <v/>
      </c>
      <c s="72" t="str">
        <f>IF('S.D.PASTE SHEET'!C2443="","",'S.D.PASTE SHEET'!C2443)</f>
        <v/>
      </c>
      <c s="73" t="str">
        <f>IF('S.D.PASTE SHEET'!D2443="","",'S.D.PASTE SHEET'!D2443)</f>
        <v/>
      </c>
      <c s="72" t="str">
        <f>IF('S.D.PASTE SHEET'!E2443="","",UPPER('S.D.PASTE SHEET'!E2443))</f>
        <v/>
      </c>
      <c s="72" t="str">
        <f>IF('S.D.PASTE SHEET'!F2443="","",'S.D.PASTE SHEET'!F2443)</f>
        <v/>
      </c>
      <c s="72" t="str">
        <f>IF('S.D.PASTE SHEET'!G2443="","",UPPER('S.D.PASTE SHEET'!G2443))</f>
        <v/>
      </c>
      <c s="72" t="str">
        <f>IF('S.D.PASTE SHEET'!H2443="","",UPPER('S.D.PASTE SHEET'!H2443))</f>
        <v/>
      </c>
      <c s="72" t="str">
        <f>IF('S.D.PASTE SHEET'!I2443="","",'S.D.PASTE SHEET'!I2443)</f>
        <v/>
      </c>
      <c s="73" t="str">
        <f>IF('S.D.PASTE SHEET'!J2443="","",'S.D.PASTE SHEET'!J2443)</f>
        <v/>
      </c>
      <c s="72" t="str">
        <f>IF('S.D.PASTE SHEET'!K2443="","",'S.D.PASTE SHEET'!K2443)</f>
        <v/>
      </c>
      <c s="72" t="str">
        <f>IF('S.D.PASTE SHEET'!L2443="","",'S.D.PASTE SHEET'!L2443)</f>
        <v/>
      </c>
      <c s="72" t="str">
        <f>IF('S.D.PASTE SHEET'!M2443="","",'S.D.PASTE SHEET'!M2443)</f>
        <v/>
      </c>
      <c s="72" t="str">
        <f>IF('S.D.PASTE SHEET'!N2443="","",'S.D.PASTE SHEET'!N2443)</f>
        <v/>
      </c>
      <c s="72" t="str">
        <f>IF('S.D.PASTE SHEET'!O2443="","",'S.D.PASTE SHEET'!O2443)</f>
        <v/>
      </c>
      <c s="72" t="str">
        <f>IF('S.D.PASTE SHEET'!P2443="","",'S.D.PASTE SHEET'!P2443)</f>
        <v/>
      </c>
      <c s="72" t="str">
        <f>IF('S.D.PASTE SHEET'!Q2443="","",'S.D.PASTE SHEET'!Q2443)</f>
        <v/>
      </c>
      <c s="72" t="str">
        <f>IF('S.D.PASTE SHEET'!R2443="","",'S.D.PASTE SHEET'!R2443)</f>
        <v/>
      </c>
      <c s="72" t="str">
        <f>IF('S.D.PASTE SHEET'!S2443="","",'S.D.PASTE SHEET'!S2443)</f>
        <v/>
      </c>
      <c s="72" t="str">
        <f>IF('S.D.PASTE SHEET'!T2443="","",'S.D.PASTE SHEET'!T2443)</f>
        <v/>
      </c>
      <c s="72" t="str">
        <f>IF('S.D.PASTE SHEET'!U2443="","",'S.D.PASTE SHEET'!U2443)</f>
        <v/>
      </c>
      <c s="72" t="str">
        <f>IF('S.D.PASTE SHEET'!V2443="","",'S.D.PASTE SHEET'!V2443)</f>
        <v/>
      </c>
      <c s="72" t="str">
        <f>IF('S.D.PASTE SHEET'!W2443="","",'S.D.PASTE SHEET'!W2443)</f>
        <v/>
      </c>
      <c s="72" t="str">
        <f>IF('S.D.PASTE SHEET'!X2443="","",'S.D.PASTE SHEET'!X2443)</f>
        <v/>
      </c>
      <c s="72" t="str">
        <f>IF('S.D.PASTE SHEET'!Y2443="","",'S.D.PASTE SHEET'!Y2443)</f>
        <v/>
      </c>
      <c s="72" t="str">
        <f>IF('S.D.PASTE SHEET'!Z2443="","",'S.D.PASTE SHEET'!Z2443)</f>
        <v/>
      </c>
      <c s="72" t="str">
        <f>IF('S.D.PASTE SHEET'!AA2443="","",'S.D.PASTE SHEET'!AA2443)</f>
        <v/>
      </c>
      <c s="72" t="str">
        <f>IF('S.D.PASTE SHEET'!AB2443="","",'S.D.PASTE SHEET'!AB2443)</f>
        <v/>
      </c>
      <c s="72" t="str">
        <f>IF('S.D.PASTE SHEET'!AC2443="","",'S.D.PASTE SHEET'!AC2443)</f>
        <v/>
      </c>
      <c s="72" t="str">
        <f>IF('S.D.PASTE SHEET'!AD2443="","",'S.D.PASTE SHEET'!AD2443)</f>
        <v/>
      </c>
      <c s="74"/>
      <c s="70" t="str">
        <f>IF(AK2443="","",IF(AK2443&gt;0,COUNT($AG$2:AG2443),""))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IF(BC2443="","",IF(BC2443&gt;0,COUNT($AY$2:AY2443),""))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4" spans="1:157" ht="15">
      <c r="A2444" s="72" t="str">
        <f>IF('S.D.PASTE SHEET'!A2444="","",'S.D.PASTE SHEET'!A2444)</f>
        <v/>
      </c>
      <c s="72" t="str">
        <f>IF('S.D.PASTE SHEET'!B2444="","",'S.D.PASTE SHEET'!B2444)</f>
        <v/>
      </c>
      <c s="72" t="str">
        <f>IF('S.D.PASTE SHEET'!C2444="","",'S.D.PASTE SHEET'!C2444)</f>
        <v/>
      </c>
      <c s="73" t="str">
        <f>IF('S.D.PASTE SHEET'!D2444="","",'S.D.PASTE SHEET'!D2444)</f>
        <v/>
      </c>
      <c s="72" t="str">
        <f>IF('S.D.PASTE SHEET'!E2444="","",UPPER('S.D.PASTE SHEET'!E2444))</f>
        <v/>
      </c>
      <c s="72" t="str">
        <f>IF('S.D.PASTE SHEET'!F2444="","",'S.D.PASTE SHEET'!F2444)</f>
        <v/>
      </c>
      <c s="72" t="str">
        <f>IF('S.D.PASTE SHEET'!G2444="","",UPPER('S.D.PASTE SHEET'!G2444))</f>
        <v/>
      </c>
      <c s="72" t="str">
        <f>IF('S.D.PASTE SHEET'!H2444="","",UPPER('S.D.PASTE SHEET'!H2444))</f>
        <v/>
      </c>
      <c s="72" t="str">
        <f>IF('S.D.PASTE SHEET'!I2444="","",'S.D.PASTE SHEET'!I2444)</f>
        <v/>
      </c>
      <c s="73" t="str">
        <f>IF('S.D.PASTE SHEET'!J2444="","",'S.D.PASTE SHEET'!J2444)</f>
        <v/>
      </c>
      <c s="72" t="str">
        <f>IF('S.D.PASTE SHEET'!K2444="","",'S.D.PASTE SHEET'!K2444)</f>
        <v/>
      </c>
      <c s="72" t="str">
        <f>IF('S.D.PASTE SHEET'!L2444="","",'S.D.PASTE SHEET'!L2444)</f>
        <v/>
      </c>
      <c s="72" t="str">
        <f>IF('S.D.PASTE SHEET'!M2444="","",'S.D.PASTE SHEET'!M2444)</f>
        <v/>
      </c>
      <c s="72" t="str">
        <f>IF('S.D.PASTE SHEET'!N2444="","",'S.D.PASTE SHEET'!N2444)</f>
        <v/>
      </c>
      <c s="72" t="str">
        <f>IF('S.D.PASTE SHEET'!O2444="","",'S.D.PASTE SHEET'!O2444)</f>
        <v/>
      </c>
      <c s="72" t="str">
        <f>IF('S.D.PASTE SHEET'!P2444="","",'S.D.PASTE SHEET'!P2444)</f>
        <v/>
      </c>
      <c s="72" t="str">
        <f>IF('S.D.PASTE SHEET'!Q2444="","",'S.D.PASTE SHEET'!Q2444)</f>
        <v/>
      </c>
      <c s="72" t="str">
        <f>IF('S.D.PASTE SHEET'!R2444="","",'S.D.PASTE SHEET'!R2444)</f>
        <v/>
      </c>
      <c s="72" t="str">
        <f>IF('S.D.PASTE SHEET'!S2444="","",'S.D.PASTE SHEET'!S2444)</f>
        <v/>
      </c>
      <c s="72" t="str">
        <f>IF('S.D.PASTE SHEET'!T2444="","",'S.D.PASTE SHEET'!T2444)</f>
        <v/>
      </c>
      <c s="72" t="str">
        <f>IF('S.D.PASTE SHEET'!U2444="","",'S.D.PASTE SHEET'!U2444)</f>
        <v/>
      </c>
      <c s="72" t="str">
        <f>IF('S.D.PASTE SHEET'!V2444="","",'S.D.PASTE SHEET'!V2444)</f>
        <v/>
      </c>
      <c s="72" t="str">
        <f>IF('S.D.PASTE SHEET'!W2444="","",'S.D.PASTE SHEET'!W2444)</f>
        <v/>
      </c>
      <c s="72" t="str">
        <f>IF('S.D.PASTE SHEET'!X2444="","",'S.D.PASTE SHEET'!X2444)</f>
        <v/>
      </c>
      <c s="72" t="str">
        <f>IF('S.D.PASTE SHEET'!Y2444="","",'S.D.PASTE SHEET'!Y2444)</f>
        <v/>
      </c>
      <c s="72" t="str">
        <f>IF('S.D.PASTE SHEET'!Z2444="","",'S.D.PASTE SHEET'!Z2444)</f>
        <v/>
      </c>
      <c s="72" t="str">
        <f>IF('S.D.PASTE SHEET'!AA2444="","",'S.D.PASTE SHEET'!AA2444)</f>
        <v/>
      </c>
      <c s="72" t="str">
        <f>IF('S.D.PASTE SHEET'!AB2444="","",'S.D.PASTE SHEET'!AB2444)</f>
        <v/>
      </c>
      <c s="72" t="str">
        <f>IF('S.D.PASTE SHEET'!AC2444="","",'S.D.PASTE SHEET'!AC2444)</f>
        <v/>
      </c>
      <c s="72" t="str">
        <f>IF('S.D.PASTE SHEET'!AD2444="","",'S.D.PASTE SHEET'!AD2444)</f>
        <v/>
      </c>
      <c s="74"/>
      <c s="70" t="str">
        <f>IF(AK2444="","",IF(AK2444&gt;0,COUNT($AG$2:AG2444),""))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IF(BC2444="","",IF(BC2444&gt;0,COUNT($AY$2:AY2444),""))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5" spans="1:157" ht="15">
      <c r="A2445" s="72" t="str">
        <f>IF('S.D.PASTE SHEET'!A2445="","",'S.D.PASTE SHEET'!A2445)</f>
        <v/>
      </c>
      <c s="72" t="str">
        <f>IF('S.D.PASTE SHEET'!B2445="","",'S.D.PASTE SHEET'!B2445)</f>
        <v/>
      </c>
      <c s="72" t="str">
        <f>IF('S.D.PASTE SHEET'!C2445="","",'S.D.PASTE SHEET'!C2445)</f>
        <v/>
      </c>
      <c s="73" t="str">
        <f>IF('S.D.PASTE SHEET'!D2445="","",'S.D.PASTE SHEET'!D2445)</f>
        <v/>
      </c>
      <c s="72" t="str">
        <f>IF('S.D.PASTE SHEET'!E2445="","",UPPER('S.D.PASTE SHEET'!E2445))</f>
        <v/>
      </c>
      <c s="72" t="str">
        <f>IF('S.D.PASTE SHEET'!F2445="","",'S.D.PASTE SHEET'!F2445)</f>
        <v/>
      </c>
      <c s="72" t="str">
        <f>IF('S.D.PASTE SHEET'!G2445="","",UPPER('S.D.PASTE SHEET'!G2445))</f>
        <v/>
      </c>
      <c s="72" t="str">
        <f>IF('S.D.PASTE SHEET'!H2445="","",UPPER('S.D.PASTE SHEET'!H2445))</f>
        <v/>
      </c>
      <c s="72" t="str">
        <f>IF('S.D.PASTE SHEET'!I2445="","",'S.D.PASTE SHEET'!I2445)</f>
        <v/>
      </c>
      <c s="73" t="str">
        <f>IF('S.D.PASTE SHEET'!J2445="","",'S.D.PASTE SHEET'!J2445)</f>
        <v/>
      </c>
      <c s="72" t="str">
        <f>IF('S.D.PASTE SHEET'!K2445="","",'S.D.PASTE SHEET'!K2445)</f>
        <v/>
      </c>
      <c s="72" t="str">
        <f>IF('S.D.PASTE SHEET'!L2445="","",'S.D.PASTE SHEET'!L2445)</f>
        <v/>
      </c>
      <c s="72" t="str">
        <f>IF('S.D.PASTE SHEET'!M2445="","",'S.D.PASTE SHEET'!M2445)</f>
        <v/>
      </c>
      <c s="72" t="str">
        <f>IF('S.D.PASTE SHEET'!N2445="","",'S.D.PASTE SHEET'!N2445)</f>
        <v/>
      </c>
      <c s="72" t="str">
        <f>IF('S.D.PASTE SHEET'!O2445="","",'S.D.PASTE SHEET'!O2445)</f>
        <v/>
      </c>
      <c s="72" t="str">
        <f>IF('S.D.PASTE SHEET'!P2445="","",'S.D.PASTE SHEET'!P2445)</f>
        <v/>
      </c>
      <c s="72" t="str">
        <f>IF('S.D.PASTE SHEET'!Q2445="","",'S.D.PASTE SHEET'!Q2445)</f>
        <v/>
      </c>
      <c s="72" t="str">
        <f>IF('S.D.PASTE SHEET'!R2445="","",'S.D.PASTE SHEET'!R2445)</f>
        <v/>
      </c>
      <c s="72" t="str">
        <f>IF('S.D.PASTE SHEET'!S2445="","",'S.D.PASTE SHEET'!S2445)</f>
        <v/>
      </c>
      <c s="72" t="str">
        <f>IF('S.D.PASTE SHEET'!T2445="","",'S.D.PASTE SHEET'!T2445)</f>
        <v/>
      </c>
      <c s="72" t="str">
        <f>IF('S.D.PASTE SHEET'!U2445="","",'S.D.PASTE SHEET'!U2445)</f>
        <v/>
      </c>
      <c s="72" t="str">
        <f>IF('S.D.PASTE SHEET'!V2445="","",'S.D.PASTE SHEET'!V2445)</f>
        <v/>
      </c>
      <c s="72" t="str">
        <f>IF('S.D.PASTE SHEET'!W2445="","",'S.D.PASTE SHEET'!W2445)</f>
        <v/>
      </c>
      <c s="72" t="str">
        <f>IF('S.D.PASTE SHEET'!X2445="","",'S.D.PASTE SHEET'!X2445)</f>
        <v/>
      </c>
      <c s="72" t="str">
        <f>IF('S.D.PASTE SHEET'!Y2445="","",'S.D.PASTE SHEET'!Y2445)</f>
        <v/>
      </c>
      <c s="72" t="str">
        <f>IF('S.D.PASTE SHEET'!Z2445="","",'S.D.PASTE SHEET'!Z2445)</f>
        <v/>
      </c>
      <c s="72" t="str">
        <f>IF('S.D.PASTE SHEET'!AA2445="","",'S.D.PASTE SHEET'!AA2445)</f>
        <v/>
      </c>
      <c s="72" t="str">
        <f>IF('S.D.PASTE SHEET'!AB2445="","",'S.D.PASTE SHEET'!AB2445)</f>
        <v/>
      </c>
      <c s="72" t="str">
        <f>IF('S.D.PASTE SHEET'!AC2445="","",'S.D.PASTE SHEET'!AC2445)</f>
        <v/>
      </c>
      <c s="72" t="str">
        <f>IF('S.D.PASTE SHEET'!AD2445="","",'S.D.PASTE SHEET'!AD2445)</f>
        <v/>
      </c>
      <c s="74"/>
      <c s="70" t="str">
        <f>IF(AK2445="","",IF(AK2445&gt;0,COUNT($AG$2:AG2445),""))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IF(BC2445="","",IF(BC2445&gt;0,COUNT($AY$2:AY2445),""))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6" spans="1:157" ht="15">
      <c r="A2446" s="72" t="str">
        <f>IF('S.D.PASTE SHEET'!A2446="","",'S.D.PASTE SHEET'!A2446)</f>
        <v/>
      </c>
      <c s="72" t="str">
        <f>IF('S.D.PASTE SHEET'!B2446="","",'S.D.PASTE SHEET'!B2446)</f>
        <v/>
      </c>
      <c s="72" t="str">
        <f>IF('S.D.PASTE SHEET'!C2446="","",'S.D.PASTE SHEET'!C2446)</f>
        <v/>
      </c>
      <c s="73" t="str">
        <f>IF('S.D.PASTE SHEET'!D2446="","",'S.D.PASTE SHEET'!D2446)</f>
        <v/>
      </c>
      <c s="72" t="str">
        <f>IF('S.D.PASTE SHEET'!E2446="","",UPPER('S.D.PASTE SHEET'!E2446))</f>
        <v/>
      </c>
      <c s="72" t="str">
        <f>IF('S.D.PASTE SHEET'!F2446="","",'S.D.PASTE SHEET'!F2446)</f>
        <v/>
      </c>
      <c s="72" t="str">
        <f>IF('S.D.PASTE SHEET'!G2446="","",UPPER('S.D.PASTE SHEET'!G2446))</f>
        <v/>
      </c>
      <c s="72" t="str">
        <f>IF('S.D.PASTE SHEET'!H2446="","",UPPER('S.D.PASTE SHEET'!H2446))</f>
        <v/>
      </c>
      <c s="72" t="str">
        <f>IF('S.D.PASTE SHEET'!I2446="","",'S.D.PASTE SHEET'!I2446)</f>
        <v/>
      </c>
      <c s="73" t="str">
        <f>IF('S.D.PASTE SHEET'!J2446="","",'S.D.PASTE SHEET'!J2446)</f>
        <v/>
      </c>
      <c s="72" t="str">
        <f>IF('S.D.PASTE SHEET'!K2446="","",'S.D.PASTE SHEET'!K2446)</f>
        <v/>
      </c>
      <c s="72" t="str">
        <f>IF('S.D.PASTE SHEET'!L2446="","",'S.D.PASTE SHEET'!L2446)</f>
        <v/>
      </c>
      <c s="72" t="str">
        <f>IF('S.D.PASTE SHEET'!M2446="","",'S.D.PASTE SHEET'!M2446)</f>
        <v/>
      </c>
      <c s="72" t="str">
        <f>IF('S.D.PASTE SHEET'!N2446="","",'S.D.PASTE SHEET'!N2446)</f>
        <v/>
      </c>
      <c s="72" t="str">
        <f>IF('S.D.PASTE SHEET'!O2446="","",'S.D.PASTE SHEET'!O2446)</f>
        <v/>
      </c>
      <c s="72" t="str">
        <f>IF('S.D.PASTE SHEET'!P2446="","",'S.D.PASTE SHEET'!P2446)</f>
        <v/>
      </c>
      <c s="72" t="str">
        <f>IF('S.D.PASTE SHEET'!Q2446="","",'S.D.PASTE SHEET'!Q2446)</f>
        <v/>
      </c>
      <c s="72" t="str">
        <f>IF('S.D.PASTE SHEET'!R2446="","",'S.D.PASTE SHEET'!R2446)</f>
        <v/>
      </c>
      <c s="72" t="str">
        <f>IF('S.D.PASTE SHEET'!S2446="","",'S.D.PASTE SHEET'!S2446)</f>
        <v/>
      </c>
      <c s="72" t="str">
        <f>IF('S.D.PASTE SHEET'!T2446="","",'S.D.PASTE SHEET'!T2446)</f>
        <v/>
      </c>
      <c s="72" t="str">
        <f>IF('S.D.PASTE SHEET'!U2446="","",'S.D.PASTE SHEET'!U2446)</f>
        <v/>
      </c>
      <c s="72" t="str">
        <f>IF('S.D.PASTE SHEET'!V2446="","",'S.D.PASTE SHEET'!V2446)</f>
        <v/>
      </c>
      <c s="72" t="str">
        <f>IF('S.D.PASTE SHEET'!W2446="","",'S.D.PASTE SHEET'!W2446)</f>
        <v/>
      </c>
      <c s="72" t="str">
        <f>IF('S.D.PASTE SHEET'!X2446="","",'S.D.PASTE SHEET'!X2446)</f>
        <v/>
      </c>
      <c s="72" t="str">
        <f>IF('S.D.PASTE SHEET'!Y2446="","",'S.D.PASTE SHEET'!Y2446)</f>
        <v/>
      </c>
      <c s="72" t="str">
        <f>IF('S.D.PASTE SHEET'!Z2446="","",'S.D.PASTE SHEET'!Z2446)</f>
        <v/>
      </c>
      <c s="72" t="str">
        <f>IF('S.D.PASTE SHEET'!AA2446="","",'S.D.PASTE SHEET'!AA2446)</f>
        <v/>
      </c>
      <c s="72" t="str">
        <f>IF('S.D.PASTE SHEET'!AB2446="","",'S.D.PASTE SHEET'!AB2446)</f>
        <v/>
      </c>
      <c s="72" t="str">
        <f>IF('S.D.PASTE SHEET'!AC2446="","",'S.D.PASTE SHEET'!AC2446)</f>
        <v/>
      </c>
      <c s="72" t="str">
        <f>IF('S.D.PASTE SHEET'!AD2446="","",'S.D.PASTE SHEET'!AD2446)</f>
        <v/>
      </c>
      <c s="74"/>
      <c s="70" t="str">
        <f>IF(AK2446="","",IF(AK2446&gt;0,COUNT($AG$2:AG2446),""))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IF(BC2446="","",IF(BC2446&gt;0,COUNT($AY$2:AY2446),""))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7" spans="1:157" ht="15">
      <c r="A2447" s="72" t="str">
        <f>IF('S.D.PASTE SHEET'!A2447="","",'S.D.PASTE SHEET'!A2447)</f>
        <v/>
      </c>
      <c s="72" t="str">
        <f>IF('S.D.PASTE SHEET'!B2447="","",'S.D.PASTE SHEET'!B2447)</f>
        <v/>
      </c>
      <c s="72" t="str">
        <f>IF('S.D.PASTE SHEET'!C2447="","",'S.D.PASTE SHEET'!C2447)</f>
        <v/>
      </c>
      <c s="73" t="str">
        <f>IF('S.D.PASTE SHEET'!D2447="","",'S.D.PASTE SHEET'!D2447)</f>
        <v/>
      </c>
      <c s="72" t="str">
        <f>IF('S.D.PASTE SHEET'!E2447="","",UPPER('S.D.PASTE SHEET'!E2447))</f>
        <v/>
      </c>
      <c s="72" t="str">
        <f>IF('S.D.PASTE SHEET'!F2447="","",'S.D.PASTE SHEET'!F2447)</f>
        <v/>
      </c>
      <c s="72" t="str">
        <f>IF('S.D.PASTE SHEET'!G2447="","",UPPER('S.D.PASTE SHEET'!G2447))</f>
        <v/>
      </c>
      <c s="72" t="str">
        <f>IF('S.D.PASTE SHEET'!H2447="","",UPPER('S.D.PASTE SHEET'!H2447))</f>
        <v/>
      </c>
      <c s="72" t="str">
        <f>IF('S.D.PASTE SHEET'!I2447="","",'S.D.PASTE SHEET'!I2447)</f>
        <v/>
      </c>
      <c s="73" t="str">
        <f>IF('S.D.PASTE SHEET'!J2447="","",'S.D.PASTE SHEET'!J2447)</f>
        <v/>
      </c>
      <c s="72" t="str">
        <f>IF('S.D.PASTE SHEET'!K2447="","",'S.D.PASTE SHEET'!K2447)</f>
        <v/>
      </c>
      <c s="72" t="str">
        <f>IF('S.D.PASTE SHEET'!L2447="","",'S.D.PASTE SHEET'!L2447)</f>
        <v/>
      </c>
      <c s="72" t="str">
        <f>IF('S.D.PASTE SHEET'!M2447="","",'S.D.PASTE SHEET'!M2447)</f>
        <v/>
      </c>
      <c s="72" t="str">
        <f>IF('S.D.PASTE SHEET'!N2447="","",'S.D.PASTE SHEET'!N2447)</f>
        <v/>
      </c>
      <c s="72" t="str">
        <f>IF('S.D.PASTE SHEET'!O2447="","",'S.D.PASTE SHEET'!O2447)</f>
        <v/>
      </c>
      <c s="72" t="str">
        <f>IF('S.D.PASTE SHEET'!P2447="","",'S.D.PASTE SHEET'!P2447)</f>
        <v/>
      </c>
      <c s="72" t="str">
        <f>IF('S.D.PASTE SHEET'!Q2447="","",'S.D.PASTE SHEET'!Q2447)</f>
        <v/>
      </c>
      <c s="72" t="str">
        <f>IF('S.D.PASTE SHEET'!R2447="","",'S.D.PASTE SHEET'!R2447)</f>
        <v/>
      </c>
      <c s="72" t="str">
        <f>IF('S.D.PASTE SHEET'!S2447="","",'S.D.PASTE SHEET'!S2447)</f>
        <v/>
      </c>
      <c s="72" t="str">
        <f>IF('S.D.PASTE SHEET'!T2447="","",'S.D.PASTE SHEET'!T2447)</f>
        <v/>
      </c>
      <c s="72" t="str">
        <f>IF('S.D.PASTE SHEET'!U2447="","",'S.D.PASTE SHEET'!U2447)</f>
        <v/>
      </c>
      <c s="72" t="str">
        <f>IF('S.D.PASTE SHEET'!V2447="","",'S.D.PASTE SHEET'!V2447)</f>
        <v/>
      </c>
      <c s="72" t="str">
        <f>IF('S.D.PASTE SHEET'!W2447="","",'S.D.PASTE SHEET'!W2447)</f>
        <v/>
      </c>
      <c s="72" t="str">
        <f>IF('S.D.PASTE SHEET'!X2447="","",'S.D.PASTE SHEET'!X2447)</f>
        <v/>
      </c>
      <c s="72" t="str">
        <f>IF('S.D.PASTE SHEET'!Y2447="","",'S.D.PASTE SHEET'!Y2447)</f>
        <v/>
      </c>
      <c s="72" t="str">
        <f>IF('S.D.PASTE SHEET'!Z2447="","",'S.D.PASTE SHEET'!Z2447)</f>
        <v/>
      </c>
      <c s="72" t="str">
        <f>IF('S.D.PASTE SHEET'!AA2447="","",'S.D.PASTE SHEET'!AA2447)</f>
        <v/>
      </c>
      <c s="72" t="str">
        <f>IF('S.D.PASTE SHEET'!AB2447="","",'S.D.PASTE SHEET'!AB2447)</f>
        <v/>
      </c>
      <c s="72" t="str">
        <f>IF('S.D.PASTE SHEET'!AC2447="","",'S.D.PASTE SHEET'!AC2447)</f>
        <v/>
      </c>
      <c s="72" t="str">
        <f>IF('S.D.PASTE SHEET'!AD2447="","",'S.D.PASTE SHEET'!AD2447)</f>
        <v/>
      </c>
      <c s="74"/>
      <c s="70" t="str">
        <f>IF(AK2447="","",IF(AK2447&gt;0,COUNT($AG$2:AG2447),""))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IF(BC2447="","",IF(BC2447&gt;0,COUNT($AY$2:AY2447),""))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8" spans="1:157" ht="15">
      <c r="A2448" s="72" t="str">
        <f>IF('S.D.PASTE SHEET'!A2448="","",'S.D.PASTE SHEET'!A2448)</f>
        <v/>
      </c>
      <c s="72" t="str">
        <f>IF('S.D.PASTE SHEET'!B2448="","",'S.D.PASTE SHEET'!B2448)</f>
        <v/>
      </c>
      <c s="72" t="str">
        <f>IF('S.D.PASTE SHEET'!C2448="","",'S.D.PASTE SHEET'!C2448)</f>
        <v/>
      </c>
      <c s="73" t="str">
        <f>IF('S.D.PASTE SHEET'!D2448="","",'S.D.PASTE SHEET'!D2448)</f>
        <v/>
      </c>
      <c s="72" t="str">
        <f>IF('S.D.PASTE SHEET'!E2448="","",UPPER('S.D.PASTE SHEET'!E2448))</f>
        <v/>
      </c>
      <c s="72" t="str">
        <f>IF('S.D.PASTE SHEET'!F2448="","",'S.D.PASTE SHEET'!F2448)</f>
        <v/>
      </c>
      <c s="72" t="str">
        <f>IF('S.D.PASTE SHEET'!G2448="","",UPPER('S.D.PASTE SHEET'!G2448))</f>
        <v/>
      </c>
      <c s="72" t="str">
        <f>IF('S.D.PASTE SHEET'!H2448="","",UPPER('S.D.PASTE SHEET'!H2448))</f>
        <v/>
      </c>
      <c s="72" t="str">
        <f>IF('S.D.PASTE SHEET'!I2448="","",'S.D.PASTE SHEET'!I2448)</f>
        <v/>
      </c>
      <c s="73" t="str">
        <f>IF('S.D.PASTE SHEET'!J2448="","",'S.D.PASTE SHEET'!J2448)</f>
        <v/>
      </c>
      <c s="72" t="str">
        <f>IF('S.D.PASTE SHEET'!K2448="","",'S.D.PASTE SHEET'!K2448)</f>
        <v/>
      </c>
      <c s="72" t="str">
        <f>IF('S.D.PASTE SHEET'!L2448="","",'S.D.PASTE SHEET'!L2448)</f>
        <v/>
      </c>
      <c s="72" t="str">
        <f>IF('S.D.PASTE SHEET'!M2448="","",'S.D.PASTE SHEET'!M2448)</f>
        <v/>
      </c>
      <c s="72" t="str">
        <f>IF('S.D.PASTE SHEET'!N2448="","",'S.D.PASTE SHEET'!N2448)</f>
        <v/>
      </c>
      <c s="72" t="str">
        <f>IF('S.D.PASTE SHEET'!O2448="","",'S.D.PASTE SHEET'!O2448)</f>
        <v/>
      </c>
      <c s="72" t="str">
        <f>IF('S.D.PASTE SHEET'!P2448="","",'S.D.PASTE SHEET'!P2448)</f>
        <v/>
      </c>
      <c s="72" t="str">
        <f>IF('S.D.PASTE SHEET'!Q2448="","",'S.D.PASTE SHEET'!Q2448)</f>
        <v/>
      </c>
      <c s="72" t="str">
        <f>IF('S.D.PASTE SHEET'!R2448="","",'S.D.PASTE SHEET'!R2448)</f>
        <v/>
      </c>
      <c s="72" t="str">
        <f>IF('S.D.PASTE SHEET'!S2448="","",'S.D.PASTE SHEET'!S2448)</f>
        <v/>
      </c>
      <c s="72" t="str">
        <f>IF('S.D.PASTE SHEET'!T2448="","",'S.D.PASTE SHEET'!T2448)</f>
        <v/>
      </c>
      <c s="72" t="str">
        <f>IF('S.D.PASTE SHEET'!U2448="","",'S.D.PASTE SHEET'!U2448)</f>
        <v/>
      </c>
      <c s="72" t="str">
        <f>IF('S.D.PASTE SHEET'!V2448="","",'S.D.PASTE SHEET'!V2448)</f>
        <v/>
      </c>
      <c s="72" t="str">
        <f>IF('S.D.PASTE SHEET'!W2448="","",'S.D.PASTE SHEET'!W2448)</f>
        <v/>
      </c>
      <c s="72" t="str">
        <f>IF('S.D.PASTE SHEET'!X2448="","",'S.D.PASTE SHEET'!X2448)</f>
        <v/>
      </c>
      <c s="72" t="str">
        <f>IF('S.D.PASTE SHEET'!Y2448="","",'S.D.PASTE SHEET'!Y2448)</f>
        <v/>
      </c>
      <c s="72" t="str">
        <f>IF('S.D.PASTE SHEET'!Z2448="","",'S.D.PASTE SHEET'!Z2448)</f>
        <v/>
      </c>
      <c s="72" t="str">
        <f>IF('S.D.PASTE SHEET'!AA2448="","",'S.D.PASTE SHEET'!AA2448)</f>
        <v/>
      </c>
      <c s="72" t="str">
        <f>IF('S.D.PASTE SHEET'!AB2448="","",'S.D.PASTE SHEET'!AB2448)</f>
        <v/>
      </c>
      <c s="72" t="str">
        <f>IF('S.D.PASTE SHEET'!AC2448="","",'S.D.PASTE SHEET'!AC2448)</f>
        <v/>
      </c>
      <c s="72" t="str">
        <f>IF('S.D.PASTE SHEET'!AD2448="","",'S.D.PASTE SHEET'!AD2448)</f>
        <v/>
      </c>
      <c s="74"/>
      <c s="70" t="str">
        <f>IF(AK2448="","",IF(AK2448&gt;0,COUNT($AG$2:AG2448),""))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IF(BC2448="","",IF(BC2448&gt;0,COUNT($AY$2:AY2448),""))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49" spans="1:157" ht="15">
      <c r="A2449" s="72" t="str">
        <f>IF('S.D.PASTE SHEET'!A2449="","",'S.D.PASTE SHEET'!A2449)</f>
        <v/>
      </c>
      <c s="72" t="str">
        <f>IF('S.D.PASTE SHEET'!B2449="","",'S.D.PASTE SHEET'!B2449)</f>
        <v/>
      </c>
      <c s="72" t="str">
        <f>IF('S.D.PASTE SHEET'!C2449="","",'S.D.PASTE SHEET'!C2449)</f>
        <v/>
      </c>
      <c s="73" t="str">
        <f>IF('S.D.PASTE SHEET'!D2449="","",'S.D.PASTE SHEET'!D2449)</f>
        <v/>
      </c>
      <c s="72" t="str">
        <f>IF('S.D.PASTE SHEET'!E2449="","",UPPER('S.D.PASTE SHEET'!E2449))</f>
        <v/>
      </c>
      <c s="72" t="str">
        <f>IF('S.D.PASTE SHEET'!F2449="","",'S.D.PASTE SHEET'!F2449)</f>
        <v/>
      </c>
      <c s="72" t="str">
        <f>IF('S.D.PASTE SHEET'!G2449="","",UPPER('S.D.PASTE SHEET'!G2449))</f>
        <v/>
      </c>
      <c s="72" t="str">
        <f>IF('S.D.PASTE SHEET'!H2449="","",UPPER('S.D.PASTE SHEET'!H2449))</f>
        <v/>
      </c>
      <c s="72" t="str">
        <f>IF('S.D.PASTE SHEET'!I2449="","",'S.D.PASTE SHEET'!I2449)</f>
        <v/>
      </c>
      <c s="73" t="str">
        <f>IF('S.D.PASTE SHEET'!J2449="","",'S.D.PASTE SHEET'!J2449)</f>
        <v/>
      </c>
      <c s="72" t="str">
        <f>IF('S.D.PASTE SHEET'!K2449="","",'S.D.PASTE SHEET'!K2449)</f>
        <v/>
      </c>
      <c s="72" t="str">
        <f>IF('S.D.PASTE SHEET'!L2449="","",'S.D.PASTE SHEET'!L2449)</f>
        <v/>
      </c>
      <c s="72" t="str">
        <f>IF('S.D.PASTE SHEET'!M2449="","",'S.D.PASTE SHEET'!M2449)</f>
        <v/>
      </c>
      <c s="72" t="str">
        <f>IF('S.D.PASTE SHEET'!N2449="","",'S.D.PASTE SHEET'!N2449)</f>
        <v/>
      </c>
      <c s="72" t="str">
        <f>IF('S.D.PASTE SHEET'!O2449="","",'S.D.PASTE SHEET'!O2449)</f>
        <v/>
      </c>
      <c s="72" t="str">
        <f>IF('S.D.PASTE SHEET'!P2449="","",'S.D.PASTE SHEET'!P2449)</f>
        <v/>
      </c>
      <c s="72" t="str">
        <f>IF('S.D.PASTE SHEET'!Q2449="","",'S.D.PASTE SHEET'!Q2449)</f>
        <v/>
      </c>
      <c s="72" t="str">
        <f>IF('S.D.PASTE SHEET'!R2449="","",'S.D.PASTE SHEET'!R2449)</f>
        <v/>
      </c>
      <c s="72" t="str">
        <f>IF('S.D.PASTE SHEET'!S2449="","",'S.D.PASTE SHEET'!S2449)</f>
        <v/>
      </c>
      <c s="72" t="str">
        <f>IF('S.D.PASTE SHEET'!T2449="","",'S.D.PASTE SHEET'!T2449)</f>
        <v/>
      </c>
      <c s="72" t="str">
        <f>IF('S.D.PASTE SHEET'!U2449="","",'S.D.PASTE SHEET'!U2449)</f>
        <v/>
      </c>
      <c s="72" t="str">
        <f>IF('S.D.PASTE SHEET'!V2449="","",'S.D.PASTE SHEET'!V2449)</f>
        <v/>
      </c>
      <c s="72" t="str">
        <f>IF('S.D.PASTE SHEET'!W2449="","",'S.D.PASTE SHEET'!W2449)</f>
        <v/>
      </c>
      <c s="72" t="str">
        <f>IF('S.D.PASTE SHEET'!X2449="","",'S.D.PASTE SHEET'!X2449)</f>
        <v/>
      </c>
      <c s="72" t="str">
        <f>IF('S.D.PASTE SHEET'!Y2449="","",'S.D.PASTE SHEET'!Y2449)</f>
        <v/>
      </c>
      <c s="72" t="str">
        <f>IF('S.D.PASTE SHEET'!Z2449="","",'S.D.PASTE SHEET'!Z2449)</f>
        <v/>
      </c>
      <c s="72" t="str">
        <f>IF('S.D.PASTE SHEET'!AA2449="","",'S.D.PASTE SHEET'!AA2449)</f>
        <v/>
      </c>
      <c s="72" t="str">
        <f>IF('S.D.PASTE SHEET'!AB2449="","",'S.D.PASTE SHEET'!AB2449)</f>
        <v/>
      </c>
      <c s="72" t="str">
        <f>IF('S.D.PASTE SHEET'!AC2449="","",'S.D.PASTE SHEET'!AC2449)</f>
        <v/>
      </c>
      <c s="72" t="str">
        <f>IF('S.D.PASTE SHEET'!AD2449="","",'S.D.PASTE SHEET'!AD2449)</f>
        <v/>
      </c>
      <c s="74"/>
      <c s="70" t="str">
        <f>IF(AK2449="","",IF(AK2449&gt;0,COUNT($AG$2:AG2449),""))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IF(BC2449="","",IF(BC2449&gt;0,COUNT($AY$2:AY2449),""))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0" spans="1:157" ht="15">
      <c r="A2450" s="72" t="str">
        <f>IF('S.D.PASTE SHEET'!A2450="","",'S.D.PASTE SHEET'!A2450)</f>
        <v/>
      </c>
      <c s="72" t="str">
        <f>IF('S.D.PASTE SHEET'!B2450="","",'S.D.PASTE SHEET'!B2450)</f>
        <v/>
      </c>
      <c s="72" t="str">
        <f>IF('S.D.PASTE SHEET'!C2450="","",'S.D.PASTE SHEET'!C2450)</f>
        <v/>
      </c>
      <c s="73" t="str">
        <f>IF('S.D.PASTE SHEET'!D2450="","",'S.D.PASTE SHEET'!D2450)</f>
        <v/>
      </c>
      <c s="72" t="str">
        <f>IF('S.D.PASTE SHEET'!E2450="","",UPPER('S.D.PASTE SHEET'!E2450))</f>
        <v/>
      </c>
      <c s="72" t="str">
        <f>IF('S.D.PASTE SHEET'!F2450="","",'S.D.PASTE SHEET'!F2450)</f>
        <v/>
      </c>
      <c s="72" t="str">
        <f>IF('S.D.PASTE SHEET'!G2450="","",UPPER('S.D.PASTE SHEET'!G2450))</f>
        <v/>
      </c>
      <c s="72" t="str">
        <f>IF('S.D.PASTE SHEET'!H2450="","",UPPER('S.D.PASTE SHEET'!H2450))</f>
        <v/>
      </c>
      <c s="72" t="str">
        <f>IF('S.D.PASTE SHEET'!I2450="","",'S.D.PASTE SHEET'!I2450)</f>
        <v/>
      </c>
      <c s="73" t="str">
        <f>IF('S.D.PASTE SHEET'!J2450="","",'S.D.PASTE SHEET'!J2450)</f>
        <v/>
      </c>
      <c s="72" t="str">
        <f>IF('S.D.PASTE SHEET'!K2450="","",'S.D.PASTE SHEET'!K2450)</f>
        <v/>
      </c>
      <c s="72" t="str">
        <f>IF('S.D.PASTE SHEET'!L2450="","",'S.D.PASTE SHEET'!L2450)</f>
        <v/>
      </c>
      <c s="72" t="str">
        <f>IF('S.D.PASTE SHEET'!M2450="","",'S.D.PASTE SHEET'!M2450)</f>
        <v/>
      </c>
      <c s="72" t="str">
        <f>IF('S.D.PASTE SHEET'!N2450="","",'S.D.PASTE SHEET'!N2450)</f>
        <v/>
      </c>
      <c s="72" t="str">
        <f>IF('S.D.PASTE SHEET'!O2450="","",'S.D.PASTE SHEET'!O2450)</f>
        <v/>
      </c>
      <c s="72" t="str">
        <f>IF('S.D.PASTE SHEET'!P2450="","",'S.D.PASTE SHEET'!P2450)</f>
        <v/>
      </c>
      <c s="72" t="str">
        <f>IF('S.D.PASTE SHEET'!Q2450="","",'S.D.PASTE SHEET'!Q2450)</f>
        <v/>
      </c>
      <c s="72" t="str">
        <f>IF('S.D.PASTE SHEET'!R2450="","",'S.D.PASTE SHEET'!R2450)</f>
        <v/>
      </c>
      <c s="72" t="str">
        <f>IF('S.D.PASTE SHEET'!S2450="","",'S.D.PASTE SHEET'!S2450)</f>
        <v/>
      </c>
      <c s="72" t="str">
        <f>IF('S.D.PASTE SHEET'!T2450="","",'S.D.PASTE SHEET'!T2450)</f>
        <v/>
      </c>
      <c s="72" t="str">
        <f>IF('S.D.PASTE SHEET'!U2450="","",'S.D.PASTE SHEET'!U2450)</f>
        <v/>
      </c>
      <c s="72" t="str">
        <f>IF('S.D.PASTE SHEET'!V2450="","",'S.D.PASTE SHEET'!V2450)</f>
        <v/>
      </c>
      <c s="72" t="str">
        <f>IF('S.D.PASTE SHEET'!W2450="","",'S.D.PASTE SHEET'!W2450)</f>
        <v/>
      </c>
      <c s="72" t="str">
        <f>IF('S.D.PASTE SHEET'!X2450="","",'S.D.PASTE SHEET'!X2450)</f>
        <v/>
      </c>
      <c s="72" t="str">
        <f>IF('S.D.PASTE SHEET'!Y2450="","",'S.D.PASTE SHEET'!Y2450)</f>
        <v/>
      </c>
      <c s="72" t="str">
        <f>IF('S.D.PASTE SHEET'!Z2450="","",'S.D.PASTE SHEET'!Z2450)</f>
        <v/>
      </c>
      <c s="72" t="str">
        <f>IF('S.D.PASTE SHEET'!AA2450="","",'S.D.PASTE SHEET'!AA2450)</f>
        <v/>
      </c>
      <c s="72" t="str">
        <f>IF('S.D.PASTE SHEET'!AB2450="","",'S.D.PASTE SHEET'!AB2450)</f>
        <v/>
      </c>
      <c s="72" t="str">
        <f>IF('S.D.PASTE SHEET'!AC2450="","",'S.D.PASTE SHEET'!AC2450)</f>
        <v/>
      </c>
      <c s="72" t="str">
        <f>IF('S.D.PASTE SHEET'!AD2450="","",'S.D.PASTE SHEET'!AD2450)</f>
        <v/>
      </c>
      <c s="74"/>
      <c s="70" t="str">
        <f>IF(AK2450="","",IF(AK2450&gt;0,COUNT($AG$2:AG2450),""))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IF(BC2450="","",IF(BC2450&gt;0,COUNT($AY$2:AY2450),""))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1" spans="1:157" ht="15">
      <c r="A2451" s="72" t="str">
        <f>IF('S.D.PASTE SHEET'!A2451="","",'S.D.PASTE SHEET'!A2451)</f>
        <v/>
      </c>
      <c s="72" t="str">
        <f>IF('S.D.PASTE SHEET'!B2451="","",'S.D.PASTE SHEET'!B2451)</f>
        <v/>
      </c>
      <c s="72" t="str">
        <f>IF('S.D.PASTE SHEET'!C2451="","",'S.D.PASTE SHEET'!C2451)</f>
        <v/>
      </c>
      <c s="73" t="str">
        <f>IF('S.D.PASTE SHEET'!D2451="","",'S.D.PASTE SHEET'!D2451)</f>
        <v/>
      </c>
      <c s="72" t="str">
        <f>IF('S.D.PASTE SHEET'!E2451="","",UPPER('S.D.PASTE SHEET'!E2451))</f>
        <v/>
      </c>
      <c s="72" t="str">
        <f>IF('S.D.PASTE SHEET'!F2451="","",'S.D.PASTE SHEET'!F2451)</f>
        <v/>
      </c>
      <c s="72" t="str">
        <f>IF('S.D.PASTE SHEET'!G2451="","",UPPER('S.D.PASTE SHEET'!G2451))</f>
        <v/>
      </c>
      <c s="72" t="str">
        <f>IF('S.D.PASTE SHEET'!H2451="","",UPPER('S.D.PASTE SHEET'!H2451))</f>
        <v/>
      </c>
      <c s="72" t="str">
        <f>IF('S.D.PASTE SHEET'!I2451="","",'S.D.PASTE SHEET'!I2451)</f>
        <v/>
      </c>
      <c s="73" t="str">
        <f>IF('S.D.PASTE SHEET'!J2451="","",'S.D.PASTE SHEET'!J2451)</f>
        <v/>
      </c>
      <c s="72" t="str">
        <f>IF('S.D.PASTE SHEET'!K2451="","",'S.D.PASTE SHEET'!K2451)</f>
        <v/>
      </c>
      <c s="72" t="str">
        <f>IF('S.D.PASTE SHEET'!L2451="","",'S.D.PASTE SHEET'!L2451)</f>
        <v/>
      </c>
      <c s="72" t="str">
        <f>IF('S.D.PASTE SHEET'!M2451="","",'S.D.PASTE SHEET'!M2451)</f>
        <v/>
      </c>
      <c s="72" t="str">
        <f>IF('S.D.PASTE SHEET'!N2451="","",'S.D.PASTE SHEET'!N2451)</f>
        <v/>
      </c>
      <c s="72" t="str">
        <f>IF('S.D.PASTE SHEET'!O2451="","",'S.D.PASTE SHEET'!O2451)</f>
        <v/>
      </c>
      <c s="72" t="str">
        <f>IF('S.D.PASTE SHEET'!P2451="","",'S.D.PASTE SHEET'!P2451)</f>
        <v/>
      </c>
      <c s="72" t="str">
        <f>IF('S.D.PASTE SHEET'!Q2451="","",'S.D.PASTE SHEET'!Q2451)</f>
        <v/>
      </c>
      <c s="72" t="str">
        <f>IF('S.D.PASTE SHEET'!R2451="","",'S.D.PASTE SHEET'!R2451)</f>
        <v/>
      </c>
      <c s="72" t="str">
        <f>IF('S.D.PASTE SHEET'!S2451="","",'S.D.PASTE SHEET'!S2451)</f>
        <v/>
      </c>
      <c s="72" t="str">
        <f>IF('S.D.PASTE SHEET'!T2451="","",'S.D.PASTE SHEET'!T2451)</f>
        <v/>
      </c>
      <c s="72" t="str">
        <f>IF('S.D.PASTE SHEET'!U2451="","",'S.D.PASTE SHEET'!U2451)</f>
        <v/>
      </c>
      <c s="72" t="str">
        <f>IF('S.D.PASTE SHEET'!V2451="","",'S.D.PASTE SHEET'!V2451)</f>
        <v/>
      </c>
      <c s="72" t="str">
        <f>IF('S.D.PASTE SHEET'!W2451="","",'S.D.PASTE SHEET'!W2451)</f>
        <v/>
      </c>
      <c s="72" t="str">
        <f>IF('S.D.PASTE SHEET'!X2451="","",'S.D.PASTE SHEET'!X2451)</f>
        <v/>
      </c>
      <c s="72" t="str">
        <f>IF('S.D.PASTE SHEET'!Y2451="","",'S.D.PASTE SHEET'!Y2451)</f>
        <v/>
      </c>
      <c s="72" t="str">
        <f>IF('S.D.PASTE SHEET'!Z2451="","",'S.D.PASTE SHEET'!Z2451)</f>
        <v/>
      </c>
      <c s="72" t="str">
        <f>IF('S.D.PASTE SHEET'!AA2451="","",'S.D.PASTE SHEET'!AA2451)</f>
        <v/>
      </c>
      <c s="72" t="str">
        <f>IF('S.D.PASTE SHEET'!AB2451="","",'S.D.PASTE SHEET'!AB2451)</f>
        <v/>
      </c>
      <c s="72" t="str">
        <f>IF('S.D.PASTE SHEET'!AC2451="","",'S.D.PASTE SHEET'!AC2451)</f>
        <v/>
      </c>
      <c s="72" t="str">
        <f>IF('S.D.PASTE SHEET'!AD2451="","",'S.D.PASTE SHEET'!AD2451)</f>
        <v/>
      </c>
      <c s="74"/>
      <c s="70" t="str">
        <f>IF(AK2451="","",IF(AK2451&gt;0,COUNT($AG$2:AG2451),""))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IF(BC2451="","",IF(BC2451&gt;0,COUNT($AY$2:AY2451),""))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2" spans="1:157" ht="15">
      <c r="A2452" s="72" t="str">
        <f>IF('S.D.PASTE SHEET'!A2452="","",'S.D.PASTE SHEET'!A2452)</f>
        <v/>
      </c>
      <c s="72" t="str">
        <f>IF('S.D.PASTE SHEET'!B2452="","",'S.D.PASTE SHEET'!B2452)</f>
        <v/>
      </c>
      <c s="72" t="str">
        <f>IF('S.D.PASTE SHEET'!C2452="","",'S.D.PASTE SHEET'!C2452)</f>
        <v/>
      </c>
      <c s="73" t="str">
        <f>IF('S.D.PASTE SHEET'!D2452="","",'S.D.PASTE SHEET'!D2452)</f>
        <v/>
      </c>
      <c s="72" t="str">
        <f>IF('S.D.PASTE SHEET'!E2452="","",UPPER('S.D.PASTE SHEET'!E2452))</f>
        <v/>
      </c>
      <c s="72" t="str">
        <f>IF('S.D.PASTE SHEET'!F2452="","",'S.D.PASTE SHEET'!F2452)</f>
        <v/>
      </c>
      <c s="72" t="str">
        <f>IF('S.D.PASTE SHEET'!G2452="","",UPPER('S.D.PASTE SHEET'!G2452))</f>
        <v/>
      </c>
      <c s="72" t="str">
        <f>IF('S.D.PASTE SHEET'!H2452="","",UPPER('S.D.PASTE SHEET'!H2452))</f>
        <v/>
      </c>
      <c s="72" t="str">
        <f>IF('S.D.PASTE SHEET'!I2452="","",'S.D.PASTE SHEET'!I2452)</f>
        <v/>
      </c>
      <c s="73" t="str">
        <f>IF('S.D.PASTE SHEET'!J2452="","",'S.D.PASTE SHEET'!J2452)</f>
        <v/>
      </c>
      <c s="72" t="str">
        <f>IF('S.D.PASTE SHEET'!K2452="","",'S.D.PASTE SHEET'!K2452)</f>
        <v/>
      </c>
      <c s="72" t="str">
        <f>IF('S.D.PASTE SHEET'!L2452="","",'S.D.PASTE SHEET'!L2452)</f>
        <v/>
      </c>
      <c s="72" t="str">
        <f>IF('S.D.PASTE SHEET'!M2452="","",'S.D.PASTE SHEET'!M2452)</f>
        <v/>
      </c>
      <c s="72" t="str">
        <f>IF('S.D.PASTE SHEET'!N2452="","",'S.D.PASTE SHEET'!N2452)</f>
        <v/>
      </c>
      <c s="72" t="str">
        <f>IF('S.D.PASTE SHEET'!O2452="","",'S.D.PASTE SHEET'!O2452)</f>
        <v/>
      </c>
      <c s="72" t="str">
        <f>IF('S.D.PASTE SHEET'!P2452="","",'S.D.PASTE SHEET'!P2452)</f>
        <v/>
      </c>
      <c s="72" t="str">
        <f>IF('S.D.PASTE SHEET'!Q2452="","",'S.D.PASTE SHEET'!Q2452)</f>
        <v/>
      </c>
      <c s="72" t="str">
        <f>IF('S.D.PASTE SHEET'!R2452="","",'S.D.PASTE SHEET'!R2452)</f>
        <v/>
      </c>
      <c s="72" t="str">
        <f>IF('S.D.PASTE SHEET'!S2452="","",'S.D.PASTE SHEET'!S2452)</f>
        <v/>
      </c>
      <c s="72" t="str">
        <f>IF('S.D.PASTE SHEET'!T2452="","",'S.D.PASTE SHEET'!T2452)</f>
        <v/>
      </c>
      <c s="72" t="str">
        <f>IF('S.D.PASTE SHEET'!U2452="","",'S.D.PASTE SHEET'!U2452)</f>
        <v/>
      </c>
      <c s="72" t="str">
        <f>IF('S.D.PASTE SHEET'!V2452="","",'S.D.PASTE SHEET'!V2452)</f>
        <v/>
      </c>
      <c s="72" t="str">
        <f>IF('S.D.PASTE SHEET'!W2452="","",'S.D.PASTE SHEET'!W2452)</f>
        <v/>
      </c>
      <c s="72" t="str">
        <f>IF('S.D.PASTE SHEET'!X2452="","",'S.D.PASTE SHEET'!X2452)</f>
        <v/>
      </c>
      <c s="72" t="str">
        <f>IF('S.D.PASTE SHEET'!Y2452="","",'S.D.PASTE SHEET'!Y2452)</f>
        <v/>
      </c>
      <c s="72" t="str">
        <f>IF('S.D.PASTE SHEET'!Z2452="","",'S.D.PASTE SHEET'!Z2452)</f>
        <v/>
      </c>
      <c s="72" t="str">
        <f>IF('S.D.PASTE SHEET'!AA2452="","",'S.D.PASTE SHEET'!AA2452)</f>
        <v/>
      </c>
      <c s="72" t="str">
        <f>IF('S.D.PASTE SHEET'!AB2452="","",'S.D.PASTE SHEET'!AB2452)</f>
        <v/>
      </c>
      <c s="72" t="str">
        <f>IF('S.D.PASTE SHEET'!AC2452="","",'S.D.PASTE SHEET'!AC2452)</f>
        <v/>
      </c>
      <c s="72" t="str">
        <f>IF('S.D.PASTE SHEET'!AD2452="","",'S.D.PASTE SHEET'!AD2452)</f>
        <v/>
      </c>
      <c s="74"/>
      <c s="70" t="str">
        <f>IF(AK2452="","",IF(AK2452&gt;0,COUNT($AG$2:AG2452),""))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IF(BC2452="","",IF(BC2452&gt;0,COUNT($AY$2:AY2452),""))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3" spans="1:157" ht="15">
      <c r="A2453" s="72" t="str">
        <f>IF('S.D.PASTE SHEET'!A2453="","",'S.D.PASTE SHEET'!A2453)</f>
        <v/>
      </c>
      <c s="72" t="str">
        <f>IF('S.D.PASTE SHEET'!B2453="","",'S.D.PASTE SHEET'!B2453)</f>
        <v/>
      </c>
      <c s="72" t="str">
        <f>IF('S.D.PASTE SHEET'!C2453="","",'S.D.PASTE SHEET'!C2453)</f>
        <v/>
      </c>
      <c s="73" t="str">
        <f>IF('S.D.PASTE SHEET'!D2453="","",'S.D.PASTE SHEET'!D2453)</f>
        <v/>
      </c>
      <c s="72" t="str">
        <f>IF('S.D.PASTE SHEET'!E2453="","",UPPER('S.D.PASTE SHEET'!E2453))</f>
        <v/>
      </c>
      <c s="72" t="str">
        <f>IF('S.D.PASTE SHEET'!F2453="","",'S.D.PASTE SHEET'!F2453)</f>
        <v/>
      </c>
      <c s="72" t="str">
        <f>IF('S.D.PASTE SHEET'!G2453="","",UPPER('S.D.PASTE SHEET'!G2453))</f>
        <v/>
      </c>
      <c s="72" t="str">
        <f>IF('S.D.PASTE SHEET'!H2453="","",UPPER('S.D.PASTE SHEET'!H2453))</f>
        <v/>
      </c>
      <c s="72" t="str">
        <f>IF('S.D.PASTE SHEET'!I2453="","",'S.D.PASTE SHEET'!I2453)</f>
        <v/>
      </c>
      <c s="73" t="str">
        <f>IF('S.D.PASTE SHEET'!J2453="","",'S.D.PASTE SHEET'!J2453)</f>
        <v/>
      </c>
      <c s="72" t="str">
        <f>IF('S.D.PASTE SHEET'!K2453="","",'S.D.PASTE SHEET'!K2453)</f>
        <v/>
      </c>
      <c s="72" t="str">
        <f>IF('S.D.PASTE SHEET'!L2453="","",'S.D.PASTE SHEET'!L2453)</f>
        <v/>
      </c>
      <c s="72" t="str">
        <f>IF('S.D.PASTE SHEET'!M2453="","",'S.D.PASTE SHEET'!M2453)</f>
        <v/>
      </c>
      <c s="72" t="str">
        <f>IF('S.D.PASTE SHEET'!N2453="","",'S.D.PASTE SHEET'!N2453)</f>
        <v/>
      </c>
      <c s="72" t="str">
        <f>IF('S.D.PASTE SHEET'!O2453="","",'S.D.PASTE SHEET'!O2453)</f>
        <v/>
      </c>
      <c s="72" t="str">
        <f>IF('S.D.PASTE SHEET'!P2453="","",'S.D.PASTE SHEET'!P2453)</f>
        <v/>
      </c>
      <c s="72" t="str">
        <f>IF('S.D.PASTE SHEET'!Q2453="","",'S.D.PASTE SHEET'!Q2453)</f>
        <v/>
      </c>
      <c s="72" t="str">
        <f>IF('S.D.PASTE SHEET'!R2453="","",'S.D.PASTE SHEET'!R2453)</f>
        <v/>
      </c>
      <c s="72" t="str">
        <f>IF('S.D.PASTE SHEET'!S2453="","",'S.D.PASTE SHEET'!S2453)</f>
        <v/>
      </c>
      <c s="72" t="str">
        <f>IF('S.D.PASTE SHEET'!T2453="","",'S.D.PASTE SHEET'!T2453)</f>
        <v/>
      </c>
      <c s="72" t="str">
        <f>IF('S.D.PASTE SHEET'!U2453="","",'S.D.PASTE SHEET'!U2453)</f>
        <v/>
      </c>
      <c s="72" t="str">
        <f>IF('S.D.PASTE SHEET'!V2453="","",'S.D.PASTE SHEET'!V2453)</f>
        <v/>
      </c>
      <c s="72" t="str">
        <f>IF('S.D.PASTE SHEET'!W2453="","",'S.D.PASTE SHEET'!W2453)</f>
        <v/>
      </c>
      <c s="72" t="str">
        <f>IF('S.D.PASTE SHEET'!X2453="","",'S.D.PASTE SHEET'!X2453)</f>
        <v/>
      </c>
      <c s="72" t="str">
        <f>IF('S.D.PASTE SHEET'!Y2453="","",'S.D.PASTE SHEET'!Y2453)</f>
        <v/>
      </c>
      <c s="72" t="str">
        <f>IF('S.D.PASTE SHEET'!Z2453="","",'S.D.PASTE SHEET'!Z2453)</f>
        <v/>
      </c>
      <c s="72" t="str">
        <f>IF('S.D.PASTE SHEET'!AA2453="","",'S.D.PASTE SHEET'!AA2453)</f>
        <v/>
      </c>
      <c s="72" t="str">
        <f>IF('S.D.PASTE SHEET'!AB2453="","",'S.D.PASTE SHEET'!AB2453)</f>
        <v/>
      </c>
      <c s="72" t="str">
        <f>IF('S.D.PASTE SHEET'!AC2453="","",'S.D.PASTE SHEET'!AC2453)</f>
        <v/>
      </c>
      <c s="72" t="str">
        <f>IF('S.D.PASTE SHEET'!AD2453="","",'S.D.PASTE SHEET'!AD2453)</f>
        <v/>
      </c>
      <c s="74"/>
      <c s="70" t="str">
        <f>IF(AK2453="","",IF(AK2453&gt;0,COUNT($AG$2:AG2453),""))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IF(BC2453="","",IF(BC2453&gt;0,COUNT($AY$2:AY2453),""))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4" spans="1:157" ht="15">
      <c r="A2454" s="72" t="str">
        <f>IF('S.D.PASTE SHEET'!A2454="","",'S.D.PASTE SHEET'!A2454)</f>
        <v/>
      </c>
      <c s="72" t="str">
        <f>IF('S.D.PASTE SHEET'!B2454="","",'S.D.PASTE SHEET'!B2454)</f>
        <v/>
      </c>
      <c s="72" t="str">
        <f>IF('S.D.PASTE SHEET'!C2454="","",'S.D.PASTE SHEET'!C2454)</f>
        <v/>
      </c>
      <c s="73" t="str">
        <f>IF('S.D.PASTE SHEET'!D2454="","",'S.D.PASTE SHEET'!D2454)</f>
        <v/>
      </c>
      <c s="72" t="str">
        <f>IF('S.D.PASTE SHEET'!E2454="","",UPPER('S.D.PASTE SHEET'!E2454))</f>
        <v/>
      </c>
      <c s="72" t="str">
        <f>IF('S.D.PASTE SHEET'!F2454="","",'S.D.PASTE SHEET'!F2454)</f>
        <v/>
      </c>
      <c s="72" t="str">
        <f>IF('S.D.PASTE SHEET'!G2454="","",UPPER('S.D.PASTE SHEET'!G2454))</f>
        <v/>
      </c>
      <c s="72" t="str">
        <f>IF('S.D.PASTE SHEET'!H2454="","",UPPER('S.D.PASTE SHEET'!H2454))</f>
        <v/>
      </c>
      <c s="72" t="str">
        <f>IF('S.D.PASTE SHEET'!I2454="","",'S.D.PASTE SHEET'!I2454)</f>
        <v/>
      </c>
      <c s="73" t="str">
        <f>IF('S.D.PASTE SHEET'!J2454="","",'S.D.PASTE SHEET'!J2454)</f>
        <v/>
      </c>
      <c s="72" t="str">
        <f>IF('S.D.PASTE SHEET'!K2454="","",'S.D.PASTE SHEET'!K2454)</f>
        <v/>
      </c>
      <c s="72" t="str">
        <f>IF('S.D.PASTE SHEET'!L2454="","",'S.D.PASTE SHEET'!L2454)</f>
        <v/>
      </c>
      <c s="72" t="str">
        <f>IF('S.D.PASTE SHEET'!M2454="","",'S.D.PASTE SHEET'!M2454)</f>
        <v/>
      </c>
      <c s="72" t="str">
        <f>IF('S.D.PASTE SHEET'!N2454="","",'S.D.PASTE SHEET'!N2454)</f>
        <v/>
      </c>
      <c s="72" t="str">
        <f>IF('S.D.PASTE SHEET'!O2454="","",'S.D.PASTE SHEET'!O2454)</f>
        <v/>
      </c>
      <c s="72" t="str">
        <f>IF('S.D.PASTE SHEET'!P2454="","",'S.D.PASTE SHEET'!P2454)</f>
        <v/>
      </c>
      <c s="72" t="str">
        <f>IF('S.D.PASTE SHEET'!Q2454="","",'S.D.PASTE SHEET'!Q2454)</f>
        <v/>
      </c>
      <c s="72" t="str">
        <f>IF('S.D.PASTE SHEET'!R2454="","",'S.D.PASTE SHEET'!R2454)</f>
        <v/>
      </c>
      <c s="72" t="str">
        <f>IF('S.D.PASTE SHEET'!S2454="","",'S.D.PASTE SHEET'!S2454)</f>
        <v/>
      </c>
      <c s="72" t="str">
        <f>IF('S.D.PASTE SHEET'!T2454="","",'S.D.PASTE SHEET'!T2454)</f>
        <v/>
      </c>
      <c s="72" t="str">
        <f>IF('S.D.PASTE SHEET'!U2454="","",'S.D.PASTE SHEET'!U2454)</f>
        <v/>
      </c>
      <c s="72" t="str">
        <f>IF('S.D.PASTE SHEET'!V2454="","",'S.D.PASTE SHEET'!V2454)</f>
        <v/>
      </c>
      <c s="72" t="str">
        <f>IF('S.D.PASTE SHEET'!W2454="","",'S.D.PASTE SHEET'!W2454)</f>
        <v/>
      </c>
      <c s="72" t="str">
        <f>IF('S.D.PASTE SHEET'!X2454="","",'S.D.PASTE SHEET'!X2454)</f>
        <v/>
      </c>
      <c s="72" t="str">
        <f>IF('S.D.PASTE SHEET'!Y2454="","",'S.D.PASTE SHEET'!Y2454)</f>
        <v/>
      </c>
      <c s="72" t="str">
        <f>IF('S.D.PASTE SHEET'!Z2454="","",'S.D.PASTE SHEET'!Z2454)</f>
        <v/>
      </c>
      <c s="72" t="str">
        <f>IF('S.D.PASTE SHEET'!AA2454="","",'S.D.PASTE SHEET'!AA2454)</f>
        <v/>
      </c>
      <c s="72" t="str">
        <f>IF('S.D.PASTE SHEET'!AB2454="","",'S.D.PASTE SHEET'!AB2454)</f>
        <v/>
      </c>
      <c s="72" t="str">
        <f>IF('S.D.PASTE SHEET'!AC2454="","",'S.D.PASTE SHEET'!AC2454)</f>
        <v/>
      </c>
      <c s="72" t="str">
        <f>IF('S.D.PASTE SHEET'!AD2454="","",'S.D.PASTE SHEET'!AD2454)</f>
        <v/>
      </c>
      <c s="74"/>
      <c s="70" t="str">
        <f>IF(AK2454="","",IF(AK2454&gt;0,COUNT($AG$2:AG2454),""))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IF(BC2454="","",IF(BC2454&gt;0,COUNT($AY$2:AY2454),""))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5" spans="1:157" ht="15">
      <c r="A2455" s="72" t="str">
        <f>IF('S.D.PASTE SHEET'!A2455="","",'S.D.PASTE SHEET'!A2455)</f>
        <v/>
      </c>
      <c s="72" t="str">
        <f>IF('S.D.PASTE SHEET'!B2455="","",'S.D.PASTE SHEET'!B2455)</f>
        <v/>
      </c>
      <c s="72" t="str">
        <f>IF('S.D.PASTE SHEET'!C2455="","",'S.D.PASTE SHEET'!C2455)</f>
        <v/>
      </c>
      <c s="73" t="str">
        <f>IF('S.D.PASTE SHEET'!D2455="","",'S.D.PASTE SHEET'!D2455)</f>
        <v/>
      </c>
      <c s="72" t="str">
        <f>IF('S.D.PASTE SHEET'!E2455="","",UPPER('S.D.PASTE SHEET'!E2455))</f>
        <v/>
      </c>
      <c s="72" t="str">
        <f>IF('S.D.PASTE SHEET'!F2455="","",'S.D.PASTE SHEET'!F2455)</f>
        <v/>
      </c>
      <c s="72" t="str">
        <f>IF('S.D.PASTE SHEET'!G2455="","",UPPER('S.D.PASTE SHEET'!G2455))</f>
        <v/>
      </c>
      <c s="72" t="str">
        <f>IF('S.D.PASTE SHEET'!H2455="","",UPPER('S.D.PASTE SHEET'!H2455))</f>
        <v/>
      </c>
      <c s="72" t="str">
        <f>IF('S.D.PASTE SHEET'!I2455="","",'S.D.PASTE SHEET'!I2455)</f>
        <v/>
      </c>
      <c s="73" t="str">
        <f>IF('S.D.PASTE SHEET'!J2455="","",'S.D.PASTE SHEET'!J2455)</f>
        <v/>
      </c>
      <c s="72" t="str">
        <f>IF('S.D.PASTE SHEET'!K2455="","",'S.D.PASTE SHEET'!K2455)</f>
        <v/>
      </c>
      <c s="72" t="str">
        <f>IF('S.D.PASTE SHEET'!L2455="","",'S.D.PASTE SHEET'!L2455)</f>
        <v/>
      </c>
      <c s="72" t="str">
        <f>IF('S.D.PASTE SHEET'!M2455="","",'S.D.PASTE SHEET'!M2455)</f>
        <v/>
      </c>
      <c s="72" t="str">
        <f>IF('S.D.PASTE SHEET'!N2455="","",'S.D.PASTE SHEET'!N2455)</f>
        <v/>
      </c>
      <c s="72" t="str">
        <f>IF('S.D.PASTE SHEET'!O2455="","",'S.D.PASTE SHEET'!O2455)</f>
        <v/>
      </c>
      <c s="72" t="str">
        <f>IF('S.D.PASTE SHEET'!P2455="","",'S.D.PASTE SHEET'!P2455)</f>
        <v/>
      </c>
      <c s="72" t="str">
        <f>IF('S.D.PASTE SHEET'!Q2455="","",'S.D.PASTE SHEET'!Q2455)</f>
        <v/>
      </c>
      <c s="72" t="str">
        <f>IF('S.D.PASTE SHEET'!R2455="","",'S.D.PASTE SHEET'!R2455)</f>
        <v/>
      </c>
      <c s="72" t="str">
        <f>IF('S.D.PASTE SHEET'!S2455="","",'S.D.PASTE SHEET'!S2455)</f>
        <v/>
      </c>
      <c s="72" t="str">
        <f>IF('S.D.PASTE SHEET'!T2455="","",'S.D.PASTE SHEET'!T2455)</f>
        <v/>
      </c>
      <c s="72" t="str">
        <f>IF('S.D.PASTE SHEET'!U2455="","",'S.D.PASTE SHEET'!U2455)</f>
        <v/>
      </c>
      <c s="72" t="str">
        <f>IF('S.D.PASTE SHEET'!V2455="","",'S.D.PASTE SHEET'!V2455)</f>
        <v/>
      </c>
      <c s="72" t="str">
        <f>IF('S.D.PASTE SHEET'!W2455="","",'S.D.PASTE SHEET'!W2455)</f>
        <v/>
      </c>
      <c s="72" t="str">
        <f>IF('S.D.PASTE SHEET'!X2455="","",'S.D.PASTE SHEET'!X2455)</f>
        <v/>
      </c>
      <c s="72" t="str">
        <f>IF('S.D.PASTE SHEET'!Y2455="","",'S.D.PASTE SHEET'!Y2455)</f>
        <v/>
      </c>
      <c s="72" t="str">
        <f>IF('S.D.PASTE SHEET'!Z2455="","",'S.D.PASTE SHEET'!Z2455)</f>
        <v/>
      </c>
      <c s="72" t="str">
        <f>IF('S.D.PASTE SHEET'!AA2455="","",'S.D.PASTE SHEET'!AA2455)</f>
        <v/>
      </c>
      <c s="72" t="str">
        <f>IF('S.D.PASTE SHEET'!AB2455="","",'S.D.PASTE SHEET'!AB2455)</f>
        <v/>
      </c>
      <c s="72" t="str">
        <f>IF('S.D.PASTE SHEET'!AC2455="","",'S.D.PASTE SHEET'!AC2455)</f>
        <v/>
      </c>
      <c s="72" t="str">
        <f>IF('S.D.PASTE SHEET'!AD2455="","",'S.D.PASTE SHEET'!AD2455)</f>
        <v/>
      </c>
      <c s="74"/>
      <c s="70" t="str">
        <f>IF(AK2455="","",IF(AK2455&gt;0,COUNT($AG$2:AG2455),""))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IF(BC2455="","",IF(BC2455&gt;0,COUNT($AY$2:AY2455),""))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6" spans="1:157" ht="15">
      <c r="A2456" s="72" t="str">
        <f>IF('S.D.PASTE SHEET'!A2456="","",'S.D.PASTE SHEET'!A2456)</f>
        <v/>
      </c>
      <c s="72" t="str">
        <f>IF('S.D.PASTE SHEET'!B2456="","",'S.D.PASTE SHEET'!B2456)</f>
        <v/>
      </c>
      <c s="72" t="str">
        <f>IF('S.D.PASTE SHEET'!C2456="","",'S.D.PASTE SHEET'!C2456)</f>
        <v/>
      </c>
      <c s="73" t="str">
        <f>IF('S.D.PASTE SHEET'!D2456="","",'S.D.PASTE SHEET'!D2456)</f>
        <v/>
      </c>
      <c s="72" t="str">
        <f>IF('S.D.PASTE SHEET'!E2456="","",UPPER('S.D.PASTE SHEET'!E2456))</f>
        <v/>
      </c>
      <c s="72" t="str">
        <f>IF('S.D.PASTE SHEET'!F2456="","",'S.D.PASTE SHEET'!F2456)</f>
        <v/>
      </c>
      <c s="72" t="str">
        <f>IF('S.D.PASTE SHEET'!G2456="","",UPPER('S.D.PASTE SHEET'!G2456))</f>
        <v/>
      </c>
      <c s="72" t="str">
        <f>IF('S.D.PASTE SHEET'!H2456="","",UPPER('S.D.PASTE SHEET'!H2456))</f>
        <v/>
      </c>
      <c s="72" t="str">
        <f>IF('S.D.PASTE SHEET'!I2456="","",'S.D.PASTE SHEET'!I2456)</f>
        <v/>
      </c>
      <c s="73" t="str">
        <f>IF('S.D.PASTE SHEET'!J2456="","",'S.D.PASTE SHEET'!J2456)</f>
        <v/>
      </c>
      <c s="72" t="str">
        <f>IF('S.D.PASTE SHEET'!K2456="","",'S.D.PASTE SHEET'!K2456)</f>
        <v/>
      </c>
      <c s="72" t="str">
        <f>IF('S.D.PASTE SHEET'!L2456="","",'S.D.PASTE SHEET'!L2456)</f>
        <v/>
      </c>
      <c s="72" t="str">
        <f>IF('S.D.PASTE SHEET'!M2456="","",'S.D.PASTE SHEET'!M2456)</f>
        <v/>
      </c>
      <c s="72" t="str">
        <f>IF('S.D.PASTE SHEET'!N2456="","",'S.D.PASTE SHEET'!N2456)</f>
        <v/>
      </c>
      <c s="72" t="str">
        <f>IF('S.D.PASTE SHEET'!O2456="","",'S.D.PASTE SHEET'!O2456)</f>
        <v/>
      </c>
      <c s="72" t="str">
        <f>IF('S.D.PASTE SHEET'!P2456="","",'S.D.PASTE SHEET'!P2456)</f>
        <v/>
      </c>
      <c s="72" t="str">
        <f>IF('S.D.PASTE SHEET'!Q2456="","",'S.D.PASTE SHEET'!Q2456)</f>
        <v/>
      </c>
      <c s="72" t="str">
        <f>IF('S.D.PASTE SHEET'!R2456="","",'S.D.PASTE SHEET'!R2456)</f>
        <v/>
      </c>
      <c s="72" t="str">
        <f>IF('S.D.PASTE SHEET'!S2456="","",'S.D.PASTE SHEET'!S2456)</f>
        <v/>
      </c>
      <c s="72" t="str">
        <f>IF('S.D.PASTE SHEET'!T2456="","",'S.D.PASTE SHEET'!T2456)</f>
        <v/>
      </c>
      <c s="72" t="str">
        <f>IF('S.D.PASTE SHEET'!U2456="","",'S.D.PASTE SHEET'!U2456)</f>
        <v/>
      </c>
      <c s="72" t="str">
        <f>IF('S.D.PASTE SHEET'!V2456="","",'S.D.PASTE SHEET'!V2456)</f>
        <v/>
      </c>
      <c s="72" t="str">
        <f>IF('S.D.PASTE SHEET'!W2456="","",'S.D.PASTE SHEET'!W2456)</f>
        <v/>
      </c>
      <c s="72" t="str">
        <f>IF('S.D.PASTE SHEET'!X2456="","",'S.D.PASTE SHEET'!X2456)</f>
        <v/>
      </c>
      <c s="72" t="str">
        <f>IF('S.D.PASTE SHEET'!Y2456="","",'S.D.PASTE SHEET'!Y2456)</f>
        <v/>
      </c>
      <c s="72" t="str">
        <f>IF('S.D.PASTE SHEET'!Z2456="","",'S.D.PASTE SHEET'!Z2456)</f>
        <v/>
      </c>
      <c s="72" t="str">
        <f>IF('S.D.PASTE SHEET'!AA2456="","",'S.D.PASTE SHEET'!AA2456)</f>
        <v/>
      </c>
      <c s="72" t="str">
        <f>IF('S.D.PASTE SHEET'!AB2456="","",'S.D.PASTE SHEET'!AB2456)</f>
        <v/>
      </c>
      <c s="72" t="str">
        <f>IF('S.D.PASTE SHEET'!AC2456="","",'S.D.PASTE SHEET'!AC2456)</f>
        <v/>
      </c>
      <c s="72" t="str">
        <f>IF('S.D.PASTE SHEET'!AD2456="","",'S.D.PASTE SHEET'!AD2456)</f>
        <v/>
      </c>
      <c s="74"/>
      <c s="70" t="str">
        <f>IF(AK2456="","",IF(AK2456&gt;0,COUNT($AG$2:AG2456),""))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IF(BC2456="","",IF(BC2456&gt;0,COUNT($AY$2:AY2456),""))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7" spans="1:157" ht="15">
      <c r="A2457" s="72" t="str">
        <f>IF('S.D.PASTE SHEET'!A2457="","",'S.D.PASTE SHEET'!A2457)</f>
        <v/>
      </c>
      <c s="72" t="str">
        <f>IF('S.D.PASTE SHEET'!B2457="","",'S.D.PASTE SHEET'!B2457)</f>
        <v/>
      </c>
      <c s="72" t="str">
        <f>IF('S.D.PASTE SHEET'!C2457="","",'S.D.PASTE SHEET'!C2457)</f>
        <v/>
      </c>
      <c s="73" t="str">
        <f>IF('S.D.PASTE SHEET'!D2457="","",'S.D.PASTE SHEET'!D2457)</f>
        <v/>
      </c>
      <c s="72" t="str">
        <f>IF('S.D.PASTE SHEET'!E2457="","",UPPER('S.D.PASTE SHEET'!E2457))</f>
        <v/>
      </c>
      <c s="72" t="str">
        <f>IF('S.D.PASTE SHEET'!F2457="","",'S.D.PASTE SHEET'!F2457)</f>
        <v/>
      </c>
      <c s="72" t="str">
        <f>IF('S.D.PASTE SHEET'!G2457="","",UPPER('S.D.PASTE SHEET'!G2457))</f>
        <v/>
      </c>
      <c s="72" t="str">
        <f>IF('S.D.PASTE SHEET'!H2457="","",UPPER('S.D.PASTE SHEET'!H2457))</f>
        <v/>
      </c>
      <c s="72" t="str">
        <f>IF('S.D.PASTE SHEET'!I2457="","",'S.D.PASTE SHEET'!I2457)</f>
        <v/>
      </c>
      <c s="73" t="str">
        <f>IF('S.D.PASTE SHEET'!J2457="","",'S.D.PASTE SHEET'!J2457)</f>
        <v/>
      </c>
      <c s="72" t="str">
        <f>IF('S.D.PASTE SHEET'!K2457="","",'S.D.PASTE SHEET'!K2457)</f>
        <v/>
      </c>
      <c s="72" t="str">
        <f>IF('S.D.PASTE SHEET'!L2457="","",'S.D.PASTE SHEET'!L2457)</f>
        <v/>
      </c>
      <c s="72" t="str">
        <f>IF('S.D.PASTE SHEET'!M2457="","",'S.D.PASTE SHEET'!M2457)</f>
        <v/>
      </c>
      <c s="72" t="str">
        <f>IF('S.D.PASTE SHEET'!N2457="","",'S.D.PASTE SHEET'!N2457)</f>
        <v/>
      </c>
      <c s="72" t="str">
        <f>IF('S.D.PASTE SHEET'!O2457="","",'S.D.PASTE SHEET'!O2457)</f>
        <v/>
      </c>
      <c s="72" t="str">
        <f>IF('S.D.PASTE SHEET'!P2457="","",'S.D.PASTE SHEET'!P2457)</f>
        <v/>
      </c>
      <c s="72" t="str">
        <f>IF('S.D.PASTE SHEET'!Q2457="","",'S.D.PASTE SHEET'!Q2457)</f>
        <v/>
      </c>
      <c s="72" t="str">
        <f>IF('S.D.PASTE SHEET'!R2457="","",'S.D.PASTE SHEET'!R2457)</f>
        <v/>
      </c>
      <c s="72" t="str">
        <f>IF('S.D.PASTE SHEET'!S2457="","",'S.D.PASTE SHEET'!S2457)</f>
        <v/>
      </c>
      <c s="72" t="str">
        <f>IF('S.D.PASTE SHEET'!T2457="","",'S.D.PASTE SHEET'!T2457)</f>
        <v/>
      </c>
      <c s="72" t="str">
        <f>IF('S.D.PASTE SHEET'!U2457="","",'S.D.PASTE SHEET'!U2457)</f>
        <v/>
      </c>
      <c s="72" t="str">
        <f>IF('S.D.PASTE SHEET'!V2457="","",'S.D.PASTE SHEET'!V2457)</f>
        <v/>
      </c>
      <c s="72" t="str">
        <f>IF('S.D.PASTE SHEET'!W2457="","",'S.D.PASTE SHEET'!W2457)</f>
        <v/>
      </c>
      <c s="72" t="str">
        <f>IF('S.D.PASTE SHEET'!X2457="","",'S.D.PASTE SHEET'!X2457)</f>
        <v/>
      </c>
      <c s="72" t="str">
        <f>IF('S.D.PASTE SHEET'!Y2457="","",'S.D.PASTE SHEET'!Y2457)</f>
        <v/>
      </c>
      <c s="72" t="str">
        <f>IF('S.D.PASTE SHEET'!Z2457="","",'S.D.PASTE SHEET'!Z2457)</f>
        <v/>
      </c>
      <c s="72" t="str">
        <f>IF('S.D.PASTE SHEET'!AA2457="","",'S.D.PASTE SHEET'!AA2457)</f>
        <v/>
      </c>
      <c s="72" t="str">
        <f>IF('S.D.PASTE SHEET'!AB2457="","",'S.D.PASTE SHEET'!AB2457)</f>
        <v/>
      </c>
      <c s="72" t="str">
        <f>IF('S.D.PASTE SHEET'!AC2457="","",'S.D.PASTE SHEET'!AC2457)</f>
        <v/>
      </c>
      <c s="72" t="str">
        <f>IF('S.D.PASTE SHEET'!AD2457="","",'S.D.PASTE SHEET'!AD2457)</f>
        <v/>
      </c>
      <c s="74"/>
      <c s="70" t="str">
        <f>IF(AK2457="","",IF(AK2457&gt;0,COUNT($AG$2:AG2457),""))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IF(BC2457="","",IF(BC2457&gt;0,COUNT($AY$2:AY2457),""))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8" spans="1:157" ht="15">
      <c r="A2458" s="72" t="str">
        <f>IF('S.D.PASTE SHEET'!A2458="","",'S.D.PASTE SHEET'!A2458)</f>
        <v/>
      </c>
      <c s="72" t="str">
        <f>IF('S.D.PASTE SHEET'!B2458="","",'S.D.PASTE SHEET'!B2458)</f>
        <v/>
      </c>
      <c s="72" t="str">
        <f>IF('S.D.PASTE SHEET'!C2458="","",'S.D.PASTE SHEET'!C2458)</f>
        <v/>
      </c>
      <c s="73" t="str">
        <f>IF('S.D.PASTE SHEET'!D2458="","",'S.D.PASTE SHEET'!D2458)</f>
        <v/>
      </c>
      <c s="72" t="str">
        <f>IF('S.D.PASTE SHEET'!E2458="","",UPPER('S.D.PASTE SHEET'!E2458))</f>
        <v/>
      </c>
      <c s="72" t="str">
        <f>IF('S.D.PASTE SHEET'!F2458="","",'S.D.PASTE SHEET'!F2458)</f>
        <v/>
      </c>
      <c s="72" t="str">
        <f>IF('S.D.PASTE SHEET'!G2458="","",UPPER('S.D.PASTE SHEET'!G2458))</f>
        <v/>
      </c>
      <c s="72" t="str">
        <f>IF('S.D.PASTE SHEET'!H2458="","",UPPER('S.D.PASTE SHEET'!H2458))</f>
        <v/>
      </c>
      <c s="72" t="str">
        <f>IF('S.D.PASTE SHEET'!I2458="","",'S.D.PASTE SHEET'!I2458)</f>
        <v/>
      </c>
      <c s="73" t="str">
        <f>IF('S.D.PASTE SHEET'!J2458="","",'S.D.PASTE SHEET'!J2458)</f>
        <v/>
      </c>
      <c s="72" t="str">
        <f>IF('S.D.PASTE SHEET'!K2458="","",'S.D.PASTE SHEET'!K2458)</f>
        <v/>
      </c>
      <c s="72" t="str">
        <f>IF('S.D.PASTE SHEET'!L2458="","",'S.D.PASTE SHEET'!L2458)</f>
        <v/>
      </c>
      <c s="72" t="str">
        <f>IF('S.D.PASTE SHEET'!M2458="","",'S.D.PASTE SHEET'!M2458)</f>
        <v/>
      </c>
      <c s="72" t="str">
        <f>IF('S.D.PASTE SHEET'!N2458="","",'S.D.PASTE SHEET'!N2458)</f>
        <v/>
      </c>
      <c s="72" t="str">
        <f>IF('S.D.PASTE SHEET'!O2458="","",'S.D.PASTE SHEET'!O2458)</f>
        <v/>
      </c>
      <c s="72" t="str">
        <f>IF('S.D.PASTE SHEET'!P2458="","",'S.D.PASTE SHEET'!P2458)</f>
        <v/>
      </c>
      <c s="72" t="str">
        <f>IF('S.D.PASTE SHEET'!Q2458="","",'S.D.PASTE SHEET'!Q2458)</f>
        <v/>
      </c>
      <c s="72" t="str">
        <f>IF('S.D.PASTE SHEET'!R2458="","",'S.D.PASTE SHEET'!R2458)</f>
        <v/>
      </c>
      <c s="72" t="str">
        <f>IF('S.D.PASTE SHEET'!S2458="","",'S.D.PASTE SHEET'!S2458)</f>
        <v/>
      </c>
      <c s="72" t="str">
        <f>IF('S.D.PASTE SHEET'!T2458="","",'S.D.PASTE SHEET'!T2458)</f>
        <v/>
      </c>
      <c s="72" t="str">
        <f>IF('S.D.PASTE SHEET'!U2458="","",'S.D.PASTE SHEET'!U2458)</f>
        <v/>
      </c>
      <c s="72" t="str">
        <f>IF('S.D.PASTE SHEET'!V2458="","",'S.D.PASTE SHEET'!V2458)</f>
        <v/>
      </c>
      <c s="72" t="str">
        <f>IF('S.D.PASTE SHEET'!W2458="","",'S.D.PASTE SHEET'!W2458)</f>
        <v/>
      </c>
      <c s="72" t="str">
        <f>IF('S.D.PASTE SHEET'!X2458="","",'S.D.PASTE SHEET'!X2458)</f>
        <v/>
      </c>
      <c s="72" t="str">
        <f>IF('S.D.PASTE SHEET'!Y2458="","",'S.D.PASTE SHEET'!Y2458)</f>
        <v/>
      </c>
      <c s="72" t="str">
        <f>IF('S.D.PASTE SHEET'!Z2458="","",'S.D.PASTE SHEET'!Z2458)</f>
        <v/>
      </c>
      <c s="72" t="str">
        <f>IF('S.D.PASTE SHEET'!AA2458="","",'S.D.PASTE SHEET'!AA2458)</f>
        <v/>
      </c>
      <c s="72" t="str">
        <f>IF('S.D.PASTE SHEET'!AB2458="","",'S.D.PASTE SHEET'!AB2458)</f>
        <v/>
      </c>
      <c s="72" t="str">
        <f>IF('S.D.PASTE SHEET'!AC2458="","",'S.D.PASTE SHEET'!AC2458)</f>
        <v/>
      </c>
      <c s="72" t="str">
        <f>IF('S.D.PASTE SHEET'!AD2458="","",'S.D.PASTE SHEET'!AD2458)</f>
        <v/>
      </c>
      <c s="74"/>
      <c s="70" t="str">
        <f>IF(AK2458="","",IF(AK2458&gt;0,COUNT($AG$2:AG2458),""))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IF(BC2458="","",IF(BC2458&gt;0,COUNT($AY$2:AY2458),""))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59" spans="1:157" ht="15">
      <c r="A2459" s="72" t="str">
        <f>IF('S.D.PASTE SHEET'!A2459="","",'S.D.PASTE SHEET'!A2459)</f>
        <v/>
      </c>
      <c s="72" t="str">
        <f>IF('S.D.PASTE SHEET'!B2459="","",'S.D.PASTE SHEET'!B2459)</f>
        <v/>
      </c>
      <c s="72" t="str">
        <f>IF('S.D.PASTE SHEET'!C2459="","",'S.D.PASTE SHEET'!C2459)</f>
        <v/>
      </c>
      <c s="73" t="str">
        <f>IF('S.D.PASTE SHEET'!D2459="","",'S.D.PASTE SHEET'!D2459)</f>
        <v/>
      </c>
      <c s="72" t="str">
        <f>IF('S.D.PASTE SHEET'!E2459="","",UPPER('S.D.PASTE SHEET'!E2459))</f>
        <v/>
      </c>
      <c s="72" t="str">
        <f>IF('S.D.PASTE SHEET'!F2459="","",'S.D.PASTE SHEET'!F2459)</f>
        <v/>
      </c>
      <c s="72" t="str">
        <f>IF('S.D.PASTE SHEET'!G2459="","",UPPER('S.D.PASTE SHEET'!G2459))</f>
        <v/>
      </c>
      <c s="72" t="str">
        <f>IF('S.D.PASTE SHEET'!H2459="","",UPPER('S.D.PASTE SHEET'!H2459))</f>
        <v/>
      </c>
      <c s="72" t="str">
        <f>IF('S.D.PASTE SHEET'!I2459="","",'S.D.PASTE SHEET'!I2459)</f>
        <v/>
      </c>
      <c s="73" t="str">
        <f>IF('S.D.PASTE SHEET'!J2459="","",'S.D.PASTE SHEET'!J2459)</f>
        <v/>
      </c>
      <c s="72" t="str">
        <f>IF('S.D.PASTE SHEET'!K2459="","",'S.D.PASTE SHEET'!K2459)</f>
        <v/>
      </c>
      <c s="72" t="str">
        <f>IF('S.D.PASTE SHEET'!L2459="","",'S.D.PASTE SHEET'!L2459)</f>
        <v/>
      </c>
      <c s="72" t="str">
        <f>IF('S.D.PASTE SHEET'!M2459="","",'S.D.PASTE SHEET'!M2459)</f>
        <v/>
      </c>
      <c s="72" t="str">
        <f>IF('S.D.PASTE SHEET'!N2459="","",'S.D.PASTE SHEET'!N2459)</f>
        <v/>
      </c>
      <c s="72" t="str">
        <f>IF('S.D.PASTE SHEET'!O2459="","",'S.D.PASTE SHEET'!O2459)</f>
        <v/>
      </c>
      <c s="72" t="str">
        <f>IF('S.D.PASTE SHEET'!P2459="","",'S.D.PASTE SHEET'!P2459)</f>
        <v/>
      </c>
      <c s="72" t="str">
        <f>IF('S.D.PASTE SHEET'!Q2459="","",'S.D.PASTE SHEET'!Q2459)</f>
        <v/>
      </c>
      <c s="72" t="str">
        <f>IF('S.D.PASTE SHEET'!R2459="","",'S.D.PASTE SHEET'!R2459)</f>
        <v/>
      </c>
      <c s="72" t="str">
        <f>IF('S.D.PASTE SHEET'!S2459="","",'S.D.PASTE SHEET'!S2459)</f>
        <v/>
      </c>
      <c s="72" t="str">
        <f>IF('S.D.PASTE SHEET'!T2459="","",'S.D.PASTE SHEET'!T2459)</f>
        <v/>
      </c>
      <c s="72" t="str">
        <f>IF('S.D.PASTE SHEET'!U2459="","",'S.D.PASTE SHEET'!U2459)</f>
        <v/>
      </c>
      <c s="72" t="str">
        <f>IF('S.D.PASTE SHEET'!V2459="","",'S.D.PASTE SHEET'!V2459)</f>
        <v/>
      </c>
      <c s="72" t="str">
        <f>IF('S.D.PASTE SHEET'!W2459="","",'S.D.PASTE SHEET'!W2459)</f>
        <v/>
      </c>
      <c s="72" t="str">
        <f>IF('S.D.PASTE SHEET'!X2459="","",'S.D.PASTE SHEET'!X2459)</f>
        <v/>
      </c>
      <c s="72" t="str">
        <f>IF('S.D.PASTE SHEET'!Y2459="","",'S.D.PASTE SHEET'!Y2459)</f>
        <v/>
      </c>
      <c s="72" t="str">
        <f>IF('S.D.PASTE SHEET'!Z2459="","",'S.D.PASTE SHEET'!Z2459)</f>
        <v/>
      </c>
      <c s="72" t="str">
        <f>IF('S.D.PASTE SHEET'!AA2459="","",'S.D.PASTE SHEET'!AA2459)</f>
        <v/>
      </c>
      <c s="72" t="str">
        <f>IF('S.D.PASTE SHEET'!AB2459="","",'S.D.PASTE SHEET'!AB2459)</f>
        <v/>
      </c>
      <c s="72" t="str">
        <f>IF('S.D.PASTE SHEET'!AC2459="","",'S.D.PASTE SHEET'!AC2459)</f>
        <v/>
      </c>
      <c s="72" t="str">
        <f>IF('S.D.PASTE SHEET'!AD2459="","",'S.D.PASTE SHEET'!AD2459)</f>
        <v/>
      </c>
      <c s="74"/>
      <c s="70" t="str">
        <f>IF(AK2459="","",IF(AK2459&gt;0,COUNT($AG$2:AG2459),""))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IF(BC2459="","",IF(BC2459&gt;0,COUNT($AY$2:AY2459),""))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0" spans="1:157" ht="15">
      <c r="A2460" s="72" t="str">
        <f>IF('S.D.PASTE SHEET'!A2460="","",'S.D.PASTE SHEET'!A2460)</f>
        <v/>
      </c>
      <c s="72" t="str">
        <f>IF('S.D.PASTE SHEET'!B2460="","",'S.D.PASTE SHEET'!B2460)</f>
        <v/>
      </c>
      <c s="72" t="str">
        <f>IF('S.D.PASTE SHEET'!C2460="","",'S.D.PASTE SHEET'!C2460)</f>
        <v/>
      </c>
      <c s="73" t="str">
        <f>IF('S.D.PASTE SHEET'!D2460="","",'S.D.PASTE SHEET'!D2460)</f>
        <v/>
      </c>
      <c s="72" t="str">
        <f>IF('S.D.PASTE SHEET'!E2460="","",UPPER('S.D.PASTE SHEET'!E2460))</f>
        <v/>
      </c>
      <c s="72" t="str">
        <f>IF('S.D.PASTE SHEET'!F2460="","",'S.D.PASTE SHEET'!F2460)</f>
        <v/>
      </c>
      <c s="72" t="str">
        <f>IF('S.D.PASTE SHEET'!G2460="","",UPPER('S.D.PASTE SHEET'!G2460))</f>
        <v/>
      </c>
      <c s="72" t="str">
        <f>IF('S.D.PASTE SHEET'!H2460="","",UPPER('S.D.PASTE SHEET'!H2460))</f>
        <v/>
      </c>
      <c s="72" t="str">
        <f>IF('S.D.PASTE SHEET'!I2460="","",'S.D.PASTE SHEET'!I2460)</f>
        <v/>
      </c>
      <c s="73" t="str">
        <f>IF('S.D.PASTE SHEET'!J2460="","",'S.D.PASTE SHEET'!J2460)</f>
        <v/>
      </c>
      <c s="72" t="str">
        <f>IF('S.D.PASTE SHEET'!K2460="","",'S.D.PASTE SHEET'!K2460)</f>
        <v/>
      </c>
      <c s="72" t="str">
        <f>IF('S.D.PASTE SHEET'!L2460="","",'S.D.PASTE SHEET'!L2460)</f>
        <v/>
      </c>
      <c s="72" t="str">
        <f>IF('S.D.PASTE SHEET'!M2460="","",'S.D.PASTE SHEET'!M2460)</f>
        <v/>
      </c>
      <c s="72" t="str">
        <f>IF('S.D.PASTE SHEET'!N2460="","",'S.D.PASTE SHEET'!N2460)</f>
        <v/>
      </c>
      <c s="72" t="str">
        <f>IF('S.D.PASTE SHEET'!O2460="","",'S.D.PASTE SHEET'!O2460)</f>
        <v/>
      </c>
      <c s="72" t="str">
        <f>IF('S.D.PASTE SHEET'!P2460="","",'S.D.PASTE SHEET'!P2460)</f>
        <v/>
      </c>
      <c s="72" t="str">
        <f>IF('S.D.PASTE SHEET'!Q2460="","",'S.D.PASTE SHEET'!Q2460)</f>
        <v/>
      </c>
      <c s="72" t="str">
        <f>IF('S.D.PASTE SHEET'!R2460="","",'S.D.PASTE SHEET'!R2460)</f>
        <v/>
      </c>
      <c s="72" t="str">
        <f>IF('S.D.PASTE SHEET'!S2460="","",'S.D.PASTE SHEET'!S2460)</f>
        <v/>
      </c>
      <c s="72" t="str">
        <f>IF('S.D.PASTE SHEET'!T2460="","",'S.D.PASTE SHEET'!T2460)</f>
        <v/>
      </c>
      <c s="72" t="str">
        <f>IF('S.D.PASTE SHEET'!U2460="","",'S.D.PASTE SHEET'!U2460)</f>
        <v/>
      </c>
      <c s="72" t="str">
        <f>IF('S.D.PASTE SHEET'!V2460="","",'S.D.PASTE SHEET'!V2460)</f>
        <v/>
      </c>
      <c s="72" t="str">
        <f>IF('S.D.PASTE SHEET'!W2460="","",'S.D.PASTE SHEET'!W2460)</f>
        <v/>
      </c>
      <c s="72" t="str">
        <f>IF('S.D.PASTE SHEET'!X2460="","",'S.D.PASTE SHEET'!X2460)</f>
        <v/>
      </c>
      <c s="72" t="str">
        <f>IF('S.D.PASTE SHEET'!Y2460="","",'S.D.PASTE SHEET'!Y2460)</f>
        <v/>
      </c>
      <c s="72" t="str">
        <f>IF('S.D.PASTE SHEET'!Z2460="","",'S.D.PASTE SHEET'!Z2460)</f>
        <v/>
      </c>
      <c s="72" t="str">
        <f>IF('S.D.PASTE SHEET'!AA2460="","",'S.D.PASTE SHEET'!AA2460)</f>
        <v/>
      </c>
      <c s="72" t="str">
        <f>IF('S.D.PASTE SHEET'!AB2460="","",'S.D.PASTE SHEET'!AB2460)</f>
        <v/>
      </c>
      <c s="72" t="str">
        <f>IF('S.D.PASTE SHEET'!AC2460="","",'S.D.PASTE SHEET'!AC2460)</f>
        <v/>
      </c>
      <c s="72" t="str">
        <f>IF('S.D.PASTE SHEET'!AD2460="","",'S.D.PASTE SHEET'!AD2460)</f>
        <v/>
      </c>
      <c s="74"/>
      <c s="70" t="str">
        <f>IF(AK2460="","",IF(AK2460&gt;0,COUNT($AG$2:AG2460),""))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IF(BC2460="","",IF(BC2460&gt;0,COUNT($AY$2:AY2460),""))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1" spans="1:157" ht="15">
      <c r="A2461" s="72" t="str">
        <f>IF('S.D.PASTE SHEET'!A2461="","",'S.D.PASTE SHEET'!A2461)</f>
        <v/>
      </c>
      <c s="72" t="str">
        <f>IF('S.D.PASTE SHEET'!B2461="","",'S.D.PASTE SHEET'!B2461)</f>
        <v/>
      </c>
      <c s="72" t="str">
        <f>IF('S.D.PASTE SHEET'!C2461="","",'S.D.PASTE SHEET'!C2461)</f>
        <v/>
      </c>
      <c s="73" t="str">
        <f>IF('S.D.PASTE SHEET'!D2461="","",'S.D.PASTE SHEET'!D2461)</f>
        <v/>
      </c>
      <c s="72" t="str">
        <f>IF('S.D.PASTE SHEET'!E2461="","",UPPER('S.D.PASTE SHEET'!E2461))</f>
        <v/>
      </c>
      <c s="72" t="str">
        <f>IF('S.D.PASTE SHEET'!F2461="","",'S.D.PASTE SHEET'!F2461)</f>
        <v/>
      </c>
      <c s="72" t="str">
        <f>IF('S.D.PASTE SHEET'!G2461="","",UPPER('S.D.PASTE SHEET'!G2461))</f>
        <v/>
      </c>
      <c s="72" t="str">
        <f>IF('S.D.PASTE SHEET'!H2461="","",UPPER('S.D.PASTE SHEET'!H2461))</f>
        <v/>
      </c>
      <c s="72" t="str">
        <f>IF('S.D.PASTE SHEET'!I2461="","",'S.D.PASTE SHEET'!I2461)</f>
        <v/>
      </c>
      <c s="73" t="str">
        <f>IF('S.D.PASTE SHEET'!J2461="","",'S.D.PASTE SHEET'!J2461)</f>
        <v/>
      </c>
      <c s="72" t="str">
        <f>IF('S.D.PASTE SHEET'!K2461="","",'S.D.PASTE SHEET'!K2461)</f>
        <v/>
      </c>
      <c s="72" t="str">
        <f>IF('S.D.PASTE SHEET'!L2461="","",'S.D.PASTE SHEET'!L2461)</f>
        <v/>
      </c>
      <c s="72" t="str">
        <f>IF('S.D.PASTE SHEET'!M2461="","",'S.D.PASTE SHEET'!M2461)</f>
        <v/>
      </c>
      <c s="72" t="str">
        <f>IF('S.D.PASTE SHEET'!N2461="","",'S.D.PASTE SHEET'!N2461)</f>
        <v/>
      </c>
      <c s="72" t="str">
        <f>IF('S.D.PASTE SHEET'!O2461="","",'S.D.PASTE SHEET'!O2461)</f>
        <v/>
      </c>
      <c s="72" t="str">
        <f>IF('S.D.PASTE SHEET'!P2461="","",'S.D.PASTE SHEET'!P2461)</f>
        <v/>
      </c>
      <c s="72" t="str">
        <f>IF('S.D.PASTE SHEET'!Q2461="","",'S.D.PASTE SHEET'!Q2461)</f>
        <v/>
      </c>
      <c s="72" t="str">
        <f>IF('S.D.PASTE SHEET'!R2461="","",'S.D.PASTE SHEET'!R2461)</f>
        <v/>
      </c>
      <c s="72" t="str">
        <f>IF('S.D.PASTE SHEET'!S2461="","",'S.D.PASTE SHEET'!S2461)</f>
        <v/>
      </c>
      <c s="72" t="str">
        <f>IF('S.D.PASTE SHEET'!T2461="","",'S.D.PASTE SHEET'!T2461)</f>
        <v/>
      </c>
      <c s="72" t="str">
        <f>IF('S.D.PASTE SHEET'!U2461="","",'S.D.PASTE SHEET'!U2461)</f>
        <v/>
      </c>
      <c s="72" t="str">
        <f>IF('S.D.PASTE SHEET'!V2461="","",'S.D.PASTE SHEET'!V2461)</f>
        <v/>
      </c>
      <c s="72" t="str">
        <f>IF('S.D.PASTE SHEET'!W2461="","",'S.D.PASTE SHEET'!W2461)</f>
        <v/>
      </c>
      <c s="72" t="str">
        <f>IF('S.D.PASTE SHEET'!X2461="","",'S.D.PASTE SHEET'!X2461)</f>
        <v/>
      </c>
      <c s="72" t="str">
        <f>IF('S.D.PASTE SHEET'!Y2461="","",'S.D.PASTE SHEET'!Y2461)</f>
        <v/>
      </c>
      <c s="72" t="str">
        <f>IF('S.D.PASTE SHEET'!Z2461="","",'S.D.PASTE SHEET'!Z2461)</f>
        <v/>
      </c>
      <c s="72" t="str">
        <f>IF('S.D.PASTE SHEET'!AA2461="","",'S.D.PASTE SHEET'!AA2461)</f>
        <v/>
      </c>
      <c s="72" t="str">
        <f>IF('S.D.PASTE SHEET'!AB2461="","",'S.D.PASTE SHEET'!AB2461)</f>
        <v/>
      </c>
      <c s="72" t="str">
        <f>IF('S.D.PASTE SHEET'!AC2461="","",'S.D.PASTE SHEET'!AC2461)</f>
        <v/>
      </c>
      <c s="72" t="str">
        <f>IF('S.D.PASTE SHEET'!AD2461="","",'S.D.PASTE SHEET'!AD2461)</f>
        <v/>
      </c>
      <c s="74"/>
      <c s="70" t="str">
        <f>IF(AK2461="","",IF(AK2461&gt;0,COUNT($AG$2:AG2461),""))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IF(BC2461="","",IF(BC2461&gt;0,COUNT($AY$2:AY2461),""))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2" spans="1:157" ht="15">
      <c r="A2462" s="72" t="str">
        <f>IF('S.D.PASTE SHEET'!A2462="","",'S.D.PASTE SHEET'!A2462)</f>
        <v/>
      </c>
      <c s="72" t="str">
        <f>IF('S.D.PASTE SHEET'!B2462="","",'S.D.PASTE SHEET'!B2462)</f>
        <v/>
      </c>
      <c s="72" t="str">
        <f>IF('S.D.PASTE SHEET'!C2462="","",'S.D.PASTE SHEET'!C2462)</f>
        <v/>
      </c>
      <c s="73" t="str">
        <f>IF('S.D.PASTE SHEET'!D2462="","",'S.D.PASTE SHEET'!D2462)</f>
        <v/>
      </c>
      <c s="72" t="str">
        <f>IF('S.D.PASTE SHEET'!E2462="","",UPPER('S.D.PASTE SHEET'!E2462))</f>
        <v/>
      </c>
      <c s="72" t="str">
        <f>IF('S.D.PASTE SHEET'!F2462="","",'S.D.PASTE SHEET'!F2462)</f>
        <v/>
      </c>
      <c s="72" t="str">
        <f>IF('S.D.PASTE SHEET'!G2462="","",UPPER('S.D.PASTE SHEET'!G2462))</f>
        <v/>
      </c>
      <c s="72" t="str">
        <f>IF('S.D.PASTE SHEET'!H2462="","",UPPER('S.D.PASTE SHEET'!H2462))</f>
        <v/>
      </c>
      <c s="72" t="str">
        <f>IF('S.D.PASTE SHEET'!I2462="","",'S.D.PASTE SHEET'!I2462)</f>
        <v/>
      </c>
      <c s="73" t="str">
        <f>IF('S.D.PASTE SHEET'!J2462="","",'S.D.PASTE SHEET'!J2462)</f>
        <v/>
      </c>
      <c s="72" t="str">
        <f>IF('S.D.PASTE SHEET'!K2462="","",'S.D.PASTE SHEET'!K2462)</f>
        <v/>
      </c>
      <c s="72" t="str">
        <f>IF('S.D.PASTE SHEET'!L2462="","",'S.D.PASTE SHEET'!L2462)</f>
        <v/>
      </c>
      <c s="72" t="str">
        <f>IF('S.D.PASTE SHEET'!M2462="","",'S.D.PASTE SHEET'!M2462)</f>
        <v/>
      </c>
      <c s="72" t="str">
        <f>IF('S.D.PASTE SHEET'!N2462="","",'S.D.PASTE SHEET'!N2462)</f>
        <v/>
      </c>
      <c s="72" t="str">
        <f>IF('S.D.PASTE SHEET'!O2462="","",'S.D.PASTE SHEET'!O2462)</f>
        <v/>
      </c>
      <c s="72" t="str">
        <f>IF('S.D.PASTE SHEET'!P2462="","",'S.D.PASTE SHEET'!P2462)</f>
        <v/>
      </c>
      <c s="72" t="str">
        <f>IF('S.D.PASTE SHEET'!Q2462="","",'S.D.PASTE SHEET'!Q2462)</f>
        <v/>
      </c>
      <c s="72" t="str">
        <f>IF('S.D.PASTE SHEET'!R2462="","",'S.D.PASTE SHEET'!R2462)</f>
        <v/>
      </c>
      <c s="72" t="str">
        <f>IF('S.D.PASTE SHEET'!S2462="","",'S.D.PASTE SHEET'!S2462)</f>
        <v/>
      </c>
      <c s="72" t="str">
        <f>IF('S.D.PASTE SHEET'!T2462="","",'S.D.PASTE SHEET'!T2462)</f>
        <v/>
      </c>
      <c s="72" t="str">
        <f>IF('S.D.PASTE SHEET'!U2462="","",'S.D.PASTE SHEET'!U2462)</f>
        <v/>
      </c>
      <c s="72" t="str">
        <f>IF('S.D.PASTE SHEET'!V2462="","",'S.D.PASTE SHEET'!V2462)</f>
        <v/>
      </c>
      <c s="72" t="str">
        <f>IF('S.D.PASTE SHEET'!W2462="","",'S.D.PASTE SHEET'!W2462)</f>
        <v/>
      </c>
      <c s="72" t="str">
        <f>IF('S.D.PASTE SHEET'!X2462="","",'S.D.PASTE SHEET'!X2462)</f>
        <v/>
      </c>
      <c s="72" t="str">
        <f>IF('S.D.PASTE SHEET'!Y2462="","",'S.D.PASTE SHEET'!Y2462)</f>
        <v/>
      </c>
      <c s="72" t="str">
        <f>IF('S.D.PASTE SHEET'!Z2462="","",'S.D.PASTE SHEET'!Z2462)</f>
        <v/>
      </c>
      <c s="72" t="str">
        <f>IF('S.D.PASTE SHEET'!AA2462="","",'S.D.PASTE SHEET'!AA2462)</f>
        <v/>
      </c>
      <c s="72" t="str">
        <f>IF('S.D.PASTE SHEET'!AB2462="","",'S.D.PASTE SHEET'!AB2462)</f>
        <v/>
      </c>
      <c s="72" t="str">
        <f>IF('S.D.PASTE SHEET'!AC2462="","",'S.D.PASTE SHEET'!AC2462)</f>
        <v/>
      </c>
      <c s="72" t="str">
        <f>IF('S.D.PASTE SHEET'!AD2462="","",'S.D.PASTE SHEET'!AD2462)</f>
        <v/>
      </c>
      <c s="74"/>
      <c s="70" t="str">
        <f>IF(AK2462="","",IF(AK2462&gt;0,COUNT($AG$2:AG2462),""))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IF(BC2462="","",IF(BC2462&gt;0,COUNT($AY$2:AY2462),""))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3" spans="1:157" ht="15">
      <c r="A2463" s="72" t="str">
        <f>IF('S.D.PASTE SHEET'!A2463="","",'S.D.PASTE SHEET'!A2463)</f>
        <v/>
      </c>
      <c s="72" t="str">
        <f>IF('S.D.PASTE SHEET'!B2463="","",'S.D.PASTE SHEET'!B2463)</f>
        <v/>
      </c>
      <c s="72" t="str">
        <f>IF('S.D.PASTE SHEET'!C2463="","",'S.D.PASTE SHEET'!C2463)</f>
        <v/>
      </c>
      <c s="73" t="str">
        <f>IF('S.D.PASTE SHEET'!D2463="","",'S.D.PASTE SHEET'!D2463)</f>
        <v/>
      </c>
      <c s="72" t="str">
        <f>IF('S.D.PASTE SHEET'!E2463="","",UPPER('S.D.PASTE SHEET'!E2463))</f>
        <v/>
      </c>
      <c s="72" t="str">
        <f>IF('S.D.PASTE SHEET'!F2463="","",'S.D.PASTE SHEET'!F2463)</f>
        <v/>
      </c>
      <c s="72" t="str">
        <f>IF('S.D.PASTE SHEET'!G2463="","",UPPER('S.D.PASTE SHEET'!G2463))</f>
        <v/>
      </c>
      <c s="72" t="str">
        <f>IF('S.D.PASTE SHEET'!H2463="","",UPPER('S.D.PASTE SHEET'!H2463))</f>
        <v/>
      </c>
      <c s="72" t="str">
        <f>IF('S.D.PASTE SHEET'!I2463="","",'S.D.PASTE SHEET'!I2463)</f>
        <v/>
      </c>
      <c s="73" t="str">
        <f>IF('S.D.PASTE SHEET'!J2463="","",'S.D.PASTE SHEET'!J2463)</f>
        <v/>
      </c>
      <c s="72" t="str">
        <f>IF('S.D.PASTE SHEET'!K2463="","",'S.D.PASTE SHEET'!K2463)</f>
        <v/>
      </c>
      <c s="72" t="str">
        <f>IF('S.D.PASTE SHEET'!L2463="","",'S.D.PASTE SHEET'!L2463)</f>
        <v/>
      </c>
      <c s="72" t="str">
        <f>IF('S.D.PASTE SHEET'!M2463="","",'S.D.PASTE SHEET'!M2463)</f>
        <v/>
      </c>
      <c s="72" t="str">
        <f>IF('S.D.PASTE SHEET'!N2463="","",'S.D.PASTE SHEET'!N2463)</f>
        <v/>
      </c>
      <c s="72" t="str">
        <f>IF('S.D.PASTE SHEET'!O2463="","",'S.D.PASTE SHEET'!O2463)</f>
        <v/>
      </c>
      <c s="72" t="str">
        <f>IF('S.D.PASTE SHEET'!P2463="","",'S.D.PASTE SHEET'!P2463)</f>
        <v/>
      </c>
      <c s="72" t="str">
        <f>IF('S.D.PASTE SHEET'!Q2463="","",'S.D.PASTE SHEET'!Q2463)</f>
        <v/>
      </c>
      <c s="72" t="str">
        <f>IF('S.D.PASTE SHEET'!R2463="","",'S.D.PASTE SHEET'!R2463)</f>
        <v/>
      </c>
      <c s="72" t="str">
        <f>IF('S.D.PASTE SHEET'!S2463="","",'S.D.PASTE SHEET'!S2463)</f>
        <v/>
      </c>
      <c s="72" t="str">
        <f>IF('S.D.PASTE SHEET'!T2463="","",'S.D.PASTE SHEET'!T2463)</f>
        <v/>
      </c>
      <c s="72" t="str">
        <f>IF('S.D.PASTE SHEET'!U2463="","",'S.D.PASTE SHEET'!U2463)</f>
        <v/>
      </c>
      <c s="72" t="str">
        <f>IF('S.D.PASTE SHEET'!V2463="","",'S.D.PASTE SHEET'!V2463)</f>
        <v/>
      </c>
      <c s="72" t="str">
        <f>IF('S.D.PASTE SHEET'!W2463="","",'S.D.PASTE SHEET'!W2463)</f>
        <v/>
      </c>
      <c s="72" t="str">
        <f>IF('S.D.PASTE SHEET'!X2463="","",'S.D.PASTE SHEET'!X2463)</f>
        <v/>
      </c>
      <c s="72" t="str">
        <f>IF('S.D.PASTE SHEET'!Y2463="","",'S.D.PASTE SHEET'!Y2463)</f>
        <v/>
      </c>
      <c s="72" t="str">
        <f>IF('S.D.PASTE SHEET'!Z2463="","",'S.D.PASTE SHEET'!Z2463)</f>
        <v/>
      </c>
      <c s="72" t="str">
        <f>IF('S.D.PASTE SHEET'!AA2463="","",'S.D.PASTE SHEET'!AA2463)</f>
        <v/>
      </c>
      <c s="72" t="str">
        <f>IF('S.D.PASTE SHEET'!AB2463="","",'S.D.PASTE SHEET'!AB2463)</f>
        <v/>
      </c>
      <c s="72" t="str">
        <f>IF('S.D.PASTE SHEET'!AC2463="","",'S.D.PASTE SHEET'!AC2463)</f>
        <v/>
      </c>
      <c s="72" t="str">
        <f>IF('S.D.PASTE SHEET'!AD2463="","",'S.D.PASTE SHEET'!AD2463)</f>
        <v/>
      </c>
      <c s="74"/>
      <c s="70" t="str">
        <f>IF(AK2463="","",IF(AK2463&gt;0,COUNT($AG$2:AG2463),""))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IF(BC2463="","",IF(BC2463&gt;0,COUNT($AY$2:AY2463),""))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4" spans="1:157" ht="15">
      <c r="A2464" s="72" t="str">
        <f>IF('S.D.PASTE SHEET'!A2464="","",'S.D.PASTE SHEET'!A2464)</f>
        <v/>
      </c>
      <c s="72" t="str">
        <f>IF('S.D.PASTE SHEET'!B2464="","",'S.D.PASTE SHEET'!B2464)</f>
        <v/>
      </c>
      <c s="72" t="str">
        <f>IF('S.D.PASTE SHEET'!C2464="","",'S.D.PASTE SHEET'!C2464)</f>
        <v/>
      </c>
      <c s="73" t="str">
        <f>IF('S.D.PASTE SHEET'!D2464="","",'S.D.PASTE SHEET'!D2464)</f>
        <v/>
      </c>
      <c s="72" t="str">
        <f>IF('S.D.PASTE SHEET'!E2464="","",UPPER('S.D.PASTE SHEET'!E2464))</f>
        <v/>
      </c>
      <c s="72" t="str">
        <f>IF('S.D.PASTE SHEET'!F2464="","",'S.D.PASTE SHEET'!F2464)</f>
        <v/>
      </c>
      <c s="72" t="str">
        <f>IF('S.D.PASTE SHEET'!G2464="","",UPPER('S.D.PASTE SHEET'!G2464))</f>
        <v/>
      </c>
      <c s="72" t="str">
        <f>IF('S.D.PASTE SHEET'!H2464="","",UPPER('S.D.PASTE SHEET'!H2464))</f>
        <v/>
      </c>
      <c s="72" t="str">
        <f>IF('S.D.PASTE SHEET'!I2464="","",'S.D.PASTE SHEET'!I2464)</f>
        <v/>
      </c>
      <c s="73" t="str">
        <f>IF('S.D.PASTE SHEET'!J2464="","",'S.D.PASTE SHEET'!J2464)</f>
        <v/>
      </c>
      <c s="72" t="str">
        <f>IF('S.D.PASTE SHEET'!K2464="","",'S.D.PASTE SHEET'!K2464)</f>
        <v/>
      </c>
      <c s="72" t="str">
        <f>IF('S.D.PASTE SHEET'!L2464="","",'S.D.PASTE SHEET'!L2464)</f>
        <v/>
      </c>
      <c s="72" t="str">
        <f>IF('S.D.PASTE SHEET'!M2464="","",'S.D.PASTE SHEET'!M2464)</f>
        <v/>
      </c>
      <c s="72" t="str">
        <f>IF('S.D.PASTE SHEET'!N2464="","",'S.D.PASTE SHEET'!N2464)</f>
        <v/>
      </c>
      <c s="72" t="str">
        <f>IF('S.D.PASTE SHEET'!O2464="","",'S.D.PASTE SHEET'!O2464)</f>
        <v/>
      </c>
      <c s="72" t="str">
        <f>IF('S.D.PASTE SHEET'!P2464="","",'S.D.PASTE SHEET'!P2464)</f>
        <v/>
      </c>
      <c s="72" t="str">
        <f>IF('S.D.PASTE SHEET'!Q2464="","",'S.D.PASTE SHEET'!Q2464)</f>
        <v/>
      </c>
      <c s="72" t="str">
        <f>IF('S.D.PASTE SHEET'!R2464="","",'S.D.PASTE SHEET'!R2464)</f>
        <v/>
      </c>
      <c s="72" t="str">
        <f>IF('S.D.PASTE SHEET'!S2464="","",'S.D.PASTE SHEET'!S2464)</f>
        <v/>
      </c>
      <c s="72" t="str">
        <f>IF('S.D.PASTE SHEET'!T2464="","",'S.D.PASTE SHEET'!T2464)</f>
        <v/>
      </c>
      <c s="72" t="str">
        <f>IF('S.D.PASTE SHEET'!U2464="","",'S.D.PASTE SHEET'!U2464)</f>
        <v/>
      </c>
      <c s="72" t="str">
        <f>IF('S.D.PASTE SHEET'!V2464="","",'S.D.PASTE SHEET'!V2464)</f>
        <v/>
      </c>
      <c s="72" t="str">
        <f>IF('S.D.PASTE SHEET'!W2464="","",'S.D.PASTE SHEET'!W2464)</f>
        <v/>
      </c>
      <c s="72" t="str">
        <f>IF('S.D.PASTE SHEET'!X2464="","",'S.D.PASTE SHEET'!X2464)</f>
        <v/>
      </c>
      <c s="72" t="str">
        <f>IF('S.D.PASTE SHEET'!Y2464="","",'S.D.PASTE SHEET'!Y2464)</f>
        <v/>
      </c>
      <c s="72" t="str">
        <f>IF('S.D.PASTE SHEET'!Z2464="","",'S.D.PASTE SHEET'!Z2464)</f>
        <v/>
      </c>
      <c s="72" t="str">
        <f>IF('S.D.PASTE SHEET'!AA2464="","",'S.D.PASTE SHEET'!AA2464)</f>
        <v/>
      </c>
      <c s="72" t="str">
        <f>IF('S.D.PASTE SHEET'!AB2464="","",'S.D.PASTE SHEET'!AB2464)</f>
        <v/>
      </c>
      <c s="72" t="str">
        <f>IF('S.D.PASTE SHEET'!AC2464="","",'S.D.PASTE SHEET'!AC2464)</f>
        <v/>
      </c>
      <c s="72" t="str">
        <f>IF('S.D.PASTE SHEET'!AD2464="","",'S.D.PASTE SHEET'!AD2464)</f>
        <v/>
      </c>
      <c s="74"/>
      <c s="70" t="str">
        <f>IF(AK2464="","",IF(AK2464&gt;0,COUNT($AG$2:AG2464),""))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IF(BC2464="","",IF(BC2464&gt;0,COUNT($AY$2:AY2464),""))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5" spans="1:157" ht="15">
      <c r="A2465" s="72" t="str">
        <f>IF('S.D.PASTE SHEET'!A2465="","",'S.D.PASTE SHEET'!A2465)</f>
        <v/>
      </c>
      <c s="72" t="str">
        <f>IF('S.D.PASTE SHEET'!B2465="","",'S.D.PASTE SHEET'!B2465)</f>
        <v/>
      </c>
      <c s="72" t="str">
        <f>IF('S.D.PASTE SHEET'!C2465="","",'S.D.PASTE SHEET'!C2465)</f>
        <v/>
      </c>
      <c s="73" t="str">
        <f>IF('S.D.PASTE SHEET'!D2465="","",'S.D.PASTE SHEET'!D2465)</f>
        <v/>
      </c>
      <c s="72" t="str">
        <f>IF('S.D.PASTE SHEET'!E2465="","",UPPER('S.D.PASTE SHEET'!E2465))</f>
        <v/>
      </c>
      <c s="72" t="str">
        <f>IF('S.D.PASTE SHEET'!F2465="","",'S.D.PASTE SHEET'!F2465)</f>
        <v/>
      </c>
      <c s="72" t="str">
        <f>IF('S.D.PASTE SHEET'!G2465="","",UPPER('S.D.PASTE SHEET'!G2465))</f>
        <v/>
      </c>
      <c s="72" t="str">
        <f>IF('S.D.PASTE SHEET'!H2465="","",UPPER('S.D.PASTE SHEET'!H2465))</f>
        <v/>
      </c>
      <c s="72" t="str">
        <f>IF('S.D.PASTE SHEET'!I2465="","",'S.D.PASTE SHEET'!I2465)</f>
        <v/>
      </c>
      <c s="73" t="str">
        <f>IF('S.D.PASTE SHEET'!J2465="","",'S.D.PASTE SHEET'!J2465)</f>
        <v/>
      </c>
      <c s="72" t="str">
        <f>IF('S.D.PASTE SHEET'!K2465="","",'S.D.PASTE SHEET'!K2465)</f>
        <v/>
      </c>
      <c s="72" t="str">
        <f>IF('S.D.PASTE SHEET'!L2465="","",'S.D.PASTE SHEET'!L2465)</f>
        <v/>
      </c>
      <c s="72" t="str">
        <f>IF('S.D.PASTE SHEET'!M2465="","",'S.D.PASTE SHEET'!M2465)</f>
        <v/>
      </c>
      <c s="72" t="str">
        <f>IF('S.D.PASTE SHEET'!N2465="","",'S.D.PASTE SHEET'!N2465)</f>
        <v/>
      </c>
      <c s="72" t="str">
        <f>IF('S.D.PASTE SHEET'!O2465="","",'S.D.PASTE SHEET'!O2465)</f>
        <v/>
      </c>
      <c s="72" t="str">
        <f>IF('S.D.PASTE SHEET'!P2465="","",'S.D.PASTE SHEET'!P2465)</f>
        <v/>
      </c>
      <c s="72" t="str">
        <f>IF('S.D.PASTE SHEET'!Q2465="","",'S.D.PASTE SHEET'!Q2465)</f>
        <v/>
      </c>
      <c s="72" t="str">
        <f>IF('S.D.PASTE SHEET'!R2465="","",'S.D.PASTE SHEET'!R2465)</f>
        <v/>
      </c>
      <c s="72" t="str">
        <f>IF('S.D.PASTE SHEET'!S2465="","",'S.D.PASTE SHEET'!S2465)</f>
        <v/>
      </c>
      <c s="72" t="str">
        <f>IF('S.D.PASTE SHEET'!T2465="","",'S.D.PASTE SHEET'!T2465)</f>
        <v/>
      </c>
      <c s="72" t="str">
        <f>IF('S.D.PASTE SHEET'!U2465="","",'S.D.PASTE SHEET'!U2465)</f>
        <v/>
      </c>
      <c s="72" t="str">
        <f>IF('S.D.PASTE SHEET'!V2465="","",'S.D.PASTE SHEET'!V2465)</f>
        <v/>
      </c>
      <c s="72" t="str">
        <f>IF('S.D.PASTE SHEET'!W2465="","",'S.D.PASTE SHEET'!W2465)</f>
        <v/>
      </c>
      <c s="72" t="str">
        <f>IF('S.D.PASTE SHEET'!X2465="","",'S.D.PASTE SHEET'!X2465)</f>
        <v/>
      </c>
      <c s="72" t="str">
        <f>IF('S.D.PASTE SHEET'!Y2465="","",'S.D.PASTE SHEET'!Y2465)</f>
        <v/>
      </c>
      <c s="72" t="str">
        <f>IF('S.D.PASTE SHEET'!Z2465="","",'S.D.PASTE SHEET'!Z2465)</f>
        <v/>
      </c>
      <c s="72" t="str">
        <f>IF('S.D.PASTE SHEET'!AA2465="","",'S.D.PASTE SHEET'!AA2465)</f>
        <v/>
      </c>
      <c s="72" t="str">
        <f>IF('S.D.PASTE SHEET'!AB2465="","",'S.D.PASTE SHEET'!AB2465)</f>
        <v/>
      </c>
      <c s="72" t="str">
        <f>IF('S.D.PASTE SHEET'!AC2465="","",'S.D.PASTE SHEET'!AC2465)</f>
        <v/>
      </c>
      <c s="72" t="str">
        <f>IF('S.D.PASTE SHEET'!AD2465="","",'S.D.PASTE SHEET'!AD2465)</f>
        <v/>
      </c>
      <c s="74"/>
      <c s="70" t="str">
        <f>IF(AK2465="","",IF(AK2465&gt;0,COUNT($AG$2:AG2465),""))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IF(BC2465="","",IF(BC2465&gt;0,COUNT($AY$2:AY2465),""))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6" spans="1:157" ht="15">
      <c r="A2466" s="72" t="str">
        <f>IF('S.D.PASTE SHEET'!A2466="","",'S.D.PASTE SHEET'!A2466)</f>
        <v/>
      </c>
      <c s="72" t="str">
        <f>IF('S.D.PASTE SHEET'!B2466="","",'S.D.PASTE SHEET'!B2466)</f>
        <v/>
      </c>
      <c s="72" t="str">
        <f>IF('S.D.PASTE SHEET'!C2466="","",'S.D.PASTE SHEET'!C2466)</f>
        <v/>
      </c>
      <c s="73" t="str">
        <f>IF('S.D.PASTE SHEET'!D2466="","",'S.D.PASTE SHEET'!D2466)</f>
        <v/>
      </c>
      <c s="72" t="str">
        <f>IF('S.D.PASTE SHEET'!E2466="","",UPPER('S.D.PASTE SHEET'!E2466))</f>
        <v/>
      </c>
      <c s="72" t="str">
        <f>IF('S.D.PASTE SHEET'!F2466="","",'S.D.PASTE SHEET'!F2466)</f>
        <v/>
      </c>
      <c s="72" t="str">
        <f>IF('S.D.PASTE SHEET'!G2466="","",UPPER('S.D.PASTE SHEET'!G2466))</f>
        <v/>
      </c>
      <c s="72" t="str">
        <f>IF('S.D.PASTE SHEET'!H2466="","",UPPER('S.D.PASTE SHEET'!H2466))</f>
        <v/>
      </c>
      <c s="72" t="str">
        <f>IF('S.D.PASTE SHEET'!I2466="","",'S.D.PASTE SHEET'!I2466)</f>
        <v/>
      </c>
      <c s="73" t="str">
        <f>IF('S.D.PASTE SHEET'!J2466="","",'S.D.PASTE SHEET'!J2466)</f>
        <v/>
      </c>
      <c s="72" t="str">
        <f>IF('S.D.PASTE SHEET'!K2466="","",'S.D.PASTE SHEET'!K2466)</f>
        <v/>
      </c>
      <c s="72" t="str">
        <f>IF('S.D.PASTE SHEET'!L2466="","",'S.D.PASTE SHEET'!L2466)</f>
        <v/>
      </c>
      <c s="72" t="str">
        <f>IF('S.D.PASTE SHEET'!M2466="","",'S.D.PASTE SHEET'!M2466)</f>
        <v/>
      </c>
      <c s="72" t="str">
        <f>IF('S.D.PASTE SHEET'!N2466="","",'S.D.PASTE SHEET'!N2466)</f>
        <v/>
      </c>
      <c s="72" t="str">
        <f>IF('S.D.PASTE SHEET'!O2466="","",'S.D.PASTE SHEET'!O2466)</f>
        <v/>
      </c>
      <c s="72" t="str">
        <f>IF('S.D.PASTE SHEET'!P2466="","",'S.D.PASTE SHEET'!P2466)</f>
        <v/>
      </c>
      <c s="72" t="str">
        <f>IF('S.D.PASTE SHEET'!Q2466="","",'S.D.PASTE SHEET'!Q2466)</f>
        <v/>
      </c>
      <c s="72" t="str">
        <f>IF('S.D.PASTE SHEET'!R2466="","",'S.D.PASTE SHEET'!R2466)</f>
        <v/>
      </c>
      <c s="72" t="str">
        <f>IF('S.D.PASTE SHEET'!S2466="","",'S.D.PASTE SHEET'!S2466)</f>
        <v/>
      </c>
      <c s="72" t="str">
        <f>IF('S.D.PASTE SHEET'!T2466="","",'S.D.PASTE SHEET'!T2466)</f>
        <v/>
      </c>
      <c s="72" t="str">
        <f>IF('S.D.PASTE SHEET'!U2466="","",'S.D.PASTE SHEET'!U2466)</f>
        <v/>
      </c>
      <c s="72" t="str">
        <f>IF('S.D.PASTE SHEET'!V2466="","",'S.D.PASTE SHEET'!V2466)</f>
        <v/>
      </c>
      <c s="72" t="str">
        <f>IF('S.D.PASTE SHEET'!W2466="","",'S.D.PASTE SHEET'!W2466)</f>
        <v/>
      </c>
      <c s="72" t="str">
        <f>IF('S.D.PASTE SHEET'!X2466="","",'S.D.PASTE SHEET'!X2466)</f>
        <v/>
      </c>
      <c s="72" t="str">
        <f>IF('S.D.PASTE SHEET'!Y2466="","",'S.D.PASTE SHEET'!Y2466)</f>
        <v/>
      </c>
      <c s="72" t="str">
        <f>IF('S.D.PASTE SHEET'!Z2466="","",'S.D.PASTE SHEET'!Z2466)</f>
        <v/>
      </c>
      <c s="72" t="str">
        <f>IF('S.D.PASTE SHEET'!AA2466="","",'S.D.PASTE SHEET'!AA2466)</f>
        <v/>
      </c>
      <c s="72" t="str">
        <f>IF('S.D.PASTE SHEET'!AB2466="","",'S.D.PASTE SHEET'!AB2466)</f>
        <v/>
      </c>
      <c s="72" t="str">
        <f>IF('S.D.PASTE SHEET'!AC2466="","",'S.D.PASTE SHEET'!AC2466)</f>
        <v/>
      </c>
      <c s="72" t="str">
        <f>IF('S.D.PASTE SHEET'!AD2466="","",'S.D.PASTE SHEET'!AD2466)</f>
        <v/>
      </c>
      <c s="74"/>
      <c s="70" t="str">
        <f>IF(AK2466="","",IF(AK2466&gt;0,COUNT($AG$2:AG2466),""))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IF(BC2466="","",IF(BC2466&gt;0,COUNT($AY$2:AY2466),""))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7" spans="1:157" ht="15">
      <c r="A2467" s="72" t="str">
        <f>IF('S.D.PASTE SHEET'!A2467="","",'S.D.PASTE SHEET'!A2467)</f>
        <v/>
      </c>
      <c s="72" t="str">
        <f>IF('S.D.PASTE SHEET'!B2467="","",'S.D.PASTE SHEET'!B2467)</f>
        <v/>
      </c>
      <c s="72" t="str">
        <f>IF('S.D.PASTE SHEET'!C2467="","",'S.D.PASTE SHEET'!C2467)</f>
        <v/>
      </c>
      <c s="73" t="str">
        <f>IF('S.D.PASTE SHEET'!D2467="","",'S.D.PASTE SHEET'!D2467)</f>
        <v/>
      </c>
      <c s="72" t="str">
        <f>IF('S.D.PASTE SHEET'!E2467="","",UPPER('S.D.PASTE SHEET'!E2467))</f>
        <v/>
      </c>
      <c s="72" t="str">
        <f>IF('S.D.PASTE SHEET'!F2467="","",'S.D.PASTE SHEET'!F2467)</f>
        <v/>
      </c>
      <c s="72" t="str">
        <f>IF('S.D.PASTE SHEET'!G2467="","",UPPER('S.D.PASTE SHEET'!G2467))</f>
        <v/>
      </c>
      <c s="72" t="str">
        <f>IF('S.D.PASTE SHEET'!H2467="","",UPPER('S.D.PASTE SHEET'!H2467))</f>
        <v/>
      </c>
      <c s="72" t="str">
        <f>IF('S.D.PASTE SHEET'!I2467="","",'S.D.PASTE SHEET'!I2467)</f>
        <v/>
      </c>
      <c s="73" t="str">
        <f>IF('S.D.PASTE SHEET'!J2467="","",'S.D.PASTE SHEET'!J2467)</f>
        <v/>
      </c>
      <c s="72" t="str">
        <f>IF('S.D.PASTE SHEET'!K2467="","",'S.D.PASTE SHEET'!K2467)</f>
        <v/>
      </c>
      <c s="72" t="str">
        <f>IF('S.D.PASTE SHEET'!L2467="","",'S.D.PASTE SHEET'!L2467)</f>
        <v/>
      </c>
      <c s="72" t="str">
        <f>IF('S.D.PASTE SHEET'!M2467="","",'S.D.PASTE SHEET'!M2467)</f>
        <v/>
      </c>
      <c s="72" t="str">
        <f>IF('S.D.PASTE SHEET'!N2467="","",'S.D.PASTE SHEET'!N2467)</f>
        <v/>
      </c>
      <c s="72" t="str">
        <f>IF('S.D.PASTE SHEET'!O2467="","",'S.D.PASTE SHEET'!O2467)</f>
        <v/>
      </c>
      <c s="72" t="str">
        <f>IF('S.D.PASTE SHEET'!P2467="","",'S.D.PASTE SHEET'!P2467)</f>
        <v/>
      </c>
      <c s="72" t="str">
        <f>IF('S.D.PASTE SHEET'!Q2467="","",'S.D.PASTE SHEET'!Q2467)</f>
        <v/>
      </c>
      <c s="72" t="str">
        <f>IF('S.D.PASTE SHEET'!R2467="","",'S.D.PASTE SHEET'!R2467)</f>
        <v/>
      </c>
      <c s="72" t="str">
        <f>IF('S.D.PASTE SHEET'!S2467="","",'S.D.PASTE SHEET'!S2467)</f>
        <v/>
      </c>
      <c s="72" t="str">
        <f>IF('S.D.PASTE SHEET'!T2467="","",'S.D.PASTE SHEET'!T2467)</f>
        <v/>
      </c>
      <c s="72" t="str">
        <f>IF('S.D.PASTE SHEET'!U2467="","",'S.D.PASTE SHEET'!U2467)</f>
        <v/>
      </c>
      <c s="72" t="str">
        <f>IF('S.D.PASTE SHEET'!V2467="","",'S.D.PASTE SHEET'!V2467)</f>
        <v/>
      </c>
      <c s="72" t="str">
        <f>IF('S.D.PASTE SHEET'!W2467="","",'S.D.PASTE SHEET'!W2467)</f>
        <v/>
      </c>
      <c s="72" t="str">
        <f>IF('S.D.PASTE SHEET'!X2467="","",'S.D.PASTE SHEET'!X2467)</f>
        <v/>
      </c>
      <c s="72" t="str">
        <f>IF('S.D.PASTE SHEET'!Y2467="","",'S.D.PASTE SHEET'!Y2467)</f>
        <v/>
      </c>
      <c s="72" t="str">
        <f>IF('S.D.PASTE SHEET'!Z2467="","",'S.D.PASTE SHEET'!Z2467)</f>
        <v/>
      </c>
      <c s="72" t="str">
        <f>IF('S.D.PASTE SHEET'!AA2467="","",'S.D.PASTE SHEET'!AA2467)</f>
        <v/>
      </c>
      <c s="72" t="str">
        <f>IF('S.D.PASTE SHEET'!AB2467="","",'S.D.PASTE SHEET'!AB2467)</f>
        <v/>
      </c>
      <c s="72" t="str">
        <f>IF('S.D.PASTE SHEET'!AC2467="","",'S.D.PASTE SHEET'!AC2467)</f>
        <v/>
      </c>
      <c s="72" t="str">
        <f>IF('S.D.PASTE SHEET'!AD2467="","",'S.D.PASTE SHEET'!AD2467)</f>
        <v/>
      </c>
      <c s="74"/>
      <c s="70" t="str">
        <f>IF(AK2467="","",IF(AK2467&gt;0,COUNT($AG$2:AG2467),""))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IF(BC2467="","",IF(BC2467&gt;0,COUNT($AY$2:AY2467),""))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8" spans="1:157" ht="15">
      <c r="A2468" s="72" t="str">
        <f>IF('S.D.PASTE SHEET'!A2468="","",'S.D.PASTE SHEET'!A2468)</f>
        <v/>
      </c>
      <c s="72" t="str">
        <f>IF('S.D.PASTE SHEET'!B2468="","",'S.D.PASTE SHEET'!B2468)</f>
        <v/>
      </c>
      <c s="72" t="str">
        <f>IF('S.D.PASTE SHEET'!C2468="","",'S.D.PASTE SHEET'!C2468)</f>
        <v/>
      </c>
      <c s="73" t="str">
        <f>IF('S.D.PASTE SHEET'!D2468="","",'S.D.PASTE SHEET'!D2468)</f>
        <v/>
      </c>
      <c s="72" t="str">
        <f>IF('S.D.PASTE SHEET'!E2468="","",UPPER('S.D.PASTE SHEET'!E2468))</f>
        <v/>
      </c>
      <c s="72" t="str">
        <f>IF('S.D.PASTE SHEET'!F2468="","",'S.D.PASTE SHEET'!F2468)</f>
        <v/>
      </c>
      <c s="72" t="str">
        <f>IF('S.D.PASTE SHEET'!G2468="","",UPPER('S.D.PASTE SHEET'!G2468))</f>
        <v/>
      </c>
      <c s="72" t="str">
        <f>IF('S.D.PASTE SHEET'!H2468="","",UPPER('S.D.PASTE SHEET'!H2468))</f>
        <v/>
      </c>
      <c s="72" t="str">
        <f>IF('S.D.PASTE SHEET'!I2468="","",'S.D.PASTE SHEET'!I2468)</f>
        <v/>
      </c>
      <c s="73" t="str">
        <f>IF('S.D.PASTE SHEET'!J2468="","",'S.D.PASTE SHEET'!J2468)</f>
        <v/>
      </c>
      <c s="72" t="str">
        <f>IF('S.D.PASTE SHEET'!K2468="","",'S.D.PASTE SHEET'!K2468)</f>
        <v/>
      </c>
      <c s="72" t="str">
        <f>IF('S.D.PASTE SHEET'!L2468="","",'S.D.PASTE SHEET'!L2468)</f>
        <v/>
      </c>
      <c s="72" t="str">
        <f>IF('S.D.PASTE SHEET'!M2468="","",'S.D.PASTE SHEET'!M2468)</f>
        <v/>
      </c>
      <c s="72" t="str">
        <f>IF('S.D.PASTE SHEET'!N2468="","",'S.D.PASTE SHEET'!N2468)</f>
        <v/>
      </c>
      <c s="72" t="str">
        <f>IF('S.D.PASTE SHEET'!O2468="","",'S.D.PASTE SHEET'!O2468)</f>
        <v/>
      </c>
      <c s="72" t="str">
        <f>IF('S.D.PASTE SHEET'!P2468="","",'S.D.PASTE SHEET'!P2468)</f>
        <v/>
      </c>
      <c s="72" t="str">
        <f>IF('S.D.PASTE SHEET'!Q2468="","",'S.D.PASTE SHEET'!Q2468)</f>
        <v/>
      </c>
      <c s="72" t="str">
        <f>IF('S.D.PASTE SHEET'!R2468="","",'S.D.PASTE SHEET'!R2468)</f>
        <v/>
      </c>
      <c s="72" t="str">
        <f>IF('S.D.PASTE SHEET'!S2468="","",'S.D.PASTE SHEET'!S2468)</f>
        <v/>
      </c>
      <c s="72" t="str">
        <f>IF('S.D.PASTE SHEET'!T2468="","",'S.D.PASTE SHEET'!T2468)</f>
        <v/>
      </c>
      <c s="72" t="str">
        <f>IF('S.D.PASTE SHEET'!U2468="","",'S.D.PASTE SHEET'!U2468)</f>
        <v/>
      </c>
      <c s="72" t="str">
        <f>IF('S.D.PASTE SHEET'!V2468="","",'S.D.PASTE SHEET'!V2468)</f>
        <v/>
      </c>
      <c s="72" t="str">
        <f>IF('S.D.PASTE SHEET'!W2468="","",'S.D.PASTE SHEET'!W2468)</f>
        <v/>
      </c>
      <c s="72" t="str">
        <f>IF('S.D.PASTE SHEET'!X2468="","",'S.D.PASTE SHEET'!X2468)</f>
        <v/>
      </c>
      <c s="72" t="str">
        <f>IF('S.D.PASTE SHEET'!Y2468="","",'S.D.PASTE SHEET'!Y2468)</f>
        <v/>
      </c>
      <c s="72" t="str">
        <f>IF('S.D.PASTE SHEET'!Z2468="","",'S.D.PASTE SHEET'!Z2468)</f>
        <v/>
      </c>
      <c s="72" t="str">
        <f>IF('S.D.PASTE SHEET'!AA2468="","",'S.D.PASTE SHEET'!AA2468)</f>
        <v/>
      </c>
      <c s="72" t="str">
        <f>IF('S.D.PASTE SHEET'!AB2468="","",'S.D.PASTE SHEET'!AB2468)</f>
        <v/>
      </c>
      <c s="72" t="str">
        <f>IF('S.D.PASTE SHEET'!AC2468="","",'S.D.PASTE SHEET'!AC2468)</f>
        <v/>
      </c>
      <c s="72" t="str">
        <f>IF('S.D.PASTE SHEET'!AD2468="","",'S.D.PASTE SHEET'!AD2468)</f>
        <v/>
      </c>
      <c s="74"/>
      <c s="70" t="str">
        <f>IF(AK2468="","",IF(AK2468&gt;0,COUNT($AG$2:AG2468),""))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IF(BC2468="","",IF(BC2468&gt;0,COUNT($AY$2:AY2468),""))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69" spans="1:157" ht="15">
      <c r="A2469" s="72" t="str">
        <f>IF('S.D.PASTE SHEET'!A2469="","",'S.D.PASTE SHEET'!A2469)</f>
        <v/>
      </c>
      <c s="72" t="str">
        <f>IF('S.D.PASTE SHEET'!B2469="","",'S.D.PASTE SHEET'!B2469)</f>
        <v/>
      </c>
      <c s="72" t="str">
        <f>IF('S.D.PASTE SHEET'!C2469="","",'S.D.PASTE SHEET'!C2469)</f>
        <v/>
      </c>
      <c s="73" t="str">
        <f>IF('S.D.PASTE SHEET'!D2469="","",'S.D.PASTE SHEET'!D2469)</f>
        <v/>
      </c>
      <c s="72" t="str">
        <f>IF('S.D.PASTE SHEET'!E2469="","",UPPER('S.D.PASTE SHEET'!E2469))</f>
        <v/>
      </c>
      <c s="72" t="str">
        <f>IF('S.D.PASTE SHEET'!F2469="","",'S.D.PASTE SHEET'!F2469)</f>
        <v/>
      </c>
      <c s="72" t="str">
        <f>IF('S.D.PASTE SHEET'!G2469="","",UPPER('S.D.PASTE SHEET'!G2469))</f>
        <v/>
      </c>
      <c s="72" t="str">
        <f>IF('S.D.PASTE SHEET'!H2469="","",UPPER('S.D.PASTE SHEET'!H2469))</f>
        <v/>
      </c>
      <c s="72" t="str">
        <f>IF('S.D.PASTE SHEET'!I2469="","",'S.D.PASTE SHEET'!I2469)</f>
        <v/>
      </c>
      <c s="73" t="str">
        <f>IF('S.D.PASTE SHEET'!J2469="","",'S.D.PASTE SHEET'!J2469)</f>
        <v/>
      </c>
      <c s="72" t="str">
        <f>IF('S.D.PASTE SHEET'!K2469="","",'S.D.PASTE SHEET'!K2469)</f>
        <v/>
      </c>
      <c s="72" t="str">
        <f>IF('S.D.PASTE SHEET'!L2469="","",'S.D.PASTE SHEET'!L2469)</f>
        <v/>
      </c>
      <c s="72" t="str">
        <f>IF('S.D.PASTE SHEET'!M2469="","",'S.D.PASTE SHEET'!M2469)</f>
        <v/>
      </c>
      <c s="72" t="str">
        <f>IF('S.D.PASTE SHEET'!N2469="","",'S.D.PASTE SHEET'!N2469)</f>
        <v/>
      </c>
      <c s="72" t="str">
        <f>IF('S.D.PASTE SHEET'!O2469="","",'S.D.PASTE SHEET'!O2469)</f>
        <v/>
      </c>
      <c s="72" t="str">
        <f>IF('S.D.PASTE SHEET'!P2469="","",'S.D.PASTE SHEET'!P2469)</f>
        <v/>
      </c>
      <c s="72" t="str">
        <f>IF('S.D.PASTE SHEET'!Q2469="","",'S.D.PASTE SHEET'!Q2469)</f>
        <v/>
      </c>
      <c s="72" t="str">
        <f>IF('S.D.PASTE SHEET'!R2469="","",'S.D.PASTE SHEET'!R2469)</f>
        <v/>
      </c>
      <c s="72" t="str">
        <f>IF('S.D.PASTE SHEET'!S2469="","",'S.D.PASTE SHEET'!S2469)</f>
        <v/>
      </c>
      <c s="72" t="str">
        <f>IF('S.D.PASTE SHEET'!T2469="","",'S.D.PASTE SHEET'!T2469)</f>
        <v/>
      </c>
      <c s="72" t="str">
        <f>IF('S.D.PASTE SHEET'!U2469="","",'S.D.PASTE SHEET'!U2469)</f>
        <v/>
      </c>
      <c s="72" t="str">
        <f>IF('S.D.PASTE SHEET'!V2469="","",'S.D.PASTE SHEET'!V2469)</f>
        <v/>
      </c>
      <c s="72" t="str">
        <f>IF('S.D.PASTE SHEET'!W2469="","",'S.D.PASTE SHEET'!W2469)</f>
        <v/>
      </c>
      <c s="72" t="str">
        <f>IF('S.D.PASTE SHEET'!X2469="","",'S.D.PASTE SHEET'!X2469)</f>
        <v/>
      </c>
      <c s="72" t="str">
        <f>IF('S.D.PASTE SHEET'!Y2469="","",'S.D.PASTE SHEET'!Y2469)</f>
        <v/>
      </c>
      <c s="72" t="str">
        <f>IF('S.D.PASTE SHEET'!Z2469="","",'S.D.PASTE SHEET'!Z2469)</f>
        <v/>
      </c>
      <c s="72" t="str">
        <f>IF('S.D.PASTE SHEET'!AA2469="","",'S.D.PASTE SHEET'!AA2469)</f>
        <v/>
      </c>
      <c s="72" t="str">
        <f>IF('S.D.PASTE SHEET'!AB2469="","",'S.D.PASTE SHEET'!AB2469)</f>
        <v/>
      </c>
      <c s="72" t="str">
        <f>IF('S.D.PASTE SHEET'!AC2469="","",'S.D.PASTE SHEET'!AC2469)</f>
        <v/>
      </c>
      <c s="72" t="str">
        <f>IF('S.D.PASTE SHEET'!AD2469="","",'S.D.PASTE SHEET'!AD2469)</f>
        <v/>
      </c>
      <c s="74"/>
      <c s="70" t="str">
        <f>IF(AK2469="","",IF(AK2469&gt;0,COUNT($AG$2:AG2469),""))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IF(BC2469="","",IF(BC2469&gt;0,COUNT($AY$2:AY2469),""))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0" spans="1:157" ht="15">
      <c r="A2470" s="72" t="str">
        <f>IF('S.D.PASTE SHEET'!A2470="","",'S.D.PASTE SHEET'!A2470)</f>
        <v/>
      </c>
      <c s="72" t="str">
        <f>IF('S.D.PASTE SHEET'!B2470="","",'S.D.PASTE SHEET'!B2470)</f>
        <v/>
      </c>
      <c s="72" t="str">
        <f>IF('S.D.PASTE SHEET'!C2470="","",'S.D.PASTE SHEET'!C2470)</f>
        <v/>
      </c>
      <c s="73" t="str">
        <f>IF('S.D.PASTE SHEET'!D2470="","",'S.D.PASTE SHEET'!D2470)</f>
        <v/>
      </c>
      <c s="72" t="str">
        <f>IF('S.D.PASTE SHEET'!E2470="","",UPPER('S.D.PASTE SHEET'!E2470))</f>
        <v/>
      </c>
      <c s="72" t="str">
        <f>IF('S.D.PASTE SHEET'!F2470="","",'S.D.PASTE SHEET'!F2470)</f>
        <v/>
      </c>
      <c s="72" t="str">
        <f>IF('S.D.PASTE SHEET'!G2470="","",UPPER('S.D.PASTE SHEET'!G2470))</f>
        <v/>
      </c>
      <c s="72" t="str">
        <f>IF('S.D.PASTE SHEET'!H2470="","",UPPER('S.D.PASTE SHEET'!H2470))</f>
        <v/>
      </c>
      <c s="72" t="str">
        <f>IF('S.D.PASTE SHEET'!I2470="","",'S.D.PASTE SHEET'!I2470)</f>
        <v/>
      </c>
      <c s="73" t="str">
        <f>IF('S.D.PASTE SHEET'!J2470="","",'S.D.PASTE SHEET'!J2470)</f>
        <v/>
      </c>
      <c s="72" t="str">
        <f>IF('S.D.PASTE SHEET'!K2470="","",'S.D.PASTE SHEET'!K2470)</f>
        <v/>
      </c>
      <c s="72" t="str">
        <f>IF('S.D.PASTE SHEET'!L2470="","",'S.D.PASTE SHEET'!L2470)</f>
        <v/>
      </c>
      <c s="72" t="str">
        <f>IF('S.D.PASTE SHEET'!M2470="","",'S.D.PASTE SHEET'!M2470)</f>
        <v/>
      </c>
      <c s="72" t="str">
        <f>IF('S.D.PASTE SHEET'!N2470="","",'S.D.PASTE SHEET'!N2470)</f>
        <v/>
      </c>
      <c s="72" t="str">
        <f>IF('S.D.PASTE SHEET'!O2470="","",'S.D.PASTE SHEET'!O2470)</f>
        <v/>
      </c>
      <c s="72" t="str">
        <f>IF('S.D.PASTE SHEET'!P2470="","",'S.D.PASTE SHEET'!P2470)</f>
        <v/>
      </c>
      <c s="72" t="str">
        <f>IF('S.D.PASTE SHEET'!Q2470="","",'S.D.PASTE SHEET'!Q2470)</f>
        <v/>
      </c>
      <c s="72" t="str">
        <f>IF('S.D.PASTE SHEET'!R2470="","",'S.D.PASTE SHEET'!R2470)</f>
        <v/>
      </c>
      <c s="72" t="str">
        <f>IF('S.D.PASTE SHEET'!S2470="","",'S.D.PASTE SHEET'!S2470)</f>
        <v/>
      </c>
      <c s="72" t="str">
        <f>IF('S.D.PASTE SHEET'!T2470="","",'S.D.PASTE SHEET'!T2470)</f>
        <v/>
      </c>
      <c s="72" t="str">
        <f>IF('S.D.PASTE SHEET'!U2470="","",'S.D.PASTE SHEET'!U2470)</f>
        <v/>
      </c>
      <c s="72" t="str">
        <f>IF('S.D.PASTE SHEET'!V2470="","",'S.D.PASTE SHEET'!V2470)</f>
        <v/>
      </c>
      <c s="72" t="str">
        <f>IF('S.D.PASTE SHEET'!W2470="","",'S.D.PASTE SHEET'!W2470)</f>
        <v/>
      </c>
      <c s="72" t="str">
        <f>IF('S.D.PASTE SHEET'!X2470="","",'S.D.PASTE SHEET'!X2470)</f>
        <v/>
      </c>
      <c s="72" t="str">
        <f>IF('S.D.PASTE SHEET'!Y2470="","",'S.D.PASTE SHEET'!Y2470)</f>
        <v/>
      </c>
      <c s="72" t="str">
        <f>IF('S.D.PASTE SHEET'!Z2470="","",'S.D.PASTE SHEET'!Z2470)</f>
        <v/>
      </c>
      <c s="72" t="str">
        <f>IF('S.D.PASTE SHEET'!AA2470="","",'S.D.PASTE SHEET'!AA2470)</f>
        <v/>
      </c>
      <c s="72" t="str">
        <f>IF('S.D.PASTE SHEET'!AB2470="","",'S.D.PASTE SHEET'!AB2470)</f>
        <v/>
      </c>
      <c s="72" t="str">
        <f>IF('S.D.PASTE SHEET'!AC2470="","",'S.D.PASTE SHEET'!AC2470)</f>
        <v/>
      </c>
      <c s="72" t="str">
        <f>IF('S.D.PASTE SHEET'!AD2470="","",'S.D.PASTE SHEET'!AD2470)</f>
        <v/>
      </c>
      <c s="74"/>
      <c s="70" t="str">
        <f>IF(AK2470="","",IF(AK2470&gt;0,COUNT($AG$2:AG2470),""))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IF(BC2470="","",IF(BC2470&gt;0,COUNT($AY$2:AY2470),""))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1" spans="1:157" ht="15">
      <c r="A2471" s="72" t="str">
        <f>IF('S.D.PASTE SHEET'!A2471="","",'S.D.PASTE SHEET'!A2471)</f>
        <v/>
      </c>
      <c s="72" t="str">
        <f>IF('S.D.PASTE SHEET'!B2471="","",'S.D.PASTE SHEET'!B2471)</f>
        <v/>
      </c>
      <c s="72" t="str">
        <f>IF('S.D.PASTE SHEET'!C2471="","",'S.D.PASTE SHEET'!C2471)</f>
        <v/>
      </c>
      <c s="73" t="str">
        <f>IF('S.D.PASTE SHEET'!D2471="","",'S.D.PASTE SHEET'!D2471)</f>
        <v/>
      </c>
      <c s="72" t="str">
        <f>IF('S.D.PASTE SHEET'!E2471="","",UPPER('S.D.PASTE SHEET'!E2471))</f>
        <v/>
      </c>
      <c s="72" t="str">
        <f>IF('S.D.PASTE SHEET'!F2471="","",'S.D.PASTE SHEET'!F2471)</f>
        <v/>
      </c>
      <c s="72" t="str">
        <f>IF('S.D.PASTE SHEET'!G2471="","",UPPER('S.D.PASTE SHEET'!G2471))</f>
        <v/>
      </c>
      <c s="72" t="str">
        <f>IF('S.D.PASTE SHEET'!H2471="","",UPPER('S.D.PASTE SHEET'!H2471))</f>
        <v/>
      </c>
      <c s="72" t="str">
        <f>IF('S.D.PASTE SHEET'!I2471="","",'S.D.PASTE SHEET'!I2471)</f>
        <v/>
      </c>
      <c s="73" t="str">
        <f>IF('S.D.PASTE SHEET'!J2471="","",'S.D.PASTE SHEET'!J2471)</f>
        <v/>
      </c>
      <c s="72" t="str">
        <f>IF('S.D.PASTE SHEET'!K2471="","",'S.D.PASTE SHEET'!K2471)</f>
        <v/>
      </c>
      <c s="72" t="str">
        <f>IF('S.D.PASTE SHEET'!L2471="","",'S.D.PASTE SHEET'!L2471)</f>
        <v/>
      </c>
      <c s="72" t="str">
        <f>IF('S.D.PASTE SHEET'!M2471="","",'S.D.PASTE SHEET'!M2471)</f>
        <v/>
      </c>
      <c s="72" t="str">
        <f>IF('S.D.PASTE SHEET'!N2471="","",'S.D.PASTE SHEET'!N2471)</f>
        <v/>
      </c>
      <c s="72" t="str">
        <f>IF('S.D.PASTE SHEET'!O2471="","",'S.D.PASTE SHEET'!O2471)</f>
        <v/>
      </c>
      <c s="72" t="str">
        <f>IF('S.D.PASTE SHEET'!P2471="","",'S.D.PASTE SHEET'!P2471)</f>
        <v/>
      </c>
      <c s="72" t="str">
        <f>IF('S.D.PASTE SHEET'!Q2471="","",'S.D.PASTE SHEET'!Q2471)</f>
        <v/>
      </c>
      <c s="72" t="str">
        <f>IF('S.D.PASTE SHEET'!R2471="","",'S.D.PASTE SHEET'!R2471)</f>
        <v/>
      </c>
      <c s="72" t="str">
        <f>IF('S.D.PASTE SHEET'!S2471="","",'S.D.PASTE SHEET'!S2471)</f>
        <v/>
      </c>
      <c s="72" t="str">
        <f>IF('S.D.PASTE SHEET'!T2471="","",'S.D.PASTE SHEET'!T2471)</f>
        <v/>
      </c>
      <c s="72" t="str">
        <f>IF('S.D.PASTE SHEET'!U2471="","",'S.D.PASTE SHEET'!U2471)</f>
        <v/>
      </c>
      <c s="72" t="str">
        <f>IF('S.D.PASTE SHEET'!V2471="","",'S.D.PASTE SHEET'!V2471)</f>
        <v/>
      </c>
      <c s="72" t="str">
        <f>IF('S.D.PASTE SHEET'!W2471="","",'S.D.PASTE SHEET'!W2471)</f>
        <v/>
      </c>
      <c s="72" t="str">
        <f>IF('S.D.PASTE SHEET'!X2471="","",'S.D.PASTE SHEET'!X2471)</f>
        <v/>
      </c>
      <c s="72" t="str">
        <f>IF('S.D.PASTE SHEET'!Y2471="","",'S.D.PASTE SHEET'!Y2471)</f>
        <v/>
      </c>
      <c s="72" t="str">
        <f>IF('S.D.PASTE SHEET'!Z2471="","",'S.D.PASTE SHEET'!Z2471)</f>
        <v/>
      </c>
      <c s="72" t="str">
        <f>IF('S.D.PASTE SHEET'!AA2471="","",'S.D.PASTE SHEET'!AA2471)</f>
        <v/>
      </c>
      <c s="72" t="str">
        <f>IF('S.D.PASTE SHEET'!AB2471="","",'S.D.PASTE SHEET'!AB2471)</f>
        <v/>
      </c>
      <c s="72" t="str">
        <f>IF('S.D.PASTE SHEET'!AC2471="","",'S.D.PASTE SHEET'!AC2471)</f>
        <v/>
      </c>
      <c s="72" t="str">
        <f>IF('S.D.PASTE SHEET'!AD2471="","",'S.D.PASTE SHEET'!AD2471)</f>
        <v/>
      </c>
      <c s="74"/>
      <c s="70" t="str">
        <f>IF(AK2471="","",IF(AK2471&gt;0,COUNT($AG$2:AG2471),""))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IF(BC2471="","",IF(BC2471&gt;0,COUNT($AY$2:AY2471),""))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2" spans="1:157" ht="15">
      <c r="A2472" s="72" t="str">
        <f>IF('S.D.PASTE SHEET'!A2472="","",'S.D.PASTE SHEET'!A2472)</f>
        <v/>
      </c>
      <c s="72" t="str">
        <f>IF('S.D.PASTE SHEET'!B2472="","",'S.D.PASTE SHEET'!B2472)</f>
        <v/>
      </c>
      <c s="72" t="str">
        <f>IF('S.D.PASTE SHEET'!C2472="","",'S.D.PASTE SHEET'!C2472)</f>
        <v/>
      </c>
      <c s="73" t="str">
        <f>IF('S.D.PASTE SHEET'!D2472="","",'S.D.PASTE SHEET'!D2472)</f>
        <v/>
      </c>
      <c s="72" t="str">
        <f>IF('S.D.PASTE SHEET'!E2472="","",UPPER('S.D.PASTE SHEET'!E2472))</f>
        <v/>
      </c>
      <c s="72" t="str">
        <f>IF('S.D.PASTE SHEET'!F2472="","",'S.D.PASTE SHEET'!F2472)</f>
        <v/>
      </c>
      <c s="72" t="str">
        <f>IF('S.D.PASTE SHEET'!G2472="","",UPPER('S.D.PASTE SHEET'!G2472))</f>
        <v/>
      </c>
      <c s="72" t="str">
        <f>IF('S.D.PASTE SHEET'!H2472="","",UPPER('S.D.PASTE SHEET'!H2472))</f>
        <v/>
      </c>
      <c s="72" t="str">
        <f>IF('S.D.PASTE SHEET'!I2472="","",'S.D.PASTE SHEET'!I2472)</f>
        <v/>
      </c>
      <c s="73" t="str">
        <f>IF('S.D.PASTE SHEET'!J2472="","",'S.D.PASTE SHEET'!J2472)</f>
        <v/>
      </c>
      <c s="72" t="str">
        <f>IF('S.D.PASTE SHEET'!K2472="","",'S.D.PASTE SHEET'!K2472)</f>
        <v/>
      </c>
      <c s="72" t="str">
        <f>IF('S.D.PASTE SHEET'!L2472="","",'S.D.PASTE SHEET'!L2472)</f>
        <v/>
      </c>
      <c s="72" t="str">
        <f>IF('S.D.PASTE SHEET'!M2472="","",'S.D.PASTE SHEET'!M2472)</f>
        <v/>
      </c>
      <c s="72" t="str">
        <f>IF('S.D.PASTE SHEET'!N2472="","",'S.D.PASTE SHEET'!N2472)</f>
        <v/>
      </c>
      <c s="72" t="str">
        <f>IF('S.D.PASTE SHEET'!O2472="","",'S.D.PASTE SHEET'!O2472)</f>
        <v/>
      </c>
      <c s="72" t="str">
        <f>IF('S.D.PASTE SHEET'!P2472="","",'S.D.PASTE SHEET'!P2472)</f>
        <v/>
      </c>
      <c s="72" t="str">
        <f>IF('S.D.PASTE SHEET'!Q2472="","",'S.D.PASTE SHEET'!Q2472)</f>
        <v/>
      </c>
      <c s="72" t="str">
        <f>IF('S.D.PASTE SHEET'!R2472="","",'S.D.PASTE SHEET'!R2472)</f>
        <v/>
      </c>
      <c s="72" t="str">
        <f>IF('S.D.PASTE SHEET'!S2472="","",'S.D.PASTE SHEET'!S2472)</f>
        <v/>
      </c>
      <c s="72" t="str">
        <f>IF('S.D.PASTE SHEET'!T2472="","",'S.D.PASTE SHEET'!T2472)</f>
        <v/>
      </c>
      <c s="72" t="str">
        <f>IF('S.D.PASTE SHEET'!U2472="","",'S.D.PASTE SHEET'!U2472)</f>
        <v/>
      </c>
      <c s="72" t="str">
        <f>IF('S.D.PASTE SHEET'!V2472="","",'S.D.PASTE SHEET'!V2472)</f>
        <v/>
      </c>
      <c s="72" t="str">
        <f>IF('S.D.PASTE SHEET'!W2472="","",'S.D.PASTE SHEET'!W2472)</f>
        <v/>
      </c>
      <c s="72" t="str">
        <f>IF('S.D.PASTE SHEET'!X2472="","",'S.D.PASTE SHEET'!X2472)</f>
        <v/>
      </c>
      <c s="72" t="str">
        <f>IF('S.D.PASTE SHEET'!Y2472="","",'S.D.PASTE SHEET'!Y2472)</f>
        <v/>
      </c>
      <c s="72" t="str">
        <f>IF('S.D.PASTE SHEET'!Z2472="","",'S.D.PASTE SHEET'!Z2472)</f>
        <v/>
      </c>
      <c s="72" t="str">
        <f>IF('S.D.PASTE SHEET'!AA2472="","",'S.D.PASTE SHEET'!AA2472)</f>
        <v/>
      </c>
      <c s="72" t="str">
        <f>IF('S.D.PASTE SHEET'!AB2472="","",'S.D.PASTE SHEET'!AB2472)</f>
        <v/>
      </c>
      <c s="72" t="str">
        <f>IF('S.D.PASTE SHEET'!AC2472="","",'S.D.PASTE SHEET'!AC2472)</f>
        <v/>
      </c>
      <c s="72" t="str">
        <f>IF('S.D.PASTE SHEET'!AD2472="","",'S.D.PASTE SHEET'!AD2472)</f>
        <v/>
      </c>
      <c s="74"/>
      <c s="70" t="str">
        <f>IF(AK2472="","",IF(AK2472&gt;0,COUNT($AG$2:AG2472),""))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IF(BC2472="","",IF(BC2472&gt;0,COUNT($AY$2:AY2472),""))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3" spans="1:157" ht="15">
      <c r="A2473" s="72" t="str">
        <f>IF('S.D.PASTE SHEET'!A2473="","",'S.D.PASTE SHEET'!A2473)</f>
        <v/>
      </c>
      <c s="72" t="str">
        <f>IF('S.D.PASTE SHEET'!B2473="","",'S.D.PASTE SHEET'!B2473)</f>
        <v/>
      </c>
      <c s="72" t="str">
        <f>IF('S.D.PASTE SHEET'!C2473="","",'S.D.PASTE SHEET'!C2473)</f>
        <v/>
      </c>
      <c s="73" t="str">
        <f>IF('S.D.PASTE SHEET'!D2473="","",'S.D.PASTE SHEET'!D2473)</f>
        <v/>
      </c>
      <c s="72" t="str">
        <f>IF('S.D.PASTE SHEET'!E2473="","",UPPER('S.D.PASTE SHEET'!E2473))</f>
        <v/>
      </c>
      <c s="72" t="str">
        <f>IF('S.D.PASTE SHEET'!F2473="","",'S.D.PASTE SHEET'!F2473)</f>
        <v/>
      </c>
      <c s="72" t="str">
        <f>IF('S.D.PASTE SHEET'!G2473="","",UPPER('S.D.PASTE SHEET'!G2473))</f>
        <v/>
      </c>
      <c s="72" t="str">
        <f>IF('S.D.PASTE SHEET'!H2473="","",UPPER('S.D.PASTE SHEET'!H2473))</f>
        <v/>
      </c>
      <c s="72" t="str">
        <f>IF('S.D.PASTE SHEET'!I2473="","",'S.D.PASTE SHEET'!I2473)</f>
        <v/>
      </c>
      <c s="73" t="str">
        <f>IF('S.D.PASTE SHEET'!J2473="","",'S.D.PASTE SHEET'!J2473)</f>
        <v/>
      </c>
      <c s="72" t="str">
        <f>IF('S.D.PASTE SHEET'!K2473="","",'S.D.PASTE SHEET'!K2473)</f>
        <v/>
      </c>
      <c s="72" t="str">
        <f>IF('S.D.PASTE SHEET'!L2473="","",'S.D.PASTE SHEET'!L2473)</f>
        <v/>
      </c>
      <c s="72" t="str">
        <f>IF('S.D.PASTE SHEET'!M2473="","",'S.D.PASTE SHEET'!M2473)</f>
        <v/>
      </c>
      <c s="72" t="str">
        <f>IF('S.D.PASTE SHEET'!N2473="","",'S.D.PASTE SHEET'!N2473)</f>
        <v/>
      </c>
      <c s="72" t="str">
        <f>IF('S.D.PASTE SHEET'!O2473="","",'S.D.PASTE SHEET'!O2473)</f>
        <v/>
      </c>
      <c s="72" t="str">
        <f>IF('S.D.PASTE SHEET'!P2473="","",'S.D.PASTE SHEET'!P2473)</f>
        <v/>
      </c>
      <c s="72" t="str">
        <f>IF('S.D.PASTE SHEET'!Q2473="","",'S.D.PASTE SHEET'!Q2473)</f>
        <v/>
      </c>
      <c s="72" t="str">
        <f>IF('S.D.PASTE SHEET'!R2473="","",'S.D.PASTE SHEET'!R2473)</f>
        <v/>
      </c>
      <c s="72" t="str">
        <f>IF('S.D.PASTE SHEET'!S2473="","",'S.D.PASTE SHEET'!S2473)</f>
        <v/>
      </c>
      <c s="72" t="str">
        <f>IF('S.D.PASTE SHEET'!T2473="","",'S.D.PASTE SHEET'!T2473)</f>
        <v/>
      </c>
      <c s="72" t="str">
        <f>IF('S.D.PASTE SHEET'!U2473="","",'S.D.PASTE SHEET'!U2473)</f>
        <v/>
      </c>
      <c s="72" t="str">
        <f>IF('S.D.PASTE SHEET'!V2473="","",'S.D.PASTE SHEET'!V2473)</f>
        <v/>
      </c>
      <c s="72" t="str">
        <f>IF('S.D.PASTE SHEET'!W2473="","",'S.D.PASTE SHEET'!W2473)</f>
        <v/>
      </c>
      <c s="72" t="str">
        <f>IF('S.D.PASTE SHEET'!X2473="","",'S.D.PASTE SHEET'!X2473)</f>
        <v/>
      </c>
      <c s="72" t="str">
        <f>IF('S.D.PASTE SHEET'!Y2473="","",'S.D.PASTE SHEET'!Y2473)</f>
        <v/>
      </c>
      <c s="72" t="str">
        <f>IF('S.D.PASTE SHEET'!Z2473="","",'S.D.PASTE SHEET'!Z2473)</f>
        <v/>
      </c>
      <c s="72" t="str">
        <f>IF('S.D.PASTE SHEET'!AA2473="","",'S.D.PASTE SHEET'!AA2473)</f>
        <v/>
      </c>
      <c s="72" t="str">
        <f>IF('S.D.PASTE SHEET'!AB2473="","",'S.D.PASTE SHEET'!AB2473)</f>
        <v/>
      </c>
      <c s="72" t="str">
        <f>IF('S.D.PASTE SHEET'!AC2473="","",'S.D.PASTE SHEET'!AC2473)</f>
        <v/>
      </c>
      <c s="72" t="str">
        <f>IF('S.D.PASTE SHEET'!AD2473="","",'S.D.PASTE SHEET'!AD2473)</f>
        <v/>
      </c>
      <c s="74"/>
      <c s="70" t="str">
        <f>IF(AK2473="","",IF(AK2473&gt;0,COUNT($AG$2:AG2473),""))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IF(BC2473="","",IF(BC2473&gt;0,COUNT($AY$2:AY2473),""))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4" spans="1:157" ht="15">
      <c r="A2474" s="72" t="str">
        <f>IF('S.D.PASTE SHEET'!A2474="","",'S.D.PASTE SHEET'!A2474)</f>
        <v/>
      </c>
      <c s="72" t="str">
        <f>IF('S.D.PASTE SHEET'!B2474="","",'S.D.PASTE SHEET'!B2474)</f>
        <v/>
      </c>
      <c s="72" t="str">
        <f>IF('S.D.PASTE SHEET'!C2474="","",'S.D.PASTE SHEET'!C2474)</f>
        <v/>
      </c>
      <c s="73" t="str">
        <f>IF('S.D.PASTE SHEET'!D2474="","",'S.D.PASTE SHEET'!D2474)</f>
        <v/>
      </c>
      <c s="72" t="str">
        <f>IF('S.D.PASTE SHEET'!E2474="","",UPPER('S.D.PASTE SHEET'!E2474))</f>
        <v/>
      </c>
      <c s="72" t="str">
        <f>IF('S.D.PASTE SHEET'!F2474="","",'S.D.PASTE SHEET'!F2474)</f>
        <v/>
      </c>
      <c s="72" t="str">
        <f>IF('S.D.PASTE SHEET'!G2474="","",UPPER('S.D.PASTE SHEET'!G2474))</f>
        <v/>
      </c>
      <c s="72" t="str">
        <f>IF('S.D.PASTE SHEET'!H2474="","",UPPER('S.D.PASTE SHEET'!H2474))</f>
        <v/>
      </c>
      <c s="72" t="str">
        <f>IF('S.D.PASTE SHEET'!I2474="","",'S.D.PASTE SHEET'!I2474)</f>
        <v/>
      </c>
      <c s="73" t="str">
        <f>IF('S.D.PASTE SHEET'!J2474="","",'S.D.PASTE SHEET'!J2474)</f>
        <v/>
      </c>
      <c s="72" t="str">
        <f>IF('S.D.PASTE SHEET'!K2474="","",'S.D.PASTE SHEET'!K2474)</f>
        <v/>
      </c>
      <c s="72" t="str">
        <f>IF('S.D.PASTE SHEET'!L2474="","",'S.D.PASTE SHEET'!L2474)</f>
        <v/>
      </c>
      <c s="72" t="str">
        <f>IF('S.D.PASTE SHEET'!M2474="","",'S.D.PASTE SHEET'!M2474)</f>
        <v/>
      </c>
      <c s="72" t="str">
        <f>IF('S.D.PASTE SHEET'!N2474="","",'S.D.PASTE SHEET'!N2474)</f>
        <v/>
      </c>
      <c s="72" t="str">
        <f>IF('S.D.PASTE SHEET'!O2474="","",'S.D.PASTE SHEET'!O2474)</f>
        <v/>
      </c>
      <c s="72" t="str">
        <f>IF('S.D.PASTE SHEET'!P2474="","",'S.D.PASTE SHEET'!P2474)</f>
        <v/>
      </c>
      <c s="72" t="str">
        <f>IF('S.D.PASTE SHEET'!Q2474="","",'S.D.PASTE SHEET'!Q2474)</f>
        <v/>
      </c>
      <c s="72" t="str">
        <f>IF('S.D.PASTE SHEET'!R2474="","",'S.D.PASTE SHEET'!R2474)</f>
        <v/>
      </c>
      <c s="72" t="str">
        <f>IF('S.D.PASTE SHEET'!S2474="","",'S.D.PASTE SHEET'!S2474)</f>
        <v/>
      </c>
      <c s="72" t="str">
        <f>IF('S.D.PASTE SHEET'!T2474="","",'S.D.PASTE SHEET'!T2474)</f>
        <v/>
      </c>
      <c s="72" t="str">
        <f>IF('S.D.PASTE SHEET'!U2474="","",'S.D.PASTE SHEET'!U2474)</f>
        <v/>
      </c>
      <c s="72" t="str">
        <f>IF('S.D.PASTE SHEET'!V2474="","",'S.D.PASTE SHEET'!V2474)</f>
        <v/>
      </c>
      <c s="72" t="str">
        <f>IF('S.D.PASTE SHEET'!W2474="","",'S.D.PASTE SHEET'!W2474)</f>
        <v/>
      </c>
      <c s="72" t="str">
        <f>IF('S.D.PASTE SHEET'!X2474="","",'S.D.PASTE SHEET'!X2474)</f>
        <v/>
      </c>
      <c s="72" t="str">
        <f>IF('S.D.PASTE SHEET'!Y2474="","",'S.D.PASTE SHEET'!Y2474)</f>
        <v/>
      </c>
      <c s="72" t="str">
        <f>IF('S.D.PASTE SHEET'!Z2474="","",'S.D.PASTE SHEET'!Z2474)</f>
        <v/>
      </c>
      <c s="72" t="str">
        <f>IF('S.D.PASTE SHEET'!AA2474="","",'S.D.PASTE SHEET'!AA2474)</f>
        <v/>
      </c>
      <c s="72" t="str">
        <f>IF('S.D.PASTE SHEET'!AB2474="","",'S.D.PASTE SHEET'!AB2474)</f>
        <v/>
      </c>
      <c s="72" t="str">
        <f>IF('S.D.PASTE SHEET'!AC2474="","",'S.D.PASTE SHEET'!AC2474)</f>
        <v/>
      </c>
      <c s="72" t="str">
        <f>IF('S.D.PASTE SHEET'!AD2474="","",'S.D.PASTE SHEET'!AD2474)</f>
        <v/>
      </c>
      <c s="74"/>
      <c s="70" t="str">
        <f>IF(AK2474="","",IF(AK2474&gt;0,COUNT($AG$2:AG2474),""))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IF(BC2474="","",IF(BC2474&gt;0,COUNT($AY$2:AY2474),""))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5" spans="1:157" ht="15">
      <c r="A2475" s="72" t="str">
        <f>IF('S.D.PASTE SHEET'!A2475="","",'S.D.PASTE SHEET'!A2475)</f>
        <v/>
      </c>
      <c s="72" t="str">
        <f>IF('S.D.PASTE SHEET'!B2475="","",'S.D.PASTE SHEET'!B2475)</f>
        <v/>
      </c>
      <c s="72" t="str">
        <f>IF('S.D.PASTE SHEET'!C2475="","",'S.D.PASTE SHEET'!C2475)</f>
        <v/>
      </c>
      <c s="73" t="str">
        <f>IF('S.D.PASTE SHEET'!D2475="","",'S.D.PASTE SHEET'!D2475)</f>
        <v/>
      </c>
      <c s="72" t="str">
        <f>IF('S.D.PASTE SHEET'!E2475="","",UPPER('S.D.PASTE SHEET'!E2475))</f>
        <v/>
      </c>
      <c s="72" t="str">
        <f>IF('S.D.PASTE SHEET'!F2475="","",'S.D.PASTE SHEET'!F2475)</f>
        <v/>
      </c>
      <c s="72" t="str">
        <f>IF('S.D.PASTE SHEET'!G2475="","",UPPER('S.D.PASTE SHEET'!G2475))</f>
        <v/>
      </c>
      <c s="72" t="str">
        <f>IF('S.D.PASTE SHEET'!H2475="","",UPPER('S.D.PASTE SHEET'!H2475))</f>
        <v/>
      </c>
      <c s="72" t="str">
        <f>IF('S.D.PASTE SHEET'!I2475="","",'S.D.PASTE SHEET'!I2475)</f>
        <v/>
      </c>
      <c s="73" t="str">
        <f>IF('S.D.PASTE SHEET'!J2475="","",'S.D.PASTE SHEET'!J2475)</f>
        <v/>
      </c>
      <c s="72" t="str">
        <f>IF('S.D.PASTE SHEET'!K2475="","",'S.D.PASTE SHEET'!K2475)</f>
        <v/>
      </c>
      <c s="72" t="str">
        <f>IF('S.D.PASTE SHEET'!L2475="","",'S.D.PASTE SHEET'!L2475)</f>
        <v/>
      </c>
      <c s="72" t="str">
        <f>IF('S.D.PASTE SHEET'!M2475="","",'S.D.PASTE SHEET'!M2475)</f>
        <v/>
      </c>
      <c s="72" t="str">
        <f>IF('S.D.PASTE SHEET'!N2475="","",'S.D.PASTE SHEET'!N2475)</f>
        <v/>
      </c>
      <c s="72" t="str">
        <f>IF('S.D.PASTE SHEET'!O2475="","",'S.D.PASTE SHEET'!O2475)</f>
        <v/>
      </c>
      <c s="72" t="str">
        <f>IF('S.D.PASTE SHEET'!P2475="","",'S.D.PASTE SHEET'!P2475)</f>
        <v/>
      </c>
      <c s="72" t="str">
        <f>IF('S.D.PASTE SHEET'!Q2475="","",'S.D.PASTE SHEET'!Q2475)</f>
        <v/>
      </c>
      <c s="72" t="str">
        <f>IF('S.D.PASTE SHEET'!R2475="","",'S.D.PASTE SHEET'!R2475)</f>
        <v/>
      </c>
      <c s="72" t="str">
        <f>IF('S.D.PASTE SHEET'!S2475="","",'S.D.PASTE SHEET'!S2475)</f>
        <v/>
      </c>
      <c s="72" t="str">
        <f>IF('S.D.PASTE SHEET'!T2475="","",'S.D.PASTE SHEET'!T2475)</f>
        <v/>
      </c>
      <c s="72" t="str">
        <f>IF('S.D.PASTE SHEET'!U2475="","",'S.D.PASTE SHEET'!U2475)</f>
        <v/>
      </c>
      <c s="72" t="str">
        <f>IF('S.D.PASTE SHEET'!V2475="","",'S.D.PASTE SHEET'!V2475)</f>
        <v/>
      </c>
      <c s="72" t="str">
        <f>IF('S.D.PASTE SHEET'!W2475="","",'S.D.PASTE SHEET'!W2475)</f>
        <v/>
      </c>
      <c s="72" t="str">
        <f>IF('S.D.PASTE SHEET'!X2475="","",'S.D.PASTE SHEET'!X2475)</f>
        <v/>
      </c>
      <c s="72" t="str">
        <f>IF('S.D.PASTE SHEET'!Y2475="","",'S.D.PASTE SHEET'!Y2475)</f>
        <v/>
      </c>
      <c s="72" t="str">
        <f>IF('S.D.PASTE SHEET'!Z2475="","",'S.D.PASTE SHEET'!Z2475)</f>
        <v/>
      </c>
      <c s="72" t="str">
        <f>IF('S.D.PASTE SHEET'!AA2475="","",'S.D.PASTE SHEET'!AA2475)</f>
        <v/>
      </c>
      <c s="72" t="str">
        <f>IF('S.D.PASTE SHEET'!AB2475="","",'S.D.PASTE SHEET'!AB2475)</f>
        <v/>
      </c>
      <c s="72" t="str">
        <f>IF('S.D.PASTE SHEET'!AC2475="","",'S.D.PASTE SHEET'!AC2475)</f>
        <v/>
      </c>
      <c s="72" t="str">
        <f>IF('S.D.PASTE SHEET'!AD2475="","",'S.D.PASTE SHEET'!AD2475)</f>
        <v/>
      </c>
      <c s="74"/>
      <c s="70" t="str">
        <f>IF(AK2475="","",IF(AK2475&gt;0,COUNT($AG$2:AG2475),""))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IF(BC2475="","",IF(BC2475&gt;0,COUNT($AY$2:AY2475),""))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6" spans="1:157" ht="15">
      <c r="A2476" s="72" t="str">
        <f>IF('S.D.PASTE SHEET'!A2476="","",'S.D.PASTE SHEET'!A2476)</f>
        <v/>
      </c>
      <c s="72" t="str">
        <f>IF('S.D.PASTE SHEET'!B2476="","",'S.D.PASTE SHEET'!B2476)</f>
        <v/>
      </c>
      <c s="72" t="str">
        <f>IF('S.D.PASTE SHEET'!C2476="","",'S.D.PASTE SHEET'!C2476)</f>
        <v/>
      </c>
      <c s="73" t="str">
        <f>IF('S.D.PASTE SHEET'!D2476="","",'S.D.PASTE SHEET'!D2476)</f>
        <v/>
      </c>
      <c s="72" t="str">
        <f>IF('S.D.PASTE SHEET'!E2476="","",UPPER('S.D.PASTE SHEET'!E2476))</f>
        <v/>
      </c>
      <c s="72" t="str">
        <f>IF('S.D.PASTE SHEET'!F2476="","",'S.D.PASTE SHEET'!F2476)</f>
        <v/>
      </c>
      <c s="72" t="str">
        <f>IF('S.D.PASTE SHEET'!G2476="","",UPPER('S.D.PASTE SHEET'!G2476))</f>
        <v/>
      </c>
      <c s="72" t="str">
        <f>IF('S.D.PASTE SHEET'!H2476="","",UPPER('S.D.PASTE SHEET'!H2476))</f>
        <v/>
      </c>
      <c s="72" t="str">
        <f>IF('S.D.PASTE SHEET'!I2476="","",'S.D.PASTE SHEET'!I2476)</f>
        <v/>
      </c>
      <c s="73" t="str">
        <f>IF('S.D.PASTE SHEET'!J2476="","",'S.D.PASTE SHEET'!J2476)</f>
        <v/>
      </c>
      <c s="72" t="str">
        <f>IF('S.D.PASTE SHEET'!K2476="","",'S.D.PASTE SHEET'!K2476)</f>
        <v/>
      </c>
      <c s="72" t="str">
        <f>IF('S.D.PASTE SHEET'!L2476="","",'S.D.PASTE SHEET'!L2476)</f>
        <v/>
      </c>
      <c s="72" t="str">
        <f>IF('S.D.PASTE SHEET'!M2476="","",'S.D.PASTE SHEET'!M2476)</f>
        <v/>
      </c>
      <c s="72" t="str">
        <f>IF('S.D.PASTE SHEET'!N2476="","",'S.D.PASTE SHEET'!N2476)</f>
        <v/>
      </c>
      <c s="72" t="str">
        <f>IF('S.D.PASTE SHEET'!O2476="","",'S.D.PASTE SHEET'!O2476)</f>
        <v/>
      </c>
      <c s="72" t="str">
        <f>IF('S.D.PASTE SHEET'!P2476="","",'S.D.PASTE SHEET'!P2476)</f>
        <v/>
      </c>
      <c s="72" t="str">
        <f>IF('S.D.PASTE SHEET'!Q2476="","",'S.D.PASTE SHEET'!Q2476)</f>
        <v/>
      </c>
      <c s="72" t="str">
        <f>IF('S.D.PASTE SHEET'!R2476="","",'S.D.PASTE SHEET'!R2476)</f>
        <v/>
      </c>
      <c s="72" t="str">
        <f>IF('S.D.PASTE SHEET'!S2476="","",'S.D.PASTE SHEET'!S2476)</f>
        <v/>
      </c>
      <c s="72" t="str">
        <f>IF('S.D.PASTE SHEET'!T2476="","",'S.D.PASTE SHEET'!T2476)</f>
        <v/>
      </c>
      <c s="72" t="str">
        <f>IF('S.D.PASTE SHEET'!U2476="","",'S.D.PASTE SHEET'!U2476)</f>
        <v/>
      </c>
      <c s="72" t="str">
        <f>IF('S.D.PASTE SHEET'!V2476="","",'S.D.PASTE SHEET'!V2476)</f>
        <v/>
      </c>
      <c s="72" t="str">
        <f>IF('S.D.PASTE SHEET'!W2476="","",'S.D.PASTE SHEET'!W2476)</f>
        <v/>
      </c>
      <c s="72" t="str">
        <f>IF('S.D.PASTE SHEET'!X2476="","",'S.D.PASTE SHEET'!X2476)</f>
        <v/>
      </c>
      <c s="72" t="str">
        <f>IF('S.D.PASTE SHEET'!Y2476="","",'S.D.PASTE SHEET'!Y2476)</f>
        <v/>
      </c>
      <c s="72" t="str">
        <f>IF('S.D.PASTE SHEET'!Z2476="","",'S.D.PASTE SHEET'!Z2476)</f>
        <v/>
      </c>
      <c s="72" t="str">
        <f>IF('S.D.PASTE SHEET'!AA2476="","",'S.D.PASTE SHEET'!AA2476)</f>
        <v/>
      </c>
      <c s="72" t="str">
        <f>IF('S.D.PASTE SHEET'!AB2476="","",'S.D.PASTE SHEET'!AB2476)</f>
        <v/>
      </c>
      <c s="72" t="str">
        <f>IF('S.D.PASTE SHEET'!AC2476="","",'S.D.PASTE SHEET'!AC2476)</f>
        <v/>
      </c>
      <c s="72" t="str">
        <f>IF('S.D.PASTE SHEET'!AD2476="","",'S.D.PASTE SHEET'!AD2476)</f>
        <v/>
      </c>
      <c s="74"/>
      <c s="70" t="str">
        <f>IF(AK2476="","",IF(AK2476&gt;0,COUNT($AG$2:AG2476),""))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IF(BC2476="","",IF(BC2476&gt;0,COUNT($AY$2:AY2476),""))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7" spans="1:157" ht="15">
      <c r="A2477" s="72" t="str">
        <f>IF('S.D.PASTE SHEET'!A2477="","",'S.D.PASTE SHEET'!A2477)</f>
        <v/>
      </c>
      <c s="72" t="str">
        <f>IF('S.D.PASTE SHEET'!B2477="","",'S.D.PASTE SHEET'!B2477)</f>
        <v/>
      </c>
      <c s="72" t="str">
        <f>IF('S.D.PASTE SHEET'!C2477="","",'S.D.PASTE SHEET'!C2477)</f>
        <v/>
      </c>
      <c s="73" t="str">
        <f>IF('S.D.PASTE SHEET'!D2477="","",'S.D.PASTE SHEET'!D2477)</f>
        <v/>
      </c>
      <c s="72" t="str">
        <f>IF('S.D.PASTE SHEET'!E2477="","",UPPER('S.D.PASTE SHEET'!E2477))</f>
        <v/>
      </c>
      <c s="72" t="str">
        <f>IF('S.D.PASTE SHEET'!F2477="","",'S.D.PASTE SHEET'!F2477)</f>
        <v/>
      </c>
      <c s="72" t="str">
        <f>IF('S.D.PASTE SHEET'!G2477="","",UPPER('S.D.PASTE SHEET'!G2477))</f>
        <v/>
      </c>
      <c s="72" t="str">
        <f>IF('S.D.PASTE SHEET'!H2477="","",UPPER('S.D.PASTE SHEET'!H2477))</f>
        <v/>
      </c>
      <c s="72" t="str">
        <f>IF('S.D.PASTE SHEET'!I2477="","",'S.D.PASTE SHEET'!I2477)</f>
        <v/>
      </c>
      <c s="73" t="str">
        <f>IF('S.D.PASTE SHEET'!J2477="","",'S.D.PASTE SHEET'!J2477)</f>
        <v/>
      </c>
      <c s="72" t="str">
        <f>IF('S.D.PASTE SHEET'!K2477="","",'S.D.PASTE SHEET'!K2477)</f>
        <v/>
      </c>
      <c s="72" t="str">
        <f>IF('S.D.PASTE SHEET'!L2477="","",'S.D.PASTE SHEET'!L2477)</f>
        <v/>
      </c>
      <c s="72" t="str">
        <f>IF('S.D.PASTE SHEET'!M2477="","",'S.D.PASTE SHEET'!M2477)</f>
        <v/>
      </c>
      <c s="72" t="str">
        <f>IF('S.D.PASTE SHEET'!N2477="","",'S.D.PASTE SHEET'!N2477)</f>
        <v/>
      </c>
      <c s="72" t="str">
        <f>IF('S.D.PASTE SHEET'!O2477="","",'S.D.PASTE SHEET'!O2477)</f>
        <v/>
      </c>
      <c s="72" t="str">
        <f>IF('S.D.PASTE SHEET'!P2477="","",'S.D.PASTE SHEET'!P2477)</f>
        <v/>
      </c>
      <c s="72" t="str">
        <f>IF('S.D.PASTE SHEET'!Q2477="","",'S.D.PASTE SHEET'!Q2477)</f>
        <v/>
      </c>
      <c s="72" t="str">
        <f>IF('S.D.PASTE SHEET'!R2477="","",'S.D.PASTE SHEET'!R2477)</f>
        <v/>
      </c>
      <c s="72" t="str">
        <f>IF('S.D.PASTE SHEET'!S2477="","",'S.D.PASTE SHEET'!S2477)</f>
        <v/>
      </c>
      <c s="72" t="str">
        <f>IF('S.D.PASTE SHEET'!T2477="","",'S.D.PASTE SHEET'!T2477)</f>
        <v/>
      </c>
      <c s="72" t="str">
        <f>IF('S.D.PASTE SHEET'!U2477="","",'S.D.PASTE SHEET'!U2477)</f>
        <v/>
      </c>
      <c s="72" t="str">
        <f>IF('S.D.PASTE SHEET'!V2477="","",'S.D.PASTE SHEET'!V2477)</f>
        <v/>
      </c>
      <c s="72" t="str">
        <f>IF('S.D.PASTE SHEET'!W2477="","",'S.D.PASTE SHEET'!W2477)</f>
        <v/>
      </c>
      <c s="72" t="str">
        <f>IF('S.D.PASTE SHEET'!X2477="","",'S.D.PASTE SHEET'!X2477)</f>
        <v/>
      </c>
      <c s="72" t="str">
        <f>IF('S.D.PASTE SHEET'!Y2477="","",'S.D.PASTE SHEET'!Y2477)</f>
        <v/>
      </c>
      <c s="72" t="str">
        <f>IF('S.D.PASTE SHEET'!Z2477="","",'S.D.PASTE SHEET'!Z2477)</f>
        <v/>
      </c>
      <c s="72" t="str">
        <f>IF('S.D.PASTE SHEET'!AA2477="","",'S.D.PASTE SHEET'!AA2477)</f>
        <v/>
      </c>
      <c s="72" t="str">
        <f>IF('S.D.PASTE SHEET'!AB2477="","",'S.D.PASTE SHEET'!AB2477)</f>
        <v/>
      </c>
      <c s="72" t="str">
        <f>IF('S.D.PASTE SHEET'!AC2477="","",'S.D.PASTE SHEET'!AC2477)</f>
        <v/>
      </c>
      <c s="72" t="str">
        <f>IF('S.D.PASTE SHEET'!AD2477="","",'S.D.PASTE SHEET'!AD2477)</f>
        <v/>
      </c>
      <c s="74"/>
      <c s="70" t="str">
        <f>IF(AK2477="","",IF(AK2477&gt;0,COUNT($AG$2:AG2477),""))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IF(BC2477="","",IF(BC2477&gt;0,COUNT($AY$2:AY2477),""))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8" spans="1:157" ht="15">
      <c r="A2478" s="72" t="str">
        <f>IF('S.D.PASTE SHEET'!A2478="","",'S.D.PASTE SHEET'!A2478)</f>
        <v/>
      </c>
      <c s="72" t="str">
        <f>IF('S.D.PASTE SHEET'!B2478="","",'S.D.PASTE SHEET'!B2478)</f>
        <v/>
      </c>
      <c s="72" t="str">
        <f>IF('S.D.PASTE SHEET'!C2478="","",'S.D.PASTE SHEET'!C2478)</f>
        <v/>
      </c>
      <c s="73" t="str">
        <f>IF('S.D.PASTE SHEET'!D2478="","",'S.D.PASTE SHEET'!D2478)</f>
        <v/>
      </c>
      <c s="72" t="str">
        <f>IF('S.D.PASTE SHEET'!E2478="","",UPPER('S.D.PASTE SHEET'!E2478))</f>
        <v/>
      </c>
      <c s="72" t="str">
        <f>IF('S.D.PASTE SHEET'!F2478="","",'S.D.PASTE SHEET'!F2478)</f>
        <v/>
      </c>
      <c s="72" t="str">
        <f>IF('S.D.PASTE SHEET'!G2478="","",UPPER('S.D.PASTE SHEET'!G2478))</f>
        <v/>
      </c>
      <c s="72" t="str">
        <f>IF('S.D.PASTE SHEET'!H2478="","",UPPER('S.D.PASTE SHEET'!H2478))</f>
        <v/>
      </c>
      <c s="72" t="str">
        <f>IF('S.D.PASTE SHEET'!I2478="","",'S.D.PASTE SHEET'!I2478)</f>
        <v/>
      </c>
      <c s="73" t="str">
        <f>IF('S.D.PASTE SHEET'!J2478="","",'S.D.PASTE SHEET'!J2478)</f>
        <v/>
      </c>
      <c s="72" t="str">
        <f>IF('S.D.PASTE SHEET'!K2478="","",'S.D.PASTE SHEET'!K2478)</f>
        <v/>
      </c>
      <c s="72" t="str">
        <f>IF('S.D.PASTE SHEET'!L2478="","",'S.D.PASTE SHEET'!L2478)</f>
        <v/>
      </c>
      <c s="72" t="str">
        <f>IF('S.D.PASTE SHEET'!M2478="","",'S.D.PASTE SHEET'!M2478)</f>
        <v/>
      </c>
      <c s="72" t="str">
        <f>IF('S.D.PASTE SHEET'!N2478="","",'S.D.PASTE SHEET'!N2478)</f>
        <v/>
      </c>
      <c s="72" t="str">
        <f>IF('S.D.PASTE SHEET'!O2478="","",'S.D.PASTE SHEET'!O2478)</f>
        <v/>
      </c>
      <c s="72" t="str">
        <f>IF('S.D.PASTE SHEET'!P2478="","",'S.D.PASTE SHEET'!P2478)</f>
        <v/>
      </c>
      <c s="72" t="str">
        <f>IF('S.D.PASTE SHEET'!Q2478="","",'S.D.PASTE SHEET'!Q2478)</f>
        <v/>
      </c>
      <c s="72" t="str">
        <f>IF('S.D.PASTE SHEET'!R2478="","",'S.D.PASTE SHEET'!R2478)</f>
        <v/>
      </c>
      <c s="72" t="str">
        <f>IF('S.D.PASTE SHEET'!S2478="","",'S.D.PASTE SHEET'!S2478)</f>
        <v/>
      </c>
      <c s="72" t="str">
        <f>IF('S.D.PASTE SHEET'!T2478="","",'S.D.PASTE SHEET'!T2478)</f>
        <v/>
      </c>
      <c s="72" t="str">
        <f>IF('S.D.PASTE SHEET'!U2478="","",'S.D.PASTE SHEET'!U2478)</f>
        <v/>
      </c>
      <c s="72" t="str">
        <f>IF('S.D.PASTE SHEET'!V2478="","",'S.D.PASTE SHEET'!V2478)</f>
        <v/>
      </c>
      <c s="72" t="str">
        <f>IF('S.D.PASTE SHEET'!W2478="","",'S.D.PASTE SHEET'!W2478)</f>
        <v/>
      </c>
      <c s="72" t="str">
        <f>IF('S.D.PASTE SHEET'!X2478="","",'S.D.PASTE SHEET'!X2478)</f>
        <v/>
      </c>
      <c s="72" t="str">
        <f>IF('S.D.PASTE SHEET'!Y2478="","",'S.D.PASTE SHEET'!Y2478)</f>
        <v/>
      </c>
      <c s="72" t="str">
        <f>IF('S.D.PASTE SHEET'!Z2478="","",'S.D.PASTE SHEET'!Z2478)</f>
        <v/>
      </c>
      <c s="72" t="str">
        <f>IF('S.D.PASTE SHEET'!AA2478="","",'S.D.PASTE SHEET'!AA2478)</f>
        <v/>
      </c>
      <c s="72" t="str">
        <f>IF('S.D.PASTE SHEET'!AB2478="","",'S.D.PASTE SHEET'!AB2478)</f>
        <v/>
      </c>
      <c s="72" t="str">
        <f>IF('S.D.PASTE SHEET'!AC2478="","",'S.D.PASTE SHEET'!AC2478)</f>
        <v/>
      </c>
      <c s="72" t="str">
        <f>IF('S.D.PASTE SHEET'!AD2478="","",'S.D.PASTE SHEET'!AD2478)</f>
        <v/>
      </c>
      <c s="74"/>
      <c s="70" t="str">
        <f>IF(AK2478="","",IF(AK2478&gt;0,COUNT($AG$2:AG2478),""))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IF(BC2478="","",IF(BC2478&gt;0,COUNT($AY$2:AY2478),""))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79" spans="1:157" ht="15">
      <c r="A2479" s="72" t="str">
        <f>IF('S.D.PASTE SHEET'!A2479="","",'S.D.PASTE SHEET'!A2479)</f>
        <v/>
      </c>
      <c s="72" t="str">
        <f>IF('S.D.PASTE SHEET'!B2479="","",'S.D.PASTE SHEET'!B2479)</f>
        <v/>
      </c>
      <c s="72" t="str">
        <f>IF('S.D.PASTE SHEET'!C2479="","",'S.D.PASTE SHEET'!C2479)</f>
        <v/>
      </c>
      <c s="73" t="str">
        <f>IF('S.D.PASTE SHEET'!D2479="","",'S.D.PASTE SHEET'!D2479)</f>
        <v/>
      </c>
      <c s="72" t="str">
        <f>IF('S.D.PASTE SHEET'!E2479="","",UPPER('S.D.PASTE SHEET'!E2479))</f>
        <v/>
      </c>
      <c s="72" t="str">
        <f>IF('S.D.PASTE SHEET'!F2479="","",'S.D.PASTE SHEET'!F2479)</f>
        <v/>
      </c>
      <c s="72" t="str">
        <f>IF('S.D.PASTE SHEET'!G2479="","",UPPER('S.D.PASTE SHEET'!G2479))</f>
        <v/>
      </c>
      <c s="72" t="str">
        <f>IF('S.D.PASTE SHEET'!H2479="","",UPPER('S.D.PASTE SHEET'!H2479))</f>
        <v/>
      </c>
      <c s="72" t="str">
        <f>IF('S.D.PASTE SHEET'!I2479="","",'S.D.PASTE SHEET'!I2479)</f>
        <v/>
      </c>
      <c s="73" t="str">
        <f>IF('S.D.PASTE SHEET'!J2479="","",'S.D.PASTE SHEET'!J2479)</f>
        <v/>
      </c>
      <c s="72" t="str">
        <f>IF('S.D.PASTE SHEET'!K2479="","",'S.D.PASTE SHEET'!K2479)</f>
        <v/>
      </c>
      <c s="72" t="str">
        <f>IF('S.D.PASTE SHEET'!L2479="","",'S.D.PASTE SHEET'!L2479)</f>
        <v/>
      </c>
      <c s="72" t="str">
        <f>IF('S.D.PASTE SHEET'!M2479="","",'S.D.PASTE SHEET'!M2479)</f>
        <v/>
      </c>
      <c s="72" t="str">
        <f>IF('S.D.PASTE SHEET'!N2479="","",'S.D.PASTE SHEET'!N2479)</f>
        <v/>
      </c>
      <c s="72" t="str">
        <f>IF('S.D.PASTE SHEET'!O2479="","",'S.D.PASTE SHEET'!O2479)</f>
        <v/>
      </c>
      <c s="72" t="str">
        <f>IF('S.D.PASTE SHEET'!P2479="","",'S.D.PASTE SHEET'!P2479)</f>
        <v/>
      </c>
      <c s="72" t="str">
        <f>IF('S.D.PASTE SHEET'!Q2479="","",'S.D.PASTE SHEET'!Q2479)</f>
        <v/>
      </c>
      <c s="72" t="str">
        <f>IF('S.D.PASTE SHEET'!R2479="","",'S.D.PASTE SHEET'!R2479)</f>
        <v/>
      </c>
      <c s="72" t="str">
        <f>IF('S.D.PASTE SHEET'!S2479="","",'S.D.PASTE SHEET'!S2479)</f>
        <v/>
      </c>
      <c s="72" t="str">
        <f>IF('S.D.PASTE SHEET'!T2479="","",'S.D.PASTE SHEET'!T2479)</f>
        <v/>
      </c>
      <c s="72" t="str">
        <f>IF('S.D.PASTE SHEET'!U2479="","",'S.D.PASTE SHEET'!U2479)</f>
        <v/>
      </c>
      <c s="72" t="str">
        <f>IF('S.D.PASTE SHEET'!V2479="","",'S.D.PASTE SHEET'!V2479)</f>
        <v/>
      </c>
      <c s="72" t="str">
        <f>IF('S.D.PASTE SHEET'!W2479="","",'S.D.PASTE SHEET'!W2479)</f>
        <v/>
      </c>
      <c s="72" t="str">
        <f>IF('S.D.PASTE SHEET'!X2479="","",'S.D.PASTE SHEET'!X2479)</f>
        <v/>
      </c>
      <c s="72" t="str">
        <f>IF('S.D.PASTE SHEET'!Y2479="","",'S.D.PASTE SHEET'!Y2479)</f>
        <v/>
      </c>
      <c s="72" t="str">
        <f>IF('S.D.PASTE SHEET'!Z2479="","",'S.D.PASTE SHEET'!Z2479)</f>
        <v/>
      </c>
      <c s="72" t="str">
        <f>IF('S.D.PASTE SHEET'!AA2479="","",'S.D.PASTE SHEET'!AA2479)</f>
        <v/>
      </c>
      <c s="72" t="str">
        <f>IF('S.D.PASTE SHEET'!AB2479="","",'S.D.PASTE SHEET'!AB2479)</f>
        <v/>
      </c>
      <c s="72" t="str">
        <f>IF('S.D.PASTE SHEET'!AC2479="","",'S.D.PASTE SHEET'!AC2479)</f>
        <v/>
      </c>
      <c s="72" t="str">
        <f>IF('S.D.PASTE SHEET'!AD2479="","",'S.D.PASTE SHEET'!AD2479)</f>
        <v/>
      </c>
      <c s="74"/>
      <c s="70" t="str">
        <f>IF(AK2479="","",IF(AK2479&gt;0,COUNT($AG$2:AG2479),""))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IF(BC2479="","",IF(BC2479&gt;0,COUNT($AY$2:AY2479),""))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0" spans="1:157" ht="15">
      <c r="A2480" s="72" t="str">
        <f>IF('S.D.PASTE SHEET'!A2480="","",'S.D.PASTE SHEET'!A2480)</f>
        <v/>
      </c>
      <c s="72" t="str">
        <f>IF('S.D.PASTE SHEET'!B2480="","",'S.D.PASTE SHEET'!B2480)</f>
        <v/>
      </c>
      <c s="72" t="str">
        <f>IF('S.D.PASTE SHEET'!C2480="","",'S.D.PASTE SHEET'!C2480)</f>
        <v/>
      </c>
      <c s="73" t="str">
        <f>IF('S.D.PASTE SHEET'!D2480="","",'S.D.PASTE SHEET'!D2480)</f>
        <v/>
      </c>
      <c s="72" t="str">
        <f>IF('S.D.PASTE SHEET'!E2480="","",UPPER('S.D.PASTE SHEET'!E2480))</f>
        <v/>
      </c>
      <c s="72" t="str">
        <f>IF('S.D.PASTE SHEET'!F2480="","",'S.D.PASTE SHEET'!F2480)</f>
        <v/>
      </c>
      <c s="72" t="str">
        <f>IF('S.D.PASTE SHEET'!G2480="","",UPPER('S.D.PASTE SHEET'!G2480))</f>
        <v/>
      </c>
      <c s="72" t="str">
        <f>IF('S.D.PASTE SHEET'!H2480="","",UPPER('S.D.PASTE SHEET'!H2480))</f>
        <v/>
      </c>
      <c s="72" t="str">
        <f>IF('S.D.PASTE SHEET'!I2480="","",'S.D.PASTE SHEET'!I2480)</f>
        <v/>
      </c>
      <c s="73" t="str">
        <f>IF('S.D.PASTE SHEET'!J2480="","",'S.D.PASTE SHEET'!J2480)</f>
        <v/>
      </c>
      <c s="72" t="str">
        <f>IF('S.D.PASTE SHEET'!K2480="","",'S.D.PASTE SHEET'!K2480)</f>
        <v/>
      </c>
      <c s="72" t="str">
        <f>IF('S.D.PASTE SHEET'!L2480="","",'S.D.PASTE SHEET'!L2480)</f>
        <v/>
      </c>
      <c s="72" t="str">
        <f>IF('S.D.PASTE SHEET'!M2480="","",'S.D.PASTE SHEET'!M2480)</f>
        <v/>
      </c>
      <c s="72" t="str">
        <f>IF('S.D.PASTE SHEET'!N2480="","",'S.D.PASTE SHEET'!N2480)</f>
        <v/>
      </c>
      <c s="72" t="str">
        <f>IF('S.D.PASTE SHEET'!O2480="","",'S.D.PASTE SHEET'!O2480)</f>
        <v/>
      </c>
      <c s="72" t="str">
        <f>IF('S.D.PASTE SHEET'!P2480="","",'S.D.PASTE SHEET'!P2480)</f>
        <v/>
      </c>
      <c s="72" t="str">
        <f>IF('S.D.PASTE SHEET'!Q2480="","",'S.D.PASTE SHEET'!Q2480)</f>
        <v/>
      </c>
      <c s="72" t="str">
        <f>IF('S.D.PASTE SHEET'!R2480="","",'S.D.PASTE SHEET'!R2480)</f>
        <v/>
      </c>
      <c s="72" t="str">
        <f>IF('S.D.PASTE SHEET'!S2480="","",'S.D.PASTE SHEET'!S2480)</f>
        <v/>
      </c>
      <c s="72" t="str">
        <f>IF('S.D.PASTE SHEET'!T2480="","",'S.D.PASTE SHEET'!T2480)</f>
        <v/>
      </c>
      <c s="72" t="str">
        <f>IF('S.D.PASTE SHEET'!U2480="","",'S.D.PASTE SHEET'!U2480)</f>
        <v/>
      </c>
      <c s="72" t="str">
        <f>IF('S.D.PASTE SHEET'!V2480="","",'S.D.PASTE SHEET'!V2480)</f>
        <v/>
      </c>
      <c s="72" t="str">
        <f>IF('S.D.PASTE SHEET'!W2480="","",'S.D.PASTE SHEET'!W2480)</f>
        <v/>
      </c>
      <c s="72" t="str">
        <f>IF('S.D.PASTE SHEET'!X2480="","",'S.D.PASTE SHEET'!X2480)</f>
        <v/>
      </c>
      <c s="72" t="str">
        <f>IF('S.D.PASTE SHEET'!Y2480="","",'S.D.PASTE SHEET'!Y2480)</f>
        <v/>
      </c>
      <c s="72" t="str">
        <f>IF('S.D.PASTE SHEET'!Z2480="","",'S.D.PASTE SHEET'!Z2480)</f>
        <v/>
      </c>
      <c s="72" t="str">
        <f>IF('S.D.PASTE SHEET'!AA2480="","",'S.D.PASTE SHEET'!AA2480)</f>
        <v/>
      </c>
      <c s="72" t="str">
        <f>IF('S.D.PASTE SHEET'!AB2480="","",'S.D.PASTE SHEET'!AB2480)</f>
        <v/>
      </c>
      <c s="72" t="str">
        <f>IF('S.D.PASTE SHEET'!AC2480="","",'S.D.PASTE SHEET'!AC2480)</f>
        <v/>
      </c>
      <c s="72" t="str">
        <f>IF('S.D.PASTE SHEET'!AD2480="","",'S.D.PASTE SHEET'!AD2480)</f>
        <v/>
      </c>
      <c s="74"/>
      <c s="70" t="str">
        <f>IF(AK2480="","",IF(AK2480&gt;0,COUNT($AG$2:AG2480),""))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IF(BC2480="","",IF(BC2480&gt;0,COUNT($AY$2:AY2480),""))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1" spans="1:157" ht="15">
      <c r="A2481" s="72" t="str">
        <f>IF('S.D.PASTE SHEET'!A2481="","",'S.D.PASTE SHEET'!A2481)</f>
        <v/>
      </c>
      <c s="72" t="str">
        <f>IF('S.D.PASTE SHEET'!B2481="","",'S.D.PASTE SHEET'!B2481)</f>
        <v/>
      </c>
      <c s="72" t="str">
        <f>IF('S.D.PASTE SHEET'!C2481="","",'S.D.PASTE SHEET'!C2481)</f>
        <v/>
      </c>
      <c s="73" t="str">
        <f>IF('S.D.PASTE SHEET'!D2481="","",'S.D.PASTE SHEET'!D2481)</f>
        <v/>
      </c>
      <c s="72" t="str">
        <f>IF('S.D.PASTE SHEET'!E2481="","",UPPER('S.D.PASTE SHEET'!E2481))</f>
        <v/>
      </c>
      <c s="72" t="str">
        <f>IF('S.D.PASTE SHEET'!F2481="","",'S.D.PASTE SHEET'!F2481)</f>
        <v/>
      </c>
      <c s="72" t="str">
        <f>IF('S.D.PASTE SHEET'!G2481="","",UPPER('S.D.PASTE SHEET'!G2481))</f>
        <v/>
      </c>
      <c s="72" t="str">
        <f>IF('S.D.PASTE SHEET'!H2481="","",UPPER('S.D.PASTE SHEET'!H2481))</f>
        <v/>
      </c>
      <c s="72" t="str">
        <f>IF('S.D.PASTE SHEET'!I2481="","",'S.D.PASTE SHEET'!I2481)</f>
        <v/>
      </c>
      <c s="73" t="str">
        <f>IF('S.D.PASTE SHEET'!J2481="","",'S.D.PASTE SHEET'!J2481)</f>
        <v/>
      </c>
      <c s="72" t="str">
        <f>IF('S.D.PASTE SHEET'!K2481="","",'S.D.PASTE SHEET'!K2481)</f>
        <v/>
      </c>
      <c s="72" t="str">
        <f>IF('S.D.PASTE SHEET'!L2481="","",'S.D.PASTE SHEET'!L2481)</f>
        <v/>
      </c>
      <c s="72" t="str">
        <f>IF('S.D.PASTE SHEET'!M2481="","",'S.D.PASTE SHEET'!M2481)</f>
        <v/>
      </c>
      <c s="72" t="str">
        <f>IF('S.D.PASTE SHEET'!N2481="","",'S.D.PASTE SHEET'!N2481)</f>
        <v/>
      </c>
      <c s="72" t="str">
        <f>IF('S.D.PASTE SHEET'!O2481="","",'S.D.PASTE SHEET'!O2481)</f>
        <v/>
      </c>
      <c s="72" t="str">
        <f>IF('S.D.PASTE SHEET'!P2481="","",'S.D.PASTE SHEET'!P2481)</f>
        <v/>
      </c>
      <c s="72" t="str">
        <f>IF('S.D.PASTE SHEET'!Q2481="","",'S.D.PASTE SHEET'!Q2481)</f>
        <v/>
      </c>
      <c s="72" t="str">
        <f>IF('S.D.PASTE SHEET'!R2481="","",'S.D.PASTE SHEET'!R2481)</f>
        <v/>
      </c>
      <c s="72" t="str">
        <f>IF('S.D.PASTE SHEET'!S2481="","",'S.D.PASTE SHEET'!S2481)</f>
        <v/>
      </c>
      <c s="72" t="str">
        <f>IF('S.D.PASTE SHEET'!T2481="","",'S.D.PASTE SHEET'!T2481)</f>
        <v/>
      </c>
      <c s="72" t="str">
        <f>IF('S.D.PASTE SHEET'!U2481="","",'S.D.PASTE SHEET'!U2481)</f>
        <v/>
      </c>
      <c s="72" t="str">
        <f>IF('S.D.PASTE SHEET'!V2481="","",'S.D.PASTE SHEET'!V2481)</f>
        <v/>
      </c>
      <c s="72" t="str">
        <f>IF('S.D.PASTE SHEET'!W2481="","",'S.D.PASTE SHEET'!W2481)</f>
        <v/>
      </c>
      <c s="72" t="str">
        <f>IF('S.D.PASTE SHEET'!X2481="","",'S.D.PASTE SHEET'!X2481)</f>
        <v/>
      </c>
      <c s="72" t="str">
        <f>IF('S.D.PASTE SHEET'!Y2481="","",'S.D.PASTE SHEET'!Y2481)</f>
        <v/>
      </c>
      <c s="72" t="str">
        <f>IF('S.D.PASTE SHEET'!Z2481="","",'S.D.PASTE SHEET'!Z2481)</f>
        <v/>
      </c>
      <c s="72" t="str">
        <f>IF('S.D.PASTE SHEET'!AA2481="","",'S.D.PASTE SHEET'!AA2481)</f>
        <v/>
      </c>
      <c s="72" t="str">
        <f>IF('S.D.PASTE SHEET'!AB2481="","",'S.D.PASTE SHEET'!AB2481)</f>
        <v/>
      </c>
      <c s="72" t="str">
        <f>IF('S.D.PASTE SHEET'!AC2481="","",'S.D.PASTE SHEET'!AC2481)</f>
        <v/>
      </c>
      <c s="72" t="str">
        <f>IF('S.D.PASTE SHEET'!AD2481="","",'S.D.PASTE SHEET'!AD2481)</f>
        <v/>
      </c>
      <c s="74"/>
      <c s="70" t="str">
        <f>IF(AK2481="","",IF(AK2481&gt;0,COUNT($AG$2:AG2481),""))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IF(BC2481="","",IF(BC2481&gt;0,COUNT($AY$2:AY2481),""))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2" spans="1:157" ht="15">
      <c r="A2482" s="72" t="str">
        <f>IF('S.D.PASTE SHEET'!A2482="","",'S.D.PASTE SHEET'!A2482)</f>
        <v/>
      </c>
      <c s="72" t="str">
        <f>IF('S.D.PASTE SHEET'!B2482="","",'S.D.PASTE SHEET'!B2482)</f>
        <v/>
      </c>
      <c s="72" t="str">
        <f>IF('S.D.PASTE SHEET'!C2482="","",'S.D.PASTE SHEET'!C2482)</f>
        <v/>
      </c>
      <c s="73" t="str">
        <f>IF('S.D.PASTE SHEET'!D2482="","",'S.D.PASTE SHEET'!D2482)</f>
        <v/>
      </c>
      <c s="72" t="str">
        <f>IF('S.D.PASTE SHEET'!E2482="","",UPPER('S.D.PASTE SHEET'!E2482))</f>
        <v/>
      </c>
      <c s="72" t="str">
        <f>IF('S.D.PASTE SHEET'!F2482="","",'S.D.PASTE SHEET'!F2482)</f>
        <v/>
      </c>
      <c s="72" t="str">
        <f>IF('S.D.PASTE SHEET'!G2482="","",UPPER('S.D.PASTE SHEET'!G2482))</f>
        <v/>
      </c>
      <c s="72" t="str">
        <f>IF('S.D.PASTE SHEET'!H2482="","",UPPER('S.D.PASTE SHEET'!H2482))</f>
        <v/>
      </c>
      <c s="72" t="str">
        <f>IF('S.D.PASTE SHEET'!I2482="","",'S.D.PASTE SHEET'!I2482)</f>
        <v/>
      </c>
      <c s="73" t="str">
        <f>IF('S.D.PASTE SHEET'!J2482="","",'S.D.PASTE SHEET'!J2482)</f>
        <v/>
      </c>
      <c s="72" t="str">
        <f>IF('S.D.PASTE SHEET'!K2482="","",'S.D.PASTE SHEET'!K2482)</f>
        <v/>
      </c>
      <c s="72" t="str">
        <f>IF('S.D.PASTE SHEET'!L2482="","",'S.D.PASTE SHEET'!L2482)</f>
        <v/>
      </c>
      <c s="72" t="str">
        <f>IF('S.D.PASTE SHEET'!M2482="","",'S.D.PASTE SHEET'!M2482)</f>
        <v/>
      </c>
      <c s="72" t="str">
        <f>IF('S.D.PASTE SHEET'!N2482="","",'S.D.PASTE SHEET'!N2482)</f>
        <v/>
      </c>
      <c s="72" t="str">
        <f>IF('S.D.PASTE SHEET'!O2482="","",'S.D.PASTE SHEET'!O2482)</f>
        <v/>
      </c>
      <c s="72" t="str">
        <f>IF('S.D.PASTE SHEET'!P2482="","",'S.D.PASTE SHEET'!P2482)</f>
        <v/>
      </c>
      <c s="72" t="str">
        <f>IF('S.D.PASTE SHEET'!Q2482="","",'S.D.PASTE SHEET'!Q2482)</f>
        <v/>
      </c>
      <c s="72" t="str">
        <f>IF('S.D.PASTE SHEET'!R2482="","",'S.D.PASTE SHEET'!R2482)</f>
        <v/>
      </c>
      <c s="72" t="str">
        <f>IF('S.D.PASTE SHEET'!S2482="","",'S.D.PASTE SHEET'!S2482)</f>
        <v/>
      </c>
      <c s="72" t="str">
        <f>IF('S.D.PASTE SHEET'!T2482="","",'S.D.PASTE SHEET'!T2482)</f>
        <v/>
      </c>
      <c s="72" t="str">
        <f>IF('S.D.PASTE SHEET'!U2482="","",'S.D.PASTE SHEET'!U2482)</f>
        <v/>
      </c>
      <c s="72" t="str">
        <f>IF('S.D.PASTE SHEET'!V2482="","",'S.D.PASTE SHEET'!V2482)</f>
        <v/>
      </c>
      <c s="72" t="str">
        <f>IF('S.D.PASTE SHEET'!W2482="","",'S.D.PASTE SHEET'!W2482)</f>
        <v/>
      </c>
      <c s="72" t="str">
        <f>IF('S.D.PASTE SHEET'!X2482="","",'S.D.PASTE SHEET'!X2482)</f>
        <v/>
      </c>
      <c s="72" t="str">
        <f>IF('S.D.PASTE SHEET'!Y2482="","",'S.D.PASTE SHEET'!Y2482)</f>
        <v/>
      </c>
      <c s="72" t="str">
        <f>IF('S.D.PASTE SHEET'!Z2482="","",'S.D.PASTE SHEET'!Z2482)</f>
        <v/>
      </c>
      <c s="72" t="str">
        <f>IF('S.D.PASTE SHEET'!AA2482="","",'S.D.PASTE SHEET'!AA2482)</f>
        <v/>
      </c>
      <c s="72" t="str">
        <f>IF('S.D.PASTE SHEET'!AB2482="","",'S.D.PASTE SHEET'!AB2482)</f>
        <v/>
      </c>
      <c s="72" t="str">
        <f>IF('S.D.PASTE SHEET'!AC2482="","",'S.D.PASTE SHEET'!AC2482)</f>
        <v/>
      </c>
      <c s="72" t="str">
        <f>IF('S.D.PASTE SHEET'!AD2482="","",'S.D.PASTE SHEET'!AD2482)</f>
        <v/>
      </c>
      <c s="74"/>
      <c s="70" t="str">
        <f>IF(AK2482="","",IF(AK2482&gt;0,COUNT($AG$2:AG2482),""))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IF(BC2482="","",IF(BC2482&gt;0,COUNT($AY$2:AY2482),""))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3" spans="1:157" ht="15">
      <c r="A2483" s="72" t="str">
        <f>IF('S.D.PASTE SHEET'!A2483="","",'S.D.PASTE SHEET'!A2483)</f>
        <v/>
      </c>
      <c s="72" t="str">
        <f>IF('S.D.PASTE SHEET'!B2483="","",'S.D.PASTE SHEET'!B2483)</f>
        <v/>
      </c>
      <c s="72" t="str">
        <f>IF('S.D.PASTE SHEET'!C2483="","",'S.D.PASTE SHEET'!C2483)</f>
        <v/>
      </c>
      <c s="73" t="str">
        <f>IF('S.D.PASTE SHEET'!D2483="","",'S.D.PASTE SHEET'!D2483)</f>
        <v/>
      </c>
      <c s="72" t="str">
        <f>IF('S.D.PASTE SHEET'!E2483="","",UPPER('S.D.PASTE SHEET'!E2483))</f>
        <v/>
      </c>
      <c s="72" t="str">
        <f>IF('S.D.PASTE SHEET'!F2483="","",'S.D.PASTE SHEET'!F2483)</f>
        <v/>
      </c>
      <c s="72" t="str">
        <f>IF('S.D.PASTE SHEET'!G2483="","",UPPER('S.D.PASTE SHEET'!G2483))</f>
        <v/>
      </c>
      <c s="72" t="str">
        <f>IF('S.D.PASTE SHEET'!H2483="","",UPPER('S.D.PASTE SHEET'!H2483))</f>
        <v/>
      </c>
      <c s="72" t="str">
        <f>IF('S.D.PASTE SHEET'!I2483="","",'S.D.PASTE SHEET'!I2483)</f>
        <v/>
      </c>
      <c s="73" t="str">
        <f>IF('S.D.PASTE SHEET'!J2483="","",'S.D.PASTE SHEET'!J2483)</f>
        <v/>
      </c>
      <c s="72" t="str">
        <f>IF('S.D.PASTE SHEET'!K2483="","",'S.D.PASTE SHEET'!K2483)</f>
        <v/>
      </c>
      <c s="72" t="str">
        <f>IF('S.D.PASTE SHEET'!L2483="","",'S.D.PASTE SHEET'!L2483)</f>
        <v/>
      </c>
      <c s="72" t="str">
        <f>IF('S.D.PASTE SHEET'!M2483="","",'S.D.PASTE SHEET'!M2483)</f>
        <v/>
      </c>
      <c s="72" t="str">
        <f>IF('S.D.PASTE SHEET'!N2483="","",'S.D.PASTE SHEET'!N2483)</f>
        <v/>
      </c>
      <c s="72" t="str">
        <f>IF('S.D.PASTE SHEET'!O2483="","",'S.D.PASTE SHEET'!O2483)</f>
        <v/>
      </c>
      <c s="72" t="str">
        <f>IF('S.D.PASTE SHEET'!P2483="","",'S.D.PASTE SHEET'!P2483)</f>
        <v/>
      </c>
      <c s="72" t="str">
        <f>IF('S.D.PASTE SHEET'!Q2483="","",'S.D.PASTE SHEET'!Q2483)</f>
        <v/>
      </c>
      <c s="72" t="str">
        <f>IF('S.D.PASTE SHEET'!R2483="","",'S.D.PASTE SHEET'!R2483)</f>
        <v/>
      </c>
      <c s="72" t="str">
        <f>IF('S.D.PASTE SHEET'!S2483="","",'S.D.PASTE SHEET'!S2483)</f>
        <v/>
      </c>
      <c s="72" t="str">
        <f>IF('S.D.PASTE SHEET'!T2483="","",'S.D.PASTE SHEET'!T2483)</f>
        <v/>
      </c>
      <c s="72" t="str">
        <f>IF('S.D.PASTE SHEET'!U2483="","",'S.D.PASTE SHEET'!U2483)</f>
        <v/>
      </c>
      <c s="72" t="str">
        <f>IF('S.D.PASTE SHEET'!V2483="","",'S.D.PASTE SHEET'!V2483)</f>
        <v/>
      </c>
      <c s="72" t="str">
        <f>IF('S.D.PASTE SHEET'!W2483="","",'S.D.PASTE SHEET'!W2483)</f>
        <v/>
      </c>
      <c s="72" t="str">
        <f>IF('S.D.PASTE SHEET'!X2483="","",'S.D.PASTE SHEET'!X2483)</f>
        <v/>
      </c>
      <c s="72" t="str">
        <f>IF('S.D.PASTE SHEET'!Y2483="","",'S.D.PASTE SHEET'!Y2483)</f>
        <v/>
      </c>
      <c s="72" t="str">
        <f>IF('S.D.PASTE SHEET'!Z2483="","",'S.D.PASTE SHEET'!Z2483)</f>
        <v/>
      </c>
      <c s="72" t="str">
        <f>IF('S.D.PASTE SHEET'!AA2483="","",'S.D.PASTE SHEET'!AA2483)</f>
        <v/>
      </c>
      <c s="72" t="str">
        <f>IF('S.D.PASTE SHEET'!AB2483="","",'S.D.PASTE SHEET'!AB2483)</f>
        <v/>
      </c>
      <c s="72" t="str">
        <f>IF('S.D.PASTE SHEET'!AC2483="","",'S.D.PASTE SHEET'!AC2483)</f>
        <v/>
      </c>
      <c s="72" t="str">
        <f>IF('S.D.PASTE SHEET'!AD2483="","",'S.D.PASTE SHEET'!AD2483)</f>
        <v/>
      </c>
      <c s="74"/>
      <c s="70" t="str">
        <f>IF(AK2483="","",IF(AK2483&gt;0,COUNT($AG$2:AG2483),""))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IF(BC2483="","",IF(BC2483&gt;0,COUNT($AY$2:AY2483),""))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4" spans="1:157" ht="15">
      <c r="A2484" s="72" t="str">
        <f>IF('S.D.PASTE SHEET'!A2484="","",'S.D.PASTE SHEET'!A2484)</f>
        <v/>
      </c>
      <c s="72" t="str">
        <f>IF('S.D.PASTE SHEET'!B2484="","",'S.D.PASTE SHEET'!B2484)</f>
        <v/>
      </c>
      <c s="72" t="str">
        <f>IF('S.D.PASTE SHEET'!C2484="","",'S.D.PASTE SHEET'!C2484)</f>
        <v/>
      </c>
      <c s="73" t="str">
        <f>IF('S.D.PASTE SHEET'!D2484="","",'S.D.PASTE SHEET'!D2484)</f>
        <v/>
      </c>
      <c s="72" t="str">
        <f>IF('S.D.PASTE SHEET'!E2484="","",UPPER('S.D.PASTE SHEET'!E2484))</f>
        <v/>
      </c>
      <c s="72" t="str">
        <f>IF('S.D.PASTE SHEET'!F2484="","",'S.D.PASTE SHEET'!F2484)</f>
        <v/>
      </c>
      <c s="72" t="str">
        <f>IF('S.D.PASTE SHEET'!G2484="","",UPPER('S.D.PASTE SHEET'!G2484))</f>
        <v/>
      </c>
      <c s="72" t="str">
        <f>IF('S.D.PASTE SHEET'!H2484="","",UPPER('S.D.PASTE SHEET'!H2484))</f>
        <v/>
      </c>
      <c s="72" t="str">
        <f>IF('S.D.PASTE SHEET'!I2484="","",'S.D.PASTE SHEET'!I2484)</f>
        <v/>
      </c>
      <c s="73" t="str">
        <f>IF('S.D.PASTE SHEET'!J2484="","",'S.D.PASTE SHEET'!J2484)</f>
        <v/>
      </c>
      <c s="72" t="str">
        <f>IF('S.D.PASTE SHEET'!K2484="","",'S.D.PASTE SHEET'!K2484)</f>
        <v/>
      </c>
      <c s="72" t="str">
        <f>IF('S.D.PASTE SHEET'!L2484="","",'S.D.PASTE SHEET'!L2484)</f>
        <v/>
      </c>
      <c s="72" t="str">
        <f>IF('S.D.PASTE SHEET'!M2484="","",'S.D.PASTE SHEET'!M2484)</f>
        <v/>
      </c>
      <c s="72" t="str">
        <f>IF('S.D.PASTE SHEET'!N2484="","",'S.D.PASTE SHEET'!N2484)</f>
        <v/>
      </c>
      <c s="72" t="str">
        <f>IF('S.D.PASTE SHEET'!O2484="","",'S.D.PASTE SHEET'!O2484)</f>
        <v/>
      </c>
      <c s="72" t="str">
        <f>IF('S.D.PASTE SHEET'!P2484="","",'S.D.PASTE SHEET'!P2484)</f>
        <v/>
      </c>
      <c s="72" t="str">
        <f>IF('S.D.PASTE SHEET'!Q2484="","",'S.D.PASTE SHEET'!Q2484)</f>
        <v/>
      </c>
      <c s="72" t="str">
        <f>IF('S.D.PASTE SHEET'!R2484="","",'S.D.PASTE SHEET'!R2484)</f>
        <v/>
      </c>
      <c s="72" t="str">
        <f>IF('S.D.PASTE SHEET'!S2484="","",'S.D.PASTE SHEET'!S2484)</f>
        <v/>
      </c>
      <c s="72" t="str">
        <f>IF('S.D.PASTE SHEET'!T2484="","",'S.D.PASTE SHEET'!T2484)</f>
        <v/>
      </c>
      <c s="72" t="str">
        <f>IF('S.D.PASTE SHEET'!U2484="","",'S.D.PASTE SHEET'!U2484)</f>
        <v/>
      </c>
      <c s="72" t="str">
        <f>IF('S.D.PASTE SHEET'!V2484="","",'S.D.PASTE SHEET'!V2484)</f>
        <v/>
      </c>
      <c s="72" t="str">
        <f>IF('S.D.PASTE SHEET'!W2484="","",'S.D.PASTE SHEET'!W2484)</f>
        <v/>
      </c>
      <c s="72" t="str">
        <f>IF('S.D.PASTE SHEET'!X2484="","",'S.D.PASTE SHEET'!X2484)</f>
        <v/>
      </c>
      <c s="72" t="str">
        <f>IF('S.D.PASTE SHEET'!Y2484="","",'S.D.PASTE SHEET'!Y2484)</f>
        <v/>
      </c>
      <c s="72" t="str">
        <f>IF('S.D.PASTE SHEET'!Z2484="","",'S.D.PASTE SHEET'!Z2484)</f>
        <v/>
      </c>
      <c s="72" t="str">
        <f>IF('S.D.PASTE SHEET'!AA2484="","",'S.D.PASTE SHEET'!AA2484)</f>
        <v/>
      </c>
      <c s="72" t="str">
        <f>IF('S.D.PASTE SHEET'!AB2484="","",'S.D.PASTE SHEET'!AB2484)</f>
        <v/>
      </c>
      <c s="72" t="str">
        <f>IF('S.D.PASTE SHEET'!AC2484="","",'S.D.PASTE SHEET'!AC2484)</f>
        <v/>
      </c>
      <c s="72" t="str">
        <f>IF('S.D.PASTE SHEET'!AD2484="","",'S.D.PASTE SHEET'!AD2484)</f>
        <v/>
      </c>
      <c s="74"/>
      <c s="70" t="str">
        <f>IF(AK2484="","",IF(AK2484&gt;0,COUNT($AG$2:AG2484),""))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IF(BC2484="","",IF(BC2484&gt;0,COUNT($AY$2:AY2484),""))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5" spans="1:157" ht="15">
      <c r="A2485" s="72" t="str">
        <f>IF('S.D.PASTE SHEET'!A2485="","",'S.D.PASTE SHEET'!A2485)</f>
        <v/>
      </c>
      <c s="72" t="str">
        <f>IF('S.D.PASTE SHEET'!B2485="","",'S.D.PASTE SHEET'!B2485)</f>
        <v/>
      </c>
      <c s="72" t="str">
        <f>IF('S.D.PASTE SHEET'!C2485="","",'S.D.PASTE SHEET'!C2485)</f>
        <v/>
      </c>
      <c s="73" t="str">
        <f>IF('S.D.PASTE SHEET'!D2485="","",'S.D.PASTE SHEET'!D2485)</f>
        <v/>
      </c>
      <c s="72" t="str">
        <f>IF('S.D.PASTE SHEET'!E2485="","",UPPER('S.D.PASTE SHEET'!E2485))</f>
        <v/>
      </c>
      <c s="72" t="str">
        <f>IF('S.D.PASTE SHEET'!F2485="","",'S.D.PASTE SHEET'!F2485)</f>
        <v/>
      </c>
      <c s="72" t="str">
        <f>IF('S.D.PASTE SHEET'!G2485="","",UPPER('S.D.PASTE SHEET'!G2485))</f>
        <v/>
      </c>
      <c s="72" t="str">
        <f>IF('S.D.PASTE SHEET'!H2485="","",UPPER('S.D.PASTE SHEET'!H2485))</f>
        <v/>
      </c>
      <c s="72" t="str">
        <f>IF('S.D.PASTE SHEET'!I2485="","",'S.D.PASTE SHEET'!I2485)</f>
        <v/>
      </c>
      <c s="73" t="str">
        <f>IF('S.D.PASTE SHEET'!J2485="","",'S.D.PASTE SHEET'!J2485)</f>
        <v/>
      </c>
      <c s="72" t="str">
        <f>IF('S.D.PASTE SHEET'!K2485="","",'S.D.PASTE SHEET'!K2485)</f>
        <v/>
      </c>
      <c s="72" t="str">
        <f>IF('S.D.PASTE SHEET'!L2485="","",'S.D.PASTE SHEET'!L2485)</f>
        <v/>
      </c>
      <c s="72" t="str">
        <f>IF('S.D.PASTE SHEET'!M2485="","",'S.D.PASTE SHEET'!M2485)</f>
        <v/>
      </c>
      <c s="72" t="str">
        <f>IF('S.D.PASTE SHEET'!N2485="","",'S.D.PASTE SHEET'!N2485)</f>
        <v/>
      </c>
      <c s="72" t="str">
        <f>IF('S.D.PASTE SHEET'!O2485="","",'S.D.PASTE SHEET'!O2485)</f>
        <v/>
      </c>
      <c s="72" t="str">
        <f>IF('S.D.PASTE SHEET'!P2485="","",'S.D.PASTE SHEET'!P2485)</f>
        <v/>
      </c>
      <c s="72" t="str">
        <f>IF('S.D.PASTE SHEET'!Q2485="","",'S.D.PASTE SHEET'!Q2485)</f>
        <v/>
      </c>
      <c s="72" t="str">
        <f>IF('S.D.PASTE SHEET'!R2485="","",'S.D.PASTE SHEET'!R2485)</f>
        <v/>
      </c>
      <c s="72" t="str">
        <f>IF('S.D.PASTE SHEET'!S2485="","",'S.D.PASTE SHEET'!S2485)</f>
        <v/>
      </c>
      <c s="72" t="str">
        <f>IF('S.D.PASTE SHEET'!T2485="","",'S.D.PASTE SHEET'!T2485)</f>
        <v/>
      </c>
      <c s="72" t="str">
        <f>IF('S.D.PASTE SHEET'!U2485="","",'S.D.PASTE SHEET'!U2485)</f>
        <v/>
      </c>
      <c s="72" t="str">
        <f>IF('S.D.PASTE SHEET'!V2485="","",'S.D.PASTE SHEET'!V2485)</f>
        <v/>
      </c>
      <c s="72" t="str">
        <f>IF('S.D.PASTE SHEET'!W2485="","",'S.D.PASTE SHEET'!W2485)</f>
        <v/>
      </c>
      <c s="72" t="str">
        <f>IF('S.D.PASTE SHEET'!X2485="","",'S.D.PASTE SHEET'!X2485)</f>
        <v/>
      </c>
      <c s="72" t="str">
        <f>IF('S.D.PASTE SHEET'!Y2485="","",'S.D.PASTE SHEET'!Y2485)</f>
        <v/>
      </c>
      <c s="72" t="str">
        <f>IF('S.D.PASTE SHEET'!Z2485="","",'S.D.PASTE SHEET'!Z2485)</f>
        <v/>
      </c>
      <c s="72" t="str">
        <f>IF('S.D.PASTE SHEET'!AA2485="","",'S.D.PASTE SHEET'!AA2485)</f>
        <v/>
      </c>
      <c s="72" t="str">
        <f>IF('S.D.PASTE SHEET'!AB2485="","",'S.D.PASTE SHEET'!AB2485)</f>
        <v/>
      </c>
      <c s="72" t="str">
        <f>IF('S.D.PASTE SHEET'!AC2485="","",'S.D.PASTE SHEET'!AC2485)</f>
        <v/>
      </c>
      <c s="72" t="str">
        <f>IF('S.D.PASTE SHEET'!AD2485="","",'S.D.PASTE SHEET'!AD2485)</f>
        <v/>
      </c>
      <c s="74"/>
      <c s="70" t="str">
        <f>IF(AK2485="","",IF(AK2485&gt;0,COUNT($AG$2:AG2485),""))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IF(BC2485="","",IF(BC2485&gt;0,COUNT($AY$2:AY2485),""))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6" spans="1:157" ht="15">
      <c r="A2486" s="72" t="str">
        <f>IF('S.D.PASTE SHEET'!A2486="","",'S.D.PASTE SHEET'!A2486)</f>
        <v/>
      </c>
      <c s="72" t="str">
        <f>IF('S.D.PASTE SHEET'!B2486="","",'S.D.PASTE SHEET'!B2486)</f>
        <v/>
      </c>
      <c s="72" t="str">
        <f>IF('S.D.PASTE SHEET'!C2486="","",'S.D.PASTE SHEET'!C2486)</f>
        <v/>
      </c>
      <c s="73" t="str">
        <f>IF('S.D.PASTE SHEET'!D2486="","",'S.D.PASTE SHEET'!D2486)</f>
        <v/>
      </c>
      <c s="72" t="str">
        <f>IF('S.D.PASTE SHEET'!E2486="","",UPPER('S.D.PASTE SHEET'!E2486))</f>
        <v/>
      </c>
      <c s="72" t="str">
        <f>IF('S.D.PASTE SHEET'!F2486="","",'S.D.PASTE SHEET'!F2486)</f>
        <v/>
      </c>
      <c s="72" t="str">
        <f>IF('S.D.PASTE SHEET'!G2486="","",UPPER('S.D.PASTE SHEET'!G2486))</f>
        <v/>
      </c>
      <c s="72" t="str">
        <f>IF('S.D.PASTE SHEET'!H2486="","",UPPER('S.D.PASTE SHEET'!H2486))</f>
        <v/>
      </c>
      <c s="72" t="str">
        <f>IF('S.D.PASTE SHEET'!I2486="","",'S.D.PASTE SHEET'!I2486)</f>
        <v/>
      </c>
      <c s="73" t="str">
        <f>IF('S.D.PASTE SHEET'!J2486="","",'S.D.PASTE SHEET'!J2486)</f>
        <v/>
      </c>
      <c s="72" t="str">
        <f>IF('S.D.PASTE SHEET'!K2486="","",'S.D.PASTE SHEET'!K2486)</f>
        <v/>
      </c>
      <c s="72" t="str">
        <f>IF('S.D.PASTE SHEET'!L2486="","",'S.D.PASTE SHEET'!L2486)</f>
        <v/>
      </c>
      <c s="72" t="str">
        <f>IF('S.D.PASTE SHEET'!M2486="","",'S.D.PASTE SHEET'!M2486)</f>
        <v/>
      </c>
      <c s="72" t="str">
        <f>IF('S.D.PASTE SHEET'!N2486="","",'S.D.PASTE SHEET'!N2486)</f>
        <v/>
      </c>
      <c s="72" t="str">
        <f>IF('S.D.PASTE SHEET'!O2486="","",'S.D.PASTE SHEET'!O2486)</f>
        <v/>
      </c>
      <c s="72" t="str">
        <f>IF('S.D.PASTE SHEET'!P2486="","",'S.D.PASTE SHEET'!P2486)</f>
        <v/>
      </c>
      <c s="72" t="str">
        <f>IF('S.D.PASTE SHEET'!Q2486="","",'S.D.PASTE SHEET'!Q2486)</f>
        <v/>
      </c>
      <c s="72" t="str">
        <f>IF('S.D.PASTE SHEET'!R2486="","",'S.D.PASTE SHEET'!R2486)</f>
        <v/>
      </c>
      <c s="72" t="str">
        <f>IF('S.D.PASTE SHEET'!S2486="","",'S.D.PASTE SHEET'!S2486)</f>
        <v/>
      </c>
      <c s="72" t="str">
        <f>IF('S.D.PASTE SHEET'!T2486="","",'S.D.PASTE SHEET'!T2486)</f>
        <v/>
      </c>
      <c s="72" t="str">
        <f>IF('S.D.PASTE SHEET'!U2486="","",'S.D.PASTE SHEET'!U2486)</f>
        <v/>
      </c>
      <c s="72" t="str">
        <f>IF('S.D.PASTE SHEET'!V2486="","",'S.D.PASTE SHEET'!V2486)</f>
        <v/>
      </c>
      <c s="72" t="str">
        <f>IF('S.D.PASTE SHEET'!W2486="","",'S.D.PASTE SHEET'!W2486)</f>
        <v/>
      </c>
      <c s="72" t="str">
        <f>IF('S.D.PASTE SHEET'!X2486="","",'S.D.PASTE SHEET'!X2486)</f>
        <v/>
      </c>
      <c s="72" t="str">
        <f>IF('S.D.PASTE SHEET'!Y2486="","",'S.D.PASTE SHEET'!Y2486)</f>
        <v/>
      </c>
      <c s="72" t="str">
        <f>IF('S.D.PASTE SHEET'!Z2486="","",'S.D.PASTE SHEET'!Z2486)</f>
        <v/>
      </c>
      <c s="72" t="str">
        <f>IF('S.D.PASTE SHEET'!AA2486="","",'S.D.PASTE SHEET'!AA2486)</f>
        <v/>
      </c>
      <c s="72" t="str">
        <f>IF('S.D.PASTE SHEET'!AB2486="","",'S.D.PASTE SHEET'!AB2486)</f>
        <v/>
      </c>
      <c s="72" t="str">
        <f>IF('S.D.PASTE SHEET'!AC2486="","",'S.D.PASTE SHEET'!AC2486)</f>
        <v/>
      </c>
      <c s="72" t="str">
        <f>IF('S.D.PASTE SHEET'!AD2486="","",'S.D.PASTE SHEET'!AD2486)</f>
        <v/>
      </c>
      <c s="74"/>
      <c s="70" t="str">
        <f>IF(AK2486="","",IF(AK2486&gt;0,COUNT($AG$2:AG2486),""))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IF(BC2486="","",IF(BC2486&gt;0,COUNT($AY$2:AY2486),""))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7" spans="1:157" ht="15">
      <c r="A2487" s="72" t="str">
        <f>IF('S.D.PASTE SHEET'!A2487="","",'S.D.PASTE SHEET'!A2487)</f>
        <v/>
      </c>
      <c s="72" t="str">
        <f>IF('S.D.PASTE SHEET'!B2487="","",'S.D.PASTE SHEET'!B2487)</f>
        <v/>
      </c>
      <c s="72" t="str">
        <f>IF('S.D.PASTE SHEET'!C2487="","",'S.D.PASTE SHEET'!C2487)</f>
        <v/>
      </c>
      <c s="73" t="str">
        <f>IF('S.D.PASTE SHEET'!D2487="","",'S.D.PASTE SHEET'!D2487)</f>
        <v/>
      </c>
      <c s="72" t="str">
        <f>IF('S.D.PASTE SHEET'!E2487="","",UPPER('S.D.PASTE SHEET'!E2487))</f>
        <v/>
      </c>
      <c s="72" t="str">
        <f>IF('S.D.PASTE SHEET'!F2487="","",'S.D.PASTE SHEET'!F2487)</f>
        <v/>
      </c>
      <c s="72" t="str">
        <f>IF('S.D.PASTE SHEET'!G2487="","",UPPER('S.D.PASTE SHEET'!G2487))</f>
        <v/>
      </c>
      <c s="72" t="str">
        <f>IF('S.D.PASTE SHEET'!H2487="","",UPPER('S.D.PASTE SHEET'!H2487))</f>
        <v/>
      </c>
      <c s="72" t="str">
        <f>IF('S.D.PASTE SHEET'!I2487="","",'S.D.PASTE SHEET'!I2487)</f>
        <v/>
      </c>
      <c s="73" t="str">
        <f>IF('S.D.PASTE SHEET'!J2487="","",'S.D.PASTE SHEET'!J2487)</f>
        <v/>
      </c>
      <c s="72" t="str">
        <f>IF('S.D.PASTE SHEET'!K2487="","",'S.D.PASTE SHEET'!K2487)</f>
        <v/>
      </c>
      <c s="72" t="str">
        <f>IF('S.D.PASTE SHEET'!L2487="","",'S.D.PASTE SHEET'!L2487)</f>
        <v/>
      </c>
      <c s="72" t="str">
        <f>IF('S.D.PASTE SHEET'!M2487="","",'S.D.PASTE SHEET'!M2487)</f>
        <v/>
      </c>
      <c s="72" t="str">
        <f>IF('S.D.PASTE SHEET'!N2487="","",'S.D.PASTE SHEET'!N2487)</f>
        <v/>
      </c>
      <c s="72" t="str">
        <f>IF('S.D.PASTE SHEET'!O2487="","",'S.D.PASTE SHEET'!O2487)</f>
        <v/>
      </c>
      <c s="72" t="str">
        <f>IF('S.D.PASTE SHEET'!P2487="","",'S.D.PASTE SHEET'!P2487)</f>
        <v/>
      </c>
      <c s="72" t="str">
        <f>IF('S.D.PASTE SHEET'!Q2487="","",'S.D.PASTE SHEET'!Q2487)</f>
        <v/>
      </c>
      <c s="72" t="str">
        <f>IF('S.D.PASTE SHEET'!R2487="","",'S.D.PASTE SHEET'!R2487)</f>
        <v/>
      </c>
      <c s="72" t="str">
        <f>IF('S.D.PASTE SHEET'!S2487="","",'S.D.PASTE SHEET'!S2487)</f>
        <v/>
      </c>
      <c s="72" t="str">
        <f>IF('S.D.PASTE SHEET'!T2487="","",'S.D.PASTE SHEET'!T2487)</f>
        <v/>
      </c>
      <c s="72" t="str">
        <f>IF('S.D.PASTE SHEET'!U2487="","",'S.D.PASTE SHEET'!U2487)</f>
        <v/>
      </c>
      <c s="72" t="str">
        <f>IF('S.D.PASTE SHEET'!V2487="","",'S.D.PASTE SHEET'!V2487)</f>
        <v/>
      </c>
      <c s="72" t="str">
        <f>IF('S.D.PASTE SHEET'!W2487="","",'S.D.PASTE SHEET'!W2487)</f>
        <v/>
      </c>
      <c s="72" t="str">
        <f>IF('S.D.PASTE SHEET'!X2487="","",'S.D.PASTE SHEET'!X2487)</f>
        <v/>
      </c>
      <c s="72" t="str">
        <f>IF('S.D.PASTE SHEET'!Y2487="","",'S.D.PASTE SHEET'!Y2487)</f>
        <v/>
      </c>
      <c s="72" t="str">
        <f>IF('S.D.PASTE SHEET'!Z2487="","",'S.D.PASTE SHEET'!Z2487)</f>
        <v/>
      </c>
      <c s="72" t="str">
        <f>IF('S.D.PASTE SHEET'!AA2487="","",'S.D.PASTE SHEET'!AA2487)</f>
        <v/>
      </c>
      <c s="72" t="str">
        <f>IF('S.D.PASTE SHEET'!AB2487="","",'S.D.PASTE SHEET'!AB2487)</f>
        <v/>
      </c>
      <c s="72" t="str">
        <f>IF('S.D.PASTE SHEET'!AC2487="","",'S.D.PASTE SHEET'!AC2487)</f>
        <v/>
      </c>
      <c s="72" t="str">
        <f>IF('S.D.PASTE SHEET'!AD2487="","",'S.D.PASTE SHEET'!AD2487)</f>
        <v/>
      </c>
      <c s="74"/>
      <c s="70" t="str">
        <f>IF(AK2487="","",IF(AK2487&gt;0,COUNT($AG$2:AG2487),""))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IF(BC2487="","",IF(BC2487&gt;0,COUNT($AY$2:AY2487),""))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8" spans="1:157" ht="15">
      <c r="A2488" s="72" t="str">
        <f>IF('S.D.PASTE SHEET'!A2488="","",'S.D.PASTE SHEET'!A2488)</f>
        <v/>
      </c>
      <c s="72" t="str">
        <f>IF('S.D.PASTE SHEET'!B2488="","",'S.D.PASTE SHEET'!B2488)</f>
        <v/>
      </c>
      <c s="72" t="str">
        <f>IF('S.D.PASTE SHEET'!C2488="","",'S.D.PASTE SHEET'!C2488)</f>
        <v/>
      </c>
      <c s="73" t="str">
        <f>IF('S.D.PASTE SHEET'!D2488="","",'S.D.PASTE SHEET'!D2488)</f>
        <v/>
      </c>
      <c s="72" t="str">
        <f>IF('S.D.PASTE SHEET'!E2488="","",UPPER('S.D.PASTE SHEET'!E2488))</f>
        <v/>
      </c>
      <c s="72" t="str">
        <f>IF('S.D.PASTE SHEET'!F2488="","",'S.D.PASTE SHEET'!F2488)</f>
        <v/>
      </c>
      <c s="72" t="str">
        <f>IF('S.D.PASTE SHEET'!G2488="","",UPPER('S.D.PASTE SHEET'!G2488))</f>
        <v/>
      </c>
      <c s="72" t="str">
        <f>IF('S.D.PASTE SHEET'!H2488="","",UPPER('S.D.PASTE SHEET'!H2488))</f>
        <v/>
      </c>
      <c s="72" t="str">
        <f>IF('S.D.PASTE SHEET'!I2488="","",'S.D.PASTE SHEET'!I2488)</f>
        <v/>
      </c>
      <c s="73" t="str">
        <f>IF('S.D.PASTE SHEET'!J2488="","",'S.D.PASTE SHEET'!J2488)</f>
        <v/>
      </c>
      <c s="72" t="str">
        <f>IF('S.D.PASTE SHEET'!K2488="","",'S.D.PASTE SHEET'!K2488)</f>
        <v/>
      </c>
      <c s="72" t="str">
        <f>IF('S.D.PASTE SHEET'!L2488="","",'S.D.PASTE SHEET'!L2488)</f>
        <v/>
      </c>
      <c s="72" t="str">
        <f>IF('S.D.PASTE SHEET'!M2488="","",'S.D.PASTE SHEET'!M2488)</f>
        <v/>
      </c>
      <c s="72" t="str">
        <f>IF('S.D.PASTE SHEET'!N2488="","",'S.D.PASTE SHEET'!N2488)</f>
        <v/>
      </c>
      <c s="72" t="str">
        <f>IF('S.D.PASTE SHEET'!O2488="","",'S.D.PASTE SHEET'!O2488)</f>
        <v/>
      </c>
      <c s="72" t="str">
        <f>IF('S.D.PASTE SHEET'!P2488="","",'S.D.PASTE SHEET'!P2488)</f>
        <v/>
      </c>
      <c s="72" t="str">
        <f>IF('S.D.PASTE SHEET'!Q2488="","",'S.D.PASTE SHEET'!Q2488)</f>
        <v/>
      </c>
      <c s="72" t="str">
        <f>IF('S.D.PASTE SHEET'!R2488="","",'S.D.PASTE SHEET'!R2488)</f>
        <v/>
      </c>
      <c s="72" t="str">
        <f>IF('S.D.PASTE SHEET'!S2488="","",'S.D.PASTE SHEET'!S2488)</f>
        <v/>
      </c>
      <c s="72" t="str">
        <f>IF('S.D.PASTE SHEET'!T2488="","",'S.D.PASTE SHEET'!T2488)</f>
        <v/>
      </c>
      <c s="72" t="str">
        <f>IF('S.D.PASTE SHEET'!U2488="","",'S.D.PASTE SHEET'!U2488)</f>
        <v/>
      </c>
      <c s="72" t="str">
        <f>IF('S.D.PASTE SHEET'!V2488="","",'S.D.PASTE SHEET'!V2488)</f>
        <v/>
      </c>
      <c s="72" t="str">
        <f>IF('S.D.PASTE SHEET'!W2488="","",'S.D.PASTE SHEET'!W2488)</f>
        <v/>
      </c>
      <c s="72" t="str">
        <f>IF('S.D.PASTE SHEET'!X2488="","",'S.D.PASTE SHEET'!X2488)</f>
        <v/>
      </c>
      <c s="72" t="str">
        <f>IF('S.D.PASTE SHEET'!Y2488="","",'S.D.PASTE SHEET'!Y2488)</f>
        <v/>
      </c>
      <c s="72" t="str">
        <f>IF('S.D.PASTE SHEET'!Z2488="","",'S.D.PASTE SHEET'!Z2488)</f>
        <v/>
      </c>
      <c s="72" t="str">
        <f>IF('S.D.PASTE SHEET'!AA2488="","",'S.D.PASTE SHEET'!AA2488)</f>
        <v/>
      </c>
      <c s="72" t="str">
        <f>IF('S.D.PASTE SHEET'!AB2488="","",'S.D.PASTE SHEET'!AB2488)</f>
        <v/>
      </c>
      <c s="72" t="str">
        <f>IF('S.D.PASTE SHEET'!AC2488="","",'S.D.PASTE SHEET'!AC2488)</f>
        <v/>
      </c>
      <c s="72" t="str">
        <f>IF('S.D.PASTE SHEET'!AD2488="","",'S.D.PASTE SHEET'!AD2488)</f>
        <v/>
      </c>
      <c s="74"/>
      <c s="70" t="str">
        <f>IF(AK2488="","",IF(AK2488&gt;0,COUNT($AG$2:AG2488),""))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IF(BC2488="","",IF(BC2488&gt;0,COUNT($AY$2:AY2488),""))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89" spans="1:157" ht="15">
      <c r="A2489" s="72" t="str">
        <f>IF('S.D.PASTE SHEET'!A2489="","",'S.D.PASTE SHEET'!A2489)</f>
        <v/>
      </c>
      <c s="72" t="str">
        <f>IF('S.D.PASTE SHEET'!B2489="","",'S.D.PASTE SHEET'!B2489)</f>
        <v/>
      </c>
      <c s="72" t="str">
        <f>IF('S.D.PASTE SHEET'!C2489="","",'S.D.PASTE SHEET'!C2489)</f>
        <v/>
      </c>
      <c s="73" t="str">
        <f>IF('S.D.PASTE SHEET'!D2489="","",'S.D.PASTE SHEET'!D2489)</f>
        <v/>
      </c>
      <c s="72" t="str">
        <f>IF('S.D.PASTE SHEET'!E2489="","",UPPER('S.D.PASTE SHEET'!E2489))</f>
        <v/>
      </c>
      <c s="72" t="str">
        <f>IF('S.D.PASTE SHEET'!F2489="","",'S.D.PASTE SHEET'!F2489)</f>
        <v/>
      </c>
      <c s="72" t="str">
        <f>IF('S.D.PASTE SHEET'!G2489="","",UPPER('S.D.PASTE SHEET'!G2489))</f>
        <v/>
      </c>
      <c s="72" t="str">
        <f>IF('S.D.PASTE SHEET'!H2489="","",UPPER('S.D.PASTE SHEET'!H2489))</f>
        <v/>
      </c>
      <c s="72" t="str">
        <f>IF('S.D.PASTE SHEET'!I2489="","",'S.D.PASTE SHEET'!I2489)</f>
        <v/>
      </c>
      <c s="73" t="str">
        <f>IF('S.D.PASTE SHEET'!J2489="","",'S.D.PASTE SHEET'!J2489)</f>
        <v/>
      </c>
      <c s="72" t="str">
        <f>IF('S.D.PASTE SHEET'!K2489="","",'S.D.PASTE SHEET'!K2489)</f>
        <v/>
      </c>
      <c s="72" t="str">
        <f>IF('S.D.PASTE SHEET'!L2489="","",'S.D.PASTE SHEET'!L2489)</f>
        <v/>
      </c>
      <c s="72" t="str">
        <f>IF('S.D.PASTE SHEET'!M2489="","",'S.D.PASTE SHEET'!M2489)</f>
        <v/>
      </c>
      <c s="72" t="str">
        <f>IF('S.D.PASTE SHEET'!N2489="","",'S.D.PASTE SHEET'!N2489)</f>
        <v/>
      </c>
      <c s="72" t="str">
        <f>IF('S.D.PASTE SHEET'!O2489="","",'S.D.PASTE SHEET'!O2489)</f>
        <v/>
      </c>
      <c s="72" t="str">
        <f>IF('S.D.PASTE SHEET'!P2489="","",'S.D.PASTE SHEET'!P2489)</f>
        <v/>
      </c>
      <c s="72" t="str">
        <f>IF('S.D.PASTE SHEET'!Q2489="","",'S.D.PASTE SHEET'!Q2489)</f>
        <v/>
      </c>
      <c s="72" t="str">
        <f>IF('S.D.PASTE SHEET'!R2489="","",'S.D.PASTE SHEET'!R2489)</f>
        <v/>
      </c>
      <c s="72" t="str">
        <f>IF('S.D.PASTE SHEET'!S2489="","",'S.D.PASTE SHEET'!S2489)</f>
        <v/>
      </c>
      <c s="72" t="str">
        <f>IF('S.D.PASTE SHEET'!T2489="","",'S.D.PASTE SHEET'!T2489)</f>
        <v/>
      </c>
      <c s="72" t="str">
        <f>IF('S.D.PASTE SHEET'!U2489="","",'S.D.PASTE SHEET'!U2489)</f>
        <v/>
      </c>
      <c s="72" t="str">
        <f>IF('S.D.PASTE SHEET'!V2489="","",'S.D.PASTE SHEET'!V2489)</f>
        <v/>
      </c>
      <c s="72" t="str">
        <f>IF('S.D.PASTE SHEET'!W2489="","",'S.D.PASTE SHEET'!W2489)</f>
        <v/>
      </c>
      <c s="72" t="str">
        <f>IF('S.D.PASTE SHEET'!X2489="","",'S.D.PASTE SHEET'!X2489)</f>
        <v/>
      </c>
      <c s="72" t="str">
        <f>IF('S.D.PASTE SHEET'!Y2489="","",'S.D.PASTE SHEET'!Y2489)</f>
        <v/>
      </c>
      <c s="72" t="str">
        <f>IF('S.D.PASTE SHEET'!Z2489="","",'S.D.PASTE SHEET'!Z2489)</f>
        <v/>
      </c>
      <c s="72" t="str">
        <f>IF('S.D.PASTE SHEET'!AA2489="","",'S.D.PASTE SHEET'!AA2489)</f>
        <v/>
      </c>
      <c s="72" t="str">
        <f>IF('S.D.PASTE SHEET'!AB2489="","",'S.D.PASTE SHEET'!AB2489)</f>
        <v/>
      </c>
      <c s="72" t="str">
        <f>IF('S.D.PASTE SHEET'!AC2489="","",'S.D.PASTE SHEET'!AC2489)</f>
        <v/>
      </c>
      <c s="72" t="str">
        <f>IF('S.D.PASTE SHEET'!AD2489="","",'S.D.PASTE SHEET'!AD2489)</f>
        <v/>
      </c>
      <c s="74"/>
      <c s="70" t="str">
        <f>IF(AK2489="","",IF(AK2489&gt;0,COUNT($AG$2:AG2489),""))</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IF(BC2489="","",IF(BC2489&gt;0,COUNT($AY$2:AY2489),""))</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0" spans="1:157" ht="15">
      <c r="A2490" s="72" t="str">
        <f>IF('S.D.PASTE SHEET'!A2490="","",'S.D.PASTE SHEET'!A2490)</f>
        <v/>
      </c>
      <c s="72" t="str">
        <f>IF('S.D.PASTE SHEET'!B2490="","",'S.D.PASTE SHEET'!B2490)</f>
        <v/>
      </c>
      <c s="72" t="str">
        <f>IF('S.D.PASTE SHEET'!C2490="","",'S.D.PASTE SHEET'!C2490)</f>
        <v/>
      </c>
      <c s="73" t="str">
        <f>IF('S.D.PASTE SHEET'!D2490="","",'S.D.PASTE SHEET'!D2490)</f>
        <v/>
      </c>
      <c s="72" t="str">
        <f>IF('S.D.PASTE SHEET'!E2490="","",UPPER('S.D.PASTE SHEET'!E2490))</f>
        <v/>
      </c>
      <c s="72" t="str">
        <f>IF('S.D.PASTE SHEET'!F2490="","",'S.D.PASTE SHEET'!F2490)</f>
        <v/>
      </c>
      <c s="72" t="str">
        <f>IF('S.D.PASTE SHEET'!G2490="","",UPPER('S.D.PASTE SHEET'!G2490))</f>
        <v/>
      </c>
      <c s="72" t="str">
        <f>IF('S.D.PASTE SHEET'!H2490="","",UPPER('S.D.PASTE SHEET'!H2490))</f>
        <v/>
      </c>
      <c s="72" t="str">
        <f>IF('S.D.PASTE SHEET'!I2490="","",'S.D.PASTE SHEET'!I2490)</f>
        <v/>
      </c>
      <c s="73" t="str">
        <f>IF('S.D.PASTE SHEET'!J2490="","",'S.D.PASTE SHEET'!J2490)</f>
        <v/>
      </c>
      <c s="72" t="str">
        <f>IF('S.D.PASTE SHEET'!K2490="","",'S.D.PASTE SHEET'!K2490)</f>
        <v/>
      </c>
      <c s="72" t="str">
        <f>IF('S.D.PASTE SHEET'!L2490="","",'S.D.PASTE SHEET'!L2490)</f>
        <v/>
      </c>
      <c s="72" t="str">
        <f>IF('S.D.PASTE SHEET'!M2490="","",'S.D.PASTE SHEET'!M2490)</f>
        <v/>
      </c>
      <c s="72" t="str">
        <f>IF('S.D.PASTE SHEET'!N2490="","",'S.D.PASTE SHEET'!N2490)</f>
        <v/>
      </c>
      <c s="72" t="str">
        <f>IF('S.D.PASTE SHEET'!O2490="","",'S.D.PASTE SHEET'!O2490)</f>
        <v/>
      </c>
      <c s="72" t="str">
        <f>IF('S.D.PASTE SHEET'!P2490="","",'S.D.PASTE SHEET'!P2490)</f>
        <v/>
      </c>
      <c s="72" t="str">
        <f>IF('S.D.PASTE SHEET'!Q2490="","",'S.D.PASTE SHEET'!Q2490)</f>
        <v/>
      </c>
      <c s="72" t="str">
        <f>IF('S.D.PASTE SHEET'!R2490="","",'S.D.PASTE SHEET'!R2490)</f>
        <v/>
      </c>
      <c s="72" t="str">
        <f>IF('S.D.PASTE SHEET'!S2490="","",'S.D.PASTE SHEET'!S2490)</f>
        <v/>
      </c>
      <c s="72" t="str">
        <f>IF('S.D.PASTE SHEET'!T2490="","",'S.D.PASTE SHEET'!T2490)</f>
        <v/>
      </c>
      <c s="72" t="str">
        <f>IF('S.D.PASTE SHEET'!U2490="","",'S.D.PASTE SHEET'!U2490)</f>
        <v/>
      </c>
      <c s="72" t="str">
        <f>IF('S.D.PASTE SHEET'!V2490="","",'S.D.PASTE SHEET'!V2490)</f>
        <v/>
      </c>
      <c s="72" t="str">
        <f>IF('S.D.PASTE SHEET'!W2490="","",'S.D.PASTE SHEET'!W2490)</f>
        <v/>
      </c>
      <c s="72" t="str">
        <f>IF('S.D.PASTE SHEET'!X2490="","",'S.D.PASTE SHEET'!X2490)</f>
        <v/>
      </c>
      <c s="72" t="str">
        <f>IF('S.D.PASTE SHEET'!Y2490="","",'S.D.PASTE SHEET'!Y2490)</f>
        <v/>
      </c>
      <c s="72" t="str">
        <f>IF('S.D.PASTE SHEET'!Z2490="","",'S.D.PASTE SHEET'!Z2490)</f>
        <v/>
      </c>
      <c s="72" t="str">
        <f>IF('S.D.PASTE SHEET'!AA2490="","",'S.D.PASTE SHEET'!AA2490)</f>
        <v/>
      </c>
      <c s="72" t="str">
        <f>IF('S.D.PASTE SHEET'!AB2490="","",'S.D.PASTE SHEET'!AB2490)</f>
        <v/>
      </c>
      <c s="72" t="str">
        <f>IF('S.D.PASTE SHEET'!AC2490="","",'S.D.PASTE SHEET'!AC2490)</f>
        <v/>
      </c>
      <c s="72" t="str">
        <f>IF('S.D.PASTE SHEET'!AD2490="","",'S.D.PASTE SHEET'!AD2490)</f>
        <v/>
      </c>
      <c s="74"/>
      <c s="70" t="str">
        <f>IF(AK2490="","",IF(AK2490&gt;0,COUNT($AG$2:AG2490),""))</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IF(BC2490="","",IF(BC2490&gt;0,COUNT($AY$2:AY2490),""))</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1" spans="1:157" ht="15">
      <c r="A2491" s="72" t="str">
        <f>IF('S.D.PASTE SHEET'!A2491="","",'S.D.PASTE SHEET'!A2491)</f>
        <v/>
      </c>
      <c s="72" t="str">
        <f>IF('S.D.PASTE SHEET'!B2491="","",'S.D.PASTE SHEET'!B2491)</f>
        <v/>
      </c>
      <c s="72" t="str">
        <f>IF('S.D.PASTE SHEET'!C2491="","",'S.D.PASTE SHEET'!C2491)</f>
        <v/>
      </c>
      <c s="73" t="str">
        <f>IF('S.D.PASTE SHEET'!D2491="","",'S.D.PASTE SHEET'!D2491)</f>
        <v/>
      </c>
      <c s="72" t="str">
        <f>IF('S.D.PASTE SHEET'!E2491="","",UPPER('S.D.PASTE SHEET'!E2491))</f>
        <v/>
      </c>
      <c s="72" t="str">
        <f>IF('S.D.PASTE SHEET'!F2491="","",'S.D.PASTE SHEET'!F2491)</f>
        <v/>
      </c>
      <c s="72" t="str">
        <f>IF('S.D.PASTE SHEET'!G2491="","",UPPER('S.D.PASTE SHEET'!G2491))</f>
        <v/>
      </c>
      <c s="72" t="str">
        <f>IF('S.D.PASTE SHEET'!H2491="","",UPPER('S.D.PASTE SHEET'!H2491))</f>
        <v/>
      </c>
      <c s="72" t="str">
        <f>IF('S.D.PASTE SHEET'!I2491="","",'S.D.PASTE SHEET'!I2491)</f>
        <v/>
      </c>
      <c s="73" t="str">
        <f>IF('S.D.PASTE SHEET'!J2491="","",'S.D.PASTE SHEET'!J2491)</f>
        <v/>
      </c>
      <c s="72" t="str">
        <f>IF('S.D.PASTE SHEET'!K2491="","",'S.D.PASTE SHEET'!K2491)</f>
        <v/>
      </c>
      <c s="72" t="str">
        <f>IF('S.D.PASTE SHEET'!L2491="","",'S.D.PASTE SHEET'!L2491)</f>
        <v/>
      </c>
      <c s="72" t="str">
        <f>IF('S.D.PASTE SHEET'!M2491="","",'S.D.PASTE SHEET'!M2491)</f>
        <v/>
      </c>
      <c s="72" t="str">
        <f>IF('S.D.PASTE SHEET'!N2491="","",'S.D.PASTE SHEET'!N2491)</f>
        <v/>
      </c>
      <c s="72" t="str">
        <f>IF('S.D.PASTE SHEET'!O2491="","",'S.D.PASTE SHEET'!O2491)</f>
        <v/>
      </c>
      <c s="72" t="str">
        <f>IF('S.D.PASTE SHEET'!P2491="","",'S.D.PASTE SHEET'!P2491)</f>
        <v/>
      </c>
      <c s="72" t="str">
        <f>IF('S.D.PASTE SHEET'!Q2491="","",'S.D.PASTE SHEET'!Q2491)</f>
        <v/>
      </c>
      <c s="72" t="str">
        <f>IF('S.D.PASTE SHEET'!R2491="","",'S.D.PASTE SHEET'!R2491)</f>
        <v/>
      </c>
      <c s="72" t="str">
        <f>IF('S.D.PASTE SHEET'!S2491="","",'S.D.PASTE SHEET'!S2491)</f>
        <v/>
      </c>
      <c s="72" t="str">
        <f>IF('S.D.PASTE SHEET'!T2491="","",'S.D.PASTE SHEET'!T2491)</f>
        <v/>
      </c>
      <c s="72" t="str">
        <f>IF('S.D.PASTE SHEET'!U2491="","",'S.D.PASTE SHEET'!U2491)</f>
        <v/>
      </c>
      <c s="72" t="str">
        <f>IF('S.D.PASTE SHEET'!V2491="","",'S.D.PASTE SHEET'!V2491)</f>
        <v/>
      </c>
      <c s="72" t="str">
        <f>IF('S.D.PASTE SHEET'!W2491="","",'S.D.PASTE SHEET'!W2491)</f>
        <v/>
      </c>
      <c s="72" t="str">
        <f>IF('S.D.PASTE SHEET'!X2491="","",'S.D.PASTE SHEET'!X2491)</f>
        <v/>
      </c>
      <c s="72" t="str">
        <f>IF('S.D.PASTE SHEET'!Y2491="","",'S.D.PASTE SHEET'!Y2491)</f>
        <v/>
      </c>
      <c s="72" t="str">
        <f>IF('S.D.PASTE SHEET'!Z2491="","",'S.D.PASTE SHEET'!Z2491)</f>
        <v/>
      </c>
      <c s="72" t="str">
        <f>IF('S.D.PASTE SHEET'!AA2491="","",'S.D.PASTE SHEET'!AA2491)</f>
        <v/>
      </c>
      <c s="72" t="str">
        <f>IF('S.D.PASTE SHEET'!AB2491="","",'S.D.PASTE SHEET'!AB2491)</f>
        <v/>
      </c>
      <c s="72" t="str">
        <f>IF('S.D.PASTE SHEET'!AC2491="","",'S.D.PASTE SHEET'!AC2491)</f>
        <v/>
      </c>
      <c s="72" t="str">
        <f>IF('S.D.PASTE SHEET'!AD2491="","",'S.D.PASTE SHEET'!AD2491)</f>
        <v/>
      </c>
      <c s="74"/>
      <c s="70" t="str">
        <f>IF(AK2491="","",IF(AK2491&gt;0,COUNT($AG$2:AG2491),""))</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IF(BC2491="","",IF(BC2491&gt;0,COUNT($AY$2:AY2491),""))</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2" spans="1:157" ht="15">
      <c r="A2492" s="72" t="str">
        <f>IF('S.D.PASTE SHEET'!A2492="","",'S.D.PASTE SHEET'!A2492)</f>
        <v/>
      </c>
      <c s="72" t="str">
        <f>IF('S.D.PASTE SHEET'!B2492="","",'S.D.PASTE SHEET'!B2492)</f>
        <v/>
      </c>
      <c s="72" t="str">
        <f>IF('S.D.PASTE SHEET'!C2492="","",'S.D.PASTE SHEET'!C2492)</f>
        <v/>
      </c>
      <c s="73" t="str">
        <f>IF('S.D.PASTE SHEET'!D2492="","",'S.D.PASTE SHEET'!D2492)</f>
        <v/>
      </c>
      <c s="72" t="str">
        <f>IF('S.D.PASTE SHEET'!E2492="","",UPPER('S.D.PASTE SHEET'!E2492))</f>
        <v/>
      </c>
      <c s="72" t="str">
        <f>IF('S.D.PASTE SHEET'!F2492="","",'S.D.PASTE SHEET'!F2492)</f>
        <v/>
      </c>
      <c s="72" t="str">
        <f>IF('S.D.PASTE SHEET'!G2492="","",UPPER('S.D.PASTE SHEET'!G2492))</f>
        <v/>
      </c>
      <c s="72" t="str">
        <f>IF('S.D.PASTE SHEET'!H2492="","",UPPER('S.D.PASTE SHEET'!H2492))</f>
        <v/>
      </c>
      <c s="72" t="str">
        <f>IF('S.D.PASTE SHEET'!I2492="","",'S.D.PASTE SHEET'!I2492)</f>
        <v/>
      </c>
      <c s="73" t="str">
        <f>IF('S.D.PASTE SHEET'!J2492="","",'S.D.PASTE SHEET'!J2492)</f>
        <v/>
      </c>
      <c s="72" t="str">
        <f>IF('S.D.PASTE SHEET'!K2492="","",'S.D.PASTE SHEET'!K2492)</f>
        <v/>
      </c>
      <c s="72" t="str">
        <f>IF('S.D.PASTE SHEET'!L2492="","",'S.D.PASTE SHEET'!L2492)</f>
        <v/>
      </c>
      <c s="72" t="str">
        <f>IF('S.D.PASTE SHEET'!M2492="","",'S.D.PASTE SHEET'!M2492)</f>
        <v/>
      </c>
      <c s="72" t="str">
        <f>IF('S.D.PASTE SHEET'!N2492="","",'S.D.PASTE SHEET'!N2492)</f>
        <v/>
      </c>
      <c s="72" t="str">
        <f>IF('S.D.PASTE SHEET'!O2492="","",'S.D.PASTE SHEET'!O2492)</f>
        <v/>
      </c>
      <c s="72" t="str">
        <f>IF('S.D.PASTE SHEET'!P2492="","",'S.D.PASTE SHEET'!P2492)</f>
        <v/>
      </c>
      <c s="72" t="str">
        <f>IF('S.D.PASTE SHEET'!Q2492="","",'S.D.PASTE SHEET'!Q2492)</f>
        <v/>
      </c>
      <c s="72" t="str">
        <f>IF('S.D.PASTE SHEET'!R2492="","",'S.D.PASTE SHEET'!R2492)</f>
        <v/>
      </c>
      <c s="72" t="str">
        <f>IF('S.D.PASTE SHEET'!S2492="","",'S.D.PASTE SHEET'!S2492)</f>
        <v/>
      </c>
      <c s="72" t="str">
        <f>IF('S.D.PASTE SHEET'!T2492="","",'S.D.PASTE SHEET'!T2492)</f>
        <v/>
      </c>
      <c s="72" t="str">
        <f>IF('S.D.PASTE SHEET'!U2492="","",'S.D.PASTE SHEET'!U2492)</f>
        <v/>
      </c>
      <c s="72" t="str">
        <f>IF('S.D.PASTE SHEET'!V2492="","",'S.D.PASTE SHEET'!V2492)</f>
        <v/>
      </c>
      <c s="72" t="str">
        <f>IF('S.D.PASTE SHEET'!W2492="","",'S.D.PASTE SHEET'!W2492)</f>
        <v/>
      </c>
      <c s="72" t="str">
        <f>IF('S.D.PASTE SHEET'!X2492="","",'S.D.PASTE SHEET'!X2492)</f>
        <v/>
      </c>
      <c s="72" t="str">
        <f>IF('S.D.PASTE SHEET'!Y2492="","",'S.D.PASTE SHEET'!Y2492)</f>
        <v/>
      </c>
      <c s="72" t="str">
        <f>IF('S.D.PASTE SHEET'!Z2492="","",'S.D.PASTE SHEET'!Z2492)</f>
        <v/>
      </c>
      <c s="72" t="str">
        <f>IF('S.D.PASTE SHEET'!AA2492="","",'S.D.PASTE SHEET'!AA2492)</f>
        <v/>
      </c>
      <c s="72" t="str">
        <f>IF('S.D.PASTE SHEET'!AB2492="","",'S.D.PASTE SHEET'!AB2492)</f>
        <v/>
      </c>
      <c s="72" t="str">
        <f>IF('S.D.PASTE SHEET'!AC2492="","",'S.D.PASTE SHEET'!AC2492)</f>
        <v/>
      </c>
      <c s="72" t="str">
        <f>IF('S.D.PASTE SHEET'!AD2492="","",'S.D.PASTE SHEET'!AD2492)</f>
        <v/>
      </c>
      <c s="74"/>
      <c s="70" t="str">
        <f>IF(AK2492="","",IF(AK2492&gt;0,COUNT($AG$2:AG2492),""))</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IF(BC2492="","",IF(BC2492&gt;0,COUNT($AY$2:AY2492),""))</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3" spans="1:157" ht="15">
      <c r="A2493" s="72" t="str">
        <f>IF('S.D.PASTE SHEET'!A2493="","",'S.D.PASTE SHEET'!A2493)</f>
        <v/>
      </c>
      <c s="72" t="str">
        <f>IF('S.D.PASTE SHEET'!B2493="","",'S.D.PASTE SHEET'!B2493)</f>
        <v/>
      </c>
      <c s="72" t="str">
        <f>IF('S.D.PASTE SHEET'!C2493="","",'S.D.PASTE SHEET'!C2493)</f>
        <v/>
      </c>
      <c s="73" t="str">
        <f>IF('S.D.PASTE SHEET'!D2493="","",'S.D.PASTE SHEET'!D2493)</f>
        <v/>
      </c>
      <c s="72" t="str">
        <f>IF('S.D.PASTE SHEET'!E2493="","",UPPER('S.D.PASTE SHEET'!E2493))</f>
        <v/>
      </c>
      <c s="72" t="str">
        <f>IF('S.D.PASTE SHEET'!F2493="","",'S.D.PASTE SHEET'!F2493)</f>
        <v/>
      </c>
      <c s="72" t="str">
        <f>IF('S.D.PASTE SHEET'!G2493="","",UPPER('S.D.PASTE SHEET'!G2493))</f>
        <v/>
      </c>
      <c s="72" t="str">
        <f>IF('S.D.PASTE SHEET'!H2493="","",UPPER('S.D.PASTE SHEET'!H2493))</f>
        <v/>
      </c>
      <c s="72" t="str">
        <f>IF('S.D.PASTE SHEET'!I2493="","",'S.D.PASTE SHEET'!I2493)</f>
        <v/>
      </c>
      <c s="73" t="str">
        <f>IF('S.D.PASTE SHEET'!J2493="","",'S.D.PASTE SHEET'!J2493)</f>
        <v/>
      </c>
      <c s="72" t="str">
        <f>IF('S.D.PASTE SHEET'!K2493="","",'S.D.PASTE SHEET'!K2493)</f>
        <v/>
      </c>
      <c s="72" t="str">
        <f>IF('S.D.PASTE SHEET'!L2493="","",'S.D.PASTE SHEET'!L2493)</f>
        <v/>
      </c>
      <c s="72" t="str">
        <f>IF('S.D.PASTE SHEET'!M2493="","",'S.D.PASTE SHEET'!M2493)</f>
        <v/>
      </c>
      <c s="72" t="str">
        <f>IF('S.D.PASTE SHEET'!N2493="","",'S.D.PASTE SHEET'!N2493)</f>
        <v/>
      </c>
      <c s="72" t="str">
        <f>IF('S.D.PASTE SHEET'!O2493="","",'S.D.PASTE SHEET'!O2493)</f>
        <v/>
      </c>
      <c s="72" t="str">
        <f>IF('S.D.PASTE SHEET'!P2493="","",'S.D.PASTE SHEET'!P2493)</f>
        <v/>
      </c>
      <c s="72" t="str">
        <f>IF('S.D.PASTE SHEET'!Q2493="","",'S.D.PASTE SHEET'!Q2493)</f>
        <v/>
      </c>
      <c s="72" t="str">
        <f>IF('S.D.PASTE SHEET'!R2493="","",'S.D.PASTE SHEET'!R2493)</f>
        <v/>
      </c>
      <c s="72" t="str">
        <f>IF('S.D.PASTE SHEET'!S2493="","",'S.D.PASTE SHEET'!S2493)</f>
        <v/>
      </c>
      <c s="72" t="str">
        <f>IF('S.D.PASTE SHEET'!T2493="","",'S.D.PASTE SHEET'!T2493)</f>
        <v/>
      </c>
      <c s="72" t="str">
        <f>IF('S.D.PASTE SHEET'!U2493="","",'S.D.PASTE SHEET'!U2493)</f>
        <v/>
      </c>
      <c s="72" t="str">
        <f>IF('S.D.PASTE SHEET'!V2493="","",'S.D.PASTE SHEET'!V2493)</f>
        <v/>
      </c>
      <c s="72" t="str">
        <f>IF('S.D.PASTE SHEET'!W2493="","",'S.D.PASTE SHEET'!W2493)</f>
        <v/>
      </c>
      <c s="72" t="str">
        <f>IF('S.D.PASTE SHEET'!X2493="","",'S.D.PASTE SHEET'!X2493)</f>
        <v/>
      </c>
      <c s="72" t="str">
        <f>IF('S.D.PASTE SHEET'!Y2493="","",'S.D.PASTE SHEET'!Y2493)</f>
        <v/>
      </c>
      <c s="72" t="str">
        <f>IF('S.D.PASTE SHEET'!Z2493="","",'S.D.PASTE SHEET'!Z2493)</f>
        <v/>
      </c>
      <c s="72" t="str">
        <f>IF('S.D.PASTE SHEET'!AA2493="","",'S.D.PASTE SHEET'!AA2493)</f>
        <v/>
      </c>
      <c s="72" t="str">
        <f>IF('S.D.PASTE SHEET'!AB2493="","",'S.D.PASTE SHEET'!AB2493)</f>
        <v/>
      </c>
      <c s="72" t="str">
        <f>IF('S.D.PASTE SHEET'!AC2493="","",'S.D.PASTE SHEET'!AC2493)</f>
        <v/>
      </c>
      <c s="72" t="str">
        <f>IF('S.D.PASTE SHEET'!AD2493="","",'S.D.PASTE SHEET'!AD2493)</f>
        <v/>
      </c>
      <c s="74"/>
      <c s="70" t="str">
        <f>IF(AK2493="","",IF(AK2493&gt;0,COUNT($AG$2:AG2493),""))</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IF(BC2493="","",IF(BC2493&gt;0,COUNT($AY$2:AY2493),""))</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4" spans="1:157" ht="15">
      <c r="A2494" s="72" t="str">
        <f>IF('S.D.PASTE SHEET'!A2494="","",'S.D.PASTE SHEET'!A2494)</f>
        <v/>
      </c>
      <c s="72" t="str">
        <f>IF('S.D.PASTE SHEET'!B2494="","",'S.D.PASTE SHEET'!B2494)</f>
        <v/>
      </c>
      <c s="72" t="str">
        <f>IF('S.D.PASTE SHEET'!C2494="","",'S.D.PASTE SHEET'!C2494)</f>
        <v/>
      </c>
      <c s="73" t="str">
        <f>IF('S.D.PASTE SHEET'!D2494="","",'S.D.PASTE SHEET'!D2494)</f>
        <v/>
      </c>
      <c s="72" t="str">
        <f>IF('S.D.PASTE SHEET'!E2494="","",UPPER('S.D.PASTE SHEET'!E2494))</f>
        <v/>
      </c>
      <c s="72" t="str">
        <f>IF('S.D.PASTE SHEET'!F2494="","",'S.D.PASTE SHEET'!F2494)</f>
        <v/>
      </c>
      <c s="72" t="str">
        <f>IF('S.D.PASTE SHEET'!G2494="","",UPPER('S.D.PASTE SHEET'!G2494))</f>
        <v/>
      </c>
      <c s="72" t="str">
        <f>IF('S.D.PASTE SHEET'!H2494="","",UPPER('S.D.PASTE SHEET'!H2494))</f>
        <v/>
      </c>
      <c s="72" t="str">
        <f>IF('S.D.PASTE SHEET'!I2494="","",'S.D.PASTE SHEET'!I2494)</f>
        <v/>
      </c>
      <c s="73" t="str">
        <f>IF('S.D.PASTE SHEET'!J2494="","",'S.D.PASTE SHEET'!J2494)</f>
        <v/>
      </c>
      <c s="72" t="str">
        <f>IF('S.D.PASTE SHEET'!K2494="","",'S.D.PASTE SHEET'!K2494)</f>
        <v/>
      </c>
      <c s="72" t="str">
        <f>IF('S.D.PASTE SHEET'!L2494="","",'S.D.PASTE SHEET'!L2494)</f>
        <v/>
      </c>
      <c s="72" t="str">
        <f>IF('S.D.PASTE SHEET'!M2494="","",'S.D.PASTE SHEET'!M2494)</f>
        <v/>
      </c>
      <c s="72" t="str">
        <f>IF('S.D.PASTE SHEET'!N2494="","",'S.D.PASTE SHEET'!N2494)</f>
        <v/>
      </c>
      <c s="72" t="str">
        <f>IF('S.D.PASTE SHEET'!O2494="","",'S.D.PASTE SHEET'!O2494)</f>
        <v/>
      </c>
      <c s="72" t="str">
        <f>IF('S.D.PASTE SHEET'!P2494="","",'S.D.PASTE SHEET'!P2494)</f>
        <v/>
      </c>
      <c s="72" t="str">
        <f>IF('S.D.PASTE SHEET'!Q2494="","",'S.D.PASTE SHEET'!Q2494)</f>
        <v/>
      </c>
      <c s="72" t="str">
        <f>IF('S.D.PASTE SHEET'!R2494="","",'S.D.PASTE SHEET'!R2494)</f>
        <v/>
      </c>
      <c s="72" t="str">
        <f>IF('S.D.PASTE SHEET'!S2494="","",'S.D.PASTE SHEET'!S2494)</f>
        <v/>
      </c>
      <c s="72" t="str">
        <f>IF('S.D.PASTE SHEET'!T2494="","",'S.D.PASTE SHEET'!T2494)</f>
        <v/>
      </c>
      <c s="72" t="str">
        <f>IF('S.D.PASTE SHEET'!U2494="","",'S.D.PASTE SHEET'!U2494)</f>
        <v/>
      </c>
      <c s="72" t="str">
        <f>IF('S.D.PASTE SHEET'!V2494="","",'S.D.PASTE SHEET'!V2494)</f>
        <v/>
      </c>
      <c s="72" t="str">
        <f>IF('S.D.PASTE SHEET'!W2494="","",'S.D.PASTE SHEET'!W2494)</f>
        <v/>
      </c>
      <c s="72" t="str">
        <f>IF('S.D.PASTE SHEET'!X2494="","",'S.D.PASTE SHEET'!X2494)</f>
        <v/>
      </c>
      <c s="72" t="str">
        <f>IF('S.D.PASTE SHEET'!Y2494="","",'S.D.PASTE SHEET'!Y2494)</f>
        <v/>
      </c>
      <c s="72" t="str">
        <f>IF('S.D.PASTE SHEET'!Z2494="","",'S.D.PASTE SHEET'!Z2494)</f>
        <v/>
      </c>
      <c s="72" t="str">
        <f>IF('S.D.PASTE SHEET'!AA2494="","",'S.D.PASTE SHEET'!AA2494)</f>
        <v/>
      </c>
      <c s="72" t="str">
        <f>IF('S.D.PASTE SHEET'!AB2494="","",'S.D.PASTE SHEET'!AB2494)</f>
        <v/>
      </c>
      <c s="72" t="str">
        <f>IF('S.D.PASTE SHEET'!AC2494="","",'S.D.PASTE SHEET'!AC2494)</f>
        <v/>
      </c>
      <c s="72" t="str">
        <f>IF('S.D.PASTE SHEET'!AD2494="","",'S.D.PASTE SHEET'!AD2494)</f>
        <v/>
      </c>
      <c s="74"/>
      <c s="70" t="str">
        <f>IF(AK2494="","",IF(AK2494&gt;0,COUNT($AG$2:AG2494),""))</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IF(BC2494="","",IF(BC2494&gt;0,COUNT($AY$2:AY2494),""))</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5" spans="1:157" ht="15">
      <c r="A2495" s="72" t="str">
        <f>IF('S.D.PASTE SHEET'!A2495="","",'S.D.PASTE SHEET'!A2495)</f>
        <v/>
      </c>
      <c s="72" t="str">
        <f>IF('S.D.PASTE SHEET'!B2495="","",'S.D.PASTE SHEET'!B2495)</f>
        <v/>
      </c>
      <c s="72" t="str">
        <f>IF('S.D.PASTE SHEET'!C2495="","",'S.D.PASTE SHEET'!C2495)</f>
        <v/>
      </c>
      <c s="73" t="str">
        <f>IF('S.D.PASTE SHEET'!D2495="","",'S.D.PASTE SHEET'!D2495)</f>
        <v/>
      </c>
      <c s="72" t="str">
        <f>IF('S.D.PASTE SHEET'!E2495="","",UPPER('S.D.PASTE SHEET'!E2495))</f>
        <v/>
      </c>
      <c s="72" t="str">
        <f>IF('S.D.PASTE SHEET'!F2495="","",'S.D.PASTE SHEET'!F2495)</f>
        <v/>
      </c>
      <c s="72" t="str">
        <f>IF('S.D.PASTE SHEET'!G2495="","",UPPER('S.D.PASTE SHEET'!G2495))</f>
        <v/>
      </c>
      <c s="72" t="str">
        <f>IF('S.D.PASTE SHEET'!H2495="","",UPPER('S.D.PASTE SHEET'!H2495))</f>
        <v/>
      </c>
      <c s="72" t="str">
        <f>IF('S.D.PASTE SHEET'!I2495="","",'S.D.PASTE SHEET'!I2495)</f>
        <v/>
      </c>
      <c s="73" t="str">
        <f>IF('S.D.PASTE SHEET'!J2495="","",'S.D.PASTE SHEET'!J2495)</f>
        <v/>
      </c>
      <c s="72" t="str">
        <f>IF('S.D.PASTE SHEET'!K2495="","",'S.D.PASTE SHEET'!K2495)</f>
        <v/>
      </c>
      <c s="72" t="str">
        <f>IF('S.D.PASTE SHEET'!L2495="","",'S.D.PASTE SHEET'!L2495)</f>
        <v/>
      </c>
      <c s="72" t="str">
        <f>IF('S.D.PASTE SHEET'!M2495="","",'S.D.PASTE SHEET'!M2495)</f>
        <v/>
      </c>
      <c s="72" t="str">
        <f>IF('S.D.PASTE SHEET'!N2495="","",'S.D.PASTE SHEET'!N2495)</f>
        <v/>
      </c>
      <c s="72" t="str">
        <f>IF('S.D.PASTE SHEET'!O2495="","",'S.D.PASTE SHEET'!O2495)</f>
        <v/>
      </c>
      <c s="72" t="str">
        <f>IF('S.D.PASTE SHEET'!P2495="","",'S.D.PASTE SHEET'!P2495)</f>
        <v/>
      </c>
      <c s="72" t="str">
        <f>IF('S.D.PASTE SHEET'!Q2495="","",'S.D.PASTE SHEET'!Q2495)</f>
        <v/>
      </c>
      <c s="72" t="str">
        <f>IF('S.D.PASTE SHEET'!R2495="","",'S.D.PASTE SHEET'!R2495)</f>
        <v/>
      </c>
      <c s="72" t="str">
        <f>IF('S.D.PASTE SHEET'!S2495="","",'S.D.PASTE SHEET'!S2495)</f>
        <v/>
      </c>
      <c s="72" t="str">
        <f>IF('S.D.PASTE SHEET'!T2495="","",'S.D.PASTE SHEET'!T2495)</f>
        <v/>
      </c>
      <c s="72" t="str">
        <f>IF('S.D.PASTE SHEET'!U2495="","",'S.D.PASTE SHEET'!U2495)</f>
        <v/>
      </c>
      <c s="72" t="str">
        <f>IF('S.D.PASTE SHEET'!V2495="","",'S.D.PASTE SHEET'!V2495)</f>
        <v/>
      </c>
      <c s="72" t="str">
        <f>IF('S.D.PASTE SHEET'!W2495="","",'S.D.PASTE SHEET'!W2495)</f>
        <v/>
      </c>
      <c s="72" t="str">
        <f>IF('S.D.PASTE SHEET'!X2495="","",'S.D.PASTE SHEET'!X2495)</f>
        <v/>
      </c>
      <c s="72" t="str">
        <f>IF('S.D.PASTE SHEET'!Y2495="","",'S.D.PASTE SHEET'!Y2495)</f>
        <v/>
      </c>
      <c s="72" t="str">
        <f>IF('S.D.PASTE SHEET'!Z2495="","",'S.D.PASTE SHEET'!Z2495)</f>
        <v/>
      </c>
      <c s="72" t="str">
        <f>IF('S.D.PASTE SHEET'!AA2495="","",'S.D.PASTE SHEET'!AA2495)</f>
        <v/>
      </c>
      <c s="72" t="str">
        <f>IF('S.D.PASTE SHEET'!AB2495="","",'S.D.PASTE SHEET'!AB2495)</f>
        <v/>
      </c>
      <c s="72" t="str">
        <f>IF('S.D.PASTE SHEET'!AC2495="","",'S.D.PASTE SHEET'!AC2495)</f>
        <v/>
      </c>
      <c s="72" t="str">
        <f>IF('S.D.PASTE SHEET'!AD2495="","",'S.D.PASTE SHEET'!AD2495)</f>
        <v/>
      </c>
      <c s="74"/>
      <c s="70" t="str">
        <f>IF(AK2495="","",IF(AK2495&gt;0,COUNT($AG$2:AG2495),""))</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IF(BC2495="","",IF(BC2495&gt;0,COUNT($AY$2:AY2495),""))</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6" spans="1:157" ht="15">
      <c r="A2496" s="72" t="str">
        <f>IF('S.D.PASTE SHEET'!A2496="","",'S.D.PASTE SHEET'!A2496)</f>
        <v/>
      </c>
      <c s="72" t="str">
        <f>IF('S.D.PASTE SHEET'!B2496="","",'S.D.PASTE SHEET'!B2496)</f>
        <v/>
      </c>
      <c s="72" t="str">
        <f>IF('S.D.PASTE SHEET'!C2496="","",'S.D.PASTE SHEET'!C2496)</f>
        <v/>
      </c>
      <c s="73" t="str">
        <f>IF('S.D.PASTE SHEET'!D2496="","",'S.D.PASTE SHEET'!D2496)</f>
        <v/>
      </c>
      <c s="72" t="str">
        <f>IF('S.D.PASTE SHEET'!E2496="","",UPPER('S.D.PASTE SHEET'!E2496))</f>
        <v/>
      </c>
      <c s="72" t="str">
        <f>IF('S.D.PASTE SHEET'!F2496="","",'S.D.PASTE SHEET'!F2496)</f>
        <v/>
      </c>
      <c s="72" t="str">
        <f>IF('S.D.PASTE SHEET'!G2496="","",UPPER('S.D.PASTE SHEET'!G2496))</f>
        <v/>
      </c>
      <c s="72" t="str">
        <f>IF('S.D.PASTE SHEET'!H2496="","",UPPER('S.D.PASTE SHEET'!H2496))</f>
        <v/>
      </c>
      <c s="72" t="str">
        <f>IF('S.D.PASTE SHEET'!I2496="","",'S.D.PASTE SHEET'!I2496)</f>
        <v/>
      </c>
      <c s="73" t="str">
        <f>IF('S.D.PASTE SHEET'!J2496="","",'S.D.PASTE SHEET'!J2496)</f>
        <v/>
      </c>
      <c s="72" t="str">
        <f>IF('S.D.PASTE SHEET'!K2496="","",'S.D.PASTE SHEET'!K2496)</f>
        <v/>
      </c>
      <c s="72" t="str">
        <f>IF('S.D.PASTE SHEET'!L2496="","",'S.D.PASTE SHEET'!L2496)</f>
        <v/>
      </c>
      <c s="72" t="str">
        <f>IF('S.D.PASTE SHEET'!M2496="","",'S.D.PASTE SHEET'!M2496)</f>
        <v/>
      </c>
      <c s="72" t="str">
        <f>IF('S.D.PASTE SHEET'!N2496="","",'S.D.PASTE SHEET'!N2496)</f>
        <v/>
      </c>
      <c s="72" t="str">
        <f>IF('S.D.PASTE SHEET'!O2496="","",'S.D.PASTE SHEET'!O2496)</f>
        <v/>
      </c>
      <c s="72" t="str">
        <f>IF('S.D.PASTE SHEET'!P2496="","",'S.D.PASTE SHEET'!P2496)</f>
        <v/>
      </c>
      <c s="72" t="str">
        <f>IF('S.D.PASTE SHEET'!Q2496="","",'S.D.PASTE SHEET'!Q2496)</f>
        <v/>
      </c>
      <c s="72" t="str">
        <f>IF('S.D.PASTE SHEET'!R2496="","",'S.D.PASTE SHEET'!R2496)</f>
        <v/>
      </c>
      <c s="72" t="str">
        <f>IF('S.D.PASTE SHEET'!S2496="","",'S.D.PASTE SHEET'!S2496)</f>
        <v/>
      </c>
      <c s="72" t="str">
        <f>IF('S.D.PASTE SHEET'!T2496="","",'S.D.PASTE SHEET'!T2496)</f>
        <v/>
      </c>
      <c s="72" t="str">
        <f>IF('S.D.PASTE SHEET'!U2496="","",'S.D.PASTE SHEET'!U2496)</f>
        <v/>
      </c>
      <c s="72" t="str">
        <f>IF('S.D.PASTE SHEET'!V2496="","",'S.D.PASTE SHEET'!V2496)</f>
        <v/>
      </c>
      <c s="72" t="str">
        <f>IF('S.D.PASTE SHEET'!W2496="","",'S.D.PASTE SHEET'!W2496)</f>
        <v/>
      </c>
      <c s="72" t="str">
        <f>IF('S.D.PASTE SHEET'!X2496="","",'S.D.PASTE SHEET'!X2496)</f>
        <v/>
      </c>
      <c s="72" t="str">
        <f>IF('S.D.PASTE SHEET'!Y2496="","",'S.D.PASTE SHEET'!Y2496)</f>
        <v/>
      </c>
      <c s="72" t="str">
        <f>IF('S.D.PASTE SHEET'!Z2496="","",'S.D.PASTE SHEET'!Z2496)</f>
        <v/>
      </c>
      <c s="72" t="str">
        <f>IF('S.D.PASTE SHEET'!AA2496="","",'S.D.PASTE SHEET'!AA2496)</f>
        <v/>
      </c>
      <c s="72" t="str">
        <f>IF('S.D.PASTE SHEET'!AB2496="","",'S.D.PASTE SHEET'!AB2496)</f>
        <v/>
      </c>
      <c s="72" t="str">
        <f>IF('S.D.PASTE SHEET'!AC2496="","",'S.D.PASTE SHEET'!AC2496)</f>
        <v/>
      </c>
      <c s="72" t="str">
        <f>IF('S.D.PASTE SHEET'!AD2496="","",'S.D.PASTE SHEET'!AD2496)</f>
        <v/>
      </c>
      <c s="74"/>
      <c s="70" t="str">
        <f>IF(AK2496="","",IF(AK2496&gt;0,COUNT($AG$2:AG2496),""))</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IF(BC2496="","",IF(BC2496&gt;0,COUNT($AY$2:AY2496),""))</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7" spans="1:157" ht="15">
      <c r="A2497" s="72" t="str">
        <f>IF('S.D.PASTE SHEET'!A2497="","",'S.D.PASTE SHEET'!A2497)</f>
        <v/>
      </c>
      <c s="72" t="str">
        <f>IF('S.D.PASTE SHEET'!B2497="","",'S.D.PASTE SHEET'!B2497)</f>
        <v/>
      </c>
      <c s="72" t="str">
        <f>IF('S.D.PASTE SHEET'!C2497="","",'S.D.PASTE SHEET'!C2497)</f>
        <v/>
      </c>
      <c s="73" t="str">
        <f>IF('S.D.PASTE SHEET'!D2497="","",'S.D.PASTE SHEET'!D2497)</f>
        <v/>
      </c>
      <c s="72" t="str">
        <f>IF('S.D.PASTE SHEET'!E2497="","",UPPER('S.D.PASTE SHEET'!E2497))</f>
        <v/>
      </c>
      <c s="72" t="str">
        <f>IF('S.D.PASTE SHEET'!F2497="","",'S.D.PASTE SHEET'!F2497)</f>
        <v/>
      </c>
      <c s="72" t="str">
        <f>IF('S.D.PASTE SHEET'!G2497="","",UPPER('S.D.PASTE SHEET'!G2497))</f>
        <v/>
      </c>
      <c s="72" t="str">
        <f>IF('S.D.PASTE SHEET'!H2497="","",UPPER('S.D.PASTE SHEET'!H2497))</f>
        <v/>
      </c>
      <c s="72" t="str">
        <f>IF('S.D.PASTE SHEET'!I2497="","",'S.D.PASTE SHEET'!I2497)</f>
        <v/>
      </c>
      <c s="73" t="str">
        <f>IF('S.D.PASTE SHEET'!J2497="","",'S.D.PASTE SHEET'!J2497)</f>
        <v/>
      </c>
      <c s="72" t="str">
        <f>IF('S.D.PASTE SHEET'!K2497="","",'S.D.PASTE SHEET'!K2497)</f>
        <v/>
      </c>
      <c s="72" t="str">
        <f>IF('S.D.PASTE SHEET'!L2497="","",'S.D.PASTE SHEET'!L2497)</f>
        <v/>
      </c>
      <c s="72" t="str">
        <f>IF('S.D.PASTE SHEET'!M2497="","",'S.D.PASTE SHEET'!M2497)</f>
        <v/>
      </c>
      <c s="72" t="str">
        <f>IF('S.D.PASTE SHEET'!N2497="","",'S.D.PASTE SHEET'!N2497)</f>
        <v/>
      </c>
      <c s="72" t="str">
        <f>IF('S.D.PASTE SHEET'!O2497="","",'S.D.PASTE SHEET'!O2497)</f>
        <v/>
      </c>
      <c s="72" t="str">
        <f>IF('S.D.PASTE SHEET'!P2497="","",'S.D.PASTE SHEET'!P2497)</f>
        <v/>
      </c>
      <c s="72" t="str">
        <f>IF('S.D.PASTE SHEET'!Q2497="","",'S.D.PASTE SHEET'!Q2497)</f>
        <v/>
      </c>
      <c s="72" t="str">
        <f>IF('S.D.PASTE SHEET'!R2497="","",'S.D.PASTE SHEET'!R2497)</f>
        <v/>
      </c>
      <c s="72" t="str">
        <f>IF('S.D.PASTE SHEET'!S2497="","",'S.D.PASTE SHEET'!S2497)</f>
        <v/>
      </c>
      <c s="72" t="str">
        <f>IF('S.D.PASTE SHEET'!T2497="","",'S.D.PASTE SHEET'!T2497)</f>
        <v/>
      </c>
      <c s="72" t="str">
        <f>IF('S.D.PASTE SHEET'!U2497="","",'S.D.PASTE SHEET'!U2497)</f>
        <v/>
      </c>
      <c s="72" t="str">
        <f>IF('S.D.PASTE SHEET'!V2497="","",'S.D.PASTE SHEET'!V2497)</f>
        <v/>
      </c>
      <c s="72" t="str">
        <f>IF('S.D.PASTE SHEET'!W2497="","",'S.D.PASTE SHEET'!W2497)</f>
        <v/>
      </c>
      <c s="72" t="str">
        <f>IF('S.D.PASTE SHEET'!X2497="","",'S.D.PASTE SHEET'!X2497)</f>
        <v/>
      </c>
      <c s="72" t="str">
        <f>IF('S.D.PASTE SHEET'!Y2497="","",'S.D.PASTE SHEET'!Y2497)</f>
        <v/>
      </c>
      <c s="72" t="str">
        <f>IF('S.D.PASTE SHEET'!Z2497="","",'S.D.PASTE SHEET'!Z2497)</f>
        <v/>
      </c>
      <c s="72" t="str">
        <f>IF('S.D.PASTE SHEET'!AA2497="","",'S.D.PASTE SHEET'!AA2497)</f>
        <v/>
      </c>
      <c s="72" t="str">
        <f>IF('S.D.PASTE SHEET'!AB2497="","",'S.D.PASTE SHEET'!AB2497)</f>
        <v/>
      </c>
      <c s="72" t="str">
        <f>IF('S.D.PASTE SHEET'!AC2497="","",'S.D.PASTE SHEET'!AC2497)</f>
        <v/>
      </c>
      <c s="72" t="str">
        <f>IF('S.D.PASTE SHEET'!AD2497="","",'S.D.PASTE SHEET'!AD2497)</f>
        <v/>
      </c>
      <c s="74"/>
      <c s="70" t="str">
        <f>IF(AK2497="","",IF(AK2497&gt;0,COUNT($AG$2:AG2497),""))</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IF(BC2497="","",IF(BC2497&gt;0,COUNT($AY$2:AY2497),""))</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8" spans="1:157" ht="15">
      <c r="A2498" s="72" t="str">
        <f>IF('S.D.PASTE SHEET'!A2498="","",'S.D.PASTE SHEET'!A2498)</f>
        <v/>
      </c>
      <c s="72" t="str">
        <f>IF('S.D.PASTE SHEET'!B2498="","",'S.D.PASTE SHEET'!B2498)</f>
        <v/>
      </c>
      <c s="72" t="str">
        <f>IF('S.D.PASTE SHEET'!C2498="","",'S.D.PASTE SHEET'!C2498)</f>
        <v/>
      </c>
      <c s="73" t="str">
        <f>IF('S.D.PASTE SHEET'!D2498="","",'S.D.PASTE SHEET'!D2498)</f>
        <v/>
      </c>
      <c s="72" t="str">
        <f>IF('S.D.PASTE SHEET'!E2498="","",UPPER('S.D.PASTE SHEET'!E2498))</f>
        <v/>
      </c>
      <c s="72" t="str">
        <f>IF('S.D.PASTE SHEET'!F2498="","",'S.D.PASTE SHEET'!F2498)</f>
        <v/>
      </c>
      <c s="72" t="str">
        <f>IF('S.D.PASTE SHEET'!G2498="","",UPPER('S.D.PASTE SHEET'!G2498))</f>
        <v/>
      </c>
      <c s="72" t="str">
        <f>IF('S.D.PASTE SHEET'!H2498="","",UPPER('S.D.PASTE SHEET'!H2498))</f>
        <v/>
      </c>
      <c s="72" t="str">
        <f>IF('S.D.PASTE SHEET'!I2498="","",'S.D.PASTE SHEET'!I2498)</f>
        <v/>
      </c>
      <c s="73" t="str">
        <f>IF('S.D.PASTE SHEET'!J2498="","",'S.D.PASTE SHEET'!J2498)</f>
        <v/>
      </c>
      <c s="72" t="str">
        <f>IF('S.D.PASTE SHEET'!K2498="","",'S.D.PASTE SHEET'!K2498)</f>
        <v/>
      </c>
      <c s="72" t="str">
        <f>IF('S.D.PASTE SHEET'!L2498="","",'S.D.PASTE SHEET'!L2498)</f>
        <v/>
      </c>
      <c s="72" t="str">
        <f>IF('S.D.PASTE SHEET'!M2498="","",'S.D.PASTE SHEET'!M2498)</f>
        <v/>
      </c>
      <c s="72" t="str">
        <f>IF('S.D.PASTE SHEET'!N2498="","",'S.D.PASTE SHEET'!N2498)</f>
        <v/>
      </c>
      <c s="72" t="str">
        <f>IF('S.D.PASTE SHEET'!O2498="","",'S.D.PASTE SHEET'!O2498)</f>
        <v/>
      </c>
      <c s="72" t="str">
        <f>IF('S.D.PASTE SHEET'!P2498="","",'S.D.PASTE SHEET'!P2498)</f>
        <v/>
      </c>
      <c s="72" t="str">
        <f>IF('S.D.PASTE SHEET'!Q2498="","",'S.D.PASTE SHEET'!Q2498)</f>
        <v/>
      </c>
      <c s="72" t="str">
        <f>IF('S.D.PASTE SHEET'!R2498="","",'S.D.PASTE SHEET'!R2498)</f>
        <v/>
      </c>
      <c s="72" t="str">
        <f>IF('S.D.PASTE SHEET'!S2498="","",'S.D.PASTE SHEET'!S2498)</f>
        <v/>
      </c>
      <c s="72" t="str">
        <f>IF('S.D.PASTE SHEET'!T2498="","",'S.D.PASTE SHEET'!T2498)</f>
        <v/>
      </c>
      <c s="72" t="str">
        <f>IF('S.D.PASTE SHEET'!U2498="","",'S.D.PASTE SHEET'!U2498)</f>
        <v/>
      </c>
      <c s="72" t="str">
        <f>IF('S.D.PASTE SHEET'!V2498="","",'S.D.PASTE SHEET'!V2498)</f>
        <v/>
      </c>
      <c s="72" t="str">
        <f>IF('S.D.PASTE SHEET'!W2498="","",'S.D.PASTE SHEET'!W2498)</f>
        <v/>
      </c>
      <c s="72" t="str">
        <f>IF('S.D.PASTE SHEET'!X2498="","",'S.D.PASTE SHEET'!X2498)</f>
        <v/>
      </c>
      <c s="72" t="str">
        <f>IF('S.D.PASTE SHEET'!Y2498="","",'S.D.PASTE SHEET'!Y2498)</f>
        <v/>
      </c>
      <c s="72" t="str">
        <f>IF('S.D.PASTE SHEET'!Z2498="","",'S.D.PASTE SHEET'!Z2498)</f>
        <v/>
      </c>
      <c s="72" t="str">
        <f>IF('S.D.PASTE SHEET'!AA2498="","",'S.D.PASTE SHEET'!AA2498)</f>
        <v/>
      </c>
      <c s="72" t="str">
        <f>IF('S.D.PASTE SHEET'!AB2498="","",'S.D.PASTE SHEET'!AB2498)</f>
        <v/>
      </c>
      <c s="72" t="str">
        <f>IF('S.D.PASTE SHEET'!AC2498="","",'S.D.PASTE SHEET'!AC2498)</f>
        <v/>
      </c>
      <c s="72" t="str">
        <f>IF('S.D.PASTE SHEET'!AD2498="","",'S.D.PASTE SHEET'!AD2498)</f>
        <v/>
      </c>
      <c s="74"/>
      <c s="70" t="str">
        <f>IF(AK2498="","",IF(AK2498&gt;0,COUNT($AG$2:AG2498),""))</f>
        <v/>
      </c>
      <c s="75" t="str">
        <f t="shared" si="1217"/>
        <v/>
      </c>
      <c s="75" t="str">
        <f t="shared" si="1218"/>
        <v/>
      </c>
      <c s="75" t="str">
        <f t="shared" si="1219"/>
        <v/>
      </c>
      <c s="73" t="str">
        <f t="shared" si="1220"/>
        <v/>
      </c>
      <c s="75" t="str">
        <f t="shared" si="1221"/>
        <v/>
      </c>
      <c s="75" t="str">
        <f t="shared" si="1222"/>
        <v/>
      </c>
      <c s="75" t="str">
        <f t="shared" si="1223"/>
        <v/>
      </c>
      <c s="75" t="str">
        <f t="shared" si="1224"/>
        <v/>
      </c>
      <c s="75" t="str">
        <f t="shared" si="1225"/>
        <v/>
      </c>
      <c s="73" t="str">
        <f t="shared" si="1226"/>
        <v/>
      </c>
      <c s="75" t="str">
        <f t="shared" si="1227"/>
        <v/>
      </c>
      <c s="75" t="str">
        <f t="shared" si="1228"/>
        <v/>
      </c>
      <c s="75" t="str">
        <f t="shared" si="1229"/>
        <v/>
      </c>
      <c s="75" t="str">
        <f t="shared" si="1230"/>
        <v/>
      </c>
      <c s="75" t="str">
        <f t="shared" si="1231"/>
        <v/>
      </c>
      <c s="75" t="str">
        <f t="shared" si="1232"/>
        <v/>
      </c>
      <c s="70"/>
      <c s="70" t="str">
        <f>IF(BC2498="","",IF(BC2498&gt;0,COUNT($AY$2:AY2498),""))</f>
        <v/>
      </c>
      <c s="76" t="str">
        <f t="shared" si="1233"/>
        <v/>
      </c>
      <c s="76" t="str">
        <f t="shared" si="1234"/>
        <v/>
      </c>
      <c s="76" t="str">
        <f t="shared" si="1235"/>
        <v/>
      </c>
      <c s="73" t="str">
        <f t="shared" si="1236"/>
        <v/>
      </c>
      <c s="76" t="str">
        <f t="shared" si="1237"/>
        <v/>
      </c>
      <c s="76" t="str">
        <f t="shared" si="1238"/>
        <v/>
      </c>
      <c s="76" t="str">
        <f t="shared" si="1239"/>
        <v/>
      </c>
      <c s="76" t="str">
        <f t="shared" si="1240"/>
        <v/>
      </c>
      <c s="76" t="str">
        <f t="shared" si="1241"/>
        <v/>
      </c>
      <c s="73" t="str">
        <f t="shared" si="1242"/>
        <v/>
      </c>
      <c s="76" t="str">
        <f t="shared" si="1243"/>
        <v/>
      </c>
      <c s="76" t="str">
        <f t="shared" si="1244"/>
        <v/>
      </c>
      <c s="76" t="str">
        <f t="shared" si="1245"/>
        <v/>
      </c>
      <c s="76" t="str">
        <f t="shared" si="1246"/>
        <v/>
      </c>
      <c s="76" t="str">
        <f t="shared" si="1247"/>
        <v/>
      </c>
      <c s="76" t="str">
        <f t="shared" si="1248"/>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499" spans="1:157" ht="15">
      <c r="A2499" s="72" t="str">
        <f>IF('S.D.PASTE SHEET'!A2499="","",'S.D.PASTE SHEET'!A2499)</f>
        <v/>
      </c>
      <c s="72" t="str">
        <f>IF('S.D.PASTE SHEET'!B2499="","",'S.D.PASTE SHEET'!B2499)</f>
        <v/>
      </c>
      <c s="72" t="str">
        <f>IF('S.D.PASTE SHEET'!C2499="","",'S.D.PASTE SHEET'!C2499)</f>
        <v/>
      </c>
      <c s="73" t="str">
        <f>IF('S.D.PASTE SHEET'!D2499="","",'S.D.PASTE SHEET'!D2499)</f>
        <v/>
      </c>
      <c s="72" t="str">
        <f>IF('S.D.PASTE SHEET'!E2499="","",UPPER('S.D.PASTE SHEET'!E2499))</f>
        <v/>
      </c>
      <c s="72" t="str">
        <f>IF('S.D.PASTE SHEET'!F2499="","",'S.D.PASTE SHEET'!F2499)</f>
        <v/>
      </c>
      <c s="72" t="str">
        <f>IF('S.D.PASTE SHEET'!G2499="","",UPPER('S.D.PASTE SHEET'!G2499))</f>
        <v/>
      </c>
      <c s="72" t="str">
        <f>IF('S.D.PASTE SHEET'!H2499="","",UPPER('S.D.PASTE SHEET'!H2499))</f>
        <v/>
      </c>
      <c s="72" t="str">
        <f>IF('S.D.PASTE SHEET'!I2499="","",'S.D.PASTE SHEET'!I2499)</f>
        <v/>
      </c>
      <c s="73" t="str">
        <f>IF('S.D.PASTE SHEET'!J2499="","",'S.D.PASTE SHEET'!J2499)</f>
        <v/>
      </c>
      <c s="72" t="str">
        <f>IF('S.D.PASTE SHEET'!K2499="","",'S.D.PASTE SHEET'!K2499)</f>
        <v/>
      </c>
      <c s="72" t="str">
        <f>IF('S.D.PASTE SHEET'!L2499="","",'S.D.PASTE SHEET'!L2499)</f>
        <v/>
      </c>
      <c s="72" t="str">
        <f>IF('S.D.PASTE SHEET'!M2499="","",'S.D.PASTE SHEET'!M2499)</f>
        <v/>
      </c>
      <c s="72" t="str">
        <f>IF('S.D.PASTE SHEET'!N2499="","",'S.D.PASTE SHEET'!N2499)</f>
        <v/>
      </c>
      <c s="72" t="str">
        <f>IF('S.D.PASTE SHEET'!O2499="","",'S.D.PASTE SHEET'!O2499)</f>
        <v/>
      </c>
      <c s="72" t="str">
        <f>IF('S.D.PASTE SHEET'!P2499="","",'S.D.PASTE SHEET'!P2499)</f>
        <v/>
      </c>
      <c s="72" t="str">
        <f>IF('S.D.PASTE SHEET'!Q2499="","",'S.D.PASTE SHEET'!Q2499)</f>
        <v/>
      </c>
      <c s="72" t="str">
        <f>IF('S.D.PASTE SHEET'!R2499="","",'S.D.PASTE SHEET'!R2499)</f>
        <v/>
      </c>
      <c s="72" t="str">
        <f>IF('S.D.PASTE SHEET'!S2499="","",'S.D.PASTE SHEET'!S2499)</f>
        <v/>
      </c>
      <c s="72" t="str">
        <f>IF('S.D.PASTE SHEET'!T2499="","",'S.D.PASTE SHEET'!T2499)</f>
        <v/>
      </c>
      <c s="72" t="str">
        <f>IF('S.D.PASTE SHEET'!U2499="","",'S.D.PASTE SHEET'!U2499)</f>
        <v/>
      </c>
      <c s="72" t="str">
        <f>IF('S.D.PASTE SHEET'!V2499="","",'S.D.PASTE SHEET'!V2499)</f>
        <v/>
      </c>
      <c s="72" t="str">
        <f>IF('S.D.PASTE SHEET'!W2499="","",'S.D.PASTE SHEET'!W2499)</f>
        <v/>
      </c>
      <c s="72" t="str">
        <f>IF('S.D.PASTE SHEET'!X2499="","",'S.D.PASTE SHEET'!X2499)</f>
        <v/>
      </c>
      <c s="72" t="str">
        <f>IF('S.D.PASTE SHEET'!Y2499="","",'S.D.PASTE SHEET'!Y2499)</f>
        <v/>
      </c>
      <c s="72" t="str">
        <f>IF('S.D.PASTE SHEET'!Z2499="","",'S.D.PASTE SHEET'!Z2499)</f>
        <v/>
      </c>
      <c s="72" t="str">
        <f>IF('S.D.PASTE SHEET'!AA2499="","",'S.D.PASTE SHEET'!AA2499)</f>
        <v/>
      </c>
      <c s="72" t="str">
        <f>IF('S.D.PASTE SHEET'!AB2499="","",'S.D.PASTE SHEET'!AB2499)</f>
        <v/>
      </c>
      <c s="72" t="str">
        <f>IF('S.D.PASTE SHEET'!AC2499="","",'S.D.PASTE SHEET'!AC2499)</f>
        <v/>
      </c>
      <c s="72" t="str">
        <f>IF('S.D.PASTE SHEET'!AD2499="","",'S.D.PASTE SHEET'!AD2499)</f>
        <v/>
      </c>
      <c s="74"/>
      <c s="70" t="str">
        <f>IF(AK2499="","",IF(AK2499&gt;0,COUNT($AG$2:AG2499),""))</f>
        <v/>
      </c>
      <c s="75" t="str">
        <f t="shared" si="1249" ref="AG2499:AG2501">IF(AND($AJ$1=12,$A2499=12),$A2499,"")</f>
        <v/>
      </c>
      <c s="75" t="str">
        <f t="shared" si="1250" ref="AH2499:AH2501">IF(AND($AJ$1=12,$A2499=12),$B2499,"")</f>
        <v/>
      </c>
      <c s="75" t="str">
        <f t="shared" si="1251" ref="AI2499:AI2501">IF(AND($AJ$1=12,$A2499=12),C2499,"")</f>
        <v/>
      </c>
      <c s="73" t="str">
        <f t="shared" si="1252" ref="AJ2499:AJ2501">IF(AND($AJ$1=12,$A2499=12),$D2499,"")</f>
        <v/>
      </c>
      <c s="75" t="str">
        <f t="shared" si="1253" ref="AK2499:AK2501">IF(AND($AJ$1=12,$A2499=12),$E2499,"")</f>
        <v/>
      </c>
      <c s="75" t="str">
        <f t="shared" si="1254" ref="AL2499:AL2501">IF(AND($AJ$1=12,$A2499=12),$F2499,"")</f>
        <v/>
      </c>
      <c s="75" t="str">
        <f t="shared" si="1255" ref="AM2499:AM2501">IF(AND($AJ$1=12,$A2499=12),$G2499,"")</f>
        <v/>
      </c>
      <c s="75" t="str">
        <f t="shared" si="1256" ref="AN2499:AN2501">IF(AND($AJ$1=12,$A2499=12),$H2499,"")</f>
        <v/>
      </c>
      <c s="75" t="str">
        <f t="shared" si="1257" ref="AO2499:AO2501">IF(AND($AJ$1=12,$A2499=12),$I2499,"")</f>
        <v/>
      </c>
      <c s="73" t="str">
        <f t="shared" si="1258" ref="AP2499:AP2501">IF(AND($AJ$1=12,$A2499=12),$J2499,"")</f>
        <v/>
      </c>
      <c s="75" t="str">
        <f t="shared" si="1259" ref="AQ2499:AQ2501">IF(AND($AJ$1=12,$A2499=12),$K2499,"")</f>
        <v/>
      </c>
      <c s="75" t="str">
        <f t="shared" si="1260" ref="AR2499:AR2501">IF(AND($AJ$1=12,$A2499=12),$L2499,"")</f>
        <v/>
      </c>
      <c s="75" t="str">
        <f t="shared" si="1261" ref="AS2499:AS2501">IF(AND($AJ$1=12,$A2499=12),$M2499,"")</f>
        <v/>
      </c>
      <c s="75" t="str">
        <f t="shared" si="1262" ref="AT2499:AT2501">IF(AND($AJ$1=12,$A2499=12),$N2499,"")</f>
        <v/>
      </c>
      <c s="75" t="str">
        <f t="shared" si="1263" ref="AU2499:AU2501">IF(AND($AJ$1=12,$A2499=12),$O2499,"")</f>
        <v/>
      </c>
      <c s="75" t="str">
        <f t="shared" si="1264" ref="AV2499:AV2501">IF(AND($AJ$1=12,$A2499=12),$P2499,"")</f>
        <v/>
      </c>
      <c s="70"/>
      <c s="70" t="str">
        <f>IF(BC2499="","",IF(BC2499&gt;0,COUNT($AY$2:AY2499),""))</f>
        <v/>
      </c>
      <c s="76" t="str">
        <f t="shared" si="1265" ref="AY2499:AY2501">IF(AND($BB$1=12,$A2499=12,$BC$1=$B2499),$A2499,"")</f>
        <v/>
      </c>
      <c s="76" t="str">
        <f t="shared" si="1266" ref="AZ2499:AZ2501">IF(AND($BB$1=12,$A2499=12,$BC$1=$B2499),$B2499,"")</f>
        <v/>
      </c>
      <c s="76" t="str">
        <f t="shared" si="1267" ref="BA2499:BA2501">IF(AND($BB$1=12,$A2499=12,$BC$1=$B2499),$C2499,"")</f>
        <v/>
      </c>
      <c s="73" t="str">
        <f t="shared" si="1268" ref="BB2499:BB2501">IF(AND($BB$1=12,$A2499=12,$BC$1=$B2499),$D2499,"")</f>
        <v/>
      </c>
      <c s="76" t="str">
        <f t="shared" si="1269" ref="BC2499:BC2501">IF(AND($BB$1=12,$A2499=12,$BC$1=$B2499),$E2499,"")</f>
        <v/>
      </c>
      <c s="76" t="str">
        <f t="shared" si="1270" ref="BD2499:BD2501">IF(AND($BB$1=12,$A2499=12,$BC$1=$B2499),$F2499,"")</f>
        <v/>
      </c>
      <c s="76" t="str">
        <f t="shared" si="1271" ref="BE2499:BE2501">IF(AND($BB$1=12,$A2499=12,$BC$1=$B2499),$G2499,"")</f>
        <v/>
      </c>
      <c s="76" t="str">
        <f t="shared" si="1272" ref="BF2499:BF2501">IF(AND($BB$1=12,$A2499=12,$BC$1=$B2499),$H2499,"")</f>
        <v/>
      </c>
      <c s="76" t="str">
        <f t="shared" si="1273" ref="BG2499:BG2501">IF(AND($BB$1=12,$A2499=12,$BC$1=$B2499),$I2499,"")</f>
        <v/>
      </c>
      <c s="73" t="str">
        <f t="shared" si="1274" ref="BH2499:BH2501">IF(AND($BB$1=12,$A2499=12,$BC$1=$B2499),$J2499,"")</f>
        <v/>
      </c>
      <c s="76" t="str">
        <f t="shared" si="1275" ref="BI2499:BI2501">IF(AND($BB$1=12,$A2499=12,$BC$1=$B2499),$K2499,"")</f>
        <v/>
      </c>
      <c s="76" t="str">
        <f t="shared" si="1276" ref="BJ2499:BJ2501">IF(AND($BB$1=12,$A2499=12,$BC$1=$B2499),$L2499,"")</f>
        <v/>
      </c>
      <c s="76" t="str">
        <f t="shared" si="1277" ref="BK2499:BK2501">IF(AND($BB$1=12,$A2499=12,$BC$1=$B2499),$M2499,"")</f>
        <v/>
      </c>
      <c s="76" t="str">
        <f t="shared" si="1278" ref="BL2499:BL2501">IF(AND($BB$1=12,$A2499=12,$BC$1=$B2499),$N2499,"")</f>
        <v/>
      </c>
      <c s="76" t="str">
        <f t="shared" si="1279" ref="BM2499:BM2501">IF(AND($BB$1=12,$A2499=12,$BC$1=$B2499),$O2499,"")</f>
        <v/>
      </c>
      <c s="76" t="str">
        <f t="shared" si="1280" ref="BN2499:BN2501">IF(AND($BB$1=12,$A2499=12,$BC$1=$B2499),$P2499,"")</f>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00" spans="1:157" ht="15">
      <c r="A2500" s="72" t="str">
        <f>IF('S.D.PASTE SHEET'!A2500="","",'S.D.PASTE SHEET'!A2500)</f>
        <v/>
      </c>
      <c s="72" t="str">
        <f>IF('S.D.PASTE SHEET'!B2500="","",'S.D.PASTE SHEET'!B2500)</f>
        <v/>
      </c>
      <c s="72" t="str">
        <f>IF('S.D.PASTE SHEET'!C2500="","",'S.D.PASTE SHEET'!C2500)</f>
        <v/>
      </c>
      <c s="73" t="str">
        <f>IF('S.D.PASTE SHEET'!D2500="","",'S.D.PASTE SHEET'!D2500)</f>
        <v/>
      </c>
      <c s="72" t="str">
        <f>IF('S.D.PASTE SHEET'!E2500="","",UPPER('S.D.PASTE SHEET'!E2500))</f>
        <v/>
      </c>
      <c s="72" t="str">
        <f>IF('S.D.PASTE SHEET'!F2500="","",'S.D.PASTE SHEET'!F2500)</f>
        <v/>
      </c>
      <c s="72" t="str">
        <f>IF('S.D.PASTE SHEET'!G2500="","",UPPER('S.D.PASTE SHEET'!G2500))</f>
        <v/>
      </c>
      <c s="72" t="str">
        <f>IF('S.D.PASTE SHEET'!H2500="","",UPPER('S.D.PASTE SHEET'!H2500))</f>
        <v/>
      </c>
      <c s="72" t="str">
        <f>IF('S.D.PASTE SHEET'!I2500="","",'S.D.PASTE SHEET'!I2500)</f>
        <v/>
      </c>
      <c s="73" t="str">
        <f>IF('S.D.PASTE SHEET'!J2500="","",'S.D.PASTE SHEET'!J2500)</f>
        <v/>
      </c>
      <c s="72" t="str">
        <f>IF('S.D.PASTE SHEET'!K2500="","",'S.D.PASTE SHEET'!K2500)</f>
        <v/>
      </c>
      <c s="72" t="str">
        <f>IF('S.D.PASTE SHEET'!L2500="","",'S.D.PASTE SHEET'!L2500)</f>
        <v/>
      </c>
      <c s="72" t="str">
        <f>IF('S.D.PASTE SHEET'!M2500="","",'S.D.PASTE SHEET'!M2500)</f>
        <v/>
      </c>
      <c s="72" t="str">
        <f>IF('S.D.PASTE SHEET'!N2500="","",'S.D.PASTE SHEET'!N2500)</f>
        <v/>
      </c>
      <c s="72" t="str">
        <f>IF('S.D.PASTE SHEET'!O2500="","",'S.D.PASTE SHEET'!O2500)</f>
        <v/>
      </c>
      <c s="72" t="str">
        <f>IF('S.D.PASTE SHEET'!P2500="","",'S.D.PASTE SHEET'!P2500)</f>
        <v/>
      </c>
      <c s="72" t="str">
        <f>IF('S.D.PASTE SHEET'!Q2500="","",'S.D.PASTE SHEET'!Q2500)</f>
        <v/>
      </c>
      <c s="72" t="str">
        <f>IF('S.D.PASTE SHEET'!R2500="","",'S.D.PASTE SHEET'!R2500)</f>
        <v/>
      </c>
      <c s="72" t="str">
        <f>IF('S.D.PASTE SHEET'!S2500="","",'S.D.PASTE SHEET'!S2500)</f>
        <v/>
      </c>
      <c s="72" t="str">
        <f>IF('S.D.PASTE SHEET'!T2500="","",'S.D.PASTE SHEET'!T2500)</f>
        <v/>
      </c>
      <c s="72" t="str">
        <f>IF('S.D.PASTE SHEET'!U2500="","",'S.D.PASTE SHEET'!U2500)</f>
        <v/>
      </c>
      <c s="72" t="str">
        <f>IF('S.D.PASTE SHEET'!V2500="","",'S.D.PASTE SHEET'!V2500)</f>
        <v/>
      </c>
      <c s="72" t="str">
        <f>IF('S.D.PASTE SHEET'!W2500="","",'S.D.PASTE SHEET'!W2500)</f>
        <v/>
      </c>
      <c s="72" t="str">
        <f>IF('S.D.PASTE SHEET'!X2500="","",'S.D.PASTE SHEET'!X2500)</f>
        <v/>
      </c>
      <c s="72" t="str">
        <f>IF('S.D.PASTE SHEET'!Y2500="","",'S.D.PASTE SHEET'!Y2500)</f>
        <v/>
      </c>
      <c s="72" t="str">
        <f>IF('S.D.PASTE SHEET'!Z2500="","",'S.D.PASTE SHEET'!Z2500)</f>
        <v/>
      </c>
      <c s="72" t="str">
        <f>IF('S.D.PASTE SHEET'!AA2500="","",'S.D.PASTE SHEET'!AA2500)</f>
        <v/>
      </c>
      <c s="72" t="str">
        <f>IF('S.D.PASTE SHEET'!AB2500="","",'S.D.PASTE SHEET'!AB2500)</f>
        <v/>
      </c>
      <c s="72" t="str">
        <f>IF('S.D.PASTE SHEET'!AC2500="","",'S.D.PASTE SHEET'!AC2500)</f>
        <v/>
      </c>
      <c s="72" t="str">
        <f>IF('S.D.PASTE SHEET'!AD2500="","",'S.D.PASTE SHEET'!AD2500)</f>
        <v/>
      </c>
      <c s="74"/>
      <c s="70" t="str">
        <f>IF(AK2500="","",IF(AK2500&gt;0,COUNT($AG$2:AG2500),""))</f>
        <v/>
      </c>
      <c s="75" t="str">
        <f t="shared" si="1249"/>
        <v/>
      </c>
      <c s="75" t="str">
        <f t="shared" si="1250"/>
        <v/>
      </c>
      <c s="75" t="str">
        <f t="shared" si="1251"/>
        <v/>
      </c>
      <c s="73" t="str">
        <f t="shared" si="1252"/>
        <v/>
      </c>
      <c s="75" t="str">
        <f t="shared" si="1253"/>
        <v/>
      </c>
      <c s="75" t="str">
        <f t="shared" si="1254"/>
        <v/>
      </c>
      <c s="75" t="str">
        <f t="shared" si="1255"/>
        <v/>
      </c>
      <c s="75" t="str">
        <f t="shared" si="1256"/>
        <v/>
      </c>
      <c s="75" t="str">
        <f t="shared" si="1257"/>
        <v/>
      </c>
      <c s="73" t="str">
        <f t="shared" si="1258"/>
        <v/>
      </c>
      <c s="75" t="str">
        <f t="shared" si="1259"/>
        <v/>
      </c>
      <c s="75" t="str">
        <f t="shared" si="1260"/>
        <v/>
      </c>
      <c s="75" t="str">
        <f t="shared" si="1261"/>
        <v/>
      </c>
      <c s="75" t="str">
        <f t="shared" si="1262"/>
        <v/>
      </c>
      <c s="75" t="str">
        <f t="shared" si="1263"/>
        <v/>
      </c>
      <c s="75" t="str">
        <f t="shared" si="1264"/>
        <v/>
      </c>
      <c s="70"/>
      <c s="70" t="str">
        <f>IF(BC2500="","",IF(BC2500&gt;0,COUNT($AY$2:AY2500),""))</f>
        <v/>
      </c>
      <c s="76" t="str">
        <f t="shared" si="1265"/>
        <v/>
      </c>
      <c s="76" t="str">
        <f t="shared" si="1266"/>
        <v/>
      </c>
      <c s="76" t="str">
        <f t="shared" si="1267"/>
        <v/>
      </c>
      <c s="73" t="str">
        <f t="shared" si="1268"/>
        <v/>
      </c>
      <c s="76" t="str">
        <f t="shared" si="1269"/>
        <v/>
      </c>
      <c s="76" t="str">
        <f t="shared" si="1270"/>
        <v/>
      </c>
      <c s="76" t="str">
        <f t="shared" si="1271"/>
        <v/>
      </c>
      <c s="76" t="str">
        <f t="shared" si="1272"/>
        <v/>
      </c>
      <c s="76" t="str">
        <f t="shared" si="1273"/>
        <v/>
      </c>
      <c s="73" t="str">
        <f t="shared" si="1274"/>
        <v/>
      </c>
      <c s="76" t="str">
        <f t="shared" si="1275"/>
        <v/>
      </c>
      <c s="76" t="str">
        <f t="shared" si="1276"/>
        <v/>
      </c>
      <c s="76" t="str">
        <f t="shared" si="1277"/>
        <v/>
      </c>
      <c s="76" t="str">
        <f t="shared" si="1278"/>
        <v/>
      </c>
      <c s="76" t="str">
        <f t="shared" si="1279"/>
        <v/>
      </c>
      <c s="76" t="str">
        <f t="shared" si="12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01" spans="1:157" ht="15">
      <c r="A2501" s="72" t="str">
        <f>IF('S.D.PASTE SHEET'!A2501="","",'S.D.PASTE SHEET'!A2501)</f>
        <v/>
      </c>
      <c s="72" t="str">
        <f>IF('S.D.PASTE SHEET'!B2501="","",'S.D.PASTE SHEET'!B2501)</f>
        <v/>
      </c>
      <c s="72" t="str">
        <f>IF('S.D.PASTE SHEET'!C2501="","",'S.D.PASTE SHEET'!C2501)</f>
        <v/>
      </c>
      <c s="73" t="str">
        <f>IF('S.D.PASTE SHEET'!D2501="","",'S.D.PASTE SHEET'!D2501)</f>
        <v/>
      </c>
      <c s="72" t="str">
        <f>IF('S.D.PASTE SHEET'!E2501="","",UPPER('S.D.PASTE SHEET'!E2501))</f>
        <v/>
      </c>
      <c s="72" t="str">
        <f>IF('S.D.PASTE SHEET'!F2501="","",'S.D.PASTE SHEET'!F2501)</f>
        <v/>
      </c>
      <c s="72" t="str">
        <f>IF('S.D.PASTE SHEET'!G2501="","",UPPER('S.D.PASTE SHEET'!G2501))</f>
        <v/>
      </c>
      <c s="72" t="str">
        <f>IF('S.D.PASTE SHEET'!H2501="","",UPPER('S.D.PASTE SHEET'!H2501))</f>
        <v/>
      </c>
      <c s="72" t="str">
        <f>IF('S.D.PASTE SHEET'!I2501="","",'S.D.PASTE SHEET'!I2501)</f>
        <v/>
      </c>
      <c s="73" t="str">
        <f>IF('S.D.PASTE SHEET'!J2501="","",'S.D.PASTE SHEET'!J2501)</f>
        <v/>
      </c>
      <c s="72" t="str">
        <f>IF('S.D.PASTE SHEET'!K2501="","",'S.D.PASTE SHEET'!K2501)</f>
        <v/>
      </c>
      <c s="72" t="str">
        <f>IF('S.D.PASTE SHEET'!L2501="","",'S.D.PASTE SHEET'!L2501)</f>
        <v/>
      </c>
      <c s="72" t="str">
        <f>IF('S.D.PASTE SHEET'!M2501="","",'S.D.PASTE SHEET'!M2501)</f>
        <v/>
      </c>
      <c s="72" t="str">
        <f>IF('S.D.PASTE SHEET'!N2501="","",'S.D.PASTE SHEET'!N2501)</f>
        <v/>
      </c>
      <c s="72" t="str">
        <f>IF('S.D.PASTE SHEET'!O2501="","",'S.D.PASTE SHEET'!O2501)</f>
        <v/>
      </c>
      <c s="72" t="str">
        <f>IF('S.D.PASTE SHEET'!P2501="","",'S.D.PASTE SHEET'!P2501)</f>
        <v/>
      </c>
      <c s="72" t="str">
        <f>IF('S.D.PASTE SHEET'!Q2501="","",'S.D.PASTE SHEET'!Q2501)</f>
        <v/>
      </c>
      <c s="72" t="str">
        <f>IF('S.D.PASTE SHEET'!R2501="","",'S.D.PASTE SHEET'!R2501)</f>
        <v/>
      </c>
      <c s="72" t="str">
        <f>IF('S.D.PASTE SHEET'!S2501="","",'S.D.PASTE SHEET'!S2501)</f>
        <v/>
      </c>
      <c s="72" t="str">
        <f>IF('S.D.PASTE SHEET'!T2501="","",'S.D.PASTE SHEET'!T2501)</f>
        <v/>
      </c>
      <c s="72" t="str">
        <f>IF('S.D.PASTE SHEET'!U2501="","",'S.D.PASTE SHEET'!U2501)</f>
        <v/>
      </c>
      <c s="72" t="str">
        <f>IF('S.D.PASTE SHEET'!V2501="","",'S.D.PASTE SHEET'!V2501)</f>
        <v/>
      </c>
      <c s="72" t="str">
        <f>IF('S.D.PASTE SHEET'!W2501="","",'S.D.PASTE SHEET'!W2501)</f>
        <v/>
      </c>
      <c s="72" t="str">
        <f>IF('S.D.PASTE SHEET'!X2501="","",'S.D.PASTE SHEET'!X2501)</f>
        <v/>
      </c>
      <c s="72" t="str">
        <f>IF('S.D.PASTE SHEET'!Y2501="","",'S.D.PASTE SHEET'!Y2501)</f>
        <v/>
      </c>
      <c s="72" t="str">
        <f>IF('S.D.PASTE SHEET'!Z2501="","",'S.D.PASTE SHEET'!Z2501)</f>
        <v/>
      </c>
      <c s="72" t="str">
        <f>IF('S.D.PASTE SHEET'!AA2501="","",'S.D.PASTE SHEET'!AA2501)</f>
        <v/>
      </c>
      <c s="72" t="str">
        <f>IF('S.D.PASTE SHEET'!AB2501="","",'S.D.PASTE SHEET'!AB2501)</f>
        <v/>
      </c>
      <c s="72" t="str">
        <f>IF('S.D.PASTE SHEET'!AC2501="","",'S.D.PASTE SHEET'!AC2501)</f>
        <v/>
      </c>
      <c s="72" t="str">
        <f>IF('S.D.PASTE SHEET'!AD2501="","",'S.D.PASTE SHEET'!AD2501)</f>
        <v/>
      </c>
      <c s="74"/>
      <c s="70" t="str">
        <f>IF(AK2501="","",IF(AK2501&gt;0,COUNT($AG$2:AG2501),""))</f>
        <v/>
      </c>
      <c s="75" t="str">
        <f t="shared" si="1249"/>
        <v/>
      </c>
      <c s="75" t="str">
        <f t="shared" si="1250"/>
        <v/>
      </c>
      <c s="75" t="str">
        <f t="shared" si="1251"/>
        <v/>
      </c>
      <c s="73" t="str">
        <f t="shared" si="1252"/>
        <v/>
      </c>
      <c s="75" t="str">
        <f t="shared" si="1253"/>
        <v/>
      </c>
      <c s="75" t="str">
        <f t="shared" si="1254"/>
        <v/>
      </c>
      <c s="75" t="str">
        <f t="shared" si="1255"/>
        <v/>
      </c>
      <c s="75" t="str">
        <f t="shared" si="1256"/>
        <v/>
      </c>
      <c s="75" t="str">
        <f t="shared" si="1257"/>
        <v/>
      </c>
      <c s="73" t="str">
        <f t="shared" si="1258"/>
        <v/>
      </c>
      <c s="75" t="str">
        <f t="shared" si="1259"/>
        <v/>
      </c>
      <c s="75" t="str">
        <f t="shared" si="1260"/>
        <v/>
      </c>
      <c s="75" t="str">
        <f t="shared" si="1261"/>
        <v/>
      </c>
      <c s="75" t="str">
        <f t="shared" si="1262"/>
        <v/>
      </c>
      <c s="75" t="str">
        <f t="shared" si="1263"/>
        <v/>
      </c>
      <c s="75" t="str">
        <f t="shared" si="1264"/>
        <v/>
      </c>
      <c s="70"/>
      <c s="70" t="str">
        <f>IF(BC2501="","",IF(BC2501&gt;0,COUNT($AY$2:AY2501),""))</f>
        <v/>
      </c>
      <c s="76" t="str">
        <f t="shared" si="1265"/>
        <v/>
      </c>
      <c s="76" t="str">
        <f t="shared" si="1266"/>
        <v/>
      </c>
      <c s="76" t="str">
        <f t="shared" si="1267"/>
        <v/>
      </c>
      <c s="73" t="str">
        <f t="shared" si="1268"/>
        <v/>
      </c>
      <c s="76" t="str">
        <f t="shared" si="1269"/>
        <v/>
      </c>
      <c s="76" t="str">
        <f t="shared" si="1270"/>
        <v/>
      </c>
      <c s="76" t="str">
        <f t="shared" si="1271"/>
        <v/>
      </c>
      <c s="76" t="str">
        <f t="shared" si="1272"/>
        <v/>
      </c>
      <c s="76" t="str">
        <f t="shared" si="1273"/>
        <v/>
      </c>
      <c s="73" t="str">
        <f t="shared" si="1274"/>
        <v/>
      </c>
      <c s="76" t="str">
        <f t="shared" si="1275"/>
        <v/>
      </c>
      <c s="76" t="str">
        <f t="shared" si="1276"/>
        <v/>
      </c>
      <c s="76" t="str">
        <f t="shared" si="1277"/>
        <v/>
      </c>
      <c s="76" t="str">
        <f t="shared" si="1278"/>
        <v/>
      </c>
      <c s="76" t="str">
        <f t="shared" si="1279"/>
        <v/>
      </c>
      <c s="76" t="str">
        <f t="shared" si="1280"/>
        <v/>
      </c>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c s="70"/>
    </row>
    <row r="2502" ht="15"/>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pageSetUpPr fitToPage="1"/>
  </sheetPr>
  <dimension ref="A1:T208"/>
  <sheetViews>
    <sheetView tabSelected="1" workbookViewId="0" topLeftCell="A1">
      <selection pane="topLeft" activeCell="A1" sqref="A1:XFD1048576"/>
    </sheetView>
  </sheetViews>
  <sheetFormatPr defaultColWidth="0" defaultRowHeight="15" zeroHeight="1"/>
  <cols>
    <col min="1" max="2" width="6.57142857142857" customWidth="1"/>
    <col min="3" max="3" width="11.2857142857143" customWidth="1"/>
    <col min="4" max="4" width="29.2857142857143" customWidth="1"/>
    <col min="5" max="5" width="26.5714285714286" customWidth="1"/>
    <col min="6" max="6" width="9" customWidth="1"/>
    <col min="7" max="7" width="11" customWidth="1"/>
    <col min="8" max="10" width="4.14285714285714" customWidth="1"/>
    <col min="11" max="11" width="5.71428571428571" customWidth="1"/>
    <col min="12" max="12" width="5.14285714285714" customWidth="1"/>
    <col min="13" max="13" width="3" customWidth="1"/>
    <col min="14" max="14" width="4" customWidth="1"/>
    <col min="15" max="15" width="3" customWidth="1"/>
    <col min="16" max="16" width="6.28571428571429" customWidth="1"/>
    <col min="17" max="17" width="5.14285714285714" customWidth="1"/>
    <col min="18" max="18" width="5.28571428571429" customWidth="1"/>
    <col min="19" max="19" width="9.71428571428571" hidden="1" customWidth="1"/>
    <col min="20" max="20" width="8.85714285714286" hidden="1" customWidth="1"/>
    <col min="21" max="67" width="0" hidden="1" customWidth="1"/>
    <col min="68" max="16384" width="3.85714285714286" hidden="1"/>
  </cols>
  <sheetData>
    <row r="1" spans="1:17" ht="25.5" customHeight="1">
      <c r="A1" s="355" t="str">
        <f>'DATA ENTRY'!A1</f>
        <v>निर्माणकर्ता:--भागीरथ मल अध्यापक राज.उच्च. मा.विद्यालय डसाणा खुर्द,(मौलासर),डीडवाना-कुचामन मोब.न 9828789204</v>
      </c>
      <c s="355"/>
      <c s="355"/>
      <c s="355"/>
      <c s="355"/>
      <c s="355"/>
      <c s="355"/>
      <c s="355"/>
      <c s="355"/>
      <c s="355"/>
      <c s="355"/>
      <c s="355"/>
      <c s="355"/>
      <c s="355"/>
      <c s="355"/>
      <c s="355"/>
      <c s="355"/>
    </row>
    <row r="2" spans="1:20" ht="22.5" customHeight="1">
      <c r="A2" s="372" t="str">
        <f>IF('DATA ENTRY'!$L$3="Hindi",IF('DATA ENTRY'!A2="","",'DATA ENTRY'!A2),IF('DATA ENTRY'!A3="","",'DATA ENTRY'!A3))</f>
        <v>राजकीय उच्च माध्यमिक विद्यालय डसाणा खुर्द (मौलासर) डीडवाना-कुचामन</v>
      </c>
      <c s="373"/>
      <c s="373"/>
      <c s="373"/>
      <c s="373"/>
      <c s="373"/>
      <c s="373"/>
      <c s="373"/>
      <c s="373"/>
      <c s="373"/>
      <c s="373"/>
      <c s="373"/>
      <c s="373"/>
      <c s="373"/>
      <c s="373"/>
      <c s="373"/>
      <c s="374"/>
      <c r="S2" s="166" t="str">
        <f>IF('DATA ENTRY'!S2="","",'DATA ENTRY'!S2)</f>
        <v>कला वर्ग</v>
      </c>
      <c s="166"/>
    </row>
    <row r="3" spans="1:20" ht="21" customHeight="1">
      <c r="A3" s="375" t="str">
        <f>IF('DATA ENTRY'!A4="","",'DATA ENTRY'!A4)</f>
        <v>सत्रांक वर्कशीट 2023-24</v>
      </c>
      <c s="376"/>
      <c s="376"/>
      <c s="376"/>
      <c s="376"/>
      <c s="376"/>
      <c s="376"/>
      <c s="376"/>
      <c s="376"/>
      <c s="376"/>
      <c s="376"/>
      <c s="376"/>
      <c s="376"/>
      <c s="376"/>
      <c s="376"/>
      <c s="376"/>
      <c s="377"/>
      <c r="S3" s="166" t="s">
        <v>938</v>
      </c>
      <c s="167" t="s">
        <v>945</v>
      </c>
    </row>
    <row r="4" spans="1:20" ht="19.5" customHeight="1">
      <c r="A4" s="378" t="str">
        <f>IF('DATA ENTRY'!$L$3="Hindi",CONCATENATE("कक्षा :- ",'DATA ENTRY'!H4," "),CONCATENATE("Class :-   ",'DATA ENTRY'!H4," "))</f>
        <v xml:space="preserve">कक्षा :- 12 </v>
      </c>
      <c s="379"/>
      <c s="177" t="s">
        <v>30</v>
      </c>
      <c s="176" t="str">
        <f>IF('DATA ENTRY'!$L$3="HINDI","संकाय :--","FACULTY:-- ")</f>
        <v>संकाय :--</v>
      </c>
      <c s="175"/>
      <c s="381" t="str">
        <f>IF('DATA ENTRY'!$L$3="HINDI",S2,#REF!)</f>
        <v>कला वर्ग</v>
      </c>
      <c s="381"/>
      <c s="380" t="str">
        <f>IF('DATA ENTRY'!$L$3="HINDI","विषय:--","SUBJECT:--")</f>
        <v>विषय:--</v>
      </c>
      <c s="380"/>
      <c s="380"/>
      <c s="380"/>
      <c s="382" t="s">
        <v>943</v>
      </c>
      <c s="382"/>
      <c s="382"/>
      <c s="382"/>
      <c s="382"/>
      <c s="383"/>
      <c r="S4" s="166" t="s">
        <v>939</v>
      </c>
      <c s="168" t="s">
        <v>946</v>
      </c>
    </row>
    <row r="5" spans="1:20" ht="42.75" customHeight="1" thickBot="1">
      <c r="A5" s="360" t="str">
        <f>IF('DATA ENTRY'!$L$3="Hindi","क्र. स.","Sr. No. ")</f>
        <v>क्र. स.</v>
      </c>
      <c s="362" t="str">
        <f>IF('DATA ENTRY'!$L$3="Hindi","प्रवेशांक","SR. NO.")</f>
        <v>प्रवेशांक</v>
      </c>
      <c s="362" t="str">
        <f>IF('DATA ENTRY'!$L$3="HINDI","जन्म दिनांक","Date of Birth")</f>
        <v>जन्म दिनांक</v>
      </c>
      <c s="364" t="str">
        <f>IF('DATA ENTRY'!$L$3="Hindi","विद्यार्थी का नाम","Student's Name")</f>
        <v>विद्यार्थी का नाम</v>
      </c>
      <c s="364" t="str">
        <f>IF('DATA ENTRY'!$L$3="Hindi","पिता का नाम","Father's Name")</f>
        <v>पिता का नाम</v>
      </c>
      <c s="366" t="str">
        <f>IF('DATA ENTRY'!$L$3="Hindi","कक्षा रोल न. ","Class Roll No.")</f>
        <v xml:space="preserve">कक्षा रोल न. </v>
      </c>
      <c s="368" t="str">
        <f>IF('DATA ENTRY'!$L$3="Hindi","बोर्ड रोल न. ","Board Roll No.")</f>
        <v xml:space="preserve">बोर्ड रोल न. </v>
      </c>
      <c s="370" t="str">
        <f>IF('DATA ENTRY'!$L$3="Hindi","प्रथम परख ","First Test")</f>
        <v xml:space="preserve">प्रथम परख </v>
      </c>
      <c s="356" t="str">
        <f>IF('DATA ENTRY'!$L$3="HINDI","द्वितीय परख","Second Test")</f>
        <v>द्वितीय परख</v>
      </c>
      <c s="356" t="str">
        <f>IF('DATA ENTRY'!$L$3="HINDI","तृतीय परख","THIRD TEST")</f>
        <v>तृतीय परख</v>
      </c>
      <c s="171" t="str">
        <f>IF('DATA ENTRY'!$L$3="HINDI","अर्द्धवार्षिक","HALF YEARLY ")</f>
        <v>अर्द्धवार्षिक</v>
      </c>
      <c s="356" t="str">
        <f>IF('DATA ENTRY'!$L$3="Hindi","कुल योग","Total")</f>
        <v>कुल योग</v>
      </c>
      <c s="356" t="str">
        <f>IF('DATA ENTRY'!$L$3="Hindi","सत्रांक 10%","SATRANK 10%")</f>
        <v>सत्रांक 10%</v>
      </c>
      <c s="356" t="str">
        <f>IF('DATA ENTRY'!$L$3="Hindi","उपस्थिति","Attendance")</f>
        <v>उपस्थिति</v>
      </c>
      <c s="356" t="str">
        <f>IF('DATA ENTRY'!$L$3="Hindi","प्रोजेक्ट","PROJECT")</f>
        <v>प्रोजेक्ट</v>
      </c>
      <c s="356" t="str">
        <f>IF('DATA ENTRY'!$L$3="HINDI","व्यवहार(अनुशासन","(DISCIPLINE)")</f>
        <v>व्यवहार(अनुशासन</v>
      </c>
      <c s="358" t="str">
        <f>IF('DATA ENTRY'!$L$3="Hindi","योग सत्रांक","Total Sessional Marks ")</f>
        <v>योग सत्रांक</v>
      </c>
      <c r="S5" s="166" t="s">
        <v>940</v>
      </c>
      <c s="167" t="s">
        <v>947</v>
      </c>
    </row>
    <row r="6" spans="1:20" ht="50.25" customHeight="1" thickTop="1" thickBot="1">
      <c r="A6" s="360"/>
      <c s="362"/>
      <c s="362"/>
      <c s="364"/>
      <c s="364"/>
      <c s="366"/>
      <c s="368"/>
      <c s="371"/>
      <c s="357"/>
      <c s="357"/>
      <c s="155" t="str">
        <f>IF('DATA ENTRY'!$L$3="Hindi","सैद्धां. ","TH.")</f>
        <v xml:space="preserve">सैद्धां. </v>
      </c>
      <c s="357"/>
      <c s="357"/>
      <c s="357"/>
      <c s="357"/>
      <c s="357"/>
      <c s="359"/>
      <c r="S6" s="166" t="s">
        <v>941</v>
      </c>
      <c s="167" t="s">
        <v>948</v>
      </c>
    </row>
    <row r="7" spans="1:17" ht="18.75" customHeight="1" thickTop="1">
      <c r="A7" s="361"/>
      <c s="363"/>
      <c s="363"/>
      <c s="365"/>
      <c s="365"/>
      <c s="367"/>
      <c s="369"/>
      <c s="222">
        <f>IF($L$4='DATA ENTRY'!$CV$2,'DATA ENTRY'!L7,IF($L$4='DATA ENTRY'!CV3,'DATA ENTRY'!R7,IF($L$4='DATA ENTRY'!$CV$4,'DATA ENTRY'!X7,IF($L$4='DATA ENTRY'!$CV$5,'DATA ENTRY'!AE7,IF($L$4='DATA ENTRY'!$CV$6,'DATA ENTRY'!AL7,IF($L$4='DATA ENTRY'!$CV$7,'DATA ENTRY'!AS7,""))))))</f>
        <v>10</v>
      </c>
      <c s="221">
        <f>IF($L$4='DATA ENTRY'!$CV$2,'DATA ENTRY'!M7,IF($L$4='DATA ENTRY'!$CV$3,'DATA ENTRY'!S7,IF($L$4='DATA ENTRY'!$CV$4,'DATA ENTRY'!Y7,IF($L$4='DATA ENTRY'!$CV$5,'DATA ENTRY'!AF7,IF($L$4='DATA ENTRY'!$CV$6,'DATA ENTRY'!AM7,IF($L$4='DATA ENTRY'!$CV$7,'DATA ENTRY'!AT7,""))))))</f>
        <v>10</v>
      </c>
      <c s="77">
        <f>IF($L$4='DATA ENTRY'!$CV$2,'DATA ENTRY'!N7,IF($L$4='DATA ENTRY'!$CV$3,'DATA ENTRY'!T7,IF($L$4='DATA ENTRY'!$CV$4,'DATA ENTRY'!Z7,IF($L$4='DATA ENTRY'!$CV$5,'DATA ENTRY'!AG7,IF($L$4='DATA ENTRY'!$CV$6,'DATA ENTRY'!AN7,IF($L$4='DATA ENTRY'!$CV$7,'DATA ENTRY'!AU7,""))))))</f>
        <v>10</v>
      </c>
      <c s="77">
        <f>IF($L$4='DATA ENTRY'!$CV$2,'DATA ENTRY'!O7,IF($L$4='DATA ENTRY'!$CV$3,'DATA ENTRY'!U7,IF($L$4='DATA ENTRY'!$CV$4,'DATA ENTRY'!AA7,IF($L$4='DATA ENTRY'!$CV$5,'DATA ENTRY'!AH7,IF($L$4='DATA ENTRY'!$CV$6,'DATA ENTRY'!AO7,IF($L$4='DATA ENTRY'!$CV$7,'DATA ENTRY'!AV7,""))))))</f>
        <v>70</v>
      </c>
      <c s="77">
        <f>IF($L$4="","",SUM(H7,I7,J7,K7))</f>
        <v>100</v>
      </c>
      <c s="78">
        <f>IFERROR(IF($L$4="","",IF(L7=100,10,IF(L7=70,7,IF(L7=50,5,3)))),"")</f>
        <v>10</v>
      </c>
      <c s="173">
        <f>IFERROR(IF($L$4="","",IF(L7=100,3,IF(L7=70,3,IF(L7=50,3,1.5)))),"")</f>
        <v>3</v>
      </c>
      <c s="154">
        <f>IFERROR(IF($L$4="","",IF(L7=100,5,IF(L7=70,3,IF(L7=50,3,"")))),"")</f>
        <v>5</v>
      </c>
      <c s="154">
        <f>IFERROR(IF($L$4="","",IF(L7=100,2,IF(L7=70,1,IF(L7=50,1,1.5)))),"")</f>
        <v>2</v>
      </c>
      <c s="201">
        <f>IFERROR(IF($L$4="","",SUM(M7,N7,O7,P7)),"")</f>
        <v>20</v>
      </c>
    </row>
    <row r="8" spans="1:17" ht="25.5" customHeight="1">
      <c r="A8" s="79">
        <f>'DATA ENTRY'!A8</f>
        <v>1</v>
      </c>
      <c s="80">
        <f t="shared" si="0" ref="B8:B19">IFERROR(IF($C$4="","",VLOOKUP(A8,नाम,4,0)),"")</f>
        <v>285</v>
      </c>
      <c s="81">
        <f t="shared" si="1" ref="C8:C19">IFERROR(IF($C$4="","",VLOOKUP(A8,नाम,11,0)),"")</f>
        <v>39828</v>
      </c>
      <c s="82" t="str">
        <f t="shared" si="2" ref="D8:D19">IFERROR(IF($C$4="","",VLOOKUP(A8,नाम,6,0)),"")</f>
        <v>AMIT MEGHWAL</v>
      </c>
      <c s="82" t="str">
        <f t="shared" si="3" ref="E8:E19">IFERROR(IF($C$4="","",VLOOKUP(A8,नाम,8,0)),"")</f>
        <v>SWAI RAM</v>
      </c>
      <c s="83">
        <f t="shared" si="4" ref="F8:F19">IFERROR(IF($C$4="","",VLOOKUP(A8,नाम,12,0)),"")</f>
        <v>12001</v>
      </c>
      <c s="84">
        <f t="shared" si="5" ref="G8:G19">IFERROR(IF($C$4="","",VLOOKUP(A8,नाम,13,0)),"")</f>
        <v>3265916</v>
      </c>
      <c s="153">
        <f>IF(AND(B8="",D8="",F8="",G8=""),"",IF($L$4='DATA ENTRY'!$CV$2,VLOOKUP(F8,अंक,6,0),IF($L$4='DATA ENTRY'!$CV$3,VLOOKUP(F8,अंक,12,0),IF($L$4='DATA ENTRY'!$CV$4,VLOOKUP(F8,अंक,18,0),IF($L$4='DATA ENTRY'!$CV$5,VLOOKUP(F8,अंक,25,0),IF($L$4='DATA ENTRY'!$CV$6,VLOOKUP(F8,अंक,32,0),IF($L$4='DATA ENTRY'!$CV$7,VLOOKUP(F8,अंक,39,0),"")))))))</f>
        <v>10</v>
      </c>
      <c s="153">
        <f>IF(AND(B8="",D8="",F8="",G8=""),"",IF($L$4='DATA ENTRY'!$CV$2,VLOOKUP(F8,अंक,7,0),IF($L$4='DATA ENTRY'!$CV$3,VLOOKUP(F8,अंक,13,0),IF($L$4='DATA ENTRY'!$CV$4,VLOOKUP(F8,अंक,19,0),IF($L$4='DATA ENTRY'!$CV$5,VLOOKUP(F8,अंक,26,0),IF($L$4='DATA ENTRY'!$CV$6,VLOOKUP(F8,अंक,33,0),IF($L$4='DATA ENTRY'!$CV$7,VLOOKUP(F8,अंक,40,0),"")))))))</f>
        <v>8</v>
      </c>
      <c s="53">
        <f>IF(AND(B8="",D8="",F8="",G8=""),"",IF($L$4='DATA ENTRY'!$CV$2,VLOOKUP(F8,अंक,8,0),IF($L$4='DATA ENTRY'!$CV$3,VLOOKUP(F8,अंक,14,0),IF($L$4='DATA ENTRY'!$CV$4,VLOOKUP(F8,अंक,20,0),IF($L$4='DATA ENTRY'!$CV$5,VLOOKUP(F8,अंक,27,0),IF($L$4='DATA ENTRY'!$CV$6,VLOOKUP(F8,अंक,34,0),IF($L$4='DATA ENTRY'!$CV$7,VLOOKUP(F8,अंक,41,0),"")))))))</f>
        <v>9</v>
      </c>
      <c s="53">
        <f>IF(AND(B8="",D8="",F8="",G8=""),"",IF($L$4='DATA ENTRY'!$CV$2,VLOOKUP(F8,अंक,9,0),IF($L$4='DATA ENTRY'!$CV$3,VLOOKUP(F8,अंक,15,0),IF($L$4='DATA ENTRY'!$CV$4,VLOOKUP(F8,अंक,21,0),IF($L$4='DATA ENTRY'!$CV$5,VLOOKUP(F8,अंक,28,0),IF($L$4='DATA ENTRY'!$CV$6,VLOOKUP(F8,अंक,35,0),IF($L$4='DATA ENTRY'!$CV$7,VLOOKUP(F8,अंक,42,0),"")))))))</f>
        <v>65</v>
      </c>
      <c s="85">
        <f t="shared" si="6" ref="L8:L19">IF(AND(H8="",I8="",J8="",K8="",),"",IF($L$4="","",SUM(H8,I8,J8,K8,)))</f>
        <v>92</v>
      </c>
      <c s="86">
        <f t="shared" si="7" ref="M8:M19">IFERROR(IF(AND($L8=""),"",ROUNDUP(L8*10%,0)),"")</f>
        <v>10</v>
      </c>
      <c s="156">
        <f>IFERROR(IF(AND($L$4=""),"",IF($C$4="","",IF(AND(L8=""),"",IF(AND(F8=""),"",IF(AND(VLOOKUP(F8,अंक,5,0)=""),"",IF($N$7=3,IF(AND(VLOOKUP(F8,अंक,5,0)&gt;=86),3,IF(AND(VLOOKUP(F8,अंक,5,0)&gt;=81),2,IF(AND(VLOOKUP(F8,अंक,5,0)&gt;=75),1,0))),IF(AND(VLOOKUP(F8,अंक,5,0)&gt;=86),1.5,IF(AND(VLOOKUP(F8,अंक,5,0)&gt;=81),1,IF(AND(VLOOKUP(F8,अंक,5,0)&gt;=75),0.5,0))))))))),"")</f>
        <v>3</v>
      </c>
      <c s="85">
        <f>IF(AND(B8="",D8="",F8="",G8=""),"",IF($L$4='DATA ENTRY'!$CV$2,VLOOKUP(F8,अंक,10,0),IF($L$4='DATA ENTRY'!$CV$3,VLOOKUP(F8,अंक,16,0),IF($L$4='DATA ENTRY'!$CV$4,VLOOKUP(F8,अंक,23,0),IF($L$4='DATA ENTRY'!$CV$5,VLOOKUP(F8,अंक,30,0),IF($L$4='DATA ENTRY'!$CV$6,VLOOKUP(F8,अंक,37,0),IF($L$4='DATA ENTRY'!$CV$7,VLOOKUP(F8,अंक,44,0),"")))))))</f>
        <v>4</v>
      </c>
      <c s="85">
        <f>IF(AND(B8="",D8="",F8="",G8=""),"",IF($L$4='DATA ENTRY'!$CV$2,VLOOKUP(F8,अंक,11,0),IF($L$4='DATA ENTRY'!$CV$3,VLOOKUP(F8,अंक,17,0),IF($L$4='DATA ENTRY'!$CV$4,VLOOKUP(F8,अंक,24,0),IF($L$4='DATA ENTRY'!$CV$5,VLOOKUP(F8,अंक,31,0),IF($L$4='DATA ENTRY'!$CV$6,VLOOKUP(F8,अंक,38,0),IF($L$4='DATA ENTRY'!$CV$7,VLOOKUP(F8,अंक,45,0),"")))))))</f>
        <v>2</v>
      </c>
      <c s="163">
        <f>IFERROR(IF(F8="","",IF(M8="","",IF(N8="","",IF(O8="","",SUM(M8:P8))))),"")</f>
        <v>19</v>
      </c>
    </row>
    <row r="9" spans="1:17" ht="25.5" customHeight="1">
      <c r="A9" s="87">
        <f>'DATA ENTRY'!A9</f>
        <v>2</v>
      </c>
      <c s="88">
        <f t="shared" si="0"/>
        <v>372</v>
      </c>
      <c s="89">
        <f t="shared" si="1"/>
        <v>38701</v>
      </c>
      <c s="90" t="str">
        <f t="shared" si="2"/>
        <v>ANITA KANWAR</v>
      </c>
      <c s="90" t="str">
        <f t="shared" si="3"/>
        <v>PAPPU SINGH</v>
      </c>
      <c s="91">
        <f t="shared" si="4"/>
        <v>12002</v>
      </c>
      <c s="92">
        <f t="shared" si="5"/>
        <v>3265917</v>
      </c>
      <c s="153">
        <f>IF(AND(B9="",D9="",F9="",G9=""),"",IF($L$4='DATA ENTRY'!$CV$2,VLOOKUP(F9,अंक,6,0),IF($L$4='DATA ENTRY'!$CV$3,VLOOKUP(F9,अंक,12,0),IF($L$4='DATA ENTRY'!$CV$4,VLOOKUP(F9,अंक,18,0),IF($L$4='DATA ENTRY'!$CV$5,VLOOKUP(F9,अंक,25,0),IF($L$4='DATA ENTRY'!$CV$6,VLOOKUP(F9,अंक,32,0),IF($L$4='DATA ENTRY'!$CV$7,VLOOKUP(F9,अंक,39,0),"")))))))</f>
        <v>9</v>
      </c>
      <c s="153">
        <f>IF(AND(B9="",D9="",F9="",G9=""),"",IF($L$4='DATA ENTRY'!$CV$2,VLOOKUP(F9,अंक,7,0),IF($L$4='DATA ENTRY'!$CV$3,VLOOKUP(F9,अंक,13,0),IF($L$4='DATA ENTRY'!$CV$4,VLOOKUP(F9,अंक,19,0),IF($L$4='DATA ENTRY'!$CV$5,VLOOKUP(F9,अंक,26,0),IF($L$4='DATA ENTRY'!$CV$6,VLOOKUP(F9,अंक,33,0),IF($L$4='DATA ENTRY'!$CV$7,VLOOKUP(F9,अंक,40,0),"")))))))</f>
        <v>8</v>
      </c>
      <c s="53">
        <f>IF(AND(B9="",D9="",F9="",G9=""),"",IF($L$4='DATA ENTRY'!$CV$2,VLOOKUP(F9,अंक,8,0),IF($L$4='DATA ENTRY'!$CV$3,VLOOKUP(F9,अंक,14,0),IF($L$4='DATA ENTRY'!$CV$4,VLOOKUP(F9,अंक,20,0),IF($L$4='DATA ENTRY'!$CV$5,VLOOKUP(F9,अंक,27,0),IF($L$4='DATA ENTRY'!$CV$6,VLOOKUP(F9,अंक,34,0),IF($L$4='DATA ENTRY'!$CV$7,VLOOKUP(F9,अंक,41,0),"")))))))</f>
        <v>9</v>
      </c>
      <c s="53">
        <f>IF(AND(B9="",D9="",F9="",G9=""),"",IF($L$4='DATA ENTRY'!$CV$2,VLOOKUP(F9,अंक,9,0),IF($L$4='DATA ENTRY'!$CV$3,VLOOKUP(F9,अंक,15,0),IF($L$4='DATA ENTRY'!$CV$4,VLOOKUP(F9,अंक,21,0),IF($L$4='DATA ENTRY'!$CV$5,VLOOKUP(F9,अंक,28,0),IF($L$4='DATA ENTRY'!$CV$6,VLOOKUP(F9,अंक,35,0),IF($L$4='DATA ENTRY'!$CV$7,VLOOKUP(F9,अंक,42,0),"")))))))</f>
        <v>65</v>
      </c>
      <c s="85">
        <f t="shared" si="6"/>
        <v>91</v>
      </c>
      <c s="86">
        <f t="shared" si="7"/>
        <v>10</v>
      </c>
      <c s="156">
        <f>IFERROR(IF(AND($L$4=""),"",IF($C$4="","",IF(AND(L9=""),"",IF(AND(F9=""),"",IF(AND(VLOOKUP(F9,अंक,5,0)=""),"",IF($N$7=3,IF(AND(VLOOKUP(F9,अंक,5,0)&gt;=86),3,IF(AND(VLOOKUP(F9,अंक,5,0)&gt;=81),2,IF(AND(VLOOKUP(F9,अंक,5,0)&gt;=75),1,0))),IF(AND(VLOOKUP(F9,अंक,5,0)&gt;=86),1.5,IF(AND(VLOOKUP(F9,अंक,5,0)&gt;=81),1,IF(AND(VLOOKUP(F9,अंक,5,0)&gt;=75),0.5,0))))))))),"")</f>
        <v>1</v>
      </c>
      <c s="85">
        <f>IF(AND(B9="",D9="",F9="",G9=""),"",IF($L$4='DATA ENTRY'!$CV$2,VLOOKUP(F9,अंक,10,0),IF($L$4='DATA ENTRY'!$CV$3,VLOOKUP(F9,अंक,16,0),IF($L$4='DATA ENTRY'!$CV$4,VLOOKUP(F9,अंक,23,0),IF($L$4='DATA ENTRY'!$CV$5,VLOOKUP(F9,अंक,30,0),IF($L$4='DATA ENTRY'!$CV$6,VLOOKUP(F9,अंक,37,0),IF($L$4='DATA ENTRY'!$CV$7,VLOOKUP(F9,अंक,44,0),"")))))))</f>
        <v>4</v>
      </c>
      <c s="85">
        <f>IF(AND(B9="",D9="",F9="",G9=""),"",IF($L$4='DATA ENTRY'!$CV$2,VLOOKUP(F9,अंक,11,0),IF($L$4='DATA ENTRY'!$CV$3,VLOOKUP(F9,अंक,17,0),IF($L$4='DATA ENTRY'!$CV$4,VLOOKUP(F9,अंक,24,0),IF($L$4='DATA ENTRY'!$CV$5,VLOOKUP(F9,अंक,31,0),IF($L$4='DATA ENTRY'!$CV$6,VLOOKUP(F9,अंक,38,0),IF($L$4='DATA ENTRY'!$CV$7,VLOOKUP(F9,अंक,45,0),"")))))))</f>
        <v>2</v>
      </c>
      <c s="163">
        <f t="shared" si="8" ref="Q9:Q19">IFERROR(IF(F9="","",IF(M9="","",IF(N9="","",IF(O9="","",SUM(M9:P9))))),"")</f>
        <v>17</v>
      </c>
    </row>
    <row r="10" spans="1:17" ht="25.5" customHeight="1">
      <c r="A10" s="93">
        <f>'DATA ENTRY'!A10</f>
        <v>3</v>
      </c>
      <c s="94">
        <f t="shared" si="0"/>
        <v>652</v>
      </c>
      <c s="95">
        <f t="shared" si="1"/>
        <v>39026</v>
      </c>
      <c s="96" t="str">
        <f t="shared" si="2"/>
        <v>HANS KANWAR</v>
      </c>
      <c s="96" t="str">
        <f t="shared" si="3"/>
        <v>DATAR SINGH</v>
      </c>
      <c s="97">
        <f t="shared" si="4"/>
        <v>12003</v>
      </c>
      <c s="98">
        <f t="shared" si="5"/>
        <v>3265918</v>
      </c>
      <c s="153">
        <f>IF(AND(B10="",D10="",F10="",G10=""),"",IF($L$4='DATA ENTRY'!$CV$2,VLOOKUP(F10,अंक,6,0),IF($L$4='DATA ENTRY'!$CV$3,VLOOKUP(F10,अंक,12,0),IF($L$4='DATA ENTRY'!$CV$4,VLOOKUP(F10,अंक,18,0),IF($L$4='DATA ENTRY'!$CV$5,VLOOKUP(F10,अंक,25,0),IF($L$4='DATA ENTRY'!$CV$6,VLOOKUP(F10,अंक,32,0),IF($L$4='DATA ENTRY'!$CV$7,VLOOKUP(F10,अंक,39,0),"")))))))</f>
        <v>9</v>
      </c>
      <c s="153">
        <f>IF(AND(B10="",D10="",F10="",G10=""),"",IF($L$4='DATA ENTRY'!$CV$2,VLOOKUP(F10,अंक,7,0),IF($L$4='DATA ENTRY'!$CV$3,VLOOKUP(F10,अंक,13,0),IF($L$4='DATA ENTRY'!$CV$4,VLOOKUP(F10,अंक,19,0),IF($L$4='DATA ENTRY'!$CV$5,VLOOKUP(F10,अंक,26,0),IF($L$4='DATA ENTRY'!$CV$6,VLOOKUP(F10,अंक,33,0),IF($L$4='DATA ENTRY'!$CV$7,VLOOKUP(F10,अंक,40,0),"")))))))</f>
        <v>8</v>
      </c>
      <c s="53">
        <f>IF(AND(B10="",D10="",F10="",G10=""),"",IF($L$4='DATA ENTRY'!$CV$2,VLOOKUP(F10,अंक,8,0),IF($L$4='DATA ENTRY'!$CV$3,VLOOKUP(F10,अंक,14,0),IF($L$4='DATA ENTRY'!$CV$4,VLOOKUP(F10,अंक,20,0),IF($L$4='DATA ENTRY'!$CV$5,VLOOKUP(F10,अंक,27,0),IF($L$4='DATA ENTRY'!$CV$6,VLOOKUP(F10,अंक,34,0),IF($L$4='DATA ENTRY'!$CV$7,VLOOKUP(F10,अंक,41,0),"")))))))</f>
        <v>9</v>
      </c>
      <c s="53">
        <f>IF(AND(B10="",D10="",F10="",G10=""),"",IF($L$4='DATA ENTRY'!$CV$2,VLOOKUP(F10,अंक,9,0),IF($L$4='DATA ENTRY'!$CV$3,VLOOKUP(F10,अंक,15,0),IF($L$4='DATA ENTRY'!$CV$4,VLOOKUP(F10,अंक,21,0),IF($L$4='DATA ENTRY'!$CV$5,VLOOKUP(F10,अंक,28,0),IF($L$4='DATA ENTRY'!$CV$6,VLOOKUP(F10,अंक,35,0),IF($L$4='DATA ENTRY'!$CV$7,VLOOKUP(F10,अंक,42,0),"")))))))</f>
        <v>65</v>
      </c>
      <c s="85">
        <f t="shared" si="6"/>
        <v>91</v>
      </c>
      <c s="86">
        <f t="shared" si="7"/>
        <v>10</v>
      </c>
      <c s="156">
        <f>IFERROR(IF(AND($L$4=""),"",IF($C$4="","",IF(AND(L10=""),"",IF(AND(F10=""),"",IF(AND(VLOOKUP(F10,अंक,5,0)=""),"",IF($N$7=3,IF(AND(VLOOKUP(F10,अंक,5,0)&gt;=86),3,IF(AND(VLOOKUP(F10,अंक,5,0)&gt;=81),2,IF(AND(VLOOKUP(F10,अंक,5,0)&gt;=75),1,0))),IF(AND(VLOOKUP(F10,अंक,5,0)&gt;=86),1.5,IF(AND(VLOOKUP(F10,अंक,5,0)&gt;=81),1,IF(AND(VLOOKUP(F10,अंक,5,0)&gt;=75),0.5,0))))))))),"")</f>
        <v>1</v>
      </c>
      <c s="85">
        <f>IF(AND(B10="",D10="",F10="",G10=""),"",IF($L$4='DATA ENTRY'!$CV$2,VLOOKUP(F10,अंक,10,0),IF($L$4='DATA ENTRY'!$CV$3,VLOOKUP(F10,अंक,16,0),IF($L$4='DATA ENTRY'!$CV$4,VLOOKUP(F10,अंक,23,0),IF($L$4='DATA ENTRY'!$CV$5,VLOOKUP(F10,अंक,30,0),IF($L$4='DATA ENTRY'!$CV$6,VLOOKUP(F10,अंक,37,0),IF($L$4='DATA ENTRY'!$CV$7,VLOOKUP(F10,अंक,44,0),"")))))))</f>
        <v>4</v>
      </c>
      <c s="85">
        <f>IF(AND(B10="",D10="",F10="",G10=""),"",IF($L$4='DATA ENTRY'!$CV$2,VLOOKUP(F10,अंक,11,0),IF($L$4='DATA ENTRY'!$CV$3,VLOOKUP(F10,अंक,17,0),IF($L$4='DATA ENTRY'!$CV$4,VLOOKUP(F10,अंक,24,0),IF($L$4='DATA ENTRY'!$CV$5,VLOOKUP(F10,अंक,31,0),IF($L$4='DATA ENTRY'!$CV$6,VLOOKUP(F10,अंक,38,0),IF($L$4='DATA ENTRY'!$CV$7,VLOOKUP(F10,अंक,45,0),"")))))))</f>
        <v>2</v>
      </c>
      <c s="163">
        <f t="shared" si="8"/>
        <v>17</v>
      </c>
    </row>
    <row r="11" spans="1:17" ht="25.5" customHeight="1">
      <c r="A11" s="93">
        <f>'DATA ENTRY'!A11</f>
        <v>4</v>
      </c>
      <c s="94">
        <f t="shared" si="0"/>
        <v>293</v>
      </c>
      <c s="95">
        <f t="shared" si="1"/>
        <v>38444</v>
      </c>
      <c s="96" t="str">
        <f t="shared" si="2"/>
        <v>LALITA JANGIR</v>
      </c>
      <c s="96" t="str">
        <f t="shared" si="3"/>
        <v>GOKUL RAM</v>
      </c>
      <c s="97">
        <f t="shared" si="4"/>
        <v>12004</v>
      </c>
      <c s="98">
        <f t="shared" si="5"/>
        <v>3265919</v>
      </c>
      <c s="153">
        <f>IF(AND(B11="",D11="",F11="",G11=""),"",IF($L$4='DATA ENTRY'!$CV$2,VLOOKUP(F11,अंक,6,0),IF($L$4='DATA ENTRY'!$CV$3,VLOOKUP(F11,अंक,12,0),IF($L$4='DATA ENTRY'!$CV$4,VLOOKUP(F11,अंक,18,0),IF($L$4='DATA ENTRY'!$CV$5,VLOOKUP(F11,अंक,25,0),IF($L$4='DATA ENTRY'!$CV$6,VLOOKUP(F11,अंक,32,0),IF($L$4='DATA ENTRY'!$CV$7,VLOOKUP(F11,अंक,39,0),"")))))))</f>
        <v>9</v>
      </c>
      <c s="153">
        <f>IF(AND(B11="",D11="",F11="",G11=""),"",IF($L$4='DATA ENTRY'!$CV$2,VLOOKUP(F11,अंक,7,0),IF($L$4='DATA ENTRY'!$CV$3,VLOOKUP(F11,अंक,13,0),IF($L$4='DATA ENTRY'!$CV$4,VLOOKUP(F11,अंक,19,0),IF($L$4='DATA ENTRY'!$CV$5,VLOOKUP(F11,अंक,26,0),IF($L$4='DATA ENTRY'!$CV$6,VLOOKUP(F11,अंक,33,0),IF($L$4='DATA ENTRY'!$CV$7,VLOOKUP(F11,अंक,40,0),"")))))))</f>
        <v>8</v>
      </c>
      <c s="53">
        <f>IF(AND(B11="",D11="",F11="",G11=""),"",IF($L$4='DATA ENTRY'!$CV$2,VLOOKUP(F11,अंक,8,0),IF($L$4='DATA ENTRY'!$CV$3,VLOOKUP(F11,अंक,14,0),IF($L$4='DATA ENTRY'!$CV$4,VLOOKUP(F11,अंक,20,0),IF($L$4='DATA ENTRY'!$CV$5,VLOOKUP(F11,अंक,27,0),IF($L$4='DATA ENTRY'!$CV$6,VLOOKUP(F11,अंक,34,0),IF($L$4='DATA ENTRY'!$CV$7,VLOOKUP(F11,अंक,41,0),"")))))))</f>
        <v>9</v>
      </c>
      <c s="53">
        <f>IF(AND(B11="",D11="",F11="",G11=""),"",IF($L$4='DATA ENTRY'!$CV$2,VLOOKUP(F11,अंक,9,0),IF($L$4='DATA ENTRY'!$CV$3,VLOOKUP(F11,अंक,15,0),IF($L$4='DATA ENTRY'!$CV$4,VLOOKUP(F11,अंक,21,0),IF($L$4='DATA ENTRY'!$CV$5,VLOOKUP(F11,अंक,28,0),IF($L$4='DATA ENTRY'!$CV$6,VLOOKUP(F11,अंक,35,0),IF($L$4='DATA ENTRY'!$CV$7,VLOOKUP(F11,अंक,42,0),"")))))))</f>
        <v>65</v>
      </c>
      <c s="85">
        <f t="shared" si="6"/>
        <v>91</v>
      </c>
      <c s="86">
        <f t="shared" si="7"/>
        <v>10</v>
      </c>
      <c s="156">
        <f>IFERROR(IF(AND($L$4=""),"",IF($C$4="","",IF(AND(L11=""),"",IF(AND(F11=""),"",IF(AND(VLOOKUP(F11,अंक,5,0)=""),"",IF($N$7=3,IF(AND(VLOOKUP(F11,अंक,5,0)&gt;=86),3,IF(AND(VLOOKUP(F11,अंक,5,0)&gt;=81),2,IF(AND(VLOOKUP(F11,अंक,5,0)&gt;=75),1,0))),IF(AND(VLOOKUP(F11,अंक,5,0)&gt;=86),1.5,IF(AND(VLOOKUP(F11,अंक,5,0)&gt;=81),1,IF(AND(VLOOKUP(F11,अंक,5,0)&gt;=75),0.5,0))))))))),"")</f>
        <v>1</v>
      </c>
      <c s="85">
        <f>IF(AND(B11="",D11="",F11="",G11=""),"",IF($L$4='DATA ENTRY'!$CV$2,VLOOKUP(F11,अंक,10,0),IF($L$4='DATA ENTRY'!$CV$3,VLOOKUP(F11,अंक,16,0),IF($L$4='DATA ENTRY'!$CV$4,VLOOKUP(F11,अंक,23,0),IF($L$4='DATA ENTRY'!$CV$5,VLOOKUP(F11,अंक,30,0),IF($L$4='DATA ENTRY'!$CV$6,VLOOKUP(F11,अंक,37,0),IF($L$4='DATA ENTRY'!$CV$7,VLOOKUP(F11,अंक,44,0),"")))))))</f>
        <v>4</v>
      </c>
      <c s="85">
        <f>IF(AND(B11="",D11="",F11="",G11=""),"",IF($L$4='DATA ENTRY'!$CV$2,VLOOKUP(F11,अंक,11,0),IF($L$4='DATA ENTRY'!$CV$3,VLOOKUP(F11,अंक,17,0),IF($L$4='DATA ENTRY'!$CV$4,VLOOKUP(F11,अंक,24,0),IF($L$4='DATA ENTRY'!$CV$5,VLOOKUP(F11,अंक,31,0),IF($L$4='DATA ENTRY'!$CV$6,VLOOKUP(F11,अंक,38,0),IF($L$4='DATA ENTRY'!$CV$7,VLOOKUP(F11,अंक,45,0),"")))))))</f>
        <v>2</v>
      </c>
      <c s="163">
        <f t="shared" si="8"/>
        <v>17</v>
      </c>
    </row>
    <row r="12" spans="1:17" ht="25.5" customHeight="1">
      <c r="A12" s="93">
        <f>'DATA ENTRY'!A12</f>
        <v>5</v>
      </c>
      <c s="94">
        <f t="shared" si="0"/>
        <v>291</v>
      </c>
      <c s="95">
        <f t="shared" si="1"/>
        <v>38817</v>
      </c>
      <c s="96" t="str">
        <f t="shared" si="2"/>
        <v>MANJU NAYAK</v>
      </c>
      <c s="96" t="str">
        <f t="shared" si="3"/>
        <v>UGMA RAM</v>
      </c>
      <c s="97">
        <f t="shared" si="4"/>
        <v>12005</v>
      </c>
      <c s="98">
        <f t="shared" si="5"/>
        <v>3265920</v>
      </c>
      <c s="153">
        <f>IF(AND(B12="",D12="",F12="",G12=""),"",IF($L$4='DATA ENTRY'!$CV$2,VLOOKUP(F12,अंक,6,0),IF($L$4='DATA ENTRY'!$CV$3,VLOOKUP(F12,अंक,12,0),IF($L$4='DATA ENTRY'!$CV$4,VLOOKUP(F12,अंक,18,0),IF($L$4='DATA ENTRY'!$CV$5,VLOOKUP(F12,अंक,25,0),IF($L$4='DATA ENTRY'!$CV$6,VLOOKUP(F12,अंक,32,0),IF($L$4='DATA ENTRY'!$CV$7,VLOOKUP(F12,अंक,39,0),"")))))))</f>
        <v>9</v>
      </c>
      <c s="153">
        <f>IF(AND(B12="",D12="",F12="",G12=""),"",IF($L$4='DATA ENTRY'!$CV$2,VLOOKUP(F12,अंक,7,0),IF($L$4='DATA ENTRY'!$CV$3,VLOOKUP(F12,अंक,13,0),IF($L$4='DATA ENTRY'!$CV$4,VLOOKUP(F12,अंक,19,0),IF($L$4='DATA ENTRY'!$CV$5,VLOOKUP(F12,अंक,26,0),IF($L$4='DATA ENTRY'!$CV$6,VLOOKUP(F12,अंक,33,0),IF($L$4='DATA ENTRY'!$CV$7,VLOOKUP(F12,अंक,40,0),"")))))))</f>
        <v>8</v>
      </c>
      <c s="53">
        <f>IF(AND(B12="",D12="",F12="",G12=""),"",IF($L$4='DATA ENTRY'!$CV$2,VLOOKUP(F12,अंक,8,0),IF($L$4='DATA ENTRY'!$CV$3,VLOOKUP(F12,अंक,14,0),IF($L$4='DATA ENTRY'!$CV$4,VLOOKUP(F12,अंक,20,0),IF($L$4='DATA ENTRY'!$CV$5,VLOOKUP(F12,अंक,27,0),IF($L$4='DATA ENTRY'!$CV$6,VLOOKUP(F12,अंक,34,0),IF($L$4='DATA ENTRY'!$CV$7,VLOOKUP(F12,अंक,41,0),"")))))))</f>
        <v>9</v>
      </c>
      <c s="53">
        <f>IF(AND(B12="",D12="",F12="",G12=""),"",IF($L$4='DATA ENTRY'!$CV$2,VLOOKUP(F12,अंक,9,0),IF($L$4='DATA ENTRY'!$CV$3,VLOOKUP(F12,अंक,15,0),IF($L$4='DATA ENTRY'!$CV$4,VLOOKUP(F12,अंक,21,0),IF($L$4='DATA ENTRY'!$CV$5,VLOOKUP(F12,अंक,28,0),IF($L$4='DATA ENTRY'!$CV$6,VLOOKUP(F12,अंक,35,0),IF($L$4='DATA ENTRY'!$CV$7,VLOOKUP(F12,अंक,42,0),"")))))))</f>
        <v>65</v>
      </c>
      <c s="85">
        <f t="shared" si="6"/>
        <v>91</v>
      </c>
      <c s="86">
        <f t="shared" si="7"/>
        <v>10</v>
      </c>
      <c s="156">
        <f>IFERROR(IF(AND($L$4=""),"",IF($C$4="","",IF(AND(L12=""),"",IF(AND(F12=""),"",IF(AND(VLOOKUP(F12,अंक,5,0)=""),"",IF($N$7=3,IF(AND(VLOOKUP(F12,अंक,5,0)&gt;=86),3,IF(AND(VLOOKUP(F12,अंक,5,0)&gt;=81),2,IF(AND(VLOOKUP(F12,अंक,5,0)&gt;=75),1,0))),IF(AND(VLOOKUP(F12,अंक,5,0)&gt;=86),1.5,IF(AND(VLOOKUP(F12,अंक,5,0)&gt;=81),1,IF(AND(VLOOKUP(F12,अंक,5,0)&gt;=75),0.5,0))))))))),"")</f>
        <v>3</v>
      </c>
      <c s="85">
        <f>IF(AND(B12="",D12="",F12="",G12=""),"",IF($L$4='DATA ENTRY'!$CV$2,VLOOKUP(F12,अंक,10,0),IF($L$4='DATA ENTRY'!$CV$3,VLOOKUP(F12,अंक,16,0),IF($L$4='DATA ENTRY'!$CV$4,VLOOKUP(F12,अंक,23,0),IF($L$4='DATA ENTRY'!$CV$5,VLOOKUP(F12,अंक,30,0),IF($L$4='DATA ENTRY'!$CV$6,VLOOKUP(F12,अंक,37,0),IF($L$4='DATA ENTRY'!$CV$7,VLOOKUP(F12,अंक,44,0),"")))))))</f>
        <v>4</v>
      </c>
      <c s="85">
        <f>IF(AND(B12="",D12="",F12="",G12=""),"",IF($L$4='DATA ENTRY'!$CV$2,VLOOKUP(F12,अंक,11,0),IF($L$4='DATA ENTRY'!$CV$3,VLOOKUP(F12,अंक,17,0),IF($L$4='DATA ENTRY'!$CV$4,VLOOKUP(F12,अंक,24,0),IF($L$4='DATA ENTRY'!$CV$5,VLOOKUP(F12,अंक,31,0),IF($L$4='DATA ENTRY'!$CV$6,VLOOKUP(F12,अंक,38,0),IF($L$4='DATA ENTRY'!$CV$7,VLOOKUP(F12,अंक,45,0),"")))))))</f>
        <v>2</v>
      </c>
      <c s="163">
        <f t="shared" si="8"/>
        <v>19</v>
      </c>
    </row>
    <row r="13" spans="1:17" ht="25.5" customHeight="1">
      <c r="A13" s="93">
        <f>'DATA ENTRY'!A13</f>
        <v>6</v>
      </c>
      <c s="94">
        <f t="shared" si="0"/>
        <v>283</v>
      </c>
      <c s="95">
        <f t="shared" si="1"/>
        <v>39778</v>
      </c>
      <c s="96" t="str">
        <f t="shared" si="2"/>
        <v>NIRMALA SAIN</v>
      </c>
      <c s="96" t="str">
        <f t="shared" si="3"/>
        <v>MOHANA RAM SAIN</v>
      </c>
      <c s="97">
        <f t="shared" si="4"/>
        <v>12006</v>
      </c>
      <c s="98">
        <f t="shared" si="5"/>
        <v>3265921</v>
      </c>
      <c s="153">
        <f>IF(AND(B13="",D13="",F13="",G13=""),"",IF($L$4='DATA ENTRY'!$CV$2,VLOOKUP(F13,अंक,6,0),IF($L$4='DATA ENTRY'!$CV$3,VLOOKUP(F13,अंक,12,0),IF($L$4='DATA ENTRY'!$CV$4,VLOOKUP(F13,अंक,18,0),IF($L$4='DATA ENTRY'!$CV$5,VLOOKUP(F13,अंक,25,0),IF($L$4='DATA ENTRY'!$CV$6,VLOOKUP(F13,अंक,32,0),IF($L$4='DATA ENTRY'!$CV$7,VLOOKUP(F13,अंक,39,0),"")))))))</f>
        <v>9</v>
      </c>
      <c s="153">
        <f>IF(AND(B13="",D13="",F13="",G13=""),"",IF($L$4='DATA ENTRY'!$CV$2,VLOOKUP(F13,अंक,7,0),IF($L$4='DATA ENTRY'!$CV$3,VLOOKUP(F13,अंक,13,0),IF($L$4='DATA ENTRY'!$CV$4,VLOOKUP(F13,अंक,19,0),IF($L$4='DATA ENTRY'!$CV$5,VLOOKUP(F13,अंक,26,0),IF($L$4='DATA ENTRY'!$CV$6,VLOOKUP(F13,अंक,33,0),IF($L$4='DATA ENTRY'!$CV$7,VLOOKUP(F13,अंक,40,0),"")))))))</f>
        <v>8</v>
      </c>
      <c s="53">
        <f>IF(AND(B13="",D13="",F13="",G13=""),"",IF($L$4='DATA ENTRY'!$CV$2,VLOOKUP(F13,अंक,8,0),IF($L$4='DATA ENTRY'!$CV$3,VLOOKUP(F13,अंक,14,0),IF($L$4='DATA ENTRY'!$CV$4,VLOOKUP(F13,अंक,20,0),IF($L$4='DATA ENTRY'!$CV$5,VLOOKUP(F13,अंक,27,0),IF($L$4='DATA ENTRY'!$CV$6,VLOOKUP(F13,अंक,34,0),IF($L$4='DATA ENTRY'!$CV$7,VLOOKUP(F13,अंक,41,0),"")))))))</f>
        <v>9</v>
      </c>
      <c s="53">
        <f>IF(AND(B13="",D13="",F13="",G13=""),"",IF($L$4='DATA ENTRY'!$CV$2,VLOOKUP(F13,अंक,9,0),IF($L$4='DATA ENTRY'!$CV$3,VLOOKUP(F13,अंक,15,0),IF($L$4='DATA ENTRY'!$CV$4,VLOOKUP(F13,अंक,21,0),IF($L$4='DATA ENTRY'!$CV$5,VLOOKUP(F13,अंक,28,0),IF($L$4='DATA ENTRY'!$CV$6,VLOOKUP(F13,अंक,35,0),IF($L$4='DATA ENTRY'!$CV$7,VLOOKUP(F13,अंक,42,0),"")))))))</f>
        <v>65</v>
      </c>
      <c s="85">
        <f t="shared" si="6"/>
        <v>91</v>
      </c>
      <c s="86">
        <f t="shared" si="7"/>
        <v>10</v>
      </c>
      <c s="156">
        <f>IFERROR(IF(AND($L$4=""),"",IF($C$4="","",IF(AND(L13=""),"",IF(AND(F13=""),"",IF(AND(VLOOKUP(F13,अंक,5,0)=""),"",IF($N$7=3,IF(AND(VLOOKUP(F13,अंक,5,0)&gt;=86),3,IF(AND(VLOOKUP(F13,अंक,5,0)&gt;=81),2,IF(AND(VLOOKUP(F13,अंक,5,0)&gt;=75),1,0))),IF(AND(VLOOKUP(F13,अंक,5,0)&gt;=86),1.5,IF(AND(VLOOKUP(F13,अंक,5,0)&gt;=81),1,IF(AND(VLOOKUP(F13,अंक,5,0)&gt;=75),0.5,0))))))))),"")</f>
        <v>3</v>
      </c>
      <c s="85">
        <f>IF(AND(B13="",D13="",F13="",G13=""),"",IF($L$4='DATA ENTRY'!$CV$2,VLOOKUP(F13,अंक,10,0),IF($L$4='DATA ENTRY'!$CV$3,VLOOKUP(F13,अंक,16,0),IF($L$4='DATA ENTRY'!$CV$4,VLOOKUP(F13,अंक,23,0),IF($L$4='DATA ENTRY'!$CV$5,VLOOKUP(F13,अंक,30,0),IF($L$4='DATA ENTRY'!$CV$6,VLOOKUP(F13,अंक,37,0),IF($L$4='DATA ENTRY'!$CV$7,VLOOKUP(F13,अंक,44,0),"")))))))</f>
        <v>4</v>
      </c>
      <c s="85">
        <f>IF(AND(B13="",D13="",F13="",G13=""),"",IF($L$4='DATA ENTRY'!$CV$2,VLOOKUP(F13,अंक,11,0),IF($L$4='DATA ENTRY'!$CV$3,VLOOKUP(F13,अंक,17,0),IF($L$4='DATA ENTRY'!$CV$4,VLOOKUP(F13,अंक,24,0),IF($L$4='DATA ENTRY'!$CV$5,VLOOKUP(F13,अंक,31,0),IF($L$4='DATA ENTRY'!$CV$6,VLOOKUP(F13,अंक,38,0),IF($L$4='DATA ENTRY'!$CV$7,VLOOKUP(F13,अंक,45,0),"")))))))</f>
        <v>2</v>
      </c>
      <c s="163">
        <f t="shared" si="8"/>
        <v>19</v>
      </c>
    </row>
    <row r="14" spans="1:17" ht="25.5" customHeight="1">
      <c r="A14" s="93">
        <f>'DATA ENTRY'!A14</f>
        <v>7</v>
      </c>
      <c s="94">
        <f t="shared" si="0"/>
        <v>288</v>
      </c>
      <c s="95">
        <f t="shared" si="1"/>
        <v>40078</v>
      </c>
      <c s="96" t="str">
        <f t="shared" si="2"/>
        <v>PAYAL</v>
      </c>
      <c s="96" t="str">
        <f t="shared" si="3"/>
        <v>BABU LAL</v>
      </c>
      <c s="97">
        <f t="shared" si="4"/>
        <v>12007</v>
      </c>
      <c s="98">
        <f t="shared" si="5"/>
        <v>3265922</v>
      </c>
      <c s="153">
        <f>IF(AND(B14="",D14="",F14="",G14=""),"",IF($L$4='DATA ENTRY'!$CV$2,VLOOKUP(F14,अंक,6,0),IF($L$4='DATA ENTRY'!$CV$3,VLOOKUP(F14,अंक,12,0),IF($L$4='DATA ENTRY'!$CV$4,VLOOKUP(F14,अंक,18,0),IF($L$4='DATA ENTRY'!$CV$5,VLOOKUP(F14,अंक,25,0),IF($L$4='DATA ENTRY'!$CV$6,VLOOKUP(F14,अंक,32,0),IF($L$4='DATA ENTRY'!$CV$7,VLOOKUP(F14,अंक,39,0),"")))))))</f>
        <v>9</v>
      </c>
      <c s="153">
        <f>IF(AND(B14="",D14="",F14="",G14=""),"",IF($L$4='DATA ENTRY'!$CV$2,VLOOKUP(F14,अंक,7,0),IF($L$4='DATA ENTRY'!$CV$3,VLOOKUP(F14,अंक,13,0),IF($L$4='DATA ENTRY'!$CV$4,VLOOKUP(F14,अंक,19,0),IF($L$4='DATA ENTRY'!$CV$5,VLOOKUP(F14,अंक,26,0),IF($L$4='DATA ENTRY'!$CV$6,VLOOKUP(F14,अंक,33,0),IF($L$4='DATA ENTRY'!$CV$7,VLOOKUP(F14,अंक,40,0),"")))))))</f>
        <v>8</v>
      </c>
      <c s="53">
        <f>IF(AND(B14="",D14="",F14="",G14=""),"",IF($L$4='DATA ENTRY'!$CV$2,VLOOKUP(F14,अंक,8,0),IF($L$4='DATA ENTRY'!$CV$3,VLOOKUP(F14,अंक,14,0),IF($L$4='DATA ENTRY'!$CV$4,VLOOKUP(F14,अंक,20,0),IF($L$4='DATA ENTRY'!$CV$5,VLOOKUP(F14,अंक,27,0),IF($L$4='DATA ENTRY'!$CV$6,VLOOKUP(F14,अंक,34,0),IF($L$4='DATA ENTRY'!$CV$7,VLOOKUP(F14,अंक,41,0),"")))))))</f>
        <v>9</v>
      </c>
      <c s="53">
        <f>IF(AND(B14="",D14="",F14="",G14=""),"",IF($L$4='DATA ENTRY'!$CV$2,VLOOKUP(F14,अंक,9,0),IF($L$4='DATA ENTRY'!$CV$3,VLOOKUP(F14,अंक,15,0),IF($L$4='DATA ENTRY'!$CV$4,VLOOKUP(F14,अंक,21,0),IF($L$4='DATA ENTRY'!$CV$5,VLOOKUP(F14,अंक,28,0),IF($L$4='DATA ENTRY'!$CV$6,VLOOKUP(F14,अंक,35,0),IF($L$4='DATA ENTRY'!$CV$7,VLOOKUP(F14,अंक,42,0),"")))))))</f>
        <v>65</v>
      </c>
      <c s="85">
        <f t="shared" si="6"/>
        <v>91</v>
      </c>
      <c s="86">
        <f t="shared" si="7"/>
        <v>10</v>
      </c>
      <c s="156">
        <f>IFERROR(IF(AND($L$4=""),"",IF($C$4="","",IF(AND(L14=""),"",IF(AND(F14=""),"",IF(AND(VLOOKUP(F14,अंक,5,0)=""),"",IF($N$7=3,IF(AND(VLOOKUP(F14,अंक,5,0)&gt;=86),3,IF(AND(VLOOKUP(F14,अंक,5,0)&gt;=81),2,IF(AND(VLOOKUP(F14,अंक,5,0)&gt;=75),1,0))),IF(AND(VLOOKUP(F14,अंक,5,0)&gt;=86),1.5,IF(AND(VLOOKUP(F14,अंक,5,0)&gt;=81),1,IF(AND(VLOOKUP(F14,अंक,5,0)&gt;=75),0.5,0))))))))),"")</f>
        <v>3</v>
      </c>
      <c s="85">
        <f>IF(AND(B14="",D14="",F14="",G14=""),"",IF($L$4='DATA ENTRY'!$CV$2,VLOOKUP(F14,अंक,10,0),IF($L$4='DATA ENTRY'!$CV$3,VLOOKUP(F14,अंक,16,0),IF($L$4='DATA ENTRY'!$CV$4,VLOOKUP(F14,अंक,23,0),IF($L$4='DATA ENTRY'!$CV$5,VLOOKUP(F14,अंक,30,0),IF($L$4='DATA ENTRY'!$CV$6,VLOOKUP(F14,अंक,37,0),IF($L$4='DATA ENTRY'!$CV$7,VLOOKUP(F14,अंक,44,0),"")))))))</f>
        <v>4</v>
      </c>
      <c s="85">
        <f>IF(AND(B14="",D14="",F14="",G14=""),"",IF($L$4='DATA ENTRY'!$CV$2,VLOOKUP(F14,अंक,11,0),IF($L$4='DATA ENTRY'!$CV$3,VLOOKUP(F14,अंक,17,0),IF($L$4='DATA ENTRY'!$CV$4,VLOOKUP(F14,अंक,24,0),IF($L$4='DATA ENTRY'!$CV$5,VLOOKUP(F14,अंक,31,0),IF($L$4='DATA ENTRY'!$CV$6,VLOOKUP(F14,अंक,38,0),IF($L$4='DATA ENTRY'!$CV$7,VLOOKUP(F14,अंक,45,0),"")))))))</f>
        <v>2</v>
      </c>
      <c s="163">
        <f t="shared" si="8"/>
        <v>19</v>
      </c>
    </row>
    <row r="15" spans="1:17" ht="25.5" customHeight="1">
      <c r="A15" s="93">
        <f>'DATA ENTRY'!A15</f>
        <v>8</v>
      </c>
      <c s="94">
        <f t="shared" si="0"/>
        <v>405</v>
      </c>
      <c s="95">
        <f t="shared" si="1"/>
        <v>39398</v>
      </c>
      <c s="96" t="str">
        <f t="shared" si="2"/>
        <v>PRIYANKA</v>
      </c>
      <c s="96" t="str">
        <f t="shared" si="3"/>
        <v>JAGDISH</v>
      </c>
      <c s="97">
        <f t="shared" si="4"/>
        <v>12008</v>
      </c>
      <c s="98">
        <f t="shared" si="5"/>
        <v>3265923</v>
      </c>
      <c s="153" t="str">
        <f>IF(AND(B15="",D15="",F15="",G15=""),"",IF($L$4='DATA ENTRY'!$CV$2,VLOOKUP(F15,अंक,6,0),IF($L$4='DATA ENTRY'!$CV$3,VLOOKUP(F15,अंक,12,0),IF($L$4='DATA ENTRY'!$CV$4,VLOOKUP(F15,अंक,18,0),IF($L$4='DATA ENTRY'!$CV$5,VLOOKUP(F15,अंक,25,0),IF($L$4='DATA ENTRY'!$CV$6,VLOOKUP(F15,अंक,32,0),IF($L$4='DATA ENTRY'!$CV$7,VLOOKUP(F15,अंक,39,0),"")))))))</f>
        <v>AB</v>
      </c>
      <c s="153">
        <f>IF(AND(B15="",D15="",F15="",G15=""),"",IF($L$4='DATA ENTRY'!$CV$2,VLOOKUP(F15,अंक,7,0),IF($L$4='DATA ENTRY'!$CV$3,VLOOKUP(F15,अंक,13,0),IF($L$4='DATA ENTRY'!$CV$4,VLOOKUP(F15,अंक,19,0),IF($L$4='DATA ENTRY'!$CV$5,VLOOKUP(F15,अंक,26,0),IF($L$4='DATA ENTRY'!$CV$6,VLOOKUP(F15,अंक,33,0),IF($L$4='DATA ENTRY'!$CV$7,VLOOKUP(F15,अंक,40,0),"")))))))</f>
        <v>8</v>
      </c>
      <c s="53">
        <f>IF(AND(B15="",D15="",F15="",G15=""),"",IF($L$4='DATA ENTRY'!$CV$2,VLOOKUP(F15,अंक,8,0),IF($L$4='DATA ENTRY'!$CV$3,VLOOKUP(F15,अंक,14,0),IF($L$4='DATA ENTRY'!$CV$4,VLOOKUP(F15,अंक,20,0),IF($L$4='DATA ENTRY'!$CV$5,VLOOKUP(F15,अंक,27,0),IF($L$4='DATA ENTRY'!$CV$6,VLOOKUP(F15,अंक,34,0),IF($L$4='DATA ENTRY'!$CV$7,VLOOKUP(F15,अंक,41,0),"")))))))</f>
        <v>9</v>
      </c>
      <c s="53">
        <f>IF(AND(B15="",D15="",F15="",G15=""),"",IF($L$4='DATA ENTRY'!$CV$2,VLOOKUP(F15,अंक,9,0),IF($L$4='DATA ENTRY'!$CV$3,VLOOKUP(F15,अंक,15,0),IF($L$4='DATA ENTRY'!$CV$4,VLOOKUP(F15,अंक,21,0),IF($L$4='DATA ENTRY'!$CV$5,VLOOKUP(F15,अंक,28,0),IF($L$4='DATA ENTRY'!$CV$6,VLOOKUP(F15,अंक,35,0),IF($L$4='DATA ENTRY'!$CV$7,VLOOKUP(F15,अंक,42,0),"")))))))</f>
        <v>65</v>
      </c>
      <c s="85">
        <f t="shared" si="6"/>
        <v>82</v>
      </c>
      <c s="86">
        <f t="shared" si="7"/>
        <v>9</v>
      </c>
      <c s="156">
        <f>IFERROR(IF(AND($L$4=""),"",IF($C$4="","",IF(AND(L15=""),"",IF(AND(F15=""),"",IF(AND(VLOOKUP(F15,अंक,5,0)=""),"",IF($N$7=3,IF(AND(VLOOKUP(F15,अंक,5,0)&gt;=86),3,IF(AND(VLOOKUP(F15,अंक,5,0)&gt;=81),2,IF(AND(VLOOKUP(F15,अंक,5,0)&gt;=75),1,0))),IF(AND(VLOOKUP(F15,अंक,5,0)&gt;=86),1.5,IF(AND(VLOOKUP(F15,अंक,5,0)&gt;=81),1,IF(AND(VLOOKUP(F15,अंक,5,0)&gt;=75),0.5,0))))))))),"")</f>
        <v>2</v>
      </c>
      <c s="85">
        <f>IF(AND(B15="",D15="",F15="",G15=""),"",IF($L$4='DATA ENTRY'!$CV$2,VLOOKUP(F15,अंक,10,0),IF($L$4='DATA ENTRY'!$CV$3,VLOOKUP(F15,अंक,16,0),IF($L$4='DATA ENTRY'!$CV$4,VLOOKUP(F15,अंक,23,0),IF($L$4='DATA ENTRY'!$CV$5,VLOOKUP(F15,अंक,30,0),IF($L$4='DATA ENTRY'!$CV$6,VLOOKUP(F15,अंक,37,0),IF($L$4='DATA ENTRY'!$CV$7,VLOOKUP(F15,अंक,44,0),"")))))))</f>
        <v>4</v>
      </c>
      <c s="85">
        <f>IF(AND(B15="",D15="",F15="",G15=""),"",IF($L$4='DATA ENTRY'!$CV$2,VLOOKUP(F15,अंक,11,0),IF($L$4='DATA ENTRY'!$CV$3,VLOOKUP(F15,अंक,17,0),IF($L$4='DATA ENTRY'!$CV$4,VLOOKUP(F15,अंक,24,0),IF($L$4='DATA ENTRY'!$CV$5,VLOOKUP(F15,अंक,31,0),IF($L$4='DATA ENTRY'!$CV$6,VLOOKUP(F15,अंक,38,0),IF($L$4='DATA ENTRY'!$CV$7,VLOOKUP(F15,अंक,45,0),"")))))))</f>
        <v>2</v>
      </c>
      <c s="163">
        <f t="shared" si="8"/>
        <v>17</v>
      </c>
    </row>
    <row r="16" spans="1:17" ht="25.5" customHeight="1">
      <c r="A16" s="93">
        <f>'DATA ENTRY'!A16</f>
        <v>9</v>
      </c>
      <c s="94">
        <f t="shared" si="0"/>
        <v>622</v>
      </c>
      <c s="95">
        <f t="shared" si="1"/>
        <v>39268</v>
      </c>
      <c s="96" t="str">
        <f t="shared" si="2"/>
        <v>PRIYANKA KANWAR</v>
      </c>
      <c s="96" t="str">
        <f t="shared" si="3"/>
        <v>MAL SINGH</v>
      </c>
      <c s="97">
        <f t="shared" si="4"/>
        <v>12009</v>
      </c>
      <c s="98">
        <f t="shared" si="5"/>
        <v>3265924</v>
      </c>
      <c s="153">
        <f>IF(AND(B16="",D16="",F16="",G16=""),"",IF($L$4='DATA ENTRY'!$CV$2,VLOOKUP(F16,अंक,6,0),IF($L$4='DATA ENTRY'!$CV$3,VLOOKUP(F16,अंक,12,0),IF($L$4='DATA ENTRY'!$CV$4,VLOOKUP(F16,अंक,18,0),IF($L$4='DATA ENTRY'!$CV$5,VLOOKUP(F16,अंक,25,0),IF($L$4='DATA ENTRY'!$CV$6,VLOOKUP(F16,अंक,32,0),IF($L$4='DATA ENTRY'!$CV$7,VLOOKUP(F16,अंक,39,0),"")))))))</f>
        <v>9</v>
      </c>
      <c s="153">
        <f>IF(AND(B16="",D16="",F16="",G16=""),"",IF($L$4='DATA ENTRY'!$CV$2,VLOOKUP(F16,अंक,7,0),IF($L$4='DATA ENTRY'!$CV$3,VLOOKUP(F16,अंक,13,0),IF($L$4='DATA ENTRY'!$CV$4,VLOOKUP(F16,अंक,19,0),IF($L$4='DATA ENTRY'!$CV$5,VLOOKUP(F16,अंक,26,0),IF($L$4='DATA ENTRY'!$CV$6,VLOOKUP(F16,अंक,33,0),IF($L$4='DATA ENTRY'!$CV$7,VLOOKUP(F16,अंक,40,0),"")))))))</f>
        <v>8</v>
      </c>
      <c s="53">
        <f>IF(AND(B16="",D16="",F16="",G16=""),"",IF($L$4='DATA ENTRY'!$CV$2,VLOOKUP(F16,अंक,8,0),IF($L$4='DATA ENTRY'!$CV$3,VLOOKUP(F16,अंक,14,0),IF($L$4='DATA ENTRY'!$CV$4,VLOOKUP(F16,अंक,20,0),IF($L$4='DATA ENTRY'!$CV$5,VLOOKUP(F16,अंक,27,0),IF($L$4='DATA ENTRY'!$CV$6,VLOOKUP(F16,अंक,34,0),IF($L$4='DATA ENTRY'!$CV$7,VLOOKUP(F16,अंक,41,0),"")))))))</f>
        <v>9</v>
      </c>
      <c s="53">
        <f>IF(AND(B16="",D16="",F16="",G16=""),"",IF($L$4='DATA ENTRY'!$CV$2,VLOOKUP(F16,अंक,9,0),IF($L$4='DATA ENTRY'!$CV$3,VLOOKUP(F16,अंक,15,0),IF($L$4='DATA ENTRY'!$CV$4,VLOOKUP(F16,अंक,21,0),IF($L$4='DATA ENTRY'!$CV$5,VLOOKUP(F16,अंक,28,0),IF($L$4='DATA ENTRY'!$CV$6,VLOOKUP(F16,अंक,35,0),IF($L$4='DATA ENTRY'!$CV$7,VLOOKUP(F16,अंक,42,0),"")))))))</f>
        <v>65</v>
      </c>
      <c s="85">
        <f t="shared" si="6"/>
        <v>91</v>
      </c>
      <c s="86">
        <f t="shared" si="7"/>
        <v>10</v>
      </c>
      <c s="156">
        <f>IFERROR(IF(AND($L$4=""),"",IF($C$4="","",IF(AND(L16=""),"",IF(AND(F16=""),"",IF(AND(VLOOKUP(F16,अंक,5,0)=""),"",IF($N$7=3,IF(AND(VLOOKUP(F16,अंक,5,0)&gt;=86),3,IF(AND(VLOOKUP(F16,अंक,5,0)&gt;=81),2,IF(AND(VLOOKUP(F16,अंक,5,0)&gt;=75),1,0))),IF(AND(VLOOKUP(F16,अंक,5,0)&gt;=86),1.5,IF(AND(VLOOKUP(F16,अंक,5,0)&gt;=81),1,IF(AND(VLOOKUP(F16,अंक,5,0)&gt;=75),0.5,0))))))))),"")</f>
        <v>3</v>
      </c>
      <c s="85">
        <f>IF(AND(B16="",D16="",F16="",G16=""),"",IF($L$4='DATA ENTRY'!$CV$2,VLOOKUP(F16,अंक,10,0),IF($L$4='DATA ENTRY'!$CV$3,VLOOKUP(F16,अंक,16,0),IF($L$4='DATA ENTRY'!$CV$4,VLOOKUP(F16,अंक,23,0),IF($L$4='DATA ENTRY'!$CV$5,VLOOKUP(F16,अंक,30,0),IF($L$4='DATA ENTRY'!$CV$6,VLOOKUP(F16,अंक,37,0),IF($L$4='DATA ENTRY'!$CV$7,VLOOKUP(F16,अंक,44,0),"")))))))</f>
        <v>4</v>
      </c>
      <c s="85">
        <f>IF(AND(B16="",D16="",F16="",G16=""),"",IF($L$4='DATA ENTRY'!$CV$2,VLOOKUP(F16,अंक,11,0),IF($L$4='DATA ENTRY'!$CV$3,VLOOKUP(F16,अंक,17,0),IF($L$4='DATA ENTRY'!$CV$4,VLOOKUP(F16,अंक,24,0),IF($L$4='DATA ENTRY'!$CV$5,VLOOKUP(F16,अंक,31,0),IF($L$4='DATA ENTRY'!$CV$6,VLOOKUP(F16,अंक,38,0),IF($L$4='DATA ENTRY'!$CV$7,VLOOKUP(F16,अंक,45,0),"")))))))</f>
        <v>2</v>
      </c>
      <c s="163">
        <f t="shared" si="8"/>
        <v>19</v>
      </c>
    </row>
    <row r="17" spans="1:17" ht="25.5" customHeight="1">
      <c r="A17" s="93">
        <f>'DATA ENTRY'!A17</f>
        <v>10</v>
      </c>
      <c s="94">
        <f t="shared" si="0"/>
        <v>496</v>
      </c>
      <c s="95">
        <f t="shared" si="1"/>
        <v>39042</v>
      </c>
      <c s="96" t="str">
        <f t="shared" si="2"/>
        <v>RENU NETAR</v>
      </c>
      <c s="96" t="str">
        <f t="shared" si="3"/>
        <v>MUKESH NETAR</v>
      </c>
      <c s="97">
        <f t="shared" si="4"/>
        <v>12010</v>
      </c>
      <c s="98">
        <f t="shared" si="5"/>
        <v>3265925</v>
      </c>
      <c s="153">
        <f>IF(AND(B17="",D17="",F17="",G17=""),"",IF($L$4='DATA ENTRY'!$CV$2,VLOOKUP(F17,अंक,6,0),IF($L$4='DATA ENTRY'!$CV$3,VLOOKUP(F17,अंक,12,0),IF($L$4='DATA ENTRY'!$CV$4,VLOOKUP(F17,अंक,18,0),IF($L$4='DATA ENTRY'!$CV$5,VLOOKUP(F17,अंक,25,0),IF($L$4='DATA ENTRY'!$CV$6,VLOOKUP(F17,अंक,32,0),IF($L$4='DATA ENTRY'!$CV$7,VLOOKUP(F17,अंक,39,0),"")))))))</f>
        <v>9</v>
      </c>
      <c s="153">
        <f>IF(AND(B17="",D17="",F17="",G17=""),"",IF($L$4='DATA ENTRY'!$CV$2,VLOOKUP(F17,अंक,7,0),IF($L$4='DATA ENTRY'!$CV$3,VLOOKUP(F17,अंक,13,0),IF($L$4='DATA ENTRY'!$CV$4,VLOOKUP(F17,अंक,19,0),IF($L$4='DATA ENTRY'!$CV$5,VLOOKUP(F17,अंक,26,0),IF($L$4='DATA ENTRY'!$CV$6,VLOOKUP(F17,अंक,33,0),IF($L$4='DATA ENTRY'!$CV$7,VLOOKUP(F17,अंक,40,0),"")))))))</f>
        <v>8</v>
      </c>
      <c s="53">
        <f>IF(AND(B17="",D17="",F17="",G17=""),"",IF($L$4='DATA ENTRY'!$CV$2,VLOOKUP(F17,अंक,8,0),IF($L$4='DATA ENTRY'!$CV$3,VLOOKUP(F17,अंक,14,0),IF($L$4='DATA ENTRY'!$CV$4,VLOOKUP(F17,अंक,20,0),IF($L$4='DATA ENTRY'!$CV$5,VLOOKUP(F17,अंक,27,0),IF($L$4='DATA ENTRY'!$CV$6,VLOOKUP(F17,अंक,34,0),IF($L$4='DATA ENTRY'!$CV$7,VLOOKUP(F17,अंक,41,0),"")))))))</f>
        <v>9</v>
      </c>
      <c s="53">
        <f>IF(AND(B17="",D17="",F17="",G17=""),"",IF($L$4='DATA ENTRY'!$CV$2,VLOOKUP(F17,अंक,9,0),IF($L$4='DATA ENTRY'!$CV$3,VLOOKUP(F17,अंक,15,0),IF($L$4='DATA ENTRY'!$CV$4,VLOOKUP(F17,अंक,21,0),IF($L$4='DATA ENTRY'!$CV$5,VLOOKUP(F17,अंक,28,0),IF($L$4='DATA ENTRY'!$CV$6,VLOOKUP(F17,अंक,35,0),IF($L$4='DATA ENTRY'!$CV$7,VLOOKUP(F17,अंक,42,0),"")))))))</f>
        <v>65</v>
      </c>
      <c s="85">
        <f t="shared" si="6"/>
        <v>91</v>
      </c>
      <c s="86">
        <f t="shared" si="7"/>
        <v>10</v>
      </c>
      <c s="156">
        <f>IFERROR(IF(AND($L$4=""),"",IF($C$4="","",IF(AND(L17=""),"",IF(AND(F17=""),"",IF(AND(VLOOKUP(F17,अंक,5,0)=""),"",IF($N$7=3,IF(AND(VLOOKUP(F17,अंक,5,0)&gt;=86),3,IF(AND(VLOOKUP(F17,अंक,5,0)&gt;=81),2,IF(AND(VLOOKUP(F17,अंक,5,0)&gt;=75),1,0))),IF(AND(VLOOKUP(F17,अंक,5,0)&gt;=86),1.5,IF(AND(VLOOKUP(F17,अंक,5,0)&gt;=81),1,IF(AND(VLOOKUP(F17,अंक,5,0)&gt;=75),0.5,0))))))))),"")</f>
        <v>3</v>
      </c>
      <c s="85">
        <f>IF(AND(B17="",D17="",F17="",G17=""),"",IF($L$4='DATA ENTRY'!$CV$2,VLOOKUP(F17,अंक,10,0),IF($L$4='DATA ENTRY'!$CV$3,VLOOKUP(F17,अंक,16,0),IF($L$4='DATA ENTRY'!$CV$4,VLOOKUP(F17,अंक,23,0),IF($L$4='DATA ENTRY'!$CV$5,VLOOKUP(F17,अंक,30,0),IF($L$4='DATA ENTRY'!$CV$6,VLOOKUP(F17,अंक,37,0),IF($L$4='DATA ENTRY'!$CV$7,VLOOKUP(F17,अंक,44,0),"")))))))</f>
        <v>4</v>
      </c>
      <c s="85">
        <f>IF(AND(B17="",D17="",F17="",G17=""),"",IF($L$4='DATA ENTRY'!$CV$2,VLOOKUP(F17,अंक,11,0),IF($L$4='DATA ENTRY'!$CV$3,VLOOKUP(F17,अंक,17,0),IF($L$4='DATA ENTRY'!$CV$4,VLOOKUP(F17,अंक,24,0),IF($L$4='DATA ENTRY'!$CV$5,VLOOKUP(F17,अंक,31,0),IF($L$4='DATA ENTRY'!$CV$6,VLOOKUP(F17,अंक,38,0),IF($L$4='DATA ENTRY'!$CV$7,VLOOKUP(F17,अंक,45,0),"")))))))</f>
        <v>2</v>
      </c>
      <c s="163">
        <f t="shared" si="8"/>
        <v>19</v>
      </c>
    </row>
    <row r="18" spans="1:17" ht="25.5" customHeight="1">
      <c r="A18" s="93">
        <f>'DATA ENTRY'!A18</f>
        <v>11</v>
      </c>
      <c s="94">
        <f t="shared" si="0"/>
        <v>564</v>
      </c>
      <c s="95">
        <f t="shared" si="1"/>
        <v>38718</v>
      </c>
      <c s="96" t="str">
        <f t="shared" si="2"/>
        <v>SHARWAN</v>
      </c>
      <c s="96" t="str">
        <f t="shared" si="3"/>
        <v>BHANWARA RAM</v>
      </c>
      <c s="97">
        <f t="shared" si="4"/>
        <v>12011</v>
      </c>
      <c s="98">
        <f t="shared" si="5"/>
        <v>3265926</v>
      </c>
      <c s="153">
        <f>IF(AND(B18="",D18="",F18="",G18=""),"",IF($L$4='DATA ENTRY'!$CV$2,VLOOKUP(F18,अंक,6,0),IF($L$4='DATA ENTRY'!$CV$3,VLOOKUP(F18,अंक,12,0),IF($L$4='DATA ENTRY'!$CV$4,VLOOKUP(F18,अंक,18,0),IF($L$4='DATA ENTRY'!$CV$5,VLOOKUP(F18,अंक,25,0),IF($L$4='DATA ENTRY'!$CV$6,VLOOKUP(F18,अंक,32,0),IF($L$4='DATA ENTRY'!$CV$7,VLOOKUP(F18,अंक,39,0),"")))))))</f>
        <v>9</v>
      </c>
      <c s="153">
        <f>IF(AND(B18="",D18="",F18="",G18=""),"",IF($L$4='DATA ENTRY'!$CV$2,VLOOKUP(F18,अंक,7,0),IF($L$4='DATA ENTRY'!$CV$3,VLOOKUP(F18,अंक,13,0),IF($L$4='DATA ENTRY'!$CV$4,VLOOKUP(F18,अंक,19,0),IF($L$4='DATA ENTRY'!$CV$5,VLOOKUP(F18,अंक,26,0),IF($L$4='DATA ENTRY'!$CV$6,VLOOKUP(F18,अंक,33,0),IF($L$4='DATA ENTRY'!$CV$7,VLOOKUP(F18,अंक,40,0),"")))))))</f>
        <v>8</v>
      </c>
      <c s="53">
        <f>IF(AND(B18="",D18="",F18="",G18=""),"",IF($L$4='DATA ENTRY'!$CV$2,VLOOKUP(F18,अंक,8,0),IF($L$4='DATA ENTRY'!$CV$3,VLOOKUP(F18,अंक,14,0),IF($L$4='DATA ENTRY'!$CV$4,VLOOKUP(F18,अंक,20,0),IF($L$4='DATA ENTRY'!$CV$5,VLOOKUP(F18,अंक,27,0),IF($L$4='DATA ENTRY'!$CV$6,VLOOKUP(F18,अंक,34,0),IF($L$4='DATA ENTRY'!$CV$7,VLOOKUP(F18,अंक,41,0),"")))))))</f>
        <v>9</v>
      </c>
      <c s="53">
        <f>IF(AND(B18="",D18="",F18="",G18=""),"",IF($L$4='DATA ENTRY'!$CV$2,VLOOKUP(F18,अंक,9,0),IF($L$4='DATA ENTRY'!$CV$3,VLOOKUP(F18,अंक,15,0),IF($L$4='DATA ENTRY'!$CV$4,VLOOKUP(F18,अंक,21,0),IF($L$4='DATA ENTRY'!$CV$5,VLOOKUP(F18,अंक,28,0),IF($L$4='DATA ENTRY'!$CV$6,VLOOKUP(F18,अंक,35,0),IF($L$4='DATA ENTRY'!$CV$7,VLOOKUP(F18,अंक,42,0),"")))))))</f>
        <v>65</v>
      </c>
      <c s="85">
        <f t="shared" si="6"/>
        <v>91</v>
      </c>
      <c s="86">
        <f t="shared" si="7"/>
        <v>10</v>
      </c>
      <c s="156">
        <f>IFERROR(IF(AND($L$4=""),"",IF($C$4="","",IF(AND(L18=""),"",IF(AND(F18=""),"",IF(AND(VLOOKUP(F18,अंक,5,0)=""),"",IF($N$7=3,IF(AND(VLOOKUP(F18,अंक,5,0)&gt;=86),3,IF(AND(VLOOKUP(F18,अंक,5,0)&gt;=81),2,IF(AND(VLOOKUP(F18,अंक,5,0)&gt;=75),1,0))),IF(AND(VLOOKUP(F18,अंक,5,0)&gt;=86),1.5,IF(AND(VLOOKUP(F18,अंक,5,0)&gt;=81),1,IF(AND(VLOOKUP(F18,अंक,5,0)&gt;=75),0.5,0))))))))),"")</f>
        <v>3</v>
      </c>
      <c s="85">
        <f>IF(AND(B18="",D18="",F18="",G18=""),"",IF($L$4='DATA ENTRY'!$CV$2,VLOOKUP(F18,अंक,10,0),IF($L$4='DATA ENTRY'!$CV$3,VLOOKUP(F18,अंक,16,0),IF($L$4='DATA ENTRY'!$CV$4,VLOOKUP(F18,अंक,23,0),IF($L$4='DATA ENTRY'!$CV$5,VLOOKUP(F18,अंक,30,0),IF($L$4='DATA ENTRY'!$CV$6,VLOOKUP(F18,अंक,37,0),IF($L$4='DATA ENTRY'!$CV$7,VLOOKUP(F18,अंक,44,0),"")))))))</f>
        <v>4</v>
      </c>
      <c s="85">
        <f>IF(AND(B18="",D18="",F18="",G18=""),"",IF($L$4='DATA ENTRY'!$CV$2,VLOOKUP(F18,अंक,11,0),IF($L$4='DATA ENTRY'!$CV$3,VLOOKUP(F18,अंक,17,0),IF($L$4='DATA ENTRY'!$CV$4,VLOOKUP(F18,अंक,24,0),IF($L$4='DATA ENTRY'!$CV$5,VLOOKUP(F18,अंक,31,0),IF($L$4='DATA ENTRY'!$CV$6,VLOOKUP(F18,अंक,38,0),IF($L$4='DATA ENTRY'!$CV$7,VLOOKUP(F18,अंक,45,0),"")))))))</f>
        <v>2</v>
      </c>
      <c s="163">
        <f t="shared" si="8"/>
        <v>19</v>
      </c>
    </row>
    <row r="19" spans="1:17" ht="25.5" customHeight="1">
      <c r="A19" s="93">
        <f>'DATA ENTRY'!A19</f>
        <v>12</v>
      </c>
      <c s="94">
        <f t="shared" si="0"/>
        <v>671</v>
      </c>
      <c s="95">
        <f t="shared" si="1"/>
        <v>39087</v>
      </c>
      <c s="96" t="str">
        <f t="shared" si="2"/>
        <v>VASUNDHARA GURJAR</v>
      </c>
      <c s="96" t="str">
        <f t="shared" si="3"/>
        <v>RAMNIWAS</v>
      </c>
      <c s="97">
        <f t="shared" si="4"/>
        <v>12012</v>
      </c>
      <c s="98">
        <f t="shared" si="5"/>
        <v>3265927</v>
      </c>
      <c s="153">
        <f>IF(AND(B19="",D19="",F19="",G19=""),"",IF($L$4='DATA ENTRY'!$CV$2,VLOOKUP(F19,अंक,6,0),IF($L$4='DATA ENTRY'!$CV$3,VLOOKUP(F19,अंक,12,0),IF($L$4='DATA ENTRY'!$CV$4,VLOOKUP(F19,अंक,18,0),IF($L$4='DATA ENTRY'!$CV$5,VLOOKUP(F19,अंक,25,0),IF($L$4='DATA ENTRY'!$CV$6,VLOOKUP(F19,अंक,32,0),IF($L$4='DATA ENTRY'!$CV$7,VLOOKUP(F19,अंक,39,0),"")))))))</f>
        <v>9</v>
      </c>
      <c s="153">
        <f>IF(AND(B19="",D19="",F19="",G19=""),"",IF($L$4='DATA ENTRY'!$CV$2,VLOOKUP(F19,अंक,7,0),IF($L$4='DATA ENTRY'!$CV$3,VLOOKUP(F19,अंक,13,0),IF($L$4='DATA ENTRY'!$CV$4,VLOOKUP(F19,अंक,19,0),IF($L$4='DATA ENTRY'!$CV$5,VLOOKUP(F19,अंक,26,0),IF($L$4='DATA ENTRY'!$CV$6,VLOOKUP(F19,अंक,33,0),IF($L$4='DATA ENTRY'!$CV$7,VLOOKUP(F19,अंक,40,0),"")))))))</f>
        <v>8</v>
      </c>
      <c s="153">
        <f>IF(AND(B19="",D19="",F19="",G19=""),"",IF($L$4='DATA ENTRY'!$CV$2,VLOOKUP(F19,अंक,8,0),IF($L$4='DATA ENTRY'!$CV$3,VLOOKUP(F19,अंक,14,0),IF($L$4='DATA ENTRY'!$CV$4,VLOOKUP(F19,अंक,20,0),IF($L$4='DATA ENTRY'!$CV$5,VLOOKUP(F19,अंक,27,0),IF($L$4='DATA ENTRY'!$CV$6,VLOOKUP(F19,अंक,34,0),IF($L$4='DATA ENTRY'!$CV$7,VLOOKUP(F19,अंक,41,0),"")))))))</f>
        <v>9</v>
      </c>
      <c s="53">
        <f>IF(AND(B19="",D19="",F19="",G19=""),"",IF($L$4='DATA ENTRY'!$CV$2,VLOOKUP(F19,अंक,9,0),IF($L$4='DATA ENTRY'!$CV$3,VLOOKUP(F19,अंक,15,0),IF($L$4='DATA ENTRY'!$CV$4,VLOOKUP(F19,अंक,21,0),IF($L$4='DATA ENTRY'!$CV$5,VLOOKUP(F19,अंक,28,0),IF($L$4='DATA ENTRY'!$CV$6,VLOOKUP(F19,अंक,35,0),IF($L$4='DATA ENTRY'!$CV$7,VLOOKUP(F19,अंक,42,0),"")))))))</f>
        <v>65</v>
      </c>
      <c s="85">
        <f t="shared" si="6"/>
        <v>91</v>
      </c>
      <c s="86">
        <f t="shared" si="7"/>
        <v>10</v>
      </c>
      <c s="156">
        <f>IFERROR(IF(AND($L$4=""),"",IF($C$4="","",IF(AND(L19=""),"",IF(AND(F19=""),"",IF(AND(VLOOKUP(F19,अंक,5,0)=""),"",IF($N$7=3,IF(AND(VLOOKUP(F19,अंक,5,0)&gt;=86),3,IF(AND(VLOOKUP(F19,अंक,5,0)&gt;=81),2,IF(AND(VLOOKUP(F19,अंक,5,0)&gt;=75),1,0))),IF(AND(VLOOKUP(F19,अंक,5,0)&gt;=86),1.5,IF(AND(VLOOKUP(F19,अंक,5,0)&gt;=81),1,IF(AND(VLOOKUP(F19,अंक,5,0)&gt;=75),0.5,0))))))))),"")</f>
        <v>3</v>
      </c>
      <c s="85">
        <f>IF(AND(B19="",D19="",F19="",G19=""),"",IF($L$4='DATA ENTRY'!$CV$2,VLOOKUP(F19,अंक,10,0),IF($L$4='DATA ENTRY'!$CV$3,VLOOKUP(F19,अंक,16,0),IF($L$4='DATA ENTRY'!$CV$4,VLOOKUP(F19,अंक,23,0),IF($L$4='DATA ENTRY'!$CV$5,VLOOKUP(F19,अंक,30,0),IF($L$4='DATA ENTRY'!$CV$6,VLOOKUP(F19,अंक,37,0),IF($L$4='DATA ENTRY'!$CV$7,VLOOKUP(F19,अंक,44,0),"")))))))</f>
        <v>4</v>
      </c>
      <c s="85">
        <f>IF(AND(B19="",D19="",F19="",G19=""),"",IF($L$4='DATA ENTRY'!$CV$2,VLOOKUP(F19,अंक,11,0),IF($L$4='DATA ENTRY'!$CV$3,VLOOKUP(F19,अंक,17,0),IF($L$4='DATA ENTRY'!$CV$4,VLOOKUP(F19,अंक,24,0),IF($L$4='DATA ENTRY'!$CV$5,VLOOKUP(F19,अंक,31,0),IF($L$4='DATA ENTRY'!$CV$6,VLOOKUP(F19,अंक,38,0),IF($L$4='DATA ENTRY'!$CV$7,VLOOKUP(F19,अंक,45,0),"")))))))</f>
        <v>2</v>
      </c>
      <c s="163">
        <f t="shared" si="8"/>
        <v>19</v>
      </c>
    </row>
    <row r="20" spans="1:17" ht="25.5" customHeight="1">
      <c r="A20" s="93">
        <f>'DATA ENTRY'!A20</f>
        <v>13</v>
      </c>
      <c s="94" t="str">
        <f t="shared" si="9" ref="B20:B83">IFERROR(IF($C$4="","",VLOOKUP(A20,नाम,4,0)),"")</f>
        <v/>
      </c>
      <c s="95" t="str">
        <f t="shared" si="10" ref="C20:C83">IFERROR(IF($C$4="","",VLOOKUP(A20,नाम,11,0)),"")</f>
        <v/>
      </c>
      <c s="96" t="str">
        <f t="shared" si="11" ref="D20:D83">IFERROR(IF($C$4="","",VLOOKUP(A20,नाम,6,0)),"")</f>
        <v/>
      </c>
      <c s="96" t="str">
        <f t="shared" si="12" ref="E20:E83">IFERROR(IF($C$4="","",VLOOKUP(A20,नाम,8,0)),"")</f>
        <v/>
      </c>
      <c s="97" t="str">
        <f t="shared" si="13" ref="F20:F83">IFERROR(IF($C$4="","",VLOOKUP(A20,नाम,12,0)),"")</f>
        <v/>
      </c>
      <c s="98" t="str">
        <f t="shared" si="14" ref="G20:G83">IFERROR(IF($C$4="","",VLOOKUP(A20,नाम,13,0)),"")</f>
        <v/>
      </c>
      <c s="153" t="str">
        <f>IF(AND(B20="",D20="",F20="",G20=""),"",IF($L$4='DATA ENTRY'!$CV$2,VLOOKUP(F20,अंक,6,0),IF($L$4='DATA ENTRY'!$CV$3,VLOOKUP(F20,अंक,12,0),IF($L$4='DATA ENTRY'!$CV$4,VLOOKUP(F20,अंक,18,0),IF($L$4='DATA ENTRY'!$CV$5,VLOOKUP(F20,अंक,25,0),IF($L$4='DATA ENTRY'!$CV$6,VLOOKUP(F20,अंक,32,0),IF($L$4='DATA ENTRY'!$CV$7,VLOOKUP(F20,अंक,39,0),"")))))))</f>
        <v/>
      </c>
      <c s="153" t="str">
        <f>IF(AND(B20="",D20="",F20="",G20=""),"",IF($L$4='DATA ENTRY'!$CV$2,VLOOKUP(F20,अंक,7,0),IF($L$4='DATA ENTRY'!$CV$3,VLOOKUP(F20,अंक,13,0),IF($L$4='DATA ENTRY'!$CV$4,VLOOKUP(F20,अंक,19,0),IF($L$4='DATA ENTRY'!$CV$5,VLOOKUP(F20,अंक,26,0),IF($L$4='DATA ENTRY'!$CV$6,VLOOKUP(F20,अंक,33,0),IF($L$4='DATA ENTRY'!$CV$7,VLOOKUP(F20,अंक,40,0),"")))))))</f>
        <v/>
      </c>
      <c s="53" t="str">
        <f>IF(AND(B20="",D20="",F20="",G20=""),"",IF($L$4='DATA ENTRY'!$CV$2,VLOOKUP(F20,अंक,8,0),IF($L$4='DATA ENTRY'!$CV$3,VLOOKUP(F20,अंक,14,0),IF($L$4='DATA ENTRY'!$CV$4,VLOOKUP(F20,अंक,20,0),IF($L$4='DATA ENTRY'!$CV$5,VLOOKUP(F20,अंक,27,0),IF($L$4='DATA ENTRY'!$CV$6,VLOOKUP(F20,अंक,34,0),IF($L$4='DATA ENTRY'!$CV$7,VLOOKUP(F20,अंक,41,0),"")))))))</f>
        <v/>
      </c>
      <c s="53" t="str">
        <f>IF(AND(B20="",D20="",F20="",G20=""),"",IF($L$4='DATA ENTRY'!$CV$2,VLOOKUP(F20,अंक,9,0),IF($L$4='DATA ENTRY'!$CV$3,VLOOKUP(F20,अंक,15,0),IF($L$4='DATA ENTRY'!$CV$4,VLOOKUP(F20,अंक,21,0),IF($L$4='DATA ENTRY'!$CV$5,VLOOKUP(F20,अंक,28,0),IF($L$4='DATA ENTRY'!$CV$6,VLOOKUP(F20,अंक,35,0),IF($L$4='DATA ENTRY'!$CV$7,VLOOKUP(F20,अंक,42,0),"")))))))</f>
        <v/>
      </c>
      <c s="85">
        <f>(IF(AND(H20="",I20="",J20="",K20="",),"",IF($L$4="","",SUM(H20,I20,J20,K20,))))</f>
        <v>0</v>
      </c>
      <c s="86">
        <f t="shared" si="15" ref="M20:M83">IFERROR(IF(AND($L20=""),"",ROUNDUP(L20*10%,0)),"")</f>
        <v>0</v>
      </c>
      <c s="156" t="str">
        <f>IFERROR(IF(AND($L$4=""),"",IF($C$4="","",IF(AND(L20=""),"",IF(AND(F20=""),"",IF(AND(VLOOKUP(F20,अंक,5,0)=""),"",IF($N$7=3,IF(AND(VLOOKUP(F20,अंक,5,0)&gt;=86),3,IF(AND(VLOOKUP(F20,अंक,5,0)&gt;=81),2,IF(AND(VLOOKUP(F20,अंक,5,0)&gt;=75),1,0))),IF(AND(VLOOKUP(F20,अंक,5,0)&gt;=86),1.5,IF(AND(VLOOKUP(F20,अंक,5,0)&gt;=81),1,IF(AND(VLOOKUP(F20,अंक,5,0)&gt;=75),0.5,0))))))))),"")</f>
        <v/>
      </c>
      <c s="85" t="str">
        <f>IF(AND(B20="",D20="",F20="",G20=""),"",IF($L$4='DATA ENTRY'!$CV$2,VLOOKUP(F20,अंक,10,0),IF($L$4='DATA ENTRY'!$CV$3,VLOOKUP(F20,अंक,16,0),IF($L$4='DATA ENTRY'!$CV$4,VLOOKUP(F20,अंक,23,0),IF($L$4='DATA ENTRY'!$CV$5,VLOOKUP(F20,अंक,30,0),IF($L$4='DATA ENTRY'!$CV$6,VLOOKUP(F20,अंक,37,0),IF($L$4='DATA ENTRY'!$CV$7,VLOOKUP(F20,अंक,44,0),"")))))))</f>
        <v/>
      </c>
      <c s="85" t="str">
        <f>IF(AND(B20="",D20="",F20="",G20=""),"",IF($L$4='DATA ENTRY'!$CV$2,VLOOKUP(F20,अंक,11,0),IF($L$4='DATA ENTRY'!$CV$3,VLOOKUP(F20,अंक,17,0),IF($L$4='DATA ENTRY'!$CV$4,VLOOKUP(F20,अंक,24,0),IF($L$4='DATA ENTRY'!$CV$5,VLOOKUP(F20,अंक,31,0),IF($L$4='DATA ENTRY'!$CV$6,VLOOKUP(F20,अंक,38,0),IF($L$4='DATA ENTRY'!$CV$7,VLOOKUP(F20,अंक,45,0),"")))))))</f>
        <v/>
      </c>
      <c s="163" t="str">
        <f t="shared" si="16" ref="Q20:Q83">IFERROR(IF(F20="","",IF(M20="","",IF(N20="","",IF(O20="","",SUM(M20:P20))))),"")</f>
        <v/>
      </c>
    </row>
    <row r="21" spans="1:17" ht="25.5" customHeight="1">
      <c r="A21" s="93" t="str">
        <f>'DATA ENTRY'!A21</f>
        <v/>
      </c>
      <c s="94" t="str">
        <f t="shared" si="9"/>
        <v/>
      </c>
      <c s="95" t="str">
        <f t="shared" si="10"/>
        <v/>
      </c>
      <c s="96" t="str">
        <f t="shared" si="11"/>
        <v/>
      </c>
      <c s="96" t="str">
        <f t="shared" si="12"/>
        <v/>
      </c>
      <c s="97" t="str">
        <f t="shared" si="13"/>
        <v/>
      </c>
      <c s="98" t="str">
        <f t="shared" si="14"/>
        <v/>
      </c>
      <c s="153" t="str">
        <f>IF(AND(B21="",D21="",F21="",G21=""),"",IF($L$4='DATA ENTRY'!$CV$2,VLOOKUP(F21,अंक,6,0),IF($L$4='DATA ENTRY'!$CV$3,VLOOKUP(F21,अंक,12,0),IF($L$4='DATA ENTRY'!$CV$4,VLOOKUP(F21,अंक,18,0),IF($L$4='DATA ENTRY'!$CV$5,VLOOKUP(F21,अंक,25,0),IF($L$4='DATA ENTRY'!$CV$6,VLOOKUP(F21,अंक,32,0),IF($L$4='DATA ENTRY'!$CV$7,VLOOKUP(F21,अंक,39,0),"")))))))</f>
        <v/>
      </c>
      <c s="153" t="str">
        <f>IF(AND(B21="",D21="",F21="",G21=""),"",IF($L$4='DATA ENTRY'!$CV$2,VLOOKUP(F21,अंक,7,0),IF($L$4='DATA ENTRY'!$CV$3,VLOOKUP(F21,अंक,13,0),IF($L$4='DATA ENTRY'!$CV$4,VLOOKUP(F21,अंक,19,0),IF($L$4='DATA ENTRY'!$CV$5,VLOOKUP(F21,अंक,26,0),IF($L$4='DATA ENTRY'!$CV$6,VLOOKUP(F21,अंक,33,0),IF($L$4='DATA ENTRY'!$CV$7,VLOOKUP(F21,अंक,40,0),"")))))))</f>
        <v/>
      </c>
      <c s="53" t="str">
        <f>IF(AND(B21="",D21="",F21="",G21=""),"",IF($L$4='DATA ENTRY'!$CV$2,VLOOKUP(F21,अंक,8,0),IF($L$4='DATA ENTRY'!$CV$3,VLOOKUP(F21,अंक,14,0),IF($L$4='DATA ENTRY'!$CV$4,VLOOKUP(F21,अंक,20,0),IF($L$4='DATA ENTRY'!$CV$5,VLOOKUP(F21,अंक,27,0),IF($L$4='DATA ENTRY'!$CV$6,VLOOKUP(F21,अंक,34,0),IF($L$4='DATA ENTRY'!$CV$7,VLOOKUP(F21,अंक,41,0),"")))))))</f>
        <v/>
      </c>
      <c s="53" t="str">
        <f>IF(AND(B21="",D21="",F21="",G21=""),"",IF($L$4='DATA ENTRY'!$CV$2,VLOOKUP(F21,अंक,9,0),IF($L$4='DATA ENTRY'!$CV$3,VLOOKUP(F21,अंक,15,0),IF($L$4='DATA ENTRY'!$CV$4,VLOOKUP(F21,अंक,21,0),IF($L$4='DATA ENTRY'!$CV$5,VLOOKUP(F21,अंक,28,0),IF($L$4='DATA ENTRY'!$CV$6,VLOOKUP(F21,अंक,35,0),IF($L$4='DATA ENTRY'!$CV$7,VLOOKUP(F21,अंक,42,0),"")))))))</f>
        <v/>
      </c>
      <c s="85">
        <f t="shared" si="17" ref="L21:L83">IF(AND(H21="",I21="",J21="",K21="",),"",IF($L$4="","",SUM(H21,I21,J21,K21,)))</f>
        <v>0</v>
      </c>
      <c s="86">
        <f t="shared" si="15"/>
        <v>0</v>
      </c>
      <c s="156" t="str">
        <f>IFERROR(IF(AND($L$4=""),"",IF($C$4="","",IF(AND(L21=""),"",IF(AND(F21=""),"",IF(AND(VLOOKUP(F21,अंक,5,0)=""),"",IF($N$7=3,IF(AND(VLOOKUP(F21,अंक,5,0)&gt;=86),3,IF(AND(VLOOKUP(F21,अंक,5,0)&gt;=81),2,IF(AND(VLOOKUP(F21,अंक,5,0)&gt;=75),1,0))),IF(AND(VLOOKUP(F21,अंक,5,0)&gt;=86),1.5,IF(AND(VLOOKUP(F21,अंक,5,0)&gt;=81),1,IF(AND(VLOOKUP(F21,अंक,5,0)&gt;=75),0.5,0))))))))),"")</f>
        <v/>
      </c>
      <c s="85" t="str">
        <f>IF(AND(B21="",D21="",F21="",G21=""),"",IF($L$4='DATA ENTRY'!$CV$2,VLOOKUP(F21,अंक,10,0),IF($L$4='DATA ENTRY'!$CV$3,VLOOKUP(F21,अंक,16,0),IF($L$4='DATA ENTRY'!$CV$4,VLOOKUP(F21,अंक,23,0),IF($L$4='DATA ENTRY'!$CV$5,VLOOKUP(F21,अंक,30,0),IF($L$4='DATA ENTRY'!$CV$6,VLOOKUP(F21,अंक,37,0),IF($L$4='DATA ENTRY'!$CV$7,VLOOKUP(F21,अंक,44,0),"")))))))</f>
        <v/>
      </c>
      <c s="85" t="str">
        <f>IF(AND(B21="",D21="",F21="",G21=""),"",IF($L$4='DATA ENTRY'!$CV$2,VLOOKUP(F21,अंक,11,0),IF($L$4='DATA ENTRY'!$CV$3,VLOOKUP(F21,अंक,17,0),IF($L$4='DATA ENTRY'!$CV$4,VLOOKUP(F21,अंक,24,0),IF($L$4='DATA ENTRY'!$CV$5,VLOOKUP(F21,अंक,31,0),IF($L$4='DATA ENTRY'!$CV$6,VLOOKUP(F21,अंक,38,0),IF($L$4='DATA ENTRY'!$CV$7,VLOOKUP(F21,अंक,45,0),"")))))))</f>
        <v/>
      </c>
      <c s="163" t="str">
        <f t="shared" si="16"/>
        <v/>
      </c>
    </row>
    <row r="22" spans="1:17" ht="25.5" customHeight="1">
      <c r="A22" s="93" t="str">
        <f>'DATA ENTRY'!A22</f>
        <v/>
      </c>
      <c s="94" t="str">
        <f t="shared" si="9"/>
        <v/>
      </c>
      <c s="95" t="str">
        <f t="shared" si="10"/>
        <v/>
      </c>
      <c s="96" t="str">
        <f t="shared" si="11"/>
        <v/>
      </c>
      <c s="96" t="str">
        <f t="shared" si="12"/>
        <v/>
      </c>
      <c s="97" t="str">
        <f t="shared" si="13"/>
        <v/>
      </c>
      <c s="98" t="str">
        <f t="shared" si="14"/>
        <v/>
      </c>
      <c s="153" t="str">
        <f>IF(AND(B22="",D22="",F22="",G22=""),"",IF($L$4='DATA ENTRY'!$CV$2,VLOOKUP(F22,अंक,6,0),IF($L$4='DATA ENTRY'!$CV$3,VLOOKUP(F22,अंक,12,0),IF($L$4='DATA ENTRY'!$CV$4,VLOOKUP(F22,अंक,18,0),IF($L$4='DATA ENTRY'!$CV$5,VLOOKUP(F22,अंक,25,0),IF($L$4='DATA ENTRY'!$CV$6,VLOOKUP(F22,अंक,32,0),IF($L$4='DATA ENTRY'!$CV$7,VLOOKUP(F22,अंक,39,0),"")))))))</f>
        <v/>
      </c>
      <c s="153" t="str">
        <f>IF(AND(B22="",D22="",F22="",G22=""),"",IF($L$4='DATA ENTRY'!$CV$2,VLOOKUP(F22,अंक,7,0),IF($L$4='DATA ENTRY'!$CV$3,VLOOKUP(F22,अंक,13,0),IF($L$4='DATA ENTRY'!$CV$4,VLOOKUP(F22,अंक,19,0),IF($L$4='DATA ENTRY'!$CV$5,VLOOKUP(F22,अंक,26,0),IF($L$4='DATA ENTRY'!$CV$6,VLOOKUP(F22,अंक,33,0),IF($L$4='DATA ENTRY'!$CV$7,VLOOKUP(F22,अंक,40,0),"")))))))</f>
        <v/>
      </c>
      <c s="53" t="str">
        <f>IF(AND(B22="",D22="",F22="",G22=""),"",IF($L$4='DATA ENTRY'!$CV$2,VLOOKUP(F22,अंक,8,0),IF($L$4='DATA ENTRY'!$CV$3,VLOOKUP(F22,अंक,14,0),IF($L$4='DATA ENTRY'!$CV$4,VLOOKUP(F22,अंक,20,0),IF($L$4='DATA ENTRY'!$CV$5,VLOOKUP(F22,अंक,27,0),IF($L$4='DATA ENTRY'!$CV$6,VLOOKUP(F22,अंक,34,0),IF($L$4='DATA ENTRY'!$CV$7,VLOOKUP(F22,अंक,41,0),"")))))))</f>
        <v/>
      </c>
      <c s="53" t="str">
        <f>IF(AND(B22="",D22="",F22="",G22=""),"",IF($L$4='DATA ENTRY'!$CV$2,VLOOKUP(F22,अंक,9,0),IF($L$4='DATA ENTRY'!$CV$3,VLOOKUP(F22,अंक,15,0),IF($L$4='DATA ENTRY'!$CV$4,VLOOKUP(F22,अंक,21,0),IF($L$4='DATA ENTRY'!$CV$5,VLOOKUP(F22,अंक,28,0),IF($L$4='DATA ENTRY'!$CV$6,VLOOKUP(F22,अंक,35,0),IF($L$4='DATA ENTRY'!$CV$7,VLOOKUP(F22,अंक,42,0),"")))))))</f>
        <v/>
      </c>
      <c s="85">
        <f t="shared" si="17"/>
        <v>0</v>
      </c>
      <c s="86">
        <f t="shared" si="15"/>
        <v>0</v>
      </c>
      <c s="156" t="str">
        <f>IFERROR(IF(AND($L$4=""),"",IF($C$4="","",IF(AND(L22=""),"",IF(AND(F22=""),"",IF(AND(VLOOKUP(F22,अंक,5,0)=""),"",IF($N$7=3,IF(AND(VLOOKUP(F22,अंक,5,0)&gt;=86),3,IF(AND(VLOOKUP(F22,अंक,5,0)&gt;=81),2,IF(AND(VLOOKUP(F22,अंक,5,0)&gt;=75),1,0))),IF(AND(VLOOKUP(F22,अंक,5,0)&gt;=86),1.5,IF(AND(VLOOKUP(F22,अंक,5,0)&gt;=81),1,IF(AND(VLOOKUP(F22,अंक,5,0)&gt;=75),0.5,0))))))))),"")</f>
        <v/>
      </c>
      <c s="85" t="str">
        <f>IF(AND(B22="",D22="",F22="",G22=""),"",IF($L$4='DATA ENTRY'!$CV$2,VLOOKUP(F22,अंक,10,0),IF($L$4='DATA ENTRY'!$CV$3,VLOOKUP(F22,अंक,16,0),IF($L$4='DATA ENTRY'!$CV$4,VLOOKUP(F22,अंक,23,0),IF($L$4='DATA ENTRY'!$CV$5,VLOOKUP(F22,अंक,30,0),IF($L$4='DATA ENTRY'!$CV$6,VLOOKUP(F22,अंक,37,0),IF($L$4='DATA ENTRY'!$CV$7,VLOOKUP(F22,अंक,44,0),"")))))))</f>
        <v/>
      </c>
      <c s="85" t="str">
        <f>IF(AND(B22="",D22="",F22="",G22=""),"",IF($L$4='DATA ENTRY'!$CV$2,VLOOKUP(F22,अंक,11,0),IF($L$4='DATA ENTRY'!$CV$3,VLOOKUP(F22,अंक,17,0),IF($L$4='DATA ENTRY'!$CV$4,VLOOKUP(F22,अंक,24,0),IF($L$4='DATA ENTRY'!$CV$5,VLOOKUP(F22,अंक,31,0),IF($L$4='DATA ENTRY'!$CV$6,VLOOKUP(F22,अंक,38,0),IF($L$4='DATA ENTRY'!$CV$7,VLOOKUP(F22,अंक,45,0),"")))))))</f>
        <v/>
      </c>
      <c s="163" t="str">
        <f t="shared" si="16"/>
        <v/>
      </c>
    </row>
    <row r="23" spans="1:17" ht="25.5" customHeight="1">
      <c r="A23" s="93" t="str">
        <f>'DATA ENTRY'!A23</f>
        <v/>
      </c>
      <c s="94" t="str">
        <f t="shared" si="9"/>
        <v/>
      </c>
      <c s="95" t="str">
        <f t="shared" si="10"/>
        <v/>
      </c>
      <c s="96" t="str">
        <f t="shared" si="11"/>
        <v/>
      </c>
      <c s="96" t="str">
        <f t="shared" si="12"/>
        <v/>
      </c>
      <c s="97" t="str">
        <f t="shared" si="13"/>
        <v/>
      </c>
      <c s="98" t="str">
        <f t="shared" si="14"/>
        <v/>
      </c>
      <c s="153" t="str">
        <f>IF(AND(B23="",D23="",F23="",G23=""),"",IF($L$4='DATA ENTRY'!$CV$2,VLOOKUP(F23,अंक,6,0),IF($L$4='DATA ENTRY'!$CV$3,VLOOKUP(F23,अंक,12,0),IF($L$4='DATA ENTRY'!$CV$4,VLOOKUP(F23,अंक,18,0),IF($L$4='DATA ENTRY'!$CV$5,VLOOKUP(F23,अंक,25,0),IF($L$4='DATA ENTRY'!$CV$6,VLOOKUP(F23,अंक,32,0),IF($L$4='DATA ENTRY'!$CV$7,VLOOKUP(F23,अंक,39,0),"")))))))</f>
        <v/>
      </c>
      <c s="153" t="str">
        <f>IF(AND(B23="",D23="",F23="",G23=""),"",IF($L$4='DATA ENTRY'!$CV$2,VLOOKUP(F23,अंक,7,0),IF($L$4='DATA ENTRY'!$CV$3,VLOOKUP(F23,अंक,13,0),IF($L$4='DATA ENTRY'!$CV$4,VLOOKUP(F23,अंक,19,0),IF($L$4='DATA ENTRY'!$CV$5,VLOOKUP(F23,अंक,26,0),IF($L$4='DATA ENTRY'!$CV$6,VLOOKUP(F23,अंक,33,0),IF($L$4='DATA ENTRY'!$CV$7,VLOOKUP(F23,अंक,40,0),"")))))))</f>
        <v/>
      </c>
      <c s="53" t="str">
        <f>IF(AND(B23="",D23="",F23="",G23=""),"",IF($L$4='DATA ENTRY'!$CV$2,VLOOKUP(F23,अंक,8,0),IF($L$4='DATA ENTRY'!$CV$3,VLOOKUP(F23,अंक,14,0),IF($L$4='DATA ENTRY'!$CV$4,VLOOKUP(F23,अंक,20,0),IF($L$4='DATA ENTRY'!$CV$5,VLOOKUP(F23,अंक,27,0),IF($L$4='DATA ENTRY'!$CV$6,VLOOKUP(F23,अंक,34,0),IF($L$4='DATA ENTRY'!$CV$7,VLOOKUP(F23,अंक,41,0),"")))))))</f>
        <v/>
      </c>
      <c s="53" t="str">
        <f>IF(AND(B23="",D23="",F23="",G23=""),"",IF($L$4='DATA ENTRY'!$CV$2,VLOOKUP(F23,अंक,9,0),IF($L$4='DATA ENTRY'!$CV$3,VLOOKUP(F23,अंक,15,0),IF($L$4='DATA ENTRY'!$CV$4,VLOOKUP(F23,अंक,21,0),IF($L$4='DATA ENTRY'!$CV$5,VLOOKUP(F23,अंक,28,0),IF($L$4='DATA ENTRY'!$CV$6,VLOOKUP(F23,अंक,35,0),IF($L$4='DATA ENTRY'!$CV$7,VLOOKUP(F23,अंक,42,0),"")))))))</f>
        <v/>
      </c>
      <c s="85">
        <f t="shared" si="17"/>
        <v>0</v>
      </c>
      <c s="86">
        <f t="shared" si="15"/>
        <v>0</v>
      </c>
      <c s="156" t="str">
        <f>IFERROR(IF(AND($L$4=""),"",IF($C$4="","",IF(AND(L23=""),"",IF(AND(F23=""),"",IF(AND(VLOOKUP(F23,अंक,5,0)=""),"",IF($N$7=3,IF(AND(VLOOKUP(F23,अंक,5,0)&gt;=86),3,IF(AND(VLOOKUP(F23,अंक,5,0)&gt;=81),2,IF(AND(VLOOKUP(F23,अंक,5,0)&gt;=75),1,0))),IF(AND(VLOOKUP(F23,अंक,5,0)&gt;=86),1.5,IF(AND(VLOOKUP(F23,अंक,5,0)&gt;=81),1,IF(AND(VLOOKUP(F23,अंक,5,0)&gt;=75),0.5,0))))))))),"")</f>
        <v/>
      </c>
      <c s="85" t="str">
        <f>IF(AND(B23="",D23="",F23="",G23=""),"",IF($L$4='DATA ENTRY'!$CV$2,VLOOKUP(F23,अंक,10,0),IF($L$4='DATA ENTRY'!$CV$3,VLOOKUP(F23,अंक,16,0),IF($L$4='DATA ENTRY'!$CV$4,VLOOKUP(F23,अंक,23,0),IF($L$4='DATA ENTRY'!$CV$5,VLOOKUP(F23,अंक,30,0),IF($L$4='DATA ENTRY'!$CV$6,VLOOKUP(F23,अंक,37,0),IF($L$4='DATA ENTRY'!$CV$7,VLOOKUP(F23,अंक,44,0),"")))))))</f>
        <v/>
      </c>
      <c s="85" t="str">
        <f>IF(AND(B23="",D23="",F23="",G23=""),"",IF($L$4='DATA ENTRY'!$CV$2,VLOOKUP(F23,अंक,11,0),IF($L$4='DATA ENTRY'!$CV$3,VLOOKUP(F23,अंक,17,0),IF($L$4='DATA ENTRY'!$CV$4,VLOOKUP(F23,अंक,24,0),IF($L$4='DATA ENTRY'!$CV$5,VLOOKUP(F23,अंक,31,0),IF($L$4='DATA ENTRY'!$CV$6,VLOOKUP(F23,अंक,38,0),IF($L$4='DATA ENTRY'!$CV$7,VLOOKUP(F23,अंक,45,0),"")))))))</f>
        <v/>
      </c>
      <c s="163" t="str">
        <f t="shared" si="16"/>
        <v/>
      </c>
    </row>
    <row r="24" spans="1:17" ht="25.5" customHeight="1">
      <c r="A24" s="93" t="str">
        <f>'DATA ENTRY'!A24</f>
        <v/>
      </c>
      <c s="94" t="str">
        <f t="shared" si="9"/>
        <v/>
      </c>
      <c s="95" t="str">
        <f t="shared" si="10"/>
        <v/>
      </c>
      <c s="96" t="str">
        <f t="shared" si="11"/>
        <v/>
      </c>
      <c s="96" t="str">
        <f t="shared" si="12"/>
        <v/>
      </c>
      <c s="97" t="str">
        <f t="shared" si="13"/>
        <v/>
      </c>
      <c s="98" t="str">
        <f t="shared" si="14"/>
        <v/>
      </c>
      <c s="153" t="str">
        <f>IF(AND(B24="",D24="",F24="",G24=""),"",IF($L$4='DATA ENTRY'!$CV$2,VLOOKUP(F24,अंक,6,0),IF($L$4='DATA ENTRY'!$CV$3,VLOOKUP(F24,अंक,12,0),IF($L$4='DATA ENTRY'!$CV$4,VLOOKUP(F24,अंक,18,0),IF($L$4='DATA ENTRY'!$CV$5,VLOOKUP(F24,अंक,25,0),IF($L$4='DATA ENTRY'!$CV$6,VLOOKUP(F24,अंक,32,0),IF($L$4='DATA ENTRY'!$CV$7,VLOOKUP(F24,अंक,39,0),"")))))))</f>
        <v/>
      </c>
      <c s="153" t="str">
        <f>IF(AND(B24="",D24="",F24="",G24=""),"",IF($L$4='DATA ENTRY'!$CV$2,VLOOKUP(F24,अंक,7,0),IF($L$4='DATA ENTRY'!$CV$3,VLOOKUP(F24,अंक,13,0),IF($L$4='DATA ENTRY'!$CV$4,VLOOKUP(F24,अंक,19,0),IF($L$4='DATA ENTRY'!$CV$5,VLOOKUP(F24,अंक,26,0),IF($L$4='DATA ENTRY'!$CV$6,VLOOKUP(F24,अंक,33,0),IF($L$4='DATA ENTRY'!$CV$7,VLOOKUP(F24,अंक,40,0),"")))))))</f>
        <v/>
      </c>
      <c s="53" t="str">
        <f>IF(AND(B24="",D24="",F24="",G24=""),"",IF($L$4='DATA ENTRY'!$CV$2,VLOOKUP(F24,अंक,8,0),IF($L$4='DATA ENTRY'!$CV$3,VLOOKUP(F24,अंक,14,0),IF($L$4='DATA ENTRY'!$CV$4,VLOOKUP(F24,अंक,20,0),IF($L$4='DATA ENTRY'!$CV$5,VLOOKUP(F24,अंक,27,0),IF($L$4='DATA ENTRY'!$CV$6,VLOOKUP(F24,अंक,34,0),IF($L$4='DATA ENTRY'!$CV$7,VLOOKUP(F24,अंक,41,0),"")))))))</f>
        <v/>
      </c>
      <c s="53" t="str">
        <f>IF(AND(B24="",D24="",F24="",G24=""),"",IF($L$4='DATA ENTRY'!$CV$2,VLOOKUP(F24,अंक,9,0),IF($L$4='DATA ENTRY'!$CV$3,VLOOKUP(F24,अंक,15,0),IF($L$4='DATA ENTRY'!$CV$4,VLOOKUP(F24,अंक,21,0),IF($L$4='DATA ENTRY'!$CV$5,VLOOKUP(F24,अंक,28,0),IF($L$4='DATA ENTRY'!$CV$6,VLOOKUP(F24,अंक,35,0),IF($L$4='DATA ENTRY'!$CV$7,VLOOKUP(F24,अंक,42,0),"")))))))</f>
        <v/>
      </c>
      <c s="85">
        <f t="shared" si="17"/>
        <v>0</v>
      </c>
      <c s="86">
        <f t="shared" si="15"/>
        <v>0</v>
      </c>
      <c s="156" t="str">
        <f>IFERROR(IF(AND($L$4=""),"",IF($C$4="","",IF(AND(L24=""),"",IF(AND(F24=""),"",IF(AND(VLOOKUP(F24,अंक,5,0)=""),"",IF($N$7=3,IF(AND(VLOOKUP(F24,अंक,5,0)&gt;=86),3,IF(AND(VLOOKUP(F24,अंक,5,0)&gt;=81),2,IF(AND(VLOOKUP(F24,अंक,5,0)&gt;=75),1,0))),IF(AND(VLOOKUP(F24,अंक,5,0)&gt;=86),1.5,IF(AND(VLOOKUP(F24,अंक,5,0)&gt;=81),1,IF(AND(VLOOKUP(F24,अंक,5,0)&gt;=75),0.5,0))))))))),"")</f>
        <v/>
      </c>
      <c s="85" t="str">
        <f>IF(AND(B24="",D24="",F24="",G24=""),"",IF($L$4='DATA ENTRY'!$CV$2,VLOOKUP(F24,अंक,10,0),IF($L$4='DATA ENTRY'!$CV$3,VLOOKUP(F24,अंक,16,0),IF($L$4='DATA ENTRY'!$CV$4,VLOOKUP(F24,अंक,23,0),IF($L$4='DATA ENTRY'!$CV$5,VLOOKUP(F24,अंक,30,0),IF($L$4='DATA ENTRY'!$CV$6,VLOOKUP(F24,अंक,37,0),IF($L$4='DATA ENTRY'!$CV$7,VLOOKUP(F24,अंक,44,0),"")))))))</f>
        <v/>
      </c>
      <c s="85" t="str">
        <f>IF(AND(B24="",D24="",F24="",G24=""),"",IF($L$4='DATA ENTRY'!$CV$2,VLOOKUP(F24,अंक,11,0),IF($L$4='DATA ENTRY'!$CV$3,VLOOKUP(F24,अंक,17,0),IF($L$4='DATA ENTRY'!$CV$4,VLOOKUP(F24,अंक,24,0),IF($L$4='DATA ENTRY'!$CV$5,VLOOKUP(F24,अंक,31,0),IF($L$4='DATA ENTRY'!$CV$6,VLOOKUP(F24,अंक,38,0),IF($L$4='DATA ENTRY'!$CV$7,VLOOKUP(F24,अंक,45,0),"")))))))</f>
        <v/>
      </c>
      <c s="163" t="str">
        <f t="shared" si="16"/>
        <v/>
      </c>
    </row>
    <row r="25" spans="1:17" ht="25.5" customHeight="1">
      <c r="A25" s="93" t="str">
        <f>'DATA ENTRY'!A25</f>
        <v/>
      </c>
      <c s="94" t="str">
        <f t="shared" si="9"/>
        <v/>
      </c>
      <c s="95" t="str">
        <f t="shared" si="10"/>
        <v/>
      </c>
      <c s="96" t="str">
        <f t="shared" si="11"/>
        <v/>
      </c>
      <c s="96" t="str">
        <f t="shared" si="12"/>
        <v/>
      </c>
      <c s="97" t="str">
        <f t="shared" si="13"/>
        <v/>
      </c>
      <c s="98" t="str">
        <f t="shared" si="14"/>
        <v/>
      </c>
      <c s="153" t="str">
        <f>IF(AND(B25="",D25="",F25="",G25=""),"",IF($L$4='DATA ENTRY'!$CV$2,VLOOKUP(F25,अंक,6,0),IF($L$4='DATA ENTRY'!$CV$3,VLOOKUP(F25,अंक,12,0),IF($L$4='DATA ENTRY'!$CV$4,VLOOKUP(F25,अंक,18,0),IF($L$4='DATA ENTRY'!$CV$5,VLOOKUP(F25,अंक,25,0),IF($L$4='DATA ENTRY'!$CV$6,VLOOKUP(F25,अंक,32,0),IF($L$4='DATA ENTRY'!$CV$7,VLOOKUP(F25,अंक,39,0),"")))))))</f>
        <v/>
      </c>
      <c s="153" t="str">
        <f>IF(AND(B25="",D25="",F25="",G25=""),"",IF($L$4='DATA ENTRY'!$CV$2,VLOOKUP(F25,अंक,7,0),IF($L$4='DATA ENTRY'!$CV$3,VLOOKUP(F25,अंक,13,0),IF($L$4='DATA ENTRY'!$CV$4,VLOOKUP(F25,अंक,19,0),IF($L$4='DATA ENTRY'!$CV$5,VLOOKUP(F25,अंक,26,0),IF($L$4='DATA ENTRY'!$CV$6,VLOOKUP(F25,अंक,33,0),IF($L$4='DATA ENTRY'!$CV$7,VLOOKUP(F25,अंक,40,0),"")))))))</f>
        <v/>
      </c>
      <c s="53" t="str">
        <f>IF(AND(B25="",D25="",F25="",G25=""),"",IF($L$4='DATA ENTRY'!$CV$2,VLOOKUP(F25,अंक,8,0),IF($L$4='DATA ENTRY'!$CV$3,VLOOKUP(F25,अंक,14,0),IF($L$4='DATA ENTRY'!$CV$4,VLOOKUP(F25,अंक,20,0),IF($L$4='DATA ENTRY'!$CV$5,VLOOKUP(F25,अंक,27,0),IF($L$4='DATA ENTRY'!$CV$6,VLOOKUP(F25,अंक,34,0),IF($L$4='DATA ENTRY'!$CV$7,VLOOKUP(F25,अंक,41,0),"")))))))</f>
        <v/>
      </c>
      <c s="53" t="str">
        <f>IF(AND(B25="",D25="",F25="",G25=""),"",IF($L$4='DATA ENTRY'!$CV$2,VLOOKUP(F25,अंक,9,0),IF($L$4='DATA ENTRY'!$CV$3,VLOOKUP(F25,अंक,15,0),IF($L$4='DATA ENTRY'!$CV$4,VLOOKUP(F25,अंक,21,0),IF($L$4='DATA ENTRY'!$CV$5,VLOOKUP(F25,अंक,28,0),IF($L$4='DATA ENTRY'!$CV$6,VLOOKUP(F25,अंक,35,0),IF($L$4='DATA ENTRY'!$CV$7,VLOOKUP(F25,अंक,42,0),"")))))))</f>
        <v/>
      </c>
      <c s="85">
        <f t="shared" si="17"/>
        <v>0</v>
      </c>
      <c s="86">
        <f t="shared" si="15"/>
        <v>0</v>
      </c>
      <c s="156" t="str">
        <f>IFERROR(IF(AND($L$4=""),"",IF($C$4="","",IF(AND(L25=""),"",IF(AND(F25=""),"",IF(AND(VLOOKUP(F25,अंक,5,0)=""),"",IF($N$7=3,IF(AND(VLOOKUP(F25,अंक,5,0)&gt;=86),3,IF(AND(VLOOKUP(F25,अंक,5,0)&gt;=81),2,IF(AND(VLOOKUP(F25,अंक,5,0)&gt;=75),1,0))),IF(AND(VLOOKUP(F25,अंक,5,0)&gt;=86),1.5,IF(AND(VLOOKUP(F25,अंक,5,0)&gt;=81),1,IF(AND(VLOOKUP(F25,अंक,5,0)&gt;=75),0.5,0))))))))),"")</f>
        <v/>
      </c>
      <c s="85" t="str">
        <f>IF(AND(B25="",D25="",F25="",G25=""),"",IF($L$4='DATA ENTRY'!$CV$2,VLOOKUP(F25,अंक,10,0),IF($L$4='DATA ENTRY'!$CV$3,VLOOKUP(F25,अंक,16,0),IF($L$4='DATA ENTRY'!$CV$4,VLOOKUP(F25,अंक,23,0),IF($L$4='DATA ENTRY'!$CV$5,VLOOKUP(F25,अंक,30,0),IF($L$4='DATA ENTRY'!$CV$6,VLOOKUP(F25,अंक,37,0),IF($L$4='DATA ENTRY'!$CV$7,VLOOKUP(F25,अंक,44,0),"")))))))</f>
        <v/>
      </c>
      <c s="85" t="str">
        <f>IF(AND(B25="",D25="",F25="",G25=""),"",IF($L$4='DATA ENTRY'!$CV$2,VLOOKUP(F25,अंक,11,0),IF($L$4='DATA ENTRY'!$CV$3,VLOOKUP(F25,अंक,17,0),IF($L$4='DATA ENTRY'!$CV$4,VLOOKUP(F25,अंक,24,0),IF($L$4='DATA ENTRY'!$CV$5,VLOOKUP(F25,अंक,31,0),IF($L$4='DATA ENTRY'!$CV$6,VLOOKUP(F25,अंक,38,0),IF($L$4='DATA ENTRY'!$CV$7,VLOOKUP(F25,अंक,45,0),"")))))))</f>
        <v/>
      </c>
      <c s="163" t="str">
        <f t="shared" si="16"/>
        <v/>
      </c>
    </row>
    <row r="26" spans="1:17" ht="25.5" customHeight="1">
      <c r="A26" s="93" t="str">
        <f>'DATA ENTRY'!A26</f>
        <v/>
      </c>
      <c s="94" t="str">
        <f t="shared" si="9"/>
        <v/>
      </c>
      <c s="95" t="str">
        <f t="shared" si="10"/>
        <v/>
      </c>
      <c s="96" t="str">
        <f t="shared" si="11"/>
        <v/>
      </c>
      <c s="96" t="str">
        <f t="shared" si="12"/>
        <v/>
      </c>
      <c s="97" t="str">
        <f t="shared" si="13"/>
        <v/>
      </c>
      <c s="98" t="str">
        <f t="shared" si="14"/>
        <v/>
      </c>
      <c s="153" t="str">
        <f>IF(AND(B26="",D26="",F26="",G26=""),"",IF($L$4='DATA ENTRY'!$CV$2,VLOOKUP(F26,अंक,6,0),IF($L$4='DATA ENTRY'!$CV$3,VLOOKUP(F26,अंक,12,0),IF($L$4='DATA ENTRY'!$CV$4,VLOOKUP(F26,अंक,18,0),IF($L$4='DATA ENTRY'!$CV$5,VLOOKUP(F26,अंक,25,0),IF($L$4='DATA ENTRY'!$CV$6,VLOOKUP(F26,अंक,32,0),IF($L$4='DATA ENTRY'!$CV$7,VLOOKUP(F26,अंक,39,0),"")))))))</f>
        <v/>
      </c>
      <c s="153" t="str">
        <f>IF(AND(B26="",D26="",F26="",G26=""),"",IF($L$4='DATA ENTRY'!$CV$2,VLOOKUP(F26,अंक,7,0),IF($L$4='DATA ENTRY'!$CV$3,VLOOKUP(F26,अंक,13,0),IF($L$4='DATA ENTRY'!$CV$4,VLOOKUP(F26,अंक,19,0),IF($L$4='DATA ENTRY'!$CV$5,VLOOKUP(F26,अंक,26,0),IF($L$4='DATA ENTRY'!$CV$6,VLOOKUP(F26,अंक,33,0),IF($L$4='DATA ENTRY'!$CV$7,VLOOKUP(F26,अंक,40,0),"")))))))</f>
        <v/>
      </c>
      <c s="53" t="str">
        <f>IF(AND(B26="",D26="",F26="",G26=""),"",IF($L$4='DATA ENTRY'!$CV$2,VLOOKUP(F26,अंक,8,0),IF($L$4='DATA ENTRY'!$CV$3,VLOOKUP(F26,अंक,14,0),IF($L$4='DATA ENTRY'!$CV$4,VLOOKUP(F26,अंक,20,0),IF($L$4='DATA ENTRY'!$CV$5,VLOOKUP(F26,अंक,27,0),IF($L$4='DATA ENTRY'!$CV$6,VLOOKUP(F26,अंक,34,0),IF($L$4='DATA ENTRY'!$CV$7,VLOOKUP(F26,अंक,41,0),"")))))))</f>
        <v/>
      </c>
      <c s="53" t="str">
        <f>IF(AND(B26="",D26="",F26="",G26=""),"",IF($L$4='DATA ENTRY'!$CV$2,VLOOKUP(F26,अंक,9,0),IF($L$4='DATA ENTRY'!$CV$3,VLOOKUP(F26,अंक,15,0),IF($L$4='DATA ENTRY'!$CV$4,VLOOKUP(F26,अंक,21,0),IF($L$4='DATA ENTRY'!$CV$5,VLOOKUP(F26,अंक,28,0),IF($L$4='DATA ENTRY'!$CV$6,VLOOKUP(F26,अंक,35,0),IF($L$4='DATA ENTRY'!$CV$7,VLOOKUP(F26,अंक,42,0),"")))))))</f>
        <v/>
      </c>
      <c s="85">
        <f t="shared" si="17"/>
        <v>0</v>
      </c>
      <c s="86">
        <f t="shared" si="15"/>
        <v>0</v>
      </c>
      <c s="156" t="str">
        <f>IFERROR(IF(AND($L$4=""),"",IF($C$4="","",IF(AND(L26=""),"",IF(AND(F26=""),"",IF(AND(VLOOKUP(F26,अंक,5,0)=""),"",IF($N$7=3,IF(AND(VLOOKUP(F26,अंक,5,0)&gt;=86),3,IF(AND(VLOOKUP(F26,अंक,5,0)&gt;=81),2,IF(AND(VLOOKUP(F26,अंक,5,0)&gt;=75),1,0))),IF(AND(VLOOKUP(F26,अंक,5,0)&gt;=86),1.5,IF(AND(VLOOKUP(F26,अंक,5,0)&gt;=81),1,IF(AND(VLOOKUP(F26,अंक,5,0)&gt;=75),0.5,0))))))))),"")</f>
        <v/>
      </c>
      <c s="85" t="str">
        <f>IF(AND(B26="",D26="",F26="",G26=""),"",IF($L$4='DATA ENTRY'!$CV$2,VLOOKUP(F26,अंक,10,0),IF($L$4='DATA ENTRY'!$CV$3,VLOOKUP(F26,अंक,16,0),IF($L$4='DATA ENTRY'!$CV$4,VLOOKUP(F26,अंक,23,0),IF($L$4='DATA ENTRY'!$CV$5,VLOOKUP(F26,अंक,30,0),IF($L$4='DATA ENTRY'!$CV$6,VLOOKUP(F26,अंक,37,0),IF($L$4='DATA ENTRY'!$CV$7,VLOOKUP(F26,अंक,44,0),"")))))))</f>
        <v/>
      </c>
      <c s="85" t="str">
        <f>IF(AND(B26="",D26="",F26="",G26=""),"",IF($L$4='DATA ENTRY'!$CV$2,VLOOKUP(F26,अंक,11,0),IF($L$4='DATA ENTRY'!$CV$3,VLOOKUP(F26,अंक,17,0),IF($L$4='DATA ENTRY'!$CV$4,VLOOKUP(F26,अंक,24,0),IF($L$4='DATA ENTRY'!$CV$5,VLOOKUP(F26,अंक,31,0),IF($L$4='DATA ENTRY'!$CV$6,VLOOKUP(F26,अंक,38,0),IF($L$4='DATA ENTRY'!$CV$7,VLOOKUP(F26,अंक,45,0),"")))))))</f>
        <v/>
      </c>
      <c s="163" t="str">
        <f t="shared" si="16"/>
        <v/>
      </c>
    </row>
    <row r="27" spans="1:17" ht="25.5" customHeight="1">
      <c r="A27" s="93" t="str">
        <f>'DATA ENTRY'!A27</f>
        <v/>
      </c>
      <c s="94" t="str">
        <f t="shared" si="9"/>
        <v/>
      </c>
      <c s="95" t="str">
        <f t="shared" si="10"/>
        <v/>
      </c>
      <c s="96" t="str">
        <f t="shared" si="11"/>
        <v/>
      </c>
      <c s="96" t="str">
        <f t="shared" si="12"/>
        <v/>
      </c>
      <c s="97" t="str">
        <f t="shared" si="13"/>
        <v/>
      </c>
      <c s="98" t="str">
        <f t="shared" si="14"/>
        <v/>
      </c>
      <c s="153" t="str">
        <f>IF(AND(B27="",D27="",F27="",G27=""),"",IF($L$4='DATA ENTRY'!$CV$2,VLOOKUP(F27,अंक,6,0),IF($L$4='DATA ENTRY'!$CV$3,VLOOKUP(F27,अंक,12,0),IF($L$4='DATA ENTRY'!$CV$4,VLOOKUP(F27,अंक,18,0),IF($L$4='DATA ENTRY'!$CV$5,VLOOKUP(F27,अंक,25,0),IF($L$4='DATA ENTRY'!$CV$6,VLOOKUP(F27,अंक,32,0),IF($L$4='DATA ENTRY'!$CV$7,VLOOKUP(F27,अंक,39,0),"")))))))</f>
        <v/>
      </c>
      <c s="153" t="str">
        <f>IF(AND(B27="",D27="",F27="",G27=""),"",IF($L$4='DATA ENTRY'!$CV$2,VLOOKUP(F27,अंक,7,0),IF($L$4='DATA ENTRY'!$CV$3,VLOOKUP(F27,अंक,13,0),IF($L$4='DATA ENTRY'!$CV$4,VLOOKUP(F27,अंक,19,0),IF($L$4='DATA ENTRY'!$CV$5,VLOOKUP(F27,अंक,26,0),IF($L$4='DATA ENTRY'!$CV$6,VLOOKUP(F27,अंक,33,0),IF($L$4='DATA ENTRY'!$CV$7,VLOOKUP(F27,अंक,40,0),"")))))))</f>
        <v/>
      </c>
      <c s="53" t="str">
        <f>IF(AND(B27="",D27="",F27="",G27=""),"",IF($L$4='DATA ENTRY'!$CV$2,VLOOKUP(F27,अंक,8,0),IF($L$4='DATA ENTRY'!$CV$3,VLOOKUP(F27,अंक,14,0),IF($L$4='DATA ENTRY'!$CV$4,VLOOKUP(F27,अंक,20,0),IF($L$4='DATA ENTRY'!$CV$5,VLOOKUP(F27,अंक,27,0),IF($L$4='DATA ENTRY'!$CV$6,VLOOKUP(F27,अंक,34,0),IF($L$4='DATA ENTRY'!$CV$7,VLOOKUP(F27,अंक,41,0),"")))))))</f>
        <v/>
      </c>
      <c s="53" t="str">
        <f>IF(AND(B27="",D27="",F27="",G27=""),"",IF($L$4='DATA ENTRY'!$CV$2,VLOOKUP(F27,अंक,9,0),IF($L$4='DATA ENTRY'!$CV$3,VLOOKUP(F27,अंक,15,0),IF($L$4='DATA ENTRY'!$CV$4,VLOOKUP(F27,अंक,21,0),IF($L$4='DATA ENTRY'!$CV$5,VLOOKUP(F27,अंक,28,0),IF($L$4='DATA ENTRY'!$CV$6,VLOOKUP(F27,अंक,35,0),IF($L$4='DATA ENTRY'!$CV$7,VLOOKUP(F27,अंक,42,0),"")))))))</f>
        <v/>
      </c>
      <c s="85">
        <f t="shared" si="17"/>
        <v>0</v>
      </c>
      <c s="86">
        <f t="shared" si="15"/>
        <v>0</v>
      </c>
      <c s="156" t="str">
        <f>IFERROR(IF(AND($L$4=""),"",IF($C$4="","",IF(AND(L27=""),"",IF(AND(F27=""),"",IF(AND(VLOOKUP(F27,अंक,5,0)=""),"",IF($N$7=3,IF(AND(VLOOKUP(F27,अंक,5,0)&gt;=86),3,IF(AND(VLOOKUP(F27,अंक,5,0)&gt;=81),2,IF(AND(VLOOKUP(F27,अंक,5,0)&gt;=75),1,0))),IF(AND(VLOOKUP(F27,अंक,5,0)&gt;=86),1.5,IF(AND(VLOOKUP(F27,अंक,5,0)&gt;=81),1,IF(AND(VLOOKUP(F27,अंक,5,0)&gt;=75),0.5,0))))))))),"")</f>
        <v/>
      </c>
      <c s="85" t="str">
        <f>IF(AND(B27="",D27="",F27="",G27=""),"",IF($L$4='DATA ENTRY'!$CV$2,VLOOKUP(F27,अंक,10,0),IF($L$4='DATA ENTRY'!$CV$3,VLOOKUP(F27,अंक,16,0),IF($L$4='DATA ENTRY'!$CV$4,VLOOKUP(F27,अंक,23,0),IF($L$4='DATA ENTRY'!$CV$5,VLOOKUP(F27,अंक,30,0),IF($L$4='DATA ENTRY'!$CV$6,VLOOKUP(F27,अंक,37,0),IF($L$4='DATA ENTRY'!$CV$7,VLOOKUP(F27,अंक,44,0),"")))))))</f>
        <v/>
      </c>
      <c s="85" t="str">
        <f>IF(AND(B27="",D27="",F27="",G27=""),"",IF($L$4='DATA ENTRY'!$CV$2,VLOOKUP(F27,अंक,11,0),IF($L$4='DATA ENTRY'!$CV$3,VLOOKUP(F27,अंक,17,0),IF($L$4='DATA ENTRY'!$CV$4,VLOOKUP(F27,अंक,24,0),IF($L$4='DATA ENTRY'!$CV$5,VLOOKUP(F27,अंक,31,0),IF($L$4='DATA ENTRY'!$CV$6,VLOOKUP(F27,अंक,38,0),IF($L$4='DATA ENTRY'!$CV$7,VLOOKUP(F27,अंक,45,0),"")))))))</f>
        <v/>
      </c>
      <c s="163" t="str">
        <f t="shared" si="16"/>
        <v/>
      </c>
    </row>
    <row r="28" spans="1:17" ht="25.5" customHeight="1">
      <c r="A28" s="93" t="str">
        <f>'DATA ENTRY'!A28</f>
        <v/>
      </c>
      <c s="94" t="str">
        <f t="shared" si="9"/>
        <v/>
      </c>
      <c s="95" t="str">
        <f t="shared" si="10"/>
        <v/>
      </c>
      <c s="96" t="str">
        <f t="shared" si="11"/>
        <v/>
      </c>
      <c s="96" t="str">
        <f t="shared" si="12"/>
        <v/>
      </c>
      <c s="97" t="str">
        <f t="shared" si="13"/>
        <v/>
      </c>
      <c s="98" t="str">
        <f t="shared" si="14"/>
        <v/>
      </c>
      <c s="153" t="str">
        <f>IF(AND(B28="",D28="",F28="",G28=""),"",IF($L$4='DATA ENTRY'!$CV$2,VLOOKUP(F28,अंक,6,0),IF($L$4='DATA ENTRY'!$CV$3,VLOOKUP(F28,अंक,12,0),IF($L$4='DATA ENTRY'!$CV$4,VLOOKUP(F28,अंक,18,0),IF($L$4='DATA ENTRY'!$CV$5,VLOOKUP(F28,अंक,25,0),IF($L$4='DATA ENTRY'!$CV$6,VLOOKUP(F28,अंक,32,0),IF($L$4='DATA ENTRY'!$CV$7,VLOOKUP(F28,अंक,39,0),"")))))))</f>
        <v/>
      </c>
      <c s="153" t="str">
        <f>IF(AND(B28="",D28="",F28="",G28=""),"",IF($L$4='DATA ENTRY'!$CV$2,VLOOKUP(F28,अंक,7,0),IF($L$4='DATA ENTRY'!$CV$3,VLOOKUP(F28,अंक,13,0),IF($L$4='DATA ENTRY'!$CV$4,VLOOKUP(F28,अंक,19,0),IF($L$4='DATA ENTRY'!$CV$5,VLOOKUP(F28,अंक,26,0),IF($L$4='DATA ENTRY'!$CV$6,VLOOKUP(F28,अंक,33,0),IF($L$4='DATA ENTRY'!$CV$7,VLOOKUP(F28,अंक,40,0),"")))))))</f>
        <v/>
      </c>
      <c s="53" t="str">
        <f>IF(AND(B28="",D28="",F28="",G28=""),"",IF($L$4='DATA ENTRY'!$CV$2,VLOOKUP(F28,अंक,8,0),IF($L$4='DATA ENTRY'!$CV$3,VLOOKUP(F28,अंक,14,0),IF($L$4='DATA ENTRY'!$CV$4,VLOOKUP(F28,अंक,20,0),IF($L$4='DATA ENTRY'!$CV$5,VLOOKUP(F28,अंक,27,0),IF($L$4='DATA ENTRY'!$CV$6,VLOOKUP(F28,अंक,34,0),IF($L$4='DATA ENTRY'!$CV$7,VLOOKUP(F28,अंक,41,0),"")))))))</f>
        <v/>
      </c>
      <c s="53" t="str">
        <f>IF(AND(B28="",D28="",F28="",G28=""),"",IF($L$4='DATA ENTRY'!$CV$2,VLOOKUP(F28,अंक,9,0),IF($L$4='DATA ENTRY'!$CV$3,VLOOKUP(F28,अंक,15,0),IF($L$4='DATA ENTRY'!$CV$4,VLOOKUP(F28,अंक,21,0),IF($L$4='DATA ENTRY'!$CV$5,VLOOKUP(F28,अंक,28,0),IF($L$4='DATA ENTRY'!$CV$6,VLOOKUP(F28,अंक,35,0),IF($L$4='DATA ENTRY'!$CV$7,VLOOKUP(F28,अंक,42,0),"")))))))</f>
        <v/>
      </c>
      <c s="85">
        <f t="shared" si="17"/>
        <v>0</v>
      </c>
      <c s="86">
        <f t="shared" si="15"/>
        <v>0</v>
      </c>
      <c s="156" t="str">
        <f>IFERROR(IF(AND($L$4=""),"",IF($C$4="","",IF(AND(L28=""),"",IF(AND(F28=""),"",IF(AND(VLOOKUP(F28,अंक,5,0)=""),"",IF($N$7=3,IF(AND(VLOOKUP(F28,अंक,5,0)&gt;=86),3,IF(AND(VLOOKUP(F28,अंक,5,0)&gt;=81),2,IF(AND(VLOOKUP(F28,अंक,5,0)&gt;=75),1,0))),IF(AND(VLOOKUP(F28,अंक,5,0)&gt;=86),1.5,IF(AND(VLOOKUP(F28,अंक,5,0)&gt;=81),1,IF(AND(VLOOKUP(F28,अंक,5,0)&gt;=75),0.5,0))))))))),"")</f>
        <v/>
      </c>
      <c s="85" t="str">
        <f>IF(AND(B28="",D28="",F28="",G28=""),"",IF($L$4='DATA ENTRY'!$CV$2,VLOOKUP(F28,अंक,10,0),IF($L$4='DATA ENTRY'!$CV$3,VLOOKUP(F28,अंक,16,0),IF($L$4='DATA ENTRY'!$CV$4,VLOOKUP(F28,अंक,23,0),IF($L$4='DATA ENTRY'!$CV$5,VLOOKUP(F28,अंक,30,0),IF($L$4='DATA ENTRY'!$CV$6,VLOOKUP(F28,अंक,37,0),IF($L$4='DATA ENTRY'!$CV$7,VLOOKUP(F28,अंक,44,0),"")))))))</f>
        <v/>
      </c>
      <c s="85" t="str">
        <f>IF(AND(B28="",D28="",F28="",G28=""),"",IF($L$4='DATA ENTRY'!$CV$2,VLOOKUP(F28,अंक,11,0),IF($L$4='DATA ENTRY'!$CV$3,VLOOKUP(F28,अंक,17,0),IF($L$4='DATA ENTRY'!$CV$4,VLOOKUP(F28,अंक,24,0),IF($L$4='DATA ENTRY'!$CV$5,VLOOKUP(F28,अंक,31,0),IF($L$4='DATA ENTRY'!$CV$6,VLOOKUP(F28,अंक,38,0),IF($L$4='DATA ENTRY'!$CV$7,VLOOKUP(F28,अंक,45,0),"")))))))</f>
        <v/>
      </c>
      <c s="163" t="str">
        <f t="shared" si="16"/>
        <v/>
      </c>
    </row>
    <row r="29" spans="1:17" ht="25.5" customHeight="1">
      <c r="A29" s="93" t="str">
        <f>'DATA ENTRY'!A29</f>
        <v/>
      </c>
      <c s="94" t="str">
        <f t="shared" si="9"/>
        <v/>
      </c>
      <c s="95" t="str">
        <f t="shared" si="10"/>
        <v/>
      </c>
      <c s="96" t="str">
        <f t="shared" si="11"/>
        <v/>
      </c>
      <c s="96" t="str">
        <f t="shared" si="12"/>
        <v/>
      </c>
      <c s="97" t="str">
        <f t="shared" si="13"/>
        <v/>
      </c>
      <c s="98" t="str">
        <f t="shared" si="14"/>
        <v/>
      </c>
      <c s="153" t="str">
        <f>IF(AND(B29="",D29="",F29="",G29=""),"",IF($L$4='DATA ENTRY'!$CV$2,VLOOKUP(F29,अंक,6,0),IF($L$4='DATA ENTRY'!$CV$3,VLOOKUP(F29,अंक,12,0),IF($L$4='DATA ENTRY'!$CV$4,VLOOKUP(F29,अंक,18,0),IF($L$4='DATA ENTRY'!$CV$5,VLOOKUP(F29,अंक,25,0),IF($L$4='DATA ENTRY'!$CV$6,VLOOKUP(F29,अंक,32,0),IF($L$4='DATA ENTRY'!$CV$7,VLOOKUP(F29,अंक,39,0),"")))))))</f>
        <v/>
      </c>
      <c s="153" t="str">
        <f>IF(AND(B29="",D29="",F29="",G29=""),"",IF($L$4='DATA ENTRY'!$CV$2,VLOOKUP(F29,अंक,7,0),IF($L$4='DATA ENTRY'!$CV$3,VLOOKUP(F29,अंक,13,0),IF($L$4='DATA ENTRY'!$CV$4,VLOOKUP(F29,अंक,19,0),IF($L$4='DATA ENTRY'!$CV$5,VLOOKUP(F29,अंक,26,0),IF($L$4='DATA ENTRY'!$CV$6,VLOOKUP(F29,अंक,33,0),IF($L$4='DATA ENTRY'!$CV$7,VLOOKUP(F29,अंक,40,0),"")))))))</f>
        <v/>
      </c>
      <c s="53" t="str">
        <f>IF(AND(B29="",D29="",F29="",G29=""),"",IF($L$4='DATA ENTRY'!$CV$2,VLOOKUP(F29,अंक,8,0),IF($L$4='DATA ENTRY'!$CV$3,VLOOKUP(F29,अंक,14,0),IF($L$4='DATA ENTRY'!$CV$4,VLOOKUP(F29,अंक,20,0),IF($L$4='DATA ENTRY'!$CV$5,VLOOKUP(F29,अंक,27,0),IF($L$4='DATA ENTRY'!$CV$6,VLOOKUP(F29,अंक,34,0),IF($L$4='DATA ENTRY'!$CV$7,VLOOKUP(F29,अंक,41,0),"")))))))</f>
        <v/>
      </c>
      <c s="53" t="str">
        <f>IF(AND(B29="",D29="",F29="",G29=""),"",IF($L$4='DATA ENTRY'!$CV$2,VLOOKUP(F29,अंक,9,0),IF($L$4='DATA ENTRY'!$CV$3,VLOOKUP(F29,अंक,15,0),IF($L$4='DATA ENTRY'!$CV$4,VLOOKUP(F29,अंक,21,0),IF($L$4='DATA ENTRY'!$CV$5,VLOOKUP(F29,अंक,28,0),IF($L$4='DATA ENTRY'!$CV$6,VLOOKUP(F29,अंक,35,0),IF($L$4='DATA ENTRY'!$CV$7,VLOOKUP(F29,अंक,42,0),"")))))))</f>
        <v/>
      </c>
      <c s="85">
        <f t="shared" si="17"/>
        <v>0</v>
      </c>
      <c s="86">
        <f t="shared" si="15"/>
        <v>0</v>
      </c>
      <c s="156" t="str">
        <f>IFERROR(IF(AND($L$4=""),"",IF($C$4="","",IF(AND(L29=""),"",IF(AND(F29=""),"",IF(AND(VLOOKUP(F29,अंक,5,0)=""),"",IF($N$7=3,IF(AND(VLOOKUP(F29,अंक,5,0)&gt;=86),3,IF(AND(VLOOKUP(F29,अंक,5,0)&gt;=81),2,IF(AND(VLOOKUP(F29,अंक,5,0)&gt;=75),1,0))),IF(AND(VLOOKUP(F29,अंक,5,0)&gt;=86),1.5,IF(AND(VLOOKUP(F29,अंक,5,0)&gt;=81),1,IF(AND(VLOOKUP(F29,अंक,5,0)&gt;=75),0.5,0))))))))),"")</f>
        <v/>
      </c>
      <c s="85" t="str">
        <f>IF(AND(B29="",D29="",F29="",G29=""),"",IF($L$4='DATA ENTRY'!$CV$2,VLOOKUP(F29,अंक,10,0),IF($L$4='DATA ENTRY'!$CV$3,VLOOKUP(F29,अंक,16,0),IF($L$4='DATA ENTRY'!$CV$4,VLOOKUP(F29,अंक,23,0),IF($L$4='DATA ENTRY'!$CV$5,VLOOKUP(F29,अंक,30,0),IF($L$4='DATA ENTRY'!$CV$6,VLOOKUP(F29,अंक,37,0),IF($L$4='DATA ENTRY'!$CV$7,VLOOKUP(F29,अंक,44,0),"")))))))</f>
        <v/>
      </c>
      <c s="85" t="str">
        <f>IF(AND(B29="",D29="",F29="",G29=""),"",IF($L$4='DATA ENTRY'!$CV$2,VLOOKUP(F29,अंक,11,0),IF($L$4='DATA ENTRY'!$CV$3,VLOOKUP(F29,अंक,17,0),IF($L$4='DATA ENTRY'!$CV$4,VLOOKUP(F29,अंक,24,0),IF($L$4='DATA ENTRY'!$CV$5,VLOOKUP(F29,अंक,31,0),IF($L$4='DATA ENTRY'!$CV$6,VLOOKUP(F29,अंक,38,0),IF($L$4='DATA ENTRY'!$CV$7,VLOOKUP(F29,अंक,45,0),"")))))))</f>
        <v/>
      </c>
      <c s="163" t="str">
        <f t="shared" si="16"/>
        <v/>
      </c>
    </row>
    <row r="30" spans="1:17" ht="25.5" customHeight="1">
      <c r="A30" s="93" t="str">
        <f>'DATA ENTRY'!A30</f>
        <v/>
      </c>
      <c s="94" t="str">
        <f t="shared" si="9"/>
        <v/>
      </c>
      <c s="95" t="str">
        <f t="shared" si="10"/>
        <v/>
      </c>
      <c s="96" t="str">
        <f t="shared" si="11"/>
        <v/>
      </c>
      <c s="96" t="str">
        <f t="shared" si="12"/>
        <v/>
      </c>
      <c s="97" t="str">
        <f t="shared" si="13"/>
        <v/>
      </c>
      <c s="98" t="str">
        <f t="shared" si="14"/>
        <v/>
      </c>
      <c s="153" t="str">
        <f>IF(AND(B30="",D30="",F30="",G30=""),"",IF($L$4='DATA ENTRY'!$CV$2,VLOOKUP(F30,अंक,6,0),IF($L$4='DATA ENTRY'!$CV$3,VLOOKUP(F30,अंक,12,0),IF($L$4='DATA ENTRY'!$CV$4,VLOOKUP(F30,अंक,18,0),IF($L$4='DATA ENTRY'!$CV$5,VLOOKUP(F30,अंक,25,0),IF($L$4='DATA ENTRY'!$CV$6,VLOOKUP(F30,अंक,32,0),IF($L$4='DATA ENTRY'!$CV$7,VLOOKUP(F30,अंक,39,0),"")))))))</f>
        <v/>
      </c>
      <c s="153" t="str">
        <f>IF(AND(B30="",D30="",F30="",G30=""),"",IF($L$4='DATA ENTRY'!$CV$2,VLOOKUP(F30,अंक,7,0),IF($L$4='DATA ENTRY'!$CV$3,VLOOKUP(F30,अंक,13,0),IF($L$4='DATA ENTRY'!$CV$4,VLOOKUP(F30,अंक,19,0),IF($L$4='DATA ENTRY'!$CV$5,VLOOKUP(F30,अंक,26,0),IF($L$4='DATA ENTRY'!$CV$6,VLOOKUP(F30,अंक,33,0),IF($L$4='DATA ENTRY'!$CV$7,VLOOKUP(F30,अंक,40,0),"")))))))</f>
        <v/>
      </c>
      <c s="53" t="str">
        <f>IF(AND(B30="",D30="",F30="",G30=""),"",IF($L$4='DATA ENTRY'!$CV$2,VLOOKUP(F30,अंक,8,0),IF($L$4='DATA ENTRY'!$CV$3,VLOOKUP(F30,अंक,14,0),IF($L$4='DATA ENTRY'!$CV$4,VLOOKUP(F30,अंक,20,0),IF($L$4='DATA ENTRY'!$CV$5,VLOOKUP(F30,अंक,27,0),IF($L$4='DATA ENTRY'!$CV$6,VLOOKUP(F30,अंक,34,0),IF($L$4='DATA ENTRY'!$CV$7,VLOOKUP(F30,अंक,41,0),"")))))))</f>
        <v/>
      </c>
      <c s="53" t="str">
        <f>IF(AND(B30="",D30="",F30="",G30=""),"",IF($L$4='DATA ENTRY'!$CV$2,VLOOKUP(F30,अंक,9,0),IF($L$4='DATA ENTRY'!$CV$3,VLOOKUP(F30,अंक,15,0),IF($L$4='DATA ENTRY'!$CV$4,VLOOKUP(F30,अंक,21,0),IF($L$4='DATA ENTRY'!$CV$5,VLOOKUP(F30,अंक,28,0),IF($L$4='DATA ENTRY'!$CV$6,VLOOKUP(F30,अंक,35,0),IF($L$4='DATA ENTRY'!$CV$7,VLOOKUP(F30,अंक,42,0),"")))))))</f>
        <v/>
      </c>
      <c s="85">
        <f t="shared" si="17"/>
        <v>0</v>
      </c>
      <c s="86">
        <f t="shared" si="15"/>
        <v>0</v>
      </c>
      <c s="156" t="str">
        <f>IFERROR(IF(AND($L$4=""),"",IF($C$4="","",IF(AND(L30=""),"",IF(AND(F30=""),"",IF(AND(VLOOKUP(F30,अंक,5,0)=""),"",IF($N$7=3,IF(AND(VLOOKUP(F30,अंक,5,0)&gt;=86),3,IF(AND(VLOOKUP(F30,अंक,5,0)&gt;=81),2,IF(AND(VLOOKUP(F30,अंक,5,0)&gt;=75),1,0))),IF(AND(VLOOKUP(F30,अंक,5,0)&gt;=86),1.5,IF(AND(VLOOKUP(F30,अंक,5,0)&gt;=81),1,IF(AND(VLOOKUP(F30,अंक,5,0)&gt;=75),0.5,0))))))))),"")</f>
        <v/>
      </c>
      <c s="85" t="str">
        <f>IF(AND(B30="",D30="",F30="",G30=""),"",IF($L$4='DATA ENTRY'!$CV$2,VLOOKUP(F30,अंक,10,0),IF($L$4='DATA ENTRY'!$CV$3,VLOOKUP(F30,अंक,16,0),IF($L$4='DATA ENTRY'!$CV$4,VLOOKUP(F30,अंक,23,0),IF($L$4='DATA ENTRY'!$CV$5,VLOOKUP(F30,अंक,30,0),IF($L$4='DATA ENTRY'!$CV$6,VLOOKUP(F30,अंक,37,0),IF($L$4='DATA ENTRY'!$CV$7,VLOOKUP(F30,अंक,44,0),"")))))))</f>
        <v/>
      </c>
      <c s="85" t="str">
        <f>IF(AND(B30="",D30="",F30="",G30=""),"",IF($L$4='DATA ENTRY'!$CV$2,VLOOKUP(F30,अंक,11,0),IF($L$4='DATA ENTRY'!$CV$3,VLOOKUP(F30,अंक,17,0),IF($L$4='DATA ENTRY'!$CV$4,VLOOKUP(F30,अंक,24,0),IF($L$4='DATA ENTRY'!$CV$5,VLOOKUP(F30,अंक,31,0),IF($L$4='DATA ENTRY'!$CV$6,VLOOKUP(F30,अंक,38,0),IF($L$4='DATA ENTRY'!$CV$7,VLOOKUP(F30,अंक,45,0),"")))))))</f>
        <v/>
      </c>
      <c s="163" t="str">
        <f t="shared" si="16"/>
        <v/>
      </c>
    </row>
    <row r="31" spans="1:17" ht="25.5" customHeight="1">
      <c r="A31" s="93" t="str">
        <f>'DATA ENTRY'!A31</f>
        <v/>
      </c>
      <c s="94" t="str">
        <f t="shared" si="9"/>
        <v/>
      </c>
      <c s="95" t="str">
        <f t="shared" si="10"/>
        <v/>
      </c>
      <c s="96" t="str">
        <f t="shared" si="11"/>
        <v/>
      </c>
      <c s="96" t="str">
        <f t="shared" si="12"/>
        <v/>
      </c>
      <c s="97" t="str">
        <f t="shared" si="13"/>
        <v/>
      </c>
      <c s="98" t="str">
        <f t="shared" si="14"/>
        <v/>
      </c>
      <c s="153" t="str">
        <f>IF(AND(B31="",D31="",F31="",G31=""),"",IF($L$4='DATA ENTRY'!$CV$2,VLOOKUP(F31,अंक,6,0),IF($L$4='DATA ENTRY'!$CV$3,VLOOKUP(F31,अंक,12,0),IF($L$4='DATA ENTRY'!$CV$4,VLOOKUP(F31,अंक,18,0),IF($L$4='DATA ENTRY'!$CV$5,VLOOKUP(F31,अंक,25,0),IF($L$4='DATA ENTRY'!$CV$6,VLOOKUP(F31,अंक,32,0),IF($L$4='DATA ENTRY'!$CV$7,VLOOKUP(F31,अंक,39,0),"")))))))</f>
        <v/>
      </c>
      <c s="153" t="str">
        <f>IF(AND(B31="",D31="",F31="",G31=""),"",IF($L$4='DATA ENTRY'!$CV$2,VLOOKUP(F31,अंक,7,0),IF($L$4='DATA ENTRY'!$CV$3,VLOOKUP(F31,अंक,13,0),IF($L$4='DATA ENTRY'!$CV$4,VLOOKUP(F31,अंक,19,0),IF($L$4='DATA ENTRY'!$CV$5,VLOOKUP(F31,अंक,26,0),IF($L$4='DATA ENTRY'!$CV$6,VLOOKUP(F31,अंक,33,0),IF($L$4='DATA ENTRY'!$CV$7,VLOOKUP(F31,अंक,40,0),"")))))))</f>
        <v/>
      </c>
      <c s="53" t="str">
        <f>IF(AND(B31="",D31="",F31="",G31=""),"",IF($L$4='DATA ENTRY'!$CV$2,VLOOKUP(F31,अंक,8,0),IF($L$4='DATA ENTRY'!$CV$3,VLOOKUP(F31,अंक,14,0),IF($L$4='DATA ENTRY'!$CV$4,VLOOKUP(F31,अंक,20,0),IF($L$4='DATA ENTRY'!$CV$5,VLOOKUP(F31,अंक,27,0),IF($L$4='DATA ENTRY'!$CV$6,VLOOKUP(F31,अंक,34,0),IF($L$4='DATA ENTRY'!$CV$7,VLOOKUP(F31,अंक,41,0),"")))))))</f>
        <v/>
      </c>
      <c s="53" t="str">
        <f>IF(AND(B31="",D31="",F31="",G31=""),"",IF($L$4='DATA ENTRY'!$CV$2,VLOOKUP(F31,अंक,9,0),IF($L$4='DATA ENTRY'!$CV$3,VLOOKUP(F31,अंक,15,0),IF($L$4='DATA ENTRY'!$CV$4,VLOOKUP(F31,अंक,21,0),IF($L$4='DATA ENTRY'!$CV$5,VLOOKUP(F31,अंक,28,0),IF($L$4='DATA ENTRY'!$CV$6,VLOOKUP(F31,अंक,35,0),IF($L$4='DATA ENTRY'!$CV$7,VLOOKUP(F31,अंक,42,0),"")))))))</f>
        <v/>
      </c>
      <c s="85">
        <f t="shared" si="17"/>
        <v>0</v>
      </c>
      <c s="86">
        <f t="shared" si="15"/>
        <v>0</v>
      </c>
      <c s="156" t="str">
        <f>IFERROR(IF(AND($L$4=""),"",IF($C$4="","",IF(AND(L31=""),"",IF(AND(F31=""),"",IF(AND(VLOOKUP(F31,अंक,5,0)=""),"",IF($N$7=3,IF(AND(VLOOKUP(F31,अंक,5,0)&gt;=86),3,IF(AND(VLOOKUP(F31,अंक,5,0)&gt;=81),2,IF(AND(VLOOKUP(F31,अंक,5,0)&gt;=75),1,0))),IF(AND(VLOOKUP(F31,अंक,5,0)&gt;=86),1.5,IF(AND(VLOOKUP(F31,अंक,5,0)&gt;=81),1,IF(AND(VLOOKUP(F31,अंक,5,0)&gt;=75),0.5,0))))))))),"")</f>
        <v/>
      </c>
      <c s="85" t="str">
        <f>IF(AND(B31="",D31="",F31="",G31=""),"",IF($L$4='DATA ENTRY'!$CV$2,VLOOKUP(F31,अंक,10,0),IF($L$4='DATA ENTRY'!$CV$3,VLOOKUP(F31,अंक,16,0),IF($L$4='DATA ENTRY'!$CV$4,VLOOKUP(F31,अंक,23,0),IF($L$4='DATA ENTRY'!$CV$5,VLOOKUP(F31,अंक,30,0),IF($L$4='DATA ENTRY'!$CV$6,VLOOKUP(F31,अंक,37,0),IF($L$4='DATA ENTRY'!$CV$7,VLOOKUP(F31,अंक,44,0),"")))))))</f>
        <v/>
      </c>
      <c s="85" t="str">
        <f>IF(AND(B31="",D31="",F31="",G31=""),"",IF($L$4='DATA ENTRY'!$CV$2,VLOOKUP(F31,अंक,11,0),IF($L$4='DATA ENTRY'!$CV$3,VLOOKUP(F31,अंक,17,0),IF($L$4='DATA ENTRY'!$CV$4,VLOOKUP(F31,अंक,24,0),IF($L$4='DATA ENTRY'!$CV$5,VLOOKUP(F31,अंक,31,0),IF($L$4='DATA ENTRY'!$CV$6,VLOOKUP(F31,अंक,38,0),IF($L$4='DATA ENTRY'!$CV$7,VLOOKUP(F31,अंक,45,0),"")))))))</f>
        <v/>
      </c>
      <c s="163" t="str">
        <f t="shared" si="16"/>
        <v/>
      </c>
    </row>
    <row r="32" spans="1:17" ht="25.5" customHeight="1">
      <c r="A32" s="93" t="str">
        <f>'DATA ENTRY'!A32</f>
        <v/>
      </c>
      <c s="94" t="str">
        <f t="shared" si="9"/>
        <v/>
      </c>
      <c s="95" t="str">
        <f t="shared" si="10"/>
        <v/>
      </c>
      <c s="96" t="str">
        <f t="shared" si="11"/>
        <v/>
      </c>
      <c s="96" t="str">
        <f t="shared" si="12"/>
        <v/>
      </c>
      <c s="97" t="str">
        <f t="shared" si="13"/>
        <v/>
      </c>
      <c s="98" t="str">
        <f t="shared" si="14"/>
        <v/>
      </c>
      <c s="153" t="str">
        <f>IF(AND(B32="",D32="",F32="",G32=""),"",IF($L$4='DATA ENTRY'!$CV$2,VLOOKUP(F32,अंक,6,0),IF($L$4='DATA ENTRY'!$CV$3,VLOOKUP(F32,अंक,12,0),IF($L$4='DATA ENTRY'!$CV$4,VLOOKUP(F32,अंक,18,0),IF($L$4='DATA ENTRY'!$CV$5,VLOOKUP(F32,अंक,25,0),IF($L$4='DATA ENTRY'!$CV$6,VLOOKUP(F32,अंक,32,0),IF($L$4='DATA ENTRY'!$CV$7,VLOOKUP(F32,अंक,39,0),"")))))))</f>
        <v/>
      </c>
      <c s="153" t="str">
        <f>IF(AND(B32="",D32="",F32="",G32=""),"",IF($L$4='DATA ENTRY'!$CV$2,VLOOKUP(F32,अंक,7,0),IF($L$4='DATA ENTRY'!$CV$3,VLOOKUP(F32,अंक,13,0),IF($L$4='DATA ENTRY'!$CV$4,VLOOKUP(F32,अंक,19,0),IF($L$4='DATA ENTRY'!$CV$5,VLOOKUP(F32,अंक,26,0),IF($L$4='DATA ENTRY'!$CV$6,VLOOKUP(F32,अंक,33,0),IF($L$4='DATA ENTRY'!$CV$7,VLOOKUP(F32,अंक,40,0),"")))))))</f>
        <v/>
      </c>
      <c s="53" t="str">
        <f>IF(AND(B32="",D32="",F32="",G32=""),"",IF($L$4='DATA ENTRY'!$CV$2,VLOOKUP(F32,अंक,8,0),IF($L$4='DATA ENTRY'!$CV$3,VLOOKUP(F32,अंक,14,0),IF($L$4='DATA ENTRY'!$CV$4,VLOOKUP(F32,अंक,20,0),IF($L$4='DATA ENTRY'!$CV$5,VLOOKUP(F32,अंक,27,0),IF($L$4='DATA ENTRY'!$CV$6,VLOOKUP(F32,अंक,34,0),IF($L$4='DATA ENTRY'!$CV$7,VLOOKUP(F32,अंक,41,0),"")))))))</f>
        <v/>
      </c>
      <c s="53" t="str">
        <f>IF(AND(B32="",D32="",F32="",G32=""),"",IF($L$4='DATA ENTRY'!$CV$2,VLOOKUP(F32,अंक,9,0),IF($L$4='DATA ENTRY'!$CV$3,VLOOKUP(F32,अंक,15,0),IF($L$4='DATA ENTRY'!$CV$4,VLOOKUP(F32,अंक,21,0),IF($L$4='DATA ENTRY'!$CV$5,VLOOKUP(F32,अंक,28,0),IF($L$4='DATA ENTRY'!$CV$6,VLOOKUP(F32,अंक,35,0),IF($L$4='DATA ENTRY'!$CV$7,VLOOKUP(F32,अंक,42,0),"")))))))</f>
        <v/>
      </c>
      <c s="85">
        <f t="shared" si="17"/>
        <v>0</v>
      </c>
      <c s="86">
        <f t="shared" si="15"/>
        <v>0</v>
      </c>
      <c s="156" t="str">
        <f>IFERROR(IF(AND($L$4=""),"",IF($C$4="","",IF(AND(L32=""),"",IF(AND(F32=""),"",IF(AND(VLOOKUP(F32,अंक,5,0)=""),"",IF($N$7=3,IF(AND(VLOOKUP(F32,अंक,5,0)&gt;=86),3,IF(AND(VLOOKUP(F32,अंक,5,0)&gt;=81),2,IF(AND(VLOOKUP(F32,अंक,5,0)&gt;=75),1,0))),IF(AND(VLOOKUP(F32,अंक,5,0)&gt;=86),1.5,IF(AND(VLOOKUP(F32,अंक,5,0)&gt;=81),1,IF(AND(VLOOKUP(F32,अंक,5,0)&gt;=75),0.5,0))))))))),"")</f>
        <v/>
      </c>
      <c s="85" t="str">
        <f>IF(AND(B32="",D32="",F32="",G32=""),"",IF($L$4='DATA ENTRY'!$CV$2,VLOOKUP(F32,अंक,10,0),IF($L$4='DATA ENTRY'!$CV$3,VLOOKUP(F32,अंक,16,0),IF($L$4='DATA ENTRY'!$CV$4,VLOOKUP(F32,अंक,23,0),IF($L$4='DATA ENTRY'!$CV$5,VLOOKUP(F32,अंक,30,0),IF($L$4='DATA ENTRY'!$CV$6,VLOOKUP(F32,अंक,37,0),IF($L$4='DATA ENTRY'!$CV$7,VLOOKUP(F32,अंक,44,0),"")))))))</f>
        <v/>
      </c>
      <c s="85" t="str">
        <f>IF(AND(B32="",D32="",F32="",G32=""),"",IF($L$4='DATA ENTRY'!$CV$2,VLOOKUP(F32,अंक,11,0),IF($L$4='DATA ENTRY'!$CV$3,VLOOKUP(F32,अंक,17,0),IF($L$4='DATA ENTRY'!$CV$4,VLOOKUP(F32,अंक,24,0),IF($L$4='DATA ENTRY'!$CV$5,VLOOKUP(F32,अंक,31,0),IF($L$4='DATA ENTRY'!$CV$6,VLOOKUP(F32,अंक,38,0),IF($L$4='DATA ENTRY'!$CV$7,VLOOKUP(F32,अंक,45,0),"")))))))</f>
        <v/>
      </c>
      <c s="163" t="str">
        <f t="shared" si="16"/>
        <v/>
      </c>
    </row>
    <row r="33" spans="1:17" ht="25.5" customHeight="1">
      <c r="A33" s="93" t="str">
        <f>'DATA ENTRY'!A33</f>
        <v/>
      </c>
      <c s="94" t="str">
        <f t="shared" si="9"/>
        <v/>
      </c>
      <c s="95" t="str">
        <f t="shared" si="10"/>
        <v/>
      </c>
      <c s="96" t="str">
        <f t="shared" si="11"/>
        <v/>
      </c>
      <c s="96" t="str">
        <f t="shared" si="12"/>
        <v/>
      </c>
      <c s="97" t="str">
        <f t="shared" si="13"/>
        <v/>
      </c>
      <c s="98" t="str">
        <f t="shared" si="14"/>
        <v/>
      </c>
      <c s="153" t="str">
        <f>IF(AND(B33="",D33="",F33="",G33=""),"",IF($L$4='DATA ENTRY'!$CV$2,VLOOKUP(F33,अंक,6,0),IF($L$4='DATA ENTRY'!$CV$3,VLOOKUP(F33,अंक,12,0),IF($L$4='DATA ENTRY'!$CV$4,VLOOKUP(F33,अंक,18,0),IF($L$4='DATA ENTRY'!$CV$5,VLOOKUP(F33,अंक,25,0),IF($L$4='DATA ENTRY'!$CV$6,VLOOKUP(F33,अंक,32,0),IF($L$4='DATA ENTRY'!$CV$7,VLOOKUP(F33,अंक,39,0),"")))))))</f>
        <v/>
      </c>
      <c s="153" t="str">
        <f>IF(AND(B33="",D33="",F33="",G33=""),"",IF($L$4='DATA ENTRY'!$CV$2,VLOOKUP(F33,अंक,7,0),IF($L$4='DATA ENTRY'!$CV$3,VLOOKUP(F33,अंक,13,0),IF($L$4='DATA ENTRY'!$CV$4,VLOOKUP(F33,अंक,19,0),IF($L$4='DATA ENTRY'!$CV$5,VLOOKUP(F33,अंक,26,0),IF($L$4='DATA ENTRY'!$CV$6,VLOOKUP(F33,अंक,33,0),IF($L$4='DATA ENTRY'!$CV$7,VLOOKUP(F33,अंक,40,0),"")))))))</f>
        <v/>
      </c>
      <c s="53" t="str">
        <f>IF(AND(B33="",D33="",F33="",G33=""),"",IF($L$4='DATA ENTRY'!$CV$2,VLOOKUP(F33,अंक,8,0),IF($L$4='DATA ENTRY'!$CV$3,VLOOKUP(F33,अंक,14,0),IF($L$4='DATA ENTRY'!$CV$4,VLOOKUP(F33,अंक,20,0),IF($L$4='DATA ENTRY'!$CV$5,VLOOKUP(F33,अंक,27,0),IF($L$4='DATA ENTRY'!$CV$6,VLOOKUP(F33,अंक,34,0),IF($L$4='DATA ENTRY'!$CV$7,VLOOKUP(F33,अंक,41,0),"")))))))</f>
        <v/>
      </c>
      <c s="53" t="str">
        <f>IF(AND(B33="",D33="",F33="",G33=""),"",IF($L$4='DATA ENTRY'!$CV$2,VLOOKUP(F33,अंक,9,0),IF($L$4='DATA ENTRY'!$CV$3,VLOOKUP(F33,अंक,15,0),IF($L$4='DATA ENTRY'!$CV$4,VLOOKUP(F33,अंक,21,0),IF($L$4='DATA ENTRY'!$CV$5,VLOOKUP(F33,अंक,28,0),IF($L$4='DATA ENTRY'!$CV$6,VLOOKUP(F33,अंक,35,0),IF($L$4='DATA ENTRY'!$CV$7,VLOOKUP(F33,अंक,42,0),"")))))))</f>
        <v/>
      </c>
      <c s="85">
        <f t="shared" si="17"/>
        <v>0</v>
      </c>
      <c s="86">
        <f t="shared" si="15"/>
        <v>0</v>
      </c>
      <c s="156" t="str">
        <f>IFERROR(IF(AND($L$4=""),"",IF($C$4="","",IF(AND(L33=""),"",IF(AND(F33=""),"",IF(AND(VLOOKUP(F33,अंक,5,0)=""),"",IF($N$7=3,IF(AND(VLOOKUP(F33,अंक,5,0)&gt;=86),3,IF(AND(VLOOKUP(F33,अंक,5,0)&gt;=81),2,IF(AND(VLOOKUP(F33,अंक,5,0)&gt;=75),1,0))),IF(AND(VLOOKUP(F33,अंक,5,0)&gt;=86),1.5,IF(AND(VLOOKUP(F33,अंक,5,0)&gt;=81),1,IF(AND(VLOOKUP(F33,अंक,5,0)&gt;=75),0.5,0))))))))),"")</f>
        <v/>
      </c>
      <c s="85" t="str">
        <f>IF(AND(B33="",D33="",F33="",G33=""),"",IF($L$4='DATA ENTRY'!$CV$2,VLOOKUP(F33,अंक,10,0),IF($L$4='DATA ENTRY'!$CV$3,VLOOKUP(F33,अंक,16,0),IF($L$4='DATA ENTRY'!$CV$4,VLOOKUP(F33,अंक,23,0),IF($L$4='DATA ENTRY'!$CV$5,VLOOKUP(F33,अंक,30,0),IF($L$4='DATA ENTRY'!$CV$6,VLOOKUP(F33,अंक,37,0),IF($L$4='DATA ENTRY'!$CV$7,VLOOKUP(F33,अंक,44,0),"")))))))</f>
        <v/>
      </c>
      <c s="85" t="str">
        <f>IF(AND(B33="",D33="",F33="",G33=""),"",IF($L$4='DATA ENTRY'!$CV$2,VLOOKUP(F33,अंक,11,0),IF($L$4='DATA ENTRY'!$CV$3,VLOOKUP(F33,अंक,17,0),IF($L$4='DATA ENTRY'!$CV$4,VLOOKUP(F33,अंक,24,0),IF($L$4='DATA ENTRY'!$CV$5,VLOOKUP(F33,अंक,31,0),IF($L$4='DATA ENTRY'!$CV$6,VLOOKUP(F33,अंक,38,0),IF($L$4='DATA ENTRY'!$CV$7,VLOOKUP(F33,अंक,45,0),"")))))))</f>
        <v/>
      </c>
      <c s="163" t="str">
        <f t="shared" si="16"/>
        <v/>
      </c>
    </row>
    <row r="34" spans="1:17" ht="25.5" customHeight="1">
      <c r="A34" s="93" t="str">
        <f>'DATA ENTRY'!A34</f>
        <v/>
      </c>
      <c s="94" t="str">
        <f t="shared" si="9"/>
        <v/>
      </c>
      <c s="95" t="str">
        <f t="shared" si="10"/>
        <v/>
      </c>
      <c s="96" t="str">
        <f t="shared" si="11"/>
        <v/>
      </c>
      <c s="96" t="str">
        <f t="shared" si="12"/>
        <v/>
      </c>
      <c s="97" t="str">
        <f t="shared" si="13"/>
        <v/>
      </c>
      <c s="98" t="str">
        <f t="shared" si="14"/>
        <v/>
      </c>
      <c s="153" t="str">
        <f>IF(AND(B34="",D34="",F34="",G34=""),"",IF($L$4='DATA ENTRY'!$CV$2,VLOOKUP(F34,अंक,6,0),IF($L$4='DATA ENTRY'!$CV$3,VLOOKUP(F34,अंक,12,0),IF($L$4='DATA ENTRY'!$CV$4,VLOOKUP(F34,अंक,18,0),IF($L$4='DATA ENTRY'!$CV$5,VLOOKUP(F34,अंक,25,0),IF($L$4='DATA ENTRY'!$CV$6,VLOOKUP(F34,अंक,32,0),IF($L$4='DATA ENTRY'!$CV$7,VLOOKUP(F34,अंक,39,0),"")))))))</f>
        <v/>
      </c>
      <c s="153" t="str">
        <f>IF(AND(B34="",D34="",F34="",G34=""),"",IF($L$4='DATA ENTRY'!$CV$2,VLOOKUP(F34,अंक,7,0),IF($L$4='DATA ENTRY'!$CV$3,VLOOKUP(F34,अंक,13,0),IF($L$4='DATA ENTRY'!$CV$4,VLOOKUP(F34,अंक,19,0),IF($L$4='DATA ENTRY'!$CV$5,VLOOKUP(F34,अंक,26,0),IF($L$4='DATA ENTRY'!$CV$6,VLOOKUP(F34,अंक,33,0),IF($L$4='DATA ENTRY'!$CV$7,VLOOKUP(F34,अंक,40,0),"")))))))</f>
        <v/>
      </c>
      <c s="53" t="str">
        <f>IF(AND(B34="",D34="",F34="",G34=""),"",IF($L$4='DATA ENTRY'!$CV$2,VLOOKUP(F34,अंक,8,0),IF($L$4='DATA ENTRY'!$CV$3,VLOOKUP(F34,अंक,14,0),IF($L$4='DATA ENTRY'!$CV$4,VLOOKUP(F34,अंक,20,0),IF($L$4='DATA ENTRY'!$CV$5,VLOOKUP(F34,अंक,27,0),IF($L$4='DATA ENTRY'!$CV$6,VLOOKUP(F34,अंक,34,0),IF($L$4='DATA ENTRY'!$CV$7,VLOOKUP(F34,अंक,41,0),"")))))))</f>
        <v/>
      </c>
      <c s="53" t="str">
        <f>IF(AND(B34="",D34="",F34="",G34=""),"",IF($L$4='DATA ENTRY'!$CV$2,VLOOKUP(F34,अंक,9,0),IF($L$4='DATA ENTRY'!$CV$3,VLOOKUP(F34,अंक,15,0),IF($L$4='DATA ENTRY'!$CV$4,VLOOKUP(F34,अंक,21,0),IF($L$4='DATA ENTRY'!$CV$5,VLOOKUP(F34,अंक,28,0),IF($L$4='DATA ENTRY'!$CV$6,VLOOKUP(F34,अंक,35,0),IF($L$4='DATA ENTRY'!$CV$7,VLOOKUP(F34,अंक,42,0),"")))))))</f>
        <v/>
      </c>
      <c s="85">
        <f t="shared" si="17"/>
        <v>0</v>
      </c>
      <c s="86">
        <f t="shared" si="15"/>
        <v>0</v>
      </c>
      <c s="156" t="str">
        <f>IFERROR(IF(AND($L$4=""),"",IF($C$4="","",IF(AND(L34=""),"",IF(AND(F34=""),"",IF(AND(VLOOKUP(F34,अंक,5,0)=""),"",IF($N$7=3,IF(AND(VLOOKUP(F34,अंक,5,0)&gt;=86),3,IF(AND(VLOOKUP(F34,अंक,5,0)&gt;=81),2,IF(AND(VLOOKUP(F34,अंक,5,0)&gt;=75),1,0))),IF(AND(VLOOKUP(F34,अंक,5,0)&gt;=86),1.5,IF(AND(VLOOKUP(F34,अंक,5,0)&gt;=81),1,IF(AND(VLOOKUP(F34,अंक,5,0)&gt;=75),0.5,0))))))))),"")</f>
        <v/>
      </c>
      <c s="85" t="str">
        <f>IF(AND(B34="",D34="",F34="",G34=""),"",IF($L$4='DATA ENTRY'!$CV$2,VLOOKUP(F34,अंक,10,0),IF($L$4='DATA ENTRY'!$CV$3,VLOOKUP(F34,अंक,16,0),IF($L$4='DATA ENTRY'!$CV$4,VLOOKUP(F34,अंक,23,0),IF($L$4='DATA ENTRY'!$CV$5,VLOOKUP(F34,अंक,30,0),IF($L$4='DATA ENTRY'!$CV$6,VLOOKUP(F34,अंक,37,0),IF($L$4='DATA ENTRY'!$CV$7,VLOOKUP(F34,अंक,44,0),"")))))))</f>
        <v/>
      </c>
      <c s="85" t="str">
        <f>IF(AND(B34="",D34="",F34="",G34=""),"",IF($L$4='DATA ENTRY'!$CV$2,VLOOKUP(F34,अंक,11,0),IF($L$4='DATA ENTRY'!$CV$3,VLOOKUP(F34,अंक,17,0),IF($L$4='DATA ENTRY'!$CV$4,VLOOKUP(F34,अंक,24,0),IF($L$4='DATA ENTRY'!$CV$5,VLOOKUP(F34,अंक,31,0),IF($L$4='DATA ENTRY'!$CV$6,VLOOKUP(F34,अंक,38,0),IF($L$4='DATA ENTRY'!$CV$7,VLOOKUP(F34,अंक,45,0),"")))))))</f>
        <v/>
      </c>
      <c s="163" t="str">
        <f t="shared" si="16"/>
        <v/>
      </c>
    </row>
    <row r="35" spans="1:17" ht="25.5" customHeight="1">
      <c r="A35" s="93" t="str">
        <f>'DATA ENTRY'!A35</f>
        <v/>
      </c>
      <c s="94" t="str">
        <f t="shared" si="9"/>
        <v/>
      </c>
      <c s="95" t="str">
        <f t="shared" si="10"/>
        <v/>
      </c>
      <c s="96" t="str">
        <f t="shared" si="11"/>
        <v/>
      </c>
      <c s="96" t="str">
        <f t="shared" si="12"/>
        <v/>
      </c>
      <c s="97" t="str">
        <f t="shared" si="13"/>
        <v/>
      </c>
      <c s="98" t="str">
        <f t="shared" si="14"/>
        <v/>
      </c>
      <c s="153" t="str">
        <f>IF(AND(B35="",D35="",F35="",G35=""),"",IF($L$4='DATA ENTRY'!$CV$2,VLOOKUP(F35,अंक,6,0),IF($L$4='DATA ENTRY'!$CV$3,VLOOKUP(F35,अंक,12,0),IF($L$4='DATA ENTRY'!$CV$4,VLOOKUP(F35,अंक,18,0),IF($L$4='DATA ENTRY'!$CV$5,VLOOKUP(F35,अंक,25,0),IF($L$4='DATA ENTRY'!$CV$6,VLOOKUP(F35,अंक,32,0),IF($L$4='DATA ENTRY'!$CV$7,VLOOKUP(F35,अंक,39,0),"")))))))</f>
        <v/>
      </c>
      <c s="153" t="str">
        <f>IF(AND(B35="",D35="",F35="",G35=""),"",IF($L$4='DATA ENTRY'!$CV$2,VLOOKUP(F35,अंक,7,0),IF($L$4='DATA ENTRY'!$CV$3,VLOOKUP(F35,अंक,13,0),IF($L$4='DATA ENTRY'!$CV$4,VLOOKUP(F35,अंक,19,0),IF($L$4='DATA ENTRY'!$CV$5,VLOOKUP(F35,अंक,26,0),IF($L$4='DATA ENTRY'!$CV$6,VLOOKUP(F35,अंक,33,0),IF($L$4='DATA ENTRY'!$CV$7,VLOOKUP(F35,अंक,40,0),"")))))))</f>
        <v/>
      </c>
      <c s="53" t="str">
        <f>IF(AND(B35="",D35="",F35="",G35=""),"",IF($L$4='DATA ENTRY'!$CV$2,VLOOKUP(F35,अंक,8,0),IF($L$4='DATA ENTRY'!$CV$3,VLOOKUP(F35,अंक,14,0),IF($L$4='DATA ENTRY'!$CV$4,VLOOKUP(F35,अंक,20,0),IF($L$4='DATA ENTRY'!$CV$5,VLOOKUP(F35,अंक,27,0),IF($L$4='DATA ENTRY'!$CV$6,VLOOKUP(F35,अंक,34,0),IF($L$4='DATA ENTRY'!$CV$7,VLOOKUP(F35,अंक,41,0),"")))))))</f>
        <v/>
      </c>
      <c s="53" t="str">
        <f>IF(AND(B35="",D35="",F35="",G35=""),"",IF($L$4='DATA ENTRY'!$CV$2,VLOOKUP(F35,अंक,9,0),IF($L$4='DATA ENTRY'!$CV$3,VLOOKUP(F35,अंक,15,0),IF($L$4='DATA ENTRY'!$CV$4,VLOOKUP(F35,अंक,21,0),IF($L$4='DATA ENTRY'!$CV$5,VLOOKUP(F35,अंक,28,0),IF($L$4='DATA ENTRY'!$CV$6,VLOOKUP(F35,अंक,35,0),IF($L$4='DATA ENTRY'!$CV$7,VLOOKUP(F35,अंक,42,0),"")))))))</f>
        <v/>
      </c>
      <c s="85">
        <f t="shared" si="17"/>
        <v>0</v>
      </c>
      <c s="86">
        <f t="shared" si="15"/>
        <v>0</v>
      </c>
      <c s="156" t="str">
        <f>IFERROR(IF(AND($L$4=""),"",IF($C$4="","",IF(AND(L35=""),"",IF(AND(F35=""),"",IF(AND(VLOOKUP(F35,अंक,5,0)=""),"",IF($N$7=3,IF(AND(VLOOKUP(F35,अंक,5,0)&gt;=86),3,IF(AND(VLOOKUP(F35,अंक,5,0)&gt;=81),2,IF(AND(VLOOKUP(F35,अंक,5,0)&gt;=75),1,0))),IF(AND(VLOOKUP(F35,अंक,5,0)&gt;=86),1.5,IF(AND(VLOOKUP(F35,अंक,5,0)&gt;=81),1,IF(AND(VLOOKUP(F35,अंक,5,0)&gt;=75),0.5,0))))))))),"")</f>
        <v/>
      </c>
      <c s="85" t="str">
        <f>IF(AND(B35="",D35="",F35="",G35=""),"",IF($L$4='DATA ENTRY'!$CV$2,VLOOKUP(F35,अंक,10,0),IF($L$4='DATA ENTRY'!$CV$3,VLOOKUP(F35,अंक,16,0),IF($L$4='DATA ENTRY'!$CV$4,VLOOKUP(F35,अंक,23,0),IF($L$4='DATA ENTRY'!$CV$5,VLOOKUP(F35,अंक,30,0),IF($L$4='DATA ENTRY'!$CV$6,VLOOKUP(F35,अंक,37,0),IF($L$4='DATA ENTRY'!$CV$7,VLOOKUP(F35,अंक,44,0),"")))))))</f>
        <v/>
      </c>
      <c s="85" t="str">
        <f>IF(AND(B35="",D35="",F35="",G35=""),"",IF($L$4='DATA ENTRY'!$CV$2,VLOOKUP(F35,अंक,11,0),IF($L$4='DATA ENTRY'!$CV$3,VLOOKUP(F35,अंक,17,0),IF($L$4='DATA ENTRY'!$CV$4,VLOOKUP(F35,अंक,24,0),IF($L$4='DATA ENTRY'!$CV$5,VLOOKUP(F35,अंक,31,0),IF($L$4='DATA ENTRY'!$CV$6,VLOOKUP(F35,अंक,38,0),IF($L$4='DATA ENTRY'!$CV$7,VLOOKUP(F35,अंक,45,0),"")))))))</f>
        <v/>
      </c>
      <c s="163" t="str">
        <f t="shared" si="16"/>
        <v/>
      </c>
    </row>
    <row r="36" spans="1:17" ht="25.5" customHeight="1">
      <c r="A36" s="93" t="str">
        <f>'DATA ENTRY'!A36</f>
        <v/>
      </c>
      <c s="94" t="str">
        <f t="shared" si="9"/>
        <v/>
      </c>
      <c s="95" t="str">
        <f t="shared" si="10"/>
        <v/>
      </c>
      <c s="96" t="str">
        <f t="shared" si="11"/>
        <v/>
      </c>
      <c s="96" t="str">
        <f t="shared" si="12"/>
        <v/>
      </c>
      <c s="97" t="str">
        <f t="shared" si="13"/>
        <v/>
      </c>
      <c s="98" t="str">
        <f t="shared" si="14"/>
        <v/>
      </c>
      <c s="153" t="str">
        <f>IF(AND(B36="",D36="",F36="",G36=""),"",IF($L$4='DATA ENTRY'!$CV$2,VLOOKUP(F36,अंक,6,0),IF($L$4='DATA ENTRY'!$CV$3,VLOOKUP(F36,अंक,12,0),IF($L$4='DATA ENTRY'!$CV$4,VLOOKUP(F36,अंक,18,0),IF($L$4='DATA ENTRY'!$CV$5,VLOOKUP(F36,अंक,25,0),IF($L$4='DATA ENTRY'!$CV$6,VLOOKUP(F36,अंक,32,0),IF($L$4='DATA ENTRY'!$CV$7,VLOOKUP(F36,अंक,39,0),"")))))))</f>
        <v/>
      </c>
      <c s="153" t="str">
        <f>IF(AND(B36="",D36="",F36="",G36=""),"",IF($L$4='DATA ENTRY'!$CV$2,VLOOKUP(F36,अंक,7,0),IF($L$4='DATA ENTRY'!$CV$3,VLOOKUP(F36,अंक,13,0),IF($L$4='DATA ENTRY'!$CV$4,VLOOKUP(F36,अंक,19,0),IF($L$4='DATA ENTRY'!$CV$5,VLOOKUP(F36,अंक,26,0),IF($L$4='DATA ENTRY'!$CV$6,VLOOKUP(F36,अंक,33,0),IF($L$4='DATA ENTRY'!$CV$7,VLOOKUP(F36,अंक,40,0),"")))))))</f>
        <v/>
      </c>
      <c s="53" t="str">
        <f>IF(AND(B36="",D36="",F36="",G36=""),"",IF($L$4='DATA ENTRY'!$CV$2,VLOOKUP(F36,अंक,8,0),IF($L$4='DATA ENTRY'!$CV$3,VLOOKUP(F36,अंक,14,0),IF($L$4='DATA ENTRY'!$CV$4,VLOOKUP(F36,अंक,20,0),IF($L$4='DATA ENTRY'!$CV$5,VLOOKUP(F36,अंक,27,0),IF($L$4='DATA ENTRY'!$CV$6,VLOOKUP(F36,अंक,34,0),IF($L$4='DATA ENTRY'!$CV$7,VLOOKUP(F36,अंक,41,0),"")))))))</f>
        <v/>
      </c>
      <c s="53" t="str">
        <f>IF(AND(B36="",D36="",F36="",G36=""),"",IF($L$4='DATA ENTRY'!$CV$2,VLOOKUP(F36,अंक,9,0),IF($L$4='DATA ENTRY'!$CV$3,VLOOKUP(F36,अंक,15,0),IF($L$4='DATA ENTRY'!$CV$4,VLOOKUP(F36,अंक,21,0),IF($L$4='DATA ENTRY'!$CV$5,VLOOKUP(F36,अंक,28,0),IF($L$4='DATA ENTRY'!$CV$6,VLOOKUP(F36,अंक,35,0),IF($L$4='DATA ENTRY'!$CV$7,VLOOKUP(F36,अंक,42,0),"")))))))</f>
        <v/>
      </c>
      <c s="85">
        <f t="shared" si="17"/>
        <v>0</v>
      </c>
      <c s="86">
        <f t="shared" si="15"/>
        <v>0</v>
      </c>
      <c s="156" t="str">
        <f>IFERROR(IF(AND($L$4=""),"",IF($C$4="","",IF(AND(L36=""),"",IF(AND(F36=""),"",IF(AND(VLOOKUP(F36,अंक,5,0)=""),"",IF($N$7=3,IF(AND(VLOOKUP(F36,अंक,5,0)&gt;=86),3,IF(AND(VLOOKUP(F36,अंक,5,0)&gt;=81),2,IF(AND(VLOOKUP(F36,अंक,5,0)&gt;=75),1,0))),IF(AND(VLOOKUP(F36,अंक,5,0)&gt;=86),1.5,IF(AND(VLOOKUP(F36,अंक,5,0)&gt;=81),1,IF(AND(VLOOKUP(F36,अंक,5,0)&gt;=75),0.5,0))))))))),"")</f>
        <v/>
      </c>
      <c s="85" t="str">
        <f>IF(AND(B36="",D36="",F36="",G36=""),"",IF($L$4='DATA ENTRY'!$CV$2,VLOOKUP(F36,अंक,10,0),IF($L$4='DATA ENTRY'!$CV$3,VLOOKUP(F36,अंक,16,0),IF($L$4='DATA ENTRY'!$CV$4,VLOOKUP(F36,अंक,23,0),IF($L$4='DATA ENTRY'!$CV$5,VLOOKUP(F36,अंक,30,0),IF($L$4='DATA ENTRY'!$CV$6,VLOOKUP(F36,अंक,37,0),IF($L$4='DATA ENTRY'!$CV$7,VLOOKUP(F36,अंक,44,0),"")))))))</f>
        <v/>
      </c>
      <c s="85" t="str">
        <f>IF(AND(B36="",D36="",F36="",G36=""),"",IF($L$4='DATA ENTRY'!$CV$2,VLOOKUP(F36,अंक,11,0),IF($L$4='DATA ENTRY'!$CV$3,VLOOKUP(F36,अंक,17,0),IF($L$4='DATA ENTRY'!$CV$4,VLOOKUP(F36,अंक,24,0),IF($L$4='DATA ENTRY'!$CV$5,VLOOKUP(F36,अंक,31,0),IF($L$4='DATA ENTRY'!$CV$6,VLOOKUP(F36,अंक,38,0),IF($L$4='DATA ENTRY'!$CV$7,VLOOKUP(F36,अंक,45,0),"")))))))</f>
        <v/>
      </c>
      <c s="163" t="str">
        <f t="shared" si="16"/>
        <v/>
      </c>
    </row>
    <row r="37" spans="1:17" ht="25.5" customHeight="1">
      <c r="A37" s="93" t="str">
        <f>'DATA ENTRY'!A37</f>
        <v/>
      </c>
      <c s="94" t="str">
        <f t="shared" si="9"/>
        <v/>
      </c>
      <c s="95" t="str">
        <f t="shared" si="10"/>
        <v/>
      </c>
      <c s="96" t="str">
        <f t="shared" si="11"/>
        <v/>
      </c>
      <c s="96" t="str">
        <f t="shared" si="12"/>
        <v/>
      </c>
      <c s="97" t="str">
        <f t="shared" si="13"/>
        <v/>
      </c>
      <c s="98" t="str">
        <f t="shared" si="14"/>
        <v/>
      </c>
      <c s="153" t="str">
        <f>IF(AND(B37="",D37="",F37="",G37=""),"",IF($L$4='DATA ENTRY'!$CV$2,VLOOKUP(F37,अंक,6,0),IF($L$4='DATA ENTRY'!$CV$3,VLOOKUP(F37,अंक,12,0),IF($L$4='DATA ENTRY'!$CV$4,VLOOKUP(F37,अंक,18,0),IF($L$4='DATA ENTRY'!$CV$5,VLOOKUP(F37,अंक,25,0),IF($L$4='DATA ENTRY'!$CV$6,VLOOKUP(F37,अंक,32,0),IF($L$4='DATA ENTRY'!$CV$7,VLOOKUP(F37,अंक,39,0),"")))))))</f>
        <v/>
      </c>
      <c s="153" t="str">
        <f>IF(AND(B37="",D37="",F37="",G37=""),"",IF($L$4='DATA ENTRY'!$CV$2,VLOOKUP(F37,अंक,7,0),IF($L$4='DATA ENTRY'!$CV$3,VLOOKUP(F37,अंक,13,0),IF($L$4='DATA ENTRY'!$CV$4,VLOOKUP(F37,अंक,19,0),IF($L$4='DATA ENTRY'!$CV$5,VLOOKUP(F37,अंक,26,0),IF($L$4='DATA ENTRY'!$CV$6,VLOOKUP(F37,अंक,33,0),IF($L$4='DATA ENTRY'!$CV$7,VLOOKUP(F37,अंक,40,0),"")))))))</f>
        <v/>
      </c>
      <c s="53" t="str">
        <f>IF(AND(B37="",D37="",F37="",G37=""),"",IF($L$4='DATA ENTRY'!$CV$2,VLOOKUP(F37,अंक,8,0),IF($L$4='DATA ENTRY'!$CV$3,VLOOKUP(F37,अंक,14,0),IF($L$4='DATA ENTRY'!$CV$4,VLOOKUP(F37,अंक,20,0),IF($L$4='DATA ENTRY'!$CV$5,VLOOKUP(F37,अंक,27,0),IF($L$4='DATA ENTRY'!$CV$6,VLOOKUP(F37,अंक,34,0),IF($L$4='DATA ENTRY'!$CV$7,VLOOKUP(F37,अंक,41,0),"")))))))</f>
        <v/>
      </c>
      <c s="53" t="str">
        <f>IF(AND(B37="",D37="",F37="",G37=""),"",IF($L$4='DATA ENTRY'!$CV$2,VLOOKUP(F37,अंक,9,0),IF($L$4='DATA ENTRY'!$CV$3,VLOOKUP(F37,अंक,15,0),IF($L$4='DATA ENTRY'!$CV$4,VLOOKUP(F37,अंक,21,0),IF($L$4='DATA ENTRY'!$CV$5,VLOOKUP(F37,अंक,28,0),IF($L$4='DATA ENTRY'!$CV$6,VLOOKUP(F37,अंक,35,0),IF($L$4='DATA ENTRY'!$CV$7,VLOOKUP(F37,अंक,42,0),"")))))))</f>
        <v/>
      </c>
      <c s="85">
        <f t="shared" si="17"/>
        <v>0</v>
      </c>
      <c s="86">
        <f t="shared" si="15"/>
        <v>0</v>
      </c>
      <c s="156" t="str">
        <f>IFERROR(IF(AND($L$4=""),"",IF($C$4="","",IF(AND(L37=""),"",IF(AND(F37=""),"",IF(AND(VLOOKUP(F37,अंक,5,0)=""),"",IF($N$7=3,IF(AND(VLOOKUP(F37,अंक,5,0)&gt;=86),3,IF(AND(VLOOKUP(F37,अंक,5,0)&gt;=81),2,IF(AND(VLOOKUP(F37,अंक,5,0)&gt;=75),1,0))),IF(AND(VLOOKUP(F37,अंक,5,0)&gt;=86),1.5,IF(AND(VLOOKUP(F37,अंक,5,0)&gt;=81),1,IF(AND(VLOOKUP(F37,अंक,5,0)&gt;=75),0.5,0))))))))),"")</f>
        <v/>
      </c>
      <c s="85" t="str">
        <f>IF(AND(B37="",D37="",F37="",G37=""),"",IF($L$4='DATA ENTRY'!$CV$2,VLOOKUP(F37,अंक,10,0),IF($L$4='DATA ENTRY'!$CV$3,VLOOKUP(F37,अंक,16,0),IF($L$4='DATA ENTRY'!$CV$4,VLOOKUP(F37,अंक,23,0),IF($L$4='DATA ENTRY'!$CV$5,VLOOKUP(F37,अंक,30,0),IF($L$4='DATA ENTRY'!$CV$6,VLOOKUP(F37,अंक,37,0),IF($L$4='DATA ENTRY'!$CV$7,VLOOKUP(F37,अंक,44,0),"")))))))</f>
        <v/>
      </c>
      <c s="85" t="str">
        <f>IF(AND(B37="",D37="",F37="",G37=""),"",IF($L$4='DATA ENTRY'!$CV$2,VLOOKUP(F37,अंक,11,0),IF($L$4='DATA ENTRY'!$CV$3,VLOOKUP(F37,अंक,17,0),IF($L$4='DATA ENTRY'!$CV$4,VLOOKUP(F37,अंक,24,0),IF($L$4='DATA ENTRY'!$CV$5,VLOOKUP(F37,अंक,31,0),IF($L$4='DATA ENTRY'!$CV$6,VLOOKUP(F37,अंक,38,0),IF($L$4='DATA ENTRY'!$CV$7,VLOOKUP(F37,अंक,45,0),"")))))))</f>
        <v/>
      </c>
      <c s="163" t="str">
        <f t="shared" si="16"/>
        <v/>
      </c>
    </row>
    <row r="38" spans="1:17" ht="25.5" customHeight="1">
      <c r="A38" s="93" t="str">
        <f>'DATA ENTRY'!A38</f>
        <v/>
      </c>
      <c s="94" t="str">
        <f t="shared" si="9"/>
        <v/>
      </c>
      <c s="95" t="str">
        <f t="shared" si="10"/>
        <v/>
      </c>
      <c s="96" t="str">
        <f t="shared" si="11"/>
        <v/>
      </c>
      <c s="96" t="str">
        <f t="shared" si="12"/>
        <v/>
      </c>
      <c s="97" t="str">
        <f t="shared" si="13"/>
        <v/>
      </c>
      <c s="98" t="str">
        <f t="shared" si="14"/>
        <v/>
      </c>
      <c s="153" t="str">
        <f>IF(AND(B38="",D38="",F38="",G38=""),"",IF($L$4='DATA ENTRY'!$CV$2,VLOOKUP(F38,अंक,6,0),IF($L$4='DATA ENTRY'!$CV$3,VLOOKUP(F38,अंक,12,0),IF($L$4='DATA ENTRY'!$CV$4,VLOOKUP(F38,अंक,18,0),IF($L$4='DATA ENTRY'!$CV$5,VLOOKUP(F38,अंक,25,0),IF($L$4='DATA ENTRY'!$CV$6,VLOOKUP(F38,अंक,32,0),IF($L$4='DATA ENTRY'!$CV$7,VLOOKUP(F38,अंक,39,0),"")))))))</f>
        <v/>
      </c>
      <c s="153" t="str">
        <f>IF(AND(B38="",D38="",F38="",G38=""),"",IF($L$4='DATA ENTRY'!$CV$2,VLOOKUP(F38,अंक,7,0),IF($L$4='DATA ENTRY'!$CV$3,VLOOKUP(F38,अंक,13,0),IF($L$4='DATA ENTRY'!$CV$4,VLOOKUP(F38,अंक,19,0),IF($L$4='DATA ENTRY'!$CV$5,VLOOKUP(F38,अंक,26,0),IF($L$4='DATA ENTRY'!$CV$6,VLOOKUP(F38,अंक,33,0),IF($L$4='DATA ENTRY'!$CV$7,VLOOKUP(F38,अंक,40,0),"")))))))</f>
        <v/>
      </c>
      <c s="53" t="str">
        <f>IF(AND(B38="",D38="",F38="",G38=""),"",IF($L$4='DATA ENTRY'!$CV$2,VLOOKUP(F38,अंक,8,0),IF($L$4='DATA ENTRY'!$CV$3,VLOOKUP(F38,अंक,14,0),IF($L$4='DATA ENTRY'!$CV$4,VLOOKUP(F38,अंक,20,0),IF($L$4='DATA ENTRY'!$CV$5,VLOOKUP(F38,अंक,27,0),IF($L$4='DATA ENTRY'!$CV$6,VLOOKUP(F38,अंक,34,0),IF($L$4='DATA ENTRY'!$CV$7,VLOOKUP(F38,अंक,41,0),"")))))))</f>
        <v/>
      </c>
      <c s="53" t="str">
        <f>IF(AND(B38="",D38="",F38="",G38=""),"",IF($L$4='DATA ENTRY'!$CV$2,VLOOKUP(F38,अंक,9,0),IF($L$4='DATA ENTRY'!$CV$3,VLOOKUP(F38,अंक,15,0),IF($L$4='DATA ENTRY'!$CV$4,VLOOKUP(F38,अंक,21,0),IF($L$4='DATA ENTRY'!$CV$5,VLOOKUP(F38,अंक,28,0),IF($L$4='DATA ENTRY'!$CV$6,VLOOKUP(F38,अंक,35,0),IF($L$4='DATA ENTRY'!$CV$7,VLOOKUP(F38,अंक,42,0),"")))))))</f>
        <v/>
      </c>
      <c s="85">
        <f t="shared" si="17"/>
        <v>0</v>
      </c>
      <c s="86">
        <f t="shared" si="15"/>
        <v>0</v>
      </c>
      <c s="156" t="str">
        <f>IFERROR(IF(AND($L$4=""),"",IF($C$4="","",IF(AND(L38=""),"",IF(AND(F38=""),"",IF(AND(VLOOKUP(F38,अंक,5,0)=""),"",IF($N$7=3,IF(AND(VLOOKUP(F38,अंक,5,0)&gt;=86),3,IF(AND(VLOOKUP(F38,अंक,5,0)&gt;=81),2,IF(AND(VLOOKUP(F38,अंक,5,0)&gt;=75),1,0))),IF(AND(VLOOKUP(F38,अंक,5,0)&gt;=86),1.5,IF(AND(VLOOKUP(F38,अंक,5,0)&gt;=81),1,IF(AND(VLOOKUP(F38,अंक,5,0)&gt;=75),0.5,0))))))))),"")</f>
        <v/>
      </c>
      <c s="85" t="str">
        <f>IF(AND(B38="",D38="",F38="",G38=""),"",IF($L$4='DATA ENTRY'!$CV$2,VLOOKUP(F38,अंक,10,0),IF($L$4='DATA ENTRY'!$CV$3,VLOOKUP(F38,अंक,16,0),IF($L$4='DATA ENTRY'!$CV$4,VLOOKUP(F38,अंक,23,0),IF($L$4='DATA ENTRY'!$CV$5,VLOOKUP(F38,अंक,30,0),IF($L$4='DATA ENTRY'!$CV$6,VLOOKUP(F38,अंक,37,0),IF($L$4='DATA ENTRY'!$CV$7,VLOOKUP(F38,अंक,44,0),"")))))))</f>
        <v/>
      </c>
      <c s="85" t="str">
        <f>IF(AND(B38="",D38="",F38="",G38=""),"",IF($L$4='DATA ENTRY'!$CV$2,VLOOKUP(F38,अंक,11,0),IF($L$4='DATA ENTRY'!$CV$3,VLOOKUP(F38,अंक,17,0),IF($L$4='DATA ENTRY'!$CV$4,VLOOKUP(F38,अंक,24,0),IF($L$4='DATA ENTRY'!$CV$5,VLOOKUP(F38,अंक,31,0),IF($L$4='DATA ENTRY'!$CV$6,VLOOKUP(F38,अंक,38,0),IF($L$4='DATA ENTRY'!$CV$7,VLOOKUP(F38,अंक,45,0),"")))))))</f>
        <v/>
      </c>
      <c s="163" t="str">
        <f t="shared" si="16"/>
        <v/>
      </c>
    </row>
    <row r="39" spans="1:17" ht="25.5" customHeight="1">
      <c r="A39" s="93" t="str">
        <f>'DATA ENTRY'!A39</f>
        <v/>
      </c>
      <c s="94" t="str">
        <f t="shared" si="9"/>
        <v/>
      </c>
      <c s="95" t="str">
        <f t="shared" si="10"/>
        <v/>
      </c>
      <c s="96" t="str">
        <f t="shared" si="11"/>
        <v/>
      </c>
      <c s="96" t="str">
        <f t="shared" si="12"/>
        <v/>
      </c>
      <c s="97" t="str">
        <f t="shared" si="13"/>
        <v/>
      </c>
      <c s="98" t="str">
        <f t="shared" si="14"/>
        <v/>
      </c>
      <c s="153" t="str">
        <f>IF(AND(B39="",D39="",F39="",G39=""),"",IF($L$4='DATA ENTRY'!$CV$2,VLOOKUP(F39,अंक,6,0),IF($L$4='DATA ENTRY'!$CV$3,VLOOKUP(F39,अंक,12,0),IF($L$4='DATA ENTRY'!$CV$4,VLOOKUP(F39,अंक,18,0),IF($L$4='DATA ENTRY'!$CV$5,VLOOKUP(F39,अंक,25,0),IF($L$4='DATA ENTRY'!$CV$6,VLOOKUP(F39,अंक,32,0),IF($L$4='DATA ENTRY'!$CV$7,VLOOKUP(F39,अंक,39,0),"")))))))</f>
        <v/>
      </c>
      <c s="153" t="str">
        <f>IF(AND(B39="",D39="",F39="",G39=""),"",IF($L$4='DATA ENTRY'!$CV$2,VLOOKUP(F39,अंक,7,0),IF($L$4='DATA ENTRY'!$CV$3,VLOOKUP(F39,अंक,13,0),IF($L$4='DATA ENTRY'!$CV$4,VLOOKUP(F39,अंक,19,0),IF($L$4='DATA ENTRY'!$CV$5,VLOOKUP(F39,अंक,26,0),IF($L$4='DATA ENTRY'!$CV$6,VLOOKUP(F39,अंक,33,0),IF($L$4='DATA ENTRY'!$CV$7,VLOOKUP(F39,अंक,40,0),"")))))))</f>
        <v/>
      </c>
      <c s="53" t="str">
        <f>IF(AND(B39="",D39="",F39="",G39=""),"",IF($L$4='DATA ENTRY'!$CV$2,VLOOKUP(F39,अंक,8,0),IF($L$4='DATA ENTRY'!$CV$3,VLOOKUP(F39,अंक,14,0),IF($L$4='DATA ENTRY'!$CV$4,VLOOKUP(F39,अंक,20,0),IF($L$4='DATA ENTRY'!$CV$5,VLOOKUP(F39,अंक,27,0),IF($L$4='DATA ENTRY'!$CV$6,VLOOKUP(F39,अंक,34,0),IF($L$4='DATA ENTRY'!$CV$7,VLOOKUP(F39,अंक,41,0),"")))))))</f>
        <v/>
      </c>
      <c s="53" t="str">
        <f>IF(AND(B39="",D39="",F39="",G39=""),"",IF($L$4='DATA ENTRY'!$CV$2,VLOOKUP(F39,अंक,9,0),IF($L$4='DATA ENTRY'!$CV$3,VLOOKUP(F39,अंक,15,0),IF($L$4='DATA ENTRY'!$CV$4,VLOOKUP(F39,अंक,21,0),IF($L$4='DATA ENTRY'!$CV$5,VLOOKUP(F39,अंक,28,0),IF($L$4='DATA ENTRY'!$CV$6,VLOOKUP(F39,अंक,35,0),IF($L$4='DATA ENTRY'!$CV$7,VLOOKUP(F39,अंक,42,0),"")))))))</f>
        <v/>
      </c>
      <c s="85">
        <f t="shared" si="17"/>
        <v>0</v>
      </c>
      <c s="86">
        <f t="shared" si="15"/>
        <v>0</v>
      </c>
      <c s="156" t="str">
        <f>IFERROR(IF(AND($L$4=""),"",IF($C$4="","",IF(AND(L39=""),"",IF(AND(F39=""),"",IF(AND(VLOOKUP(F39,अंक,5,0)=""),"",IF($N$7=3,IF(AND(VLOOKUP(F39,अंक,5,0)&gt;=86),3,IF(AND(VLOOKUP(F39,अंक,5,0)&gt;=81),2,IF(AND(VLOOKUP(F39,अंक,5,0)&gt;=75),1,0))),IF(AND(VLOOKUP(F39,अंक,5,0)&gt;=86),1.5,IF(AND(VLOOKUP(F39,अंक,5,0)&gt;=81),1,IF(AND(VLOOKUP(F39,अंक,5,0)&gt;=75),0.5,0))))))))),"")</f>
        <v/>
      </c>
      <c s="85" t="str">
        <f>IF(AND(B39="",D39="",F39="",G39=""),"",IF($L$4='DATA ENTRY'!$CV$2,VLOOKUP(F39,अंक,10,0),IF($L$4='DATA ENTRY'!$CV$3,VLOOKUP(F39,अंक,16,0),IF($L$4='DATA ENTRY'!$CV$4,VLOOKUP(F39,अंक,23,0),IF($L$4='DATA ENTRY'!$CV$5,VLOOKUP(F39,अंक,30,0),IF($L$4='DATA ENTRY'!$CV$6,VLOOKUP(F39,अंक,37,0),IF($L$4='DATA ENTRY'!$CV$7,VLOOKUP(F39,अंक,44,0),"")))))))</f>
        <v/>
      </c>
      <c s="85" t="str">
        <f>IF(AND(B39="",D39="",F39="",G39=""),"",IF($L$4='DATA ENTRY'!$CV$2,VLOOKUP(F39,अंक,11,0),IF($L$4='DATA ENTRY'!$CV$3,VLOOKUP(F39,अंक,17,0),IF($L$4='DATA ENTRY'!$CV$4,VLOOKUP(F39,अंक,24,0),IF($L$4='DATA ENTRY'!$CV$5,VLOOKUP(F39,अंक,31,0),IF($L$4='DATA ENTRY'!$CV$6,VLOOKUP(F39,अंक,38,0),IF($L$4='DATA ENTRY'!$CV$7,VLOOKUP(F39,अंक,45,0),"")))))))</f>
        <v/>
      </c>
      <c s="163" t="str">
        <f t="shared" si="16"/>
        <v/>
      </c>
    </row>
    <row r="40" spans="1:17" ht="25.5" customHeight="1">
      <c r="A40" s="93" t="str">
        <f>'DATA ENTRY'!A40</f>
        <v/>
      </c>
      <c s="94" t="str">
        <f t="shared" si="9"/>
        <v/>
      </c>
      <c s="95" t="str">
        <f t="shared" si="10"/>
        <v/>
      </c>
      <c s="96" t="str">
        <f t="shared" si="11"/>
        <v/>
      </c>
      <c s="96" t="str">
        <f t="shared" si="12"/>
        <v/>
      </c>
      <c s="97" t="str">
        <f t="shared" si="13"/>
        <v/>
      </c>
      <c s="98" t="str">
        <f t="shared" si="14"/>
        <v/>
      </c>
      <c s="153" t="str">
        <f>IF(AND(B40="",D40="",F40="",G40=""),"",IF($L$4='DATA ENTRY'!$CV$2,VLOOKUP(F40,अंक,6,0),IF($L$4='DATA ENTRY'!$CV$3,VLOOKUP(F40,अंक,12,0),IF($L$4='DATA ENTRY'!$CV$4,VLOOKUP(F40,अंक,18,0),IF($L$4='DATA ENTRY'!$CV$5,VLOOKUP(F40,अंक,25,0),IF($L$4='DATA ENTRY'!$CV$6,VLOOKUP(F40,अंक,32,0),IF($L$4='DATA ENTRY'!$CV$7,VLOOKUP(F40,अंक,39,0),"")))))))</f>
        <v/>
      </c>
      <c s="153" t="str">
        <f>IF(AND(B40="",D40="",F40="",G40=""),"",IF($L$4='DATA ENTRY'!$CV$2,VLOOKUP(F40,अंक,7,0),IF($L$4='DATA ENTRY'!$CV$3,VLOOKUP(F40,अंक,13,0),IF($L$4='DATA ENTRY'!$CV$4,VLOOKUP(F40,अंक,19,0),IF($L$4='DATA ENTRY'!$CV$5,VLOOKUP(F40,अंक,26,0),IF($L$4='DATA ENTRY'!$CV$6,VLOOKUP(F40,अंक,33,0),IF($L$4='DATA ENTRY'!$CV$7,VLOOKUP(F40,अंक,40,0),"")))))))</f>
        <v/>
      </c>
      <c s="53" t="str">
        <f>IF(AND(B40="",D40="",F40="",G40=""),"",IF($L$4='DATA ENTRY'!$CV$2,VLOOKUP(F40,अंक,8,0),IF($L$4='DATA ENTRY'!$CV$3,VLOOKUP(F40,अंक,14,0),IF($L$4='DATA ENTRY'!$CV$4,VLOOKUP(F40,अंक,20,0),IF($L$4='DATA ENTRY'!$CV$5,VLOOKUP(F40,अंक,27,0),IF($L$4='DATA ENTRY'!$CV$6,VLOOKUP(F40,अंक,34,0),IF($L$4='DATA ENTRY'!$CV$7,VLOOKUP(F40,अंक,41,0),"")))))))</f>
        <v/>
      </c>
      <c s="53" t="str">
        <f>IF(AND(B40="",D40="",F40="",G40=""),"",IF($L$4='DATA ENTRY'!$CV$2,VLOOKUP(F40,अंक,9,0),IF($L$4='DATA ENTRY'!$CV$3,VLOOKUP(F40,अंक,15,0),IF($L$4='DATA ENTRY'!$CV$4,VLOOKUP(F40,अंक,21,0),IF($L$4='DATA ENTRY'!$CV$5,VLOOKUP(F40,अंक,28,0),IF($L$4='DATA ENTRY'!$CV$6,VLOOKUP(F40,अंक,35,0),IF($L$4='DATA ENTRY'!$CV$7,VLOOKUP(F40,अंक,42,0),"")))))))</f>
        <v/>
      </c>
      <c s="85">
        <f t="shared" si="17"/>
        <v>0</v>
      </c>
      <c s="86">
        <f t="shared" si="15"/>
        <v>0</v>
      </c>
      <c s="156" t="str">
        <f>IFERROR(IF(AND($L$4=""),"",IF($C$4="","",IF(AND(L40=""),"",IF(AND(F40=""),"",IF(AND(VLOOKUP(F40,अंक,5,0)=""),"",IF($N$7=3,IF(AND(VLOOKUP(F40,अंक,5,0)&gt;=86),3,IF(AND(VLOOKUP(F40,अंक,5,0)&gt;=81),2,IF(AND(VLOOKUP(F40,अंक,5,0)&gt;=75),1,0))),IF(AND(VLOOKUP(F40,अंक,5,0)&gt;=86),1.5,IF(AND(VLOOKUP(F40,अंक,5,0)&gt;=81),1,IF(AND(VLOOKUP(F40,अंक,5,0)&gt;=75),0.5,0))))))))),"")</f>
        <v/>
      </c>
      <c s="85" t="str">
        <f>IF(AND(B40="",D40="",F40="",G40=""),"",IF($L$4='DATA ENTRY'!$CV$2,VLOOKUP(F40,अंक,10,0),IF($L$4='DATA ENTRY'!$CV$3,VLOOKUP(F40,अंक,16,0),IF($L$4='DATA ENTRY'!$CV$4,VLOOKUP(F40,अंक,23,0),IF($L$4='DATA ENTRY'!$CV$5,VLOOKUP(F40,अंक,30,0),IF($L$4='DATA ENTRY'!$CV$6,VLOOKUP(F40,अंक,37,0),IF($L$4='DATA ENTRY'!$CV$7,VLOOKUP(F40,अंक,44,0),"")))))))</f>
        <v/>
      </c>
      <c s="85" t="str">
        <f>IF(AND(B40="",D40="",F40="",G40=""),"",IF($L$4='DATA ENTRY'!$CV$2,VLOOKUP(F40,अंक,11,0),IF($L$4='DATA ENTRY'!$CV$3,VLOOKUP(F40,अंक,17,0),IF($L$4='DATA ENTRY'!$CV$4,VLOOKUP(F40,अंक,24,0),IF($L$4='DATA ENTRY'!$CV$5,VLOOKUP(F40,अंक,31,0),IF($L$4='DATA ENTRY'!$CV$6,VLOOKUP(F40,अंक,38,0),IF($L$4='DATA ENTRY'!$CV$7,VLOOKUP(F40,अंक,45,0),"")))))))</f>
        <v/>
      </c>
      <c s="163" t="str">
        <f t="shared" si="16"/>
        <v/>
      </c>
    </row>
    <row r="41" spans="1:17" ht="25.5" customHeight="1">
      <c r="A41" s="93" t="str">
        <f>'DATA ENTRY'!A41</f>
        <v/>
      </c>
      <c s="94" t="str">
        <f t="shared" si="9"/>
        <v/>
      </c>
      <c s="95" t="str">
        <f t="shared" si="10"/>
        <v/>
      </c>
      <c s="96" t="str">
        <f t="shared" si="11"/>
        <v/>
      </c>
      <c s="96" t="str">
        <f t="shared" si="12"/>
        <v/>
      </c>
      <c s="97" t="str">
        <f t="shared" si="13"/>
        <v/>
      </c>
      <c s="98" t="str">
        <f t="shared" si="14"/>
        <v/>
      </c>
      <c s="153" t="str">
        <f>IF(AND(B41="",D41="",F41="",G41=""),"",IF($L$4='DATA ENTRY'!$CV$2,VLOOKUP(F41,अंक,6,0),IF($L$4='DATA ENTRY'!$CV$3,VLOOKUP(F41,अंक,12,0),IF($L$4='DATA ENTRY'!$CV$4,VLOOKUP(F41,अंक,18,0),IF($L$4='DATA ENTRY'!$CV$5,VLOOKUP(F41,अंक,25,0),IF($L$4='DATA ENTRY'!$CV$6,VLOOKUP(F41,अंक,32,0),IF($L$4='DATA ENTRY'!$CV$7,VLOOKUP(F41,अंक,39,0),"")))))))</f>
        <v/>
      </c>
      <c s="153" t="str">
        <f>IF(AND(B41="",D41="",F41="",G41=""),"",IF($L$4='DATA ENTRY'!$CV$2,VLOOKUP(F41,अंक,7,0),IF($L$4='DATA ENTRY'!$CV$3,VLOOKUP(F41,अंक,13,0),IF($L$4='DATA ENTRY'!$CV$4,VLOOKUP(F41,अंक,19,0),IF($L$4='DATA ENTRY'!$CV$5,VLOOKUP(F41,अंक,26,0),IF($L$4='DATA ENTRY'!$CV$6,VLOOKUP(F41,अंक,33,0),IF($L$4='DATA ENTRY'!$CV$7,VLOOKUP(F41,अंक,40,0),"")))))))</f>
        <v/>
      </c>
      <c s="53" t="str">
        <f>IF(AND(B41="",D41="",F41="",G41=""),"",IF($L$4='DATA ENTRY'!$CV$2,VLOOKUP(F41,अंक,8,0),IF($L$4='DATA ENTRY'!$CV$3,VLOOKUP(F41,अंक,14,0),IF($L$4='DATA ENTRY'!$CV$4,VLOOKUP(F41,अंक,20,0),IF($L$4='DATA ENTRY'!$CV$5,VLOOKUP(F41,अंक,27,0),IF($L$4='DATA ENTRY'!$CV$6,VLOOKUP(F41,अंक,34,0),IF($L$4='DATA ENTRY'!$CV$7,VLOOKUP(F41,अंक,41,0),"")))))))</f>
        <v/>
      </c>
      <c s="53" t="str">
        <f>IF(AND(B41="",D41="",F41="",G41=""),"",IF($L$4='DATA ENTRY'!$CV$2,VLOOKUP(F41,अंक,9,0),IF($L$4='DATA ENTRY'!$CV$3,VLOOKUP(F41,अंक,15,0),IF($L$4='DATA ENTRY'!$CV$4,VLOOKUP(F41,अंक,21,0),IF($L$4='DATA ENTRY'!$CV$5,VLOOKUP(F41,अंक,28,0),IF($L$4='DATA ENTRY'!$CV$6,VLOOKUP(F41,अंक,35,0),IF($L$4='DATA ENTRY'!$CV$7,VLOOKUP(F41,अंक,42,0),"")))))))</f>
        <v/>
      </c>
      <c s="85">
        <f t="shared" si="17"/>
        <v>0</v>
      </c>
      <c s="86">
        <f t="shared" si="15"/>
        <v>0</v>
      </c>
      <c s="156" t="str">
        <f>IFERROR(IF(AND($L$4=""),"",IF($C$4="","",IF(AND(L41=""),"",IF(AND(F41=""),"",IF(AND(VLOOKUP(F41,अंक,5,0)=""),"",IF($N$7=3,IF(AND(VLOOKUP(F41,अंक,5,0)&gt;=86),3,IF(AND(VLOOKUP(F41,अंक,5,0)&gt;=81),2,IF(AND(VLOOKUP(F41,अंक,5,0)&gt;=75),1,0))),IF(AND(VLOOKUP(F41,अंक,5,0)&gt;=86),1.5,IF(AND(VLOOKUP(F41,अंक,5,0)&gt;=81),1,IF(AND(VLOOKUP(F41,अंक,5,0)&gt;=75),0.5,0))))))))),"")</f>
        <v/>
      </c>
      <c s="85" t="str">
        <f>IF(AND(B41="",D41="",F41="",G41=""),"",IF($L$4='DATA ENTRY'!$CV$2,VLOOKUP(F41,अंक,10,0),IF($L$4='DATA ENTRY'!$CV$3,VLOOKUP(F41,अंक,16,0),IF($L$4='DATA ENTRY'!$CV$4,VLOOKUP(F41,अंक,23,0),IF($L$4='DATA ENTRY'!$CV$5,VLOOKUP(F41,अंक,30,0),IF($L$4='DATA ENTRY'!$CV$6,VLOOKUP(F41,अंक,37,0),IF($L$4='DATA ENTRY'!$CV$7,VLOOKUP(F41,अंक,44,0),"")))))))</f>
        <v/>
      </c>
      <c s="85" t="str">
        <f>IF(AND(B41="",D41="",F41="",G41=""),"",IF($L$4='DATA ENTRY'!$CV$2,VLOOKUP(F41,अंक,11,0),IF($L$4='DATA ENTRY'!$CV$3,VLOOKUP(F41,अंक,17,0),IF($L$4='DATA ENTRY'!$CV$4,VLOOKUP(F41,अंक,24,0),IF($L$4='DATA ENTRY'!$CV$5,VLOOKUP(F41,अंक,31,0),IF($L$4='DATA ENTRY'!$CV$6,VLOOKUP(F41,अंक,38,0),IF($L$4='DATA ENTRY'!$CV$7,VLOOKUP(F41,अंक,45,0),"")))))))</f>
        <v/>
      </c>
      <c s="163" t="str">
        <f t="shared" si="16"/>
        <v/>
      </c>
    </row>
    <row r="42" spans="1:17" ht="25.5" customHeight="1">
      <c r="A42" s="93" t="str">
        <f>'DATA ENTRY'!A42</f>
        <v/>
      </c>
      <c s="94" t="str">
        <f t="shared" si="9"/>
        <v/>
      </c>
      <c s="95" t="str">
        <f t="shared" si="10"/>
        <v/>
      </c>
      <c s="96" t="str">
        <f t="shared" si="11"/>
        <v/>
      </c>
      <c s="96" t="str">
        <f t="shared" si="12"/>
        <v/>
      </c>
      <c s="97" t="str">
        <f t="shared" si="13"/>
        <v/>
      </c>
      <c s="98" t="str">
        <f t="shared" si="14"/>
        <v/>
      </c>
      <c s="153" t="str">
        <f>IF(AND(B42="",D42="",F42="",G42=""),"",IF($L$4='DATA ENTRY'!$CV$2,VLOOKUP(F42,अंक,6,0),IF($L$4='DATA ENTRY'!$CV$3,VLOOKUP(F42,अंक,12,0),IF($L$4='DATA ENTRY'!$CV$4,VLOOKUP(F42,अंक,18,0),IF($L$4='DATA ENTRY'!$CV$5,VLOOKUP(F42,अंक,25,0),IF($L$4='DATA ENTRY'!$CV$6,VLOOKUP(F42,अंक,32,0),IF($L$4='DATA ENTRY'!$CV$7,VLOOKUP(F42,अंक,39,0),"")))))))</f>
        <v/>
      </c>
      <c s="153" t="str">
        <f>IF(AND(B42="",D42="",F42="",G42=""),"",IF($L$4='DATA ENTRY'!$CV$2,VLOOKUP(F42,अंक,7,0),IF($L$4='DATA ENTRY'!$CV$3,VLOOKUP(F42,अंक,13,0),IF($L$4='DATA ENTRY'!$CV$4,VLOOKUP(F42,अंक,19,0),IF($L$4='DATA ENTRY'!$CV$5,VLOOKUP(F42,अंक,26,0),IF($L$4='DATA ENTRY'!$CV$6,VLOOKUP(F42,अंक,33,0),IF($L$4='DATA ENTRY'!$CV$7,VLOOKUP(F42,अंक,40,0),"")))))))</f>
        <v/>
      </c>
      <c s="53" t="str">
        <f>IF(AND(B42="",D42="",F42="",G42=""),"",IF($L$4='DATA ENTRY'!$CV$2,VLOOKUP(F42,अंक,8,0),IF($L$4='DATA ENTRY'!$CV$3,VLOOKUP(F42,अंक,14,0),IF($L$4='DATA ENTRY'!$CV$4,VLOOKUP(F42,अंक,20,0),IF($L$4='DATA ENTRY'!$CV$5,VLOOKUP(F42,अंक,27,0),IF($L$4='DATA ENTRY'!$CV$6,VLOOKUP(F42,अंक,34,0),IF($L$4='DATA ENTRY'!$CV$7,VLOOKUP(F42,अंक,41,0),"")))))))</f>
        <v/>
      </c>
      <c s="53" t="str">
        <f>IF(AND(B42="",D42="",F42="",G42=""),"",IF($L$4='DATA ENTRY'!$CV$2,VLOOKUP(F42,अंक,9,0),IF($L$4='DATA ENTRY'!$CV$3,VLOOKUP(F42,अंक,15,0),IF($L$4='DATA ENTRY'!$CV$4,VLOOKUP(F42,अंक,21,0),IF($L$4='DATA ENTRY'!$CV$5,VLOOKUP(F42,अंक,28,0),IF($L$4='DATA ENTRY'!$CV$6,VLOOKUP(F42,अंक,35,0),IF($L$4='DATA ENTRY'!$CV$7,VLOOKUP(F42,अंक,42,0),"")))))))</f>
        <v/>
      </c>
      <c s="85">
        <f t="shared" si="17"/>
        <v>0</v>
      </c>
      <c s="86">
        <f t="shared" si="15"/>
        <v>0</v>
      </c>
      <c s="156" t="str">
        <f>IFERROR(IF(AND($L$4=""),"",IF($C$4="","",IF(AND(L42=""),"",IF(AND(F42=""),"",IF(AND(VLOOKUP(F42,अंक,5,0)=""),"",IF($N$7=3,IF(AND(VLOOKUP(F42,अंक,5,0)&gt;=86),3,IF(AND(VLOOKUP(F42,अंक,5,0)&gt;=81),2,IF(AND(VLOOKUP(F42,अंक,5,0)&gt;=75),1,0))),IF(AND(VLOOKUP(F42,अंक,5,0)&gt;=86),1.5,IF(AND(VLOOKUP(F42,अंक,5,0)&gt;=81),1,IF(AND(VLOOKUP(F42,अंक,5,0)&gt;=75),0.5,0))))))))),"")</f>
        <v/>
      </c>
      <c s="85" t="str">
        <f>IF(AND(B42="",D42="",F42="",G42=""),"",IF($L$4='DATA ENTRY'!$CV$2,VLOOKUP(F42,अंक,10,0),IF($L$4='DATA ENTRY'!$CV$3,VLOOKUP(F42,अंक,16,0),IF($L$4='DATA ENTRY'!$CV$4,VLOOKUP(F42,अंक,23,0),IF($L$4='DATA ENTRY'!$CV$5,VLOOKUP(F42,अंक,30,0),IF($L$4='DATA ENTRY'!$CV$6,VLOOKUP(F42,अंक,37,0),IF($L$4='DATA ENTRY'!$CV$7,VLOOKUP(F42,अंक,44,0),"")))))))</f>
        <v/>
      </c>
      <c s="85" t="str">
        <f>IF(AND(B42="",D42="",F42="",G42=""),"",IF($L$4='DATA ENTRY'!$CV$2,VLOOKUP(F42,अंक,11,0),IF($L$4='DATA ENTRY'!$CV$3,VLOOKUP(F42,अंक,17,0),IF($L$4='DATA ENTRY'!$CV$4,VLOOKUP(F42,अंक,24,0),IF($L$4='DATA ENTRY'!$CV$5,VLOOKUP(F42,अंक,31,0),IF($L$4='DATA ENTRY'!$CV$6,VLOOKUP(F42,अंक,38,0),IF($L$4='DATA ENTRY'!$CV$7,VLOOKUP(F42,अंक,45,0),"")))))))</f>
        <v/>
      </c>
      <c s="163" t="str">
        <f t="shared" si="16"/>
        <v/>
      </c>
    </row>
    <row r="43" spans="1:17" ht="25.5" customHeight="1">
      <c r="A43" s="93" t="str">
        <f>'DATA ENTRY'!A43</f>
        <v/>
      </c>
      <c s="94" t="str">
        <f t="shared" si="9"/>
        <v/>
      </c>
      <c s="95" t="str">
        <f t="shared" si="10"/>
        <v/>
      </c>
      <c s="96" t="str">
        <f t="shared" si="11"/>
        <v/>
      </c>
      <c s="96" t="str">
        <f t="shared" si="12"/>
        <v/>
      </c>
      <c s="97" t="str">
        <f t="shared" si="13"/>
        <v/>
      </c>
      <c s="98" t="str">
        <f t="shared" si="14"/>
        <v/>
      </c>
      <c s="153" t="str">
        <f>IF(AND(B43="",D43="",F43="",G43=""),"",IF($L$4='DATA ENTRY'!$CV$2,VLOOKUP(F43,अंक,6,0),IF($L$4='DATA ENTRY'!$CV$3,VLOOKUP(F43,अंक,12,0),IF($L$4='DATA ENTRY'!$CV$4,VLOOKUP(F43,अंक,18,0),IF($L$4='DATA ENTRY'!$CV$5,VLOOKUP(F43,अंक,25,0),IF($L$4='DATA ENTRY'!$CV$6,VLOOKUP(F43,अंक,32,0),IF($L$4='DATA ENTRY'!$CV$7,VLOOKUP(F43,अंक,39,0),"")))))))</f>
        <v/>
      </c>
      <c s="153" t="str">
        <f>IF(AND(B43="",D43="",F43="",G43=""),"",IF($L$4='DATA ENTRY'!$CV$2,VLOOKUP(F43,अंक,7,0),IF($L$4='DATA ENTRY'!$CV$3,VLOOKUP(F43,अंक,13,0),IF($L$4='DATA ENTRY'!$CV$4,VLOOKUP(F43,अंक,19,0),IF($L$4='DATA ENTRY'!$CV$5,VLOOKUP(F43,अंक,26,0),IF($L$4='DATA ENTRY'!$CV$6,VLOOKUP(F43,अंक,33,0),IF($L$4='DATA ENTRY'!$CV$7,VLOOKUP(F43,अंक,40,0),"")))))))</f>
        <v/>
      </c>
      <c s="53" t="str">
        <f>IF(AND(B43="",D43="",F43="",G43=""),"",IF($L$4='DATA ENTRY'!$CV$2,VLOOKUP(F43,अंक,8,0),IF($L$4='DATA ENTRY'!$CV$3,VLOOKUP(F43,अंक,14,0),IF($L$4='DATA ENTRY'!$CV$4,VLOOKUP(F43,अंक,20,0),IF($L$4='DATA ENTRY'!$CV$5,VLOOKUP(F43,अंक,27,0),IF($L$4='DATA ENTRY'!$CV$6,VLOOKUP(F43,अंक,34,0),IF($L$4='DATA ENTRY'!$CV$7,VLOOKUP(F43,अंक,41,0),"")))))))</f>
        <v/>
      </c>
      <c s="53" t="str">
        <f>IF(AND(B43="",D43="",F43="",G43=""),"",IF($L$4='DATA ENTRY'!$CV$2,VLOOKUP(F43,अंक,9,0),IF($L$4='DATA ENTRY'!$CV$3,VLOOKUP(F43,अंक,15,0),IF($L$4='DATA ENTRY'!$CV$4,VLOOKUP(F43,अंक,21,0),IF($L$4='DATA ENTRY'!$CV$5,VLOOKUP(F43,अंक,28,0),IF($L$4='DATA ENTRY'!$CV$6,VLOOKUP(F43,अंक,35,0),IF($L$4='DATA ENTRY'!$CV$7,VLOOKUP(F43,अंक,42,0),"")))))))</f>
        <v/>
      </c>
      <c s="85">
        <f t="shared" si="17"/>
        <v>0</v>
      </c>
      <c s="86">
        <f t="shared" si="15"/>
        <v>0</v>
      </c>
      <c s="156" t="str">
        <f>IFERROR(IF(AND($L$4=""),"",IF($C$4="","",IF(AND(L43=""),"",IF(AND(F43=""),"",IF(AND(VLOOKUP(F43,अंक,5,0)=""),"",IF($N$7=3,IF(AND(VLOOKUP(F43,अंक,5,0)&gt;=86),3,IF(AND(VLOOKUP(F43,अंक,5,0)&gt;=81),2,IF(AND(VLOOKUP(F43,अंक,5,0)&gt;=75),1,0))),IF(AND(VLOOKUP(F43,अंक,5,0)&gt;=86),1.5,IF(AND(VLOOKUP(F43,अंक,5,0)&gt;=81),1,IF(AND(VLOOKUP(F43,अंक,5,0)&gt;=75),0.5,0))))))))),"")</f>
        <v/>
      </c>
      <c s="85" t="str">
        <f>IF(AND(B43="",D43="",F43="",G43=""),"",IF($L$4='DATA ENTRY'!$CV$2,VLOOKUP(F43,अंक,10,0),IF($L$4='DATA ENTRY'!$CV$3,VLOOKUP(F43,अंक,16,0),IF($L$4='DATA ENTRY'!$CV$4,VLOOKUP(F43,अंक,23,0),IF($L$4='DATA ENTRY'!$CV$5,VLOOKUP(F43,अंक,30,0),IF($L$4='DATA ENTRY'!$CV$6,VLOOKUP(F43,अंक,37,0),IF($L$4='DATA ENTRY'!$CV$7,VLOOKUP(F43,अंक,44,0),"")))))))</f>
        <v/>
      </c>
      <c s="85" t="str">
        <f>IF(AND(B43="",D43="",F43="",G43=""),"",IF($L$4='DATA ENTRY'!$CV$2,VLOOKUP(F43,अंक,11,0),IF($L$4='DATA ENTRY'!$CV$3,VLOOKUP(F43,अंक,17,0),IF($L$4='DATA ENTRY'!$CV$4,VLOOKUP(F43,अंक,24,0),IF($L$4='DATA ENTRY'!$CV$5,VLOOKUP(F43,अंक,31,0),IF($L$4='DATA ENTRY'!$CV$6,VLOOKUP(F43,अंक,38,0),IF($L$4='DATA ENTRY'!$CV$7,VLOOKUP(F43,अंक,45,0),"")))))))</f>
        <v/>
      </c>
      <c s="163" t="str">
        <f t="shared" si="16"/>
        <v/>
      </c>
    </row>
    <row r="44" spans="1:17" ht="25.5" customHeight="1">
      <c r="A44" s="93" t="str">
        <f>'DATA ENTRY'!A44</f>
        <v/>
      </c>
      <c s="94" t="str">
        <f t="shared" si="9"/>
        <v/>
      </c>
      <c s="95" t="str">
        <f t="shared" si="10"/>
        <v/>
      </c>
      <c s="96" t="str">
        <f t="shared" si="11"/>
        <v/>
      </c>
      <c s="96" t="str">
        <f t="shared" si="12"/>
        <v/>
      </c>
      <c s="97" t="str">
        <f t="shared" si="13"/>
        <v/>
      </c>
      <c s="98" t="str">
        <f t="shared" si="14"/>
        <v/>
      </c>
      <c s="153" t="str">
        <f>IF(AND(B44="",D44="",F44="",G44=""),"",IF($L$4='DATA ENTRY'!$CV$2,VLOOKUP(F44,अंक,6,0),IF($L$4='DATA ENTRY'!$CV$3,VLOOKUP(F44,अंक,12,0),IF($L$4='DATA ENTRY'!$CV$4,VLOOKUP(F44,अंक,18,0),IF($L$4='DATA ENTRY'!$CV$5,VLOOKUP(F44,अंक,25,0),IF($L$4='DATA ENTRY'!$CV$6,VLOOKUP(F44,अंक,32,0),IF($L$4='DATA ENTRY'!$CV$7,VLOOKUP(F44,अंक,39,0),"")))))))</f>
        <v/>
      </c>
      <c s="153" t="str">
        <f>IF(AND(B44="",D44="",F44="",G44=""),"",IF($L$4='DATA ENTRY'!$CV$2,VLOOKUP(F44,अंक,7,0),IF($L$4='DATA ENTRY'!$CV$3,VLOOKUP(F44,अंक,13,0),IF($L$4='DATA ENTRY'!$CV$4,VLOOKUP(F44,अंक,19,0),IF($L$4='DATA ENTRY'!$CV$5,VLOOKUP(F44,अंक,26,0),IF($L$4='DATA ENTRY'!$CV$6,VLOOKUP(F44,अंक,33,0),IF($L$4='DATA ENTRY'!$CV$7,VLOOKUP(F44,अंक,40,0),"")))))))</f>
        <v/>
      </c>
      <c s="53" t="str">
        <f>IF(AND(B44="",D44="",F44="",G44=""),"",IF($L$4='DATA ENTRY'!$CV$2,VLOOKUP(F44,अंक,8,0),IF($L$4='DATA ENTRY'!$CV$3,VLOOKUP(F44,अंक,14,0),IF($L$4='DATA ENTRY'!$CV$4,VLOOKUP(F44,अंक,20,0),IF($L$4='DATA ENTRY'!$CV$5,VLOOKUP(F44,अंक,27,0),IF($L$4='DATA ENTRY'!$CV$6,VLOOKUP(F44,अंक,34,0),IF($L$4='DATA ENTRY'!$CV$7,VLOOKUP(F44,अंक,41,0),"")))))))</f>
        <v/>
      </c>
      <c s="53" t="str">
        <f>IF(AND(B44="",D44="",F44="",G44=""),"",IF($L$4='DATA ENTRY'!$CV$2,VLOOKUP(F44,अंक,9,0),IF($L$4='DATA ENTRY'!$CV$3,VLOOKUP(F44,अंक,15,0),IF($L$4='DATA ENTRY'!$CV$4,VLOOKUP(F44,अंक,21,0),IF($L$4='DATA ENTRY'!$CV$5,VLOOKUP(F44,अंक,28,0),IF($L$4='DATA ENTRY'!$CV$6,VLOOKUP(F44,अंक,35,0),IF($L$4='DATA ENTRY'!$CV$7,VLOOKUP(F44,अंक,42,0),"")))))))</f>
        <v/>
      </c>
      <c s="85">
        <f t="shared" si="17"/>
        <v>0</v>
      </c>
      <c s="86">
        <f t="shared" si="15"/>
        <v>0</v>
      </c>
      <c s="156" t="str">
        <f>IFERROR(IF(AND($L$4=""),"",IF($C$4="","",IF(AND(L44=""),"",IF(AND(F44=""),"",IF(AND(VLOOKUP(F44,अंक,5,0)=""),"",IF($N$7=3,IF(AND(VLOOKUP(F44,अंक,5,0)&gt;=86),3,IF(AND(VLOOKUP(F44,अंक,5,0)&gt;=81),2,IF(AND(VLOOKUP(F44,अंक,5,0)&gt;=75),1,0))),IF(AND(VLOOKUP(F44,अंक,5,0)&gt;=86),1.5,IF(AND(VLOOKUP(F44,अंक,5,0)&gt;=81),1,IF(AND(VLOOKUP(F44,अंक,5,0)&gt;=75),0.5,0))))))))),"")</f>
        <v/>
      </c>
      <c s="85" t="str">
        <f>IF(AND(B44="",D44="",F44="",G44=""),"",IF($L$4='DATA ENTRY'!$CV$2,VLOOKUP(F44,अंक,10,0),IF($L$4='DATA ENTRY'!$CV$3,VLOOKUP(F44,अंक,16,0),IF($L$4='DATA ENTRY'!$CV$4,VLOOKUP(F44,अंक,23,0),IF($L$4='DATA ENTRY'!$CV$5,VLOOKUP(F44,अंक,30,0),IF($L$4='DATA ENTRY'!$CV$6,VLOOKUP(F44,अंक,37,0),IF($L$4='DATA ENTRY'!$CV$7,VLOOKUP(F44,अंक,44,0),"")))))))</f>
        <v/>
      </c>
      <c s="85" t="str">
        <f>IF(AND(B44="",D44="",F44="",G44=""),"",IF($L$4='DATA ENTRY'!$CV$2,VLOOKUP(F44,अंक,11,0),IF($L$4='DATA ENTRY'!$CV$3,VLOOKUP(F44,अंक,17,0),IF($L$4='DATA ENTRY'!$CV$4,VLOOKUP(F44,अंक,24,0),IF($L$4='DATA ENTRY'!$CV$5,VLOOKUP(F44,अंक,31,0),IF($L$4='DATA ENTRY'!$CV$6,VLOOKUP(F44,अंक,38,0),IF($L$4='DATA ENTRY'!$CV$7,VLOOKUP(F44,अंक,45,0),"")))))))</f>
        <v/>
      </c>
      <c s="163" t="str">
        <f t="shared" si="16"/>
        <v/>
      </c>
    </row>
    <row r="45" spans="1:17" ht="25.5" customHeight="1">
      <c r="A45" s="93" t="str">
        <f>'DATA ENTRY'!A45</f>
        <v/>
      </c>
      <c s="94" t="str">
        <f t="shared" si="9"/>
        <v/>
      </c>
      <c s="95" t="str">
        <f t="shared" si="10"/>
        <v/>
      </c>
      <c s="96" t="str">
        <f t="shared" si="11"/>
        <v/>
      </c>
      <c s="96" t="str">
        <f t="shared" si="12"/>
        <v/>
      </c>
      <c s="97" t="str">
        <f t="shared" si="13"/>
        <v/>
      </c>
      <c s="98" t="str">
        <f t="shared" si="14"/>
        <v/>
      </c>
      <c s="153" t="str">
        <f>IF(AND(B45="",D45="",F45="",G45=""),"",IF($L$4='DATA ENTRY'!$CV$2,VLOOKUP(F45,अंक,6,0),IF($L$4='DATA ENTRY'!$CV$3,VLOOKUP(F45,अंक,12,0),IF($L$4='DATA ENTRY'!$CV$4,VLOOKUP(F45,अंक,18,0),IF($L$4='DATA ENTRY'!$CV$5,VLOOKUP(F45,अंक,25,0),IF($L$4='DATA ENTRY'!$CV$6,VLOOKUP(F45,अंक,32,0),IF($L$4='DATA ENTRY'!$CV$7,VLOOKUP(F45,अंक,39,0),"")))))))</f>
        <v/>
      </c>
      <c s="153" t="str">
        <f>IF(AND(B45="",D45="",F45="",G45=""),"",IF($L$4='DATA ENTRY'!$CV$2,VLOOKUP(F45,अंक,7,0),IF($L$4='DATA ENTRY'!$CV$3,VLOOKUP(F45,अंक,13,0),IF($L$4='DATA ENTRY'!$CV$4,VLOOKUP(F45,अंक,19,0),IF($L$4='DATA ENTRY'!$CV$5,VLOOKUP(F45,अंक,26,0),IF($L$4='DATA ENTRY'!$CV$6,VLOOKUP(F45,अंक,33,0),IF($L$4='DATA ENTRY'!$CV$7,VLOOKUP(F45,अंक,40,0),"")))))))</f>
        <v/>
      </c>
      <c s="53" t="str">
        <f>IF(AND(B45="",D45="",F45="",G45=""),"",IF($L$4='DATA ENTRY'!$CV$2,VLOOKUP(F45,अंक,8,0),IF($L$4='DATA ENTRY'!$CV$3,VLOOKUP(F45,अंक,14,0),IF($L$4='DATA ENTRY'!$CV$4,VLOOKUP(F45,अंक,20,0),IF($L$4='DATA ENTRY'!$CV$5,VLOOKUP(F45,अंक,27,0),IF($L$4='DATA ENTRY'!$CV$6,VLOOKUP(F45,अंक,34,0),IF($L$4='DATA ENTRY'!$CV$7,VLOOKUP(F45,अंक,41,0),"")))))))</f>
        <v/>
      </c>
      <c s="53" t="str">
        <f>IF(AND(B45="",D45="",F45="",G45=""),"",IF($L$4='DATA ENTRY'!$CV$2,VLOOKUP(F45,अंक,9,0),IF($L$4='DATA ENTRY'!$CV$3,VLOOKUP(F45,अंक,15,0),IF($L$4='DATA ENTRY'!$CV$4,VLOOKUP(F45,अंक,21,0),IF($L$4='DATA ENTRY'!$CV$5,VLOOKUP(F45,अंक,28,0),IF($L$4='DATA ENTRY'!$CV$6,VLOOKUP(F45,अंक,35,0),IF($L$4='DATA ENTRY'!$CV$7,VLOOKUP(F45,अंक,42,0),"")))))))</f>
        <v/>
      </c>
      <c s="85">
        <f t="shared" si="17"/>
        <v>0</v>
      </c>
      <c s="86">
        <f t="shared" si="15"/>
        <v>0</v>
      </c>
      <c s="156" t="str">
        <f>IFERROR(IF(AND($L$4=""),"",IF($C$4="","",IF(AND(L45=""),"",IF(AND(F45=""),"",IF(AND(VLOOKUP(F45,अंक,5,0)=""),"",IF($N$7=3,IF(AND(VLOOKUP(F45,अंक,5,0)&gt;=86),3,IF(AND(VLOOKUP(F45,अंक,5,0)&gt;=81),2,IF(AND(VLOOKUP(F45,अंक,5,0)&gt;=75),1,0))),IF(AND(VLOOKUP(F45,अंक,5,0)&gt;=86),1.5,IF(AND(VLOOKUP(F45,अंक,5,0)&gt;=81),1,IF(AND(VLOOKUP(F45,अंक,5,0)&gt;=75),0.5,0))))))))),"")</f>
        <v/>
      </c>
      <c s="85" t="str">
        <f>IF(AND(B45="",D45="",F45="",G45=""),"",IF($L$4='DATA ENTRY'!$CV$2,VLOOKUP(F45,अंक,10,0),IF($L$4='DATA ENTRY'!$CV$3,VLOOKUP(F45,अंक,16,0),IF($L$4='DATA ENTRY'!$CV$4,VLOOKUP(F45,अंक,23,0),IF($L$4='DATA ENTRY'!$CV$5,VLOOKUP(F45,अंक,30,0),IF($L$4='DATA ENTRY'!$CV$6,VLOOKUP(F45,अंक,37,0),IF($L$4='DATA ENTRY'!$CV$7,VLOOKUP(F45,अंक,44,0),"")))))))</f>
        <v/>
      </c>
      <c s="85" t="str">
        <f>IF(AND(B45="",D45="",F45="",G45=""),"",IF($L$4='DATA ENTRY'!$CV$2,VLOOKUP(F45,अंक,11,0),IF($L$4='DATA ENTRY'!$CV$3,VLOOKUP(F45,अंक,17,0),IF($L$4='DATA ENTRY'!$CV$4,VLOOKUP(F45,अंक,24,0),IF($L$4='DATA ENTRY'!$CV$5,VLOOKUP(F45,अंक,31,0),IF($L$4='DATA ENTRY'!$CV$6,VLOOKUP(F45,अंक,38,0),IF($L$4='DATA ENTRY'!$CV$7,VLOOKUP(F45,अंक,45,0),"")))))))</f>
        <v/>
      </c>
      <c s="163" t="str">
        <f t="shared" si="16"/>
        <v/>
      </c>
    </row>
    <row r="46" spans="1:17" ht="25.5" customHeight="1">
      <c r="A46" s="93" t="str">
        <f>'DATA ENTRY'!A46</f>
        <v/>
      </c>
      <c s="94" t="str">
        <f t="shared" si="9"/>
        <v/>
      </c>
      <c s="95" t="str">
        <f t="shared" si="10"/>
        <v/>
      </c>
      <c s="96" t="str">
        <f t="shared" si="11"/>
        <v/>
      </c>
      <c s="96" t="str">
        <f t="shared" si="12"/>
        <v/>
      </c>
      <c s="97" t="str">
        <f t="shared" si="13"/>
        <v/>
      </c>
      <c s="98" t="str">
        <f t="shared" si="14"/>
        <v/>
      </c>
      <c s="153" t="str">
        <f>IF(AND(B46="",D46="",F46="",G46=""),"",IF($L$4='DATA ENTRY'!$CV$2,VLOOKUP(F46,अंक,6,0),IF($L$4='DATA ENTRY'!$CV$3,VLOOKUP(F46,अंक,12,0),IF($L$4='DATA ENTRY'!$CV$4,VLOOKUP(F46,अंक,18,0),IF($L$4='DATA ENTRY'!$CV$5,VLOOKUP(F46,अंक,25,0),IF($L$4='DATA ENTRY'!$CV$6,VLOOKUP(F46,अंक,32,0),IF($L$4='DATA ENTRY'!$CV$7,VLOOKUP(F46,अंक,39,0),"")))))))</f>
        <v/>
      </c>
      <c s="153" t="str">
        <f>IF(AND(B46="",D46="",F46="",G46=""),"",IF($L$4='DATA ENTRY'!$CV$2,VLOOKUP(F46,अंक,7,0),IF($L$4='DATA ENTRY'!$CV$3,VLOOKUP(F46,अंक,13,0),IF($L$4='DATA ENTRY'!$CV$4,VLOOKUP(F46,अंक,19,0),IF($L$4='DATA ENTRY'!$CV$5,VLOOKUP(F46,अंक,26,0),IF($L$4='DATA ENTRY'!$CV$6,VLOOKUP(F46,अंक,33,0),IF($L$4='DATA ENTRY'!$CV$7,VLOOKUP(F46,अंक,40,0),"")))))))</f>
        <v/>
      </c>
      <c s="53" t="str">
        <f>IF(AND(B46="",D46="",F46="",G46=""),"",IF($L$4='DATA ENTRY'!$CV$2,VLOOKUP(F46,अंक,8,0),IF($L$4='DATA ENTRY'!$CV$3,VLOOKUP(F46,अंक,14,0),IF($L$4='DATA ENTRY'!$CV$4,VLOOKUP(F46,अंक,20,0),IF($L$4='DATA ENTRY'!$CV$5,VLOOKUP(F46,अंक,27,0),IF($L$4='DATA ENTRY'!$CV$6,VLOOKUP(F46,अंक,34,0),IF($L$4='DATA ENTRY'!$CV$7,VLOOKUP(F46,अंक,41,0),"")))))))</f>
        <v/>
      </c>
      <c s="53" t="str">
        <f>IF(AND(B46="",D46="",F46="",G46=""),"",IF($L$4='DATA ENTRY'!$CV$2,VLOOKUP(F46,अंक,9,0),IF($L$4='DATA ENTRY'!$CV$3,VLOOKUP(F46,अंक,15,0),IF($L$4='DATA ENTRY'!$CV$4,VLOOKUP(F46,अंक,21,0),IF($L$4='DATA ENTRY'!$CV$5,VLOOKUP(F46,अंक,28,0),IF($L$4='DATA ENTRY'!$CV$6,VLOOKUP(F46,अंक,35,0),IF($L$4='DATA ENTRY'!$CV$7,VLOOKUP(F46,अंक,42,0),"")))))))</f>
        <v/>
      </c>
      <c s="85">
        <f t="shared" si="17"/>
        <v>0</v>
      </c>
      <c s="86">
        <f t="shared" si="15"/>
        <v>0</v>
      </c>
      <c s="156" t="str">
        <f>IFERROR(IF(AND($L$4=""),"",IF($C$4="","",IF(AND(L46=""),"",IF(AND(F46=""),"",IF(AND(VLOOKUP(F46,अंक,5,0)=""),"",IF($N$7=3,IF(AND(VLOOKUP(F46,अंक,5,0)&gt;=86),3,IF(AND(VLOOKUP(F46,अंक,5,0)&gt;=81),2,IF(AND(VLOOKUP(F46,अंक,5,0)&gt;=75),1,0))),IF(AND(VLOOKUP(F46,अंक,5,0)&gt;=86),1.5,IF(AND(VLOOKUP(F46,अंक,5,0)&gt;=81),1,IF(AND(VLOOKUP(F46,अंक,5,0)&gt;=75),0.5,0))))))))),"")</f>
        <v/>
      </c>
      <c s="85" t="str">
        <f>IF(AND(B46="",D46="",F46="",G46=""),"",IF($L$4='DATA ENTRY'!$CV$2,VLOOKUP(F46,अंक,10,0),IF($L$4='DATA ENTRY'!$CV$3,VLOOKUP(F46,अंक,16,0),IF($L$4='DATA ENTRY'!$CV$4,VLOOKUP(F46,अंक,23,0),IF($L$4='DATA ENTRY'!$CV$5,VLOOKUP(F46,अंक,30,0),IF($L$4='DATA ENTRY'!$CV$6,VLOOKUP(F46,अंक,37,0),IF($L$4='DATA ENTRY'!$CV$7,VLOOKUP(F46,अंक,44,0),"")))))))</f>
        <v/>
      </c>
      <c s="85" t="str">
        <f>IF(AND(B46="",D46="",F46="",G46=""),"",IF($L$4='DATA ENTRY'!$CV$2,VLOOKUP(F46,अंक,11,0),IF($L$4='DATA ENTRY'!$CV$3,VLOOKUP(F46,अंक,17,0),IF($L$4='DATA ENTRY'!$CV$4,VLOOKUP(F46,अंक,24,0),IF($L$4='DATA ENTRY'!$CV$5,VLOOKUP(F46,अंक,31,0),IF($L$4='DATA ENTRY'!$CV$6,VLOOKUP(F46,अंक,38,0),IF($L$4='DATA ENTRY'!$CV$7,VLOOKUP(F46,अंक,45,0),"")))))))</f>
        <v/>
      </c>
      <c s="163" t="str">
        <f t="shared" si="16"/>
        <v/>
      </c>
    </row>
    <row r="47" spans="1:17" ht="25.5" customHeight="1">
      <c r="A47" s="93" t="str">
        <f>'DATA ENTRY'!A47</f>
        <v/>
      </c>
      <c s="94" t="str">
        <f t="shared" si="9"/>
        <v/>
      </c>
      <c s="95" t="str">
        <f t="shared" si="10"/>
        <v/>
      </c>
      <c s="96" t="str">
        <f t="shared" si="11"/>
        <v/>
      </c>
      <c s="96" t="str">
        <f t="shared" si="12"/>
        <v/>
      </c>
      <c s="97" t="str">
        <f t="shared" si="13"/>
        <v/>
      </c>
      <c s="98" t="str">
        <f t="shared" si="14"/>
        <v/>
      </c>
      <c s="153" t="str">
        <f>IF(AND(B47="",D47="",F47="",G47=""),"",IF($L$4='DATA ENTRY'!$CV$2,VLOOKUP(F47,अंक,6,0),IF($L$4='DATA ENTRY'!$CV$3,VLOOKUP(F47,अंक,12,0),IF($L$4='DATA ENTRY'!$CV$4,VLOOKUP(F47,अंक,18,0),IF($L$4='DATA ENTRY'!$CV$5,VLOOKUP(F47,अंक,25,0),IF($L$4='DATA ENTRY'!$CV$6,VLOOKUP(F47,अंक,32,0),IF($L$4='DATA ENTRY'!$CV$7,VLOOKUP(F47,अंक,39,0),"")))))))</f>
        <v/>
      </c>
      <c s="153" t="str">
        <f>IF(AND(B47="",D47="",F47="",G47=""),"",IF($L$4='DATA ENTRY'!$CV$2,VLOOKUP(F47,अंक,7,0),IF($L$4='DATA ENTRY'!$CV$3,VLOOKUP(F47,अंक,13,0),IF($L$4='DATA ENTRY'!$CV$4,VLOOKUP(F47,अंक,19,0),IF($L$4='DATA ENTRY'!$CV$5,VLOOKUP(F47,अंक,26,0),IF($L$4='DATA ENTRY'!$CV$6,VLOOKUP(F47,अंक,33,0),IF($L$4='DATA ENTRY'!$CV$7,VLOOKUP(F47,अंक,40,0),"")))))))</f>
        <v/>
      </c>
      <c s="53" t="str">
        <f>IF(AND(B47="",D47="",F47="",G47=""),"",IF($L$4='DATA ENTRY'!$CV$2,VLOOKUP(F47,अंक,8,0),IF($L$4='DATA ENTRY'!$CV$3,VLOOKUP(F47,अंक,14,0),IF($L$4='DATA ENTRY'!$CV$4,VLOOKUP(F47,अंक,20,0),IF($L$4='DATA ENTRY'!$CV$5,VLOOKUP(F47,अंक,27,0),IF($L$4='DATA ENTRY'!$CV$6,VLOOKUP(F47,अंक,34,0),IF($L$4='DATA ENTRY'!$CV$7,VLOOKUP(F47,अंक,41,0),"")))))))</f>
        <v/>
      </c>
      <c s="53" t="str">
        <f>IF(AND(B47="",D47="",F47="",G47=""),"",IF($L$4='DATA ENTRY'!$CV$2,VLOOKUP(F47,अंक,9,0),IF($L$4='DATA ENTRY'!$CV$3,VLOOKUP(F47,अंक,15,0),IF($L$4='DATA ENTRY'!$CV$4,VLOOKUP(F47,अंक,21,0),IF($L$4='DATA ENTRY'!$CV$5,VLOOKUP(F47,अंक,28,0),IF($L$4='DATA ENTRY'!$CV$6,VLOOKUP(F47,अंक,35,0),IF($L$4='DATA ENTRY'!$CV$7,VLOOKUP(F47,अंक,42,0),"")))))))</f>
        <v/>
      </c>
      <c s="85">
        <f t="shared" si="17"/>
        <v>0</v>
      </c>
      <c s="86">
        <f t="shared" si="15"/>
        <v>0</v>
      </c>
      <c s="156" t="str">
        <f>IFERROR(IF(AND($L$4=""),"",IF($C$4="","",IF(AND(L47=""),"",IF(AND(F47=""),"",IF(AND(VLOOKUP(F47,अंक,5,0)=""),"",IF($N$7=3,IF(AND(VLOOKUP(F47,अंक,5,0)&gt;=86),3,IF(AND(VLOOKUP(F47,अंक,5,0)&gt;=81),2,IF(AND(VLOOKUP(F47,अंक,5,0)&gt;=75),1,0))),IF(AND(VLOOKUP(F47,अंक,5,0)&gt;=86),1.5,IF(AND(VLOOKUP(F47,अंक,5,0)&gt;=81),1,IF(AND(VLOOKUP(F47,अंक,5,0)&gt;=75),0.5,0))))))))),"")</f>
        <v/>
      </c>
      <c s="85" t="str">
        <f>IF(AND(B47="",D47="",F47="",G47=""),"",IF($L$4='DATA ENTRY'!$CV$2,VLOOKUP(F47,अंक,10,0),IF($L$4='DATA ENTRY'!$CV$3,VLOOKUP(F47,अंक,16,0),IF($L$4='DATA ENTRY'!$CV$4,VLOOKUP(F47,अंक,23,0),IF($L$4='DATA ENTRY'!$CV$5,VLOOKUP(F47,अंक,30,0),IF($L$4='DATA ENTRY'!$CV$6,VLOOKUP(F47,अंक,37,0),IF($L$4='DATA ENTRY'!$CV$7,VLOOKUP(F47,अंक,44,0),"")))))))</f>
        <v/>
      </c>
      <c s="85" t="str">
        <f>IF(AND(B47="",D47="",F47="",G47=""),"",IF($L$4='DATA ENTRY'!$CV$2,VLOOKUP(F47,अंक,11,0),IF($L$4='DATA ENTRY'!$CV$3,VLOOKUP(F47,अंक,17,0),IF($L$4='DATA ENTRY'!$CV$4,VLOOKUP(F47,अंक,24,0),IF($L$4='DATA ENTRY'!$CV$5,VLOOKUP(F47,अंक,31,0),IF($L$4='DATA ENTRY'!$CV$6,VLOOKUP(F47,अंक,38,0),IF($L$4='DATA ENTRY'!$CV$7,VLOOKUP(F47,अंक,45,0),"")))))))</f>
        <v/>
      </c>
      <c s="163" t="str">
        <f t="shared" si="16"/>
        <v/>
      </c>
    </row>
    <row r="48" spans="1:17" ht="25.5" customHeight="1">
      <c r="A48" s="93" t="str">
        <f>'DATA ENTRY'!A48</f>
        <v/>
      </c>
      <c s="94" t="str">
        <f t="shared" si="9"/>
        <v/>
      </c>
      <c s="95" t="str">
        <f t="shared" si="10"/>
        <v/>
      </c>
      <c s="96" t="str">
        <f t="shared" si="11"/>
        <v/>
      </c>
      <c s="96" t="str">
        <f t="shared" si="12"/>
        <v/>
      </c>
      <c s="97" t="str">
        <f t="shared" si="13"/>
        <v/>
      </c>
      <c s="98" t="str">
        <f t="shared" si="14"/>
        <v/>
      </c>
      <c s="153" t="str">
        <f>IF(AND(B48="",D48="",F48="",G48=""),"",IF($L$4='DATA ENTRY'!$CV$2,VLOOKUP(F48,अंक,6,0),IF($L$4='DATA ENTRY'!$CV$3,VLOOKUP(F48,अंक,12,0),IF($L$4='DATA ENTRY'!$CV$4,VLOOKUP(F48,अंक,18,0),IF($L$4='DATA ENTRY'!$CV$5,VLOOKUP(F48,अंक,25,0),IF($L$4='DATA ENTRY'!$CV$6,VLOOKUP(F48,अंक,32,0),IF($L$4='DATA ENTRY'!$CV$7,VLOOKUP(F48,अंक,39,0),"")))))))</f>
        <v/>
      </c>
      <c s="153" t="str">
        <f>IF(AND(B48="",D48="",F48="",G48=""),"",IF($L$4='DATA ENTRY'!$CV$2,VLOOKUP(F48,अंक,7,0),IF($L$4='DATA ENTRY'!$CV$3,VLOOKUP(F48,अंक,13,0),IF($L$4='DATA ENTRY'!$CV$4,VLOOKUP(F48,अंक,19,0),IF($L$4='DATA ENTRY'!$CV$5,VLOOKUP(F48,अंक,26,0),IF($L$4='DATA ENTRY'!$CV$6,VLOOKUP(F48,अंक,33,0),IF($L$4='DATA ENTRY'!$CV$7,VLOOKUP(F48,अंक,40,0),"")))))))</f>
        <v/>
      </c>
      <c s="53" t="str">
        <f>IF(AND(B48="",D48="",F48="",G48=""),"",IF($L$4='DATA ENTRY'!$CV$2,VLOOKUP(F48,अंक,8,0),IF($L$4='DATA ENTRY'!$CV$3,VLOOKUP(F48,अंक,14,0),IF($L$4='DATA ENTRY'!$CV$4,VLOOKUP(F48,अंक,20,0),IF($L$4='DATA ENTRY'!$CV$5,VLOOKUP(F48,अंक,27,0),IF($L$4='DATA ENTRY'!$CV$6,VLOOKUP(F48,अंक,34,0),IF($L$4='DATA ENTRY'!$CV$7,VLOOKUP(F48,अंक,41,0),"")))))))</f>
        <v/>
      </c>
      <c s="53" t="str">
        <f>IF(AND(B48="",D48="",F48="",G48=""),"",IF($L$4='DATA ENTRY'!$CV$2,VLOOKUP(F48,अंक,9,0),IF($L$4='DATA ENTRY'!$CV$3,VLOOKUP(F48,अंक,15,0),IF($L$4='DATA ENTRY'!$CV$4,VLOOKUP(F48,अंक,21,0),IF($L$4='DATA ENTRY'!$CV$5,VLOOKUP(F48,अंक,28,0),IF($L$4='DATA ENTRY'!$CV$6,VLOOKUP(F48,अंक,35,0),IF($L$4='DATA ENTRY'!$CV$7,VLOOKUP(F48,अंक,42,0),"")))))))</f>
        <v/>
      </c>
      <c s="85">
        <f t="shared" si="17"/>
        <v>0</v>
      </c>
      <c s="86">
        <f t="shared" si="15"/>
        <v>0</v>
      </c>
      <c s="156" t="str">
        <f>IFERROR(IF(AND($L$4=""),"",IF($C$4="","",IF(AND(L48=""),"",IF(AND(F48=""),"",IF(AND(VLOOKUP(F48,अंक,5,0)=""),"",IF($N$7=3,IF(AND(VLOOKUP(F48,अंक,5,0)&gt;=86),3,IF(AND(VLOOKUP(F48,अंक,5,0)&gt;=81),2,IF(AND(VLOOKUP(F48,अंक,5,0)&gt;=75),1,0))),IF(AND(VLOOKUP(F48,अंक,5,0)&gt;=86),1.5,IF(AND(VLOOKUP(F48,अंक,5,0)&gt;=81),1,IF(AND(VLOOKUP(F48,अंक,5,0)&gt;=75),0.5,0))))))))),"")</f>
        <v/>
      </c>
      <c s="85" t="str">
        <f>IF(AND(B48="",D48="",F48="",G48=""),"",IF($L$4='DATA ENTRY'!$CV$2,VLOOKUP(F48,अंक,10,0),IF($L$4='DATA ENTRY'!$CV$3,VLOOKUP(F48,अंक,16,0),IF($L$4='DATA ENTRY'!$CV$4,VLOOKUP(F48,अंक,23,0),IF($L$4='DATA ENTRY'!$CV$5,VLOOKUP(F48,अंक,30,0),IF($L$4='DATA ENTRY'!$CV$6,VLOOKUP(F48,अंक,37,0),IF($L$4='DATA ENTRY'!$CV$7,VLOOKUP(F48,अंक,44,0),"")))))))</f>
        <v/>
      </c>
      <c s="85" t="str">
        <f>IF(AND(B48="",D48="",F48="",G48=""),"",IF($L$4='DATA ENTRY'!$CV$2,VLOOKUP(F48,अंक,11,0),IF($L$4='DATA ENTRY'!$CV$3,VLOOKUP(F48,अंक,17,0),IF($L$4='DATA ENTRY'!$CV$4,VLOOKUP(F48,अंक,24,0),IF($L$4='DATA ENTRY'!$CV$5,VLOOKUP(F48,अंक,31,0),IF($L$4='DATA ENTRY'!$CV$6,VLOOKUP(F48,अंक,38,0),IF($L$4='DATA ENTRY'!$CV$7,VLOOKUP(F48,अंक,45,0),"")))))))</f>
        <v/>
      </c>
      <c s="163" t="str">
        <f t="shared" si="16"/>
        <v/>
      </c>
    </row>
    <row r="49" spans="1:17" ht="25.5" customHeight="1">
      <c r="A49" s="93" t="str">
        <f>'DATA ENTRY'!A49</f>
        <v/>
      </c>
      <c s="94" t="str">
        <f t="shared" si="9"/>
        <v/>
      </c>
      <c s="95" t="str">
        <f t="shared" si="10"/>
        <v/>
      </c>
      <c s="96" t="str">
        <f t="shared" si="11"/>
        <v/>
      </c>
      <c s="96" t="str">
        <f t="shared" si="12"/>
        <v/>
      </c>
      <c s="97" t="str">
        <f t="shared" si="13"/>
        <v/>
      </c>
      <c s="98" t="str">
        <f t="shared" si="14"/>
        <v/>
      </c>
      <c s="153" t="str">
        <f>IF(AND(B49="",D49="",F49="",G49=""),"",IF($L$4='DATA ENTRY'!$CV$2,VLOOKUP(F49,अंक,6,0),IF($L$4='DATA ENTRY'!$CV$3,VLOOKUP(F49,अंक,12,0),IF($L$4='DATA ENTRY'!$CV$4,VLOOKUP(F49,अंक,18,0),IF($L$4='DATA ENTRY'!$CV$5,VLOOKUP(F49,अंक,25,0),IF($L$4='DATA ENTRY'!$CV$6,VLOOKUP(F49,अंक,32,0),IF($L$4='DATA ENTRY'!$CV$7,VLOOKUP(F49,अंक,39,0),"")))))))</f>
        <v/>
      </c>
      <c s="153" t="str">
        <f>IF(AND(B49="",D49="",F49="",G49=""),"",IF($L$4='DATA ENTRY'!$CV$2,VLOOKUP(F49,अंक,7,0),IF($L$4='DATA ENTRY'!$CV$3,VLOOKUP(F49,अंक,13,0),IF($L$4='DATA ENTRY'!$CV$4,VLOOKUP(F49,अंक,19,0),IF($L$4='DATA ENTRY'!$CV$5,VLOOKUP(F49,अंक,26,0),IF($L$4='DATA ENTRY'!$CV$6,VLOOKUP(F49,अंक,33,0),IF($L$4='DATA ENTRY'!$CV$7,VLOOKUP(F49,अंक,40,0),"")))))))</f>
        <v/>
      </c>
      <c s="53" t="str">
        <f>IF(AND(B49="",D49="",F49="",G49=""),"",IF($L$4='DATA ENTRY'!$CV$2,VLOOKUP(F49,अंक,8,0),IF($L$4='DATA ENTRY'!$CV$3,VLOOKUP(F49,अंक,14,0),IF($L$4='DATA ENTRY'!$CV$4,VLOOKUP(F49,अंक,20,0),IF($L$4='DATA ENTRY'!$CV$5,VLOOKUP(F49,अंक,27,0),IF($L$4='DATA ENTRY'!$CV$6,VLOOKUP(F49,अंक,34,0),IF($L$4='DATA ENTRY'!$CV$7,VLOOKUP(F49,अंक,41,0),"")))))))</f>
        <v/>
      </c>
      <c s="53" t="str">
        <f>IF(AND(B49="",D49="",F49="",G49=""),"",IF($L$4='DATA ENTRY'!$CV$2,VLOOKUP(F49,अंक,9,0),IF($L$4='DATA ENTRY'!$CV$3,VLOOKUP(F49,अंक,15,0),IF($L$4='DATA ENTRY'!$CV$4,VLOOKUP(F49,अंक,21,0),IF($L$4='DATA ENTRY'!$CV$5,VLOOKUP(F49,अंक,28,0),IF($L$4='DATA ENTRY'!$CV$6,VLOOKUP(F49,अंक,35,0),IF($L$4='DATA ENTRY'!$CV$7,VLOOKUP(F49,अंक,42,0),"")))))))</f>
        <v/>
      </c>
      <c s="85">
        <f t="shared" si="17"/>
        <v>0</v>
      </c>
      <c s="86">
        <f t="shared" si="15"/>
        <v>0</v>
      </c>
      <c s="156" t="str">
        <f>IFERROR(IF(AND($L$4=""),"",IF($C$4="","",IF(AND(L49=""),"",IF(AND(F49=""),"",IF(AND(VLOOKUP(F49,अंक,5,0)=""),"",IF($N$7=3,IF(AND(VLOOKUP(F49,अंक,5,0)&gt;=86),3,IF(AND(VLOOKUP(F49,अंक,5,0)&gt;=81),2,IF(AND(VLOOKUP(F49,अंक,5,0)&gt;=75),1,0))),IF(AND(VLOOKUP(F49,अंक,5,0)&gt;=86),1.5,IF(AND(VLOOKUP(F49,अंक,5,0)&gt;=81),1,IF(AND(VLOOKUP(F49,अंक,5,0)&gt;=75),0.5,0))))))))),"")</f>
        <v/>
      </c>
      <c s="85" t="str">
        <f>IF(AND(B49="",D49="",F49="",G49=""),"",IF($L$4='DATA ENTRY'!$CV$2,VLOOKUP(F49,अंक,10,0),IF($L$4='DATA ENTRY'!$CV$3,VLOOKUP(F49,अंक,16,0),IF($L$4='DATA ENTRY'!$CV$4,VLOOKUP(F49,अंक,23,0),IF($L$4='DATA ENTRY'!$CV$5,VLOOKUP(F49,अंक,30,0),IF($L$4='DATA ENTRY'!$CV$6,VLOOKUP(F49,अंक,37,0),IF($L$4='DATA ENTRY'!$CV$7,VLOOKUP(F49,अंक,44,0),"")))))))</f>
        <v/>
      </c>
      <c s="85" t="str">
        <f>IF(AND(B49="",D49="",F49="",G49=""),"",IF($L$4='DATA ENTRY'!$CV$2,VLOOKUP(F49,अंक,11,0),IF($L$4='DATA ENTRY'!$CV$3,VLOOKUP(F49,अंक,17,0),IF($L$4='DATA ENTRY'!$CV$4,VLOOKUP(F49,अंक,24,0),IF($L$4='DATA ENTRY'!$CV$5,VLOOKUP(F49,अंक,31,0),IF($L$4='DATA ENTRY'!$CV$6,VLOOKUP(F49,अंक,38,0),IF($L$4='DATA ENTRY'!$CV$7,VLOOKUP(F49,अंक,45,0),"")))))))</f>
        <v/>
      </c>
      <c s="163" t="str">
        <f t="shared" si="16"/>
        <v/>
      </c>
    </row>
    <row r="50" spans="1:17" ht="25.5" customHeight="1">
      <c r="A50" s="93" t="str">
        <f>'DATA ENTRY'!A50</f>
        <v/>
      </c>
      <c s="94" t="str">
        <f t="shared" si="9"/>
        <v/>
      </c>
      <c s="95" t="str">
        <f t="shared" si="10"/>
        <v/>
      </c>
      <c s="96" t="str">
        <f t="shared" si="11"/>
        <v/>
      </c>
      <c s="96" t="str">
        <f t="shared" si="12"/>
        <v/>
      </c>
      <c s="97" t="str">
        <f t="shared" si="13"/>
        <v/>
      </c>
      <c s="98" t="str">
        <f t="shared" si="14"/>
        <v/>
      </c>
      <c s="153" t="str">
        <f>IF(AND(B50="",D50="",F50="",G50=""),"",IF($L$4='DATA ENTRY'!$CV$2,VLOOKUP(F50,अंक,6,0),IF($L$4='DATA ENTRY'!$CV$3,VLOOKUP(F50,अंक,12,0),IF($L$4='DATA ENTRY'!$CV$4,VLOOKUP(F50,अंक,18,0),IF($L$4='DATA ENTRY'!$CV$5,VLOOKUP(F50,अंक,25,0),IF($L$4='DATA ENTRY'!$CV$6,VLOOKUP(F50,अंक,32,0),IF($L$4='DATA ENTRY'!$CV$7,VLOOKUP(F50,अंक,39,0),"")))))))</f>
        <v/>
      </c>
      <c s="153" t="str">
        <f>IF(AND(B50="",D50="",F50="",G50=""),"",IF($L$4='DATA ENTRY'!$CV$2,VLOOKUP(F50,अंक,7,0),IF($L$4='DATA ENTRY'!$CV$3,VLOOKUP(F50,अंक,13,0),IF($L$4='DATA ENTRY'!$CV$4,VLOOKUP(F50,अंक,19,0),IF($L$4='DATA ENTRY'!$CV$5,VLOOKUP(F50,अंक,26,0),IF($L$4='DATA ENTRY'!$CV$6,VLOOKUP(F50,अंक,33,0),IF($L$4='DATA ENTRY'!$CV$7,VLOOKUP(F50,अंक,40,0),"")))))))</f>
        <v/>
      </c>
      <c s="53" t="str">
        <f>IF(AND(B50="",D50="",F50="",G50=""),"",IF($L$4='DATA ENTRY'!$CV$2,VLOOKUP(F50,अंक,8,0),IF($L$4='DATA ENTRY'!$CV$3,VLOOKUP(F50,अंक,14,0),IF($L$4='DATA ENTRY'!$CV$4,VLOOKUP(F50,अंक,20,0),IF($L$4='DATA ENTRY'!$CV$5,VLOOKUP(F50,अंक,27,0),IF($L$4='DATA ENTRY'!$CV$6,VLOOKUP(F50,अंक,34,0),IF($L$4='DATA ENTRY'!$CV$7,VLOOKUP(F50,अंक,41,0),"")))))))</f>
        <v/>
      </c>
      <c s="53" t="str">
        <f>IF(AND(B50="",D50="",F50="",G50=""),"",IF($L$4='DATA ENTRY'!$CV$2,VLOOKUP(F50,अंक,9,0),IF($L$4='DATA ENTRY'!$CV$3,VLOOKUP(F50,अंक,15,0),IF($L$4='DATA ENTRY'!$CV$4,VLOOKUP(F50,अंक,21,0),IF($L$4='DATA ENTRY'!$CV$5,VLOOKUP(F50,अंक,28,0),IF($L$4='DATA ENTRY'!$CV$6,VLOOKUP(F50,अंक,35,0),IF($L$4='DATA ENTRY'!$CV$7,VLOOKUP(F50,अंक,42,0),"")))))))</f>
        <v/>
      </c>
      <c s="85">
        <f t="shared" si="17"/>
        <v>0</v>
      </c>
      <c s="86">
        <f t="shared" si="15"/>
        <v>0</v>
      </c>
      <c s="156" t="str">
        <f>IFERROR(IF(AND($L$4=""),"",IF($C$4="","",IF(AND(L50=""),"",IF(AND(F50=""),"",IF(AND(VLOOKUP(F50,अंक,5,0)=""),"",IF($N$7=3,IF(AND(VLOOKUP(F50,अंक,5,0)&gt;=86),3,IF(AND(VLOOKUP(F50,अंक,5,0)&gt;=81),2,IF(AND(VLOOKUP(F50,अंक,5,0)&gt;=75),1,0))),IF(AND(VLOOKUP(F50,अंक,5,0)&gt;=86),1.5,IF(AND(VLOOKUP(F50,अंक,5,0)&gt;=81),1,IF(AND(VLOOKUP(F50,अंक,5,0)&gt;=75),0.5,0))))))))),"")</f>
        <v/>
      </c>
      <c s="85" t="str">
        <f>IF(AND(B50="",D50="",F50="",G50=""),"",IF($L$4='DATA ENTRY'!$CV$2,VLOOKUP(F50,अंक,10,0),IF($L$4='DATA ENTRY'!$CV$3,VLOOKUP(F50,अंक,16,0),IF($L$4='DATA ENTRY'!$CV$4,VLOOKUP(F50,अंक,23,0),IF($L$4='DATA ENTRY'!$CV$5,VLOOKUP(F50,अंक,30,0),IF($L$4='DATA ENTRY'!$CV$6,VLOOKUP(F50,अंक,37,0),IF($L$4='DATA ENTRY'!$CV$7,VLOOKUP(F50,अंक,44,0),"")))))))</f>
        <v/>
      </c>
      <c s="85" t="str">
        <f>IF(AND(B50="",D50="",F50="",G50=""),"",IF($L$4='DATA ENTRY'!$CV$2,VLOOKUP(F50,अंक,11,0),IF($L$4='DATA ENTRY'!$CV$3,VLOOKUP(F50,अंक,17,0),IF($L$4='DATA ENTRY'!$CV$4,VLOOKUP(F50,अंक,24,0),IF($L$4='DATA ENTRY'!$CV$5,VLOOKUP(F50,अंक,31,0),IF($L$4='DATA ENTRY'!$CV$6,VLOOKUP(F50,अंक,38,0),IF($L$4='DATA ENTRY'!$CV$7,VLOOKUP(F50,अंक,45,0),"")))))))</f>
        <v/>
      </c>
      <c s="163" t="str">
        <f t="shared" si="16"/>
        <v/>
      </c>
    </row>
    <row r="51" spans="1:17" ht="25.5" customHeight="1">
      <c r="A51" s="93" t="str">
        <f>'DATA ENTRY'!A51</f>
        <v/>
      </c>
      <c s="94" t="str">
        <f t="shared" si="9"/>
        <v/>
      </c>
      <c s="95" t="str">
        <f t="shared" si="10"/>
        <v/>
      </c>
      <c s="96" t="str">
        <f t="shared" si="11"/>
        <v/>
      </c>
      <c s="96" t="str">
        <f t="shared" si="12"/>
        <v/>
      </c>
      <c s="97" t="str">
        <f t="shared" si="13"/>
        <v/>
      </c>
      <c s="98" t="str">
        <f t="shared" si="14"/>
        <v/>
      </c>
      <c s="153" t="str">
        <f>IF(AND(B51="",D51="",F51="",G51=""),"",IF($L$4='DATA ENTRY'!$CV$2,VLOOKUP(F51,अंक,6,0),IF($L$4='DATA ENTRY'!$CV$3,VLOOKUP(F51,अंक,12,0),IF($L$4='DATA ENTRY'!$CV$4,VLOOKUP(F51,अंक,18,0),IF($L$4='DATA ENTRY'!$CV$5,VLOOKUP(F51,अंक,25,0),IF($L$4='DATA ENTRY'!$CV$6,VLOOKUP(F51,अंक,32,0),IF($L$4='DATA ENTRY'!$CV$7,VLOOKUP(F51,अंक,39,0),"")))))))</f>
        <v/>
      </c>
      <c s="153" t="str">
        <f>IF(AND(B51="",D51="",F51="",G51=""),"",IF($L$4='DATA ENTRY'!$CV$2,VLOOKUP(F51,अंक,7,0),IF($L$4='DATA ENTRY'!$CV$3,VLOOKUP(F51,अंक,13,0),IF($L$4='DATA ENTRY'!$CV$4,VLOOKUP(F51,अंक,19,0),IF($L$4='DATA ENTRY'!$CV$5,VLOOKUP(F51,अंक,26,0),IF($L$4='DATA ENTRY'!$CV$6,VLOOKUP(F51,अंक,33,0),IF($L$4='DATA ENTRY'!$CV$7,VLOOKUP(F51,अंक,40,0),"")))))))</f>
        <v/>
      </c>
      <c s="53" t="str">
        <f>IF(AND(B51="",D51="",F51="",G51=""),"",IF($L$4='DATA ENTRY'!$CV$2,VLOOKUP(F51,अंक,8,0),IF($L$4='DATA ENTRY'!$CV$3,VLOOKUP(F51,अंक,14,0),IF($L$4='DATA ENTRY'!$CV$4,VLOOKUP(F51,अंक,20,0),IF($L$4='DATA ENTRY'!$CV$5,VLOOKUP(F51,अंक,27,0),IF($L$4='DATA ENTRY'!$CV$6,VLOOKUP(F51,अंक,34,0),IF($L$4='DATA ENTRY'!$CV$7,VLOOKUP(F51,अंक,41,0),"")))))))</f>
        <v/>
      </c>
      <c s="53" t="str">
        <f>IF(AND(B51="",D51="",F51="",G51=""),"",IF($L$4='DATA ENTRY'!$CV$2,VLOOKUP(F51,अंक,9,0),IF($L$4='DATA ENTRY'!$CV$3,VLOOKUP(F51,अंक,15,0),IF($L$4='DATA ENTRY'!$CV$4,VLOOKUP(F51,अंक,21,0),IF($L$4='DATA ENTRY'!$CV$5,VLOOKUP(F51,अंक,28,0),IF($L$4='DATA ENTRY'!$CV$6,VLOOKUP(F51,अंक,35,0),IF($L$4='DATA ENTRY'!$CV$7,VLOOKUP(F51,अंक,42,0),"")))))))</f>
        <v/>
      </c>
      <c s="85">
        <f t="shared" si="17"/>
        <v>0</v>
      </c>
      <c s="86">
        <f t="shared" si="15"/>
        <v>0</v>
      </c>
      <c s="156" t="str">
        <f>IFERROR(IF(AND($L$4=""),"",IF($C$4="","",IF(AND(L51=""),"",IF(AND(F51=""),"",IF(AND(VLOOKUP(F51,अंक,5,0)=""),"",IF($N$7=3,IF(AND(VLOOKUP(F51,अंक,5,0)&gt;=86),3,IF(AND(VLOOKUP(F51,अंक,5,0)&gt;=81),2,IF(AND(VLOOKUP(F51,अंक,5,0)&gt;=75),1,0))),IF(AND(VLOOKUP(F51,अंक,5,0)&gt;=86),1.5,IF(AND(VLOOKUP(F51,अंक,5,0)&gt;=81),1,IF(AND(VLOOKUP(F51,अंक,5,0)&gt;=75),0.5,0))))))))),"")</f>
        <v/>
      </c>
      <c s="85" t="str">
        <f>IF(AND(B51="",D51="",F51="",G51=""),"",IF($L$4='DATA ENTRY'!$CV$2,VLOOKUP(F51,अंक,10,0),IF($L$4='DATA ENTRY'!$CV$3,VLOOKUP(F51,अंक,16,0),IF($L$4='DATA ENTRY'!$CV$4,VLOOKUP(F51,अंक,23,0),IF($L$4='DATA ENTRY'!$CV$5,VLOOKUP(F51,अंक,30,0),IF($L$4='DATA ENTRY'!$CV$6,VLOOKUP(F51,अंक,37,0),IF($L$4='DATA ENTRY'!$CV$7,VLOOKUP(F51,अंक,44,0),"")))))))</f>
        <v/>
      </c>
      <c s="85" t="str">
        <f>IF(AND(B51="",D51="",F51="",G51=""),"",IF($L$4='DATA ENTRY'!$CV$2,VLOOKUP(F51,अंक,11,0),IF($L$4='DATA ENTRY'!$CV$3,VLOOKUP(F51,अंक,17,0),IF($L$4='DATA ENTRY'!$CV$4,VLOOKUP(F51,अंक,24,0),IF($L$4='DATA ENTRY'!$CV$5,VLOOKUP(F51,अंक,31,0),IF($L$4='DATA ENTRY'!$CV$6,VLOOKUP(F51,अंक,38,0),IF($L$4='DATA ENTRY'!$CV$7,VLOOKUP(F51,अंक,45,0),"")))))))</f>
        <v/>
      </c>
      <c s="163" t="str">
        <f t="shared" si="16"/>
        <v/>
      </c>
    </row>
    <row r="52" spans="1:17" ht="25.5" customHeight="1">
      <c r="A52" s="93" t="str">
        <f>'DATA ENTRY'!A52</f>
        <v/>
      </c>
      <c s="94" t="str">
        <f t="shared" si="9"/>
        <v/>
      </c>
      <c s="95" t="str">
        <f t="shared" si="10"/>
        <v/>
      </c>
      <c s="96" t="str">
        <f t="shared" si="11"/>
        <v/>
      </c>
      <c s="96" t="str">
        <f t="shared" si="12"/>
        <v/>
      </c>
      <c s="97" t="str">
        <f t="shared" si="13"/>
        <v/>
      </c>
      <c s="98" t="str">
        <f t="shared" si="14"/>
        <v/>
      </c>
      <c s="153" t="str">
        <f>IF(AND(B52="",D52="",F52="",G52=""),"",IF($L$4='DATA ENTRY'!$CV$2,VLOOKUP(F52,अंक,6,0),IF($L$4='DATA ENTRY'!$CV$3,VLOOKUP(F52,अंक,12,0),IF($L$4='DATA ENTRY'!$CV$4,VLOOKUP(F52,अंक,18,0),IF($L$4='DATA ENTRY'!$CV$5,VLOOKUP(F52,अंक,25,0),IF($L$4='DATA ENTRY'!$CV$6,VLOOKUP(F52,अंक,32,0),IF($L$4='DATA ENTRY'!$CV$7,VLOOKUP(F52,अंक,39,0),"")))))))</f>
        <v/>
      </c>
      <c s="153" t="str">
        <f>IF(AND(B52="",D52="",F52="",G52=""),"",IF($L$4='DATA ENTRY'!$CV$2,VLOOKUP(F52,अंक,7,0),IF($L$4='DATA ENTRY'!$CV$3,VLOOKUP(F52,अंक,13,0),IF($L$4='DATA ENTRY'!$CV$4,VLOOKUP(F52,अंक,19,0),IF($L$4='DATA ENTRY'!$CV$5,VLOOKUP(F52,अंक,26,0),IF($L$4='DATA ENTRY'!$CV$6,VLOOKUP(F52,अंक,33,0),IF($L$4='DATA ENTRY'!$CV$7,VLOOKUP(F52,अंक,40,0),"")))))))</f>
        <v/>
      </c>
      <c s="53" t="str">
        <f>IF(AND(B52="",D52="",F52="",G52=""),"",IF($L$4='DATA ENTRY'!$CV$2,VLOOKUP(F52,अंक,8,0),IF($L$4='DATA ENTRY'!$CV$3,VLOOKUP(F52,अंक,14,0),IF($L$4='DATA ENTRY'!$CV$4,VLOOKUP(F52,अंक,20,0),IF($L$4='DATA ENTRY'!$CV$5,VLOOKUP(F52,अंक,27,0),IF($L$4='DATA ENTRY'!$CV$6,VLOOKUP(F52,अंक,34,0),IF($L$4='DATA ENTRY'!$CV$7,VLOOKUP(F52,अंक,41,0),"")))))))</f>
        <v/>
      </c>
      <c s="53" t="str">
        <f>IF(AND(B52="",D52="",F52="",G52=""),"",IF($L$4='DATA ENTRY'!$CV$2,VLOOKUP(F52,अंक,9,0),IF($L$4='DATA ENTRY'!$CV$3,VLOOKUP(F52,अंक,15,0),IF($L$4='DATA ENTRY'!$CV$4,VLOOKUP(F52,अंक,21,0),IF($L$4='DATA ENTRY'!$CV$5,VLOOKUP(F52,अंक,28,0),IF($L$4='DATA ENTRY'!$CV$6,VLOOKUP(F52,अंक,35,0),IF($L$4='DATA ENTRY'!$CV$7,VLOOKUP(F52,अंक,42,0),"")))))))</f>
        <v/>
      </c>
      <c s="85">
        <f t="shared" si="17"/>
        <v>0</v>
      </c>
      <c s="86">
        <f t="shared" si="15"/>
        <v>0</v>
      </c>
      <c s="156" t="str">
        <f>IFERROR(IF(AND($L$4=""),"",IF($C$4="","",IF(AND(L52=""),"",IF(AND(F52=""),"",IF(AND(VLOOKUP(F52,अंक,5,0)=""),"",IF($N$7=3,IF(AND(VLOOKUP(F52,अंक,5,0)&gt;=86),3,IF(AND(VLOOKUP(F52,अंक,5,0)&gt;=81),2,IF(AND(VLOOKUP(F52,अंक,5,0)&gt;=75),1,0))),IF(AND(VLOOKUP(F52,अंक,5,0)&gt;=86),1.5,IF(AND(VLOOKUP(F52,अंक,5,0)&gt;=81),1,IF(AND(VLOOKUP(F52,अंक,5,0)&gt;=75),0.5,0))))))))),"")</f>
        <v/>
      </c>
      <c s="85" t="str">
        <f>IF(AND(B52="",D52="",F52="",G52=""),"",IF($L$4='DATA ENTRY'!$CV$2,VLOOKUP(F52,अंक,10,0),IF($L$4='DATA ENTRY'!$CV$3,VLOOKUP(F52,अंक,16,0),IF($L$4='DATA ENTRY'!$CV$4,VLOOKUP(F52,अंक,23,0),IF($L$4='DATA ENTRY'!$CV$5,VLOOKUP(F52,अंक,30,0),IF($L$4='DATA ENTRY'!$CV$6,VLOOKUP(F52,अंक,37,0),IF($L$4='DATA ENTRY'!$CV$7,VLOOKUP(F52,अंक,44,0),"")))))))</f>
        <v/>
      </c>
      <c s="85" t="str">
        <f>IF(AND(B52="",D52="",F52="",G52=""),"",IF($L$4='DATA ENTRY'!$CV$2,VLOOKUP(F52,अंक,11,0),IF($L$4='DATA ENTRY'!$CV$3,VLOOKUP(F52,अंक,17,0),IF($L$4='DATA ENTRY'!$CV$4,VLOOKUP(F52,अंक,24,0),IF($L$4='DATA ENTRY'!$CV$5,VLOOKUP(F52,अंक,31,0),IF($L$4='DATA ENTRY'!$CV$6,VLOOKUP(F52,अंक,38,0),IF($L$4='DATA ENTRY'!$CV$7,VLOOKUP(F52,अंक,45,0),"")))))))</f>
        <v/>
      </c>
      <c s="163" t="str">
        <f t="shared" si="16"/>
        <v/>
      </c>
    </row>
    <row r="53" spans="1:17" ht="25.5" customHeight="1">
      <c r="A53" s="93" t="str">
        <f>'DATA ENTRY'!A53</f>
        <v/>
      </c>
      <c s="94" t="str">
        <f t="shared" si="9"/>
        <v/>
      </c>
      <c s="95" t="str">
        <f t="shared" si="10"/>
        <v/>
      </c>
      <c s="96" t="str">
        <f t="shared" si="11"/>
        <v/>
      </c>
      <c s="96" t="str">
        <f t="shared" si="12"/>
        <v/>
      </c>
      <c s="97" t="str">
        <f t="shared" si="13"/>
        <v/>
      </c>
      <c s="98" t="str">
        <f t="shared" si="14"/>
        <v/>
      </c>
      <c s="153" t="str">
        <f>IF(AND(B53="",D53="",F53="",G53=""),"",IF($L$4='DATA ENTRY'!$CV$2,VLOOKUP(F53,अंक,6,0),IF($L$4='DATA ENTRY'!$CV$3,VLOOKUP(F53,अंक,12,0),IF($L$4='DATA ENTRY'!$CV$4,VLOOKUP(F53,अंक,18,0),IF($L$4='DATA ENTRY'!$CV$5,VLOOKUP(F53,अंक,25,0),IF($L$4='DATA ENTRY'!$CV$6,VLOOKUP(F53,अंक,32,0),IF($L$4='DATA ENTRY'!$CV$7,VLOOKUP(F53,अंक,39,0),"")))))))</f>
        <v/>
      </c>
      <c s="153" t="str">
        <f>IF(AND(B53="",D53="",F53="",G53=""),"",IF($L$4='DATA ENTRY'!$CV$2,VLOOKUP(F53,अंक,7,0),IF($L$4='DATA ENTRY'!$CV$3,VLOOKUP(F53,अंक,13,0),IF($L$4='DATA ENTRY'!$CV$4,VLOOKUP(F53,अंक,19,0),IF($L$4='DATA ENTRY'!$CV$5,VLOOKUP(F53,अंक,26,0),IF($L$4='DATA ENTRY'!$CV$6,VLOOKUP(F53,अंक,33,0),IF($L$4='DATA ENTRY'!$CV$7,VLOOKUP(F53,अंक,40,0),"")))))))</f>
        <v/>
      </c>
      <c s="53" t="str">
        <f>IF(AND(B53="",D53="",F53="",G53=""),"",IF($L$4='DATA ENTRY'!$CV$2,VLOOKUP(F53,अंक,8,0),IF($L$4='DATA ENTRY'!$CV$3,VLOOKUP(F53,अंक,14,0),IF($L$4='DATA ENTRY'!$CV$4,VLOOKUP(F53,अंक,20,0),IF($L$4='DATA ENTRY'!$CV$5,VLOOKUP(F53,अंक,27,0),IF($L$4='DATA ENTRY'!$CV$6,VLOOKUP(F53,अंक,34,0),IF($L$4='DATA ENTRY'!$CV$7,VLOOKUP(F53,अंक,41,0),"")))))))</f>
        <v/>
      </c>
      <c s="53" t="str">
        <f>IF(AND(B53="",D53="",F53="",G53=""),"",IF($L$4='DATA ENTRY'!$CV$2,VLOOKUP(F53,अंक,9,0),IF($L$4='DATA ENTRY'!$CV$3,VLOOKUP(F53,अंक,15,0),IF($L$4='DATA ENTRY'!$CV$4,VLOOKUP(F53,अंक,21,0),IF($L$4='DATA ENTRY'!$CV$5,VLOOKUP(F53,अंक,28,0),IF($L$4='DATA ENTRY'!$CV$6,VLOOKUP(F53,अंक,35,0),IF($L$4='DATA ENTRY'!$CV$7,VLOOKUP(F53,अंक,42,0),"")))))))</f>
        <v/>
      </c>
      <c s="85">
        <f t="shared" si="17"/>
        <v>0</v>
      </c>
      <c s="86">
        <f t="shared" si="15"/>
        <v>0</v>
      </c>
      <c s="156" t="str">
        <f>IFERROR(IF(AND($L$4=""),"",IF($C$4="","",IF(AND(L53=""),"",IF(AND(F53=""),"",IF(AND(VLOOKUP(F53,अंक,5,0)=""),"",IF($N$7=3,IF(AND(VLOOKUP(F53,अंक,5,0)&gt;=86),3,IF(AND(VLOOKUP(F53,अंक,5,0)&gt;=81),2,IF(AND(VLOOKUP(F53,अंक,5,0)&gt;=75),1,0))),IF(AND(VLOOKUP(F53,अंक,5,0)&gt;=86),1.5,IF(AND(VLOOKUP(F53,अंक,5,0)&gt;=81),1,IF(AND(VLOOKUP(F53,अंक,5,0)&gt;=75),0.5,0))))))))),"")</f>
        <v/>
      </c>
      <c s="85" t="str">
        <f>IF(AND(B53="",D53="",F53="",G53=""),"",IF($L$4='DATA ENTRY'!$CV$2,VLOOKUP(F53,अंक,10,0),IF($L$4='DATA ENTRY'!$CV$3,VLOOKUP(F53,अंक,16,0),IF($L$4='DATA ENTRY'!$CV$4,VLOOKUP(F53,अंक,23,0),IF($L$4='DATA ENTRY'!$CV$5,VLOOKUP(F53,अंक,30,0),IF($L$4='DATA ENTRY'!$CV$6,VLOOKUP(F53,अंक,37,0),IF($L$4='DATA ENTRY'!$CV$7,VLOOKUP(F53,अंक,44,0),"")))))))</f>
        <v/>
      </c>
      <c s="85" t="str">
        <f>IF(AND(B53="",D53="",F53="",G53=""),"",IF($L$4='DATA ENTRY'!$CV$2,VLOOKUP(F53,अंक,11,0),IF($L$4='DATA ENTRY'!$CV$3,VLOOKUP(F53,अंक,17,0),IF($L$4='DATA ENTRY'!$CV$4,VLOOKUP(F53,अंक,24,0),IF($L$4='DATA ENTRY'!$CV$5,VLOOKUP(F53,अंक,31,0),IF($L$4='DATA ENTRY'!$CV$6,VLOOKUP(F53,अंक,38,0),IF($L$4='DATA ENTRY'!$CV$7,VLOOKUP(F53,अंक,45,0),"")))))))</f>
        <v/>
      </c>
      <c s="163" t="str">
        <f t="shared" si="16"/>
        <v/>
      </c>
    </row>
    <row r="54" spans="1:17" ht="25.5" customHeight="1">
      <c r="A54" s="93" t="str">
        <f>'DATA ENTRY'!A54</f>
        <v/>
      </c>
      <c s="94" t="str">
        <f t="shared" si="9"/>
        <v/>
      </c>
      <c s="95" t="str">
        <f t="shared" si="10"/>
        <v/>
      </c>
      <c s="96" t="str">
        <f t="shared" si="11"/>
        <v/>
      </c>
      <c s="96" t="str">
        <f t="shared" si="12"/>
        <v/>
      </c>
      <c s="97" t="str">
        <f t="shared" si="13"/>
        <v/>
      </c>
      <c s="98" t="str">
        <f t="shared" si="14"/>
        <v/>
      </c>
      <c s="153" t="str">
        <f>IF(AND(B54="",D54="",F54="",G54=""),"",IF($L$4='DATA ENTRY'!$CV$2,VLOOKUP(F54,अंक,6,0),IF($L$4='DATA ENTRY'!$CV$3,VLOOKUP(F54,अंक,12,0),IF($L$4='DATA ENTRY'!$CV$4,VLOOKUP(F54,अंक,18,0),IF($L$4='DATA ENTRY'!$CV$5,VLOOKUP(F54,अंक,25,0),IF($L$4='DATA ENTRY'!$CV$6,VLOOKUP(F54,अंक,32,0),IF($L$4='DATA ENTRY'!$CV$7,VLOOKUP(F54,अंक,39,0),"")))))))</f>
        <v/>
      </c>
      <c s="153" t="str">
        <f>IF(AND(B54="",D54="",F54="",G54=""),"",IF($L$4='DATA ENTRY'!$CV$2,VLOOKUP(F54,अंक,7,0),IF($L$4='DATA ENTRY'!$CV$3,VLOOKUP(F54,अंक,13,0),IF($L$4='DATA ENTRY'!$CV$4,VLOOKUP(F54,अंक,19,0),IF($L$4='DATA ENTRY'!$CV$5,VLOOKUP(F54,अंक,26,0),IF($L$4='DATA ENTRY'!$CV$6,VLOOKUP(F54,अंक,33,0),IF($L$4='DATA ENTRY'!$CV$7,VLOOKUP(F54,अंक,40,0),"")))))))</f>
        <v/>
      </c>
      <c s="53" t="str">
        <f>IF(AND(B54="",D54="",F54="",G54=""),"",IF($L$4='DATA ENTRY'!$CV$2,VLOOKUP(F54,अंक,8,0),IF($L$4='DATA ENTRY'!$CV$3,VLOOKUP(F54,अंक,14,0),IF($L$4='DATA ENTRY'!$CV$4,VLOOKUP(F54,अंक,20,0),IF($L$4='DATA ENTRY'!$CV$5,VLOOKUP(F54,अंक,27,0),IF($L$4='DATA ENTRY'!$CV$6,VLOOKUP(F54,अंक,34,0),IF($L$4='DATA ENTRY'!$CV$7,VLOOKUP(F54,अंक,41,0),"")))))))</f>
        <v/>
      </c>
      <c s="53" t="str">
        <f>IF(AND(B54="",D54="",F54="",G54=""),"",IF($L$4='DATA ENTRY'!$CV$2,VLOOKUP(F54,अंक,9,0),IF($L$4='DATA ENTRY'!$CV$3,VLOOKUP(F54,अंक,15,0),IF($L$4='DATA ENTRY'!$CV$4,VLOOKUP(F54,अंक,21,0),IF($L$4='DATA ENTRY'!$CV$5,VLOOKUP(F54,अंक,28,0),IF($L$4='DATA ENTRY'!$CV$6,VLOOKUP(F54,अंक,35,0),IF($L$4='DATA ENTRY'!$CV$7,VLOOKUP(F54,अंक,42,0),"")))))))</f>
        <v/>
      </c>
      <c s="85">
        <f t="shared" si="17"/>
        <v>0</v>
      </c>
      <c s="86">
        <f t="shared" si="15"/>
        <v>0</v>
      </c>
      <c s="156" t="str">
        <f>IFERROR(IF(AND($L$4=""),"",IF($C$4="","",IF(AND(L54=""),"",IF(AND(F54=""),"",IF(AND(VLOOKUP(F54,अंक,5,0)=""),"",IF($N$7=3,IF(AND(VLOOKUP(F54,अंक,5,0)&gt;=86),3,IF(AND(VLOOKUP(F54,अंक,5,0)&gt;=81),2,IF(AND(VLOOKUP(F54,अंक,5,0)&gt;=75),1,0))),IF(AND(VLOOKUP(F54,अंक,5,0)&gt;=86),1.5,IF(AND(VLOOKUP(F54,अंक,5,0)&gt;=81),1,IF(AND(VLOOKUP(F54,अंक,5,0)&gt;=75),0.5,0))))))))),"")</f>
        <v/>
      </c>
      <c s="85" t="str">
        <f>IF(AND(B54="",D54="",F54="",G54=""),"",IF($L$4='DATA ENTRY'!$CV$2,VLOOKUP(F54,अंक,10,0),IF($L$4='DATA ENTRY'!$CV$3,VLOOKUP(F54,अंक,16,0),IF($L$4='DATA ENTRY'!$CV$4,VLOOKUP(F54,अंक,23,0),IF($L$4='DATA ENTRY'!$CV$5,VLOOKUP(F54,अंक,30,0),IF($L$4='DATA ENTRY'!$CV$6,VLOOKUP(F54,अंक,37,0),IF($L$4='DATA ENTRY'!$CV$7,VLOOKUP(F54,अंक,44,0),"")))))))</f>
        <v/>
      </c>
      <c s="85" t="str">
        <f>IF(AND(B54="",D54="",F54="",G54=""),"",IF($L$4='DATA ENTRY'!$CV$2,VLOOKUP(F54,अंक,11,0),IF($L$4='DATA ENTRY'!$CV$3,VLOOKUP(F54,अंक,17,0),IF($L$4='DATA ENTRY'!$CV$4,VLOOKUP(F54,अंक,24,0),IF($L$4='DATA ENTRY'!$CV$5,VLOOKUP(F54,अंक,31,0),IF($L$4='DATA ENTRY'!$CV$6,VLOOKUP(F54,अंक,38,0),IF($L$4='DATA ENTRY'!$CV$7,VLOOKUP(F54,अंक,45,0),"")))))))</f>
        <v/>
      </c>
      <c s="163" t="str">
        <f t="shared" si="16"/>
        <v/>
      </c>
    </row>
    <row r="55" spans="1:17" ht="25.5" customHeight="1">
      <c r="A55" s="93" t="str">
        <f>'DATA ENTRY'!A55</f>
        <v/>
      </c>
      <c s="94" t="str">
        <f t="shared" si="9"/>
        <v/>
      </c>
      <c s="95" t="str">
        <f t="shared" si="10"/>
        <v/>
      </c>
      <c s="96" t="str">
        <f t="shared" si="11"/>
        <v/>
      </c>
      <c s="96" t="str">
        <f t="shared" si="12"/>
        <v/>
      </c>
      <c s="97" t="str">
        <f t="shared" si="13"/>
        <v/>
      </c>
      <c s="98" t="str">
        <f t="shared" si="14"/>
        <v/>
      </c>
      <c s="153" t="str">
        <f>IF(AND(B55="",D55="",F55="",G55=""),"",IF($L$4='DATA ENTRY'!$CV$2,VLOOKUP(F55,अंक,6,0),IF($L$4='DATA ENTRY'!$CV$3,VLOOKUP(F55,अंक,12,0),IF($L$4='DATA ENTRY'!$CV$4,VLOOKUP(F55,अंक,18,0),IF($L$4='DATA ENTRY'!$CV$5,VLOOKUP(F55,अंक,25,0),IF($L$4='DATA ENTRY'!$CV$6,VLOOKUP(F55,अंक,32,0),IF($L$4='DATA ENTRY'!$CV$7,VLOOKUP(F55,अंक,39,0),"")))))))</f>
        <v/>
      </c>
      <c s="153" t="str">
        <f>IF(AND(B55="",D55="",F55="",G55=""),"",IF($L$4='DATA ENTRY'!$CV$2,VLOOKUP(F55,अंक,7,0),IF($L$4='DATA ENTRY'!$CV$3,VLOOKUP(F55,अंक,13,0),IF($L$4='DATA ENTRY'!$CV$4,VLOOKUP(F55,अंक,19,0),IF($L$4='DATA ENTRY'!$CV$5,VLOOKUP(F55,अंक,26,0),IF($L$4='DATA ENTRY'!$CV$6,VLOOKUP(F55,अंक,33,0),IF($L$4='DATA ENTRY'!$CV$7,VLOOKUP(F55,अंक,40,0),"")))))))</f>
        <v/>
      </c>
      <c s="53" t="str">
        <f>IF(AND(B55="",D55="",F55="",G55=""),"",IF($L$4='DATA ENTRY'!$CV$2,VLOOKUP(F55,अंक,8,0),IF($L$4='DATA ENTRY'!$CV$3,VLOOKUP(F55,अंक,14,0),IF($L$4='DATA ENTRY'!$CV$4,VLOOKUP(F55,अंक,20,0),IF($L$4='DATA ENTRY'!$CV$5,VLOOKUP(F55,अंक,27,0),IF($L$4='DATA ENTRY'!$CV$6,VLOOKUP(F55,अंक,34,0),IF($L$4='DATA ENTRY'!$CV$7,VLOOKUP(F55,अंक,41,0),"")))))))</f>
        <v/>
      </c>
      <c s="53" t="str">
        <f>IF(AND(B55="",D55="",F55="",G55=""),"",IF($L$4='DATA ENTRY'!$CV$2,VLOOKUP(F55,अंक,9,0),IF($L$4='DATA ENTRY'!$CV$3,VLOOKUP(F55,अंक,15,0),IF($L$4='DATA ENTRY'!$CV$4,VLOOKUP(F55,अंक,21,0),IF($L$4='DATA ENTRY'!$CV$5,VLOOKUP(F55,अंक,28,0),IF($L$4='DATA ENTRY'!$CV$6,VLOOKUP(F55,अंक,35,0),IF($L$4='DATA ENTRY'!$CV$7,VLOOKUP(F55,अंक,42,0),"")))))))</f>
        <v/>
      </c>
      <c s="85">
        <f t="shared" si="17"/>
        <v>0</v>
      </c>
      <c s="86">
        <f t="shared" si="15"/>
        <v>0</v>
      </c>
      <c s="156" t="str">
        <f>IFERROR(IF(AND($L$4=""),"",IF($C$4="","",IF(AND(L55=""),"",IF(AND(F55=""),"",IF(AND(VLOOKUP(F55,अंक,5,0)=""),"",IF($N$7=3,IF(AND(VLOOKUP(F55,अंक,5,0)&gt;=86),3,IF(AND(VLOOKUP(F55,अंक,5,0)&gt;=81),2,IF(AND(VLOOKUP(F55,अंक,5,0)&gt;=75),1,0))),IF(AND(VLOOKUP(F55,अंक,5,0)&gt;=86),1.5,IF(AND(VLOOKUP(F55,अंक,5,0)&gt;=81),1,IF(AND(VLOOKUP(F55,अंक,5,0)&gt;=75),0.5,0))))))))),"")</f>
        <v/>
      </c>
      <c s="85" t="str">
        <f>IF(AND(B55="",D55="",F55="",G55=""),"",IF($L$4='DATA ENTRY'!$CV$2,VLOOKUP(F55,अंक,10,0),IF($L$4='DATA ENTRY'!$CV$3,VLOOKUP(F55,अंक,16,0),IF($L$4='DATA ENTRY'!$CV$4,VLOOKUP(F55,अंक,23,0),IF($L$4='DATA ENTRY'!$CV$5,VLOOKUP(F55,अंक,30,0),IF($L$4='DATA ENTRY'!$CV$6,VLOOKUP(F55,अंक,37,0),IF($L$4='DATA ENTRY'!$CV$7,VLOOKUP(F55,अंक,44,0),"")))))))</f>
        <v/>
      </c>
      <c s="85" t="str">
        <f>IF(AND(B55="",D55="",F55="",G55=""),"",IF($L$4='DATA ENTRY'!$CV$2,VLOOKUP(F55,अंक,11,0),IF($L$4='DATA ENTRY'!$CV$3,VLOOKUP(F55,अंक,17,0),IF($L$4='DATA ENTRY'!$CV$4,VLOOKUP(F55,अंक,24,0),IF($L$4='DATA ENTRY'!$CV$5,VLOOKUP(F55,अंक,31,0),IF($L$4='DATA ENTRY'!$CV$6,VLOOKUP(F55,अंक,38,0),IF($L$4='DATA ENTRY'!$CV$7,VLOOKUP(F55,अंक,45,0),"")))))))</f>
        <v/>
      </c>
      <c s="163" t="str">
        <f t="shared" si="16"/>
        <v/>
      </c>
    </row>
    <row r="56" spans="1:17" ht="25.5" customHeight="1">
      <c r="A56" s="93" t="str">
        <f>'DATA ENTRY'!A56</f>
        <v/>
      </c>
      <c s="94" t="str">
        <f t="shared" si="9"/>
        <v/>
      </c>
      <c s="95" t="str">
        <f t="shared" si="10"/>
        <v/>
      </c>
      <c s="96" t="str">
        <f t="shared" si="11"/>
        <v/>
      </c>
      <c s="96" t="str">
        <f t="shared" si="12"/>
        <v/>
      </c>
      <c s="97" t="str">
        <f t="shared" si="13"/>
        <v/>
      </c>
      <c s="98" t="str">
        <f t="shared" si="14"/>
        <v/>
      </c>
      <c s="153" t="str">
        <f>IF(AND(B56="",D56="",F56="",G56=""),"",IF($L$4='DATA ENTRY'!$CV$2,VLOOKUP(F56,अंक,6,0),IF($L$4='DATA ENTRY'!$CV$3,VLOOKUP(F56,अंक,12,0),IF($L$4='DATA ENTRY'!$CV$4,VLOOKUP(F56,अंक,18,0),IF($L$4='DATA ENTRY'!$CV$5,VLOOKUP(F56,अंक,25,0),IF($L$4='DATA ENTRY'!$CV$6,VLOOKUP(F56,अंक,32,0),IF($L$4='DATA ENTRY'!$CV$7,VLOOKUP(F56,अंक,39,0),"")))))))</f>
        <v/>
      </c>
      <c s="153" t="str">
        <f>IF(AND(B56="",D56="",F56="",G56=""),"",IF($L$4='DATA ENTRY'!$CV$2,VLOOKUP(F56,अंक,7,0),IF($L$4='DATA ENTRY'!$CV$3,VLOOKUP(F56,अंक,13,0),IF($L$4='DATA ENTRY'!$CV$4,VLOOKUP(F56,अंक,19,0),IF($L$4='DATA ENTRY'!$CV$5,VLOOKUP(F56,अंक,26,0),IF($L$4='DATA ENTRY'!$CV$6,VLOOKUP(F56,अंक,33,0),IF($L$4='DATA ENTRY'!$CV$7,VLOOKUP(F56,अंक,40,0),"")))))))</f>
        <v/>
      </c>
      <c s="53" t="str">
        <f>IF(AND(B56="",D56="",F56="",G56=""),"",IF($L$4='DATA ENTRY'!$CV$2,VLOOKUP(F56,अंक,8,0),IF($L$4='DATA ENTRY'!$CV$3,VLOOKUP(F56,अंक,14,0),IF($L$4='DATA ENTRY'!$CV$4,VLOOKUP(F56,अंक,20,0),IF($L$4='DATA ENTRY'!$CV$5,VLOOKUP(F56,अंक,27,0),IF($L$4='DATA ENTRY'!$CV$6,VLOOKUP(F56,अंक,34,0),IF($L$4='DATA ENTRY'!$CV$7,VLOOKUP(F56,अंक,41,0),"")))))))</f>
        <v/>
      </c>
      <c s="53" t="str">
        <f>IF(AND(B56="",D56="",F56="",G56=""),"",IF($L$4='DATA ENTRY'!$CV$2,VLOOKUP(F56,अंक,9,0),IF($L$4='DATA ENTRY'!$CV$3,VLOOKUP(F56,अंक,15,0),IF($L$4='DATA ENTRY'!$CV$4,VLOOKUP(F56,अंक,21,0),IF($L$4='DATA ENTRY'!$CV$5,VLOOKUP(F56,अंक,28,0),IF($L$4='DATA ENTRY'!$CV$6,VLOOKUP(F56,अंक,35,0),IF($L$4='DATA ENTRY'!$CV$7,VLOOKUP(F56,अंक,42,0),"")))))))</f>
        <v/>
      </c>
      <c s="85">
        <f t="shared" si="17"/>
        <v>0</v>
      </c>
      <c s="86">
        <f t="shared" si="15"/>
        <v>0</v>
      </c>
      <c s="156" t="str">
        <f>IFERROR(IF(AND($L$4=""),"",IF($C$4="","",IF(AND(L56=""),"",IF(AND(F56=""),"",IF(AND(VLOOKUP(F56,अंक,5,0)=""),"",IF($N$7=3,IF(AND(VLOOKUP(F56,अंक,5,0)&gt;=86),3,IF(AND(VLOOKUP(F56,अंक,5,0)&gt;=81),2,IF(AND(VLOOKUP(F56,अंक,5,0)&gt;=75),1,0))),IF(AND(VLOOKUP(F56,अंक,5,0)&gt;=86),1.5,IF(AND(VLOOKUP(F56,अंक,5,0)&gt;=81),1,IF(AND(VLOOKUP(F56,अंक,5,0)&gt;=75),0.5,0))))))))),"")</f>
        <v/>
      </c>
      <c s="85" t="str">
        <f>IF(AND(B56="",D56="",F56="",G56=""),"",IF($L$4='DATA ENTRY'!$CV$2,VLOOKUP(F56,अंक,10,0),IF($L$4='DATA ENTRY'!$CV$3,VLOOKUP(F56,अंक,16,0),IF($L$4='DATA ENTRY'!$CV$4,VLOOKUP(F56,अंक,23,0),IF($L$4='DATA ENTRY'!$CV$5,VLOOKUP(F56,अंक,30,0),IF($L$4='DATA ENTRY'!$CV$6,VLOOKUP(F56,अंक,37,0),IF($L$4='DATA ENTRY'!$CV$7,VLOOKUP(F56,अंक,44,0),"")))))))</f>
        <v/>
      </c>
      <c s="85" t="str">
        <f>IF(AND(B56="",D56="",F56="",G56=""),"",IF($L$4='DATA ENTRY'!$CV$2,VLOOKUP(F56,अंक,11,0),IF($L$4='DATA ENTRY'!$CV$3,VLOOKUP(F56,अंक,17,0),IF($L$4='DATA ENTRY'!$CV$4,VLOOKUP(F56,अंक,24,0),IF($L$4='DATA ENTRY'!$CV$5,VLOOKUP(F56,अंक,31,0),IF($L$4='DATA ENTRY'!$CV$6,VLOOKUP(F56,अंक,38,0),IF($L$4='DATA ENTRY'!$CV$7,VLOOKUP(F56,अंक,45,0),"")))))))</f>
        <v/>
      </c>
      <c s="163" t="str">
        <f t="shared" si="16"/>
        <v/>
      </c>
    </row>
    <row r="57" spans="1:17" ht="25.5" customHeight="1">
      <c r="A57" s="93" t="str">
        <f>'DATA ENTRY'!A57</f>
        <v/>
      </c>
      <c s="94" t="str">
        <f t="shared" si="9"/>
        <v/>
      </c>
      <c s="95" t="str">
        <f t="shared" si="10"/>
        <v/>
      </c>
      <c s="96" t="str">
        <f t="shared" si="11"/>
        <v/>
      </c>
      <c s="96" t="str">
        <f t="shared" si="12"/>
        <v/>
      </c>
      <c s="97" t="str">
        <f t="shared" si="13"/>
        <v/>
      </c>
      <c s="98" t="str">
        <f t="shared" si="14"/>
        <v/>
      </c>
      <c s="153" t="str">
        <f>IF(AND(B57="",D57="",F57="",G57=""),"",IF($L$4='DATA ENTRY'!$CV$2,VLOOKUP(F57,अंक,6,0),IF($L$4='DATA ENTRY'!$CV$3,VLOOKUP(F57,अंक,12,0),IF($L$4='DATA ENTRY'!$CV$4,VLOOKUP(F57,अंक,18,0),IF($L$4='DATA ENTRY'!$CV$5,VLOOKUP(F57,अंक,25,0),IF($L$4='DATA ENTRY'!$CV$6,VLOOKUP(F57,अंक,32,0),IF($L$4='DATA ENTRY'!$CV$7,VLOOKUP(F57,अंक,39,0),"")))))))</f>
        <v/>
      </c>
      <c s="153" t="str">
        <f>IF(AND(B57="",D57="",F57="",G57=""),"",IF($L$4='DATA ENTRY'!$CV$2,VLOOKUP(F57,अंक,7,0),IF($L$4='DATA ENTRY'!$CV$3,VLOOKUP(F57,अंक,13,0),IF($L$4='DATA ENTRY'!$CV$4,VLOOKUP(F57,अंक,19,0),IF($L$4='DATA ENTRY'!$CV$5,VLOOKUP(F57,अंक,26,0),IF($L$4='DATA ENTRY'!$CV$6,VLOOKUP(F57,अंक,33,0),IF($L$4='DATA ENTRY'!$CV$7,VLOOKUP(F57,अंक,40,0),"")))))))</f>
        <v/>
      </c>
      <c s="53" t="str">
        <f>IF(AND(B57="",D57="",F57="",G57=""),"",IF($L$4='DATA ENTRY'!$CV$2,VLOOKUP(F57,अंक,8,0),IF($L$4='DATA ENTRY'!$CV$3,VLOOKUP(F57,अंक,14,0),IF($L$4='DATA ENTRY'!$CV$4,VLOOKUP(F57,अंक,20,0),IF($L$4='DATA ENTRY'!$CV$5,VLOOKUP(F57,अंक,27,0),IF($L$4='DATA ENTRY'!$CV$6,VLOOKUP(F57,अंक,34,0),IF($L$4='DATA ENTRY'!$CV$7,VLOOKUP(F57,अंक,41,0),"")))))))</f>
        <v/>
      </c>
      <c s="53" t="str">
        <f>IF(AND(B57="",D57="",F57="",G57=""),"",IF($L$4='DATA ENTRY'!$CV$2,VLOOKUP(F57,अंक,9,0),IF($L$4='DATA ENTRY'!$CV$3,VLOOKUP(F57,अंक,15,0),IF($L$4='DATA ENTRY'!$CV$4,VLOOKUP(F57,अंक,21,0),IF($L$4='DATA ENTRY'!$CV$5,VLOOKUP(F57,अंक,28,0),IF($L$4='DATA ENTRY'!$CV$6,VLOOKUP(F57,अंक,35,0),IF($L$4='DATA ENTRY'!$CV$7,VLOOKUP(F57,अंक,42,0),"")))))))</f>
        <v/>
      </c>
      <c s="85">
        <f t="shared" si="17"/>
        <v>0</v>
      </c>
      <c s="86">
        <f t="shared" si="15"/>
        <v>0</v>
      </c>
      <c s="156" t="str">
        <f>IFERROR(IF(AND($L$4=""),"",IF($C$4="","",IF(AND(L57=""),"",IF(AND(F57=""),"",IF(AND(VLOOKUP(F57,अंक,5,0)=""),"",IF($N$7=3,IF(AND(VLOOKUP(F57,अंक,5,0)&gt;=86),3,IF(AND(VLOOKUP(F57,अंक,5,0)&gt;=81),2,IF(AND(VLOOKUP(F57,अंक,5,0)&gt;=75),1,0))),IF(AND(VLOOKUP(F57,अंक,5,0)&gt;=86),1.5,IF(AND(VLOOKUP(F57,अंक,5,0)&gt;=81),1,IF(AND(VLOOKUP(F57,अंक,5,0)&gt;=75),0.5,0))))))))),"")</f>
        <v/>
      </c>
      <c s="85" t="str">
        <f>IF(AND(B57="",D57="",F57="",G57=""),"",IF($L$4='DATA ENTRY'!$CV$2,VLOOKUP(F57,अंक,10,0),IF($L$4='DATA ENTRY'!$CV$3,VLOOKUP(F57,अंक,16,0),IF($L$4='DATA ENTRY'!$CV$4,VLOOKUP(F57,अंक,23,0),IF($L$4='DATA ENTRY'!$CV$5,VLOOKUP(F57,अंक,30,0),IF($L$4='DATA ENTRY'!$CV$6,VLOOKUP(F57,अंक,37,0),IF($L$4='DATA ENTRY'!$CV$7,VLOOKUP(F57,अंक,44,0),"")))))))</f>
        <v/>
      </c>
      <c s="85" t="str">
        <f>IF(AND(B57="",D57="",F57="",G57=""),"",IF($L$4='DATA ENTRY'!$CV$2,VLOOKUP(F57,अंक,11,0),IF($L$4='DATA ENTRY'!$CV$3,VLOOKUP(F57,अंक,17,0),IF($L$4='DATA ENTRY'!$CV$4,VLOOKUP(F57,अंक,24,0),IF($L$4='DATA ENTRY'!$CV$5,VLOOKUP(F57,अंक,31,0),IF($L$4='DATA ENTRY'!$CV$6,VLOOKUP(F57,अंक,38,0),IF($L$4='DATA ENTRY'!$CV$7,VLOOKUP(F57,अंक,45,0),"")))))))</f>
        <v/>
      </c>
      <c s="163" t="str">
        <f t="shared" si="16"/>
        <v/>
      </c>
    </row>
    <row r="58" spans="1:17" ht="25.5" customHeight="1">
      <c r="A58" s="93" t="str">
        <f>'DATA ENTRY'!A58</f>
        <v/>
      </c>
      <c s="94" t="str">
        <f t="shared" si="9"/>
        <v/>
      </c>
      <c s="95" t="str">
        <f t="shared" si="10"/>
        <v/>
      </c>
      <c s="96" t="str">
        <f t="shared" si="11"/>
        <v/>
      </c>
      <c s="96" t="str">
        <f t="shared" si="12"/>
        <v/>
      </c>
      <c s="97" t="str">
        <f t="shared" si="13"/>
        <v/>
      </c>
      <c s="98" t="str">
        <f t="shared" si="14"/>
        <v/>
      </c>
      <c s="153" t="str">
        <f>IF(AND(B58="",D58="",F58="",G58=""),"",IF($L$4='DATA ENTRY'!$CV$2,VLOOKUP(F58,अंक,6,0),IF($L$4='DATA ENTRY'!$CV$3,VLOOKUP(F58,अंक,12,0),IF($L$4='DATA ENTRY'!$CV$4,VLOOKUP(F58,अंक,18,0),IF($L$4='DATA ENTRY'!$CV$5,VLOOKUP(F58,अंक,25,0),IF($L$4='DATA ENTRY'!$CV$6,VLOOKUP(F58,अंक,32,0),IF($L$4='DATA ENTRY'!$CV$7,VLOOKUP(F58,अंक,39,0),"")))))))</f>
        <v/>
      </c>
      <c s="153" t="str">
        <f>IF(AND(B58="",D58="",F58="",G58=""),"",IF($L$4='DATA ENTRY'!$CV$2,VLOOKUP(F58,अंक,7,0),IF($L$4='DATA ENTRY'!$CV$3,VLOOKUP(F58,अंक,13,0),IF($L$4='DATA ENTRY'!$CV$4,VLOOKUP(F58,अंक,19,0),IF($L$4='DATA ENTRY'!$CV$5,VLOOKUP(F58,अंक,26,0),IF($L$4='DATA ENTRY'!$CV$6,VLOOKUP(F58,अंक,33,0),IF($L$4='DATA ENTRY'!$CV$7,VLOOKUP(F58,अंक,40,0),"")))))))</f>
        <v/>
      </c>
      <c s="53" t="str">
        <f>IF(AND(B58="",D58="",F58="",G58=""),"",IF($L$4='DATA ENTRY'!$CV$2,VLOOKUP(F58,अंक,8,0),IF($L$4='DATA ENTRY'!$CV$3,VLOOKUP(F58,अंक,14,0),IF($L$4='DATA ENTRY'!$CV$4,VLOOKUP(F58,अंक,20,0),IF($L$4='DATA ENTRY'!$CV$5,VLOOKUP(F58,अंक,27,0),IF($L$4='DATA ENTRY'!$CV$6,VLOOKUP(F58,अंक,34,0),IF($L$4='DATA ENTRY'!$CV$7,VLOOKUP(F58,अंक,41,0),"")))))))</f>
        <v/>
      </c>
      <c s="53" t="str">
        <f>IF(AND(B58="",D58="",F58="",G58=""),"",IF($L$4='DATA ENTRY'!$CV$2,VLOOKUP(F58,अंक,9,0),IF($L$4='DATA ENTRY'!$CV$3,VLOOKUP(F58,अंक,15,0),IF($L$4='DATA ENTRY'!$CV$4,VLOOKUP(F58,अंक,21,0),IF($L$4='DATA ENTRY'!$CV$5,VLOOKUP(F58,अंक,28,0),IF($L$4='DATA ENTRY'!$CV$6,VLOOKUP(F58,अंक,35,0),IF($L$4='DATA ENTRY'!$CV$7,VLOOKUP(F58,अंक,42,0),"")))))))</f>
        <v/>
      </c>
      <c s="85">
        <f t="shared" si="17"/>
        <v>0</v>
      </c>
      <c s="86">
        <f t="shared" si="15"/>
        <v>0</v>
      </c>
      <c s="156" t="str">
        <f>IFERROR(IF(AND($L$4=""),"",IF($C$4="","",IF(AND(L58=""),"",IF(AND(F58=""),"",IF(AND(VLOOKUP(F58,अंक,5,0)=""),"",IF($N$7=3,IF(AND(VLOOKUP(F58,अंक,5,0)&gt;=86),3,IF(AND(VLOOKUP(F58,अंक,5,0)&gt;=81),2,IF(AND(VLOOKUP(F58,अंक,5,0)&gt;=75),1,0))),IF(AND(VLOOKUP(F58,अंक,5,0)&gt;=86),1.5,IF(AND(VLOOKUP(F58,अंक,5,0)&gt;=81),1,IF(AND(VLOOKUP(F58,अंक,5,0)&gt;=75),0.5,0))))))))),"")</f>
        <v/>
      </c>
      <c s="85" t="str">
        <f>IF(AND(B58="",D58="",F58="",G58=""),"",IF($L$4='DATA ENTRY'!$CV$2,VLOOKUP(F58,अंक,10,0),IF($L$4='DATA ENTRY'!$CV$3,VLOOKUP(F58,अंक,16,0),IF($L$4='DATA ENTRY'!$CV$4,VLOOKUP(F58,अंक,23,0),IF($L$4='DATA ENTRY'!$CV$5,VLOOKUP(F58,अंक,30,0),IF($L$4='DATA ENTRY'!$CV$6,VLOOKUP(F58,अंक,37,0),IF($L$4='DATA ENTRY'!$CV$7,VLOOKUP(F58,अंक,44,0),"")))))))</f>
        <v/>
      </c>
      <c s="85" t="str">
        <f>IF(AND(B58="",D58="",F58="",G58=""),"",IF($L$4='DATA ENTRY'!$CV$2,VLOOKUP(F58,अंक,11,0),IF($L$4='DATA ENTRY'!$CV$3,VLOOKUP(F58,अंक,17,0),IF($L$4='DATA ENTRY'!$CV$4,VLOOKUP(F58,अंक,24,0),IF($L$4='DATA ENTRY'!$CV$5,VLOOKUP(F58,अंक,31,0),IF($L$4='DATA ENTRY'!$CV$6,VLOOKUP(F58,अंक,38,0),IF($L$4='DATA ENTRY'!$CV$7,VLOOKUP(F58,अंक,45,0),"")))))))</f>
        <v/>
      </c>
      <c s="163" t="str">
        <f t="shared" si="16"/>
        <v/>
      </c>
    </row>
    <row r="59" spans="1:17" ht="25.5" customHeight="1">
      <c r="A59" s="93" t="str">
        <f>'DATA ENTRY'!A59</f>
        <v/>
      </c>
      <c s="94" t="str">
        <f t="shared" si="9"/>
        <v/>
      </c>
      <c s="95" t="str">
        <f t="shared" si="10"/>
        <v/>
      </c>
      <c s="96" t="str">
        <f t="shared" si="11"/>
        <v/>
      </c>
      <c s="96" t="str">
        <f t="shared" si="12"/>
        <v/>
      </c>
      <c s="97" t="str">
        <f t="shared" si="13"/>
        <v/>
      </c>
      <c s="98" t="str">
        <f t="shared" si="14"/>
        <v/>
      </c>
      <c s="153" t="str">
        <f>IF(AND(B59="",D59="",F59="",G59=""),"",IF($L$4='DATA ENTRY'!$CV$2,VLOOKUP(F59,अंक,6,0),IF($L$4='DATA ENTRY'!$CV$3,VLOOKUP(F59,अंक,12,0),IF($L$4='DATA ENTRY'!$CV$4,VLOOKUP(F59,अंक,18,0),IF($L$4='DATA ENTRY'!$CV$5,VLOOKUP(F59,अंक,25,0),IF($L$4='DATA ENTRY'!$CV$6,VLOOKUP(F59,अंक,32,0),IF($L$4='DATA ENTRY'!$CV$7,VLOOKUP(F59,अंक,39,0),"")))))))</f>
        <v/>
      </c>
      <c s="153" t="str">
        <f>IF(AND(B59="",D59="",F59="",G59=""),"",IF($L$4='DATA ENTRY'!$CV$2,VLOOKUP(F59,अंक,7,0),IF($L$4='DATA ENTRY'!$CV$3,VLOOKUP(F59,अंक,13,0),IF($L$4='DATA ENTRY'!$CV$4,VLOOKUP(F59,अंक,19,0),IF($L$4='DATA ENTRY'!$CV$5,VLOOKUP(F59,अंक,26,0),IF($L$4='DATA ENTRY'!$CV$6,VLOOKUP(F59,अंक,33,0),IF($L$4='DATA ENTRY'!$CV$7,VLOOKUP(F59,अंक,40,0),"")))))))</f>
        <v/>
      </c>
      <c s="53" t="str">
        <f>IF(AND(B59="",D59="",F59="",G59=""),"",IF($L$4='DATA ENTRY'!$CV$2,VLOOKUP(F59,अंक,8,0),IF($L$4='DATA ENTRY'!$CV$3,VLOOKUP(F59,अंक,14,0),IF($L$4='DATA ENTRY'!$CV$4,VLOOKUP(F59,अंक,20,0),IF($L$4='DATA ENTRY'!$CV$5,VLOOKUP(F59,अंक,27,0),IF($L$4='DATA ENTRY'!$CV$6,VLOOKUP(F59,अंक,34,0),IF($L$4='DATA ENTRY'!$CV$7,VLOOKUP(F59,अंक,41,0),"")))))))</f>
        <v/>
      </c>
      <c s="53" t="str">
        <f>IF(AND(B59="",D59="",F59="",G59=""),"",IF($L$4='DATA ENTRY'!$CV$2,VLOOKUP(F59,अंक,9,0),IF($L$4='DATA ENTRY'!$CV$3,VLOOKUP(F59,अंक,15,0),IF($L$4='DATA ENTRY'!$CV$4,VLOOKUP(F59,अंक,21,0),IF($L$4='DATA ENTRY'!$CV$5,VLOOKUP(F59,अंक,28,0),IF($L$4='DATA ENTRY'!$CV$6,VLOOKUP(F59,अंक,35,0),IF($L$4='DATA ENTRY'!$CV$7,VLOOKUP(F59,अंक,42,0),"")))))))</f>
        <v/>
      </c>
      <c s="85">
        <f t="shared" si="17"/>
        <v>0</v>
      </c>
      <c s="86">
        <f t="shared" si="15"/>
        <v>0</v>
      </c>
      <c s="156" t="str">
        <f>IFERROR(IF(AND($L$4=""),"",IF($C$4="","",IF(AND(L59=""),"",IF(AND(F59=""),"",IF(AND(VLOOKUP(F59,अंक,5,0)=""),"",IF($N$7=3,IF(AND(VLOOKUP(F59,अंक,5,0)&gt;=86),3,IF(AND(VLOOKUP(F59,अंक,5,0)&gt;=81),2,IF(AND(VLOOKUP(F59,अंक,5,0)&gt;=75),1,0))),IF(AND(VLOOKUP(F59,अंक,5,0)&gt;=86),1.5,IF(AND(VLOOKUP(F59,अंक,5,0)&gt;=81),1,IF(AND(VLOOKUP(F59,अंक,5,0)&gt;=75),0.5,0))))))))),"")</f>
        <v/>
      </c>
      <c s="85" t="str">
        <f>IF(AND(B59="",D59="",F59="",G59=""),"",IF($L$4='DATA ENTRY'!$CV$2,VLOOKUP(F59,अंक,10,0),IF($L$4='DATA ENTRY'!$CV$3,VLOOKUP(F59,अंक,16,0),IF($L$4='DATA ENTRY'!$CV$4,VLOOKUP(F59,अंक,23,0),IF($L$4='DATA ENTRY'!$CV$5,VLOOKUP(F59,अंक,30,0),IF($L$4='DATA ENTRY'!$CV$6,VLOOKUP(F59,अंक,37,0),IF($L$4='DATA ENTRY'!$CV$7,VLOOKUP(F59,अंक,44,0),"")))))))</f>
        <v/>
      </c>
      <c s="85" t="str">
        <f>IF(AND(B59="",D59="",F59="",G59=""),"",IF($L$4='DATA ENTRY'!$CV$2,VLOOKUP(F59,अंक,11,0),IF($L$4='DATA ENTRY'!$CV$3,VLOOKUP(F59,अंक,17,0),IF($L$4='DATA ENTRY'!$CV$4,VLOOKUP(F59,अंक,24,0),IF($L$4='DATA ENTRY'!$CV$5,VLOOKUP(F59,अंक,31,0),IF($L$4='DATA ENTRY'!$CV$6,VLOOKUP(F59,अंक,38,0),IF($L$4='DATA ENTRY'!$CV$7,VLOOKUP(F59,अंक,45,0),"")))))))</f>
        <v/>
      </c>
      <c s="163" t="str">
        <f t="shared" si="16"/>
        <v/>
      </c>
    </row>
    <row r="60" spans="1:17" ht="25.5" customHeight="1">
      <c r="A60" s="93" t="str">
        <f>'DATA ENTRY'!A60</f>
        <v/>
      </c>
      <c s="94" t="str">
        <f t="shared" si="9"/>
        <v/>
      </c>
      <c s="95" t="str">
        <f t="shared" si="10"/>
        <v/>
      </c>
      <c s="96" t="str">
        <f t="shared" si="11"/>
        <v/>
      </c>
      <c s="96" t="str">
        <f t="shared" si="12"/>
        <v/>
      </c>
      <c s="97" t="str">
        <f t="shared" si="13"/>
        <v/>
      </c>
      <c s="98" t="str">
        <f t="shared" si="14"/>
        <v/>
      </c>
      <c s="153" t="str">
        <f>IF(AND(B60="",D60="",F60="",G60=""),"",IF($L$4='DATA ENTRY'!$CV$2,VLOOKUP(F60,अंक,6,0),IF($L$4='DATA ENTRY'!$CV$3,VLOOKUP(F60,अंक,12,0),IF($L$4='DATA ENTRY'!$CV$4,VLOOKUP(F60,अंक,18,0),IF($L$4='DATA ENTRY'!$CV$5,VLOOKUP(F60,अंक,25,0),IF($L$4='DATA ENTRY'!$CV$6,VLOOKUP(F60,अंक,32,0),IF($L$4='DATA ENTRY'!$CV$7,VLOOKUP(F60,अंक,39,0),"")))))))</f>
        <v/>
      </c>
      <c s="153" t="str">
        <f>IF(AND(B60="",D60="",F60="",G60=""),"",IF($L$4='DATA ENTRY'!$CV$2,VLOOKUP(F60,अंक,7,0),IF($L$4='DATA ENTRY'!$CV$3,VLOOKUP(F60,अंक,13,0),IF($L$4='DATA ENTRY'!$CV$4,VLOOKUP(F60,अंक,19,0),IF($L$4='DATA ENTRY'!$CV$5,VLOOKUP(F60,अंक,26,0),IF($L$4='DATA ENTRY'!$CV$6,VLOOKUP(F60,अंक,33,0),IF($L$4='DATA ENTRY'!$CV$7,VLOOKUP(F60,अंक,40,0),"")))))))</f>
        <v/>
      </c>
      <c s="53" t="str">
        <f>IF(AND(B60="",D60="",F60="",G60=""),"",IF($L$4='DATA ENTRY'!$CV$2,VLOOKUP(F60,अंक,8,0),IF($L$4='DATA ENTRY'!$CV$3,VLOOKUP(F60,अंक,14,0),IF($L$4='DATA ENTRY'!$CV$4,VLOOKUP(F60,अंक,20,0),IF($L$4='DATA ENTRY'!$CV$5,VLOOKUP(F60,अंक,27,0),IF($L$4='DATA ENTRY'!$CV$6,VLOOKUP(F60,अंक,34,0),IF($L$4='DATA ENTRY'!$CV$7,VLOOKUP(F60,अंक,41,0),"")))))))</f>
        <v/>
      </c>
      <c s="53" t="str">
        <f>IF(AND(B60="",D60="",F60="",G60=""),"",IF($L$4='DATA ENTRY'!$CV$2,VLOOKUP(F60,अंक,9,0),IF($L$4='DATA ENTRY'!$CV$3,VLOOKUP(F60,अंक,15,0),IF($L$4='DATA ENTRY'!$CV$4,VLOOKUP(F60,अंक,21,0),IF($L$4='DATA ENTRY'!$CV$5,VLOOKUP(F60,अंक,28,0),IF($L$4='DATA ENTRY'!$CV$6,VLOOKUP(F60,अंक,35,0),IF($L$4='DATA ENTRY'!$CV$7,VLOOKUP(F60,अंक,42,0),"")))))))</f>
        <v/>
      </c>
      <c s="85">
        <f t="shared" si="17"/>
        <v>0</v>
      </c>
      <c s="86">
        <f t="shared" si="15"/>
        <v>0</v>
      </c>
      <c s="156" t="str">
        <f>IFERROR(IF(AND($L$4=""),"",IF($C$4="","",IF(AND(L60=""),"",IF(AND(F60=""),"",IF(AND(VLOOKUP(F60,अंक,5,0)=""),"",IF($N$7=3,IF(AND(VLOOKUP(F60,अंक,5,0)&gt;=86),3,IF(AND(VLOOKUP(F60,अंक,5,0)&gt;=81),2,IF(AND(VLOOKUP(F60,अंक,5,0)&gt;=75),1,0))),IF(AND(VLOOKUP(F60,अंक,5,0)&gt;=86),1.5,IF(AND(VLOOKUP(F60,अंक,5,0)&gt;=81),1,IF(AND(VLOOKUP(F60,अंक,5,0)&gt;=75),0.5,0))))))))),"")</f>
        <v/>
      </c>
      <c s="85" t="str">
        <f>IF(AND(B60="",D60="",F60="",G60=""),"",IF($L$4='DATA ENTRY'!$CV$2,VLOOKUP(F60,अंक,10,0),IF($L$4='DATA ENTRY'!$CV$3,VLOOKUP(F60,अंक,16,0),IF($L$4='DATA ENTRY'!$CV$4,VLOOKUP(F60,अंक,23,0),IF($L$4='DATA ENTRY'!$CV$5,VLOOKUP(F60,अंक,30,0),IF($L$4='DATA ENTRY'!$CV$6,VLOOKUP(F60,अंक,37,0),IF($L$4='DATA ENTRY'!$CV$7,VLOOKUP(F60,अंक,44,0),"")))))))</f>
        <v/>
      </c>
      <c s="85" t="str">
        <f>IF(AND(B60="",D60="",F60="",G60=""),"",IF($L$4='DATA ENTRY'!$CV$2,VLOOKUP(F60,अंक,11,0),IF($L$4='DATA ENTRY'!$CV$3,VLOOKUP(F60,अंक,17,0),IF($L$4='DATA ENTRY'!$CV$4,VLOOKUP(F60,अंक,24,0),IF($L$4='DATA ENTRY'!$CV$5,VLOOKUP(F60,अंक,31,0),IF($L$4='DATA ENTRY'!$CV$6,VLOOKUP(F60,अंक,38,0),IF($L$4='DATA ENTRY'!$CV$7,VLOOKUP(F60,अंक,45,0),"")))))))</f>
        <v/>
      </c>
      <c s="163" t="str">
        <f t="shared" si="16"/>
        <v/>
      </c>
    </row>
    <row r="61" spans="1:17" ht="25.5" customHeight="1">
      <c r="A61" s="93" t="str">
        <f>'DATA ENTRY'!A61</f>
        <v/>
      </c>
      <c s="94" t="str">
        <f t="shared" si="9"/>
        <v/>
      </c>
      <c s="95" t="str">
        <f t="shared" si="10"/>
        <v/>
      </c>
      <c s="96" t="str">
        <f t="shared" si="11"/>
        <v/>
      </c>
      <c s="96" t="str">
        <f t="shared" si="12"/>
        <v/>
      </c>
      <c s="97" t="str">
        <f t="shared" si="13"/>
        <v/>
      </c>
      <c s="98" t="str">
        <f t="shared" si="14"/>
        <v/>
      </c>
      <c s="153" t="str">
        <f>IF(AND(B61="",D61="",F61="",G61=""),"",IF($L$4='DATA ENTRY'!$CV$2,VLOOKUP(F61,अंक,6,0),IF($L$4='DATA ENTRY'!$CV$3,VLOOKUP(F61,अंक,12,0),IF($L$4='DATA ENTRY'!$CV$4,VLOOKUP(F61,अंक,18,0),IF($L$4='DATA ENTRY'!$CV$5,VLOOKUP(F61,अंक,25,0),IF($L$4='DATA ENTRY'!$CV$6,VLOOKUP(F61,अंक,32,0),IF($L$4='DATA ENTRY'!$CV$7,VLOOKUP(F61,अंक,39,0),"")))))))</f>
        <v/>
      </c>
      <c s="153" t="str">
        <f>IF(AND(B61="",D61="",F61="",G61=""),"",IF($L$4='DATA ENTRY'!$CV$2,VLOOKUP(F61,अंक,7,0),IF($L$4='DATA ENTRY'!$CV$3,VLOOKUP(F61,अंक,13,0),IF($L$4='DATA ENTRY'!$CV$4,VLOOKUP(F61,अंक,19,0),IF($L$4='DATA ENTRY'!$CV$5,VLOOKUP(F61,अंक,26,0),IF($L$4='DATA ENTRY'!$CV$6,VLOOKUP(F61,अंक,33,0),IF($L$4='DATA ENTRY'!$CV$7,VLOOKUP(F61,अंक,40,0),"")))))))</f>
        <v/>
      </c>
      <c s="53" t="str">
        <f>IF(AND(B61="",D61="",F61="",G61=""),"",IF($L$4='DATA ENTRY'!$CV$2,VLOOKUP(F61,अंक,8,0),IF($L$4='DATA ENTRY'!$CV$3,VLOOKUP(F61,अंक,14,0),IF($L$4='DATA ENTRY'!$CV$4,VLOOKUP(F61,अंक,20,0),IF($L$4='DATA ENTRY'!$CV$5,VLOOKUP(F61,अंक,27,0),IF($L$4='DATA ENTRY'!$CV$6,VLOOKUP(F61,अंक,34,0),IF($L$4='DATA ENTRY'!$CV$7,VLOOKUP(F61,अंक,41,0),"")))))))</f>
        <v/>
      </c>
      <c s="53" t="str">
        <f>IF(AND(B61="",D61="",F61="",G61=""),"",IF($L$4='DATA ENTRY'!$CV$2,VLOOKUP(F61,अंक,9,0),IF($L$4='DATA ENTRY'!$CV$3,VLOOKUP(F61,अंक,15,0),IF($L$4='DATA ENTRY'!$CV$4,VLOOKUP(F61,अंक,21,0),IF($L$4='DATA ENTRY'!$CV$5,VLOOKUP(F61,अंक,28,0),IF($L$4='DATA ENTRY'!$CV$6,VLOOKUP(F61,अंक,35,0),IF($L$4='DATA ENTRY'!$CV$7,VLOOKUP(F61,अंक,42,0),"")))))))</f>
        <v/>
      </c>
      <c s="85">
        <f t="shared" si="17"/>
        <v>0</v>
      </c>
      <c s="86">
        <f t="shared" si="15"/>
        <v>0</v>
      </c>
      <c s="156" t="str">
        <f>IFERROR(IF(AND($L$4=""),"",IF($C$4="","",IF(AND(L61=""),"",IF(AND(F61=""),"",IF(AND(VLOOKUP(F61,अंक,5,0)=""),"",IF($N$7=3,IF(AND(VLOOKUP(F61,अंक,5,0)&gt;=86),3,IF(AND(VLOOKUP(F61,अंक,5,0)&gt;=81),2,IF(AND(VLOOKUP(F61,अंक,5,0)&gt;=75),1,0))),IF(AND(VLOOKUP(F61,अंक,5,0)&gt;=86),1.5,IF(AND(VLOOKUP(F61,अंक,5,0)&gt;=81),1,IF(AND(VLOOKUP(F61,अंक,5,0)&gt;=75),0.5,0))))))))),"")</f>
        <v/>
      </c>
      <c s="85" t="str">
        <f>IF(AND(B61="",D61="",F61="",G61=""),"",IF($L$4='DATA ENTRY'!$CV$2,VLOOKUP(F61,अंक,10,0),IF($L$4='DATA ENTRY'!$CV$3,VLOOKUP(F61,अंक,16,0),IF($L$4='DATA ENTRY'!$CV$4,VLOOKUP(F61,अंक,23,0),IF($L$4='DATA ENTRY'!$CV$5,VLOOKUP(F61,अंक,30,0),IF($L$4='DATA ENTRY'!$CV$6,VLOOKUP(F61,अंक,37,0),IF($L$4='DATA ENTRY'!$CV$7,VLOOKUP(F61,अंक,44,0),"")))))))</f>
        <v/>
      </c>
      <c s="85" t="str">
        <f>IF(AND(B61="",D61="",F61="",G61=""),"",IF($L$4='DATA ENTRY'!$CV$2,VLOOKUP(F61,अंक,11,0),IF($L$4='DATA ENTRY'!$CV$3,VLOOKUP(F61,अंक,17,0),IF($L$4='DATA ENTRY'!$CV$4,VLOOKUP(F61,अंक,24,0),IF($L$4='DATA ENTRY'!$CV$5,VLOOKUP(F61,अंक,31,0),IF($L$4='DATA ENTRY'!$CV$6,VLOOKUP(F61,अंक,38,0),IF($L$4='DATA ENTRY'!$CV$7,VLOOKUP(F61,अंक,45,0),"")))))))</f>
        <v/>
      </c>
      <c s="163" t="str">
        <f t="shared" si="16"/>
        <v/>
      </c>
    </row>
    <row r="62" spans="1:17" ht="25.5" customHeight="1">
      <c r="A62" s="93" t="str">
        <f>'DATA ENTRY'!A62</f>
        <v/>
      </c>
      <c s="94" t="str">
        <f t="shared" si="9"/>
        <v/>
      </c>
      <c s="95" t="str">
        <f t="shared" si="10"/>
        <v/>
      </c>
      <c s="96" t="str">
        <f t="shared" si="11"/>
        <v/>
      </c>
      <c s="96" t="str">
        <f t="shared" si="12"/>
        <v/>
      </c>
      <c s="97" t="str">
        <f t="shared" si="13"/>
        <v/>
      </c>
      <c s="98" t="str">
        <f t="shared" si="14"/>
        <v/>
      </c>
      <c s="153" t="str">
        <f>IF(AND(B62="",D62="",F62="",G62=""),"",IF($L$4='DATA ENTRY'!$CV$2,VLOOKUP(F62,अंक,6,0),IF($L$4='DATA ENTRY'!$CV$3,VLOOKUP(F62,अंक,12,0),IF($L$4='DATA ENTRY'!$CV$4,VLOOKUP(F62,अंक,18,0),IF($L$4='DATA ENTRY'!$CV$5,VLOOKUP(F62,अंक,25,0),IF($L$4='DATA ENTRY'!$CV$6,VLOOKUP(F62,अंक,32,0),IF($L$4='DATA ENTRY'!$CV$7,VLOOKUP(F62,अंक,39,0),"")))))))</f>
        <v/>
      </c>
      <c s="153" t="str">
        <f>IF(AND(B62="",D62="",F62="",G62=""),"",IF($L$4='DATA ENTRY'!$CV$2,VLOOKUP(F62,अंक,7,0),IF($L$4='DATA ENTRY'!$CV$3,VLOOKUP(F62,अंक,13,0),IF($L$4='DATA ENTRY'!$CV$4,VLOOKUP(F62,अंक,19,0),IF($L$4='DATA ENTRY'!$CV$5,VLOOKUP(F62,अंक,26,0),IF($L$4='DATA ENTRY'!$CV$6,VLOOKUP(F62,अंक,33,0),IF($L$4='DATA ENTRY'!$CV$7,VLOOKUP(F62,अंक,40,0),"")))))))</f>
        <v/>
      </c>
      <c s="53" t="str">
        <f>IF(AND(B62="",D62="",F62="",G62=""),"",IF($L$4='DATA ENTRY'!$CV$2,VLOOKUP(F62,अंक,8,0),IF($L$4='DATA ENTRY'!$CV$3,VLOOKUP(F62,अंक,14,0),IF($L$4='DATA ENTRY'!$CV$4,VLOOKUP(F62,अंक,20,0),IF($L$4='DATA ENTRY'!$CV$5,VLOOKUP(F62,अंक,27,0),IF($L$4='DATA ENTRY'!$CV$6,VLOOKUP(F62,अंक,34,0),IF($L$4='DATA ENTRY'!$CV$7,VLOOKUP(F62,अंक,41,0),"")))))))</f>
        <v/>
      </c>
      <c s="53" t="str">
        <f>IF(AND(B62="",D62="",F62="",G62=""),"",IF($L$4='DATA ENTRY'!$CV$2,VLOOKUP(F62,अंक,9,0),IF($L$4='DATA ENTRY'!$CV$3,VLOOKUP(F62,अंक,15,0),IF($L$4='DATA ENTRY'!$CV$4,VLOOKUP(F62,अंक,21,0),IF($L$4='DATA ENTRY'!$CV$5,VLOOKUP(F62,अंक,28,0),IF($L$4='DATA ENTRY'!$CV$6,VLOOKUP(F62,अंक,35,0),IF($L$4='DATA ENTRY'!$CV$7,VLOOKUP(F62,अंक,42,0),"")))))))</f>
        <v/>
      </c>
      <c s="85">
        <f t="shared" si="17"/>
        <v>0</v>
      </c>
      <c s="86">
        <f t="shared" si="15"/>
        <v>0</v>
      </c>
      <c s="156" t="str">
        <f>IFERROR(IF(AND($L$4=""),"",IF($C$4="","",IF(AND(L62=""),"",IF(AND(F62=""),"",IF(AND(VLOOKUP(F62,अंक,5,0)=""),"",IF($N$7=3,IF(AND(VLOOKUP(F62,अंक,5,0)&gt;=86),3,IF(AND(VLOOKUP(F62,अंक,5,0)&gt;=81),2,IF(AND(VLOOKUP(F62,अंक,5,0)&gt;=75),1,0))),IF(AND(VLOOKUP(F62,अंक,5,0)&gt;=86),1.5,IF(AND(VLOOKUP(F62,अंक,5,0)&gt;=81),1,IF(AND(VLOOKUP(F62,अंक,5,0)&gt;=75),0.5,0))))))))),"")</f>
        <v/>
      </c>
      <c s="85" t="str">
        <f>IF(AND(B62="",D62="",F62="",G62=""),"",IF($L$4='DATA ENTRY'!$CV$2,VLOOKUP(F62,अंक,10,0),IF($L$4='DATA ENTRY'!$CV$3,VLOOKUP(F62,अंक,16,0),IF($L$4='DATA ENTRY'!$CV$4,VLOOKUP(F62,अंक,23,0),IF($L$4='DATA ENTRY'!$CV$5,VLOOKUP(F62,अंक,30,0),IF($L$4='DATA ENTRY'!$CV$6,VLOOKUP(F62,अंक,37,0),IF($L$4='DATA ENTRY'!$CV$7,VLOOKUP(F62,अंक,44,0),"")))))))</f>
        <v/>
      </c>
      <c s="85" t="str">
        <f>IF(AND(B62="",D62="",F62="",G62=""),"",IF($L$4='DATA ENTRY'!$CV$2,VLOOKUP(F62,अंक,11,0),IF($L$4='DATA ENTRY'!$CV$3,VLOOKUP(F62,अंक,17,0),IF($L$4='DATA ENTRY'!$CV$4,VLOOKUP(F62,अंक,24,0),IF($L$4='DATA ENTRY'!$CV$5,VLOOKUP(F62,अंक,31,0),IF($L$4='DATA ENTRY'!$CV$6,VLOOKUP(F62,अंक,38,0),IF($L$4='DATA ENTRY'!$CV$7,VLOOKUP(F62,अंक,45,0),"")))))))</f>
        <v/>
      </c>
      <c s="163" t="str">
        <f t="shared" si="16"/>
        <v/>
      </c>
    </row>
    <row r="63" spans="1:17" ht="25.5" customHeight="1">
      <c r="A63" s="93" t="str">
        <f>'DATA ENTRY'!A63</f>
        <v/>
      </c>
      <c s="94" t="str">
        <f t="shared" si="9"/>
        <v/>
      </c>
      <c s="95" t="str">
        <f t="shared" si="10"/>
        <v/>
      </c>
      <c s="96" t="str">
        <f t="shared" si="11"/>
        <v/>
      </c>
      <c s="96" t="str">
        <f t="shared" si="12"/>
        <v/>
      </c>
      <c s="97" t="str">
        <f t="shared" si="13"/>
        <v/>
      </c>
      <c s="98" t="str">
        <f t="shared" si="14"/>
        <v/>
      </c>
      <c s="153" t="str">
        <f>IF(AND(B63="",D63="",F63="",G63=""),"",IF($L$4='DATA ENTRY'!$CV$2,VLOOKUP(F63,अंक,6,0),IF($L$4='DATA ENTRY'!$CV$3,VLOOKUP(F63,अंक,12,0),IF($L$4='DATA ENTRY'!$CV$4,VLOOKUP(F63,अंक,18,0),IF($L$4='DATA ENTRY'!$CV$5,VLOOKUP(F63,अंक,25,0),IF($L$4='DATA ENTRY'!$CV$6,VLOOKUP(F63,अंक,32,0),IF($L$4='DATA ENTRY'!$CV$7,VLOOKUP(F63,अंक,39,0),"")))))))</f>
        <v/>
      </c>
      <c s="153" t="str">
        <f>IF(AND(B63="",D63="",F63="",G63=""),"",IF($L$4='DATA ENTRY'!$CV$2,VLOOKUP(F63,अंक,7,0),IF($L$4='DATA ENTRY'!$CV$3,VLOOKUP(F63,अंक,13,0),IF($L$4='DATA ENTRY'!$CV$4,VLOOKUP(F63,अंक,19,0),IF($L$4='DATA ENTRY'!$CV$5,VLOOKUP(F63,अंक,26,0),IF($L$4='DATA ENTRY'!$CV$6,VLOOKUP(F63,अंक,33,0),IF($L$4='DATA ENTRY'!$CV$7,VLOOKUP(F63,अंक,40,0),"")))))))</f>
        <v/>
      </c>
      <c s="53" t="str">
        <f>IF(AND(B63="",D63="",F63="",G63=""),"",IF($L$4='DATA ENTRY'!$CV$2,VLOOKUP(F63,अंक,8,0),IF($L$4='DATA ENTRY'!$CV$3,VLOOKUP(F63,अंक,14,0),IF($L$4='DATA ENTRY'!$CV$4,VLOOKUP(F63,अंक,20,0),IF($L$4='DATA ENTRY'!$CV$5,VLOOKUP(F63,अंक,27,0),IF($L$4='DATA ENTRY'!$CV$6,VLOOKUP(F63,अंक,34,0),IF($L$4='DATA ENTRY'!$CV$7,VLOOKUP(F63,अंक,41,0),"")))))))</f>
        <v/>
      </c>
      <c s="53" t="str">
        <f>IF(AND(B63="",D63="",F63="",G63=""),"",IF($L$4='DATA ENTRY'!$CV$2,VLOOKUP(F63,अंक,9,0),IF($L$4='DATA ENTRY'!$CV$3,VLOOKUP(F63,अंक,15,0),IF($L$4='DATA ENTRY'!$CV$4,VLOOKUP(F63,अंक,21,0),IF($L$4='DATA ENTRY'!$CV$5,VLOOKUP(F63,अंक,28,0),IF($L$4='DATA ENTRY'!$CV$6,VLOOKUP(F63,अंक,35,0),IF($L$4='DATA ENTRY'!$CV$7,VLOOKUP(F63,अंक,42,0),"")))))))</f>
        <v/>
      </c>
      <c s="85">
        <f t="shared" si="17"/>
        <v>0</v>
      </c>
      <c s="86">
        <f t="shared" si="15"/>
        <v>0</v>
      </c>
      <c s="156" t="str">
        <f>IFERROR(IF(AND($L$4=""),"",IF($C$4="","",IF(AND(L63=""),"",IF(AND(F63=""),"",IF(AND(VLOOKUP(F63,अंक,5,0)=""),"",IF($N$7=3,IF(AND(VLOOKUP(F63,अंक,5,0)&gt;=86),3,IF(AND(VLOOKUP(F63,अंक,5,0)&gt;=81),2,IF(AND(VLOOKUP(F63,अंक,5,0)&gt;=75),1,0))),IF(AND(VLOOKUP(F63,अंक,5,0)&gt;=86),1.5,IF(AND(VLOOKUP(F63,अंक,5,0)&gt;=81),1,IF(AND(VLOOKUP(F63,अंक,5,0)&gt;=75),0.5,0))))))))),"")</f>
        <v/>
      </c>
      <c s="85" t="str">
        <f>IF(AND(B63="",D63="",F63="",G63=""),"",IF($L$4='DATA ENTRY'!$CV$2,VLOOKUP(F63,अंक,10,0),IF($L$4='DATA ENTRY'!$CV$3,VLOOKUP(F63,अंक,16,0),IF($L$4='DATA ENTRY'!$CV$4,VLOOKUP(F63,अंक,23,0),IF($L$4='DATA ENTRY'!$CV$5,VLOOKUP(F63,अंक,30,0),IF($L$4='DATA ENTRY'!$CV$6,VLOOKUP(F63,अंक,37,0),IF($L$4='DATA ENTRY'!$CV$7,VLOOKUP(F63,अंक,44,0),"")))))))</f>
        <v/>
      </c>
      <c s="85" t="str">
        <f>IF(AND(B63="",D63="",F63="",G63=""),"",IF($L$4='DATA ENTRY'!$CV$2,VLOOKUP(F63,अंक,11,0),IF($L$4='DATA ENTRY'!$CV$3,VLOOKUP(F63,अंक,17,0),IF($L$4='DATA ENTRY'!$CV$4,VLOOKUP(F63,अंक,24,0),IF($L$4='DATA ENTRY'!$CV$5,VLOOKUP(F63,अंक,31,0),IF($L$4='DATA ENTRY'!$CV$6,VLOOKUP(F63,अंक,38,0),IF($L$4='DATA ENTRY'!$CV$7,VLOOKUP(F63,अंक,45,0),"")))))))</f>
        <v/>
      </c>
      <c s="163" t="str">
        <f t="shared" si="16"/>
        <v/>
      </c>
    </row>
    <row r="64" spans="1:17" ht="25.5" customHeight="1">
      <c r="A64" s="93" t="str">
        <f>'DATA ENTRY'!A64</f>
        <v/>
      </c>
      <c s="94" t="str">
        <f t="shared" si="9"/>
        <v/>
      </c>
      <c s="95" t="str">
        <f t="shared" si="10"/>
        <v/>
      </c>
      <c s="96" t="str">
        <f t="shared" si="11"/>
        <v/>
      </c>
      <c s="96" t="str">
        <f t="shared" si="12"/>
        <v/>
      </c>
      <c s="97" t="str">
        <f t="shared" si="13"/>
        <v/>
      </c>
      <c s="98" t="str">
        <f t="shared" si="14"/>
        <v/>
      </c>
      <c s="153" t="str">
        <f>IF(AND(B64="",D64="",F64="",G64=""),"",IF($L$4='DATA ENTRY'!$CV$2,VLOOKUP(F64,अंक,6,0),IF($L$4='DATA ENTRY'!$CV$3,VLOOKUP(F64,अंक,12,0),IF($L$4='DATA ENTRY'!$CV$4,VLOOKUP(F64,अंक,18,0),IF($L$4='DATA ENTRY'!$CV$5,VLOOKUP(F64,अंक,25,0),IF($L$4='DATA ENTRY'!$CV$6,VLOOKUP(F64,अंक,32,0),IF($L$4='DATA ENTRY'!$CV$7,VLOOKUP(F64,अंक,39,0),"")))))))</f>
        <v/>
      </c>
      <c s="153" t="str">
        <f>IF(AND(B64="",D64="",F64="",G64=""),"",IF($L$4='DATA ENTRY'!$CV$2,VLOOKUP(F64,अंक,7,0),IF($L$4='DATA ENTRY'!$CV$3,VLOOKUP(F64,अंक,13,0),IF($L$4='DATA ENTRY'!$CV$4,VLOOKUP(F64,अंक,19,0),IF($L$4='DATA ENTRY'!$CV$5,VLOOKUP(F64,अंक,26,0),IF($L$4='DATA ENTRY'!$CV$6,VLOOKUP(F64,अंक,33,0),IF($L$4='DATA ENTRY'!$CV$7,VLOOKUP(F64,अंक,40,0),"")))))))</f>
        <v/>
      </c>
      <c s="53" t="str">
        <f>IF(AND(B64="",D64="",F64="",G64=""),"",IF($L$4='DATA ENTRY'!$CV$2,VLOOKUP(F64,अंक,8,0),IF($L$4='DATA ENTRY'!$CV$3,VLOOKUP(F64,अंक,14,0),IF($L$4='DATA ENTRY'!$CV$4,VLOOKUP(F64,अंक,20,0),IF($L$4='DATA ENTRY'!$CV$5,VLOOKUP(F64,अंक,27,0),IF($L$4='DATA ENTRY'!$CV$6,VLOOKUP(F64,अंक,34,0),IF($L$4='DATA ENTRY'!$CV$7,VLOOKUP(F64,अंक,41,0),"")))))))</f>
        <v/>
      </c>
      <c s="53" t="str">
        <f>IF(AND(B64="",D64="",F64="",G64=""),"",IF($L$4='DATA ENTRY'!$CV$2,VLOOKUP(F64,अंक,9,0),IF($L$4='DATA ENTRY'!$CV$3,VLOOKUP(F64,अंक,15,0),IF($L$4='DATA ENTRY'!$CV$4,VLOOKUP(F64,अंक,21,0),IF($L$4='DATA ENTRY'!$CV$5,VLOOKUP(F64,अंक,28,0),IF($L$4='DATA ENTRY'!$CV$6,VLOOKUP(F64,अंक,35,0),IF($L$4='DATA ENTRY'!$CV$7,VLOOKUP(F64,अंक,42,0),"")))))))</f>
        <v/>
      </c>
      <c s="85">
        <f t="shared" si="17"/>
        <v>0</v>
      </c>
      <c s="86">
        <f t="shared" si="15"/>
        <v>0</v>
      </c>
      <c s="156" t="str">
        <f>IFERROR(IF(AND($L$4=""),"",IF($C$4="","",IF(AND(L64=""),"",IF(AND(F64=""),"",IF(AND(VLOOKUP(F64,अंक,5,0)=""),"",IF($N$7=3,IF(AND(VLOOKUP(F64,अंक,5,0)&gt;=86),3,IF(AND(VLOOKUP(F64,अंक,5,0)&gt;=81),2,IF(AND(VLOOKUP(F64,अंक,5,0)&gt;=75),1,0))),IF(AND(VLOOKUP(F64,अंक,5,0)&gt;=86),1.5,IF(AND(VLOOKUP(F64,अंक,5,0)&gt;=81),1,IF(AND(VLOOKUP(F64,अंक,5,0)&gt;=75),0.5,0))))))))),"")</f>
        <v/>
      </c>
      <c s="85" t="str">
        <f>IF(AND(B64="",D64="",F64="",G64=""),"",IF($L$4='DATA ENTRY'!$CV$2,VLOOKUP(F64,अंक,10,0),IF($L$4='DATA ENTRY'!$CV$3,VLOOKUP(F64,अंक,16,0),IF($L$4='DATA ENTRY'!$CV$4,VLOOKUP(F64,अंक,23,0),IF($L$4='DATA ENTRY'!$CV$5,VLOOKUP(F64,अंक,30,0),IF($L$4='DATA ENTRY'!$CV$6,VLOOKUP(F64,अंक,37,0),IF($L$4='DATA ENTRY'!$CV$7,VLOOKUP(F64,अंक,44,0),"")))))))</f>
        <v/>
      </c>
      <c s="85" t="str">
        <f>IF(AND(B64="",D64="",F64="",G64=""),"",IF($L$4='DATA ENTRY'!$CV$2,VLOOKUP(F64,अंक,11,0),IF($L$4='DATA ENTRY'!$CV$3,VLOOKUP(F64,अंक,17,0),IF($L$4='DATA ENTRY'!$CV$4,VLOOKUP(F64,अंक,24,0),IF($L$4='DATA ENTRY'!$CV$5,VLOOKUP(F64,अंक,31,0),IF($L$4='DATA ENTRY'!$CV$6,VLOOKUP(F64,अंक,38,0),IF($L$4='DATA ENTRY'!$CV$7,VLOOKUP(F64,अंक,45,0),"")))))))</f>
        <v/>
      </c>
      <c s="163" t="str">
        <f t="shared" si="16"/>
        <v/>
      </c>
    </row>
    <row r="65" spans="1:17" ht="25.5" customHeight="1">
      <c r="A65" s="93" t="str">
        <f>'DATA ENTRY'!A65</f>
        <v/>
      </c>
      <c s="94" t="str">
        <f t="shared" si="9"/>
        <v/>
      </c>
      <c s="95" t="str">
        <f t="shared" si="10"/>
        <v/>
      </c>
      <c s="96" t="str">
        <f t="shared" si="11"/>
        <v/>
      </c>
      <c s="96" t="str">
        <f t="shared" si="12"/>
        <v/>
      </c>
      <c s="97" t="str">
        <f t="shared" si="13"/>
        <v/>
      </c>
      <c s="98" t="str">
        <f t="shared" si="14"/>
        <v/>
      </c>
      <c s="153" t="str">
        <f>IF(AND(B65="",D65="",F65="",G65=""),"",IF($L$4='DATA ENTRY'!$CV$2,VLOOKUP(F65,अंक,6,0),IF($L$4='DATA ENTRY'!$CV$3,VLOOKUP(F65,अंक,12,0),IF($L$4='DATA ENTRY'!$CV$4,VLOOKUP(F65,अंक,18,0),IF($L$4='DATA ENTRY'!$CV$5,VLOOKUP(F65,अंक,25,0),IF($L$4='DATA ENTRY'!$CV$6,VLOOKUP(F65,अंक,32,0),IF($L$4='DATA ENTRY'!$CV$7,VLOOKUP(F65,अंक,39,0),"")))))))</f>
        <v/>
      </c>
      <c s="153" t="str">
        <f>IF(AND(B65="",D65="",F65="",G65=""),"",IF($L$4='DATA ENTRY'!$CV$2,VLOOKUP(F65,अंक,7,0),IF($L$4='DATA ENTRY'!$CV$3,VLOOKUP(F65,अंक,13,0),IF($L$4='DATA ENTRY'!$CV$4,VLOOKUP(F65,अंक,19,0),IF($L$4='DATA ENTRY'!$CV$5,VLOOKUP(F65,अंक,26,0),IF($L$4='DATA ENTRY'!$CV$6,VLOOKUP(F65,अंक,33,0),IF($L$4='DATA ENTRY'!$CV$7,VLOOKUP(F65,अंक,40,0),"")))))))</f>
        <v/>
      </c>
      <c s="53" t="str">
        <f>IF(AND(B65="",D65="",F65="",G65=""),"",IF($L$4='DATA ENTRY'!$CV$2,VLOOKUP(F65,अंक,8,0),IF($L$4='DATA ENTRY'!$CV$3,VLOOKUP(F65,अंक,14,0),IF($L$4='DATA ENTRY'!$CV$4,VLOOKUP(F65,अंक,20,0),IF($L$4='DATA ENTRY'!$CV$5,VLOOKUP(F65,अंक,27,0),IF($L$4='DATA ENTRY'!$CV$6,VLOOKUP(F65,अंक,34,0),IF($L$4='DATA ENTRY'!$CV$7,VLOOKUP(F65,अंक,41,0),"")))))))</f>
        <v/>
      </c>
      <c s="53" t="str">
        <f>IF(AND(B65="",D65="",F65="",G65=""),"",IF($L$4='DATA ENTRY'!$CV$2,VLOOKUP(F65,अंक,9,0),IF($L$4='DATA ENTRY'!$CV$3,VLOOKUP(F65,अंक,15,0),IF($L$4='DATA ENTRY'!$CV$4,VLOOKUP(F65,अंक,21,0),IF($L$4='DATA ENTRY'!$CV$5,VLOOKUP(F65,अंक,28,0),IF($L$4='DATA ENTRY'!$CV$6,VLOOKUP(F65,अंक,35,0),IF($L$4='DATA ENTRY'!$CV$7,VLOOKUP(F65,अंक,42,0),"")))))))</f>
        <v/>
      </c>
      <c s="85">
        <f t="shared" si="17"/>
        <v>0</v>
      </c>
      <c s="86">
        <f t="shared" si="15"/>
        <v>0</v>
      </c>
      <c s="156" t="str">
        <f>IFERROR(IF(AND($L$4=""),"",IF($C$4="","",IF(AND(L65=""),"",IF(AND(F65=""),"",IF(AND(VLOOKUP(F65,अंक,5,0)=""),"",IF($N$7=3,IF(AND(VLOOKUP(F65,अंक,5,0)&gt;=86),3,IF(AND(VLOOKUP(F65,अंक,5,0)&gt;=81),2,IF(AND(VLOOKUP(F65,अंक,5,0)&gt;=75),1,0))),IF(AND(VLOOKUP(F65,अंक,5,0)&gt;=86),1.5,IF(AND(VLOOKUP(F65,अंक,5,0)&gt;=81),1,IF(AND(VLOOKUP(F65,अंक,5,0)&gt;=75),0.5,0))))))))),"")</f>
        <v/>
      </c>
      <c s="85" t="str">
        <f>IF(AND(B65="",D65="",F65="",G65=""),"",IF($L$4='DATA ENTRY'!$CV$2,VLOOKUP(F65,अंक,10,0),IF($L$4='DATA ENTRY'!$CV$3,VLOOKUP(F65,अंक,16,0),IF($L$4='DATA ENTRY'!$CV$4,VLOOKUP(F65,अंक,23,0),IF($L$4='DATA ENTRY'!$CV$5,VLOOKUP(F65,अंक,30,0),IF($L$4='DATA ENTRY'!$CV$6,VLOOKUP(F65,अंक,37,0),IF($L$4='DATA ENTRY'!$CV$7,VLOOKUP(F65,अंक,44,0),"")))))))</f>
        <v/>
      </c>
      <c s="85" t="str">
        <f>IF(AND(B65="",D65="",F65="",G65=""),"",IF($L$4='DATA ENTRY'!$CV$2,VLOOKUP(F65,अंक,11,0),IF($L$4='DATA ENTRY'!$CV$3,VLOOKUP(F65,अंक,17,0),IF($L$4='DATA ENTRY'!$CV$4,VLOOKUP(F65,अंक,24,0),IF($L$4='DATA ENTRY'!$CV$5,VLOOKUP(F65,अंक,31,0),IF($L$4='DATA ENTRY'!$CV$6,VLOOKUP(F65,अंक,38,0),IF($L$4='DATA ENTRY'!$CV$7,VLOOKUP(F65,अंक,45,0),"")))))))</f>
        <v/>
      </c>
      <c s="163" t="str">
        <f t="shared" si="16"/>
        <v/>
      </c>
    </row>
    <row r="66" spans="1:17" ht="25.5" customHeight="1">
      <c r="A66" s="93" t="str">
        <f>'DATA ENTRY'!A66</f>
        <v/>
      </c>
      <c s="94" t="str">
        <f t="shared" si="9"/>
        <v/>
      </c>
      <c s="95" t="str">
        <f t="shared" si="10"/>
        <v/>
      </c>
      <c s="96" t="str">
        <f t="shared" si="11"/>
        <v/>
      </c>
      <c s="96" t="str">
        <f t="shared" si="12"/>
        <v/>
      </c>
      <c s="97" t="str">
        <f t="shared" si="13"/>
        <v/>
      </c>
      <c s="98" t="str">
        <f t="shared" si="14"/>
        <v/>
      </c>
      <c s="153" t="str">
        <f>IF(AND(B66="",D66="",F66="",G66=""),"",IF($L$4='DATA ENTRY'!$CV$2,VLOOKUP(F66,अंक,6,0),IF($L$4='DATA ENTRY'!$CV$3,VLOOKUP(F66,अंक,12,0),IF($L$4='DATA ENTRY'!$CV$4,VLOOKUP(F66,अंक,18,0),IF($L$4='DATA ENTRY'!$CV$5,VLOOKUP(F66,अंक,25,0),IF($L$4='DATA ENTRY'!$CV$6,VLOOKUP(F66,अंक,32,0),IF($L$4='DATA ENTRY'!$CV$7,VLOOKUP(F66,अंक,39,0),"")))))))</f>
        <v/>
      </c>
      <c s="153" t="str">
        <f>IF(AND(B66="",D66="",F66="",G66=""),"",IF($L$4='DATA ENTRY'!$CV$2,VLOOKUP(F66,अंक,7,0),IF($L$4='DATA ENTRY'!$CV$3,VLOOKUP(F66,अंक,13,0),IF($L$4='DATA ENTRY'!$CV$4,VLOOKUP(F66,अंक,19,0),IF($L$4='DATA ENTRY'!$CV$5,VLOOKUP(F66,अंक,26,0),IF($L$4='DATA ENTRY'!$CV$6,VLOOKUP(F66,अंक,33,0),IF($L$4='DATA ENTRY'!$CV$7,VLOOKUP(F66,अंक,40,0),"")))))))</f>
        <v/>
      </c>
      <c s="53" t="str">
        <f>IF(AND(B66="",D66="",F66="",G66=""),"",IF($L$4='DATA ENTRY'!$CV$2,VLOOKUP(F66,अंक,8,0),IF($L$4='DATA ENTRY'!$CV$3,VLOOKUP(F66,अंक,14,0),IF($L$4='DATA ENTRY'!$CV$4,VLOOKUP(F66,अंक,20,0),IF($L$4='DATA ENTRY'!$CV$5,VLOOKUP(F66,अंक,27,0),IF($L$4='DATA ENTRY'!$CV$6,VLOOKUP(F66,अंक,34,0),IF($L$4='DATA ENTRY'!$CV$7,VLOOKUP(F66,अंक,41,0),"")))))))</f>
        <v/>
      </c>
      <c s="53" t="str">
        <f>IF(AND(B66="",D66="",F66="",G66=""),"",IF($L$4='DATA ENTRY'!$CV$2,VLOOKUP(F66,अंक,9,0),IF($L$4='DATA ENTRY'!$CV$3,VLOOKUP(F66,अंक,15,0),IF($L$4='DATA ENTRY'!$CV$4,VLOOKUP(F66,अंक,21,0),IF($L$4='DATA ENTRY'!$CV$5,VLOOKUP(F66,अंक,28,0),IF($L$4='DATA ENTRY'!$CV$6,VLOOKUP(F66,अंक,35,0),IF($L$4='DATA ENTRY'!$CV$7,VLOOKUP(F66,अंक,42,0),"")))))))</f>
        <v/>
      </c>
      <c s="85">
        <f t="shared" si="17"/>
        <v>0</v>
      </c>
      <c s="86">
        <f t="shared" si="15"/>
        <v>0</v>
      </c>
      <c s="156" t="str">
        <f>IFERROR(IF(AND($L$4=""),"",IF($C$4="","",IF(AND(L66=""),"",IF(AND(F66=""),"",IF(AND(VLOOKUP(F66,अंक,5,0)=""),"",IF($N$7=3,IF(AND(VLOOKUP(F66,अंक,5,0)&gt;=86),3,IF(AND(VLOOKUP(F66,अंक,5,0)&gt;=81),2,IF(AND(VLOOKUP(F66,अंक,5,0)&gt;=75),1,0))),IF(AND(VLOOKUP(F66,अंक,5,0)&gt;=86),1.5,IF(AND(VLOOKUP(F66,अंक,5,0)&gt;=81),1,IF(AND(VLOOKUP(F66,अंक,5,0)&gt;=75),0.5,0))))))))),"")</f>
        <v/>
      </c>
      <c s="85" t="str">
        <f>IF(AND(B66="",D66="",F66="",G66=""),"",IF($L$4='DATA ENTRY'!$CV$2,VLOOKUP(F66,अंक,10,0),IF($L$4='DATA ENTRY'!$CV$3,VLOOKUP(F66,अंक,16,0),IF($L$4='DATA ENTRY'!$CV$4,VLOOKUP(F66,अंक,23,0),IF($L$4='DATA ENTRY'!$CV$5,VLOOKUP(F66,अंक,30,0),IF($L$4='DATA ENTRY'!$CV$6,VLOOKUP(F66,अंक,37,0),IF($L$4='DATA ENTRY'!$CV$7,VLOOKUP(F66,अंक,44,0),"")))))))</f>
        <v/>
      </c>
      <c s="85" t="str">
        <f>IF(AND(B66="",D66="",F66="",G66=""),"",IF($L$4='DATA ENTRY'!$CV$2,VLOOKUP(F66,अंक,11,0),IF($L$4='DATA ENTRY'!$CV$3,VLOOKUP(F66,अंक,17,0),IF($L$4='DATA ENTRY'!$CV$4,VLOOKUP(F66,अंक,24,0),IF($L$4='DATA ENTRY'!$CV$5,VLOOKUP(F66,अंक,31,0),IF($L$4='DATA ENTRY'!$CV$6,VLOOKUP(F66,अंक,38,0),IF($L$4='DATA ENTRY'!$CV$7,VLOOKUP(F66,अंक,45,0),"")))))))</f>
        <v/>
      </c>
      <c s="163" t="str">
        <f t="shared" si="16"/>
        <v/>
      </c>
    </row>
    <row r="67" spans="1:17" ht="25.5" customHeight="1">
      <c r="A67" s="93" t="str">
        <f>'DATA ENTRY'!A67</f>
        <v/>
      </c>
      <c s="94" t="str">
        <f t="shared" si="9"/>
        <v/>
      </c>
      <c s="95" t="str">
        <f t="shared" si="10"/>
        <v/>
      </c>
      <c s="96" t="str">
        <f t="shared" si="11"/>
        <v/>
      </c>
      <c s="96" t="str">
        <f t="shared" si="12"/>
        <v/>
      </c>
      <c s="97" t="str">
        <f t="shared" si="13"/>
        <v/>
      </c>
      <c s="98" t="str">
        <f t="shared" si="14"/>
        <v/>
      </c>
      <c s="153" t="str">
        <f>IF(AND(B67="",D67="",F67="",G67=""),"",IF($L$4='DATA ENTRY'!$CV$2,VLOOKUP(F67,अंक,6,0),IF($L$4='DATA ENTRY'!$CV$3,VLOOKUP(F67,अंक,12,0),IF($L$4='DATA ENTRY'!$CV$4,VLOOKUP(F67,अंक,18,0),IF($L$4='DATA ENTRY'!$CV$5,VLOOKUP(F67,अंक,25,0),IF($L$4='DATA ENTRY'!$CV$6,VLOOKUP(F67,अंक,32,0),IF($L$4='DATA ENTRY'!$CV$7,VLOOKUP(F67,अंक,39,0),"")))))))</f>
        <v/>
      </c>
      <c s="153" t="str">
        <f>IF(AND(B67="",D67="",F67="",G67=""),"",IF($L$4='DATA ENTRY'!$CV$2,VLOOKUP(F67,अंक,7,0),IF($L$4='DATA ENTRY'!$CV$3,VLOOKUP(F67,अंक,13,0),IF($L$4='DATA ENTRY'!$CV$4,VLOOKUP(F67,अंक,19,0),IF($L$4='DATA ENTRY'!$CV$5,VLOOKUP(F67,अंक,26,0),IF($L$4='DATA ENTRY'!$CV$6,VLOOKUP(F67,अंक,33,0),IF($L$4='DATA ENTRY'!$CV$7,VLOOKUP(F67,अंक,40,0),"")))))))</f>
        <v/>
      </c>
      <c s="53" t="str">
        <f>IF(AND(B67="",D67="",F67="",G67=""),"",IF($L$4='DATA ENTRY'!$CV$2,VLOOKUP(F67,अंक,8,0),IF($L$4='DATA ENTRY'!$CV$3,VLOOKUP(F67,अंक,14,0),IF($L$4='DATA ENTRY'!$CV$4,VLOOKUP(F67,अंक,20,0),IF($L$4='DATA ENTRY'!$CV$5,VLOOKUP(F67,अंक,27,0),IF($L$4='DATA ENTRY'!$CV$6,VLOOKUP(F67,अंक,34,0),IF($L$4='DATA ENTRY'!$CV$7,VLOOKUP(F67,अंक,41,0),"")))))))</f>
        <v/>
      </c>
      <c s="53" t="str">
        <f>IF(AND(B67="",D67="",F67="",G67=""),"",IF($L$4='DATA ENTRY'!$CV$2,VLOOKUP(F67,अंक,9,0),IF($L$4='DATA ENTRY'!$CV$3,VLOOKUP(F67,अंक,15,0),IF($L$4='DATA ENTRY'!$CV$4,VLOOKUP(F67,अंक,21,0),IF($L$4='DATA ENTRY'!$CV$5,VLOOKUP(F67,अंक,28,0),IF($L$4='DATA ENTRY'!$CV$6,VLOOKUP(F67,अंक,35,0),IF($L$4='DATA ENTRY'!$CV$7,VLOOKUP(F67,अंक,42,0),"")))))))</f>
        <v/>
      </c>
      <c s="85">
        <f t="shared" si="17"/>
        <v>0</v>
      </c>
      <c s="86">
        <f t="shared" si="15"/>
        <v>0</v>
      </c>
      <c s="156" t="str">
        <f>IFERROR(IF(AND($L$4=""),"",IF($C$4="","",IF(AND(L67=""),"",IF(AND(F67=""),"",IF(AND(VLOOKUP(F67,अंक,5,0)=""),"",IF($N$7=3,IF(AND(VLOOKUP(F67,अंक,5,0)&gt;=86),3,IF(AND(VLOOKUP(F67,अंक,5,0)&gt;=81),2,IF(AND(VLOOKUP(F67,अंक,5,0)&gt;=75),1,0))),IF(AND(VLOOKUP(F67,अंक,5,0)&gt;=86),1.5,IF(AND(VLOOKUP(F67,अंक,5,0)&gt;=81),1,IF(AND(VLOOKUP(F67,अंक,5,0)&gt;=75),0.5,0))))))))),"")</f>
        <v/>
      </c>
      <c s="85" t="str">
        <f>IF(AND(B67="",D67="",F67="",G67=""),"",IF($L$4='DATA ENTRY'!$CV$2,VLOOKUP(F67,अंक,10,0),IF($L$4='DATA ENTRY'!$CV$3,VLOOKUP(F67,अंक,16,0),IF($L$4='DATA ENTRY'!$CV$4,VLOOKUP(F67,अंक,23,0),IF($L$4='DATA ENTRY'!$CV$5,VLOOKUP(F67,अंक,30,0),IF($L$4='DATA ENTRY'!$CV$6,VLOOKUP(F67,अंक,37,0),IF($L$4='DATA ENTRY'!$CV$7,VLOOKUP(F67,अंक,44,0),"")))))))</f>
        <v/>
      </c>
      <c s="85" t="str">
        <f>IF(AND(B67="",D67="",F67="",G67=""),"",IF($L$4='DATA ENTRY'!$CV$2,VLOOKUP(F67,अंक,11,0),IF($L$4='DATA ENTRY'!$CV$3,VLOOKUP(F67,अंक,17,0),IF($L$4='DATA ENTRY'!$CV$4,VLOOKUP(F67,अंक,24,0),IF($L$4='DATA ENTRY'!$CV$5,VLOOKUP(F67,अंक,31,0),IF($L$4='DATA ENTRY'!$CV$6,VLOOKUP(F67,अंक,38,0),IF($L$4='DATA ENTRY'!$CV$7,VLOOKUP(F67,अंक,45,0),"")))))))</f>
        <v/>
      </c>
      <c s="163" t="str">
        <f t="shared" si="16"/>
        <v/>
      </c>
    </row>
    <row r="68" spans="1:17" ht="25.5" customHeight="1">
      <c r="A68" s="93" t="str">
        <f>'DATA ENTRY'!A68</f>
        <v/>
      </c>
      <c s="94" t="str">
        <f t="shared" si="9"/>
        <v/>
      </c>
      <c s="95" t="str">
        <f t="shared" si="10"/>
        <v/>
      </c>
      <c s="96" t="str">
        <f t="shared" si="11"/>
        <v/>
      </c>
      <c s="96" t="str">
        <f t="shared" si="12"/>
        <v/>
      </c>
      <c s="97" t="str">
        <f t="shared" si="13"/>
        <v/>
      </c>
      <c s="98" t="str">
        <f t="shared" si="14"/>
        <v/>
      </c>
      <c s="153" t="str">
        <f>IF(AND(B68="",D68="",F68="",G68=""),"",IF($L$4='DATA ENTRY'!$CV$2,VLOOKUP(F68,अंक,6,0),IF($L$4='DATA ENTRY'!$CV$3,VLOOKUP(F68,अंक,12,0),IF($L$4='DATA ENTRY'!$CV$4,VLOOKUP(F68,अंक,18,0),IF($L$4='DATA ENTRY'!$CV$5,VLOOKUP(F68,अंक,25,0),IF($L$4='DATA ENTRY'!$CV$6,VLOOKUP(F68,अंक,32,0),IF($L$4='DATA ENTRY'!$CV$7,VLOOKUP(F68,अंक,39,0),"")))))))</f>
        <v/>
      </c>
      <c s="153" t="str">
        <f>IF(AND(B68="",D68="",F68="",G68=""),"",IF($L$4='DATA ENTRY'!$CV$2,VLOOKUP(F68,अंक,7,0),IF($L$4='DATA ENTRY'!$CV$3,VLOOKUP(F68,अंक,13,0),IF($L$4='DATA ENTRY'!$CV$4,VLOOKUP(F68,अंक,19,0),IF($L$4='DATA ENTRY'!$CV$5,VLOOKUP(F68,अंक,26,0),IF($L$4='DATA ENTRY'!$CV$6,VLOOKUP(F68,अंक,33,0),IF($L$4='DATA ENTRY'!$CV$7,VLOOKUP(F68,अंक,40,0),"")))))))</f>
        <v/>
      </c>
      <c s="53" t="str">
        <f>IF(AND(B68="",D68="",F68="",G68=""),"",IF($L$4='DATA ENTRY'!$CV$2,VLOOKUP(F68,अंक,8,0),IF($L$4='DATA ENTRY'!$CV$3,VLOOKUP(F68,अंक,14,0),IF($L$4='DATA ENTRY'!$CV$4,VLOOKUP(F68,अंक,20,0),IF($L$4='DATA ENTRY'!$CV$5,VLOOKUP(F68,अंक,27,0),IF($L$4='DATA ENTRY'!$CV$6,VLOOKUP(F68,अंक,34,0),IF($L$4='DATA ENTRY'!$CV$7,VLOOKUP(F68,अंक,41,0),"")))))))</f>
        <v/>
      </c>
      <c s="53" t="str">
        <f>IF(AND(B68="",D68="",F68="",G68=""),"",IF($L$4='DATA ENTRY'!$CV$2,VLOOKUP(F68,अंक,9,0),IF($L$4='DATA ENTRY'!$CV$3,VLOOKUP(F68,अंक,15,0),IF($L$4='DATA ENTRY'!$CV$4,VLOOKUP(F68,अंक,21,0),IF($L$4='DATA ENTRY'!$CV$5,VLOOKUP(F68,अंक,28,0),IF($L$4='DATA ENTRY'!$CV$6,VLOOKUP(F68,अंक,35,0),IF($L$4='DATA ENTRY'!$CV$7,VLOOKUP(F68,अंक,42,0),"")))))))</f>
        <v/>
      </c>
      <c s="85">
        <f t="shared" si="17"/>
        <v>0</v>
      </c>
      <c s="86">
        <f t="shared" si="15"/>
        <v>0</v>
      </c>
      <c s="156" t="str">
        <f>IFERROR(IF(AND($L$4=""),"",IF($C$4="","",IF(AND(L68=""),"",IF(AND(F68=""),"",IF(AND(VLOOKUP(F68,अंक,5,0)=""),"",IF($N$7=3,IF(AND(VLOOKUP(F68,अंक,5,0)&gt;=86),3,IF(AND(VLOOKUP(F68,अंक,5,0)&gt;=81),2,IF(AND(VLOOKUP(F68,अंक,5,0)&gt;=75),1,0))),IF(AND(VLOOKUP(F68,अंक,5,0)&gt;=86),1.5,IF(AND(VLOOKUP(F68,अंक,5,0)&gt;=81),1,IF(AND(VLOOKUP(F68,अंक,5,0)&gt;=75),0.5,0))))))))),"")</f>
        <v/>
      </c>
      <c s="85" t="str">
        <f>IF(AND(B68="",D68="",F68="",G68=""),"",IF($L$4='DATA ENTRY'!$CV$2,VLOOKUP(F68,अंक,10,0),IF($L$4='DATA ENTRY'!$CV$3,VLOOKUP(F68,अंक,16,0),IF($L$4='DATA ENTRY'!$CV$4,VLOOKUP(F68,अंक,23,0),IF($L$4='DATA ENTRY'!$CV$5,VLOOKUP(F68,अंक,30,0),IF($L$4='DATA ENTRY'!$CV$6,VLOOKUP(F68,अंक,37,0),IF($L$4='DATA ENTRY'!$CV$7,VLOOKUP(F68,अंक,44,0),"")))))))</f>
        <v/>
      </c>
      <c s="85" t="str">
        <f>IF(AND(B68="",D68="",F68="",G68=""),"",IF($L$4='DATA ENTRY'!$CV$2,VLOOKUP(F68,अंक,11,0),IF($L$4='DATA ENTRY'!$CV$3,VLOOKUP(F68,अंक,17,0),IF($L$4='DATA ENTRY'!$CV$4,VLOOKUP(F68,अंक,24,0),IF($L$4='DATA ENTRY'!$CV$5,VLOOKUP(F68,अंक,31,0),IF($L$4='DATA ENTRY'!$CV$6,VLOOKUP(F68,अंक,38,0),IF($L$4='DATA ENTRY'!$CV$7,VLOOKUP(F68,अंक,45,0),"")))))))</f>
        <v/>
      </c>
      <c s="163" t="str">
        <f t="shared" si="16"/>
        <v/>
      </c>
    </row>
    <row r="69" spans="1:17" ht="25.5" customHeight="1">
      <c r="A69" s="93" t="str">
        <f>'DATA ENTRY'!A69</f>
        <v/>
      </c>
      <c s="94" t="str">
        <f t="shared" si="9"/>
        <v/>
      </c>
      <c s="95" t="str">
        <f t="shared" si="10"/>
        <v/>
      </c>
      <c s="96" t="str">
        <f t="shared" si="11"/>
        <v/>
      </c>
      <c s="96" t="str">
        <f t="shared" si="12"/>
        <v/>
      </c>
      <c s="97" t="str">
        <f t="shared" si="13"/>
        <v/>
      </c>
      <c s="98" t="str">
        <f t="shared" si="14"/>
        <v/>
      </c>
      <c s="153" t="str">
        <f>IF(AND(B69="",D69="",F69="",G69=""),"",IF($L$4='DATA ENTRY'!$CV$2,VLOOKUP(F69,अंक,6,0),IF($L$4='DATA ENTRY'!$CV$3,VLOOKUP(F69,अंक,12,0),IF($L$4='DATA ENTRY'!$CV$4,VLOOKUP(F69,अंक,18,0),IF($L$4='DATA ENTRY'!$CV$5,VLOOKUP(F69,अंक,25,0),IF($L$4='DATA ENTRY'!$CV$6,VLOOKUP(F69,अंक,32,0),IF($L$4='DATA ENTRY'!$CV$7,VLOOKUP(F69,अंक,39,0),"")))))))</f>
        <v/>
      </c>
      <c s="153" t="str">
        <f>IF(AND(B69="",D69="",F69="",G69=""),"",IF($L$4='DATA ENTRY'!$CV$2,VLOOKUP(F69,अंक,7,0),IF($L$4='DATA ENTRY'!$CV$3,VLOOKUP(F69,अंक,13,0),IF($L$4='DATA ENTRY'!$CV$4,VLOOKUP(F69,अंक,19,0),IF($L$4='DATA ENTRY'!$CV$5,VLOOKUP(F69,अंक,26,0),IF($L$4='DATA ENTRY'!$CV$6,VLOOKUP(F69,अंक,33,0),IF($L$4='DATA ENTRY'!$CV$7,VLOOKUP(F69,अंक,40,0),"")))))))</f>
        <v/>
      </c>
      <c s="53" t="str">
        <f>IF(AND(B69="",D69="",F69="",G69=""),"",IF($L$4='DATA ENTRY'!$CV$2,VLOOKUP(F69,अंक,8,0),IF($L$4='DATA ENTRY'!$CV$3,VLOOKUP(F69,अंक,14,0),IF($L$4='DATA ENTRY'!$CV$4,VLOOKUP(F69,अंक,20,0),IF($L$4='DATA ENTRY'!$CV$5,VLOOKUP(F69,अंक,27,0),IF($L$4='DATA ENTRY'!$CV$6,VLOOKUP(F69,अंक,34,0),IF($L$4='DATA ENTRY'!$CV$7,VLOOKUP(F69,अंक,41,0),"")))))))</f>
        <v/>
      </c>
      <c s="53" t="str">
        <f>IF(AND(B69="",D69="",F69="",G69=""),"",IF($L$4='DATA ENTRY'!$CV$2,VLOOKUP(F69,अंक,9,0),IF($L$4='DATA ENTRY'!$CV$3,VLOOKUP(F69,अंक,15,0),IF($L$4='DATA ENTRY'!$CV$4,VLOOKUP(F69,अंक,21,0),IF($L$4='DATA ENTRY'!$CV$5,VLOOKUP(F69,अंक,28,0),IF($L$4='DATA ENTRY'!$CV$6,VLOOKUP(F69,अंक,35,0),IF($L$4='DATA ENTRY'!$CV$7,VLOOKUP(F69,अंक,42,0),"")))))))</f>
        <v/>
      </c>
      <c s="85">
        <f t="shared" si="17"/>
        <v>0</v>
      </c>
      <c s="86">
        <f t="shared" si="15"/>
        <v>0</v>
      </c>
      <c s="156" t="str">
        <f>IFERROR(IF(AND($L$4=""),"",IF($C$4="","",IF(AND(L69=""),"",IF(AND(F69=""),"",IF(AND(VLOOKUP(F69,अंक,5,0)=""),"",IF($N$7=3,IF(AND(VLOOKUP(F69,अंक,5,0)&gt;=86),3,IF(AND(VLOOKUP(F69,अंक,5,0)&gt;=81),2,IF(AND(VLOOKUP(F69,अंक,5,0)&gt;=75),1,0))),IF(AND(VLOOKUP(F69,अंक,5,0)&gt;=86),1.5,IF(AND(VLOOKUP(F69,अंक,5,0)&gt;=81),1,IF(AND(VLOOKUP(F69,अंक,5,0)&gt;=75),0.5,0))))))))),"")</f>
        <v/>
      </c>
      <c s="85" t="str">
        <f>IF(AND(B69="",D69="",F69="",G69=""),"",IF($L$4='DATA ENTRY'!$CV$2,VLOOKUP(F69,अंक,10,0),IF($L$4='DATA ENTRY'!$CV$3,VLOOKUP(F69,अंक,16,0),IF($L$4='DATA ENTRY'!$CV$4,VLOOKUP(F69,अंक,23,0),IF($L$4='DATA ENTRY'!$CV$5,VLOOKUP(F69,अंक,30,0),IF($L$4='DATA ENTRY'!$CV$6,VLOOKUP(F69,अंक,37,0),IF($L$4='DATA ENTRY'!$CV$7,VLOOKUP(F69,अंक,44,0),"")))))))</f>
        <v/>
      </c>
      <c s="85" t="str">
        <f>IF(AND(B69="",D69="",F69="",G69=""),"",IF($L$4='DATA ENTRY'!$CV$2,VLOOKUP(F69,अंक,11,0),IF($L$4='DATA ENTRY'!$CV$3,VLOOKUP(F69,अंक,17,0),IF($L$4='DATA ENTRY'!$CV$4,VLOOKUP(F69,अंक,24,0),IF($L$4='DATA ENTRY'!$CV$5,VLOOKUP(F69,अंक,31,0),IF($L$4='DATA ENTRY'!$CV$6,VLOOKUP(F69,अंक,38,0),IF($L$4='DATA ENTRY'!$CV$7,VLOOKUP(F69,अंक,45,0),"")))))))</f>
        <v/>
      </c>
      <c s="163" t="str">
        <f t="shared" si="16"/>
        <v/>
      </c>
    </row>
    <row r="70" spans="1:17" ht="25.5" customHeight="1">
      <c r="A70" s="93" t="str">
        <f>'DATA ENTRY'!A70</f>
        <v/>
      </c>
      <c s="94" t="str">
        <f t="shared" si="9"/>
        <v/>
      </c>
      <c s="95" t="str">
        <f t="shared" si="10"/>
        <v/>
      </c>
      <c s="96" t="str">
        <f t="shared" si="11"/>
        <v/>
      </c>
      <c s="96" t="str">
        <f t="shared" si="12"/>
        <v/>
      </c>
      <c s="97" t="str">
        <f t="shared" si="13"/>
        <v/>
      </c>
      <c s="98" t="str">
        <f t="shared" si="14"/>
        <v/>
      </c>
      <c s="153" t="str">
        <f>IF(AND(B70="",D70="",F70="",G70=""),"",IF($L$4='DATA ENTRY'!$CV$2,VLOOKUP(F70,अंक,6,0),IF($L$4='DATA ENTRY'!$CV$3,VLOOKUP(F70,अंक,12,0),IF($L$4='DATA ENTRY'!$CV$4,VLOOKUP(F70,अंक,18,0),IF($L$4='DATA ENTRY'!$CV$5,VLOOKUP(F70,अंक,25,0),IF($L$4='DATA ENTRY'!$CV$6,VLOOKUP(F70,अंक,32,0),IF($L$4='DATA ENTRY'!$CV$7,VLOOKUP(F70,अंक,39,0),"")))))))</f>
        <v/>
      </c>
      <c s="153" t="str">
        <f>IF(AND(B70="",D70="",F70="",G70=""),"",IF($L$4='DATA ENTRY'!$CV$2,VLOOKUP(F70,अंक,7,0),IF($L$4='DATA ENTRY'!$CV$3,VLOOKUP(F70,अंक,13,0),IF($L$4='DATA ENTRY'!$CV$4,VLOOKUP(F70,अंक,19,0),IF($L$4='DATA ENTRY'!$CV$5,VLOOKUP(F70,अंक,26,0),IF($L$4='DATA ENTRY'!$CV$6,VLOOKUP(F70,अंक,33,0),IF($L$4='DATA ENTRY'!$CV$7,VLOOKUP(F70,अंक,40,0),"")))))))</f>
        <v/>
      </c>
      <c s="53" t="str">
        <f>IF(AND(B70="",D70="",F70="",G70=""),"",IF($L$4='DATA ENTRY'!$CV$2,VLOOKUP(F70,अंक,8,0),IF($L$4='DATA ENTRY'!$CV$3,VLOOKUP(F70,अंक,14,0),IF($L$4='DATA ENTRY'!$CV$4,VLOOKUP(F70,अंक,20,0),IF($L$4='DATA ENTRY'!$CV$5,VLOOKUP(F70,अंक,27,0),IF($L$4='DATA ENTRY'!$CV$6,VLOOKUP(F70,अंक,34,0),IF($L$4='DATA ENTRY'!$CV$7,VLOOKUP(F70,अंक,41,0),"")))))))</f>
        <v/>
      </c>
      <c s="53" t="str">
        <f>IF(AND(B70="",D70="",F70="",G70=""),"",IF($L$4='DATA ENTRY'!$CV$2,VLOOKUP(F70,अंक,9,0),IF($L$4='DATA ENTRY'!$CV$3,VLOOKUP(F70,अंक,15,0),IF($L$4='DATA ENTRY'!$CV$4,VLOOKUP(F70,अंक,21,0),IF($L$4='DATA ENTRY'!$CV$5,VLOOKUP(F70,अंक,28,0),IF($L$4='DATA ENTRY'!$CV$6,VLOOKUP(F70,अंक,35,0),IF($L$4='DATA ENTRY'!$CV$7,VLOOKUP(F70,अंक,42,0),"")))))))</f>
        <v/>
      </c>
      <c s="85">
        <f t="shared" si="17"/>
        <v>0</v>
      </c>
      <c s="86">
        <f t="shared" si="15"/>
        <v>0</v>
      </c>
      <c s="156" t="str">
        <f>IFERROR(IF(AND($L$4=""),"",IF($C$4="","",IF(AND(L70=""),"",IF(AND(F70=""),"",IF(AND(VLOOKUP(F70,अंक,5,0)=""),"",IF($N$7=3,IF(AND(VLOOKUP(F70,अंक,5,0)&gt;=86),3,IF(AND(VLOOKUP(F70,अंक,5,0)&gt;=81),2,IF(AND(VLOOKUP(F70,अंक,5,0)&gt;=75),1,0))),IF(AND(VLOOKUP(F70,अंक,5,0)&gt;=86),1.5,IF(AND(VLOOKUP(F70,अंक,5,0)&gt;=81),1,IF(AND(VLOOKUP(F70,अंक,5,0)&gt;=75),0.5,0))))))))),"")</f>
        <v/>
      </c>
      <c s="85" t="str">
        <f>IF(AND(B70="",D70="",F70="",G70=""),"",IF($L$4='DATA ENTRY'!$CV$2,VLOOKUP(F70,अंक,10,0),IF($L$4='DATA ENTRY'!$CV$3,VLOOKUP(F70,अंक,16,0),IF($L$4='DATA ENTRY'!$CV$4,VLOOKUP(F70,अंक,23,0),IF($L$4='DATA ENTRY'!$CV$5,VLOOKUP(F70,अंक,30,0),IF($L$4='DATA ENTRY'!$CV$6,VLOOKUP(F70,अंक,37,0),IF($L$4='DATA ENTRY'!$CV$7,VLOOKUP(F70,अंक,44,0),"")))))))</f>
        <v/>
      </c>
      <c s="85" t="str">
        <f>IF(AND(B70="",D70="",F70="",G70=""),"",IF($L$4='DATA ENTRY'!$CV$2,VLOOKUP(F70,अंक,11,0),IF($L$4='DATA ENTRY'!$CV$3,VLOOKUP(F70,अंक,17,0),IF($L$4='DATA ENTRY'!$CV$4,VLOOKUP(F70,अंक,24,0),IF($L$4='DATA ENTRY'!$CV$5,VLOOKUP(F70,अंक,31,0),IF($L$4='DATA ENTRY'!$CV$6,VLOOKUP(F70,अंक,38,0),IF($L$4='DATA ENTRY'!$CV$7,VLOOKUP(F70,अंक,45,0),"")))))))</f>
        <v/>
      </c>
      <c s="163" t="str">
        <f t="shared" si="16"/>
        <v/>
      </c>
    </row>
    <row r="71" spans="1:17" ht="25.5" customHeight="1">
      <c r="A71" s="93" t="str">
        <f>'DATA ENTRY'!A71</f>
        <v/>
      </c>
      <c s="94" t="str">
        <f t="shared" si="9"/>
        <v/>
      </c>
      <c s="95" t="str">
        <f t="shared" si="10"/>
        <v/>
      </c>
      <c s="96" t="str">
        <f t="shared" si="11"/>
        <v/>
      </c>
      <c s="96" t="str">
        <f t="shared" si="12"/>
        <v/>
      </c>
      <c s="97" t="str">
        <f t="shared" si="13"/>
        <v/>
      </c>
      <c s="98" t="str">
        <f t="shared" si="14"/>
        <v/>
      </c>
      <c s="153" t="str">
        <f>IF(AND(B71="",D71="",F71="",G71=""),"",IF($L$4='DATA ENTRY'!$CV$2,VLOOKUP(F71,अंक,6,0),IF($L$4='DATA ENTRY'!$CV$3,VLOOKUP(F71,अंक,12,0),IF($L$4='DATA ENTRY'!$CV$4,VLOOKUP(F71,अंक,18,0),IF($L$4='DATA ENTRY'!$CV$5,VLOOKUP(F71,अंक,25,0),IF($L$4='DATA ENTRY'!$CV$6,VLOOKUP(F71,अंक,32,0),IF($L$4='DATA ENTRY'!$CV$7,VLOOKUP(F71,अंक,39,0),"")))))))</f>
        <v/>
      </c>
      <c s="153" t="str">
        <f>IF(AND(B71="",D71="",F71="",G71=""),"",IF($L$4='DATA ENTRY'!$CV$2,VLOOKUP(F71,अंक,7,0),IF($L$4='DATA ENTRY'!$CV$3,VLOOKUP(F71,अंक,13,0),IF($L$4='DATA ENTRY'!$CV$4,VLOOKUP(F71,अंक,19,0),IF($L$4='DATA ENTRY'!$CV$5,VLOOKUP(F71,अंक,26,0),IF($L$4='DATA ENTRY'!$CV$6,VLOOKUP(F71,अंक,33,0),IF($L$4='DATA ENTRY'!$CV$7,VLOOKUP(F71,अंक,40,0),"")))))))</f>
        <v/>
      </c>
      <c s="53" t="str">
        <f>IF(AND(B71="",D71="",F71="",G71=""),"",IF($L$4='DATA ENTRY'!$CV$2,VLOOKUP(F71,अंक,8,0),IF($L$4='DATA ENTRY'!$CV$3,VLOOKUP(F71,अंक,14,0),IF($L$4='DATA ENTRY'!$CV$4,VLOOKUP(F71,अंक,20,0),IF($L$4='DATA ENTRY'!$CV$5,VLOOKUP(F71,अंक,27,0),IF($L$4='DATA ENTRY'!$CV$6,VLOOKUP(F71,अंक,34,0),IF($L$4='DATA ENTRY'!$CV$7,VLOOKUP(F71,अंक,41,0),"")))))))</f>
        <v/>
      </c>
      <c s="53" t="str">
        <f>IF(AND(B71="",D71="",F71="",G71=""),"",IF($L$4='DATA ENTRY'!$CV$2,VLOOKUP(F71,अंक,9,0),IF($L$4='DATA ENTRY'!$CV$3,VLOOKUP(F71,अंक,15,0),IF($L$4='DATA ENTRY'!$CV$4,VLOOKUP(F71,अंक,21,0),IF($L$4='DATA ENTRY'!$CV$5,VLOOKUP(F71,अंक,28,0),IF($L$4='DATA ENTRY'!$CV$6,VLOOKUP(F71,अंक,35,0),IF($L$4='DATA ENTRY'!$CV$7,VLOOKUP(F71,अंक,42,0),"")))))))</f>
        <v/>
      </c>
      <c s="85">
        <f t="shared" si="17"/>
        <v>0</v>
      </c>
      <c s="86">
        <f t="shared" si="15"/>
        <v>0</v>
      </c>
      <c s="156" t="str">
        <f>IFERROR(IF(AND($L$4=""),"",IF($C$4="","",IF(AND(L71=""),"",IF(AND(F71=""),"",IF(AND(VLOOKUP(F71,अंक,5,0)=""),"",IF($N$7=3,IF(AND(VLOOKUP(F71,अंक,5,0)&gt;=86),3,IF(AND(VLOOKUP(F71,अंक,5,0)&gt;=81),2,IF(AND(VLOOKUP(F71,अंक,5,0)&gt;=75),1,0))),IF(AND(VLOOKUP(F71,अंक,5,0)&gt;=86),1.5,IF(AND(VLOOKUP(F71,अंक,5,0)&gt;=81),1,IF(AND(VLOOKUP(F71,अंक,5,0)&gt;=75),0.5,0))))))))),"")</f>
        <v/>
      </c>
      <c s="85" t="str">
        <f>IF(AND(B71="",D71="",F71="",G71=""),"",IF($L$4='DATA ENTRY'!$CV$2,VLOOKUP(F71,अंक,10,0),IF($L$4='DATA ENTRY'!$CV$3,VLOOKUP(F71,अंक,16,0),IF($L$4='DATA ENTRY'!$CV$4,VLOOKUP(F71,अंक,23,0),IF($L$4='DATA ENTRY'!$CV$5,VLOOKUP(F71,अंक,30,0),IF($L$4='DATA ENTRY'!$CV$6,VLOOKUP(F71,अंक,37,0),IF($L$4='DATA ENTRY'!$CV$7,VLOOKUP(F71,अंक,44,0),"")))))))</f>
        <v/>
      </c>
      <c s="85" t="str">
        <f>IF(AND(B71="",D71="",F71="",G71=""),"",IF($L$4='DATA ENTRY'!$CV$2,VLOOKUP(F71,अंक,11,0),IF($L$4='DATA ENTRY'!$CV$3,VLOOKUP(F71,अंक,17,0),IF($L$4='DATA ENTRY'!$CV$4,VLOOKUP(F71,अंक,24,0),IF($L$4='DATA ENTRY'!$CV$5,VLOOKUP(F71,अंक,31,0),IF($L$4='DATA ENTRY'!$CV$6,VLOOKUP(F71,अंक,38,0),IF($L$4='DATA ENTRY'!$CV$7,VLOOKUP(F71,अंक,45,0),"")))))))</f>
        <v/>
      </c>
      <c s="163" t="str">
        <f t="shared" si="16"/>
        <v/>
      </c>
    </row>
    <row r="72" spans="1:17" ht="25.5" customHeight="1">
      <c r="A72" s="93" t="str">
        <f>'DATA ENTRY'!A72</f>
        <v/>
      </c>
      <c s="94" t="str">
        <f t="shared" si="9"/>
        <v/>
      </c>
      <c s="95" t="str">
        <f t="shared" si="10"/>
        <v/>
      </c>
      <c s="96" t="str">
        <f t="shared" si="11"/>
        <v/>
      </c>
      <c s="96" t="str">
        <f t="shared" si="12"/>
        <v/>
      </c>
      <c s="97" t="str">
        <f t="shared" si="13"/>
        <v/>
      </c>
      <c s="98" t="str">
        <f t="shared" si="14"/>
        <v/>
      </c>
      <c s="153" t="str">
        <f>IF(AND(B72="",D72="",F72="",G72=""),"",IF($L$4='DATA ENTRY'!$CV$2,VLOOKUP(F72,अंक,6,0),IF($L$4='DATA ENTRY'!$CV$3,VLOOKUP(F72,अंक,12,0),IF($L$4='DATA ENTRY'!$CV$4,VLOOKUP(F72,अंक,18,0),IF($L$4='DATA ENTRY'!$CV$5,VLOOKUP(F72,अंक,25,0),IF($L$4='DATA ENTRY'!$CV$6,VLOOKUP(F72,अंक,32,0),IF($L$4='DATA ENTRY'!$CV$7,VLOOKUP(F72,अंक,39,0),"")))))))</f>
        <v/>
      </c>
      <c s="153" t="str">
        <f>IF(AND(B72="",D72="",F72="",G72=""),"",IF($L$4='DATA ENTRY'!$CV$2,VLOOKUP(F72,अंक,7,0),IF($L$4='DATA ENTRY'!$CV$3,VLOOKUP(F72,अंक,13,0),IF($L$4='DATA ENTRY'!$CV$4,VLOOKUP(F72,अंक,19,0),IF($L$4='DATA ENTRY'!$CV$5,VLOOKUP(F72,अंक,26,0),IF($L$4='DATA ENTRY'!$CV$6,VLOOKUP(F72,अंक,33,0),IF($L$4='DATA ENTRY'!$CV$7,VLOOKUP(F72,अंक,40,0),"")))))))</f>
        <v/>
      </c>
      <c s="53" t="str">
        <f>IF(AND(B72="",D72="",F72="",G72=""),"",IF($L$4='DATA ENTRY'!$CV$2,VLOOKUP(F72,अंक,8,0),IF($L$4='DATA ENTRY'!$CV$3,VLOOKUP(F72,अंक,14,0),IF($L$4='DATA ENTRY'!$CV$4,VLOOKUP(F72,अंक,20,0),IF($L$4='DATA ENTRY'!$CV$5,VLOOKUP(F72,अंक,27,0),IF($L$4='DATA ENTRY'!$CV$6,VLOOKUP(F72,अंक,34,0),IF($L$4='DATA ENTRY'!$CV$7,VLOOKUP(F72,अंक,41,0),"")))))))</f>
        <v/>
      </c>
      <c s="53" t="str">
        <f>IF(AND(B72="",D72="",F72="",G72=""),"",IF($L$4='DATA ENTRY'!$CV$2,VLOOKUP(F72,अंक,9,0),IF($L$4='DATA ENTRY'!$CV$3,VLOOKUP(F72,अंक,15,0),IF($L$4='DATA ENTRY'!$CV$4,VLOOKUP(F72,अंक,21,0),IF($L$4='DATA ENTRY'!$CV$5,VLOOKUP(F72,अंक,28,0),IF($L$4='DATA ENTRY'!$CV$6,VLOOKUP(F72,अंक,35,0),IF($L$4='DATA ENTRY'!$CV$7,VLOOKUP(F72,अंक,42,0),"")))))))</f>
        <v/>
      </c>
      <c s="85">
        <f t="shared" si="17"/>
        <v>0</v>
      </c>
      <c s="86">
        <f t="shared" si="15"/>
        <v>0</v>
      </c>
      <c s="156" t="str">
        <f>IFERROR(IF(AND($L$4=""),"",IF($C$4="","",IF(AND(L72=""),"",IF(AND(F72=""),"",IF(AND(VLOOKUP(F72,अंक,5,0)=""),"",IF($N$7=3,IF(AND(VLOOKUP(F72,अंक,5,0)&gt;=86),3,IF(AND(VLOOKUP(F72,अंक,5,0)&gt;=81),2,IF(AND(VLOOKUP(F72,अंक,5,0)&gt;=75),1,0))),IF(AND(VLOOKUP(F72,अंक,5,0)&gt;=86),1.5,IF(AND(VLOOKUP(F72,अंक,5,0)&gt;=81),1,IF(AND(VLOOKUP(F72,अंक,5,0)&gt;=75),0.5,0))))))))),"")</f>
        <v/>
      </c>
      <c s="85" t="str">
        <f>IF(AND(B72="",D72="",F72="",G72=""),"",IF($L$4='DATA ENTRY'!$CV$2,VLOOKUP(F72,अंक,10,0),IF($L$4='DATA ENTRY'!$CV$3,VLOOKUP(F72,अंक,16,0),IF($L$4='DATA ENTRY'!$CV$4,VLOOKUP(F72,अंक,23,0),IF($L$4='DATA ENTRY'!$CV$5,VLOOKUP(F72,अंक,30,0),IF($L$4='DATA ENTRY'!$CV$6,VLOOKUP(F72,अंक,37,0),IF($L$4='DATA ENTRY'!$CV$7,VLOOKUP(F72,अंक,44,0),"")))))))</f>
        <v/>
      </c>
      <c s="85" t="str">
        <f>IF(AND(B72="",D72="",F72="",G72=""),"",IF($L$4='DATA ENTRY'!$CV$2,VLOOKUP(F72,अंक,11,0),IF($L$4='DATA ENTRY'!$CV$3,VLOOKUP(F72,अंक,17,0),IF($L$4='DATA ENTRY'!$CV$4,VLOOKUP(F72,अंक,24,0),IF($L$4='DATA ENTRY'!$CV$5,VLOOKUP(F72,अंक,31,0),IF($L$4='DATA ENTRY'!$CV$6,VLOOKUP(F72,अंक,38,0),IF($L$4='DATA ENTRY'!$CV$7,VLOOKUP(F72,अंक,45,0),"")))))))</f>
        <v/>
      </c>
      <c s="163" t="str">
        <f t="shared" si="16"/>
        <v/>
      </c>
    </row>
    <row r="73" spans="1:17" ht="25.5" customHeight="1">
      <c r="A73" s="93" t="str">
        <f>'DATA ENTRY'!A73</f>
        <v/>
      </c>
      <c s="94" t="str">
        <f t="shared" si="9"/>
        <v/>
      </c>
      <c s="95" t="str">
        <f t="shared" si="10"/>
        <v/>
      </c>
      <c s="96" t="str">
        <f t="shared" si="11"/>
        <v/>
      </c>
      <c s="96" t="str">
        <f t="shared" si="12"/>
        <v/>
      </c>
      <c s="97" t="str">
        <f t="shared" si="13"/>
        <v/>
      </c>
      <c s="98" t="str">
        <f t="shared" si="14"/>
        <v/>
      </c>
      <c s="153" t="str">
        <f>IF(AND(B73="",D73="",F73="",G73=""),"",IF($L$4='DATA ENTRY'!$CV$2,VLOOKUP(F73,अंक,6,0),IF($L$4='DATA ENTRY'!$CV$3,VLOOKUP(F73,अंक,12,0),IF($L$4='DATA ENTRY'!$CV$4,VLOOKUP(F73,अंक,18,0),IF($L$4='DATA ENTRY'!$CV$5,VLOOKUP(F73,अंक,25,0),IF($L$4='DATA ENTRY'!$CV$6,VLOOKUP(F73,अंक,32,0),IF($L$4='DATA ENTRY'!$CV$7,VLOOKUP(F73,अंक,39,0),"")))))))</f>
        <v/>
      </c>
      <c s="153" t="str">
        <f>IF(AND(B73="",D73="",F73="",G73=""),"",IF($L$4='DATA ENTRY'!$CV$2,VLOOKUP(F73,अंक,7,0),IF($L$4='DATA ENTRY'!$CV$3,VLOOKUP(F73,अंक,13,0),IF($L$4='DATA ENTRY'!$CV$4,VLOOKUP(F73,अंक,19,0),IF($L$4='DATA ENTRY'!$CV$5,VLOOKUP(F73,अंक,26,0),IF($L$4='DATA ENTRY'!$CV$6,VLOOKUP(F73,अंक,33,0),IF($L$4='DATA ENTRY'!$CV$7,VLOOKUP(F73,अंक,40,0),"")))))))</f>
        <v/>
      </c>
      <c s="53" t="str">
        <f>IF(AND(B73="",D73="",F73="",G73=""),"",IF($L$4='DATA ENTRY'!$CV$2,VLOOKUP(F73,अंक,8,0),IF($L$4='DATA ENTRY'!$CV$3,VLOOKUP(F73,अंक,14,0),IF($L$4='DATA ENTRY'!$CV$4,VLOOKUP(F73,अंक,20,0),IF($L$4='DATA ENTRY'!$CV$5,VLOOKUP(F73,अंक,27,0),IF($L$4='DATA ENTRY'!$CV$6,VLOOKUP(F73,अंक,34,0),IF($L$4='DATA ENTRY'!$CV$7,VLOOKUP(F73,अंक,41,0),"")))))))</f>
        <v/>
      </c>
      <c s="53" t="str">
        <f>IF(AND(B73="",D73="",F73="",G73=""),"",IF($L$4='DATA ENTRY'!$CV$2,VLOOKUP(F73,अंक,9,0),IF($L$4='DATA ENTRY'!$CV$3,VLOOKUP(F73,अंक,15,0),IF($L$4='DATA ENTRY'!$CV$4,VLOOKUP(F73,अंक,21,0),IF($L$4='DATA ENTRY'!$CV$5,VLOOKUP(F73,अंक,28,0),IF($L$4='DATA ENTRY'!$CV$6,VLOOKUP(F73,अंक,35,0),IF($L$4='DATA ENTRY'!$CV$7,VLOOKUP(F73,अंक,42,0),"")))))))</f>
        <v/>
      </c>
      <c s="85">
        <f t="shared" si="17"/>
        <v>0</v>
      </c>
      <c s="86">
        <f t="shared" si="15"/>
        <v>0</v>
      </c>
      <c s="156" t="str">
        <f>IFERROR(IF(AND($L$4=""),"",IF($C$4="","",IF(AND(L73=""),"",IF(AND(F73=""),"",IF(AND(VLOOKUP(F73,अंक,5,0)=""),"",IF($N$7=3,IF(AND(VLOOKUP(F73,अंक,5,0)&gt;=86),3,IF(AND(VLOOKUP(F73,अंक,5,0)&gt;=81),2,IF(AND(VLOOKUP(F73,अंक,5,0)&gt;=75),1,0))),IF(AND(VLOOKUP(F73,अंक,5,0)&gt;=86),1.5,IF(AND(VLOOKUP(F73,अंक,5,0)&gt;=81),1,IF(AND(VLOOKUP(F73,अंक,5,0)&gt;=75),0.5,0))))))))),"")</f>
        <v/>
      </c>
      <c s="85" t="str">
        <f>IF(AND(B73="",D73="",F73="",G73=""),"",IF($L$4='DATA ENTRY'!$CV$2,VLOOKUP(F73,अंक,10,0),IF($L$4='DATA ENTRY'!$CV$3,VLOOKUP(F73,अंक,16,0),IF($L$4='DATA ENTRY'!$CV$4,VLOOKUP(F73,अंक,23,0),IF($L$4='DATA ENTRY'!$CV$5,VLOOKUP(F73,अंक,30,0),IF($L$4='DATA ENTRY'!$CV$6,VLOOKUP(F73,अंक,37,0),IF($L$4='DATA ENTRY'!$CV$7,VLOOKUP(F73,अंक,44,0),"")))))))</f>
        <v/>
      </c>
      <c s="85" t="str">
        <f>IF(AND(B73="",D73="",F73="",G73=""),"",IF($L$4='DATA ENTRY'!$CV$2,VLOOKUP(F73,अंक,11,0),IF($L$4='DATA ENTRY'!$CV$3,VLOOKUP(F73,अंक,17,0),IF($L$4='DATA ENTRY'!$CV$4,VLOOKUP(F73,अंक,24,0),IF($L$4='DATA ENTRY'!$CV$5,VLOOKUP(F73,अंक,31,0),IF($L$4='DATA ENTRY'!$CV$6,VLOOKUP(F73,अंक,38,0),IF($L$4='DATA ENTRY'!$CV$7,VLOOKUP(F73,अंक,45,0),"")))))))</f>
        <v/>
      </c>
      <c s="163" t="str">
        <f t="shared" si="16"/>
        <v/>
      </c>
    </row>
    <row r="74" spans="1:17" ht="25.5" customHeight="1">
      <c r="A74" s="93" t="str">
        <f>'DATA ENTRY'!A74</f>
        <v/>
      </c>
      <c s="94" t="str">
        <f t="shared" si="9"/>
        <v/>
      </c>
      <c s="95" t="str">
        <f t="shared" si="10"/>
        <v/>
      </c>
      <c s="96" t="str">
        <f t="shared" si="11"/>
        <v/>
      </c>
      <c s="96" t="str">
        <f t="shared" si="12"/>
        <v/>
      </c>
      <c s="97" t="str">
        <f t="shared" si="13"/>
        <v/>
      </c>
      <c s="98" t="str">
        <f t="shared" si="14"/>
        <v/>
      </c>
      <c s="153" t="str">
        <f>IF(AND(B74="",D74="",F74="",G74=""),"",IF($L$4='DATA ENTRY'!$CV$2,VLOOKUP(F74,अंक,6,0),IF($L$4='DATA ENTRY'!$CV$3,VLOOKUP(F74,अंक,12,0),IF($L$4='DATA ENTRY'!$CV$4,VLOOKUP(F74,अंक,18,0),IF($L$4='DATA ENTRY'!$CV$5,VLOOKUP(F74,अंक,25,0),IF($L$4='DATA ENTRY'!$CV$6,VLOOKUP(F74,अंक,32,0),IF($L$4='DATA ENTRY'!$CV$7,VLOOKUP(F74,अंक,39,0),"")))))))</f>
        <v/>
      </c>
      <c s="153" t="str">
        <f>IF(AND(B74="",D74="",F74="",G74=""),"",IF($L$4='DATA ENTRY'!$CV$2,VLOOKUP(F74,अंक,7,0),IF($L$4='DATA ENTRY'!$CV$3,VLOOKUP(F74,अंक,13,0),IF($L$4='DATA ENTRY'!$CV$4,VLOOKUP(F74,अंक,19,0),IF($L$4='DATA ENTRY'!$CV$5,VLOOKUP(F74,अंक,26,0),IF($L$4='DATA ENTRY'!$CV$6,VLOOKUP(F74,अंक,33,0),IF($L$4='DATA ENTRY'!$CV$7,VLOOKUP(F74,अंक,40,0),"")))))))</f>
        <v/>
      </c>
      <c s="53" t="str">
        <f>IF(AND(B74="",D74="",F74="",G74=""),"",IF($L$4='DATA ENTRY'!$CV$2,VLOOKUP(F74,अंक,8,0),IF($L$4='DATA ENTRY'!$CV$3,VLOOKUP(F74,अंक,14,0),IF($L$4='DATA ENTRY'!$CV$4,VLOOKUP(F74,अंक,20,0),IF($L$4='DATA ENTRY'!$CV$5,VLOOKUP(F74,अंक,27,0),IF($L$4='DATA ENTRY'!$CV$6,VLOOKUP(F74,अंक,34,0),IF($L$4='DATA ENTRY'!$CV$7,VLOOKUP(F74,अंक,41,0),"")))))))</f>
        <v/>
      </c>
      <c s="53" t="str">
        <f>IF(AND(B74="",D74="",F74="",G74=""),"",IF($L$4='DATA ENTRY'!$CV$2,VLOOKUP(F74,अंक,9,0),IF($L$4='DATA ENTRY'!$CV$3,VLOOKUP(F74,अंक,15,0),IF($L$4='DATA ENTRY'!$CV$4,VLOOKUP(F74,अंक,21,0),IF($L$4='DATA ENTRY'!$CV$5,VLOOKUP(F74,अंक,28,0),IF($L$4='DATA ENTRY'!$CV$6,VLOOKUP(F74,अंक,35,0),IF($L$4='DATA ENTRY'!$CV$7,VLOOKUP(F74,अंक,42,0),"")))))))</f>
        <v/>
      </c>
      <c s="85">
        <f t="shared" si="17"/>
        <v>0</v>
      </c>
      <c s="86">
        <f t="shared" si="15"/>
        <v>0</v>
      </c>
      <c s="156" t="str">
        <f>IFERROR(IF(AND($L$4=""),"",IF($C$4="","",IF(AND(L74=""),"",IF(AND(F74=""),"",IF(AND(VLOOKUP(F74,अंक,5,0)=""),"",IF($N$7=3,IF(AND(VLOOKUP(F74,अंक,5,0)&gt;=86),3,IF(AND(VLOOKUP(F74,अंक,5,0)&gt;=81),2,IF(AND(VLOOKUP(F74,अंक,5,0)&gt;=75),1,0))),IF(AND(VLOOKUP(F74,अंक,5,0)&gt;=86),1.5,IF(AND(VLOOKUP(F74,अंक,5,0)&gt;=81),1,IF(AND(VLOOKUP(F74,अंक,5,0)&gt;=75),0.5,0))))))))),"")</f>
        <v/>
      </c>
      <c s="85" t="str">
        <f>IF(AND(B74="",D74="",F74="",G74=""),"",IF($L$4='DATA ENTRY'!$CV$2,VLOOKUP(F74,अंक,10,0),IF($L$4='DATA ENTRY'!$CV$3,VLOOKUP(F74,अंक,16,0),IF($L$4='DATA ENTRY'!$CV$4,VLOOKUP(F74,अंक,23,0),IF($L$4='DATA ENTRY'!$CV$5,VLOOKUP(F74,अंक,30,0),IF($L$4='DATA ENTRY'!$CV$6,VLOOKUP(F74,अंक,37,0),IF($L$4='DATA ENTRY'!$CV$7,VLOOKUP(F74,अंक,44,0),"")))))))</f>
        <v/>
      </c>
      <c s="85" t="str">
        <f>IF(AND(B74="",D74="",F74="",G74=""),"",IF($L$4='DATA ENTRY'!$CV$2,VLOOKUP(F74,अंक,11,0),IF($L$4='DATA ENTRY'!$CV$3,VLOOKUP(F74,अंक,17,0),IF($L$4='DATA ENTRY'!$CV$4,VLOOKUP(F74,अंक,24,0),IF($L$4='DATA ENTRY'!$CV$5,VLOOKUP(F74,अंक,31,0),IF($L$4='DATA ENTRY'!$CV$6,VLOOKUP(F74,अंक,38,0),IF($L$4='DATA ENTRY'!$CV$7,VLOOKUP(F74,अंक,45,0),"")))))))</f>
        <v/>
      </c>
      <c s="163" t="str">
        <f t="shared" si="16"/>
        <v/>
      </c>
    </row>
    <row r="75" spans="1:17" ht="25.5" customHeight="1">
      <c r="A75" s="93" t="str">
        <f>'DATA ENTRY'!A75</f>
        <v/>
      </c>
      <c s="94" t="str">
        <f t="shared" si="9"/>
        <v/>
      </c>
      <c s="95" t="str">
        <f t="shared" si="10"/>
        <v/>
      </c>
      <c s="96" t="str">
        <f t="shared" si="11"/>
        <v/>
      </c>
      <c s="96" t="str">
        <f t="shared" si="12"/>
        <v/>
      </c>
      <c s="97" t="str">
        <f t="shared" si="13"/>
        <v/>
      </c>
      <c s="98" t="str">
        <f t="shared" si="14"/>
        <v/>
      </c>
      <c s="153" t="str">
        <f>IF(AND(B75="",D75="",F75="",G75=""),"",IF($L$4='DATA ENTRY'!$CV$2,VLOOKUP(F75,अंक,6,0),IF($L$4='DATA ENTRY'!$CV$3,VLOOKUP(F75,अंक,12,0),IF($L$4='DATA ENTRY'!$CV$4,VLOOKUP(F75,अंक,18,0),IF($L$4='DATA ENTRY'!$CV$5,VLOOKUP(F75,अंक,25,0),IF($L$4='DATA ENTRY'!$CV$6,VLOOKUP(F75,अंक,32,0),IF($L$4='DATA ENTRY'!$CV$7,VLOOKUP(F75,अंक,39,0),"")))))))</f>
        <v/>
      </c>
      <c s="153" t="str">
        <f>IF(AND(B75="",D75="",F75="",G75=""),"",IF($L$4='DATA ENTRY'!$CV$2,VLOOKUP(F75,अंक,7,0),IF($L$4='DATA ENTRY'!$CV$3,VLOOKUP(F75,अंक,13,0),IF($L$4='DATA ENTRY'!$CV$4,VLOOKUP(F75,अंक,19,0),IF($L$4='DATA ENTRY'!$CV$5,VLOOKUP(F75,अंक,26,0),IF($L$4='DATA ENTRY'!$CV$6,VLOOKUP(F75,अंक,33,0),IF($L$4='DATA ENTRY'!$CV$7,VLOOKUP(F75,अंक,40,0),"")))))))</f>
        <v/>
      </c>
      <c s="53" t="str">
        <f>IF(AND(B75="",D75="",F75="",G75=""),"",IF($L$4='DATA ENTRY'!$CV$2,VLOOKUP(F75,अंक,8,0),IF($L$4='DATA ENTRY'!$CV$3,VLOOKUP(F75,अंक,14,0),IF($L$4='DATA ENTRY'!$CV$4,VLOOKUP(F75,अंक,20,0),IF($L$4='DATA ENTRY'!$CV$5,VLOOKUP(F75,अंक,27,0),IF($L$4='DATA ENTRY'!$CV$6,VLOOKUP(F75,अंक,34,0),IF($L$4='DATA ENTRY'!$CV$7,VLOOKUP(F75,अंक,41,0),"")))))))</f>
        <v/>
      </c>
      <c s="53" t="str">
        <f>IF(AND(B75="",D75="",F75="",G75=""),"",IF($L$4='DATA ENTRY'!$CV$2,VLOOKUP(F75,अंक,9,0),IF($L$4='DATA ENTRY'!$CV$3,VLOOKUP(F75,अंक,15,0),IF($L$4='DATA ENTRY'!$CV$4,VLOOKUP(F75,अंक,21,0),IF($L$4='DATA ENTRY'!$CV$5,VLOOKUP(F75,अंक,28,0),IF($L$4='DATA ENTRY'!$CV$6,VLOOKUP(F75,अंक,35,0),IF($L$4='DATA ENTRY'!$CV$7,VLOOKUP(F75,अंक,42,0),"")))))))</f>
        <v/>
      </c>
      <c s="85">
        <f t="shared" si="17"/>
        <v>0</v>
      </c>
      <c s="86">
        <f t="shared" si="15"/>
        <v>0</v>
      </c>
      <c s="156" t="str">
        <f>IFERROR(IF(AND($L$4=""),"",IF($C$4="","",IF(AND(L75=""),"",IF(AND(F75=""),"",IF(AND(VLOOKUP(F75,अंक,5,0)=""),"",IF($N$7=3,IF(AND(VLOOKUP(F75,अंक,5,0)&gt;=86),3,IF(AND(VLOOKUP(F75,अंक,5,0)&gt;=81),2,IF(AND(VLOOKUP(F75,अंक,5,0)&gt;=75),1,0))),IF(AND(VLOOKUP(F75,अंक,5,0)&gt;=86),1.5,IF(AND(VLOOKUP(F75,अंक,5,0)&gt;=81),1,IF(AND(VLOOKUP(F75,अंक,5,0)&gt;=75),0.5,0))))))))),"")</f>
        <v/>
      </c>
      <c s="85" t="str">
        <f>IF(AND(B75="",D75="",F75="",G75=""),"",IF($L$4='DATA ENTRY'!$CV$2,VLOOKUP(F75,अंक,10,0),IF($L$4='DATA ENTRY'!$CV$3,VLOOKUP(F75,अंक,16,0),IF($L$4='DATA ENTRY'!$CV$4,VLOOKUP(F75,अंक,23,0),IF($L$4='DATA ENTRY'!$CV$5,VLOOKUP(F75,अंक,30,0),IF($L$4='DATA ENTRY'!$CV$6,VLOOKUP(F75,अंक,37,0),IF($L$4='DATA ENTRY'!$CV$7,VLOOKUP(F75,अंक,44,0),"")))))))</f>
        <v/>
      </c>
      <c s="85" t="str">
        <f>IF(AND(B75="",D75="",F75="",G75=""),"",IF($L$4='DATA ENTRY'!$CV$2,VLOOKUP(F75,अंक,11,0),IF($L$4='DATA ENTRY'!$CV$3,VLOOKUP(F75,अंक,17,0),IF($L$4='DATA ENTRY'!$CV$4,VLOOKUP(F75,अंक,24,0),IF($L$4='DATA ENTRY'!$CV$5,VLOOKUP(F75,अंक,31,0),IF($L$4='DATA ENTRY'!$CV$6,VLOOKUP(F75,अंक,38,0),IF($L$4='DATA ENTRY'!$CV$7,VLOOKUP(F75,अंक,45,0),"")))))))</f>
        <v/>
      </c>
      <c s="163" t="str">
        <f t="shared" si="16"/>
        <v/>
      </c>
    </row>
    <row r="76" spans="1:17" ht="25.5" customHeight="1">
      <c r="A76" s="93" t="str">
        <f>'DATA ENTRY'!A76</f>
        <v/>
      </c>
      <c s="94" t="str">
        <f t="shared" si="9"/>
        <v/>
      </c>
      <c s="95" t="str">
        <f t="shared" si="10"/>
        <v/>
      </c>
      <c s="96" t="str">
        <f t="shared" si="11"/>
        <v/>
      </c>
      <c s="96" t="str">
        <f t="shared" si="12"/>
        <v/>
      </c>
      <c s="97" t="str">
        <f t="shared" si="13"/>
        <v/>
      </c>
      <c s="98" t="str">
        <f t="shared" si="14"/>
        <v/>
      </c>
      <c s="153" t="str">
        <f>IF(AND(B76="",D76="",F76="",G76=""),"",IF($L$4='DATA ENTRY'!$CV$2,VLOOKUP(F76,अंक,6,0),IF($L$4='DATA ENTRY'!$CV$3,VLOOKUP(F76,अंक,12,0),IF($L$4='DATA ENTRY'!$CV$4,VLOOKUP(F76,अंक,18,0),IF($L$4='DATA ENTRY'!$CV$5,VLOOKUP(F76,अंक,25,0),IF($L$4='DATA ENTRY'!$CV$6,VLOOKUP(F76,अंक,32,0),IF($L$4='DATA ENTRY'!$CV$7,VLOOKUP(F76,अंक,39,0),"")))))))</f>
        <v/>
      </c>
      <c s="153" t="str">
        <f>IF(AND(B76="",D76="",F76="",G76=""),"",IF($L$4='DATA ENTRY'!$CV$2,VLOOKUP(F76,अंक,7,0),IF($L$4='DATA ENTRY'!$CV$3,VLOOKUP(F76,अंक,13,0),IF($L$4='DATA ENTRY'!$CV$4,VLOOKUP(F76,अंक,19,0),IF($L$4='DATA ENTRY'!$CV$5,VLOOKUP(F76,अंक,26,0),IF($L$4='DATA ENTRY'!$CV$6,VLOOKUP(F76,अंक,33,0),IF($L$4='DATA ENTRY'!$CV$7,VLOOKUP(F76,अंक,40,0),"")))))))</f>
        <v/>
      </c>
      <c s="53" t="str">
        <f>IF(AND(B76="",D76="",F76="",G76=""),"",IF($L$4='DATA ENTRY'!$CV$2,VLOOKUP(F76,अंक,8,0),IF($L$4='DATA ENTRY'!$CV$3,VLOOKUP(F76,अंक,14,0),IF($L$4='DATA ENTRY'!$CV$4,VLOOKUP(F76,अंक,20,0),IF($L$4='DATA ENTRY'!$CV$5,VLOOKUP(F76,अंक,27,0),IF($L$4='DATA ENTRY'!$CV$6,VLOOKUP(F76,अंक,34,0),IF($L$4='DATA ENTRY'!$CV$7,VLOOKUP(F76,अंक,41,0),"")))))))</f>
        <v/>
      </c>
      <c s="53" t="str">
        <f>IF(AND(B76="",D76="",F76="",G76=""),"",IF($L$4='DATA ENTRY'!$CV$2,VLOOKUP(F76,अंक,9,0),IF($L$4='DATA ENTRY'!$CV$3,VLOOKUP(F76,अंक,15,0),IF($L$4='DATA ENTRY'!$CV$4,VLOOKUP(F76,अंक,21,0),IF($L$4='DATA ENTRY'!$CV$5,VLOOKUP(F76,अंक,28,0),IF($L$4='DATA ENTRY'!$CV$6,VLOOKUP(F76,अंक,35,0),IF($L$4='DATA ENTRY'!$CV$7,VLOOKUP(F76,अंक,42,0),"")))))))</f>
        <v/>
      </c>
      <c s="85">
        <f t="shared" si="17"/>
        <v>0</v>
      </c>
      <c s="86">
        <f t="shared" si="15"/>
        <v>0</v>
      </c>
      <c s="156" t="str">
        <f>IFERROR(IF(AND($L$4=""),"",IF($C$4="","",IF(AND(L76=""),"",IF(AND(F76=""),"",IF(AND(VLOOKUP(F76,अंक,5,0)=""),"",IF($N$7=3,IF(AND(VLOOKUP(F76,अंक,5,0)&gt;=86),3,IF(AND(VLOOKUP(F76,अंक,5,0)&gt;=81),2,IF(AND(VLOOKUP(F76,अंक,5,0)&gt;=75),1,0))),IF(AND(VLOOKUP(F76,अंक,5,0)&gt;=86),1.5,IF(AND(VLOOKUP(F76,अंक,5,0)&gt;=81),1,IF(AND(VLOOKUP(F76,अंक,5,0)&gt;=75),0.5,0))))))))),"")</f>
        <v/>
      </c>
      <c s="85" t="str">
        <f>IF(AND(B76="",D76="",F76="",G76=""),"",IF($L$4='DATA ENTRY'!$CV$2,VLOOKUP(F76,अंक,10,0),IF($L$4='DATA ENTRY'!$CV$3,VLOOKUP(F76,अंक,16,0),IF($L$4='DATA ENTRY'!$CV$4,VLOOKUP(F76,अंक,23,0),IF($L$4='DATA ENTRY'!$CV$5,VLOOKUP(F76,अंक,30,0),IF($L$4='DATA ENTRY'!$CV$6,VLOOKUP(F76,अंक,37,0),IF($L$4='DATA ENTRY'!$CV$7,VLOOKUP(F76,अंक,44,0),"")))))))</f>
        <v/>
      </c>
      <c s="85" t="str">
        <f>IF(AND(B76="",D76="",F76="",G76=""),"",IF($L$4='DATA ENTRY'!$CV$2,VLOOKUP(F76,अंक,11,0),IF($L$4='DATA ENTRY'!$CV$3,VLOOKUP(F76,अंक,17,0),IF($L$4='DATA ENTRY'!$CV$4,VLOOKUP(F76,अंक,24,0),IF($L$4='DATA ENTRY'!$CV$5,VLOOKUP(F76,अंक,31,0),IF($L$4='DATA ENTRY'!$CV$6,VLOOKUP(F76,अंक,38,0),IF($L$4='DATA ENTRY'!$CV$7,VLOOKUP(F76,अंक,45,0),"")))))))</f>
        <v/>
      </c>
      <c s="163" t="str">
        <f t="shared" si="16"/>
        <v/>
      </c>
    </row>
    <row r="77" spans="1:17" ht="25.5" customHeight="1">
      <c r="A77" s="93" t="str">
        <f>'DATA ENTRY'!A77</f>
        <v/>
      </c>
      <c s="94" t="str">
        <f t="shared" si="9"/>
        <v/>
      </c>
      <c s="95" t="str">
        <f t="shared" si="10"/>
        <v/>
      </c>
      <c s="96" t="str">
        <f t="shared" si="11"/>
        <v/>
      </c>
      <c s="96" t="str">
        <f t="shared" si="12"/>
        <v/>
      </c>
      <c s="97" t="str">
        <f t="shared" si="13"/>
        <v/>
      </c>
      <c s="98" t="str">
        <f t="shared" si="14"/>
        <v/>
      </c>
      <c s="153" t="str">
        <f>IF(AND(B77="",D77="",F77="",G77=""),"",IF($L$4='DATA ENTRY'!$CV$2,VLOOKUP(F77,अंक,6,0),IF($L$4='DATA ENTRY'!$CV$3,VLOOKUP(F77,अंक,12,0),IF($L$4='DATA ENTRY'!$CV$4,VLOOKUP(F77,अंक,18,0),IF($L$4='DATA ENTRY'!$CV$5,VLOOKUP(F77,अंक,25,0),IF($L$4='DATA ENTRY'!$CV$6,VLOOKUP(F77,अंक,32,0),IF($L$4='DATA ENTRY'!$CV$7,VLOOKUP(F77,अंक,39,0),"")))))))</f>
        <v/>
      </c>
      <c s="153" t="str">
        <f>IF(AND(B77="",D77="",F77="",G77=""),"",IF($L$4='DATA ENTRY'!$CV$2,VLOOKUP(F77,अंक,7,0),IF($L$4='DATA ENTRY'!$CV$3,VLOOKUP(F77,अंक,13,0),IF($L$4='DATA ENTRY'!$CV$4,VLOOKUP(F77,अंक,19,0),IF($L$4='DATA ENTRY'!$CV$5,VLOOKUP(F77,अंक,26,0),IF($L$4='DATA ENTRY'!$CV$6,VLOOKUP(F77,अंक,33,0),IF($L$4='DATA ENTRY'!$CV$7,VLOOKUP(F77,अंक,40,0),"")))))))</f>
        <v/>
      </c>
      <c s="53" t="str">
        <f>IF(AND(B77="",D77="",F77="",G77=""),"",IF($L$4='DATA ENTRY'!$CV$2,VLOOKUP(F77,अंक,8,0),IF($L$4='DATA ENTRY'!$CV$3,VLOOKUP(F77,अंक,14,0),IF($L$4='DATA ENTRY'!$CV$4,VLOOKUP(F77,अंक,20,0),IF($L$4='DATA ENTRY'!$CV$5,VLOOKUP(F77,अंक,27,0),IF($L$4='DATA ENTRY'!$CV$6,VLOOKUP(F77,अंक,34,0),IF($L$4='DATA ENTRY'!$CV$7,VLOOKUP(F77,अंक,41,0),"")))))))</f>
        <v/>
      </c>
      <c s="53" t="str">
        <f>IF(AND(B77="",D77="",F77="",G77=""),"",IF($L$4='DATA ENTRY'!$CV$2,VLOOKUP(F77,अंक,9,0),IF($L$4='DATA ENTRY'!$CV$3,VLOOKUP(F77,अंक,15,0),IF($L$4='DATA ENTRY'!$CV$4,VLOOKUP(F77,अंक,21,0),IF($L$4='DATA ENTRY'!$CV$5,VLOOKUP(F77,अंक,28,0),IF($L$4='DATA ENTRY'!$CV$6,VLOOKUP(F77,अंक,35,0),IF($L$4='DATA ENTRY'!$CV$7,VLOOKUP(F77,अंक,42,0),"")))))))</f>
        <v/>
      </c>
      <c s="85">
        <f t="shared" si="17"/>
        <v>0</v>
      </c>
      <c s="86">
        <f t="shared" si="15"/>
        <v>0</v>
      </c>
      <c s="156" t="str">
        <f>IFERROR(IF(AND($L$4=""),"",IF($C$4="","",IF(AND(L77=""),"",IF(AND(F77=""),"",IF(AND(VLOOKUP(F77,अंक,5,0)=""),"",IF($N$7=3,IF(AND(VLOOKUP(F77,अंक,5,0)&gt;=86),3,IF(AND(VLOOKUP(F77,अंक,5,0)&gt;=81),2,IF(AND(VLOOKUP(F77,अंक,5,0)&gt;=75),1,0))),IF(AND(VLOOKUP(F77,अंक,5,0)&gt;=86),1.5,IF(AND(VLOOKUP(F77,अंक,5,0)&gt;=81),1,IF(AND(VLOOKUP(F77,अंक,5,0)&gt;=75),0.5,0))))))))),"")</f>
        <v/>
      </c>
      <c s="85" t="str">
        <f>IF(AND(B77="",D77="",F77="",G77=""),"",IF($L$4='DATA ENTRY'!$CV$2,VLOOKUP(F77,अंक,10,0),IF($L$4='DATA ENTRY'!$CV$3,VLOOKUP(F77,अंक,16,0),IF($L$4='DATA ENTRY'!$CV$4,VLOOKUP(F77,अंक,23,0),IF($L$4='DATA ENTRY'!$CV$5,VLOOKUP(F77,अंक,30,0),IF($L$4='DATA ENTRY'!$CV$6,VLOOKUP(F77,अंक,37,0),IF($L$4='DATA ENTRY'!$CV$7,VLOOKUP(F77,अंक,44,0),"")))))))</f>
        <v/>
      </c>
      <c s="85" t="str">
        <f>IF(AND(B77="",D77="",F77="",G77=""),"",IF($L$4='DATA ENTRY'!$CV$2,VLOOKUP(F77,अंक,11,0),IF($L$4='DATA ENTRY'!$CV$3,VLOOKUP(F77,अंक,17,0),IF($L$4='DATA ENTRY'!$CV$4,VLOOKUP(F77,अंक,24,0),IF($L$4='DATA ENTRY'!$CV$5,VLOOKUP(F77,अंक,31,0),IF($L$4='DATA ENTRY'!$CV$6,VLOOKUP(F77,अंक,38,0),IF($L$4='DATA ENTRY'!$CV$7,VLOOKUP(F77,अंक,45,0),"")))))))</f>
        <v/>
      </c>
      <c s="163" t="str">
        <f t="shared" si="16"/>
        <v/>
      </c>
    </row>
    <row r="78" spans="1:17" ht="25.5" customHeight="1">
      <c r="A78" s="93" t="str">
        <f>'DATA ENTRY'!A78</f>
        <v/>
      </c>
      <c s="94" t="str">
        <f t="shared" si="9"/>
        <v/>
      </c>
      <c s="95" t="str">
        <f t="shared" si="10"/>
        <v/>
      </c>
      <c s="96" t="str">
        <f t="shared" si="11"/>
        <v/>
      </c>
      <c s="96" t="str">
        <f t="shared" si="12"/>
        <v/>
      </c>
      <c s="97" t="str">
        <f t="shared" si="13"/>
        <v/>
      </c>
      <c s="98" t="str">
        <f t="shared" si="14"/>
        <v/>
      </c>
      <c s="153" t="str">
        <f>IF(AND(B78="",D78="",F78="",G78=""),"",IF($L$4='DATA ENTRY'!$CV$2,VLOOKUP(F78,अंक,6,0),IF($L$4='DATA ENTRY'!$CV$3,VLOOKUP(F78,अंक,12,0),IF($L$4='DATA ENTRY'!$CV$4,VLOOKUP(F78,अंक,18,0),IF($L$4='DATA ENTRY'!$CV$5,VLOOKUP(F78,अंक,25,0),IF($L$4='DATA ENTRY'!$CV$6,VLOOKUP(F78,अंक,32,0),IF($L$4='DATA ENTRY'!$CV$7,VLOOKUP(F78,अंक,39,0),"")))))))</f>
        <v/>
      </c>
      <c s="153" t="str">
        <f>IF(AND(B78="",D78="",F78="",G78=""),"",IF($L$4='DATA ENTRY'!$CV$2,VLOOKUP(F78,अंक,7,0),IF($L$4='DATA ENTRY'!$CV$3,VLOOKUP(F78,अंक,13,0),IF($L$4='DATA ENTRY'!$CV$4,VLOOKUP(F78,अंक,19,0),IF($L$4='DATA ENTRY'!$CV$5,VLOOKUP(F78,अंक,26,0),IF($L$4='DATA ENTRY'!$CV$6,VLOOKUP(F78,अंक,33,0),IF($L$4='DATA ENTRY'!$CV$7,VLOOKUP(F78,अंक,40,0),"")))))))</f>
        <v/>
      </c>
      <c s="53" t="str">
        <f>IF(AND(B78="",D78="",F78="",G78=""),"",IF($L$4='DATA ENTRY'!$CV$2,VLOOKUP(F78,अंक,8,0),IF($L$4='DATA ENTRY'!$CV$3,VLOOKUP(F78,अंक,14,0),IF($L$4='DATA ENTRY'!$CV$4,VLOOKUP(F78,अंक,20,0),IF($L$4='DATA ENTRY'!$CV$5,VLOOKUP(F78,अंक,27,0),IF($L$4='DATA ENTRY'!$CV$6,VLOOKUP(F78,अंक,34,0),IF($L$4='DATA ENTRY'!$CV$7,VLOOKUP(F78,अंक,41,0),"")))))))</f>
        <v/>
      </c>
      <c s="53" t="str">
        <f>IF(AND(B78="",D78="",F78="",G78=""),"",IF($L$4='DATA ENTRY'!$CV$2,VLOOKUP(F78,अंक,9,0),IF($L$4='DATA ENTRY'!$CV$3,VLOOKUP(F78,अंक,15,0),IF($L$4='DATA ENTRY'!$CV$4,VLOOKUP(F78,अंक,21,0),IF($L$4='DATA ENTRY'!$CV$5,VLOOKUP(F78,अंक,28,0),IF($L$4='DATA ENTRY'!$CV$6,VLOOKUP(F78,अंक,35,0),IF($L$4='DATA ENTRY'!$CV$7,VLOOKUP(F78,अंक,42,0),"")))))))</f>
        <v/>
      </c>
      <c s="85">
        <f t="shared" si="17"/>
        <v>0</v>
      </c>
      <c s="86">
        <f t="shared" si="15"/>
        <v>0</v>
      </c>
      <c s="156" t="str">
        <f>IFERROR(IF(AND($L$4=""),"",IF($C$4="","",IF(AND(L78=""),"",IF(AND(F78=""),"",IF(AND(VLOOKUP(F78,अंक,5,0)=""),"",IF($N$7=3,IF(AND(VLOOKUP(F78,अंक,5,0)&gt;=86),3,IF(AND(VLOOKUP(F78,अंक,5,0)&gt;=81),2,IF(AND(VLOOKUP(F78,अंक,5,0)&gt;=75),1,0))),IF(AND(VLOOKUP(F78,अंक,5,0)&gt;=86),1.5,IF(AND(VLOOKUP(F78,अंक,5,0)&gt;=81),1,IF(AND(VLOOKUP(F78,अंक,5,0)&gt;=75),0.5,0))))))))),"")</f>
        <v/>
      </c>
      <c s="85" t="str">
        <f>IF(AND(B78="",D78="",F78="",G78=""),"",IF($L$4='DATA ENTRY'!$CV$2,VLOOKUP(F78,अंक,10,0),IF($L$4='DATA ENTRY'!$CV$3,VLOOKUP(F78,अंक,16,0),IF($L$4='DATA ENTRY'!$CV$4,VLOOKUP(F78,अंक,23,0),IF($L$4='DATA ENTRY'!$CV$5,VLOOKUP(F78,अंक,30,0),IF($L$4='DATA ENTRY'!$CV$6,VLOOKUP(F78,अंक,37,0),IF($L$4='DATA ENTRY'!$CV$7,VLOOKUP(F78,अंक,44,0),"")))))))</f>
        <v/>
      </c>
      <c s="85" t="str">
        <f>IF(AND(B78="",D78="",F78="",G78=""),"",IF($L$4='DATA ENTRY'!$CV$2,VLOOKUP(F78,अंक,11,0),IF($L$4='DATA ENTRY'!$CV$3,VLOOKUP(F78,अंक,17,0),IF($L$4='DATA ENTRY'!$CV$4,VLOOKUP(F78,अंक,24,0),IF($L$4='DATA ENTRY'!$CV$5,VLOOKUP(F78,अंक,31,0),IF($L$4='DATA ENTRY'!$CV$6,VLOOKUP(F78,अंक,38,0),IF($L$4='DATA ENTRY'!$CV$7,VLOOKUP(F78,अंक,45,0),"")))))))</f>
        <v/>
      </c>
      <c s="163" t="str">
        <f t="shared" si="16"/>
        <v/>
      </c>
    </row>
    <row r="79" spans="1:17" ht="25.5" customHeight="1">
      <c r="A79" s="93" t="str">
        <f>'DATA ENTRY'!A79</f>
        <v/>
      </c>
      <c s="94" t="str">
        <f t="shared" si="9"/>
        <v/>
      </c>
      <c s="95" t="str">
        <f t="shared" si="10"/>
        <v/>
      </c>
      <c s="96" t="str">
        <f t="shared" si="11"/>
        <v/>
      </c>
      <c s="96" t="str">
        <f t="shared" si="12"/>
        <v/>
      </c>
      <c s="97" t="str">
        <f t="shared" si="13"/>
        <v/>
      </c>
      <c s="98" t="str">
        <f t="shared" si="14"/>
        <v/>
      </c>
      <c s="153" t="str">
        <f>IF(AND(B79="",D79="",F79="",G79=""),"",IF($L$4='DATA ENTRY'!$CV$2,VLOOKUP(F79,अंक,6,0),IF($L$4='DATA ENTRY'!$CV$3,VLOOKUP(F79,अंक,12,0),IF($L$4='DATA ENTRY'!$CV$4,VLOOKUP(F79,अंक,18,0),IF($L$4='DATA ENTRY'!$CV$5,VLOOKUP(F79,अंक,25,0),IF($L$4='DATA ENTRY'!$CV$6,VLOOKUP(F79,अंक,32,0),IF($L$4='DATA ENTRY'!$CV$7,VLOOKUP(F79,अंक,39,0),"")))))))</f>
        <v/>
      </c>
      <c s="153" t="str">
        <f>IF(AND(B79="",D79="",F79="",G79=""),"",IF($L$4='DATA ENTRY'!$CV$2,VLOOKUP(F79,अंक,7,0),IF($L$4='DATA ENTRY'!$CV$3,VLOOKUP(F79,अंक,13,0),IF($L$4='DATA ENTRY'!$CV$4,VLOOKUP(F79,अंक,19,0),IF($L$4='DATA ENTRY'!$CV$5,VLOOKUP(F79,अंक,26,0),IF($L$4='DATA ENTRY'!$CV$6,VLOOKUP(F79,अंक,33,0),IF($L$4='DATA ENTRY'!$CV$7,VLOOKUP(F79,अंक,40,0),"")))))))</f>
        <v/>
      </c>
      <c s="53" t="str">
        <f>IF(AND(B79="",D79="",F79="",G79=""),"",IF($L$4='DATA ENTRY'!$CV$2,VLOOKUP(F79,अंक,8,0),IF($L$4='DATA ENTRY'!$CV$3,VLOOKUP(F79,अंक,14,0),IF($L$4='DATA ENTRY'!$CV$4,VLOOKUP(F79,अंक,20,0),IF($L$4='DATA ENTRY'!$CV$5,VLOOKUP(F79,अंक,27,0),IF($L$4='DATA ENTRY'!$CV$6,VLOOKUP(F79,अंक,34,0),IF($L$4='DATA ENTRY'!$CV$7,VLOOKUP(F79,अंक,41,0),"")))))))</f>
        <v/>
      </c>
      <c s="53" t="str">
        <f>IF(AND(B79="",D79="",F79="",G79=""),"",IF($L$4='DATA ENTRY'!$CV$2,VLOOKUP(F79,अंक,9,0),IF($L$4='DATA ENTRY'!$CV$3,VLOOKUP(F79,अंक,15,0),IF($L$4='DATA ENTRY'!$CV$4,VLOOKUP(F79,अंक,21,0),IF($L$4='DATA ENTRY'!$CV$5,VLOOKUP(F79,अंक,28,0),IF($L$4='DATA ENTRY'!$CV$6,VLOOKUP(F79,अंक,35,0),IF($L$4='DATA ENTRY'!$CV$7,VLOOKUP(F79,अंक,42,0),"")))))))</f>
        <v/>
      </c>
      <c s="85">
        <f t="shared" si="17"/>
        <v>0</v>
      </c>
      <c s="86">
        <f t="shared" si="15"/>
        <v>0</v>
      </c>
      <c s="156" t="str">
        <f>IFERROR(IF(AND($L$4=""),"",IF($C$4="","",IF(AND(L79=""),"",IF(AND(F79=""),"",IF(AND(VLOOKUP(F79,अंक,5,0)=""),"",IF($N$7=3,IF(AND(VLOOKUP(F79,अंक,5,0)&gt;=86),3,IF(AND(VLOOKUP(F79,अंक,5,0)&gt;=81),2,IF(AND(VLOOKUP(F79,अंक,5,0)&gt;=75),1,0))),IF(AND(VLOOKUP(F79,अंक,5,0)&gt;=86),1.5,IF(AND(VLOOKUP(F79,अंक,5,0)&gt;=81),1,IF(AND(VLOOKUP(F79,अंक,5,0)&gt;=75),0.5,0))))))))),"")</f>
        <v/>
      </c>
      <c s="85" t="str">
        <f>IF(AND(B79="",D79="",F79="",G79=""),"",IF($L$4='DATA ENTRY'!$CV$2,VLOOKUP(F79,अंक,10,0),IF($L$4='DATA ENTRY'!$CV$3,VLOOKUP(F79,अंक,16,0),IF($L$4='DATA ENTRY'!$CV$4,VLOOKUP(F79,अंक,23,0),IF($L$4='DATA ENTRY'!$CV$5,VLOOKUP(F79,अंक,30,0),IF($L$4='DATA ENTRY'!$CV$6,VLOOKUP(F79,अंक,37,0),IF($L$4='DATA ENTRY'!$CV$7,VLOOKUP(F79,अंक,44,0),"")))))))</f>
        <v/>
      </c>
      <c s="85" t="str">
        <f>IF(AND(B79="",D79="",F79="",G79=""),"",IF($L$4='DATA ENTRY'!$CV$2,VLOOKUP(F79,अंक,11,0),IF($L$4='DATA ENTRY'!$CV$3,VLOOKUP(F79,अंक,17,0),IF($L$4='DATA ENTRY'!$CV$4,VLOOKUP(F79,अंक,24,0),IF($L$4='DATA ENTRY'!$CV$5,VLOOKUP(F79,अंक,31,0),IF($L$4='DATA ENTRY'!$CV$6,VLOOKUP(F79,अंक,38,0),IF($L$4='DATA ENTRY'!$CV$7,VLOOKUP(F79,अंक,45,0),"")))))))</f>
        <v/>
      </c>
      <c s="163" t="str">
        <f t="shared" si="16"/>
        <v/>
      </c>
    </row>
    <row r="80" spans="1:17" ht="25.5" customHeight="1">
      <c r="A80" s="93" t="str">
        <f>'DATA ENTRY'!A80</f>
        <v/>
      </c>
      <c s="94" t="str">
        <f t="shared" si="9"/>
        <v/>
      </c>
      <c s="95" t="str">
        <f t="shared" si="10"/>
        <v/>
      </c>
      <c s="96" t="str">
        <f t="shared" si="11"/>
        <v/>
      </c>
      <c s="96" t="str">
        <f t="shared" si="12"/>
        <v/>
      </c>
      <c s="97" t="str">
        <f t="shared" si="13"/>
        <v/>
      </c>
      <c s="98" t="str">
        <f t="shared" si="14"/>
        <v/>
      </c>
      <c s="153" t="str">
        <f>IF(AND(B80="",D80="",F80="",G80=""),"",IF($L$4='DATA ENTRY'!$CV$2,VLOOKUP(F80,अंक,6,0),IF($L$4='DATA ENTRY'!$CV$3,VLOOKUP(F80,अंक,12,0),IF($L$4='DATA ENTRY'!$CV$4,VLOOKUP(F80,अंक,18,0),IF($L$4='DATA ENTRY'!$CV$5,VLOOKUP(F80,अंक,25,0),IF($L$4='DATA ENTRY'!$CV$6,VLOOKUP(F80,अंक,32,0),IF($L$4='DATA ENTRY'!$CV$7,VLOOKUP(F80,अंक,39,0),"")))))))</f>
        <v/>
      </c>
      <c s="153" t="str">
        <f>IF(AND(B80="",D80="",F80="",G80=""),"",IF($L$4='DATA ENTRY'!$CV$2,VLOOKUP(F80,अंक,7,0),IF($L$4='DATA ENTRY'!$CV$3,VLOOKUP(F80,अंक,13,0),IF($L$4='DATA ENTRY'!$CV$4,VLOOKUP(F80,अंक,19,0),IF($L$4='DATA ENTRY'!$CV$5,VLOOKUP(F80,अंक,26,0),IF($L$4='DATA ENTRY'!$CV$6,VLOOKUP(F80,अंक,33,0),IF($L$4='DATA ENTRY'!$CV$7,VLOOKUP(F80,अंक,40,0),"")))))))</f>
        <v/>
      </c>
      <c s="53" t="str">
        <f>IF(AND(B80="",D80="",F80="",G80=""),"",IF($L$4='DATA ENTRY'!$CV$2,VLOOKUP(F80,अंक,8,0),IF($L$4='DATA ENTRY'!$CV$3,VLOOKUP(F80,अंक,14,0),IF($L$4='DATA ENTRY'!$CV$4,VLOOKUP(F80,अंक,20,0),IF($L$4='DATA ENTRY'!$CV$5,VLOOKUP(F80,अंक,27,0),IF($L$4='DATA ENTRY'!$CV$6,VLOOKUP(F80,अंक,34,0),IF($L$4='DATA ENTRY'!$CV$7,VLOOKUP(F80,अंक,41,0),"")))))))</f>
        <v/>
      </c>
      <c s="53" t="str">
        <f>IF(AND(B80="",D80="",F80="",G80=""),"",IF($L$4='DATA ENTRY'!$CV$2,VLOOKUP(F80,अंक,9,0),IF($L$4='DATA ENTRY'!$CV$3,VLOOKUP(F80,अंक,15,0),IF($L$4='DATA ENTRY'!$CV$4,VLOOKUP(F80,अंक,21,0),IF($L$4='DATA ENTRY'!$CV$5,VLOOKUP(F80,अंक,28,0),IF($L$4='DATA ENTRY'!$CV$6,VLOOKUP(F80,अंक,35,0),IF($L$4='DATA ENTRY'!$CV$7,VLOOKUP(F80,अंक,42,0),"")))))))</f>
        <v/>
      </c>
      <c s="85">
        <f t="shared" si="17"/>
        <v>0</v>
      </c>
      <c s="86">
        <f t="shared" si="15"/>
        <v>0</v>
      </c>
      <c s="156" t="str">
        <f>IFERROR(IF(AND($L$4=""),"",IF($C$4="","",IF(AND(L80=""),"",IF(AND(F80=""),"",IF(AND(VLOOKUP(F80,अंक,5,0)=""),"",IF($N$7=3,IF(AND(VLOOKUP(F80,अंक,5,0)&gt;=86),3,IF(AND(VLOOKUP(F80,अंक,5,0)&gt;=81),2,IF(AND(VLOOKUP(F80,अंक,5,0)&gt;=75),1,0))),IF(AND(VLOOKUP(F80,अंक,5,0)&gt;=86),1.5,IF(AND(VLOOKUP(F80,अंक,5,0)&gt;=81),1,IF(AND(VLOOKUP(F80,अंक,5,0)&gt;=75),0.5,0))))))))),"")</f>
        <v/>
      </c>
      <c s="85" t="str">
        <f>IF(AND(B80="",D80="",F80="",G80=""),"",IF($L$4='DATA ENTRY'!$CV$2,VLOOKUP(F80,अंक,10,0),IF($L$4='DATA ENTRY'!$CV$3,VLOOKUP(F80,अंक,16,0),IF($L$4='DATA ENTRY'!$CV$4,VLOOKUP(F80,अंक,23,0),IF($L$4='DATA ENTRY'!$CV$5,VLOOKUP(F80,अंक,30,0),IF($L$4='DATA ENTRY'!$CV$6,VLOOKUP(F80,अंक,37,0),IF($L$4='DATA ENTRY'!$CV$7,VLOOKUP(F80,अंक,44,0),"")))))))</f>
        <v/>
      </c>
      <c s="85" t="str">
        <f>IF(AND(B80="",D80="",F80="",G80=""),"",IF($L$4='DATA ENTRY'!$CV$2,VLOOKUP(F80,अंक,11,0),IF($L$4='DATA ENTRY'!$CV$3,VLOOKUP(F80,अंक,17,0),IF($L$4='DATA ENTRY'!$CV$4,VLOOKUP(F80,अंक,24,0),IF($L$4='DATA ENTRY'!$CV$5,VLOOKUP(F80,अंक,31,0),IF($L$4='DATA ENTRY'!$CV$6,VLOOKUP(F80,अंक,38,0),IF($L$4='DATA ENTRY'!$CV$7,VLOOKUP(F80,अंक,45,0),"")))))))</f>
        <v/>
      </c>
      <c s="163" t="str">
        <f t="shared" si="16"/>
        <v/>
      </c>
    </row>
    <row r="81" spans="1:17" ht="25.5" customHeight="1">
      <c r="A81" s="93" t="str">
        <f>'DATA ENTRY'!A81</f>
        <v/>
      </c>
      <c s="94" t="str">
        <f t="shared" si="9"/>
        <v/>
      </c>
      <c s="95" t="str">
        <f t="shared" si="10"/>
        <v/>
      </c>
      <c s="96" t="str">
        <f t="shared" si="11"/>
        <v/>
      </c>
      <c s="96" t="str">
        <f t="shared" si="12"/>
        <v/>
      </c>
      <c s="97" t="str">
        <f t="shared" si="13"/>
        <v/>
      </c>
      <c s="98" t="str">
        <f t="shared" si="14"/>
        <v/>
      </c>
      <c s="153" t="str">
        <f>IF(AND(B81="",D81="",F81="",G81=""),"",IF($L$4='DATA ENTRY'!$CV$2,VLOOKUP(F81,अंक,6,0),IF($L$4='DATA ENTRY'!$CV$3,VLOOKUP(F81,अंक,12,0),IF($L$4='DATA ENTRY'!$CV$4,VLOOKUP(F81,अंक,18,0),IF($L$4='DATA ENTRY'!$CV$5,VLOOKUP(F81,अंक,25,0),IF($L$4='DATA ENTRY'!$CV$6,VLOOKUP(F81,अंक,32,0),IF($L$4='DATA ENTRY'!$CV$7,VLOOKUP(F81,अंक,39,0),"")))))))</f>
        <v/>
      </c>
      <c s="153" t="str">
        <f>IF(AND(B81="",D81="",F81="",G81=""),"",IF($L$4='DATA ENTRY'!$CV$2,VLOOKUP(F81,अंक,7,0),IF($L$4='DATA ENTRY'!$CV$3,VLOOKUP(F81,अंक,13,0),IF($L$4='DATA ENTRY'!$CV$4,VLOOKUP(F81,अंक,19,0),IF($L$4='DATA ENTRY'!$CV$5,VLOOKUP(F81,अंक,26,0),IF($L$4='DATA ENTRY'!$CV$6,VLOOKUP(F81,अंक,33,0),IF($L$4='DATA ENTRY'!$CV$7,VLOOKUP(F81,अंक,40,0),"")))))))</f>
        <v/>
      </c>
      <c s="53" t="str">
        <f>IF(AND(B81="",D81="",F81="",G81=""),"",IF($L$4='DATA ENTRY'!$CV$2,VLOOKUP(F81,अंक,8,0),IF($L$4='DATA ENTRY'!$CV$3,VLOOKUP(F81,अंक,14,0),IF($L$4='DATA ENTRY'!$CV$4,VLOOKUP(F81,अंक,20,0),IF($L$4='DATA ENTRY'!$CV$5,VLOOKUP(F81,अंक,27,0),IF($L$4='DATA ENTRY'!$CV$6,VLOOKUP(F81,अंक,34,0),IF($L$4='DATA ENTRY'!$CV$7,VLOOKUP(F81,अंक,41,0),"")))))))</f>
        <v/>
      </c>
      <c s="53" t="str">
        <f>IF(AND(B81="",D81="",F81="",G81=""),"",IF($L$4='DATA ENTRY'!$CV$2,VLOOKUP(F81,अंक,9,0),IF($L$4='DATA ENTRY'!$CV$3,VLOOKUP(F81,अंक,15,0),IF($L$4='DATA ENTRY'!$CV$4,VLOOKUP(F81,अंक,21,0),IF($L$4='DATA ENTRY'!$CV$5,VLOOKUP(F81,अंक,28,0),IF($L$4='DATA ENTRY'!$CV$6,VLOOKUP(F81,अंक,35,0),IF($L$4='DATA ENTRY'!$CV$7,VLOOKUP(F81,अंक,42,0),"")))))))</f>
        <v/>
      </c>
      <c s="85">
        <f t="shared" si="17"/>
        <v>0</v>
      </c>
      <c s="86">
        <f t="shared" si="15"/>
        <v>0</v>
      </c>
      <c s="156" t="str">
        <f>IFERROR(IF(AND($L$4=""),"",IF($C$4="","",IF(AND(L81=""),"",IF(AND(F81=""),"",IF(AND(VLOOKUP(F81,अंक,5,0)=""),"",IF($N$7=3,IF(AND(VLOOKUP(F81,अंक,5,0)&gt;=86),3,IF(AND(VLOOKUP(F81,अंक,5,0)&gt;=81),2,IF(AND(VLOOKUP(F81,अंक,5,0)&gt;=75),1,0))),IF(AND(VLOOKUP(F81,अंक,5,0)&gt;=86),1.5,IF(AND(VLOOKUP(F81,अंक,5,0)&gt;=81),1,IF(AND(VLOOKUP(F81,अंक,5,0)&gt;=75),0.5,0))))))))),"")</f>
        <v/>
      </c>
      <c s="85" t="str">
        <f>IF(AND(B81="",D81="",F81="",G81=""),"",IF($L$4='DATA ENTRY'!$CV$2,VLOOKUP(F81,अंक,10,0),IF($L$4='DATA ENTRY'!$CV$3,VLOOKUP(F81,अंक,16,0),IF($L$4='DATA ENTRY'!$CV$4,VLOOKUP(F81,अंक,23,0),IF($L$4='DATA ENTRY'!$CV$5,VLOOKUP(F81,अंक,30,0),IF($L$4='DATA ENTRY'!$CV$6,VLOOKUP(F81,अंक,37,0),IF($L$4='DATA ENTRY'!$CV$7,VLOOKUP(F81,अंक,44,0),"")))))))</f>
        <v/>
      </c>
      <c s="85" t="str">
        <f>IF(AND(B81="",D81="",F81="",G81=""),"",IF($L$4='DATA ENTRY'!$CV$2,VLOOKUP(F81,अंक,11,0),IF($L$4='DATA ENTRY'!$CV$3,VLOOKUP(F81,अंक,17,0),IF($L$4='DATA ENTRY'!$CV$4,VLOOKUP(F81,अंक,24,0),IF($L$4='DATA ENTRY'!$CV$5,VLOOKUP(F81,अंक,31,0),IF($L$4='DATA ENTRY'!$CV$6,VLOOKUP(F81,अंक,38,0),IF($L$4='DATA ENTRY'!$CV$7,VLOOKUP(F81,अंक,45,0),"")))))))</f>
        <v/>
      </c>
      <c s="163" t="str">
        <f t="shared" si="16"/>
        <v/>
      </c>
    </row>
    <row r="82" spans="1:17" ht="25.5" customHeight="1">
      <c r="A82" s="93" t="str">
        <f>'DATA ENTRY'!A82</f>
        <v/>
      </c>
      <c s="94" t="str">
        <f t="shared" si="9"/>
        <v/>
      </c>
      <c s="95" t="str">
        <f t="shared" si="10"/>
        <v/>
      </c>
      <c s="96" t="str">
        <f t="shared" si="11"/>
        <v/>
      </c>
      <c s="96" t="str">
        <f t="shared" si="12"/>
        <v/>
      </c>
      <c s="97" t="str">
        <f t="shared" si="13"/>
        <v/>
      </c>
      <c s="98" t="str">
        <f t="shared" si="14"/>
        <v/>
      </c>
      <c s="153" t="str">
        <f>IF(AND(B82="",D82="",F82="",G82=""),"",IF($L$4='DATA ENTRY'!$CV$2,VLOOKUP(F82,अंक,6,0),IF($L$4='DATA ENTRY'!$CV$3,VLOOKUP(F82,अंक,12,0),IF($L$4='DATA ENTRY'!$CV$4,VLOOKUP(F82,अंक,18,0),IF($L$4='DATA ENTRY'!$CV$5,VLOOKUP(F82,अंक,25,0),IF($L$4='DATA ENTRY'!$CV$6,VLOOKUP(F82,अंक,32,0),IF($L$4='DATA ENTRY'!$CV$7,VLOOKUP(F82,अंक,39,0),"")))))))</f>
        <v/>
      </c>
      <c s="153" t="str">
        <f>IF(AND(B82="",D82="",F82="",G82=""),"",IF($L$4='DATA ENTRY'!$CV$2,VLOOKUP(F82,अंक,7,0),IF($L$4='DATA ENTRY'!$CV$3,VLOOKUP(F82,अंक,13,0),IF($L$4='DATA ENTRY'!$CV$4,VLOOKUP(F82,अंक,19,0),IF($L$4='DATA ENTRY'!$CV$5,VLOOKUP(F82,अंक,26,0),IF($L$4='DATA ENTRY'!$CV$6,VLOOKUP(F82,अंक,33,0),IF($L$4='DATA ENTRY'!$CV$7,VLOOKUP(F82,अंक,40,0),"")))))))</f>
        <v/>
      </c>
      <c s="53" t="str">
        <f>IF(AND(B82="",D82="",F82="",G82=""),"",IF($L$4='DATA ENTRY'!$CV$2,VLOOKUP(F82,अंक,8,0),IF($L$4='DATA ENTRY'!$CV$3,VLOOKUP(F82,अंक,14,0),IF($L$4='DATA ENTRY'!$CV$4,VLOOKUP(F82,अंक,20,0),IF($L$4='DATA ENTRY'!$CV$5,VLOOKUP(F82,अंक,27,0),IF($L$4='DATA ENTRY'!$CV$6,VLOOKUP(F82,अंक,34,0),IF($L$4='DATA ENTRY'!$CV$7,VLOOKUP(F82,अंक,41,0),"")))))))</f>
        <v/>
      </c>
      <c s="53" t="str">
        <f>IF(AND(B82="",D82="",F82="",G82=""),"",IF($L$4='DATA ENTRY'!$CV$2,VLOOKUP(F82,अंक,9,0),IF($L$4='DATA ENTRY'!$CV$3,VLOOKUP(F82,अंक,15,0),IF($L$4='DATA ENTRY'!$CV$4,VLOOKUP(F82,अंक,21,0),IF($L$4='DATA ENTRY'!$CV$5,VLOOKUP(F82,अंक,28,0),IF($L$4='DATA ENTRY'!$CV$6,VLOOKUP(F82,अंक,35,0),IF($L$4='DATA ENTRY'!$CV$7,VLOOKUP(F82,अंक,42,0),"")))))))</f>
        <v/>
      </c>
      <c s="85">
        <f t="shared" si="17"/>
        <v>0</v>
      </c>
      <c s="86">
        <f t="shared" si="15"/>
        <v>0</v>
      </c>
      <c s="156" t="str">
        <f>IFERROR(IF(AND($L$4=""),"",IF($C$4="","",IF(AND(L82=""),"",IF(AND(F82=""),"",IF(AND(VLOOKUP(F82,अंक,5,0)=""),"",IF($N$7=3,IF(AND(VLOOKUP(F82,अंक,5,0)&gt;=86),3,IF(AND(VLOOKUP(F82,अंक,5,0)&gt;=81),2,IF(AND(VLOOKUP(F82,अंक,5,0)&gt;=75),1,0))),IF(AND(VLOOKUP(F82,अंक,5,0)&gt;=86),1.5,IF(AND(VLOOKUP(F82,अंक,5,0)&gt;=81),1,IF(AND(VLOOKUP(F82,अंक,5,0)&gt;=75),0.5,0))))))))),"")</f>
        <v/>
      </c>
      <c s="85" t="str">
        <f>IF(AND(B82="",D82="",F82="",G82=""),"",IF($L$4='DATA ENTRY'!$CV$2,VLOOKUP(F82,अंक,10,0),IF($L$4='DATA ENTRY'!$CV$3,VLOOKUP(F82,अंक,16,0),IF($L$4='DATA ENTRY'!$CV$4,VLOOKUP(F82,अंक,23,0),IF($L$4='DATA ENTRY'!$CV$5,VLOOKUP(F82,अंक,30,0),IF($L$4='DATA ENTRY'!$CV$6,VLOOKUP(F82,अंक,37,0),IF($L$4='DATA ENTRY'!$CV$7,VLOOKUP(F82,अंक,44,0),"")))))))</f>
        <v/>
      </c>
      <c s="85" t="str">
        <f>IF(AND(B82="",D82="",F82="",G82=""),"",IF($L$4='DATA ENTRY'!$CV$2,VLOOKUP(F82,अंक,11,0),IF($L$4='DATA ENTRY'!$CV$3,VLOOKUP(F82,अंक,17,0),IF($L$4='DATA ENTRY'!$CV$4,VLOOKUP(F82,अंक,24,0),IF($L$4='DATA ENTRY'!$CV$5,VLOOKUP(F82,अंक,31,0),IF($L$4='DATA ENTRY'!$CV$6,VLOOKUP(F82,अंक,38,0),IF($L$4='DATA ENTRY'!$CV$7,VLOOKUP(F82,अंक,45,0),"")))))))</f>
        <v/>
      </c>
      <c s="163" t="str">
        <f t="shared" si="16"/>
        <v/>
      </c>
    </row>
    <row r="83" spans="1:17" ht="25.5" customHeight="1">
      <c r="A83" s="93" t="str">
        <f>'DATA ENTRY'!A83</f>
        <v/>
      </c>
      <c s="94" t="str">
        <f t="shared" si="9"/>
        <v/>
      </c>
      <c s="95" t="str">
        <f t="shared" si="10"/>
        <v/>
      </c>
      <c s="96" t="str">
        <f t="shared" si="11"/>
        <v/>
      </c>
      <c s="96" t="str">
        <f t="shared" si="12"/>
        <v/>
      </c>
      <c s="97" t="str">
        <f t="shared" si="13"/>
        <v/>
      </c>
      <c s="98" t="str">
        <f t="shared" si="14"/>
        <v/>
      </c>
      <c s="153" t="str">
        <f>IF(AND(B83="",D83="",F83="",G83=""),"",IF($L$4='DATA ENTRY'!$CV$2,VLOOKUP(F83,अंक,6,0),IF($L$4='DATA ENTRY'!$CV$3,VLOOKUP(F83,अंक,12,0),IF($L$4='DATA ENTRY'!$CV$4,VLOOKUP(F83,अंक,18,0),IF($L$4='DATA ENTRY'!$CV$5,VLOOKUP(F83,अंक,25,0),IF($L$4='DATA ENTRY'!$CV$6,VLOOKUP(F83,अंक,32,0),IF($L$4='DATA ENTRY'!$CV$7,VLOOKUP(F83,अंक,39,0),"")))))))</f>
        <v/>
      </c>
      <c s="153" t="str">
        <f>IF(AND(B83="",D83="",F83="",G83=""),"",IF($L$4='DATA ENTRY'!$CV$2,VLOOKUP(F83,अंक,7,0),IF($L$4='DATA ENTRY'!$CV$3,VLOOKUP(F83,अंक,13,0),IF($L$4='DATA ENTRY'!$CV$4,VLOOKUP(F83,अंक,19,0),IF($L$4='DATA ENTRY'!$CV$5,VLOOKUP(F83,अंक,26,0),IF($L$4='DATA ENTRY'!$CV$6,VLOOKUP(F83,अंक,33,0),IF($L$4='DATA ENTRY'!$CV$7,VLOOKUP(F83,अंक,40,0),"")))))))</f>
        <v/>
      </c>
      <c s="53" t="str">
        <f>IF(AND(B83="",D83="",F83="",G83=""),"",IF($L$4='DATA ENTRY'!$CV$2,VLOOKUP(F83,अंक,8,0),IF($L$4='DATA ENTRY'!$CV$3,VLOOKUP(F83,अंक,14,0),IF($L$4='DATA ENTRY'!$CV$4,VLOOKUP(F83,अंक,20,0),IF($L$4='DATA ENTRY'!$CV$5,VLOOKUP(F83,अंक,27,0),IF($L$4='DATA ENTRY'!$CV$6,VLOOKUP(F83,अंक,34,0),IF($L$4='DATA ENTRY'!$CV$7,VLOOKUP(F83,अंक,41,0),"")))))))</f>
        <v/>
      </c>
      <c s="53" t="str">
        <f>IF(AND(B83="",D83="",F83="",G83=""),"",IF($L$4='DATA ENTRY'!$CV$2,VLOOKUP(F83,अंक,9,0),IF($L$4='DATA ENTRY'!$CV$3,VLOOKUP(F83,अंक,15,0),IF($L$4='DATA ENTRY'!$CV$4,VLOOKUP(F83,अंक,21,0),IF($L$4='DATA ENTRY'!$CV$5,VLOOKUP(F83,अंक,28,0),IF($L$4='DATA ENTRY'!$CV$6,VLOOKUP(F83,अंक,35,0),IF($L$4='DATA ENTRY'!$CV$7,VLOOKUP(F83,अंक,42,0),"")))))))</f>
        <v/>
      </c>
      <c s="85">
        <f t="shared" si="17"/>
        <v>0</v>
      </c>
      <c s="86">
        <f t="shared" si="15"/>
        <v>0</v>
      </c>
      <c s="156" t="str">
        <f>IFERROR(IF(AND($L$4=""),"",IF($C$4="","",IF(AND(L83=""),"",IF(AND(F83=""),"",IF(AND(VLOOKUP(F83,अंक,5,0)=""),"",IF($N$7=3,IF(AND(VLOOKUP(F83,अंक,5,0)&gt;=86),3,IF(AND(VLOOKUP(F83,अंक,5,0)&gt;=81),2,IF(AND(VLOOKUP(F83,अंक,5,0)&gt;=75),1,0))),IF(AND(VLOOKUP(F83,अंक,5,0)&gt;=86),1.5,IF(AND(VLOOKUP(F83,अंक,5,0)&gt;=81),1,IF(AND(VLOOKUP(F83,अंक,5,0)&gt;=75),0.5,0))))))))),"")</f>
        <v/>
      </c>
      <c s="85" t="str">
        <f>IF(AND(B83="",D83="",F83="",G83=""),"",IF($L$4='DATA ENTRY'!$CV$2,VLOOKUP(F83,अंक,10,0),IF($L$4='DATA ENTRY'!$CV$3,VLOOKUP(F83,अंक,16,0),IF($L$4='DATA ENTRY'!$CV$4,VLOOKUP(F83,अंक,23,0),IF($L$4='DATA ENTRY'!$CV$5,VLOOKUP(F83,अंक,30,0),IF($L$4='DATA ENTRY'!$CV$6,VLOOKUP(F83,अंक,37,0),IF($L$4='DATA ENTRY'!$CV$7,VLOOKUP(F83,अंक,44,0),"")))))))</f>
        <v/>
      </c>
      <c s="85" t="str">
        <f>IF(AND(B83="",D83="",F83="",G83=""),"",IF($L$4='DATA ENTRY'!$CV$2,VLOOKUP(F83,अंक,11,0),IF($L$4='DATA ENTRY'!$CV$3,VLOOKUP(F83,अंक,17,0),IF($L$4='DATA ENTRY'!$CV$4,VLOOKUP(F83,अंक,24,0),IF($L$4='DATA ENTRY'!$CV$5,VLOOKUP(F83,अंक,31,0),IF($L$4='DATA ENTRY'!$CV$6,VLOOKUP(F83,अंक,38,0),IF($L$4='DATA ENTRY'!$CV$7,VLOOKUP(F83,अंक,45,0),"")))))))</f>
        <v/>
      </c>
      <c s="163" t="str">
        <f t="shared" si="16"/>
        <v/>
      </c>
    </row>
    <row r="84" spans="1:17" ht="25.5" customHeight="1">
      <c r="A84" s="93" t="str">
        <f>'DATA ENTRY'!A84</f>
        <v/>
      </c>
      <c s="94" t="str">
        <f t="shared" si="18" ref="B84:B147">IFERROR(IF($C$4="","",VLOOKUP(A84,नाम,4,0)),"")</f>
        <v/>
      </c>
      <c s="95" t="str">
        <f t="shared" si="19" ref="C84:C147">IFERROR(IF($C$4="","",VLOOKUP(A84,नाम,11,0)),"")</f>
        <v/>
      </c>
      <c s="96" t="str">
        <f t="shared" si="20" ref="D84:D147">IFERROR(IF($C$4="","",VLOOKUP(A84,नाम,6,0)),"")</f>
        <v/>
      </c>
      <c s="96" t="str">
        <f t="shared" si="21" ref="E84:E147">IFERROR(IF($C$4="","",VLOOKUP(A84,नाम,8,0)),"")</f>
        <v/>
      </c>
      <c s="97" t="str">
        <f t="shared" si="22" ref="F84:F147">IFERROR(IF($C$4="","",VLOOKUP(A84,नाम,12,0)),"")</f>
        <v/>
      </c>
      <c s="98" t="str">
        <f t="shared" si="23" ref="G84:G147">IFERROR(IF($C$4="","",VLOOKUP(A84,नाम,13,0)),"")</f>
        <v/>
      </c>
      <c s="153" t="str">
        <f>IF(AND(B84="",D84="",F84="",G84=""),"",IF($L$4='DATA ENTRY'!$CV$2,VLOOKUP(F84,अंक,6,0),IF($L$4='DATA ENTRY'!$CV$3,VLOOKUP(F84,अंक,12,0),IF($L$4='DATA ENTRY'!$CV$4,VLOOKUP(F84,अंक,18,0),IF($L$4='DATA ENTRY'!$CV$5,VLOOKUP(F84,अंक,25,0),IF($L$4='DATA ENTRY'!$CV$6,VLOOKUP(F84,अंक,32,0),IF($L$4='DATA ENTRY'!$CV$7,VLOOKUP(F84,अंक,39,0),"")))))))</f>
        <v/>
      </c>
      <c s="153" t="str">
        <f>IF(AND(B84="",D84="",F84="",G84=""),"",IF($L$4='DATA ENTRY'!$CV$2,VLOOKUP(F84,अंक,7,0),IF($L$4='DATA ENTRY'!$CV$3,VLOOKUP(F84,अंक,13,0),IF($L$4='DATA ENTRY'!$CV$4,VLOOKUP(F84,अंक,19,0),IF($L$4='DATA ENTRY'!$CV$5,VLOOKUP(F84,अंक,26,0),IF($L$4='DATA ENTRY'!$CV$6,VLOOKUP(F84,अंक,33,0),IF($L$4='DATA ENTRY'!$CV$7,VLOOKUP(F84,अंक,40,0),"")))))))</f>
        <v/>
      </c>
      <c s="53" t="str">
        <f>IF(AND(B84="",D84="",F84="",G84=""),"",IF($L$4='DATA ENTRY'!$CV$2,VLOOKUP(F84,अंक,8,0),IF($L$4='DATA ENTRY'!$CV$3,VLOOKUP(F84,अंक,14,0),IF($L$4='DATA ENTRY'!$CV$4,VLOOKUP(F84,अंक,20,0),IF($L$4='DATA ENTRY'!$CV$5,VLOOKUP(F84,अंक,27,0),IF($L$4='DATA ENTRY'!$CV$6,VLOOKUP(F84,अंक,34,0),IF($L$4='DATA ENTRY'!$CV$7,VLOOKUP(F84,अंक,41,0),"")))))))</f>
        <v/>
      </c>
      <c s="53" t="str">
        <f>IF(AND(B84="",D84="",F84="",G84=""),"",IF($L$4='DATA ENTRY'!$CV$2,VLOOKUP(F84,अंक,9,0),IF($L$4='DATA ENTRY'!$CV$3,VLOOKUP(F84,अंक,15,0),IF($L$4='DATA ENTRY'!$CV$4,VLOOKUP(F84,अंक,21,0),IF($L$4='DATA ENTRY'!$CV$5,VLOOKUP(F84,अंक,28,0),IF($L$4='DATA ENTRY'!$CV$6,VLOOKUP(F84,अंक,35,0),IF($L$4='DATA ENTRY'!$CV$7,VLOOKUP(F84,अंक,42,0),"")))))))</f>
        <v/>
      </c>
      <c s="85">
        <f t="shared" si="24" ref="L84:L147">IF(AND(H84="",I84="",J84="",K84="",),"",IF($L$4="","",SUM(H84,I84,J84,K84,)))</f>
        <v>0</v>
      </c>
      <c s="86">
        <f t="shared" si="25" ref="M84:M147">IFERROR(IF(AND($L84=""),"",ROUNDUP(L84*10%,0)),"")</f>
        <v>0</v>
      </c>
      <c s="156" t="str">
        <f>IFERROR(IF(AND($L$4=""),"",IF($C$4="","",IF(AND(L84=""),"",IF(AND(F84=""),"",IF(AND(VLOOKUP(F84,अंक,5,0)=""),"",IF($N$7=3,IF(AND(VLOOKUP(F84,अंक,5,0)&gt;=86),3,IF(AND(VLOOKUP(F84,अंक,5,0)&gt;=81),2,IF(AND(VLOOKUP(F84,अंक,5,0)&gt;=75),1,0))),IF(AND(VLOOKUP(F84,अंक,5,0)&gt;=86),1.5,IF(AND(VLOOKUP(F84,अंक,5,0)&gt;=81),1,IF(AND(VLOOKUP(F84,अंक,5,0)&gt;=75),0.5,0))))))))),"")</f>
        <v/>
      </c>
      <c s="85" t="str">
        <f>IF(AND(B84="",D84="",F84="",G84=""),"",IF($L$4='DATA ENTRY'!$CV$2,VLOOKUP(F84,अंक,10,0),IF($L$4='DATA ENTRY'!$CV$3,VLOOKUP(F84,अंक,16,0),IF($L$4='DATA ENTRY'!$CV$4,VLOOKUP(F84,अंक,23,0),IF($L$4='DATA ENTRY'!$CV$5,VLOOKUP(F84,अंक,30,0),IF($L$4='DATA ENTRY'!$CV$6,VLOOKUP(F84,अंक,37,0),IF($L$4='DATA ENTRY'!$CV$7,VLOOKUP(F84,अंक,44,0),"")))))))</f>
        <v/>
      </c>
      <c s="85" t="str">
        <f>IF(AND(B84="",D84="",F84="",G84=""),"",IF($L$4='DATA ENTRY'!$CV$2,VLOOKUP(F84,अंक,11,0),IF($L$4='DATA ENTRY'!$CV$3,VLOOKUP(F84,अंक,17,0),IF($L$4='DATA ENTRY'!$CV$4,VLOOKUP(F84,अंक,24,0),IF($L$4='DATA ENTRY'!$CV$5,VLOOKUP(F84,अंक,31,0),IF($L$4='DATA ENTRY'!$CV$6,VLOOKUP(F84,अंक,38,0),IF($L$4='DATA ENTRY'!$CV$7,VLOOKUP(F84,अंक,45,0),"")))))))</f>
        <v/>
      </c>
      <c s="163" t="str">
        <f t="shared" si="26" ref="Q84:Q147">IFERROR(IF(F84="","",IF(M84="","",IF(N84="","",IF(O84="","",SUM(M84:P84))))),"")</f>
        <v/>
      </c>
    </row>
    <row r="85" spans="1:17" ht="25.5" customHeight="1">
      <c r="A85" s="93" t="str">
        <f>'DATA ENTRY'!A85</f>
        <v/>
      </c>
      <c s="94" t="str">
        <f t="shared" si="18"/>
        <v/>
      </c>
      <c s="95" t="str">
        <f t="shared" si="19"/>
        <v/>
      </c>
      <c s="96" t="str">
        <f t="shared" si="20"/>
        <v/>
      </c>
      <c s="96" t="str">
        <f t="shared" si="21"/>
        <v/>
      </c>
      <c s="97" t="str">
        <f t="shared" si="22"/>
        <v/>
      </c>
      <c s="98" t="str">
        <f t="shared" si="23"/>
        <v/>
      </c>
      <c s="153" t="str">
        <f>IF(AND(B85="",D85="",F85="",G85=""),"",IF($L$4='DATA ENTRY'!$CV$2,VLOOKUP(F85,अंक,6,0),IF($L$4='DATA ENTRY'!$CV$3,VLOOKUP(F85,अंक,12,0),IF($L$4='DATA ENTRY'!$CV$4,VLOOKUP(F85,अंक,18,0),IF($L$4='DATA ENTRY'!$CV$5,VLOOKUP(F85,अंक,25,0),IF($L$4='DATA ENTRY'!$CV$6,VLOOKUP(F85,अंक,32,0),IF($L$4='DATA ENTRY'!$CV$7,VLOOKUP(F85,अंक,39,0),"")))))))</f>
        <v/>
      </c>
      <c s="153" t="str">
        <f>IF(AND(B85="",D85="",F85="",G85=""),"",IF($L$4='DATA ENTRY'!$CV$2,VLOOKUP(F85,अंक,7,0),IF($L$4='DATA ENTRY'!$CV$3,VLOOKUP(F85,अंक,13,0),IF($L$4='DATA ENTRY'!$CV$4,VLOOKUP(F85,अंक,19,0),IF($L$4='DATA ENTRY'!$CV$5,VLOOKUP(F85,अंक,26,0),IF($L$4='DATA ENTRY'!$CV$6,VLOOKUP(F85,अंक,33,0),IF($L$4='DATA ENTRY'!$CV$7,VLOOKUP(F85,अंक,40,0),"")))))))</f>
        <v/>
      </c>
      <c s="53" t="str">
        <f>IF(AND(B85="",D85="",F85="",G85=""),"",IF($L$4='DATA ENTRY'!$CV$2,VLOOKUP(F85,अंक,8,0),IF($L$4='DATA ENTRY'!$CV$3,VLOOKUP(F85,अंक,14,0),IF($L$4='DATA ENTRY'!$CV$4,VLOOKUP(F85,अंक,20,0),IF($L$4='DATA ENTRY'!$CV$5,VLOOKUP(F85,अंक,27,0),IF($L$4='DATA ENTRY'!$CV$6,VLOOKUP(F85,अंक,34,0),IF($L$4='DATA ENTRY'!$CV$7,VLOOKUP(F85,अंक,41,0),"")))))))</f>
        <v/>
      </c>
      <c s="53" t="str">
        <f>IF(AND(B85="",D85="",F85="",G85=""),"",IF($L$4='DATA ENTRY'!$CV$2,VLOOKUP(F85,अंक,9,0),IF($L$4='DATA ENTRY'!$CV$3,VLOOKUP(F85,अंक,15,0),IF($L$4='DATA ENTRY'!$CV$4,VLOOKUP(F85,अंक,21,0),IF($L$4='DATA ENTRY'!$CV$5,VLOOKUP(F85,अंक,28,0),IF($L$4='DATA ENTRY'!$CV$6,VLOOKUP(F85,अंक,35,0),IF($L$4='DATA ENTRY'!$CV$7,VLOOKUP(F85,अंक,42,0),"")))))))</f>
        <v/>
      </c>
      <c s="85">
        <f t="shared" si="24"/>
        <v>0</v>
      </c>
      <c s="86">
        <f t="shared" si="25"/>
        <v>0</v>
      </c>
      <c s="156" t="str">
        <f>IFERROR(IF(AND($L$4=""),"",IF($C$4="","",IF(AND(L85=""),"",IF(AND(F85=""),"",IF(AND(VLOOKUP(F85,अंक,5,0)=""),"",IF($N$7=3,IF(AND(VLOOKUP(F85,अंक,5,0)&gt;=86),3,IF(AND(VLOOKUP(F85,अंक,5,0)&gt;=81),2,IF(AND(VLOOKUP(F85,अंक,5,0)&gt;=75),1,0))),IF(AND(VLOOKUP(F85,अंक,5,0)&gt;=86),1.5,IF(AND(VLOOKUP(F85,अंक,5,0)&gt;=81),1,IF(AND(VLOOKUP(F85,अंक,5,0)&gt;=75),0.5,0))))))))),"")</f>
        <v/>
      </c>
      <c s="85" t="str">
        <f>IF(AND(B85="",D85="",F85="",G85=""),"",IF($L$4='DATA ENTRY'!$CV$2,VLOOKUP(F85,अंक,10,0),IF($L$4='DATA ENTRY'!$CV$3,VLOOKUP(F85,अंक,16,0),IF($L$4='DATA ENTRY'!$CV$4,VLOOKUP(F85,अंक,23,0),IF($L$4='DATA ENTRY'!$CV$5,VLOOKUP(F85,अंक,30,0),IF($L$4='DATA ENTRY'!$CV$6,VLOOKUP(F85,अंक,37,0),IF($L$4='DATA ENTRY'!$CV$7,VLOOKUP(F85,अंक,44,0),"")))))))</f>
        <v/>
      </c>
      <c s="85" t="str">
        <f>IF(AND(B85="",D85="",F85="",G85=""),"",IF($L$4='DATA ENTRY'!$CV$2,VLOOKUP(F85,अंक,11,0),IF($L$4='DATA ENTRY'!$CV$3,VLOOKUP(F85,अंक,17,0),IF($L$4='DATA ENTRY'!$CV$4,VLOOKUP(F85,अंक,24,0),IF($L$4='DATA ENTRY'!$CV$5,VLOOKUP(F85,अंक,31,0),IF($L$4='DATA ENTRY'!$CV$6,VLOOKUP(F85,अंक,38,0),IF($L$4='DATA ENTRY'!$CV$7,VLOOKUP(F85,अंक,45,0),"")))))))</f>
        <v/>
      </c>
      <c s="163" t="str">
        <f t="shared" si="26"/>
        <v/>
      </c>
    </row>
    <row r="86" spans="1:17" ht="25.5" customHeight="1">
      <c r="A86" s="93" t="str">
        <f>'DATA ENTRY'!A86</f>
        <v/>
      </c>
      <c s="94" t="str">
        <f t="shared" si="18"/>
        <v/>
      </c>
      <c s="95" t="str">
        <f t="shared" si="19"/>
        <v/>
      </c>
      <c s="96" t="str">
        <f t="shared" si="20"/>
        <v/>
      </c>
      <c s="96" t="str">
        <f t="shared" si="21"/>
        <v/>
      </c>
      <c s="97" t="str">
        <f t="shared" si="22"/>
        <v/>
      </c>
      <c s="98" t="str">
        <f t="shared" si="23"/>
        <v/>
      </c>
      <c s="153" t="str">
        <f>IF(AND(B86="",D86="",F86="",G86=""),"",IF($L$4='DATA ENTRY'!$CV$2,VLOOKUP(F86,अंक,6,0),IF($L$4='DATA ENTRY'!$CV$3,VLOOKUP(F86,अंक,12,0),IF($L$4='DATA ENTRY'!$CV$4,VLOOKUP(F86,अंक,18,0),IF($L$4='DATA ENTRY'!$CV$5,VLOOKUP(F86,अंक,25,0),IF($L$4='DATA ENTRY'!$CV$6,VLOOKUP(F86,अंक,32,0),IF($L$4='DATA ENTRY'!$CV$7,VLOOKUP(F86,अंक,39,0),"")))))))</f>
        <v/>
      </c>
      <c s="153" t="str">
        <f>IF(AND(B86="",D86="",F86="",G86=""),"",IF($L$4='DATA ENTRY'!$CV$2,VLOOKUP(F86,अंक,7,0),IF($L$4='DATA ENTRY'!$CV$3,VLOOKUP(F86,अंक,13,0),IF($L$4='DATA ENTRY'!$CV$4,VLOOKUP(F86,अंक,19,0),IF($L$4='DATA ENTRY'!$CV$5,VLOOKUP(F86,अंक,26,0),IF($L$4='DATA ENTRY'!$CV$6,VLOOKUP(F86,अंक,33,0),IF($L$4='DATA ENTRY'!$CV$7,VLOOKUP(F86,अंक,40,0),"")))))))</f>
        <v/>
      </c>
      <c s="53" t="str">
        <f>IF(AND(B86="",D86="",F86="",G86=""),"",IF($L$4='DATA ENTRY'!$CV$2,VLOOKUP(F86,अंक,8,0),IF($L$4='DATA ENTRY'!$CV$3,VLOOKUP(F86,अंक,14,0),IF($L$4='DATA ENTRY'!$CV$4,VLOOKUP(F86,अंक,20,0),IF($L$4='DATA ENTRY'!$CV$5,VLOOKUP(F86,अंक,27,0),IF($L$4='DATA ENTRY'!$CV$6,VLOOKUP(F86,अंक,34,0),IF($L$4='DATA ENTRY'!$CV$7,VLOOKUP(F86,अंक,41,0),"")))))))</f>
        <v/>
      </c>
      <c s="53" t="str">
        <f>IF(AND(B86="",D86="",F86="",G86=""),"",IF($L$4='DATA ENTRY'!$CV$2,VLOOKUP(F86,अंक,9,0),IF($L$4='DATA ENTRY'!$CV$3,VLOOKUP(F86,अंक,15,0),IF($L$4='DATA ENTRY'!$CV$4,VLOOKUP(F86,अंक,21,0),IF($L$4='DATA ENTRY'!$CV$5,VLOOKUP(F86,अंक,28,0),IF($L$4='DATA ENTRY'!$CV$6,VLOOKUP(F86,अंक,35,0),IF($L$4='DATA ENTRY'!$CV$7,VLOOKUP(F86,अंक,42,0),"")))))))</f>
        <v/>
      </c>
      <c s="85">
        <f t="shared" si="24"/>
        <v>0</v>
      </c>
      <c s="86">
        <f t="shared" si="25"/>
        <v>0</v>
      </c>
      <c s="156" t="str">
        <f>IFERROR(IF(AND($L$4=""),"",IF($C$4="","",IF(AND(L86=""),"",IF(AND(F86=""),"",IF(AND(VLOOKUP(F86,अंक,5,0)=""),"",IF($N$7=3,IF(AND(VLOOKUP(F86,अंक,5,0)&gt;=86),3,IF(AND(VLOOKUP(F86,अंक,5,0)&gt;=81),2,IF(AND(VLOOKUP(F86,अंक,5,0)&gt;=75),1,0))),IF(AND(VLOOKUP(F86,अंक,5,0)&gt;=86),1.5,IF(AND(VLOOKUP(F86,अंक,5,0)&gt;=81),1,IF(AND(VLOOKUP(F86,अंक,5,0)&gt;=75),0.5,0))))))))),"")</f>
        <v/>
      </c>
      <c s="85" t="str">
        <f>IF(AND(B86="",D86="",F86="",G86=""),"",IF($L$4='DATA ENTRY'!$CV$2,VLOOKUP(F86,अंक,10,0),IF($L$4='DATA ENTRY'!$CV$3,VLOOKUP(F86,अंक,16,0),IF($L$4='DATA ENTRY'!$CV$4,VLOOKUP(F86,अंक,23,0),IF($L$4='DATA ENTRY'!$CV$5,VLOOKUP(F86,अंक,30,0),IF($L$4='DATA ENTRY'!$CV$6,VLOOKUP(F86,अंक,37,0),IF($L$4='DATA ENTRY'!$CV$7,VLOOKUP(F86,अंक,44,0),"")))))))</f>
        <v/>
      </c>
      <c s="85" t="str">
        <f>IF(AND(B86="",D86="",F86="",G86=""),"",IF($L$4='DATA ENTRY'!$CV$2,VLOOKUP(F86,अंक,11,0),IF($L$4='DATA ENTRY'!$CV$3,VLOOKUP(F86,अंक,17,0),IF($L$4='DATA ENTRY'!$CV$4,VLOOKUP(F86,अंक,24,0),IF($L$4='DATA ENTRY'!$CV$5,VLOOKUP(F86,अंक,31,0),IF($L$4='DATA ENTRY'!$CV$6,VLOOKUP(F86,अंक,38,0),IF($L$4='DATA ENTRY'!$CV$7,VLOOKUP(F86,अंक,45,0),"")))))))</f>
        <v/>
      </c>
      <c s="163" t="str">
        <f t="shared" si="26"/>
        <v/>
      </c>
    </row>
    <row r="87" spans="1:17" ht="25.5" customHeight="1">
      <c r="A87" s="93" t="str">
        <f>'DATA ENTRY'!A87</f>
        <v/>
      </c>
      <c s="94" t="str">
        <f t="shared" si="18"/>
        <v/>
      </c>
      <c s="95" t="str">
        <f t="shared" si="19"/>
        <v/>
      </c>
      <c s="96" t="str">
        <f t="shared" si="20"/>
        <v/>
      </c>
      <c s="96" t="str">
        <f t="shared" si="21"/>
        <v/>
      </c>
      <c s="97" t="str">
        <f t="shared" si="22"/>
        <v/>
      </c>
      <c s="98" t="str">
        <f t="shared" si="23"/>
        <v/>
      </c>
      <c s="153" t="str">
        <f>IF(AND(B87="",D87="",F87="",G87=""),"",IF($L$4='DATA ENTRY'!$CV$2,VLOOKUP(F87,अंक,6,0),IF($L$4='DATA ENTRY'!$CV$3,VLOOKUP(F87,अंक,12,0),IF($L$4='DATA ENTRY'!$CV$4,VLOOKUP(F87,अंक,18,0),IF($L$4='DATA ENTRY'!$CV$5,VLOOKUP(F87,अंक,25,0),IF($L$4='DATA ENTRY'!$CV$6,VLOOKUP(F87,अंक,32,0),IF($L$4='DATA ENTRY'!$CV$7,VLOOKUP(F87,अंक,39,0),"")))))))</f>
        <v/>
      </c>
      <c s="153" t="str">
        <f>IF(AND(B87="",D87="",F87="",G87=""),"",IF($L$4='DATA ENTRY'!$CV$2,VLOOKUP(F87,अंक,7,0),IF($L$4='DATA ENTRY'!$CV$3,VLOOKUP(F87,अंक,13,0),IF($L$4='DATA ENTRY'!$CV$4,VLOOKUP(F87,अंक,19,0),IF($L$4='DATA ENTRY'!$CV$5,VLOOKUP(F87,अंक,26,0),IF($L$4='DATA ENTRY'!$CV$6,VLOOKUP(F87,अंक,33,0),IF($L$4='DATA ENTRY'!$CV$7,VLOOKUP(F87,अंक,40,0),"")))))))</f>
        <v/>
      </c>
      <c s="53" t="str">
        <f>IF(AND(B87="",D87="",F87="",G87=""),"",IF($L$4='DATA ENTRY'!$CV$2,VLOOKUP(F87,अंक,8,0),IF($L$4='DATA ENTRY'!$CV$3,VLOOKUP(F87,अंक,14,0),IF($L$4='DATA ENTRY'!$CV$4,VLOOKUP(F87,अंक,20,0),IF($L$4='DATA ENTRY'!$CV$5,VLOOKUP(F87,अंक,27,0),IF($L$4='DATA ENTRY'!$CV$6,VLOOKUP(F87,अंक,34,0),IF($L$4='DATA ENTRY'!$CV$7,VLOOKUP(F87,अंक,41,0),"")))))))</f>
        <v/>
      </c>
      <c s="53" t="str">
        <f>IF(AND(B87="",D87="",F87="",G87=""),"",IF($L$4='DATA ENTRY'!$CV$2,VLOOKUP(F87,अंक,9,0),IF($L$4='DATA ENTRY'!$CV$3,VLOOKUP(F87,अंक,15,0),IF($L$4='DATA ENTRY'!$CV$4,VLOOKUP(F87,अंक,21,0),IF($L$4='DATA ENTRY'!$CV$5,VLOOKUP(F87,अंक,28,0),IF($L$4='DATA ENTRY'!$CV$6,VLOOKUP(F87,अंक,35,0),IF($L$4='DATA ENTRY'!$CV$7,VLOOKUP(F87,अंक,42,0),"")))))))</f>
        <v/>
      </c>
      <c s="85">
        <f t="shared" si="24"/>
        <v>0</v>
      </c>
      <c s="86">
        <f t="shared" si="25"/>
        <v>0</v>
      </c>
      <c s="156" t="str">
        <f>IFERROR(IF(AND($L$4=""),"",IF($C$4="","",IF(AND(L87=""),"",IF(AND(F87=""),"",IF(AND(VLOOKUP(F87,अंक,5,0)=""),"",IF($N$7=3,IF(AND(VLOOKUP(F87,अंक,5,0)&gt;=86),3,IF(AND(VLOOKUP(F87,अंक,5,0)&gt;=81),2,IF(AND(VLOOKUP(F87,अंक,5,0)&gt;=75),1,0))),IF(AND(VLOOKUP(F87,अंक,5,0)&gt;=86),1.5,IF(AND(VLOOKUP(F87,अंक,5,0)&gt;=81),1,IF(AND(VLOOKUP(F87,अंक,5,0)&gt;=75),0.5,0))))))))),"")</f>
        <v/>
      </c>
      <c s="85" t="str">
        <f>IF(AND(B87="",D87="",F87="",G87=""),"",IF($L$4='DATA ENTRY'!$CV$2,VLOOKUP(F87,अंक,10,0),IF($L$4='DATA ENTRY'!$CV$3,VLOOKUP(F87,अंक,16,0),IF($L$4='DATA ENTRY'!$CV$4,VLOOKUP(F87,अंक,23,0),IF($L$4='DATA ENTRY'!$CV$5,VLOOKUP(F87,अंक,30,0),IF($L$4='DATA ENTRY'!$CV$6,VLOOKUP(F87,अंक,37,0),IF($L$4='DATA ENTRY'!$CV$7,VLOOKUP(F87,अंक,44,0),"")))))))</f>
        <v/>
      </c>
      <c s="85" t="str">
        <f>IF(AND(B87="",D87="",F87="",G87=""),"",IF($L$4='DATA ENTRY'!$CV$2,VLOOKUP(F87,अंक,11,0),IF($L$4='DATA ENTRY'!$CV$3,VLOOKUP(F87,अंक,17,0),IF($L$4='DATA ENTRY'!$CV$4,VLOOKUP(F87,अंक,24,0),IF($L$4='DATA ENTRY'!$CV$5,VLOOKUP(F87,अंक,31,0),IF($L$4='DATA ENTRY'!$CV$6,VLOOKUP(F87,अंक,38,0),IF($L$4='DATA ENTRY'!$CV$7,VLOOKUP(F87,अंक,45,0),"")))))))</f>
        <v/>
      </c>
      <c s="163" t="str">
        <f t="shared" si="26"/>
        <v/>
      </c>
    </row>
    <row r="88" spans="1:17" ht="25.5" customHeight="1">
      <c r="A88" s="93" t="str">
        <f>'DATA ENTRY'!A88</f>
        <v/>
      </c>
      <c s="94" t="str">
        <f t="shared" si="18"/>
        <v/>
      </c>
      <c s="95" t="str">
        <f t="shared" si="19"/>
        <v/>
      </c>
      <c s="96" t="str">
        <f t="shared" si="20"/>
        <v/>
      </c>
      <c s="96" t="str">
        <f t="shared" si="21"/>
        <v/>
      </c>
      <c s="97" t="str">
        <f t="shared" si="22"/>
        <v/>
      </c>
      <c s="98" t="str">
        <f t="shared" si="23"/>
        <v/>
      </c>
      <c s="153" t="str">
        <f>IF(AND(B88="",D88="",F88="",G88=""),"",IF($L$4='DATA ENTRY'!$CV$2,VLOOKUP(F88,अंक,6,0),IF($L$4='DATA ENTRY'!$CV$3,VLOOKUP(F88,अंक,12,0),IF($L$4='DATA ENTRY'!$CV$4,VLOOKUP(F88,अंक,18,0),IF($L$4='DATA ENTRY'!$CV$5,VLOOKUP(F88,अंक,25,0),IF($L$4='DATA ENTRY'!$CV$6,VLOOKUP(F88,अंक,32,0),IF($L$4='DATA ENTRY'!$CV$7,VLOOKUP(F88,अंक,39,0),"")))))))</f>
        <v/>
      </c>
      <c s="153" t="str">
        <f>IF(AND(B88="",D88="",F88="",G88=""),"",IF($L$4='DATA ENTRY'!$CV$2,VLOOKUP(F88,अंक,7,0),IF($L$4='DATA ENTRY'!$CV$3,VLOOKUP(F88,अंक,13,0),IF($L$4='DATA ENTRY'!$CV$4,VLOOKUP(F88,अंक,19,0),IF($L$4='DATA ENTRY'!$CV$5,VLOOKUP(F88,अंक,26,0),IF($L$4='DATA ENTRY'!$CV$6,VLOOKUP(F88,अंक,33,0),IF($L$4='DATA ENTRY'!$CV$7,VLOOKUP(F88,अंक,40,0),"")))))))</f>
        <v/>
      </c>
      <c s="53" t="str">
        <f>IF(AND(B88="",D88="",F88="",G88=""),"",IF($L$4='DATA ENTRY'!$CV$2,VLOOKUP(F88,अंक,8,0),IF($L$4='DATA ENTRY'!$CV$3,VLOOKUP(F88,अंक,14,0),IF($L$4='DATA ENTRY'!$CV$4,VLOOKUP(F88,अंक,20,0),IF($L$4='DATA ENTRY'!$CV$5,VLOOKUP(F88,अंक,27,0),IF($L$4='DATA ENTRY'!$CV$6,VLOOKUP(F88,अंक,34,0),IF($L$4='DATA ENTRY'!$CV$7,VLOOKUP(F88,अंक,41,0),"")))))))</f>
        <v/>
      </c>
      <c s="53" t="str">
        <f>IF(AND(B88="",D88="",F88="",G88=""),"",IF($L$4='DATA ENTRY'!$CV$2,VLOOKUP(F88,अंक,9,0),IF($L$4='DATA ENTRY'!$CV$3,VLOOKUP(F88,अंक,15,0),IF($L$4='DATA ENTRY'!$CV$4,VLOOKUP(F88,अंक,21,0),IF($L$4='DATA ENTRY'!$CV$5,VLOOKUP(F88,अंक,28,0),IF($L$4='DATA ENTRY'!$CV$6,VLOOKUP(F88,अंक,35,0),IF($L$4='DATA ENTRY'!$CV$7,VLOOKUP(F88,अंक,42,0),"")))))))</f>
        <v/>
      </c>
      <c s="85">
        <f t="shared" si="24"/>
        <v>0</v>
      </c>
      <c s="86">
        <f t="shared" si="25"/>
        <v>0</v>
      </c>
      <c s="156" t="str">
        <f>IFERROR(IF(AND($L$4=""),"",IF($C$4="","",IF(AND(L88=""),"",IF(AND(F88=""),"",IF(AND(VLOOKUP(F88,अंक,5,0)=""),"",IF($N$7=3,IF(AND(VLOOKUP(F88,अंक,5,0)&gt;=86),3,IF(AND(VLOOKUP(F88,अंक,5,0)&gt;=81),2,IF(AND(VLOOKUP(F88,अंक,5,0)&gt;=75),1,0))),IF(AND(VLOOKUP(F88,अंक,5,0)&gt;=86),1.5,IF(AND(VLOOKUP(F88,अंक,5,0)&gt;=81),1,IF(AND(VLOOKUP(F88,अंक,5,0)&gt;=75),0.5,0))))))))),"")</f>
        <v/>
      </c>
      <c s="85" t="str">
        <f>IF(AND(B88="",D88="",F88="",G88=""),"",IF($L$4='DATA ENTRY'!$CV$2,VLOOKUP(F88,अंक,10,0),IF($L$4='DATA ENTRY'!$CV$3,VLOOKUP(F88,अंक,16,0),IF($L$4='DATA ENTRY'!$CV$4,VLOOKUP(F88,अंक,23,0),IF($L$4='DATA ENTRY'!$CV$5,VLOOKUP(F88,अंक,30,0),IF($L$4='DATA ENTRY'!$CV$6,VLOOKUP(F88,अंक,37,0),IF($L$4='DATA ENTRY'!$CV$7,VLOOKUP(F88,अंक,44,0),"")))))))</f>
        <v/>
      </c>
      <c s="85" t="str">
        <f>IF(AND(B88="",D88="",F88="",G88=""),"",IF($L$4='DATA ENTRY'!$CV$2,VLOOKUP(F88,अंक,11,0),IF($L$4='DATA ENTRY'!$CV$3,VLOOKUP(F88,अंक,17,0),IF($L$4='DATA ENTRY'!$CV$4,VLOOKUP(F88,अंक,24,0),IF($L$4='DATA ENTRY'!$CV$5,VLOOKUP(F88,अंक,31,0),IF($L$4='DATA ENTRY'!$CV$6,VLOOKUP(F88,अंक,38,0),IF($L$4='DATA ENTRY'!$CV$7,VLOOKUP(F88,अंक,45,0),"")))))))</f>
        <v/>
      </c>
      <c s="163" t="str">
        <f t="shared" si="26"/>
        <v/>
      </c>
    </row>
    <row r="89" spans="1:17" ht="25.5" customHeight="1">
      <c r="A89" s="93" t="str">
        <f>'DATA ENTRY'!A89</f>
        <v/>
      </c>
      <c s="94" t="str">
        <f t="shared" si="18"/>
        <v/>
      </c>
      <c s="95" t="str">
        <f t="shared" si="19"/>
        <v/>
      </c>
      <c s="96" t="str">
        <f t="shared" si="20"/>
        <v/>
      </c>
      <c s="96" t="str">
        <f t="shared" si="21"/>
        <v/>
      </c>
      <c s="97" t="str">
        <f t="shared" si="22"/>
        <v/>
      </c>
      <c s="98" t="str">
        <f t="shared" si="23"/>
        <v/>
      </c>
      <c s="153" t="str">
        <f>IF(AND(B89="",D89="",F89="",G89=""),"",IF($L$4='DATA ENTRY'!$CV$2,VLOOKUP(F89,अंक,6,0),IF($L$4='DATA ENTRY'!$CV$3,VLOOKUP(F89,अंक,12,0),IF($L$4='DATA ENTRY'!$CV$4,VLOOKUP(F89,अंक,18,0),IF($L$4='DATA ENTRY'!$CV$5,VLOOKUP(F89,अंक,25,0),IF($L$4='DATA ENTRY'!$CV$6,VLOOKUP(F89,अंक,32,0),IF($L$4='DATA ENTRY'!$CV$7,VLOOKUP(F89,अंक,39,0),"")))))))</f>
        <v/>
      </c>
      <c s="153" t="str">
        <f>IF(AND(B89="",D89="",F89="",G89=""),"",IF($L$4='DATA ENTRY'!$CV$2,VLOOKUP(F89,अंक,7,0),IF($L$4='DATA ENTRY'!$CV$3,VLOOKUP(F89,अंक,13,0),IF($L$4='DATA ENTRY'!$CV$4,VLOOKUP(F89,अंक,19,0),IF($L$4='DATA ENTRY'!$CV$5,VLOOKUP(F89,अंक,26,0),IF($L$4='DATA ENTRY'!$CV$6,VLOOKUP(F89,अंक,33,0),IF($L$4='DATA ENTRY'!$CV$7,VLOOKUP(F89,अंक,40,0),"")))))))</f>
        <v/>
      </c>
      <c s="53" t="str">
        <f>IF(AND(B89="",D89="",F89="",G89=""),"",IF($L$4='DATA ENTRY'!$CV$2,VLOOKUP(F89,अंक,8,0),IF($L$4='DATA ENTRY'!$CV$3,VLOOKUP(F89,अंक,14,0),IF($L$4='DATA ENTRY'!$CV$4,VLOOKUP(F89,अंक,20,0),IF($L$4='DATA ENTRY'!$CV$5,VLOOKUP(F89,अंक,27,0),IF($L$4='DATA ENTRY'!$CV$6,VLOOKUP(F89,अंक,34,0),IF($L$4='DATA ENTRY'!$CV$7,VLOOKUP(F89,अंक,41,0),"")))))))</f>
        <v/>
      </c>
      <c s="53" t="str">
        <f>IF(AND(B89="",D89="",F89="",G89=""),"",IF($L$4='DATA ENTRY'!$CV$2,VLOOKUP(F89,अंक,9,0),IF($L$4='DATA ENTRY'!$CV$3,VLOOKUP(F89,अंक,15,0),IF($L$4='DATA ENTRY'!$CV$4,VLOOKUP(F89,अंक,21,0),IF($L$4='DATA ENTRY'!$CV$5,VLOOKUP(F89,अंक,28,0),IF($L$4='DATA ENTRY'!$CV$6,VLOOKUP(F89,अंक,35,0),IF($L$4='DATA ENTRY'!$CV$7,VLOOKUP(F89,अंक,42,0),"")))))))</f>
        <v/>
      </c>
      <c s="85">
        <f t="shared" si="24"/>
        <v>0</v>
      </c>
      <c s="86">
        <f t="shared" si="25"/>
        <v>0</v>
      </c>
      <c s="156" t="str">
        <f>IFERROR(IF(AND($L$4=""),"",IF($C$4="","",IF(AND(L89=""),"",IF(AND(F89=""),"",IF(AND(VLOOKUP(F89,अंक,5,0)=""),"",IF($N$7=3,IF(AND(VLOOKUP(F89,अंक,5,0)&gt;=86),3,IF(AND(VLOOKUP(F89,अंक,5,0)&gt;=81),2,IF(AND(VLOOKUP(F89,अंक,5,0)&gt;=75),1,0))),IF(AND(VLOOKUP(F89,अंक,5,0)&gt;=86),1.5,IF(AND(VLOOKUP(F89,अंक,5,0)&gt;=81),1,IF(AND(VLOOKUP(F89,अंक,5,0)&gt;=75),0.5,0))))))))),"")</f>
        <v/>
      </c>
      <c s="85" t="str">
        <f>IF(AND(B89="",D89="",F89="",G89=""),"",IF($L$4='DATA ENTRY'!$CV$2,VLOOKUP(F89,अंक,10,0),IF($L$4='DATA ENTRY'!$CV$3,VLOOKUP(F89,अंक,16,0),IF($L$4='DATA ENTRY'!$CV$4,VLOOKUP(F89,अंक,23,0),IF($L$4='DATA ENTRY'!$CV$5,VLOOKUP(F89,अंक,30,0),IF($L$4='DATA ENTRY'!$CV$6,VLOOKUP(F89,अंक,37,0),IF($L$4='DATA ENTRY'!$CV$7,VLOOKUP(F89,अंक,44,0),"")))))))</f>
        <v/>
      </c>
      <c s="85" t="str">
        <f>IF(AND(B89="",D89="",F89="",G89=""),"",IF($L$4='DATA ENTRY'!$CV$2,VLOOKUP(F89,अंक,11,0),IF($L$4='DATA ENTRY'!$CV$3,VLOOKUP(F89,अंक,17,0),IF($L$4='DATA ENTRY'!$CV$4,VLOOKUP(F89,अंक,24,0),IF($L$4='DATA ENTRY'!$CV$5,VLOOKUP(F89,अंक,31,0),IF($L$4='DATA ENTRY'!$CV$6,VLOOKUP(F89,अंक,38,0),IF($L$4='DATA ENTRY'!$CV$7,VLOOKUP(F89,अंक,45,0),"")))))))</f>
        <v/>
      </c>
      <c s="163" t="str">
        <f t="shared" si="26"/>
        <v/>
      </c>
    </row>
    <row r="90" spans="1:17" ht="25.5" customHeight="1">
      <c r="A90" s="93" t="str">
        <f>'DATA ENTRY'!A90</f>
        <v/>
      </c>
      <c s="94" t="str">
        <f t="shared" si="18"/>
        <v/>
      </c>
      <c s="95" t="str">
        <f t="shared" si="19"/>
        <v/>
      </c>
      <c s="96" t="str">
        <f t="shared" si="20"/>
        <v/>
      </c>
      <c s="96" t="str">
        <f t="shared" si="21"/>
        <v/>
      </c>
      <c s="97" t="str">
        <f t="shared" si="22"/>
        <v/>
      </c>
      <c s="98" t="str">
        <f t="shared" si="23"/>
        <v/>
      </c>
      <c s="153" t="str">
        <f>IF(AND(B90="",D90="",F90="",G90=""),"",IF($L$4='DATA ENTRY'!$CV$2,VLOOKUP(F90,अंक,6,0),IF($L$4='DATA ENTRY'!$CV$3,VLOOKUP(F90,अंक,12,0),IF($L$4='DATA ENTRY'!$CV$4,VLOOKUP(F90,अंक,18,0),IF($L$4='DATA ENTRY'!$CV$5,VLOOKUP(F90,अंक,25,0),IF($L$4='DATA ENTRY'!$CV$6,VLOOKUP(F90,अंक,32,0),IF($L$4='DATA ENTRY'!$CV$7,VLOOKUP(F90,अंक,39,0),"")))))))</f>
        <v/>
      </c>
      <c s="153" t="str">
        <f>IF(AND(B90="",D90="",F90="",G90=""),"",IF($L$4='DATA ENTRY'!$CV$2,VLOOKUP(F90,अंक,7,0),IF($L$4='DATA ENTRY'!$CV$3,VLOOKUP(F90,अंक,13,0),IF($L$4='DATA ENTRY'!$CV$4,VLOOKUP(F90,अंक,19,0),IF($L$4='DATA ENTRY'!$CV$5,VLOOKUP(F90,अंक,26,0),IF($L$4='DATA ENTRY'!$CV$6,VLOOKUP(F90,अंक,33,0),IF($L$4='DATA ENTRY'!$CV$7,VLOOKUP(F90,अंक,40,0),"")))))))</f>
        <v/>
      </c>
      <c s="53" t="str">
        <f>IF(AND(B90="",D90="",F90="",G90=""),"",IF($L$4='DATA ENTRY'!$CV$2,VLOOKUP(F90,अंक,8,0),IF($L$4='DATA ENTRY'!$CV$3,VLOOKUP(F90,अंक,14,0),IF($L$4='DATA ENTRY'!$CV$4,VLOOKUP(F90,अंक,20,0),IF($L$4='DATA ENTRY'!$CV$5,VLOOKUP(F90,अंक,27,0),IF($L$4='DATA ENTRY'!$CV$6,VLOOKUP(F90,अंक,34,0),IF($L$4='DATA ENTRY'!$CV$7,VLOOKUP(F90,अंक,41,0),"")))))))</f>
        <v/>
      </c>
      <c s="53" t="str">
        <f>IF(AND(B90="",D90="",F90="",G90=""),"",IF($L$4='DATA ENTRY'!$CV$2,VLOOKUP(F90,अंक,9,0),IF($L$4='DATA ENTRY'!$CV$3,VLOOKUP(F90,अंक,15,0),IF($L$4='DATA ENTRY'!$CV$4,VLOOKUP(F90,अंक,21,0),IF($L$4='DATA ENTRY'!$CV$5,VLOOKUP(F90,अंक,28,0),IF($L$4='DATA ENTRY'!$CV$6,VLOOKUP(F90,अंक,35,0),IF($L$4='DATA ENTRY'!$CV$7,VLOOKUP(F90,अंक,42,0),"")))))))</f>
        <v/>
      </c>
      <c s="85">
        <f t="shared" si="24"/>
        <v>0</v>
      </c>
      <c s="86">
        <f t="shared" si="25"/>
        <v>0</v>
      </c>
      <c s="156" t="str">
        <f>IFERROR(IF(AND($L$4=""),"",IF($C$4="","",IF(AND(L90=""),"",IF(AND(F90=""),"",IF(AND(VLOOKUP(F90,अंक,5,0)=""),"",IF($N$7=3,IF(AND(VLOOKUP(F90,अंक,5,0)&gt;=86),3,IF(AND(VLOOKUP(F90,अंक,5,0)&gt;=81),2,IF(AND(VLOOKUP(F90,अंक,5,0)&gt;=75),1,0))),IF(AND(VLOOKUP(F90,अंक,5,0)&gt;=86),1.5,IF(AND(VLOOKUP(F90,अंक,5,0)&gt;=81),1,IF(AND(VLOOKUP(F90,अंक,5,0)&gt;=75),0.5,0))))))))),"")</f>
        <v/>
      </c>
      <c s="85" t="str">
        <f>IF(AND(B90="",D90="",F90="",G90=""),"",IF($L$4='DATA ENTRY'!$CV$2,VLOOKUP(F90,अंक,10,0),IF($L$4='DATA ENTRY'!$CV$3,VLOOKUP(F90,अंक,16,0),IF($L$4='DATA ENTRY'!$CV$4,VLOOKUP(F90,अंक,23,0),IF($L$4='DATA ENTRY'!$CV$5,VLOOKUP(F90,अंक,30,0),IF($L$4='DATA ENTRY'!$CV$6,VLOOKUP(F90,अंक,37,0),IF($L$4='DATA ENTRY'!$CV$7,VLOOKUP(F90,अंक,44,0),"")))))))</f>
        <v/>
      </c>
      <c s="85" t="str">
        <f>IF(AND(B90="",D90="",F90="",G90=""),"",IF($L$4='DATA ENTRY'!$CV$2,VLOOKUP(F90,अंक,11,0),IF($L$4='DATA ENTRY'!$CV$3,VLOOKUP(F90,अंक,17,0),IF($L$4='DATA ENTRY'!$CV$4,VLOOKUP(F90,अंक,24,0),IF($L$4='DATA ENTRY'!$CV$5,VLOOKUP(F90,अंक,31,0),IF($L$4='DATA ENTRY'!$CV$6,VLOOKUP(F90,अंक,38,0),IF($L$4='DATA ENTRY'!$CV$7,VLOOKUP(F90,अंक,45,0),"")))))))</f>
        <v/>
      </c>
      <c s="163" t="str">
        <f t="shared" si="26"/>
        <v/>
      </c>
    </row>
    <row r="91" spans="1:17" ht="25.5" customHeight="1">
      <c r="A91" s="93" t="str">
        <f>'DATA ENTRY'!A91</f>
        <v/>
      </c>
      <c s="94" t="str">
        <f t="shared" si="18"/>
        <v/>
      </c>
      <c s="95" t="str">
        <f t="shared" si="19"/>
        <v/>
      </c>
      <c s="96" t="str">
        <f t="shared" si="20"/>
        <v/>
      </c>
      <c s="96" t="str">
        <f t="shared" si="21"/>
        <v/>
      </c>
      <c s="97" t="str">
        <f t="shared" si="22"/>
        <v/>
      </c>
      <c s="98" t="str">
        <f t="shared" si="23"/>
        <v/>
      </c>
      <c s="153" t="str">
        <f>IF(AND(B91="",D91="",F91="",G91=""),"",IF($L$4='DATA ENTRY'!$CV$2,VLOOKUP(F91,अंक,6,0),IF($L$4='DATA ENTRY'!$CV$3,VLOOKUP(F91,अंक,12,0),IF($L$4='DATA ENTRY'!$CV$4,VLOOKUP(F91,अंक,18,0),IF($L$4='DATA ENTRY'!$CV$5,VLOOKUP(F91,अंक,25,0),IF($L$4='DATA ENTRY'!$CV$6,VLOOKUP(F91,अंक,32,0),IF($L$4='DATA ENTRY'!$CV$7,VLOOKUP(F91,अंक,39,0),"")))))))</f>
        <v/>
      </c>
      <c s="153" t="str">
        <f>IF(AND(B91="",D91="",F91="",G91=""),"",IF($L$4='DATA ENTRY'!$CV$2,VLOOKUP(F91,अंक,7,0),IF($L$4='DATA ENTRY'!$CV$3,VLOOKUP(F91,अंक,13,0),IF($L$4='DATA ENTRY'!$CV$4,VLOOKUP(F91,अंक,19,0),IF($L$4='DATA ENTRY'!$CV$5,VLOOKUP(F91,अंक,26,0),IF($L$4='DATA ENTRY'!$CV$6,VLOOKUP(F91,अंक,33,0),IF($L$4='DATA ENTRY'!$CV$7,VLOOKUP(F91,अंक,40,0),"")))))))</f>
        <v/>
      </c>
      <c s="53" t="str">
        <f>IF(AND(B91="",D91="",F91="",G91=""),"",IF($L$4='DATA ENTRY'!$CV$2,VLOOKUP(F91,अंक,8,0),IF($L$4='DATA ENTRY'!$CV$3,VLOOKUP(F91,अंक,14,0),IF($L$4='DATA ENTRY'!$CV$4,VLOOKUP(F91,अंक,20,0),IF($L$4='DATA ENTRY'!$CV$5,VLOOKUP(F91,अंक,27,0),IF($L$4='DATA ENTRY'!$CV$6,VLOOKUP(F91,अंक,34,0),IF($L$4='DATA ENTRY'!$CV$7,VLOOKUP(F91,अंक,41,0),"")))))))</f>
        <v/>
      </c>
      <c s="53" t="str">
        <f>IF(AND(B91="",D91="",F91="",G91=""),"",IF($L$4='DATA ENTRY'!$CV$2,VLOOKUP(F91,अंक,9,0),IF($L$4='DATA ENTRY'!$CV$3,VLOOKUP(F91,अंक,15,0),IF($L$4='DATA ENTRY'!$CV$4,VLOOKUP(F91,अंक,21,0),IF($L$4='DATA ENTRY'!$CV$5,VLOOKUP(F91,अंक,28,0),IF($L$4='DATA ENTRY'!$CV$6,VLOOKUP(F91,अंक,35,0),IF($L$4='DATA ENTRY'!$CV$7,VLOOKUP(F91,अंक,42,0),"")))))))</f>
        <v/>
      </c>
      <c s="85">
        <f t="shared" si="24"/>
        <v>0</v>
      </c>
      <c s="86">
        <f t="shared" si="25"/>
        <v>0</v>
      </c>
      <c s="156" t="str">
        <f>IFERROR(IF(AND($L$4=""),"",IF($C$4="","",IF(AND(L91=""),"",IF(AND(F91=""),"",IF(AND(VLOOKUP(F91,अंक,5,0)=""),"",IF($N$7=3,IF(AND(VLOOKUP(F91,अंक,5,0)&gt;=86),3,IF(AND(VLOOKUP(F91,अंक,5,0)&gt;=81),2,IF(AND(VLOOKUP(F91,अंक,5,0)&gt;=75),1,0))),IF(AND(VLOOKUP(F91,अंक,5,0)&gt;=86),1.5,IF(AND(VLOOKUP(F91,अंक,5,0)&gt;=81),1,IF(AND(VLOOKUP(F91,अंक,5,0)&gt;=75),0.5,0))))))))),"")</f>
        <v/>
      </c>
      <c s="85" t="str">
        <f>IF(AND(B91="",D91="",F91="",G91=""),"",IF($L$4='DATA ENTRY'!$CV$2,VLOOKUP(F91,अंक,10,0),IF($L$4='DATA ENTRY'!$CV$3,VLOOKUP(F91,अंक,16,0),IF($L$4='DATA ENTRY'!$CV$4,VLOOKUP(F91,अंक,23,0),IF($L$4='DATA ENTRY'!$CV$5,VLOOKUP(F91,अंक,30,0),IF($L$4='DATA ENTRY'!$CV$6,VLOOKUP(F91,अंक,37,0),IF($L$4='DATA ENTRY'!$CV$7,VLOOKUP(F91,अंक,44,0),"")))))))</f>
        <v/>
      </c>
      <c s="85" t="str">
        <f>IF(AND(B91="",D91="",F91="",G91=""),"",IF($L$4='DATA ENTRY'!$CV$2,VLOOKUP(F91,अंक,11,0),IF($L$4='DATA ENTRY'!$CV$3,VLOOKUP(F91,अंक,17,0),IF($L$4='DATA ENTRY'!$CV$4,VLOOKUP(F91,अंक,24,0),IF($L$4='DATA ENTRY'!$CV$5,VLOOKUP(F91,अंक,31,0),IF($L$4='DATA ENTRY'!$CV$6,VLOOKUP(F91,अंक,38,0),IF($L$4='DATA ENTRY'!$CV$7,VLOOKUP(F91,अंक,45,0),"")))))))</f>
        <v/>
      </c>
      <c s="163" t="str">
        <f t="shared" si="26"/>
        <v/>
      </c>
    </row>
    <row r="92" spans="1:17" ht="25.5" customHeight="1">
      <c r="A92" s="93" t="str">
        <f>'DATA ENTRY'!A92</f>
        <v/>
      </c>
      <c s="94" t="str">
        <f t="shared" si="18"/>
        <v/>
      </c>
      <c s="95" t="str">
        <f t="shared" si="19"/>
        <v/>
      </c>
      <c s="96" t="str">
        <f t="shared" si="20"/>
        <v/>
      </c>
      <c s="96" t="str">
        <f t="shared" si="21"/>
        <v/>
      </c>
      <c s="97" t="str">
        <f t="shared" si="22"/>
        <v/>
      </c>
      <c s="98" t="str">
        <f t="shared" si="23"/>
        <v/>
      </c>
      <c s="153" t="str">
        <f>IF(AND(B92="",D92="",F92="",G92=""),"",IF($L$4='DATA ENTRY'!$CV$2,VLOOKUP(F92,अंक,6,0),IF($L$4='DATA ENTRY'!$CV$3,VLOOKUP(F92,अंक,12,0),IF($L$4='DATA ENTRY'!$CV$4,VLOOKUP(F92,अंक,18,0),IF($L$4='DATA ENTRY'!$CV$5,VLOOKUP(F92,अंक,25,0),IF($L$4='DATA ENTRY'!$CV$6,VLOOKUP(F92,अंक,32,0),IF($L$4='DATA ENTRY'!$CV$7,VLOOKUP(F92,अंक,39,0),"")))))))</f>
        <v/>
      </c>
      <c s="153" t="str">
        <f>IF(AND(B92="",D92="",F92="",G92=""),"",IF($L$4='DATA ENTRY'!$CV$2,VLOOKUP(F92,अंक,7,0),IF($L$4='DATA ENTRY'!$CV$3,VLOOKUP(F92,अंक,13,0),IF($L$4='DATA ENTRY'!$CV$4,VLOOKUP(F92,अंक,19,0),IF($L$4='DATA ENTRY'!$CV$5,VLOOKUP(F92,अंक,26,0),IF($L$4='DATA ENTRY'!$CV$6,VLOOKUP(F92,अंक,33,0),IF($L$4='DATA ENTRY'!$CV$7,VLOOKUP(F92,अंक,40,0),"")))))))</f>
        <v/>
      </c>
      <c s="53" t="str">
        <f>IF(AND(B92="",D92="",F92="",G92=""),"",IF($L$4='DATA ENTRY'!$CV$2,VLOOKUP(F92,अंक,8,0),IF($L$4='DATA ENTRY'!$CV$3,VLOOKUP(F92,अंक,14,0),IF($L$4='DATA ENTRY'!$CV$4,VLOOKUP(F92,अंक,20,0),IF($L$4='DATA ENTRY'!$CV$5,VLOOKUP(F92,अंक,27,0),IF($L$4='DATA ENTRY'!$CV$6,VLOOKUP(F92,अंक,34,0),IF($L$4='DATA ENTRY'!$CV$7,VLOOKUP(F92,अंक,41,0),"")))))))</f>
        <v/>
      </c>
      <c s="53" t="str">
        <f>IF(AND(B92="",D92="",F92="",G92=""),"",IF($L$4='DATA ENTRY'!$CV$2,VLOOKUP(F92,अंक,9,0),IF($L$4='DATA ENTRY'!$CV$3,VLOOKUP(F92,अंक,15,0),IF($L$4='DATA ENTRY'!$CV$4,VLOOKUP(F92,अंक,21,0),IF($L$4='DATA ENTRY'!$CV$5,VLOOKUP(F92,अंक,28,0),IF($L$4='DATA ENTRY'!$CV$6,VLOOKUP(F92,अंक,35,0),IF($L$4='DATA ENTRY'!$CV$7,VLOOKUP(F92,अंक,42,0),"")))))))</f>
        <v/>
      </c>
      <c s="85">
        <f t="shared" si="24"/>
        <v>0</v>
      </c>
      <c s="86">
        <f t="shared" si="25"/>
        <v>0</v>
      </c>
      <c s="156" t="str">
        <f>IFERROR(IF(AND($L$4=""),"",IF($C$4="","",IF(AND(L92=""),"",IF(AND(F92=""),"",IF(AND(VLOOKUP(F92,अंक,5,0)=""),"",IF($N$7=3,IF(AND(VLOOKUP(F92,अंक,5,0)&gt;=86),3,IF(AND(VLOOKUP(F92,अंक,5,0)&gt;=81),2,IF(AND(VLOOKUP(F92,अंक,5,0)&gt;=75),1,0))),IF(AND(VLOOKUP(F92,अंक,5,0)&gt;=86),1.5,IF(AND(VLOOKUP(F92,अंक,5,0)&gt;=81),1,IF(AND(VLOOKUP(F92,अंक,5,0)&gt;=75),0.5,0))))))))),"")</f>
        <v/>
      </c>
      <c s="85" t="str">
        <f>IF(AND(B92="",D92="",F92="",G92=""),"",IF($L$4='DATA ENTRY'!$CV$2,VLOOKUP(F92,अंक,10,0),IF($L$4='DATA ENTRY'!$CV$3,VLOOKUP(F92,अंक,16,0),IF($L$4='DATA ENTRY'!$CV$4,VLOOKUP(F92,अंक,23,0),IF($L$4='DATA ENTRY'!$CV$5,VLOOKUP(F92,अंक,30,0),IF($L$4='DATA ENTRY'!$CV$6,VLOOKUP(F92,अंक,37,0),IF($L$4='DATA ENTRY'!$CV$7,VLOOKUP(F92,अंक,44,0),"")))))))</f>
        <v/>
      </c>
      <c s="85" t="str">
        <f>IF(AND(B92="",D92="",F92="",G92=""),"",IF($L$4='DATA ENTRY'!$CV$2,VLOOKUP(F92,अंक,11,0),IF($L$4='DATA ENTRY'!$CV$3,VLOOKUP(F92,अंक,17,0),IF($L$4='DATA ENTRY'!$CV$4,VLOOKUP(F92,अंक,24,0),IF($L$4='DATA ENTRY'!$CV$5,VLOOKUP(F92,अंक,31,0),IF($L$4='DATA ENTRY'!$CV$6,VLOOKUP(F92,अंक,38,0),IF($L$4='DATA ENTRY'!$CV$7,VLOOKUP(F92,अंक,45,0),"")))))))</f>
        <v/>
      </c>
      <c s="163" t="str">
        <f t="shared" si="26"/>
        <v/>
      </c>
    </row>
    <row r="93" spans="1:17" ht="25.5" customHeight="1">
      <c r="A93" s="93" t="str">
        <f>'DATA ENTRY'!A93</f>
        <v/>
      </c>
      <c s="94" t="str">
        <f t="shared" si="18"/>
        <v/>
      </c>
      <c s="95" t="str">
        <f t="shared" si="19"/>
        <v/>
      </c>
      <c s="96" t="str">
        <f t="shared" si="20"/>
        <v/>
      </c>
      <c s="96" t="str">
        <f t="shared" si="21"/>
        <v/>
      </c>
      <c s="97" t="str">
        <f t="shared" si="22"/>
        <v/>
      </c>
      <c s="98" t="str">
        <f t="shared" si="23"/>
        <v/>
      </c>
      <c s="153" t="str">
        <f>IF(AND(B93="",D93="",F93="",G93=""),"",IF($L$4='DATA ENTRY'!$CV$2,VLOOKUP(F93,अंक,6,0),IF($L$4='DATA ENTRY'!$CV$3,VLOOKUP(F93,अंक,12,0),IF($L$4='DATA ENTRY'!$CV$4,VLOOKUP(F93,अंक,18,0),IF($L$4='DATA ENTRY'!$CV$5,VLOOKUP(F93,अंक,25,0),IF($L$4='DATA ENTRY'!$CV$6,VLOOKUP(F93,अंक,32,0),IF($L$4='DATA ENTRY'!$CV$7,VLOOKUP(F93,अंक,39,0),"")))))))</f>
        <v/>
      </c>
      <c s="153" t="str">
        <f>IF(AND(B93="",D93="",F93="",G93=""),"",IF($L$4='DATA ENTRY'!$CV$2,VLOOKUP(F93,अंक,7,0),IF($L$4='DATA ENTRY'!$CV$3,VLOOKUP(F93,अंक,13,0),IF($L$4='DATA ENTRY'!$CV$4,VLOOKUP(F93,अंक,19,0),IF($L$4='DATA ENTRY'!$CV$5,VLOOKUP(F93,अंक,26,0),IF($L$4='DATA ENTRY'!$CV$6,VLOOKUP(F93,अंक,33,0),IF($L$4='DATA ENTRY'!$CV$7,VLOOKUP(F93,अंक,40,0),"")))))))</f>
        <v/>
      </c>
      <c s="53" t="str">
        <f>IF(AND(B93="",D93="",F93="",G93=""),"",IF($L$4='DATA ENTRY'!$CV$2,VLOOKUP(F93,अंक,8,0),IF($L$4='DATA ENTRY'!$CV$3,VLOOKUP(F93,अंक,14,0),IF($L$4='DATA ENTRY'!$CV$4,VLOOKUP(F93,अंक,20,0),IF($L$4='DATA ENTRY'!$CV$5,VLOOKUP(F93,अंक,27,0),IF($L$4='DATA ENTRY'!$CV$6,VLOOKUP(F93,अंक,34,0),IF($L$4='DATA ENTRY'!$CV$7,VLOOKUP(F93,अंक,41,0),"")))))))</f>
        <v/>
      </c>
      <c s="53" t="str">
        <f>IF(AND(B93="",D93="",F93="",G93=""),"",IF($L$4='DATA ENTRY'!$CV$2,VLOOKUP(F93,अंक,9,0),IF($L$4='DATA ENTRY'!$CV$3,VLOOKUP(F93,अंक,15,0),IF($L$4='DATA ENTRY'!$CV$4,VLOOKUP(F93,अंक,21,0),IF($L$4='DATA ENTRY'!$CV$5,VLOOKUP(F93,अंक,28,0),IF($L$4='DATA ENTRY'!$CV$6,VLOOKUP(F93,अंक,35,0),IF($L$4='DATA ENTRY'!$CV$7,VLOOKUP(F93,अंक,42,0),"")))))))</f>
        <v/>
      </c>
      <c s="85">
        <f t="shared" si="24"/>
        <v>0</v>
      </c>
      <c s="86">
        <f t="shared" si="25"/>
        <v>0</v>
      </c>
      <c s="156" t="str">
        <f>IFERROR(IF(AND($L$4=""),"",IF($C$4="","",IF(AND(L93=""),"",IF(AND(F93=""),"",IF(AND(VLOOKUP(F93,अंक,5,0)=""),"",IF($N$7=3,IF(AND(VLOOKUP(F93,अंक,5,0)&gt;=86),3,IF(AND(VLOOKUP(F93,अंक,5,0)&gt;=81),2,IF(AND(VLOOKUP(F93,अंक,5,0)&gt;=75),1,0))),IF(AND(VLOOKUP(F93,अंक,5,0)&gt;=86),1.5,IF(AND(VLOOKUP(F93,अंक,5,0)&gt;=81),1,IF(AND(VLOOKUP(F93,अंक,5,0)&gt;=75),0.5,0))))))))),"")</f>
        <v/>
      </c>
      <c s="85" t="str">
        <f>IF(AND(B93="",D93="",F93="",G93=""),"",IF($L$4='DATA ENTRY'!$CV$2,VLOOKUP(F93,अंक,10,0),IF($L$4='DATA ENTRY'!$CV$3,VLOOKUP(F93,अंक,16,0),IF($L$4='DATA ENTRY'!$CV$4,VLOOKUP(F93,अंक,23,0),IF($L$4='DATA ENTRY'!$CV$5,VLOOKUP(F93,अंक,30,0),IF($L$4='DATA ENTRY'!$CV$6,VLOOKUP(F93,अंक,37,0),IF($L$4='DATA ENTRY'!$CV$7,VLOOKUP(F93,अंक,44,0),"")))))))</f>
        <v/>
      </c>
      <c s="85" t="str">
        <f>IF(AND(B93="",D93="",F93="",G93=""),"",IF($L$4='DATA ENTRY'!$CV$2,VLOOKUP(F93,अंक,11,0),IF($L$4='DATA ENTRY'!$CV$3,VLOOKUP(F93,अंक,17,0),IF($L$4='DATA ENTRY'!$CV$4,VLOOKUP(F93,अंक,24,0),IF($L$4='DATA ENTRY'!$CV$5,VLOOKUP(F93,अंक,31,0),IF($L$4='DATA ENTRY'!$CV$6,VLOOKUP(F93,अंक,38,0),IF($L$4='DATA ENTRY'!$CV$7,VLOOKUP(F93,अंक,45,0),"")))))))</f>
        <v/>
      </c>
      <c s="163" t="str">
        <f t="shared" si="26"/>
        <v/>
      </c>
    </row>
    <row r="94" spans="1:17" ht="25.5" customHeight="1">
      <c r="A94" s="93" t="str">
        <f>'DATA ENTRY'!A94</f>
        <v/>
      </c>
      <c s="94" t="str">
        <f t="shared" si="18"/>
        <v/>
      </c>
      <c s="95" t="str">
        <f t="shared" si="19"/>
        <v/>
      </c>
      <c s="96" t="str">
        <f t="shared" si="20"/>
        <v/>
      </c>
      <c s="96" t="str">
        <f t="shared" si="21"/>
        <v/>
      </c>
      <c s="97" t="str">
        <f t="shared" si="22"/>
        <v/>
      </c>
      <c s="98" t="str">
        <f t="shared" si="23"/>
        <v/>
      </c>
      <c s="153" t="str">
        <f>IF(AND(B94="",D94="",F94="",G94=""),"",IF($L$4='DATA ENTRY'!$CV$2,VLOOKUP(F94,अंक,6,0),IF($L$4='DATA ENTRY'!$CV$3,VLOOKUP(F94,अंक,12,0),IF($L$4='DATA ENTRY'!$CV$4,VLOOKUP(F94,अंक,18,0),IF($L$4='DATA ENTRY'!$CV$5,VLOOKUP(F94,अंक,25,0),IF($L$4='DATA ENTRY'!$CV$6,VLOOKUP(F94,अंक,32,0),IF($L$4='DATA ENTRY'!$CV$7,VLOOKUP(F94,अंक,39,0),"")))))))</f>
        <v/>
      </c>
      <c s="153" t="str">
        <f>IF(AND(B94="",D94="",F94="",G94=""),"",IF($L$4='DATA ENTRY'!$CV$2,VLOOKUP(F94,अंक,7,0),IF($L$4='DATA ENTRY'!$CV$3,VLOOKUP(F94,अंक,13,0),IF($L$4='DATA ENTRY'!$CV$4,VLOOKUP(F94,अंक,19,0),IF($L$4='DATA ENTRY'!$CV$5,VLOOKUP(F94,अंक,26,0),IF($L$4='DATA ENTRY'!$CV$6,VLOOKUP(F94,अंक,33,0),IF($L$4='DATA ENTRY'!$CV$7,VLOOKUP(F94,अंक,40,0),"")))))))</f>
        <v/>
      </c>
      <c s="53" t="str">
        <f>IF(AND(B94="",D94="",F94="",G94=""),"",IF($L$4='DATA ENTRY'!$CV$2,VLOOKUP(F94,अंक,8,0),IF($L$4='DATA ENTRY'!$CV$3,VLOOKUP(F94,अंक,14,0),IF($L$4='DATA ENTRY'!$CV$4,VLOOKUP(F94,अंक,20,0),IF($L$4='DATA ENTRY'!$CV$5,VLOOKUP(F94,अंक,27,0),IF($L$4='DATA ENTRY'!$CV$6,VLOOKUP(F94,अंक,34,0),IF($L$4='DATA ENTRY'!$CV$7,VLOOKUP(F94,अंक,41,0),"")))))))</f>
        <v/>
      </c>
      <c s="53" t="str">
        <f>IF(AND(B94="",D94="",F94="",G94=""),"",IF($L$4='DATA ENTRY'!$CV$2,VLOOKUP(F94,अंक,9,0),IF($L$4='DATA ENTRY'!$CV$3,VLOOKUP(F94,अंक,15,0),IF($L$4='DATA ENTRY'!$CV$4,VLOOKUP(F94,अंक,21,0),IF($L$4='DATA ENTRY'!$CV$5,VLOOKUP(F94,अंक,28,0),IF($L$4='DATA ENTRY'!$CV$6,VLOOKUP(F94,अंक,35,0),IF($L$4='DATA ENTRY'!$CV$7,VLOOKUP(F94,अंक,42,0),"")))))))</f>
        <v/>
      </c>
      <c s="85">
        <f t="shared" si="24"/>
        <v>0</v>
      </c>
      <c s="86">
        <f t="shared" si="25"/>
        <v>0</v>
      </c>
      <c s="156" t="str">
        <f>IFERROR(IF(AND($L$4=""),"",IF($C$4="","",IF(AND(L94=""),"",IF(AND(F94=""),"",IF(AND(VLOOKUP(F94,अंक,5,0)=""),"",IF($N$7=3,IF(AND(VLOOKUP(F94,अंक,5,0)&gt;=86),3,IF(AND(VLOOKUP(F94,अंक,5,0)&gt;=81),2,IF(AND(VLOOKUP(F94,अंक,5,0)&gt;=75),1,0))),IF(AND(VLOOKUP(F94,अंक,5,0)&gt;=86),1.5,IF(AND(VLOOKUP(F94,अंक,5,0)&gt;=81),1,IF(AND(VLOOKUP(F94,अंक,5,0)&gt;=75),0.5,0))))))))),"")</f>
        <v/>
      </c>
      <c s="85" t="str">
        <f>IF(AND(B94="",D94="",F94="",G94=""),"",IF($L$4='DATA ENTRY'!$CV$2,VLOOKUP(F94,अंक,10,0),IF($L$4='DATA ENTRY'!$CV$3,VLOOKUP(F94,अंक,16,0),IF($L$4='DATA ENTRY'!$CV$4,VLOOKUP(F94,अंक,23,0),IF($L$4='DATA ENTRY'!$CV$5,VLOOKUP(F94,अंक,30,0),IF($L$4='DATA ENTRY'!$CV$6,VLOOKUP(F94,अंक,37,0),IF($L$4='DATA ENTRY'!$CV$7,VLOOKUP(F94,अंक,44,0),"")))))))</f>
        <v/>
      </c>
      <c s="85" t="str">
        <f>IF(AND(B94="",D94="",F94="",G94=""),"",IF($L$4='DATA ENTRY'!$CV$2,VLOOKUP(F94,अंक,11,0),IF($L$4='DATA ENTRY'!$CV$3,VLOOKUP(F94,अंक,17,0),IF($L$4='DATA ENTRY'!$CV$4,VLOOKUP(F94,अंक,24,0),IF($L$4='DATA ENTRY'!$CV$5,VLOOKUP(F94,अंक,31,0),IF($L$4='DATA ENTRY'!$CV$6,VLOOKUP(F94,अंक,38,0),IF($L$4='DATA ENTRY'!$CV$7,VLOOKUP(F94,अंक,45,0),"")))))))</f>
        <v/>
      </c>
      <c s="163" t="str">
        <f t="shared" si="26"/>
        <v/>
      </c>
    </row>
    <row r="95" spans="1:17" ht="25.5" customHeight="1">
      <c r="A95" s="93" t="str">
        <f>'DATA ENTRY'!A95</f>
        <v/>
      </c>
      <c s="94" t="str">
        <f t="shared" si="18"/>
        <v/>
      </c>
      <c s="95" t="str">
        <f t="shared" si="19"/>
        <v/>
      </c>
      <c s="96" t="str">
        <f t="shared" si="20"/>
        <v/>
      </c>
      <c s="96" t="str">
        <f t="shared" si="21"/>
        <v/>
      </c>
      <c s="97" t="str">
        <f t="shared" si="22"/>
        <v/>
      </c>
      <c s="98" t="str">
        <f t="shared" si="23"/>
        <v/>
      </c>
      <c s="153" t="str">
        <f>IF(AND(B95="",D95="",F95="",G95=""),"",IF($L$4='DATA ENTRY'!$CV$2,VLOOKUP(F95,अंक,6,0),IF($L$4='DATA ENTRY'!$CV$3,VLOOKUP(F95,अंक,12,0),IF($L$4='DATA ENTRY'!$CV$4,VLOOKUP(F95,अंक,18,0),IF($L$4='DATA ENTRY'!$CV$5,VLOOKUP(F95,अंक,25,0),IF($L$4='DATA ENTRY'!$CV$6,VLOOKUP(F95,अंक,32,0),IF($L$4='DATA ENTRY'!$CV$7,VLOOKUP(F95,अंक,39,0),"")))))))</f>
        <v/>
      </c>
      <c s="153" t="str">
        <f>IF(AND(B95="",D95="",F95="",G95=""),"",IF($L$4='DATA ENTRY'!$CV$2,VLOOKUP(F95,अंक,7,0),IF($L$4='DATA ENTRY'!$CV$3,VLOOKUP(F95,अंक,13,0),IF($L$4='DATA ENTRY'!$CV$4,VLOOKUP(F95,अंक,19,0),IF($L$4='DATA ENTRY'!$CV$5,VLOOKUP(F95,अंक,26,0),IF($L$4='DATA ENTRY'!$CV$6,VLOOKUP(F95,अंक,33,0),IF($L$4='DATA ENTRY'!$CV$7,VLOOKUP(F95,अंक,40,0),"")))))))</f>
        <v/>
      </c>
      <c s="53" t="str">
        <f>IF(AND(B95="",D95="",F95="",G95=""),"",IF($L$4='DATA ENTRY'!$CV$2,VLOOKUP(F95,अंक,8,0),IF($L$4='DATA ENTRY'!$CV$3,VLOOKUP(F95,अंक,14,0),IF($L$4='DATA ENTRY'!$CV$4,VLOOKUP(F95,अंक,20,0),IF($L$4='DATA ENTRY'!$CV$5,VLOOKUP(F95,अंक,27,0),IF($L$4='DATA ENTRY'!$CV$6,VLOOKUP(F95,अंक,34,0),IF($L$4='DATA ENTRY'!$CV$7,VLOOKUP(F95,अंक,41,0),"")))))))</f>
        <v/>
      </c>
      <c s="53" t="str">
        <f>IF(AND(B95="",D95="",F95="",G95=""),"",IF($L$4='DATA ENTRY'!$CV$2,VLOOKUP(F95,अंक,9,0),IF($L$4='DATA ENTRY'!$CV$3,VLOOKUP(F95,अंक,15,0),IF($L$4='DATA ENTRY'!$CV$4,VLOOKUP(F95,अंक,21,0),IF($L$4='DATA ENTRY'!$CV$5,VLOOKUP(F95,अंक,28,0),IF($L$4='DATA ENTRY'!$CV$6,VLOOKUP(F95,अंक,35,0),IF($L$4='DATA ENTRY'!$CV$7,VLOOKUP(F95,अंक,42,0),"")))))))</f>
        <v/>
      </c>
      <c s="85">
        <f t="shared" si="24"/>
        <v>0</v>
      </c>
      <c s="86">
        <f t="shared" si="25"/>
        <v>0</v>
      </c>
      <c s="156" t="str">
        <f>IFERROR(IF(AND($L$4=""),"",IF($C$4="","",IF(AND(L95=""),"",IF(AND(F95=""),"",IF(AND(VLOOKUP(F95,अंक,5,0)=""),"",IF($N$7=3,IF(AND(VLOOKUP(F95,अंक,5,0)&gt;=86),3,IF(AND(VLOOKUP(F95,अंक,5,0)&gt;=81),2,IF(AND(VLOOKUP(F95,अंक,5,0)&gt;=75),1,0))),IF(AND(VLOOKUP(F95,अंक,5,0)&gt;=86),1.5,IF(AND(VLOOKUP(F95,अंक,5,0)&gt;=81),1,IF(AND(VLOOKUP(F95,अंक,5,0)&gt;=75),0.5,0))))))))),"")</f>
        <v/>
      </c>
      <c s="85" t="str">
        <f>IF(AND(B95="",D95="",F95="",G95=""),"",IF($L$4='DATA ENTRY'!$CV$2,VLOOKUP(F95,अंक,10,0),IF($L$4='DATA ENTRY'!$CV$3,VLOOKUP(F95,अंक,16,0),IF($L$4='DATA ENTRY'!$CV$4,VLOOKUP(F95,अंक,23,0),IF($L$4='DATA ENTRY'!$CV$5,VLOOKUP(F95,अंक,30,0),IF($L$4='DATA ENTRY'!$CV$6,VLOOKUP(F95,अंक,37,0),IF($L$4='DATA ENTRY'!$CV$7,VLOOKUP(F95,अंक,44,0),"")))))))</f>
        <v/>
      </c>
      <c s="85" t="str">
        <f>IF(AND(B95="",D95="",F95="",G95=""),"",IF($L$4='DATA ENTRY'!$CV$2,VLOOKUP(F95,अंक,11,0),IF($L$4='DATA ENTRY'!$CV$3,VLOOKUP(F95,अंक,17,0),IF($L$4='DATA ENTRY'!$CV$4,VLOOKUP(F95,अंक,24,0),IF($L$4='DATA ENTRY'!$CV$5,VLOOKUP(F95,अंक,31,0),IF($L$4='DATA ENTRY'!$CV$6,VLOOKUP(F95,अंक,38,0),IF($L$4='DATA ENTRY'!$CV$7,VLOOKUP(F95,अंक,45,0),"")))))))</f>
        <v/>
      </c>
      <c s="163" t="str">
        <f t="shared" si="26"/>
        <v/>
      </c>
    </row>
    <row r="96" spans="1:17" ht="25.5" customHeight="1">
      <c r="A96" s="93" t="str">
        <f>'DATA ENTRY'!A96</f>
        <v/>
      </c>
      <c s="94" t="str">
        <f t="shared" si="18"/>
        <v/>
      </c>
      <c s="95" t="str">
        <f t="shared" si="19"/>
        <v/>
      </c>
      <c s="96" t="str">
        <f t="shared" si="20"/>
        <v/>
      </c>
      <c s="96" t="str">
        <f t="shared" si="21"/>
        <v/>
      </c>
      <c s="97" t="str">
        <f t="shared" si="22"/>
        <v/>
      </c>
      <c s="98" t="str">
        <f t="shared" si="23"/>
        <v/>
      </c>
      <c s="153" t="str">
        <f>IF(AND(B96="",D96="",F96="",G96=""),"",IF($L$4='DATA ENTRY'!$CV$2,VLOOKUP(F96,अंक,6,0),IF($L$4='DATA ENTRY'!$CV$3,VLOOKUP(F96,अंक,12,0),IF($L$4='DATA ENTRY'!$CV$4,VLOOKUP(F96,अंक,18,0),IF($L$4='DATA ENTRY'!$CV$5,VLOOKUP(F96,अंक,25,0),IF($L$4='DATA ENTRY'!$CV$6,VLOOKUP(F96,अंक,32,0),IF($L$4='DATA ENTRY'!$CV$7,VLOOKUP(F96,अंक,39,0),"")))))))</f>
        <v/>
      </c>
      <c s="153" t="str">
        <f>IF(AND(B96="",D96="",F96="",G96=""),"",IF($L$4='DATA ENTRY'!$CV$2,VLOOKUP(F96,अंक,7,0),IF($L$4='DATA ENTRY'!$CV$3,VLOOKUP(F96,अंक,13,0),IF($L$4='DATA ENTRY'!$CV$4,VLOOKUP(F96,अंक,19,0),IF($L$4='DATA ENTRY'!$CV$5,VLOOKUP(F96,अंक,26,0),IF($L$4='DATA ENTRY'!$CV$6,VLOOKUP(F96,अंक,33,0),IF($L$4='DATA ENTRY'!$CV$7,VLOOKUP(F96,अंक,40,0),"")))))))</f>
        <v/>
      </c>
      <c s="53" t="str">
        <f>IF(AND(B96="",D96="",F96="",G96=""),"",IF($L$4='DATA ENTRY'!$CV$2,VLOOKUP(F96,अंक,8,0),IF($L$4='DATA ENTRY'!$CV$3,VLOOKUP(F96,अंक,14,0),IF($L$4='DATA ENTRY'!$CV$4,VLOOKUP(F96,अंक,20,0),IF($L$4='DATA ENTRY'!$CV$5,VLOOKUP(F96,अंक,27,0),IF($L$4='DATA ENTRY'!$CV$6,VLOOKUP(F96,अंक,34,0),IF($L$4='DATA ENTRY'!$CV$7,VLOOKUP(F96,अंक,41,0),"")))))))</f>
        <v/>
      </c>
      <c s="53" t="str">
        <f>IF(AND(B96="",D96="",F96="",G96=""),"",IF($L$4='DATA ENTRY'!$CV$2,VLOOKUP(F96,अंक,9,0),IF($L$4='DATA ENTRY'!$CV$3,VLOOKUP(F96,अंक,15,0),IF($L$4='DATA ENTRY'!$CV$4,VLOOKUP(F96,अंक,21,0),IF($L$4='DATA ENTRY'!$CV$5,VLOOKUP(F96,अंक,28,0),IF($L$4='DATA ENTRY'!$CV$6,VLOOKUP(F96,अंक,35,0),IF($L$4='DATA ENTRY'!$CV$7,VLOOKUP(F96,अंक,42,0),"")))))))</f>
        <v/>
      </c>
      <c s="85">
        <f t="shared" si="24"/>
        <v>0</v>
      </c>
      <c s="86">
        <f t="shared" si="25"/>
        <v>0</v>
      </c>
      <c s="156" t="str">
        <f>IFERROR(IF(AND($L$4=""),"",IF($C$4="","",IF(AND(L96=""),"",IF(AND(F96=""),"",IF(AND(VLOOKUP(F96,अंक,5,0)=""),"",IF($N$7=3,IF(AND(VLOOKUP(F96,अंक,5,0)&gt;=86),3,IF(AND(VLOOKUP(F96,अंक,5,0)&gt;=81),2,IF(AND(VLOOKUP(F96,अंक,5,0)&gt;=75),1,0))),IF(AND(VLOOKUP(F96,अंक,5,0)&gt;=86),1.5,IF(AND(VLOOKUP(F96,अंक,5,0)&gt;=81),1,IF(AND(VLOOKUP(F96,अंक,5,0)&gt;=75),0.5,0))))))))),"")</f>
        <v/>
      </c>
      <c s="85" t="str">
        <f>IF(AND(B96="",D96="",F96="",G96=""),"",IF($L$4='DATA ENTRY'!$CV$2,VLOOKUP(F96,अंक,10,0),IF($L$4='DATA ENTRY'!$CV$3,VLOOKUP(F96,अंक,16,0),IF($L$4='DATA ENTRY'!$CV$4,VLOOKUP(F96,अंक,23,0),IF($L$4='DATA ENTRY'!$CV$5,VLOOKUP(F96,अंक,30,0),IF($L$4='DATA ENTRY'!$CV$6,VLOOKUP(F96,अंक,37,0),IF($L$4='DATA ENTRY'!$CV$7,VLOOKUP(F96,अंक,44,0),"")))))))</f>
        <v/>
      </c>
      <c s="85" t="str">
        <f>IF(AND(B96="",D96="",F96="",G96=""),"",IF($L$4='DATA ENTRY'!$CV$2,VLOOKUP(F96,अंक,11,0),IF($L$4='DATA ENTRY'!$CV$3,VLOOKUP(F96,अंक,17,0),IF($L$4='DATA ENTRY'!$CV$4,VLOOKUP(F96,अंक,24,0),IF($L$4='DATA ENTRY'!$CV$5,VLOOKUP(F96,अंक,31,0),IF($L$4='DATA ENTRY'!$CV$6,VLOOKUP(F96,अंक,38,0),IF($L$4='DATA ENTRY'!$CV$7,VLOOKUP(F96,अंक,45,0),"")))))))</f>
        <v/>
      </c>
      <c s="163" t="str">
        <f t="shared" si="26"/>
        <v/>
      </c>
    </row>
    <row r="97" spans="1:17" ht="25.5" customHeight="1">
      <c r="A97" s="93" t="str">
        <f>'DATA ENTRY'!A97</f>
        <v/>
      </c>
      <c s="94" t="str">
        <f t="shared" si="18"/>
        <v/>
      </c>
      <c s="95" t="str">
        <f t="shared" si="19"/>
        <v/>
      </c>
      <c s="96" t="str">
        <f t="shared" si="20"/>
        <v/>
      </c>
      <c s="96" t="str">
        <f t="shared" si="21"/>
        <v/>
      </c>
      <c s="97" t="str">
        <f t="shared" si="22"/>
        <v/>
      </c>
      <c s="98" t="str">
        <f t="shared" si="23"/>
        <v/>
      </c>
      <c s="153" t="str">
        <f>IF(AND(B97="",D97="",F97="",G97=""),"",IF($L$4='DATA ENTRY'!$CV$2,VLOOKUP(F97,अंक,6,0),IF($L$4='DATA ENTRY'!$CV$3,VLOOKUP(F97,अंक,12,0),IF($L$4='DATA ENTRY'!$CV$4,VLOOKUP(F97,अंक,18,0),IF($L$4='DATA ENTRY'!$CV$5,VLOOKUP(F97,अंक,25,0),IF($L$4='DATA ENTRY'!$CV$6,VLOOKUP(F97,अंक,32,0),IF($L$4='DATA ENTRY'!$CV$7,VLOOKUP(F97,अंक,39,0),"")))))))</f>
        <v/>
      </c>
      <c s="153" t="str">
        <f>IF(AND(B97="",D97="",F97="",G97=""),"",IF($L$4='DATA ENTRY'!$CV$2,VLOOKUP(F97,अंक,7,0),IF($L$4='DATA ENTRY'!$CV$3,VLOOKUP(F97,अंक,13,0),IF($L$4='DATA ENTRY'!$CV$4,VLOOKUP(F97,अंक,19,0),IF($L$4='DATA ENTRY'!$CV$5,VLOOKUP(F97,अंक,26,0),IF($L$4='DATA ENTRY'!$CV$6,VLOOKUP(F97,अंक,33,0),IF($L$4='DATA ENTRY'!$CV$7,VLOOKUP(F97,अंक,40,0),"")))))))</f>
        <v/>
      </c>
      <c s="53" t="str">
        <f>IF(AND(B97="",D97="",F97="",G97=""),"",IF($L$4='DATA ENTRY'!$CV$2,VLOOKUP(F97,अंक,8,0),IF($L$4='DATA ENTRY'!$CV$3,VLOOKUP(F97,अंक,14,0),IF($L$4='DATA ENTRY'!$CV$4,VLOOKUP(F97,अंक,20,0),IF($L$4='DATA ENTRY'!$CV$5,VLOOKUP(F97,अंक,27,0),IF($L$4='DATA ENTRY'!$CV$6,VLOOKUP(F97,अंक,34,0),IF($L$4='DATA ENTRY'!$CV$7,VLOOKUP(F97,अंक,41,0),"")))))))</f>
        <v/>
      </c>
      <c s="53" t="str">
        <f>IF(AND(B97="",D97="",F97="",G97=""),"",IF($L$4='DATA ENTRY'!$CV$2,VLOOKUP(F97,अंक,9,0),IF($L$4='DATA ENTRY'!$CV$3,VLOOKUP(F97,अंक,15,0),IF($L$4='DATA ENTRY'!$CV$4,VLOOKUP(F97,अंक,21,0),IF($L$4='DATA ENTRY'!$CV$5,VLOOKUP(F97,अंक,28,0),IF($L$4='DATA ENTRY'!$CV$6,VLOOKUP(F97,अंक,35,0),IF($L$4='DATA ENTRY'!$CV$7,VLOOKUP(F97,अंक,42,0),"")))))))</f>
        <v/>
      </c>
      <c s="85">
        <f t="shared" si="24"/>
        <v>0</v>
      </c>
      <c s="86">
        <f t="shared" si="25"/>
        <v>0</v>
      </c>
      <c s="156" t="str">
        <f>IFERROR(IF(AND($L$4=""),"",IF($C$4="","",IF(AND(L97=""),"",IF(AND(F97=""),"",IF(AND(VLOOKUP(F97,अंक,5,0)=""),"",IF($N$7=3,IF(AND(VLOOKUP(F97,अंक,5,0)&gt;=86),3,IF(AND(VLOOKUP(F97,अंक,5,0)&gt;=81),2,IF(AND(VLOOKUP(F97,अंक,5,0)&gt;=75),1,0))),IF(AND(VLOOKUP(F97,अंक,5,0)&gt;=86),1.5,IF(AND(VLOOKUP(F97,अंक,5,0)&gt;=81),1,IF(AND(VLOOKUP(F97,अंक,5,0)&gt;=75),0.5,0))))))))),"")</f>
        <v/>
      </c>
      <c s="85" t="str">
        <f>IF(AND(B97="",D97="",F97="",G97=""),"",IF($L$4='DATA ENTRY'!$CV$2,VLOOKUP(F97,अंक,10,0),IF($L$4='DATA ENTRY'!$CV$3,VLOOKUP(F97,अंक,16,0),IF($L$4='DATA ENTRY'!$CV$4,VLOOKUP(F97,अंक,23,0),IF($L$4='DATA ENTRY'!$CV$5,VLOOKUP(F97,अंक,30,0),IF($L$4='DATA ENTRY'!$CV$6,VLOOKUP(F97,अंक,37,0),IF($L$4='DATA ENTRY'!$CV$7,VLOOKUP(F97,अंक,44,0),"")))))))</f>
        <v/>
      </c>
      <c s="85" t="str">
        <f>IF(AND(B97="",D97="",F97="",G97=""),"",IF($L$4='DATA ENTRY'!$CV$2,VLOOKUP(F97,अंक,11,0),IF($L$4='DATA ENTRY'!$CV$3,VLOOKUP(F97,अंक,17,0),IF($L$4='DATA ENTRY'!$CV$4,VLOOKUP(F97,अंक,24,0),IF($L$4='DATA ENTRY'!$CV$5,VLOOKUP(F97,अंक,31,0),IF($L$4='DATA ENTRY'!$CV$6,VLOOKUP(F97,अंक,38,0),IF($L$4='DATA ENTRY'!$CV$7,VLOOKUP(F97,अंक,45,0),"")))))))</f>
        <v/>
      </c>
      <c s="163" t="str">
        <f t="shared" si="26"/>
        <v/>
      </c>
    </row>
    <row r="98" spans="1:17" ht="25.5" customHeight="1">
      <c r="A98" s="93" t="str">
        <f>'DATA ENTRY'!A98</f>
        <v/>
      </c>
      <c s="94" t="str">
        <f t="shared" si="18"/>
        <v/>
      </c>
      <c s="95" t="str">
        <f t="shared" si="19"/>
        <v/>
      </c>
      <c s="96" t="str">
        <f t="shared" si="20"/>
        <v/>
      </c>
      <c s="96" t="str">
        <f t="shared" si="21"/>
        <v/>
      </c>
      <c s="97" t="str">
        <f t="shared" si="22"/>
        <v/>
      </c>
      <c s="98" t="str">
        <f t="shared" si="23"/>
        <v/>
      </c>
      <c s="153" t="str">
        <f>IF(AND(B98="",D98="",F98="",G98=""),"",IF($L$4='DATA ENTRY'!$CV$2,VLOOKUP(F98,अंक,6,0),IF($L$4='DATA ENTRY'!$CV$3,VLOOKUP(F98,अंक,12,0),IF($L$4='DATA ENTRY'!$CV$4,VLOOKUP(F98,अंक,18,0),IF($L$4='DATA ENTRY'!$CV$5,VLOOKUP(F98,अंक,25,0),IF($L$4='DATA ENTRY'!$CV$6,VLOOKUP(F98,अंक,32,0),IF($L$4='DATA ENTRY'!$CV$7,VLOOKUP(F98,अंक,39,0),"")))))))</f>
        <v/>
      </c>
      <c s="153" t="str">
        <f>IF(AND(B98="",D98="",F98="",G98=""),"",IF($L$4='DATA ENTRY'!$CV$2,VLOOKUP(F98,अंक,7,0),IF($L$4='DATA ENTRY'!$CV$3,VLOOKUP(F98,अंक,13,0),IF($L$4='DATA ENTRY'!$CV$4,VLOOKUP(F98,अंक,19,0),IF($L$4='DATA ENTRY'!$CV$5,VLOOKUP(F98,अंक,26,0),IF($L$4='DATA ENTRY'!$CV$6,VLOOKUP(F98,अंक,33,0),IF($L$4='DATA ENTRY'!$CV$7,VLOOKUP(F98,अंक,40,0),"")))))))</f>
        <v/>
      </c>
      <c s="53" t="str">
        <f>IF(AND(B98="",D98="",F98="",G98=""),"",IF($L$4='DATA ENTRY'!$CV$2,VLOOKUP(F98,अंक,8,0),IF($L$4='DATA ENTRY'!$CV$3,VLOOKUP(F98,अंक,14,0),IF($L$4='DATA ENTRY'!$CV$4,VLOOKUP(F98,अंक,20,0),IF($L$4='DATA ENTRY'!$CV$5,VLOOKUP(F98,अंक,27,0),IF($L$4='DATA ENTRY'!$CV$6,VLOOKUP(F98,अंक,34,0),IF($L$4='DATA ENTRY'!$CV$7,VLOOKUP(F98,अंक,41,0),"")))))))</f>
        <v/>
      </c>
      <c s="53" t="str">
        <f>IF(AND(B98="",D98="",F98="",G98=""),"",IF($L$4='DATA ENTRY'!$CV$2,VLOOKUP(F98,अंक,9,0),IF($L$4='DATA ENTRY'!$CV$3,VLOOKUP(F98,अंक,15,0),IF($L$4='DATA ENTRY'!$CV$4,VLOOKUP(F98,अंक,21,0),IF($L$4='DATA ENTRY'!$CV$5,VLOOKUP(F98,अंक,28,0),IF($L$4='DATA ENTRY'!$CV$6,VLOOKUP(F98,अंक,35,0),IF($L$4='DATA ENTRY'!$CV$7,VLOOKUP(F98,अंक,42,0),"")))))))</f>
        <v/>
      </c>
      <c s="85">
        <f t="shared" si="24"/>
        <v>0</v>
      </c>
      <c s="86">
        <f t="shared" si="25"/>
        <v>0</v>
      </c>
      <c s="156" t="str">
        <f>IFERROR(IF(AND($L$4=""),"",IF($C$4="","",IF(AND(L98=""),"",IF(AND(F98=""),"",IF(AND(VLOOKUP(F98,अंक,5,0)=""),"",IF($N$7=3,IF(AND(VLOOKUP(F98,अंक,5,0)&gt;=86),3,IF(AND(VLOOKUP(F98,अंक,5,0)&gt;=81),2,IF(AND(VLOOKUP(F98,अंक,5,0)&gt;=75),1,0))),IF(AND(VLOOKUP(F98,अंक,5,0)&gt;=86),1.5,IF(AND(VLOOKUP(F98,अंक,5,0)&gt;=81),1,IF(AND(VLOOKUP(F98,अंक,5,0)&gt;=75),0.5,0))))))))),"")</f>
        <v/>
      </c>
      <c s="85" t="str">
        <f>IF(AND(B98="",D98="",F98="",G98=""),"",IF($L$4='DATA ENTRY'!$CV$2,VLOOKUP(F98,अंक,10,0),IF($L$4='DATA ENTRY'!$CV$3,VLOOKUP(F98,अंक,16,0),IF($L$4='DATA ENTRY'!$CV$4,VLOOKUP(F98,अंक,23,0),IF($L$4='DATA ENTRY'!$CV$5,VLOOKUP(F98,अंक,30,0),IF($L$4='DATA ENTRY'!$CV$6,VLOOKUP(F98,अंक,37,0),IF($L$4='DATA ENTRY'!$CV$7,VLOOKUP(F98,अंक,44,0),"")))))))</f>
        <v/>
      </c>
      <c s="85" t="str">
        <f>IF(AND(B98="",D98="",F98="",G98=""),"",IF($L$4='DATA ENTRY'!$CV$2,VLOOKUP(F98,अंक,11,0),IF($L$4='DATA ENTRY'!$CV$3,VLOOKUP(F98,अंक,17,0),IF($L$4='DATA ENTRY'!$CV$4,VLOOKUP(F98,अंक,24,0),IF($L$4='DATA ENTRY'!$CV$5,VLOOKUP(F98,अंक,31,0),IF($L$4='DATA ENTRY'!$CV$6,VLOOKUP(F98,अंक,38,0),IF($L$4='DATA ENTRY'!$CV$7,VLOOKUP(F98,अंक,45,0),"")))))))</f>
        <v/>
      </c>
      <c s="163" t="str">
        <f t="shared" si="26"/>
        <v/>
      </c>
    </row>
    <row r="99" spans="1:17" ht="25.5" customHeight="1">
      <c r="A99" s="93" t="str">
        <f>'DATA ENTRY'!A99</f>
        <v/>
      </c>
      <c s="94" t="str">
        <f t="shared" si="18"/>
        <v/>
      </c>
      <c s="95" t="str">
        <f t="shared" si="19"/>
        <v/>
      </c>
      <c s="96" t="str">
        <f t="shared" si="20"/>
        <v/>
      </c>
      <c s="96" t="str">
        <f t="shared" si="21"/>
        <v/>
      </c>
      <c s="97" t="str">
        <f t="shared" si="22"/>
        <v/>
      </c>
      <c s="98" t="str">
        <f t="shared" si="23"/>
        <v/>
      </c>
      <c s="153" t="str">
        <f>IF(AND(B99="",D99="",F99="",G99=""),"",IF($L$4='DATA ENTRY'!$CV$2,VLOOKUP(F99,अंक,6,0),IF($L$4='DATA ENTRY'!$CV$3,VLOOKUP(F99,अंक,12,0),IF($L$4='DATA ENTRY'!$CV$4,VLOOKUP(F99,अंक,18,0),IF($L$4='DATA ENTRY'!$CV$5,VLOOKUP(F99,अंक,25,0),IF($L$4='DATA ENTRY'!$CV$6,VLOOKUP(F99,अंक,32,0),IF($L$4='DATA ENTRY'!$CV$7,VLOOKUP(F99,अंक,39,0),"")))))))</f>
        <v/>
      </c>
      <c s="153" t="str">
        <f>IF(AND(B99="",D99="",F99="",G99=""),"",IF($L$4='DATA ENTRY'!$CV$2,VLOOKUP(F99,अंक,7,0),IF($L$4='DATA ENTRY'!$CV$3,VLOOKUP(F99,अंक,13,0),IF($L$4='DATA ENTRY'!$CV$4,VLOOKUP(F99,अंक,19,0),IF($L$4='DATA ENTRY'!$CV$5,VLOOKUP(F99,अंक,26,0),IF($L$4='DATA ENTRY'!$CV$6,VLOOKUP(F99,अंक,33,0),IF($L$4='DATA ENTRY'!$CV$7,VLOOKUP(F99,अंक,40,0),"")))))))</f>
        <v/>
      </c>
      <c s="53" t="str">
        <f>IF(AND(B99="",D99="",F99="",G99=""),"",IF($L$4='DATA ENTRY'!$CV$2,VLOOKUP(F99,अंक,8,0),IF($L$4='DATA ENTRY'!$CV$3,VLOOKUP(F99,अंक,14,0),IF($L$4='DATA ENTRY'!$CV$4,VLOOKUP(F99,अंक,20,0),IF($L$4='DATA ENTRY'!$CV$5,VLOOKUP(F99,अंक,27,0),IF($L$4='DATA ENTRY'!$CV$6,VLOOKUP(F99,अंक,34,0),IF($L$4='DATA ENTRY'!$CV$7,VLOOKUP(F99,अंक,41,0),"")))))))</f>
        <v/>
      </c>
      <c s="53" t="str">
        <f>IF(AND(B99="",D99="",F99="",G99=""),"",IF($L$4='DATA ENTRY'!$CV$2,VLOOKUP(F99,अंक,9,0),IF($L$4='DATA ENTRY'!$CV$3,VLOOKUP(F99,अंक,15,0),IF($L$4='DATA ENTRY'!$CV$4,VLOOKUP(F99,अंक,21,0),IF($L$4='DATA ENTRY'!$CV$5,VLOOKUP(F99,अंक,28,0),IF($L$4='DATA ENTRY'!$CV$6,VLOOKUP(F99,अंक,35,0),IF($L$4='DATA ENTRY'!$CV$7,VLOOKUP(F99,अंक,42,0),"")))))))</f>
        <v/>
      </c>
      <c s="85">
        <f t="shared" si="24"/>
        <v>0</v>
      </c>
      <c s="86">
        <f t="shared" si="25"/>
        <v>0</v>
      </c>
      <c s="156" t="str">
        <f>IFERROR(IF(AND($L$4=""),"",IF($C$4="","",IF(AND(L99=""),"",IF(AND(F99=""),"",IF(AND(VLOOKUP(F99,अंक,5,0)=""),"",IF($N$7=3,IF(AND(VLOOKUP(F99,अंक,5,0)&gt;=86),3,IF(AND(VLOOKUP(F99,अंक,5,0)&gt;=81),2,IF(AND(VLOOKUP(F99,अंक,5,0)&gt;=75),1,0))),IF(AND(VLOOKUP(F99,अंक,5,0)&gt;=86),1.5,IF(AND(VLOOKUP(F99,अंक,5,0)&gt;=81),1,IF(AND(VLOOKUP(F99,अंक,5,0)&gt;=75),0.5,0))))))))),"")</f>
        <v/>
      </c>
      <c s="85" t="str">
        <f>IF(AND(B99="",D99="",F99="",G99=""),"",IF($L$4='DATA ENTRY'!$CV$2,VLOOKUP(F99,अंक,10,0),IF($L$4='DATA ENTRY'!$CV$3,VLOOKUP(F99,अंक,16,0),IF($L$4='DATA ENTRY'!$CV$4,VLOOKUP(F99,अंक,23,0),IF($L$4='DATA ENTRY'!$CV$5,VLOOKUP(F99,अंक,30,0),IF($L$4='DATA ENTRY'!$CV$6,VLOOKUP(F99,अंक,37,0),IF($L$4='DATA ENTRY'!$CV$7,VLOOKUP(F99,अंक,44,0),"")))))))</f>
        <v/>
      </c>
      <c s="85" t="str">
        <f>IF(AND(B99="",D99="",F99="",G99=""),"",IF($L$4='DATA ENTRY'!$CV$2,VLOOKUP(F99,अंक,11,0),IF($L$4='DATA ENTRY'!$CV$3,VLOOKUP(F99,अंक,17,0),IF($L$4='DATA ENTRY'!$CV$4,VLOOKUP(F99,अंक,24,0),IF($L$4='DATA ENTRY'!$CV$5,VLOOKUP(F99,अंक,31,0),IF($L$4='DATA ENTRY'!$CV$6,VLOOKUP(F99,अंक,38,0),IF($L$4='DATA ENTRY'!$CV$7,VLOOKUP(F99,अंक,45,0),"")))))))</f>
        <v/>
      </c>
      <c s="163" t="str">
        <f t="shared" si="26"/>
        <v/>
      </c>
    </row>
    <row r="100" spans="1:17" ht="25.5" customHeight="1">
      <c r="A100" s="93" t="str">
        <f>'DATA ENTRY'!A100</f>
        <v/>
      </c>
      <c s="94" t="str">
        <f t="shared" si="18"/>
        <v/>
      </c>
      <c s="95" t="str">
        <f t="shared" si="19"/>
        <v/>
      </c>
      <c s="96" t="str">
        <f t="shared" si="20"/>
        <v/>
      </c>
      <c s="96" t="str">
        <f t="shared" si="21"/>
        <v/>
      </c>
      <c s="97" t="str">
        <f t="shared" si="22"/>
        <v/>
      </c>
      <c s="98" t="str">
        <f t="shared" si="23"/>
        <v/>
      </c>
      <c s="153" t="str">
        <f>IF(AND(B100="",D100="",F100="",G100=""),"",IF($L$4='DATA ENTRY'!$CV$2,VLOOKUP(F100,अंक,6,0),IF($L$4='DATA ENTRY'!$CV$3,VLOOKUP(F100,अंक,12,0),IF($L$4='DATA ENTRY'!$CV$4,VLOOKUP(F100,अंक,18,0),IF($L$4='DATA ENTRY'!$CV$5,VLOOKUP(F100,अंक,25,0),IF($L$4='DATA ENTRY'!$CV$6,VLOOKUP(F100,अंक,32,0),IF($L$4='DATA ENTRY'!$CV$7,VLOOKUP(F100,अंक,39,0),"")))))))</f>
        <v/>
      </c>
      <c s="153" t="str">
        <f>IF(AND(B100="",D100="",F100="",G100=""),"",IF($L$4='DATA ENTRY'!$CV$2,VLOOKUP(F100,अंक,7,0),IF($L$4='DATA ENTRY'!$CV$3,VLOOKUP(F100,अंक,13,0),IF($L$4='DATA ENTRY'!$CV$4,VLOOKUP(F100,अंक,19,0),IF($L$4='DATA ENTRY'!$CV$5,VLOOKUP(F100,अंक,26,0),IF($L$4='DATA ENTRY'!$CV$6,VLOOKUP(F100,अंक,33,0),IF($L$4='DATA ENTRY'!$CV$7,VLOOKUP(F100,अंक,40,0),"")))))))</f>
        <v/>
      </c>
      <c s="53" t="str">
        <f>IF(AND(B100="",D100="",F100="",G100=""),"",IF($L$4='DATA ENTRY'!$CV$2,VLOOKUP(F100,अंक,8,0),IF($L$4='DATA ENTRY'!$CV$3,VLOOKUP(F100,अंक,14,0),IF($L$4='DATA ENTRY'!$CV$4,VLOOKUP(F100,अंक,20,0),IF($L$4='DATA ENTRY'!$CV$5,VLOOKUP(F100,अंक,27,0),IF($L$4='DATA ENTRY'!$CV$6,VLOOKUP(F100,अंक,34,0),IF($L$4='DATA ENTRY'!$CV$7,VLOOKUP(F100,अंक,41,0),"")))))))</f>
        <v/>
      </c>
      <c s="53" t="str">
        <f>IF(AND(B100="",D100="",F100="",G100=""),"",IF($L$4='DATA ENTRY'!$CV$2,VLOOKUP(F100,अंक,9,0),IF($L$4='DATA ENTRY'!$CV$3,VLOOKUP(F100,अंक,15,0),IF($L$4='DATA ENTRY'!$CV$4,VLOOKUP(F100,अंक,21,0),IF($L$4='DATA ENTRY'!$CV$5,VLOOKUP(F100,अंक,28,0),IF($L$4='DATA ENTRY'!$CV$6,VLOOKUP(F100,अंक,35,0),IF($L$4='DATA ENTRY'!$CV$7,VLOOKUP(F100,अंक,42,0),"")))))))</f>
        <v/>
      </c>
      <c s="85">
        <f t="shared" si="24"/>
        <v>0</v>
      </c>
      <c s="86">
        <f t="shared" si="25"/>
        <v>0</v>
      </c>
      <c s="156" t="str">
        <f>IFERROR(IF(AND($L$4=""),"",IF($C$4="","",IF(AND(L100=""),"",IF(AND(F100=""),"",IF(AND(VLOOKUP(F100,अंक,5,0)=""),"",IF($N$7=3,IF(AND(VLOOKUP(F100,अंक,5,0)&gt;=86),3,IF(AND(VLOOKUP(F100,अंक,5,0)&gt;=81),2,IF(AND(VLOOKUP(F100,अंक,5,0)&gt;=75),1,0))),IF(AND(VLOOKUP(F100,अंक,5,0)&gt;=86),1.5,IF(AND(VLOOKUP(F100,अंक,5,0)&gt;=81),1,IF(AND(VLOOKUP(F100,अंक,5,0)&gt;=75),0.5,0))))))))),"")</f>
        <v/>
      </c>
      <c s="85" t="str">
        <f>IF(AND(B100="",D100="",F100="",G100=""),"",IF($L$4='DATA ENTRY'!$CV$2,VLOOKUP(F100,अंक,10,0),IF($L$4='DATA ENTRY'!$CV$3,VLOOKUP(F100,अंक,16,0),IF($L$4='DATA ENTRY'!$CV$4,VLOOKUP(F100,अंक,23,0),IF($L$4='DATA ENTRY'!$CV$5,VLOOKUP(F100,अंक,30,0),IF($L$4='DATA ENTRY'!$CV$6,VLOOKUP(F100,अंक,37,0),IF($L$4='DATA ENTRY'!$CV$7,VLOOKUP(F100,अंक,44,0),"")))))))</f>
        <v/>
      </c>
      <c s="85" t="str">
        <f>IF(AND(B100="",D100="",F100="",G100=""),"",IF($L$4='DATA ENTRY'!$CV$2,VLOOKUP(F100,अंक,11,0),IF($L$4='DATA ENTRY'!$CV$3,VLOOKUP(F100,अंक,17,0),IF($L$4='DATA ENTRY'!$CV$4,VLOOKUP(F100,अंक,24,0),IF($L$4='DATA ENTRY'!$CV$5,VLOOKUP(F100,अंक,31,0),IF($L$4='DATA ENTRY'!$CV$6,VLOOKUP(F100,अंक,38,0),IF($L$4='DATA ENTRY'!$CV$7,VLOOKUP(F100,अंक,45,0),"")))))))</f>
        <v/>
      </c>
      <c s="163" t="str">
        <f t="shared" si="26"/>
        <v/>
      </c>
    </row>
    <row r="101" spans="1:17" ht="25.5" customHeight="1">
      <c r="A101" s="93" t="str">
        <f>'DATA ENTRY'!A101</f>
        <v/>
      </c>
      <c s="94" t="str">
        <f t="shared" si="18"/>
        <v/>
      </c>
      <c s="95" t="str">
        <f t="shared" si="19"/>
        <v/>
      </c>
      <c s="96" t="str">
        <f t="shared" si="20"/>
        <v/>
      </c>
      <c s="96" t="str">
        <f t="shared" si="21"/>
        <v/>
      </c>
      <c s="97" t="str">
        <f t="shared" si="22"/>
        <v/>
      </c>
      <c s="98" t="str">
        <f t="shared" si="23"/>
        <v/>
      </c>
      <c s="153" t="str">
        <f>IF(AND(B101="",D101="",F101="",G101=""),"",IF($L$4='DATA ENTRY'!$CV$2,VLOOKUP(F101,अंक,6,0),IF($L$4='DATA ENTRY'!$CV$3,VLOOKUP(F101,अंक,12,0),IF($L$4='DATA ENTRY'!$CV$4,VLOOKUP(F101,अंक,18,0),IF($L$4='DATA ENTRY'!$CV$5,VLOOKUP(F101,अंक,25,0),IF($L$4='DATA ENTRY'!$CV$6,VLOOKUP(F101,अंक,32,0),IF($L$4='DATA ENTRY'!$CV$7,VLOOKUP(F101,अंक,39,0),"")))))))</f>
        <v/>
      </c>
      <c s="153" t="str">
        <f>IF(AND(B101="",D101="",F101="",G101=""),"",IF($L$4='DATA ENTRY'!$CV$2,VLOOKUP(F101,अंक,7,0),IF($L$4='DATA ENTRY'!$CV$3,VLOOKUP(F101,अंक,13,0),IF($L$4='DATA ENTRY'!$CV$4,VLOOKUP(F101,अंक,19,0),IF($L$4='DATA ENTRY'!$CV$5,VLOOKUP(F101,अंक,26,0),IF($L$4='DATA ENTRY'!$CV$6,VLOOKUP(F101,अंक,33,0),IF($L$4='DATA ENTRY'!$CV$7,VLOOKUP(F101,अंक,40,0),"")))))))</f>
        <v/>
      </c>
      <c s="53" t="str">
        <f>IF(AND(B101="",D101="",F101="",G101=""),"",IF($L$4='DATA ENTRY'!$CV$2,VLOOKUP(F101,अंक,8,0),IF($L$4='DATA ENTRY'!$CV$3,VLOOKUP(F101,अंक,14,0),IF($L$4='DATA ENTRY'!$CV$4,VLOOKUP(F101,अंक,20,0),IF($L$4='DATA ENTRY'!$CV$5,VLOOKUP(F101,अंक,27,0),IF($L$4='DATA ENTRY'!$CV$6,VLOOKUP(F101,अंक,34,0),IF($L$4='DATA ENTRY'!$CV$7,VLOOKUP(F101,अंक,41,0),"")))))))</f>
        <v/>
      </c>
      <c s="53" t="str">
        <f>IF(AND(B101="",D101="",F101="",G101=""),"",IF($L$4='DATA ENTRY'!$CV$2,VLOOKUP(F101,अंक,9,0),IF($L$4='DATA ENTRY'!$CV$3,VLOOKUP(F101,अंक,15,0),IF($L$4='DATA ENTRY'!$CV$4,VLOOKUP(F101,अंक,21,0),IF($L$4='DATA ENTRY'!$CV$5,VLOOKUP(F101,अंक,28,0),IF($L$4='DATA ENTRY'!$CV$6,VLOOKUP(F101,अंक,35,0),IF($L$4='DATA ENTRY'!$CV$7,VLOOKUP(F101,अंक,42,0),"")))))))</f>
        <v/>
      </c>
      <c s="85">
        <f t="shared" si="24"/>
        <v>0</v>
      </c>
      <c s="86">
        <f t="shared" si="25"/>
        <v>0</v>
      </c>
      <c s="156" t="str">
        <f>IFERROR(IF(AND($L$4=""),"",IF($C$4="","",IF(AND(L101=""),"",IF(AND(F101=""),"",IF(AND(VLOOKUP(F101,अंक,5,0)=""),"",IF($N$7=3,IF(AND(VLOOKUP(F101,अंक,5,0)&gt;=86),3,IF(AND(VLOOKUP(F101,अंक,5,0)&gt;=81),2,IF(AND(VLOOKUP(F101,अंक,5,0)&gt;=75),1,0))),IF(AND(VLOOKUP(F101,अंक,5,0)&gt;=86),1.5,IF(AND(VLOOKUP(F101,अंक,5,0)&gt;=81),1,IF(AND(VLOOKUP(F101,अंक,5,0)&gt;=75),0.5,0))))))))),"")</f>
        <v/>
      </c>
      <c s="85" t="str">
        <f>IF(AND(B101="",D101="",F101="",G101=""),"",IF($L$4='DATA ENTRY'!$CV$2,VLOOKUP(F101,अंक,10,0),IF($L$4='DATA ENTRY'!$CV$3,VLOOKUP(F101,अंक,16,0),IF($L$4='DATA ENTRY'!$CV$4,VLOOKUP(F101,अंक,23,0),IF($L$4='DATA ENTRY'!$CV$5,VLOOKUP(F101,अंक,30,0),IF($L$4='DATA ENTRY'!$CV$6,VLOOKUP(F101,अंक,37,0),IF($L$4='DATA ENTRY'!$CV$7,VLOOKUP(F101,अंक,44,0),"")))))))</f>
        <v/>
      </c>
      <c s="85" t="str">
        <f>IF(AND(B101="",D101="",F101="",G101=""),"",IF($L$4='DATA ENTRY'!$CV$2,VLOOKUP(F101,अंक,11,0),IF($L$4='DATA ENTRY'!$CV$3,VLOOKUP(F101,अंक,17,0),IF($L$4='DATA ENTRY'!$CV$4,VLOOKUP(F101,अंक,24,0),IF($L$4='DATA ENTRY'!$CV$5,VLOOKUP(F101,अंक,31,0),IF($L$4='DATA ENTRY'!$CV$6,VLOOKUP(F101,अंक,38,0),IF($L$4='DATA ENTRY'!$CV$7,VLOOKUP(F101,अंक,45,0),"")))))))</f>
        <v/>
      </c>
      <c s="163" t="str">
        <f t="shared" si="26"/>
        <v/>
      </c>
    </row>
    <row r="102" spans="1:17" ht="25.5" customHeight="1">
      <c r="A102" s="93" t="str">
        <f>'DATA ENTRY'!A102</f>
        <v/>
      </c>
      <c s="94" t="str">
        <f t="shared" si="18"/>
        <v/>
      </c>
      <c s="95" t="str">
        <f t="shared" si="19"/>
        <v/>
      </c>
      <c s="96" t="str">
        <f t="shared" si="20"/>
        <v/>
      </c>
      <c s="96" t="str">
        <f t="shared" si="21"/>
        <v/>
      </c>
      <c s="97" t="str">
        <f t="shared" si="22"/>
        <v/>
      </c>
      <c s="98" t="str">
        <f t="shared" si="23"/>
        <v/>
      </c>
      <c s="153" t="str">
        <f>IF(AND(B102="",D102="",F102="",G102=""),"",IF($L$4='DATA ENTRY'!$CV$2,VLOOKUP(F102,अंक,6,0),IF($L$4='DATA ENTRY'!$CV$3,VLOOKUP(F102,अंक,12,0),IF($L$4='DATA ENTRY'!$CV$4,VLOOKUP(F102,अंक,18,0),IF($L$4='DATA ENTRY'!$CV$5,VLOOKUP(F102,अंक,25,0),IF($L$4='DATA ENTRY'!$CV$6,VLOOKUP(F102,अंक,32,0),IF($L$4='DATA ENTRY'!$CV$7,VLOOKUP(F102,अंक,39,0),"")))))))</f>
        <v/>
      </c>
      <c s="153" t="str">
        <f>IF(AND(B102="",D102="",F102="",G102=""),"",IF($L$4='DATA ENTRY'!$CV$2,VLOOKUP(F102,अंक,7,0),IF($L$4='DATA ENTRY'!$CV$3,VLOOKUP(F102,अंक,13,0),IF($L$4='DATA ENTRY'!$CV$4,VLOOKUP(F102,अंक,19,0),IF($L$4='DATA ENTRY'!$CV$5,VLOOKUP(F102,अंक,26,0),IF($L$4='DATA ENTRY'!$CV$6,VLOOKUP(F102,अंक,33,0),IF($L$4='DATA ENTRY'!$CV$7,VLOOKUP(F102,अंक,40,0),"")))))))</f>
        <v/>
      </c>
      <c s="53" t="str">
        <f>IF(AND(B102="",D102="",F102="",G102=""),"",IF($L$4='DATA ENTRY'!$CV$2,VLOOKUP(F102,अंक,8,0),IF($L$4='DATA ENTRY'!$CV$3,VLOOKUP(F102,अंक,14,0),IF($L$4='DATA ENTRY'!$CV$4,VLOOKUP(F102,अंक,20,0),IF($L$4='DATA ENTRY'!$CV$5,VLOOKUP(F102,अंक,27,0),IF($L$4='DATA ENTRY'!$CV$6,VLOOKUP(F102,अंक,34,0),IF($L$4='DATA ENTRY'!$CV$7,VLOOKUP(F102,अंक,41,0),"")))))))</f>
        <v/>
      </c>
      <c s="53" t="str">
        <f>IF(AND(B102="",D102="",F102="",G102=""),"",IF($L$4='DATA ENTRY'!$CV$2,VLOOKUP(F102,अंक,9,0),IF($L$4='DATA ENTRY'!$CV$3,VLOOKUP(F102,अंक,15,0),IF($L$4='DATA ENTRY'!$CV$4,VLOOKUP(F102,अंक,21,0),IF($L$4='DATA ENTRY'!$CV$5,VLOOKUP(F102,अंक,28,0),IF($L$4='DATA ENTRY'!$CV$6,VLOOKUP(F102,अंक,35,0),IF($L$4='DATA ENTRY'!$CV$7,VLOOKUP(F102,अंक,42,0),"")))))))</f>
        <v/>
      </c>
      <c s="85">
        <f t="shared" si="24"/>
        <v>0</v>
      </c>
      <c s="86">
        <f t="shared" si="25"/>
        <v>0</v>
      </c>
      <c s="156" t="str">
        <f>IFERROR(IF(AND($L$4=""),"",IF($C$4="","",IF(AND(L102=""),"",IF(AND(F102=""),"",IF(AND(VLOOKUP(F102,अंक,5,0)=""),"",IF($N$7=3,IF(AND(VLOOKUP(F102,अंक,5,0)&gt;=86),3,IF(AND(VLOOKUP(F102,अंक,5,0)&gt;=81),2,IF(AND(VLOOKUP(F102,अंक,5,0)&gt;=75),1,0))),IF(AND(VLOOKUP(F102,अंक,5,0)&gt;=86),1.5,IF(AND(VLOOKUP(F102,अंक,5,0)&gt;=81),1,IF(AND(VLOOKUP(F102,अंक,5,0)&gt;=75),0.5,0))))))))),"")</f>
        <v/>
      </c>
      <c s="85" t="str">
        <f>IF(AND(B102="",D102="",F102="",G102=""),"",IF($L$4='DATA ENTRY'!$CV$2,VLOOKUP(F102,अंक,10,0),IF($L$4='DATA ENTRY'!$CV$3,VLOOKUP(F102,अंक,16,0),IF($L$4='DATA ENTRY'!$CV$4,VLOOKUP(F102,अंक,23,0),IF($L$4='DATA ENTRY'!$CV$5,VLOOKUP(F102,अंक,30,0),IF($L$4='DATA ENTRY'!$CV$6,VLOOKUP(F102,अंक,37,0),IF($L$4='DATA ENTRY'!$CV$7,VLOOKUP(F102,अंक,44,0),"")))))))</f>
        <v/>
      </c>
      <c s="85" t="str">
        <f>IF(AND(B102="",D102="",F102="",G102=""),"",IF($L$4='DATA ENTRY'!$CV$2,VLOOKUP(F102,अंक,11,0),IF($L$4='DATA ENTRY'!$CV$3,VLOOKUP(F102,अंक,17,0),IF($L$4='DATA ENTRY'!$CV$4,VLOOKUP(F102,अंक,24,0),IF($L$4='DATA ENTRY'!$CV$5,VLOOKUP(F102,अंक,31,0),IF($L$4='DATA ENTRY'!$CV$6,VLOOKUP(F102,अंक,38,0),IF($L$4='DATA ENTRY'!$CV$7,VLOOKUP(F102,अंक,45,0),"")))))))</f>
        <v/>
      </c>
      <c s="163" t="str">
        <f t="shared" si="26"/>
        <v/>
      </c>
    </row>
    <row r="103" spans="1:17" ht="25.5" customHeight="1">
      <c r="A103" s="93" t="str">
        <f>'DATA ENTRY'!A103</f>
        <v/>
      </c>
      <c s="94" t="str">
        <f t="shared" si="18"/>
        <v/>
      </c>
      <c s="95" t="str">
        <f t="shared" si="19"/>
        <v/>
      </c>
      <c s="96" t="str">
        <f t="shared" si="20"/>
        <v/>
      </c>
      <c s="96" t="str">
        <f t="shared" si="21"/>
        <v/>
      </c>
      <c s="97" t="str">
        <f t="shared" si="22"/>
        <v/>
      </c>
      <c s="98" t="str">
        <f t="shared" si="23"/>
        <v/>
      </c>
      <c s="153" t="str">
        <f>IF(AND(B103="",D103="",F103="",G103=""),"",IF($L$4='DATA ENTRY'!$CV$2,VLOOKUP(F103,अंक,6,0),IF($L$4='DATA ENTRY'!$CV$3,VLOOKUP(F103,अंक,12,0),IF($L$4='DATA ENTRY'!$CV$4,VLOOKUP(F103,अंक,18,0),IF($L$4='DATA ENTRY'!$CV$5,VLOOKUP(F103,अंक,25,0),IF($L$4='DATA ENTRY'!$CV$6,VLOOKUP(F103,अंक,32,0),IF($L$4='DATA ENTRY'!$CV$7,VLOOKUP(F103,अंक,39,0),"")))))))</f>
        <v/>
      </c>
      <c s="153" t="str">
        <f>IF(AND(B103="",D103="",F103="",G103=""),"",IF($L$4='DATA ENTRY'!$CV$2,VLOOKUP(F103,अंक,7,0),IF($L$4='DATA ENTRY'!$CV$3,VLOOKUP(F103,अंक,13,0),IF($L$4='DATA ENTRY'!$CV$4,VLOOKUP(F103,अंक,19,0),IF($L$4='DATA ENTRY'!$CV$5,VLOOKUP(F103,अंक,26,0),IF($L$4='DATA ENTRY'!$CV$6,VLOOKUP(F103,अंक,33,0),IF($L$4='DATA ENTRY'!$CV$7,VLOOKUP(F103,अंक,40,0),"")))))))</f>
        <v/>
      </c>
      <c s="53" t="str">
        <f>IF(AND(B103="",D103="",F103="",G103=""),"",IF($L$4='DATA ENTRY'!$CV$2,VLOOKUP(F103,अंक,8,0),IF($L$4='DATA ENTRY'!$CV$3,VLOOKUP(F103,अंक,14,0),IF($L$4='DATA ENTRY'!$CV$4,VLOOKUP(F103,अंक,20,0),IF($L$4='DATA ENTRY'!$CV$5,VLOOKUP(F103,अंक,27,0),IF($L$4='DATA ENTRY'!$CV$6,VLOOKUP(F103,अंक,34,0),IF($L$4='DATA ENTRY'!$CV$7,VLOOKUP(F103,अंक,41,0),"")))))))</f>
        <v/>
      </c>
      <c s="53" t="str">
        <f>IF(AND(B103="",D103="",F103="",G103=""),"",IF($L$4='DATA ENTRY'!$CV$2,VLOOKUP(F103,अंक,9,0),IF($L$4='DATA ENTRY'!$CV$3,VLOOKUP(F103,अंक,15,0),IF($L$4='DATA ENTRY'!$CV$4,VLOOKUP(F103,अंक,21,0),IF($L$4='DATA ENTRY'!$CV$5,VLOOKUP(F103,अंक,28,0),IF($L$4='DATA ENTRY'!$CV$6,VLOOKUP(F103,अंक,35,0),IF($L$4='DATA ENTRY'!$CV$7,VLOOKUP(F103,अंक,42,0),"")))))))</f>
        <v/>
      </c>
      <c s="85">
        <f t="shared" si="24"/>
        <v>0</v>
      </c>
      <c s="86">
        <f t="shared" si="25"/>
        <v>0</v>
      </c>
      <c s="156" t="str">
        <f>IFERROR(IF(AND($L$4=""),"",IF($C$4="","",IF(AND(L103=""),"",IF(AND(F103=""),"",IF(AND(VLOOKUP(F103,अंक,5,0)=""),"",IF($N$7=3,IF(AND(VLOOKUP(F103,अंक,5,0)&gt;=86),3,IF(AND(VLOOKUP(F103,अंक,5,0)&gt;=81),2,IF(AND(VLOOKUP(F103,अंक,5,0)&gt;=75),1,0))),IF(AND(VLOOKUP(F103,अंक,5,0)&gt;=86),1.5,IF(AND(VLOOKUP(F103,अंक,5,0)&gt;=81),1,IF(AND(VLOOKUP(F103,अंक,5,0)&gt;=75),0.5,0))))))))),"")</f>
        <v/>
      </c>
      <c s="85" t="str">
        <f>IF(AND(B103="",D103="",F103="",G103=""),"",IF($L$4='DATA ENTRY'!$CV$2,VLOOKUP(F103,अंक,10,0),IF($L$4='DATA ENTRY'!$CV$3,VLOOKUP(F103,अंक,16,0),IF($L$4='DATA ENTRY'!$CV$4,VLOOKUP(F103,अंक,23,0),IF($L$4='DATA ENTRY'!$CV$5,VLOOKUP(F103,अंक,30,0),IF($L$4='DATA ENTRY'!$CV$6,VLOOKUP(F103,अंक,37,0),IF($L$4='DATA ENTRY'!$CV$7,VLOOKUP(F103,अंक,44,0),"")))))))</f>
        <v/>
      </c>
      <c s="85" t="str">
        <f>IF(AND(B103="",D103="",F103="",G103=""),"",IF($L$4='DATA ENTRY'!$CV$2,VLOOKUP(F103,अंक,11,0),IF($L$4='DATA ENTRY'!$CV$3,VLOOKUP(F103,अंक,17,0),IF($L$4='DATA ENTRY'!$CV$4,VLOOKUP(F103,अंक,24,0),IF($L$4='DATA ENTRY'!$CV$5,VLOOKUP(F103,अंक,31,0),IF($L$4='DATA ENTRY'!$CV$6,VLOOKUP(F103,अंक,38,0),IF($L$4='DATA ENTRY'!$CV$7,VLOOKUP(F103,अंक,45,0),"")))))))</f>
        <v/>
      </c>
      <c s="163" t="str">
        <f t="shared" si="26"/>
        <v/>
      </c>
    </row>
    <row r="104" spans="1:17" ht="25.5" customHeight="1">
      <c r="A104" s="93" t="str">
        <f>'DATA ENTRY'!A104</f>
        <v/>
      </c>
      <c s="94" t="str">
        <f t="shared" si="18"/>
        <v/>
      </c>
      <c s="95" t="str">
        <f t="shared" si="19"/>
        <v/>
      </c>
      <c s="96" t="str">
        <f t="shared" si="20"/>
        <v/>
      </c>
      <c s="96" t="str">
        <f t="shared" si="21"/>
        <v/>
      </c>
      <c s="97" t="str">
        <f t="shared" si="22"/>
        <v/>
      </c>
      <c s="98" t="str">
        <f t="shared" si="23"/>
        <v/>
      </c>
      <c s="153" t="str">
        <f>IF(AND(B104="",D104="",F104="",G104=""),"",IF($L$4='DATA ENTRY'!$CV$2,VLOOKUP(F104,अंक,6,0),IF($L$4='DATA ENTRY'!$CV$3,VLOOKUP(F104,अंक,12,0),IF($L$4='DATA ENTRY'!$CV$4,VLOOKUP(F104,अंक,18,0),IF($L$4='DATA ENTRY'!$CV$5,VLOOKUP(F104,अंक,25,0),IF($L$4='DATA ENTRY'!$CV$6,VLOOKUP(F104,अंक,32,0),IF($L$4='DATA ENTRY'!$CV$7,VLOOKUP(F104,अंक,39,0),"")))))))</f>
        <v/>
      </c>
      <c s="153" t="str">
        <f>IF(AND(B104="",D104="",F104="",G104=""),"",IF($L$4='DATA ENTRY'!$CV$2,VLOOKUP(F104,अंक,7,0),IF($L$4='DATA ENTRY'!$CV$3,VLOOKUP(F104,अंक,13,0),IF($L$4='DATA ENTRY'!$CV$4,VLOOKUP(F104,अंक,19,0),IF($L$4='DATA ENTRY'!$CV$5,VLOOKUP(F104,अंक,26,0),IF($L$4='DATA ENTRY'!$CV$6,VLOOKUP(F104,अंक,33,0),IF($L$4='DATA ENTRY'!$CV$7,VLOOKUP(F104,अंक,40,0),"")))))))</f>
        <v/>
      </c>
      <c s="53" t="str">
        <f>IF(AND(B104="",D104="",F104="",G104=""),"",IF($L$4='DATA ENTRY'!$CV$2,VLOOKUP(F104,अंक,8,0),IF($L$4='DATA ENTRY'!$CV$3,VLOOKUP(F104,अंक,14,0),IF($L$4='DATA ENTRY'!$CV$4,VLOOKUP(F104,अंक,20,0),IF($L$4='DATA ENTRY'!$CV$5,VLOOKUP(F104,अंक,27,0),IF($L$4='DATA ENTRY'!$CV$6,VLOOKUP(F104,अंक,34,0),IF($L$4='DATA ENTRY'!$CV$7,VLOOKUP(F104,अंक,41,0),"")))))))</f>
        <v/>
      </c>
      <c s="53" t="str">
        <f>IF(AND(B104="",D104="",F104="",G104=""),"",IF($L$4='DATA ENTRY'!$CV$2,VLOOKUP(F104,अंक,9,0),IF($L$4='DATA ENTRY'!$CV$3,VLOOKUP(F104,अंक,15,0),IF($L$4='DATA ENTRY'!$CV$4,VLOOKUP(F104,अंक,21,0),IF($L$4='DATA ENTRY'!$CV$5,VLOOKUP(F104,अंक,28,0),IF($L$4='DATA ENTRY'!$CV$6,VLOOKUP(F104,अंक,35,0),IF($L$4='DATA ENTRY'!$CV$7,VLOOKUP(F104,अंक,42,0),"")))))))</f>
        <v/>
      </c>
      <c s="85">
        <f t="shared" si="24"/>
        <v>0</v>
      </c>
      <c s="86">
        <f t="shared" si="25"/>
        <v>0</v>
      </c>
      <c s="156" t="str">
        <f>IFERROR(IF(AND($L$4=""),"",IF($C$4="","",IF(AND(L104=""),"",IF(AND(F104=""),"",IF(AND(VLOOKUP(F104,अंक,5,0)=""),"",IF($N$7=3,IF(AND(VLOOKUP(F104,अंक,5,0)&gt;=86),3,IF(AND(VLOOKUP(F104,अंक,5,0)&gt;=81),2,IF(AND(VLOOKUP(F104,अंक,5,0)&gt;=75),1,0))),IF(AND(VLOOKUP(F104,अंक,5,0)&gt;=86),1.5,IF(AND(VLOOKUP(F104,अंक,5,0)&gt;=81),1,IF(AND(VLOOKUP(F104,अंक,5,0)&gt;=75),0.5,0))))))))),"")</f>
        <v/>
      </c>
      <c s="85" t="str">
        <f>IF(AND(B104="",D104="",F104="",G104=""),"",IF($L$4='DATA ENTRY'!$CV$2,VLOOKUP(F104,अंक,10,0),IF($L$4='DATA ENTRY'!$CV$3,VLOOKUP(F104,अंक,16,0),IF($L$4='DATA ENTRY'!$CV$4,VLOOKUP(F104,अंक,23,0),IF($L$4='DATA ENTRY'!$CV$5,VLOOKUP(F104,अंक,30,0),IF($L$4='DATA ENTRY'!$CV$6,VLOOKUP(F104,अंक,37,0),IF($L$4='DATA ENTRY'!$CV$7,VLOOKUP(F104,अंक,44,0),"")))))))</f>
        <v/>
      </c>
      <c s="85" t="str">
        <f>IF(AND(B104="",D104="",F104="",G104=""),"",IF($L$4='DATA ENTRY'!$CV$2,VLOOKUP(F104,अंक,11,0),IF($L$4='DATA ENTRY'!$CV$3,VLOOKUP(F104,अंक,17,0),IF($L$4='DATA ENTRY'!$CV$4,VLOOKUP(F104,अंक,24,0),IF($L$4='DATA ENTRY'!$CV$5,VLOOKUP(F104,अंक,31,0),IF($L$4='DATA ENTRY'!$CV$6,VLOOKUP(F104,अंक,38,0),IF($L$4='DATA ENTRY'!$CV$7,VLOOKUP(F104,अंक,45,0),"")))))))</f>
        <v/>
      </c>
      <c s="163" t="str">
        <f t="shared" si="26"/>
        <v/>
      </c>
    </row>
    <row r="105" spans="1:17" ht="25.5" customHeight="1">
      <c r="A105" s="93" t="str">
        <f>'DATA ENTRY'!A105</f>
        <v/>
      </c>
      <c s="94" t="str">
        <f t="shared" si="18"/>
        <v/>
      </c>
      <c s="95" t="str">
        <f t="shared" si="19"/>
        <v/>
      </c>
      <c s="96" t="str">
        <f t="shared" si="20"/>
        <v/>
      </c>
      <c s="96" t="str">
        <f t="shared" si="21"/>
        <v/>
      </c>
      <c s="97" t="str">
        <f t="shared" si="22"/>
        <v/>
      </c>
      <c s="98" t="str">
        <f t="shared" si="23"/>
        <v/>
      </c>
      <c s="153" t="str">
        <f>IF(AND(B105="",D105="",F105="",G105=""),"",IF($L$4='DATA ENTRY'!$CV$2,VLOOKUP(F105,अंक,6,0),IF($L$4='DATA ENTRY'!$CV$3,VLOOKUP(F105,अंक,12,0),IF($L$4='DATA ENTRY'!$CV$4,VLOOKUP(F105,अंक,18,0),IF($L$4='DATA ENTRY'!$CV$5,VLOOKUP(F105,अंक,25,0),IF($L$4='DATA ENTRY'!$CV$6,VLOOKUP(F105,अंक,32,0),IF($L$4='DATA ENTRY'!$CV$7,VLOOKUP(F105,अंक,39,0),"")))))))</f>
        <v/>
      </c>
      <c s="153" t="str">
        <f>IF(AND(B105="",D105="",F105="",G105=""),"",IF($L$4='DATA ENTRY'!$CV$2,VLOOKUP(F105,अंक,7,0),IF($L$4='DATA ENTRY'!$CV$3,VLOOKUP(F105,अंक,13,0),IF($L$4='DATA ENTRY'!$CV$4,VLOOKUP(F105,अंक,19,0),IF($L$4='DATA ENTRY'!$CV$5,VLOOKUP(F105,अंक,26,0),IF($L$4='DATA ENTRY'!$CV$6,VLOOKUP(F105,अंक,33,0),IF($L$4='DATA ENTRY'!$CV$7,VLOOKUP(F105,अंक,40,0),"")))))))</f>
        <v/>
      </c>
      <c s="53" t="str">
        <f>IF(AND(B105="",D105="",F105="",G105=""),"",IF($L$4='DATA ENTRY'!$CV$2,VLOOKUP(F105,अंक,8,0),IF($L$4='DATA ENTRY'!$CV$3,VLOOKUP(F105,अंक,14,0),IF($L$4='DATA ENTRY'!$CV$4,VLOOKUP(F105,अंक,20,0),IF($L$4='DATA ENTRY'!$CV$5,VLOOKUP(F105,अंक,27,0),IF($L$4='DATA ENTRY'!$CV$6,VLOOKUP(F105,अंक,34,0),IF($L$4='DATA ENTRY'!$CV$7,VLOOKUP(F105,अंक,41,0),"")))))))</f>
        <v/>
      </c>
      <c s="53" t="str">
        <f>IF(AND(B105="",D105="",F105="",G105=""),"",IF($L$4='DATA ENTRY'!$CV$2,VLOOKUP(F105,अंक,9,0),IF($L$4='DATA ENTRY'!$CV$3,VLOOKUP(F105,अंक,15,0),IF($L$4='DATA ENTRY'!$CV$4,VLOOKUP(F105,अंक,21,0),IF($L$4='DATA ENTRY'!$CV$5,VLOOKUP(F105,अंक,28,0),IF($L$4='DATA ENTRY'!$CV$6,VLOOKUP(F105,अंक,35,0),IF($L$4='DATA ENTRY'!$CV$7,VLOOKUP(F105,अंक,42,0),"")))))))</f>
        <v/>
      </c>
      <c s="85">
        <f t="shared" si="24"/>
        <v>0</v>
      </c>
      <c s="86">
        <f t="shared" si="25"/>
        <v>0</v>
      </c>
      <c s="156" t="str">
        <f>IFERROR(IF(AND($L$4=""),"",IF($C$4="","",IF(AND(L105=""),"",IF(AND(F105=""),"",IF(AND(VLOOKUP(F105,अंक,5,0)=""),"",IF($N$7=3,IF(AND(VLOOKUP(F105,अंक,5,0)&gt;=86),3,IF(AND(VLOOKUP(F105,अंक,5,0)&gt;=81),2,IF(AND(VLOOKUP(F105,अंक,5,0)&gt;=75),1,0))),IF(AND(VLOOKUP(F105,अंक,5,0)&gt;=86),1.5,IF(AND(VLOOKUP(F105,अंक,5,0)&gt;=81),1,IF(AND(VLOOKUP(F105,अंक,5,0)&gt;=75),0.5,0))))))))),"")</f>
        <v/>
      </c>
      <c s="85" t="str">
        <f>IF(AND(B105="",D105="",F105="",G105=""),"",IF($L$4='DATA ENTRY'!$CV$2,VLOOKUP(F105,अंक,10,0),IF($L$4='DATA ENTRY'!$CV$3,VLOOKUP(F105,अंक,16,0),IF($L$4='DATA ENTRY'!$CV$4,VLOOKUP(F105,अंक,23,0),IF($L$4='DATA ENTRY'!$CV$5,VLOOKUP(F105,अंक,30,0),IF($L$4='DATA ENTRY'!$CV$6,VLOOKUP(F105,अंक,37,0),IF($L$4='DATA ENTRY'!$CV$7,VLOOKUP(F105,अंक,44,0),"")))))))</f>
        <v/>
      </c>
      <c s="85" t="str">
        <f>IF(AND(B105="",D105="",F105="",G105=""),"",IF($L$4='DATA ENTRY'!$CV$2,VLOOKUP(F105,अंक,11,0),IF($L$4='DATA ENTRY'!$CV$3,VLOOKUP(F105,अंक,17,0),IF($L$4='DATA ENTRY'!$CV$4,VLOOKUP(F105,अंक,24,0),IF($L$4='DATA ENTRY'!$CV$5,VLOOKUP(F105,अंक,31,0),IF($L$4='DATA ENTRY'!$CV$6,VLOOKUP(F105,अंक,38,0),IF($L$4='DATA ENTRY'!$CV$7,VLOOKUP(F105,अंक,45,0),"")))))))</f>
        <v/>
      </c>
      <c s="163" t="str">
        <f t="shared" si="26"/>
        <v/>
      </c>
    </row>
    <row r="106" spans="1:17" ht="25.5" customHeight="1">
      <c r="A106" s="93" t="str">
        <f>'DATA ENTRY'!A106</f>
        <v/>
      </c>
      <c s="94" t="str">
        <f t="shared" si="18"/>
        <v/>
      </c>
      <c s="95" t="str">
        <f t="shared" si="19"/>
        <v/>
      </c>
      <c s="96" t="str">
        <f t="shared" si="20"/>
        <v/>
      </c>
      <c s="96" t="str">
        <f t="shared" si="21"/>
        <v/>
      </c>
      <c s="97" t="str">
        <f t="shared" si="22"/>
        <v/>
      </c>
      <c s="98" t="str">
        <f t="shared" si="23"/>
        <v/>
      </c>
      <c s="153" t="str">
        <f>IF(AND(B106="",D106="",F106="",G106=""),"",IF($L$4='DATA ENTRY'!$CV$2,VLOOKUP(F106,अंक,6,0),IF($L$4='DATA ENTRY'!$CV$3,VLOOKUP(F106,अंक,12,0),IF($L$4='DATA ENTRY'!$CV$4,VLOOKUP(F106,अंक,18,0),IF($L$4='DATA ENTRY'!$CV$5,VLOOKUP(F106,अंक,25,0),IF($L$4='DATA ENTRY'!$CV$6,VLOOKUP(F106,अंक,32,0),IF($L$4='DATA ENTRY'!$CV$7,VLOOKUP(F106,अंक,39,0),"")))))))</f>
        <v/>
      </c>
      <c s="153" t="str">
        <f>IF(AND(B106="",D106="",F106="",G106=""),"",IF($L$4='DATA ENTRY'!$CV$2,VLOOKUP(F106,अंक,7,0),IF($L$4='DATA ENTRY'!$CV$3,VLOOKUP(F106,अंक,13,0),IF($L$4='DATA ENTRY'!$CV$4,VLOOKUP(F106,अंक,19,0),IF($L$4='DATA ENTRY'!$CV$5,VLOOKUP(F106,अंक,26,0),IF($L$4='DATA ENTRY'!$CV$6,VLOOKUP(F106,अंक,33,0),IF($L$4='DATA ENTRY'!$CV$7,VLOOKUP(F106,अंक,40,0),"")))))))</f>
        <v/>
      </c>
      <c s="53" t="str">
        <f>IF(AND(B106="",D106="",F106="",G106=""),"",IF($L$4='DATA ENTRY'!$CV$2,VLOOKUP(F106,अंक,8,0),IF($L$4='DATA ENTRY'!$CV$3,VLOOKUP(F106,अंक,14,0),IF($L$4='DATA ENTRY'!$CV$4,VLOOKUP(F106,अंक,20,0),IF($L$4='DATA ENTRY'!$CV$5,VLOOKUP(F106,अंक,27,0),IF($L$4='DATA ENTRY'!$CV$6,VLOOKUP(F106,अंक,34,0),IF($L$4='DATA ENTRY'!$CV$7,VLOOKUP(F106,अंक,41,0),"")))))))</f>
        <v/>
      </c>
      <c s="53" t="str">
        <f>IF(AND(B106="",D106="",F106="",G106=""),"",IF($L$4='DATA ENTRY'!$CV$2,VLOOKUP(F106,अंक,9,0),IF($L$4='DATA ENTRY'!$CV$3,VLOOKUP(F106,अंक,15,0),IF($L$4='DATA ENTRY'!$CV$4,VLOOKUP(F106,अंक,21,0),IF($L$4='DATA ENTRY'!$CV$5,VLOOKUP(F106,अंक,28,0),IF($L$4='DATA ENTRY'!$CV$6,VLOOKUP(F106,अंक,35,0),IF($L$4='DATA ENTRY'!$CV$7,VLOOKUP(F106,अंक,42,0),"")))))))</f>
        <v/>
      </c>
      <c s="85">
        <f t="shared" si="24"/>
        <v>0</v>
      </c>
      <c s="86">
        <f t="shared" si="25"/>
        <v>0</v>
      </c>
      <c s="156" t="str">
        <f>IFERROR(IF(AND($L$4=""),"",IF($C$4="","",IF(AND(L106=""),"",IF(AND(F106=""),"",IF(AND(VLOOKUP(F106,अंक,5,0)=""),"",IF($N$7=3,IF(AND(VLOOKUP(F106,अंक,5,0)&gt;=86),3,IF(AND(VLOOKUP(F106,अंक,5,0)&gt;=81),2,IF(AND(VLOOKUP(F106,अंक,5,0)&gt;=75),1,0))),IF(AND(VLOOKUP(F106,अंक,5,0)&gt;=86),1.5,IF(AND(VLOOKUP(F106,अंक,5,0)&gt;=81),1,IF(AND(VLOOKUP(F106,अंक,5,0)&gt;=75),0.5,0))))))))),"")</f>
        <v/>
      </c>
      <c s="85" t="str">
        <f>IF(AND(B106="",D106="",F106="",G106=""),"",IF($L$4='DATA ENTRY'!$CV$2,VLOOKUP(F106,अंक,10,0),IF($L$4='DATA ENTRY'!$CV$3,VLOOKUP(F106,अंक,16,0),IF($L$4='DATA ENTRY'!$CV$4,VLOOKUP(F106,अंक,23,0),IF($L$4='DATA ENTRY'!$CV$5,VLOOKUP(F106,अंक,30,0),IF($L$4='DATA ENTRY'!$CV$6,VLOOKUP(F106,अंक,37,0),IF($L$4='DATA ENTRY'!$CV$7,VLOOKUP(F106,अंक,44,0),"")))))))</f>
        <v/>
      </c>
      <c s="85" t="str">
        <f>IF(AND(B106="",D106="",F106="",G106=""),"",IF($L$4='DATA ENTRY'!$CV$2,VLOOKUP(F106,अंक,11,0),IF($L$4='DATA ENTRY'!$CV$3,VLOOKUP(F106,अंक,17,0),IF($L$4='DATA ENTRY'!$CV$4,VLOOKUP(F106,अंक,24,0),IF($L$4='DATA ENTRY'!$CV$5,VLOOKUP(F106,अंक,31,0),IF($L$4='DATA ENTRY'!$CV$6,VLOOKUP(F106,अंक,38,0),IF($L$4='DATA ENTRY'!$CV$7,VLOOKUP(F106,अंक,45,0),"")))))))</f>
        <v/>
      </c>
      <c s="163" t="str">
        <f t="shared" si="26"/>
        <v/>
      </c>
    </row>
    <row r="107" spans="1:17" ht="25.5" customHeight="1">
      <c r="A107" s="93" t="str">
        <f>'DATA ENTRY'!A107</f>
        <v/>
      </c>
      <c s="94" t="str">
        <f t="shared" si="18"/>
        <v/>
      </c>
      <c s="95" t="str">
        <f t="shared" si="19"/>
        <v/>
      </c>
      <c s="96" t="str">
        <f t="shared" si="20"/>
        <v/>
      </c>
      <c s="96" t="str">
        <f t="shared" si="21"/>
        <v/>
      </c>
      <c s="97" t="str">
        <f t="shared" si="22"/>
        <v/>
      </c>
      <c s="98" t="str">
        <f t="shared" si="23"/>
        <v/>
      </c>
      <c s="153" t="str">
        <f>IF(AND(B107="",D107="",F107="",G107=""),"",IF($L$4='DATA ENTRY'!$CV$2,VLOOKUP(F107,अंक,6,0),IF($L$4='DATA ENTRY'!$CV$3,VLOOKUP(F107,अंक,12,0),IF($L$4='DATA ENTRY'!$CV$4,VLOOKUP(F107,अंक,18,0),IF($L$4='DATA ENTRY'!$CV$5,VLOOKUP(F107,अंक,25,0),IF($L$4='DATA ENTRY'!$CV$6,VLOOKUP(F107,अंक,32,0),IF($L$4='DATA ENTRY'!$CV$7,VLOOKUP(F107,अंक,39,0),"")))))))</f>
        <v/>
      </c>
      <c s="153" t="str">
        <f>IF(AND(B107="",D107="",F107="",G107=""),"",IF($L$4='DATA ENTRY'!$CV$2,VLOOKUP(F107,अंक,7,0),IF($L$4='DATA ENTRY'!$CV$3,VLOOKUP(F107,अंक,13,0),IF($L$4='DATA ENTRY'!$CV$4,VLOOKUP(F107,अंक,19,0),IF($L$4='DATA ENTRY'!$CV$5,VLOOKUP(F107,अंक,26,0),IF($L$4='DATA ENTRY'!$CV$6,VLOOKUP(F107,अंक,33,0),IF($L$4='DATA ENTRY'!$CV$7,VLOOKUP(F107,अंक,40,0),"")))))))</f>
        <v/>
      </c>
      <c s="53" t="str">
        <f>IF(AND(B107="",D107="",F107="",G107=""),"",IF($L$4='DATA ENTRY'!$CV$2,VLOOKUP(F107,अंक,8,0),IF($L$4='DATA ENTRY'!$CV$3,VLOOKUP(F107,अंक,14,0),IF($L$4='DATA ENTRY'!$CV$4,VLOOKUP(F107,अंक,20,0),IF($L$4='DATA ENTRY'!$CV$5,VLOOKUP(F107,अंक,27,0),IF($L$4='DATA ENTRY'!$CV$6,VLOOKUP(F107,अंक,34,0),IF($L$4='DATA ENTRY'!$CV$7,VLOOKUP(F107,अंक,41,0),"")))))))</f>
        <v/>
      </c>
      <c s="53" t="str">
        <f>IF(AND(B107="",D107="",F107="",G107=""),"",IF($L$4='DATA ENTRY'!$CV$2,VLOOKUP(F107,अंक,9,0),IF($L$4='DATA ENTRY'!$CV$3,VLOOKUP(F107,अंक,15,0),IF($L$4='DATA ENTRY'!$CV$4,VLOOKUP(F107,अंक,21,0),IF($L$4='DATA ENTRY'!$CV$5,VLOOKUP(F107,अंक,28,0),IF($L$4='DATA ENTRY'!$CV$6,VLOOKUP(F107,अंक,35,0),IF($L$4='DATA ENTRY'!$CV$7,VLOOKUP(F107,अंक,42,0),"")))))))</f>
        <v/>
      </c>
      <c s="85">
        <f t="shared" si="24"/>
        <v>0</v>
      </c>
      <c s="86">
        <f t="shared" si="25"/>
        <v>0</v>
      </c>
      <c s="156" t="str">
        <f>IFERROR(IF(AND($L$4=""),"",IF($C$4="","",IF(AND(L107=""),"",IF(AND(F107=""),"",IF(AND(VLOOKUP(F107,अंक,5,0)=""),"",IF($N$7=3,IF(AND(VLOOKUP(F107,अंक,5,0)&gt;=86),3,IF(AND(VLOOKUP(F107,अंक,5,0)&gt;=81),2,IF(AND(VLOOKUP(F107,अंक,5,0)&gt;=75),1,0))),IF(AND(VLOOKUP(F107,अंक,5,0)&gt;=86),1.5,IF(AND(VLOOKUP(F107,अंक,5,0)&gt;=81),1,IF(AND(VLOOKUP(F107,अंक,5,0)&gt;=75),0.5,0))))))))),"")</f>
        <v/>
      </c>
      <c s="85" t="str">
        <f>IF(AND(B107="",D107="",F107="",G107=""),"",IF($L$4='DATA ENTRY'!$CV$2,VLOOKUP(F107,अंक,10,0),IF($L$4='DATA ENTRY'!$CV$3,VLOOKUP(F107,अंक,16,0),IF($L$4='DATA ENTRY'!$CV$4,VLOOKUP(F107,अंक,23,0),IF($L$4='DATA ENTRY'!$CV$5,VLOOKUP(F107,अंक,30,0),IF($L$4='DATA ENTRY'!$CV$6,VLOOKUP(F107,अंक,37,0),IF($L$4='DATA ENTRY'!$CV$7,VLOOKUP(F107,अंक,44,0),"")))))))</f>
        <v/>
      </c>
      <c s="85" t="str">
        <f>IF(AND(B107="",D107="",F107="",G107=""),"",IF($L$4='DATA ENTRY'!$CV$2,VLOOKUP(F107,अंक,11,0),IF($L$4='DATA ENTRY'!$CV$3,VLOOKUP(F107,अंक,17,0),IF($L$4='DATA ENTRY'!$CV$4,VLOOKUP(F107,अंक,24,0),IF($L$4='DATA ENTRY'!$CV$5,VLOOKUP(F107,अंक,31,0),IF($L$4='DATA ENTRY'!$CV$6,VLOOKUP(F107,अंक,38,0),IF($L$4='DATA ENTRY'!$CV$7,VLOOKUP(F107,अंक,45,0),"")))))))</f>
        <v/>
      </c>
      <c s="163" t="str">
        <f t="shared" si="26"/>
        <v/>
      </c>
    </row>
    <row r="108" spans="1:17" ht="25.5" customHeight="1">
      <c r="A108" s="93" t="str">
        <f>'DATA ENTRY'!A108</f>
        <v/>
      </c>
      <c s="94" t="str">
        <f t="shared" si="18"/>
        <v/>
      </c>
      <c s="95" t="str">
        <f t="shared" si="19"/>
        <v/>
      </c>
      <c s="96" t="str">
        <f t="shared" si="20"/>
        <v/>
      </c>
      <c s="96" t="str">
        <f t="shared" si="21"/>
        <v/>
      </c>
      <c s="97" t="str">
        <f t="shared" si="22"/>
        <v/>
      </c>
      <c s="98" t="str">
        <f t="shared" si="23"/>
        <v/>
      </c>
      <c s="153" t="str">
        <f>IF(AND(B108="",D108="",F108="",G108=""),"",IF($L$4='DATA ENTRY'!$CV$2,VLOOKUP(F108,अंक,6,0),IF($L$4='DATA ENTRY'!$CV$3,VLOOKUP(F108,अंक,12,0),IF($L$4='DATA ENTRY'!$CV$4,VLOOKUP(F108,अंक,18,0),IF($L$4='DATA ENTRY'!$CV$5,VLOOKUP(F108,अंक,25,0),IF($L$4='DATA ENTRY'!$CV$6,VLOOKUP(F108,अंक,32,0),IF($L$4='DATA ENTRY'!$CV$7,VLOOKUP(F108,अंक,39,0),"")))))))</f>
        <v/>
      </c>
      <c s="153" t="str">
        <f>IF(AND(B108="",D108="",F108="",G108=""),"",IF($L$4='DATA ENTRY'!$CV$2,VLOOKUP(F108,अंक,7,0),IF($L$4='DATA ENTRY'!$CV$3,VLOOKUP(F108,अंक,13,0),IF($L$4='DATA ENTRY'!$CV$4,VLOOKUP(F108,अंक,19,0),IF($L$4='DATA ENTRY'!$CV$5,VLOOKUP(F108,अंक,26,0),IF($L$4='DATA ENTRY'!$CV$6,VLOOKUP(F108,अंक,33,0),IF($L$4='DATA ENTRY'!$CV$7,VLOOKUP(F108,अंक,40,0),"")))))))</f>
        <v/>
      </c>
      <c s="53" t="str">
        <f>IF(AND(B108="",D108="",F108="",G108=""),"",IF($L$4='DATA ENTRY'!$CV$2,VLOOKUP(F108,अंक,8,0),IF($L$4='DATA ENTRY'!$CV$3,VLOOKUP(F108,अंक,14,0),IF($L$4='DATA ENTRY'!$CV$4,VLOOKUP(F108,अंक,20,0),IF($L$4='DATA ENTRY'!$CV$5,VLOOKUP(F108,अंक,27,0),IF($L$4='DATA ENTRY'!$CV$6,VLOOKUP(F108,अंक,34,0),IF($L$4='DATA ENTRY'!$CV$7,VLOOKUP(F108,अंक,41,0),"")))))))</f>
        <v/>
      </c>
      <c s="53" t="str">
        <f>IF(AND(B108="",D108="",F108="",G108=""),"",IF($L$4='DATA ENTRY'!$CV$2,VLOOKUP(F108,अंक,9,0),IF($L$4='DATA ENTRY'!$CV$3,VLOOKUP(F108,अंक,15,0),IF($L$4='DATA ENTRY'!$CV$4,VLOOKUP(F108,अंक,21,0),IF($L$4='DATA ENTRY'!$CV$5,VLOOKUP(F108,अंक,28,0),IF($L$4='DATA ENTRY'!$CV$6,VLOOKUP(F108,अंक,35,0),IF($L$4='DATA ENTRY'!$CV$7,VLOOKUP(F108,अंक,42,0),"")))))))</f>
        <v/>
      </c>
      <c s="85">
        <f t="shared" si="24"/>
        <v>0</v>
      </c>
      <c s="86">
        <f t="shared" si="25"/>
        <v>0</v>
      </c>
      <c s="156" t="str">
        <f>IFERROR(IF(AND($L$4=""),"",IF($C$4="","",IF(AND(L108=""),"",IF(AND(F108=""),"",IF(AND(VLOOKUP(F108,अंक,5,0)=""),"",IF($N$7=3,IF(AND(VLOOKUP(F108,अंक,5,0)&gt;=86),3,IF(AND(VLOOKUP(F108,अंक,5,0)&gt;=81),2,IF(AND(VLOOKUP(F108,अंक,5,0)&gt;=75),1,0))),IF(AND(VLOOKUP(F108,अंक,5,0)&gt;=86),1.5,IF(AND(VLOOKUP(F108,अंक,5,0)&gt;=81),1,IF(AND(VLOOKUP(F108,अंक,5,0)&gt;=75),0.5,0))))))))),"")</f>
        <v/>
      </c>
      <c s="85" t="str">
        <f>IF(AND(B108="",D108="",F108="",G108=""),"",IF($L$4='DATA ENTRY'!$CV$2,VLOOKUP(F108,अंक,10,0),IF($L$4='DATA ENTRY'!$CV$3,VLOOKUP(F108,अंक,16,0),IF($L$4='DATA ENTRY'!$CV$4,VLOOKUP(F108,अंक,23,0),IF($L$4='DATA ENTRY'!$CV$5,VLOOKUP(F108,अंक,30,0),IF($L$4='DATA ENTRY'!$CV$6,VLOOKUP(F108,अंक,37,0),IF($L$4='DATA ENTRY'!$CV$7,VLOOKUP(F108,अंक,44,0),"")))))))</f>
        <v/>
      </c>
      <c s="85" t="str">
        <f>IF(AND(B108="",D108="",F108="",G108=""),"",IF($L$4='DATA ENTRY'!$CV$2,VLOOKUP(F108,अंक,11,0),IF($L$4='DATA ENTRY'!$CV$3,VLOOKUP(F108,अंक,17,0),IF($L$4='DATA ENTRY'!$CV$4,VLOOKUP(F108,अंक,24,0),IF($L$4='DATA ENTRY'!$CV$5,VLOOKUP(F108,अंक,31,0),IF($L$4='DATA ENTRY'!$CV$6,VLOOKUP(F108,अंक,38,0),IF($L$4='DATA ENTRY'!$CV$7,VLOOKUP(F108,अंक,45,0),"")))))))</f>
        <v/>
      </c>
      <c s="163" t="str">
        <f t="shared" si="26"/>
        <v/>
      </c>
    </row>
    <row r="109" spans="1:17" ht="25.5" customHeight="1">
      <c r="A109" s="93" t="str">
        <f>'DATA ENTRY'!A109</f>
        <v/>
      </c>
      <c s="94" t="str">
        <f t="shared" si="18"/>
        <v/>
      </c>
      <c s="95" t="str">
        <f t="shared" si="19"/>
        <v/>
      </c>
      <c s="96" t="str">
        <f t="shared" si="20"/>
        <v/>
      </c>
      <c s="96" t="str">
        <f t="shared" si="21"/>
        <v/>
      </c>
      <c s="97" t="str">
        <f t="shared" si="22"/>
        <v/>
      </c>
      <c s="98" t="str">
        <f t="shared" si="23"/>
        <v/>
      </c>
      <c s="153" t="str">
        <f>IF(AND(B109="",D109="",F109="",G109=""),"",IF($L$4='DATA ENTRY'!$CV$2,VLOOKUP(F109,अंक,6,0),IF($L$4='DATA ENTRY'!$CV$3,VLOOKUP(F109,अंक,12,0),IF($L$4='DATA ENTRY'!$CV$4,VLOOKUP(F109,अंक,18,0),IF($L$4='DATA ENTRY'!$CV$5,VLOOKUP(F109,अंक,25,0),IF($L$4='DATA ENTRY'!$CV$6,VLOOKUP(F109,अंक,32,0),IF($L$4='DATA ENTRY'!$CV$7,VLOOKUP(F109,अंक,39,0),"")))))))</f>
        <v/>
      </c>
      <c s="153" t="str">
        <f>IF(AND(B109="",D109="",F109="",G109=""),"",IF($L$4='DATA ENTRY'!$CV$2,VLOOKUP(F109,अंक,7,0),IF($L$4='DATA ENTRY'!$CV$3,VLOOKUP(F109,अंक,13,0),IF($L$4='DATA ENTRY'!$CV$4,VLOOKUP(F109,अंक,19,0),IF($L$4='DATA ENTRY'!$CV$5,VLOOKUP(F109,अंक,26,0),IF($L$4='DATA ENTRY'!$CV$6,VLOOKUP(F109,अंक,33,0),IF($L$4='DATA ENTRY'!$CV$7,VLOOKUP(F109,अंक,40,0),"")))))))</f>
        <v/>
      </c>
      <c s="53" t="str">
        <f>IF(AND(B109="",D109="",F109="",G109=""),"",IF($L$4='DATA ENTRY'!$CV$2,VLOOKUP(F109,अंक,8,0),IF($L$4='DATA ENTRY'!$CV$3,VLOOKUP(F109,अंक,14,0),IF($L$4='DATA ENTRY'!$CV$4,VLOOKUP(F109,अंक,20,0),IF($L$4='DATA ENTRY'!$CV$5,VLOOKUP(F109,अंक,27,0),IF($L$4='DATA ENTRY'!$CV$6,VLOOKUP(F109,अंक,34,0),IF($L$4='DATA ENTRY'!$CV$7,VLOOKUP(F109,अंक,41,0),"")))))))</f>
        <v/>
      </c>
      <c s="53" t="str">
        <f>IF(AND(B109="",D109="",F109="",G109=""),"",IF($L$4='DATA ENTRY'!$CV$2,VLOOKUP(F109,अंक,9,0),IF($L$4='DATA ENTRY'!$CV$3,VLOOKUP(F109,अंक,15,0),IF($L$4='DATA ENTRY'!$CV$4,VLOOKUP(F109,अंक,21,0),IF($L$4='DATA ENTRY'!$CV$5,VLOOKUP(F109,अंक,28,0),IF($L$4='DATA ENTRY'!$CV$6,VLOOKUP(F109,अंक,35,0),IF($L$4='DATA ENTRY'!$CV$7,VLOOKUP(F109,अंक,42,0),"")))))))</f>
        <v/>
      </c>
      <c s="85">
        <f t="shared" si="24"/>
        <v>0</v>
      </c>
      <c s="86">
        <f t="shared" si="25"/>
        <v>0</v>
      </c>
      <c s="156" t="str">
        <f>IFERROR(IF(AND($L$4=""),"",IF($C$4="","",IF(AND(L109=""),"",IF(AND(F109=""),"",IF(AND(VLOOKUP(F109,अंक,5,0)=""),"",IF($N$7=3,IF(AND(VLOOKUP(F109,अंक,5,0)&gt;=86),3,IF(AND(VLOOKUP(F109,अंक,5,0)&gt;=81),2,IF(AND(VLOOKUP(F109,अंक,5,0)&gt;=75),1,0))),IF(AND(VLOOKUP(F109,अंक,5,0)&gt;=86),1.5,IF(AND(VLOOKUP(F109,अंक,5,0)&gt;=81),1,IF(AND(VLOOKUP(F109,अंक,5,0)&gt;=75),0.5,0))))))))),"")</f>
        <v/>
      </c>
      <c s="85" t="str">
        <f>IF(AND(B109="",D109="",F109="",G109=""),"",IF($L$4='DATA ENTRY'!$CV$2,VLOOKUP(F109,अंक,10,0),IF($L$4='DATA ENTRY'!$CV$3,VLOOKUP(F109,अंक,16,0),IF($L$4='DATA ENTRY'!$CV$4,VLOOKUP(F109,अंक,23,0),IF($L$4='DATA ENTRY'!$CV$5,VLOOKUP(F109,अंक,30,0),IF($L$4='DATA ENTRY'!$CV$6,VLOOKUP(F109,अंक,37,0),IF($L$4='DATA ENTRY'!$CV$7,VLOOKUP(F109,अंक,44,0),"")))))))</f>
        <v/>
      </c>
      <c s="85" t="str">
        <f>IF(AND(B109="",D109="",F109="",G109=""),"",IF($L$4='DATA ENTRY'!$CV$2,VLOOKUP(F109,अंक,11,0),IF($L$4='DATA ENTRY'!$CV$3,VLOOKUP(F109,अंक,17,0),IF($L$4='DATA ENTRY'!$CV$4,VLOOKUP(F109,अंक,24,0),IF($L$4='DATA ENTRY'!$CV$5,VLOOKUP(F109,अंक,31,0),IF($L$4='DATA ENTRY'!$CV$6,VLOOKUP(F109,अंक,38,0),IF($L$4='DATA ENTRY'!$CV$7,VLOOKUP(F109,अंक,45,0),"")))))))</f>
        <v/>
      </c>
      <c s="163" t="str">
        <f t="shared" si="26"/>
        <v/>
      </c>
    </row>
    <row r="110" spans="1:17" ht="25.5" customHeight="1">
      <c r="A110" s="93" t="str">
        <f>'DATA ENTRY'!A110</f>
        <v/>
      </c>
      <c s="94" t="str">
        <f t="shared" si="18"/>
        <v/>
      </c>
      <c s="95" t="str">
        <f t="shared" si="19"/>
        <v/>
      </c>
      <c s="96" t="str">
        <f t="shared" si="20"/>
        <v/>
      </c>
      <c s="96" t="str">
        <f t="shared" si="21"/>
        <v/>
      </c>
      <c s="97" t="str">
        <f t="shared" si="22"/>
        <v/>
      </c>
      <c s="98" t="str">
        <f t="shared" si="23"/>
        <v/>
      </c>
      <c s="153" t="str">
        <f>IF(AND(B110="",D110="",F110="",G110=""),"",IF($L$4='DATA ENTRY'!$CV$2,VLOOKUP(F110,अंक,6,0),IF($L$4='DATA ENTRY'!$CV$3,VLOOKUP(F110,अंक,12,0),IF($L$4='DATA ENTRY'!$CV$4,VLOOKUP(F110,अंक,18,0),IF($L$4='DATA ENTRY'!$CV$5,VLOOKUP(F110,अंक,25,0),IF($L$4='DATA ENTRY'!$CV$6,VLOOKUP(F110,अंक,32,0),IF($L$4='DATA ENTRY'!$CV$7,VLOOKUP(F110,अंक,39,0),"")))))))</f>
        <v/>
      </c>
      <c s="153" t="str">
        <f>IF(AND(B110="",D110="",F110="",G110=""),"",IF($L$4='DATA ENTRY'!$CV$2,VLOOKUP(F110,अंक,7,0),IF($L$4='DATA ENTRY'!$CV$3,VLOOKUP(F110,अंक,13,0),IF($L$4='DATA ENTRY'!$CV$4,VLOOKUP(F110,अंक,19,0),IF($L$4='DATA ENTRY'!$CV$5,VLOOKUP(F110,अंक,26,0),IF($L$4='DATA ENTRY'!$CV$6,VLOOKUP(F110,अंक,33,0),IF($L$4='DATA ENTRY'!$CV$7,VLOOKUP(F110,अंक,40,0),"")))))))</f>
        <v/>
      </c>
      <c s="53" t="str">
        <f>IF(AND(B110="",D110="",F110="",G110=""),"",IF($L$4='DATA ENTRY'!$CV$2,VLOOKUP(F110,अंक,8,0),IF($L$4='DATA ENTRY'!$CV$3,VLOOKUP(F110,अंक,14,0),IF($L$4='DATA ENTRY'!$CV$4,VLOOKUP(F110,अंक,20,0),IF($L$4='DATA ENTRY'!$CV$5,VLOOKUP(F110,अंक,27,0),IF($L$4='DATA ENTRY'!$CV$6,VLOOKUP(F110,अंक,34,0),IF($L$4='DATA ENTRY'!$CV$7,VLOOKUP(F110,अंक,41,0),"")))))))</f>
        <v/>
      </c>
      <c s="53" t="str">
        <f>IF(AND(B110="",D110="",F110="",G110=""),"",IF($L$4='DATA ENTRY'!$CV$2,VLOOKUP(F110,अंक,9,0),IF($L$4='DATA ENTRY'!$CV$3,VLOOKUP(F110,अंक,15,0),IF($L$4='DATA ENTRY'!$CV$4,VLOOKUP(F110,अंक,21,0),IF($L$4='DATA ENTRY'!$CV$5,VLOOKUP(F110,अंक,28,0),IF($L$4='DATA ENTRY'!$CV$6,VLOOKUP(F110,अंक,35,0),IF($L$4='DATA ENTRY'!$CV$7,VLOOKUP(F110,अंक,42,0),"")))))))</f>
        <v/>
      </c>
      <c s="85">
        <f t="shared" si="24"/>
        <v>0</v>
      </c>
      <c s="86">
        <f t="shared" si="25"/>
        <v>0</v>
      </c>
      <c s="156" t="str">
        <f>IFERROR(IF(AND($L$4=""),"",IF($C$4="","",IF(AND(L110=""),"",IF(AND(F110=""),"",IF(AND(VLOOKUP(F110,अंक,5,0)=""),"",IF($N$7=3,IF(AND(VLOOKUP(F110,अंक,5,0)&gt;=86),3,IF(AND(VLOOKUP(F110,अंक,5,0)&gt;=81),2,IF(AND(VLOOKUP(F110,अंक,5,0)&gt;=75),1,0))),IF(AND(VLOOKUP(F110,अंक,5,0)&gt;=86),1.5,IF(AND(VLOOKUP(F110,अंक,5,0)&gt;=81),1,IF(AND(VLOOKUP(F110,अंक,5,0)&gt;=75),0.5,0))))))))),"")</f>
        <v/>
      </c>
      <c s="85" t="str">
        <f>IF(AND(B110="",D110="",F110="",G110=""),"",IF($L$4='DATA ENTRY'!$CV$2,VLOOKUP(F110,अंक,10,0),IF($L$4='DATA ENTRY'!$CV$3,VLOOKUP(F110,अंक,16,0),IF($L$4='DATA ENTRY'!$CV$4,VLOOKUP(F110,अंक,23,0),IF($L$4='DATA ENTRY'!$CV$5,VLOOKUP(F110,अंक,30,0),IF($L$4='DATA ENTRY'!$CV$6,VLOOKUP(F110,अंक,37,0),IF($L$4='DATA ENTRY'!$CV$7,VLOOKUP(F110,अंक,44,0),"")))))))</f>
        <v/>
      </c>
      <c s="85" t="str">
        <f>IF(AND(B110="",D110="",F110="",G110=""),"",IF($L$4='DATA ENTRY'!$CV$2,VLOOKUP(F110,अंक,11,0),IF($L$4='DATA ENTRY'!$CV$3,VLOOKUP(F110,अंक,17,0),IF($L$4='DATA ENTRY'!$CV$4,VLOOKUP(F110,अंक,24,0),IF($L$4='DATA ENTRY'!$CV$5,VLOOKUP(F110,अंक,31,0),IF($L$4='DATA ENTRY'!$CV$6,VLOOKUP(F110,अंक,38,0),IF($L$4='DATA ENTRY'!$CV$7,VLOOKUP(F110,अंक,45,0),"")))))))</f>
        <v/>
      </c>
      <c s="163" t="str">
        <f t="shared" si="26"/>
        <v/>
      </c>
    </row>
    <row r="111" spans="1:17" ht="25.5" customHeight="1">
      <c r="A111" s="93" t="str">
        <f>'DATA ENTRY'!A111</f>
        <v/>
      </c>
      <c s="94" t="str">
        <f t="shared" si="18"/>
        <v/>
      </c>
      <c s="95" t="str">
        <f t="shared" si="19"/>
        <v/>
      </c>
      <c s="96" t="str">
        <f t="shared" si="20"/>
        <v/>
      </c>
      <c s="96" t="str">
        <f t="shared" si="21"/>
        <v/>
      </c>
      <c s="97" t="str">
        <f t="shared" si="22"/>
        <v/>
      </c>
      <c s="98" t="str">
        <f t="shared" si="23"/>
        <v/>
      </c>
      <c s="153" t="str">
        <f>IF(AND(B111="",D111="",F111="",G111=""),"",IF($L$4='DATA ENTRY'!$CV$2,VLOOKUP(F111,अंक,6,0),IF($L$4='DATA ENTRY'!$CV$3,VLOOKUP(F111,अंक,12,0),IF($L$4='DATA ENTRY'!$CV$4,VLOOKUP(F111,अंक,18,0),IF($L$4='DATA ENTRY'!$CV$5,VLOOKUP(F111,अंक,25,0),IF($L$4='DATA ENTRY'!$CV$6,VLOOKUP(F111,अंक,32,0),IF($L$4='DATA ENTRY'!$CV$7,VLOOKUP(F111,अंक,39,0),"")))))))</f>
        <v/>
      </c>
      <c s="153" t="str">
        <f>IF(AND(B111="",D111="",F111="",G111=""),"",IF($L$4='DATA ENTRY'!$CV$2,VLOOKUP(F111,अंक,7,0),IF($L$4='DATA ENTRY'!$CV$3,VLOOKUP(F111,अंक,13,0),IF($L$4='DATA ENTRY'!$CV$4,VLOOKUP(F111,अंक,19,0),IF($L$4='DATA ENTRY'!$CV$5,VLOOKUP(F111,अंक,26,0),IF($L$4='DATA ENTRY'!$CV$6,VLOOKUP(F111,अंक,33,0),IF($L$4='DATA ENTRY'!$CV$7,VLOOKUP(F111,अंक,40,0),"")))))))</f>
        <v/>
      </c>
      <c s="53" t="str">
        <f>IF(AND(B111="",D111="",F111="",G111=""),"",IF($L$4='DATA ENTRY'!$CV$2,VLOOKUP(F111,अंक,8,0),IF($L$4='DATA ENTRY'!$CV$3,VLOOKUP(F111,अंक,14,0),IF($L$4='DATA ENTRY'!$CV$4,VLOOKUP(F111,अंक,20,0),IF($L$4='DATA ENTRY'!$CV$5,VLOOKUP(F111,अंक,27,0),IF($L$4='DATA ENTRY'!$CV$6,VLOOKUP(F111,अंक,34,0),IF($L$4='DATA ENTRY'!$CV$7,VLOOKUP(F111,अंक,41,0),"")))))))</f>
        <v/>
      </c>
      <c s="53" t="str">
        <f>IF(AND(B111="",D111="",F111="",G111=""),"",IF($L$4='DATA ENTRY'!$CV$2,VLOOKUP(F111,अंक,9,0),IF($L$4='DATA ENTRY'!$CV$3,VLOOKUP(F111,अंक,15,0),IF($L$4='DATA ENTRY'!$CV$4,VLOOKUP(F111,अंक,21,0),IF($L$4='DATA ENTRY'!$CV$5,VLOOKUP(F111,अंक,28,0),IF($L$4='DATA ENTRY'!$CV$6,VLOOKUP(F111,अंक,35,0),IF($L$4='DATA ENTRY'!$CV$7,VLOOKUP(F111,अंक,42,0),"")))))))</f>
        <v/>
      </c>
      <c s="85">
        <f t="shared" si="24"/>
        <v>0</v>
      </c>
      <c s="86">
        <f t="shared" si="25"/>
        <v>0</v>
      </c>
      <c s="156" t="str">
        <f>IFERROR(IF(AND($L$4=""),"",IF($C$4="","",IF(AND(L111=""),"",IF(AND(F111=""),"",IF(AND(VLOOKUP(F111,अंक,5,0)=""),"",IF($N$7=3,IF(AND(VLOOKUP(F111,अंक,5,0)&gt;=86),3,IF(AND(VLOOKUP(F111,अंक,5,0)&gt;=81),2,IF(AND(VLOOKUP(F111,अंक,5,0)&gt;=75),1,0))),IF(AND(VLOOKUP(F111,अंक,5,0)&gt;=86),1.5,IF(AND(VLOOKUP(F111,अंक,5,0)&gt;=81),1,IF(AND(VLOOKUP(F111,अंक,5,0)&gt;=75),0.5,0))))))))),"")</f>
        <v/>
      </c>
      <c s="85" t="str">
        <f>IF(AND(B111="",D111="",F111="",G111=""),"",IF($L$4='DATA ENTRY'!$CV$2,VLOOKUP(F111,अंक,10,0),IF($L$4='DATA ENTRY'!$CV$3,VLOOKUP(F111,अंक,16,0),IF($L$4='DATA ENTRY'!$CV$4,VLOOKUP(F111,अंक,23,0),IF($L$4='DATA ENTRY'!$CV$5,VLOOKUP(F111,अंक,30,0),IF($L$4='DATA ENTRY'!$CV$6,VLOOKUP(F111,अंक,37,0),IF($L$4='DATA ENTRY'!$CV$7,VLOOKUP(F111,अंक,44,0),"")))))))</f>
        <v/>
      </c>
      <c s="85" t="str">
        <f>IF(AND(B111="",D111="",F111="",G111=""),"",IF($L$4='DATA ENTRY'!$CV$2,VLOOKUP(F111,अंक,11,0),IF($L$4='DATA ENTRY'!$CV$3,VLOOKUP(F111,अंक,17,0),IF($L$4='DATA ENTRY'!$CV$4,VLOOKUP(F111,अंक,24,0),IF($L$4='DATA ENTRY'!$CV$5,VLOOKUP(F111,अंक,31,0),IF($L$4='DATA ENTRY'!$CV$6,VLOOKUP(F111,अंक,38,0),IF($L$4='DATA ENTRY'!$CV$7,VLOOKUP(F111,अंक,45,0),"")))))))</f>
        <v/>
      </c>
      <c s="163" t="str">
        <f t="shared" si="26"/>
        <v/>
      </c>
    </row>
    <row r="112" spans="1:17" ht="25.5" customHeight="1">
      <c r="A112" s="93" t="str">
        <f>'DATA ENTRY'!A112</f>
        <v/>
      </c>
      <c s="94" t="str">
        <f t="shared" si="18"/>
        <v/>
      </c>
      <c s="95" t="str">
        <f t="shared" si="19"/>
        <v/>
      </c>
      <c s="96" t="str">
        <f t="shared" si="20"/>
        <v/>
      </c>
      <c s="96" t="str">
        <f t="shared" si="21"/>
        <v/>
      </c>
      <c s="97" t="str">
        <f t="shared" si="22"/>
        <v/>
      </c>
      <c s="98" t="str">
        <f t="shared" si="23"/>
        <v/>
      </c>
      <c s="153" t="str">
        <f>IF(AND(B112="",D112="",F112="",G112=""),"",IF($L$4='DATA ENTRY'!$CV$2,VLOOKUP(F112,अंक,6,0),IF($L$4='DATA ENTRY'!$CV$3,VLOOKUP(F112,अंक,12,0),IF($L$4='DATA ENTRY'!$CV$4,VLOOKUP(F112,अंक,18,0),IF($L$4='DATA ENTRY'!$CV$5,VLOOKUP(F112,अंक,25,0),IF($L$4='DATA ENTRY'!$CV$6,VLOOKUP(F112,अंक,32,0),IF($L$4='DATA ENTRY'!$CV$7,VLOOKUP(F112,अंक,39,0),"")))))))</f>
        <v/>
      </c>
      <c s="153" t="str">
        <f>IF(AND(B112="",D112="",F112="",G112=""),"",IF($L$4='DATA ENTRY'!$CV$2,VLOOKUP(F112,अंक,7,0),IF($L$4='DATA ENTRY'!$CV$3,VLOOKUP(F112,अंक,13,0),IF($L$4='DATA ENTRY'!$CV$4,VLOOKUP(F112,अंक,19,0),IF($L$4='DATA ENTRY'!$CV$5,VLOOKUP(F112,अंक,26,0),IF($L$4='DATA ENTRY'!$CV$6,VLOOKUP(F112,अंक,33,0),IF($L$4='DATA ENTRY'!$CV$7,VLOOKUP(F112,अंक,40,0),"")))))))</f>
        <v/>
      </c>
      <c s="53" t="str">
        <f>IF(AND(B112="",D112="",F112="",G112=""),"",IF($L$4='DATA ENTRY'!$CV$2,VLOOKUP(F112,अंक,8,0),IF($L$4='DATA ENTRY'!$CV$3,VLOOKUP(F112,अंक,14,0),IF($L$4='DATA ENTRY'!$CV$4,VLOOKUP(F112,अंक,20,0),IF($L$4='DATA ENTRY'!$CV$5,VLOOKUP(F112,अंक,27,0),IF($L$4='DATA ENTRY'!$CV$6,VLOOKUP(F112,अंक,34,0),IF($L$4='DATA ENTRY'!$CV$7,VLOOKUP(F112,अंक,41,0),"")))))))</f>
        <v/>
      </c>
      <c s="53" t="str">
        <f>IF(AND(B112="",D112="",F112="",G112=""),"",IF($L$4='DATA ENTRY'!$CV$2,VLOOKUP(F112,अंक,9,0),IF($L$4='DATA ENTRY'!$CV$3,VLOOKUP(F112,अंक,15,0),IF($L$4='DATA ENTRY'!$CV$4,VLOOKUP(F112,अंक,21,0),IF($L$4='DATA ENTRY'!$CV$5,VLOOKUP(F112,अंक,28,0),IF($L$4='DATA ENTRY'!$CV$6,VLOOKUP(F112,अंक,35,0),IF($L$4='DATA ENTRY'!$CV$7,VLOOKUP(F112,अंक,42,0),"")))))))</f>
        <v/>
      </c>
      <c s="85">
        <f t="shared" si="24"/>
        <v>0</v>
      </c>
      <c s="86">
        <f t="shared" si="25"/>
        <v>0</v>
      </c>
      <c s="156" t="str">
        <f>IFERROR(IF(AND($L$4=""),"",IF($C$4="","",IF(AND(L112=""),"",IF(AND(F112=""),"",IF(AND(VLOOKUP(F112,अंक,5,0)=""),"",IF($N$7=3,IF(AND(VLOOKUP(F112,अंक,5,0)&gt;=86),3,IF(AND(VLOOKUP(F112,अंक,5,0)&gt;=81),2,IF(AND(VLOOKUP(F112,अंक,5,0)&gt;=75),1,0))),IF(AND(VLOOKUP(F112,अंक,5,0)&gt;=86),1.5,IF(AND(VLOOKUP(F112,अंक,5,0)&gt;=81),1,IF(AND(VLOOKUP(F112,अंक,5,0)&gt;=75),0.5,0))))))))),"")</f>
        <v/>
      </c>
      <c s="85" t="str">
        <f>IF(AND(B112="",D112="",F112="",G112=""),"",IF($L$4='DATA ENTRY'!$CV$2,VLOOKUP(F112,अंक,10,0),IF($L$4='DATA ENTRY'!$CV$3,VLOOKUP(F112,अंक,16,0),IF($L$4='DATA ENTRY'!$CV$4,VLOOKUP(F112,अंक,23,0),IF($L$4='DATA ENTRY'!$CV$5,VLOOKUP(F112,अंक,30,0),IF($L$4='DATA ENTRY'!$CV$6,VLOOKUP(F112,अंक,37,0),IF($L$4='DATA ENTRY'!$CV$7,VLOOKUP(F112,अंक,44,0),"")))))))</f>
        <v/>
      </c>
      <c s="85" t="str">
        <f>IF(AND(B112="",D112="",F112="",G112=""),"",IF($L$4='DATA ENTRY'!$CV$2,VLOOKUP(F112,अंक,11,0),IF($L$4='DATA ENTRY'!$CV$3,VLOOKUP(F112,अंक,17,0),IF($L$4='DATA ENTRY'!$CV$4,VLOOKUP(F112,अंक,24,0),IF($L$4='DATA ENTRY'!$CV$5,VLOOKUP(F112,अंक,31,0),IF($L$4='DATA ENTRY'!$CV$6,VLOOKUP(F112,अंक,38,0),IF($L$4='DATA ENTRY'!$CV$7,VLOOKUP(F112,अंक,45,0),"")))))))</f>
        <v/>
      </c>
      <c s="163" t="str">
        <f t="shared" si="26"/>
        <v/>
      </c>
    </row>
    <row r="113" spans="1:17" ht="25.5" customHeight="1">
      <c r="A113" s="93" t="str">
        <f>'DATA ENTRY'!A113</f>
        <v/>
      </c>
      <c s="94" t="str">
        <f t="shared" si="18"/>
        <v/>
      </c>
      <c s="95" t="str">
        <f t="shared" si="19"/>
        <v/>
      </c>
      <c s="96" t="str">
        <f t="shared" si="20"/>
        <v/>
      </c>
      <c s="96" t="str">
        <f t="shared" si="21"/>
        <v/>
      </c>
      <c s="97" t="str">
        <f t="shared" si="22"/>
        <v/>
      </c>
      <c s="98" t="str">
        <f t="shared" si="23"/>
        <v/>
      </c>
      <c s="153" t="str">
        <f>IF(AND(B113="",D113="",F113="",G113=""),"",IF($L$4='DATA ENTRY'!$CV$2,VLOOKUP(F113,अंक,6,0),IF($L$4='DATA ENTRY'!$CV$3,VLOOKUP(F113,अंक,12,0),IF($L$4='DATA ENTRY'!$CV$4,VLOOKUP(F113,अंक,18,0),IF($L$4='DATA ENTRY'!$CV$5,VLOOKUP(F113,अंक,25,0),IF($L$4='DATA ENTRY'!$CV$6,VLOOKUP(F113,अंक,32,0),IF($L$4='DATA ENTRY'!$CV$7,VLOOKUP(F113,अंक,39,0),"")))))))</f>
        <v/>
      </c>
      <c s="153" t="str">
        <f>IF(AND(B113="",D113="",F113="",G113=""),"",IF($L$4='DATA ENTRY'!$CV$2,VLOOKUP(F113,अंक,7,0),IF($L$4='DATA ENTRY'!$CV$3,VLOOKUP(F113,अंक,13,0),IF($L$4='DATA ENTRY'!$CV$4,VLOOKUP(F113,अंक,19,0),IF($L$4='DATA ENTRY'!$CV$5,VLOOKUP(F113,अंक,26,0),IF($L$4='DATA ENTRY'!$CV$6,VLOOKUP(F113,अंक,33,0),IF($L$4='DATA ENTRY'!$CV$7,VLOOKUP(F113,अंक,40,0),"")))))))</f>
        <v/>
      </c>
      <c s="53" t="str">
        <f>IF(AND(B113="",D113="",F113="",G113=""),"",IF($L$4='DATA ENTRY'!$CV$2,VLOOKUP(F113,अंक,8,0),IF($L$4='DATA ENTRY'!$CV$3,VLOOKUP(F113,अंक,14,0),IF($L$4='DATA ENTRY'!$CV$4,VLOOKUP(F113,अंक,20,0),IF($L$4='DATA ENTRY'!$CV$5,VLOOKUP(F113,अंक,27,0),IF($L$4='DATA ENTRY'!$CV$6,VLOOKUP(F113,अंक,34,0),IF($L$4='DATA ENTRY'!$CV$7,VLOOKUP(F113,अंक,41,0),"")))))))</f>
        <v/>
      </c>
      <c s="53" t="str">
        <f>IF(AND(B113="",D113="",F113="",G113=""),"",IF($L$4='DATA ENTRY'!$CV$2,VLOOKUP(F113,अंक,9,0),IF($L$4='DATA ENTRY'!$CV$3,VLOOKUP(F113,अंक,15,0),IF($L$4='DATA ENTRY'!$CV$4,VLOOKUP(F113,अंक,21,0),IF($L$4='DATA ENTRY'!$CV$5,VLOOKUP(F113,अंक,28,0),IF($L$4='DATA ENTRY'!$CV$6,VLOOKUP(F113,अंक,35,0),IF($L$4='DATA ENTRY'!$CV$7,VLOOKUP(F113,अंक,42,0),"")))))))</f>
        <v/>
      </c>
      <c s="85">
        <f t="shared" si="24"/>
        <v>0</v>
      </c>
      <c s="86">
        <f t="shared" si="25"/>
        <v>0</v>
      </c>
      <c s="156" t="str">
        <f>IFERROR(IF(AND($L$4=""),"",IF($C$4="","",IF(AND(L113=""),"",IF(AND(F113=""),"",IF(AND(VLOOKUP(F113,अंक,5,0)=""),"",IF($N$7=3,IF(AND(VLOOKUP(F113,अंक,5,0)&gt;=86),3,IF(AND(VLOOKUP(F113,अंक,5,0)&gt;=81),2,IF(AND(VLOOKUP(F113,अंक,5,0)&gt;=75),1,0))),IF(AND(VLOOKUP(F113,अंक,5,0)&gt;=86),1.5,IF(AND(VLOOKUP(F113,अंक,5,0)&gt;=81),1,IF(AND(VLOOKUP(F113,अंक,5,0)&gt;=75),0.5,0))))))))),"")</f>
        <v/>
      </c>
      <c s="85" t="str">
        <f>IF(AND(B113="",D113="",F113="",G113=""),"",IF($L$4='DATA ENTRY'!$CV$2,VLOOKUP(F113,अंक,10,0),IF($L$4='DATA ENTRY'!$CV$3,VLOOKUP(F113,अंक,16,0),IF($L$4='DATA ENTRY'!$CV$4,VLOOKUP(F113,अंक,23,0),IF($L$4='DATA ENTRY'!$CV$5,VLOOKUP(F113,अंक,30,0),IF($L$4='DATA ENTRY'!$CV$6,VLOOKUP(F113,अंक,37,0),IF($L$4='DATA ENTRY'!$CV$7,VLOOKUP(F113,अंक,44,0),"")))))))</f>
        <v/>
      </c>
      <c s="85" t="str">
        <f>IF(AND(B113="",D113="",F113="",G113=""),"",IF($L$4='DATA ENTRY'!$CV$2,VLOOKUP(F113,अंक,11,0),IF($L$4='DATA ENTRY'!$CV$3,VLOOKUP(F113,अंक,17,0),IF($L$4='DATA ENTRY'!$CV$4,VLOOKUP(F113,अंक,24,0),IF($L$4='DATA ENTRY'!$CV$5,VLOOKUP(F113,अंक,31,0),IF($L$4='DATA ENTRY'!$CV$6,VLOOKUP(F113,अंक,38,0),IF($L$4='DATA ENTRY'!$CV$7,VLOOKUP(F113,अंक,45,0),"")))))))</f>
        <v/>
      </c>
      <c s="163" t="str">
        <f t="shared" si="26"/>
        <v/>
      </c>
    </row>
    <row r="114" spans="1:17" ht="25.5" customHeight="1">
      <c r="A114" s="93" t="str">
        <f>'DATA ENTRY'!A114</f>
        <v/>
      </c>
      <c s="94" t="str">
        <f t="shared" si="18"/>
        <v/>
      </c>
      <c s="95" t="str">
        <f t="shared" si="19"/>
        <v/>
      </c>
      <c s="96" t="str">
        <f t="shared" si="20"/>
        <v/>
      </c>
      <c s="96" t="str">
        <f t="shared" si="21"/>
        <v/>
      </c>
      <c s="97" t="str">
        <f t="shared" si="22"/>
        <v/>
      </c>
      <c s="98" t="str">
        <f t="shared" si="23"/>
        <v/>
      </c>
      <c s="153" t="str">
        <f>IF(AND(B114="",D114="",F114="",G114=""),"",IF($L$4='DATA ENTRY'!$CV$2,VLOOKUP(F114,अंक,6,0),IF($L$4='DATA ENTRY'!$CV$3,VLOOKUP(F114,अंक,12,0),IF($L$4='DATA ENTRY'!$CV$4,VLOOKUP(F114,अंक,18,0),IF($L$4='DATA ENTRY'!$CV$5,VLOOKUP(F114,अंक,25,0),IF($L$4='DATA ENTRY'!$CV$6,VLOOKUP(F114,अंक,32,0),IF($L$4='DATA ENTRY'!$CV$7,VLOOKUP(F114,अंक,39,0),"")))))))</f>
        <v/>
      </c>
      <c s="153" t="str">
        <f>IF(AND(B114="",D114="",F114="",G114=""),"",IF($L$4='DATA ENTRY'!$CV$2,VLOOKUP(F114,अंक,7,0),IF($L$4='DATA ENTRY'!$CV$3,VLOOKUP(F114,अंक,13,0),IF($L$4='DATA ENTRY'!$CV$4,VLOOKUP(F114,अंक,19,0),IF($L$4='DATA ENTRY'!$CV$5,VLOOKUP(F114,अंक,26,0),IF($L$4='DATA ENTRY'!$CV$6,VLOOKUP(F114,अंक,33,0),IF($L$4='DATA ENTRY'!$CV$7,VLOOKUP(F114,अंक,40,0),"")))))))</f>
        <v/>
      </c>
      <c s="53" t="str">
        <f>IF(AND(B114="",D114="",F114="",G114=""),"",IF($L$4='DATA ENTRY'!$CV$2,VLOOKUP(F114,अंक,8,0),IF($L$4='DATA ENTRY'!$CV$3,VLOOKUP(F114,अंक,14,0),IF($L$4='DATA ENTRY'!$CV$4,VLOOKUP(F114,अंक,20,0),IF($L$4='DATA ENTRY'!$CV$5,VLOOKUP(F114,अंक,27,0),IF($L$4='DATA ENTRY'!$CV$6,VLOOKUP(F114,अंक,34,0),IF($L$4='DATA ENTRY'!$CV$7,VLOOKUP(F114,अंक,41,0),"")))))))</f>
        <v/>
      </c>
      <c s="53" t="str">
        <f>IF(AND(B114="",D114="",F114="",G114=""),"",IF($L$4='DATA ENTRY'!$CV$2,VLOOKUP(F114,अंक,9,0),IF($L$4='DATA ENTRY'!$CV$3,VLOOKUP(F114,अंक,15,0),IF($L$4='DATA ENTRY'!$CV$4,VLOOKUP(F114,अंक,21,0),IF($L$4='DATA ENTRY'!$CV$5,VLOOKUP(F114,अंक,28,0),IF($L$4='DATA ENTRY'!$CV$6,VLOOKUP(F114,अंक,35,0),IF($L$4='DATA ENTRY'!$CV$7,VLOOKUP(F114,अंक,42,0),"")))))))</f>
        <v/>
      </c>
      <c s="85">
        <f t="shared" si="24"/>
        <v>0</v>
      </c>
      <c s="86">
        <f t="shared" si="25"/>
        <v>0</v>
      </c>
      <c s="156" t="str">
        <f>IFERROR(IF(AND($L$4=""),"",IF($C$4="","",IF(AND(L114=""),"",IF(AND(F114=""),"",IF(AND(VLOOKUP(F114,अंक,5,0)=""),"",IF($N$7=3,IF(AND(VLOOKUP(F114,अंक,5,0)&gt;=86),3,IF(AND(VLOOKUP(F114,अंक,5,0)&gt;=81),2,IF(AND(VLOOKUP(F114,अंक,5,0)&gt;=75),1,0))),IF(AND(VLOOKUP(F114,अंक,5,0)&gt;=86),1.5,IF(AND(VLOOKUP(F114,अंक,5,0)&gt;=81),1,IF(AND(VLOOKUP(F114,अंक,5,0)&gt;=75),0.5,0))))))))),"")</f>
        <v/>
      </c>
      <c s="85" t="str">
        <f>IF(AND(B114="",D114="",F114="",G114=""),"",IF($L$4='DATA ENTRY'!$CV$2,VLOOKUP(F114,अंक,10,0),IF($L$4='DATA ENTRY'!$CV$3,VLOOKUP(F114,अंक,16,0),IF($L$4='DATA ENTRY'!$CV$4,VLOOKUP(F114,अंक,23,0),IF($L$4='DATA ENTRY'!$CV$5,VLOOKUP(F114,अंक,30,0),IF($L$4='DATA ENTRY'!$CV$6,VLOOKUP(F114,अंक,37,0),IF($L$4='DATA ENTRY'!$CV$7,VLOOKUP(F114,अंक,44,0),"")))))))</f>
        <v/>
      </c>
      <c s="85" t="str">
        <f>IF(AND(B114="",D114="",F114="",G114=""),"",IF($L$4='DATA ENTRY'!$CV$2,VLOOKUP(F114,अंक,11,0),IF($L$4='DATA ENTRY'!$CV$3,VLOOKUP(F114,अंक,17,0),IF($L$4='DATA ENTRY'!$CV$4,VLOOKUP(F114,अंक,24,0),IF($L$4='DATA ENTRY'!$CV$5,VLOOKUP(F114,अंक,31,0),IF($L$4='DATA ENTRY'!$CV$6,VLOOKUP(F114,अंक,38,0),IF($L$4='DATA ENTRY'!$CV$7,VLOOKUP(F114,अंक,45,0),"")))))))</f>
        <v/>
      </c>
      <c s="163" t="str">
        <f t="shared" si="26"/>
        <v/>
      </c>
    </row>
    <row r="115" spans="1:17" ht="25.5" customHeight="1">
      <c r="A115" s="93" t="str">
        <f>'DATA ENTRY'!A115</f>
        <v/>
      </c>
      <c s="94" t="str">
        <f t="shared" si="18"/>
        <v/>
      </c>
      <c s="95" t="str">
        <f t="shared" si="19"/>
        <v/>
      </c>
      <c s="96" t="str">
        <f t="shared" si="20"/>
        <v/>
      </c>
      <c s="96" t="str">
        <f t="shared" si="21"/>
        <v/>
      </c>
      <c s="97" t="str">
        <f t="shared" si="22"/>
        <v/>
      </c>
      <c s="98" t="str">
        <f t="shared" si="23"/>
        <v/>
      </c>
      <c s="153" t="str">
        <f>IF(AND(B115="",D115="",F115="",G115=""),"",IF($L$4='DATA ENTRY'!$CV$2,VLOOKUP(F115,अंक,6,0),IF($L$4='DATA ENTRY'!$CV$3,VLOOKUP(F115,अंक,12,0),IF($L$4='DATA ENTRY'!$CV$4,VLOOKUP(F115,अंक,18,0),IF($L$4='DATA ENTRY'!$CV$5,VLOOKUP(F115,अंक,25,0),IF($L$4='DATA ENTRY'!$CV$6,VLOOKUP(F115,अंक,32,0),IF($L$4='DATA ENTRY'!$CV$7,VLOOKUP(F115,अंक,39,0),"")))))))</f>
        <v/>
      </c>
      <c s="153" t="str">
        <f>IF(AND(B115="",D115="",F115="",G115=""),"",IF($L$4='DATA ENTRY'!$CV$2,VLOOKUP(F115,अंक,7,0),IF($L$4='DATA ENTRY'!$CV$3,VLOOKUP(F115,अंक,13,0),IF($L$4='DATA ENTRY'!$CV$4,VLOOKUP(F115,अंक,19,0),IF($L$4='DATA ENTRY'!$CV$5,VLOOKUP(F115,अंक,26,0),IF($L$4='DATA ENTRY'!$CV$6,VLOOKUP(F115,अंक,33,0),IF($L$4='DATA ENTRY'!$CV$7,VLOOKUP(F115,अंक,40,0),"")))))))</f>
        <v/>
      </c>
      <c s="53" t="str">
        <f>IF(AND(B115="",D115="",F115="",G115=""),"",IF($L$4='DATA ENTRY'!$CV$2,VLOOKUP(F115,अंक,8,0),IF($L$4='DATA ENTRY'!$CV$3,VLOOKUP(F115,अंक,14,0),IF($L$4='DATA ENTRY'!$CV$4,VLOOKUP(F115,अंक,20,0),IF($L$4='DATA ENTRY'!$CV$5,VLOOKUP(F115,अंक,27,0),IF($L$4='DATA ENTRY'!$CV$6,VLOOKUP(F115,अंक,34,0),IF($L$4='DATA ENTRY'!$CV$7,VLOOKUP(F115,अंक,41,0),"")))))))</f>
        <v/>
      </c>
      <c s="53" t="str">
        <f>IF(AND(B115="",D115="",F115="",G115=""),"",IF($L$4='DATA ENTRY'!$CV$2,VLOOKUP(F115,अंक,9,0),IF($L$4='DATA ENTRY'!$CV$3,VLOOKUP(F115,अंक,15,0),IF($L$4='DATA ENTRY'!$CV$4,VLOOKUP(F115,अंक,21,0),IF($L$4='DATA ENTRY'!$CV$5,VLOOKUP(F115,अंक,28,0),IF($L$4='DATA ENTRY'!$CV$6,VLOOKUP(F115,अंक,35,0),IF($L$4='DATA ENTRY'!$CV$7,VLOOKUP(F115,अंक,42,0),"")))))))</f>
        <v/>
      </c>
      <c s="85">
        <f t="shared" si="24"/>
        <v>0</v>
      </c>
      <c s="86">
        <f t="shared" si="25"/>
        <v>0</v>
      </c>
      <c s="156" t="str">
        <f>IFERROR(IF(AND($L$4=""),"",IF($C$4="","",IF(AND(L115=""),"",IF(AND(F115=""),"",IF(AND(VLOOKUP(F115,अंक,5,0)=""),"",IF($N$7=3,IF(AND(VLOOKUP(F115,अंक,5,0)&gt;=86),3,IF(AND(VLOOKUP(F115,अंक,5,0)&gt;=81),2,IF(AND(VLOOKUP(F115,अंक,5,0)&gt;=75),1,0))),IF(AND(VLOOKUP(F115,अंक,5,0)&gt;=86),1.5,IF(AND(VLOOKUP(F115,अंक,5,0)&gt;=81),1,IF(AND(VLOOKUP(F115,अंक,5,0)&gt;=75),0.5,0))))))))),"")</f>
        <v/>
      </c>
      <c s="85" t="str">
        <f>IF(AND(B115="",D115="",F115="",G115=""),"",IF($L$4='DATA ENTRY'!$CV$2,VLOOKUP(F115,अंक,10,0),IF($L$4='DATA ENTRY'!$CV$3,VLOOKUP(F115,अंक,16,0),IF($L$4='DATA ENTRY'!$CV$4,VLOOKUP(F115,अंक,23,0),IF($L$4='DATA ENTRY'!$CV$5,VLOOKUP(F115,अंक,30,0),IF($L$4='DATA ENTRY'!$CV$6,VLOOKUP(F115,अंक,37,0),IF($L$4='DATA ENTRY'!$CV$7,VLOOKUP(F115,अंक,44,0),"")))))))</f>
        <v/>
      </c>
      <c s="85" t="str">
        <f>IF(AND(B115="",D115="",F115="",G115=""),"",IF($L$4='DATA ENTRY'!$CV$2,VLOOKUP(F115,अंक,11,0),IF($L$4='DATA ENTRY'!$CV$3,VLOOKUP(F115,अंक,17,0),IF($L$4='DATA ENTRY'!$CV$4,VLOOKUP(F115,अंक,24,0),IF($L$4='DATA ENTRY'!$CV$5,VLOOKUP(F115,अंक,31,0),IF($L$4='DATA ENTRY'!$CV$6,VLOOKUP(F115,अंक,38,0),IF($L$4='DATA ENTRY'!$CV$7,VLOOKUP(F115,अंक,45,0),"")))))))</f>
        <v/>
      </c>
      <c s="163" t="str">
        <f t="shared" si="26"/>
        <v/>
      </c>
    </row>
    <row r="116" spans="1:17" ht="25.5" customHeight="1">
      <c r="A116" s="93" t="str">
        <f>'DATA ENTRY'!A116</f>
        <v/>
      </c>
      <c s="94" t="str">
        <f t="shared" si="18"/>
        <v/>
      </c>
      <c s="95" t="str">
        <f t="shared" si="19"/>
        <v/>
      </c>
      <c s="96" t="str">
        <f t="shared" si="20"/>
        <v/>
      </c>
      <c s="96" t="str">
        <f t="shared" si="21"/>
        <v/>
      </c>
      <c s="97" t="str">
        <f t="shared" si="22"/>
        <v/>
      </c>
      <c s="98" t="str">
        <f t="shared" si="23"/>
        <v/>
      </c>
      <c s="153" t="str">
        <f>IF(AND(B116="",D116="",F116="",G116=""),"",IF($L$4='DATA ENTRY'!$CV$2,VLOOKUP(F116,अंक,6,0),IF($L$4='DATA ENTRY'!$CV$3,VLOOKUP(F116,अंक,12,0),IF($L$4='DATA ENTRY'!$CV$4,VLOOKUP(F116,अंक,18,0),IF($L$4='DATA ENTRY'!$CV$5,VLOOKUP(F116,अंक,25,0),IF($L$4='DATA ENTRY'!$CV$6,VLOOKUP(F116,अंक,32,0),IF($L$4='DATA ENTRY'!$CV$7,VLOOKUP(F116,अंक,39,0),"")))))))</f>
        <v/>
      </c>
      <c s="153" t="str">
        <f>IF(AND(B116="",D116="",F116="",G116=""),"",IF($L$4='DATA ENTRY'!$CV$2,VLOOKUP(F116,अंक,7,0),IF($L$4='DATA ENTRY'!$CV$3,VLOOKUP(F116,अंक,13,0),IF($L$4='DATA ENTRY'!$CV$4,VLOOKUP(F116,अंक,19,0),IF($L$4='DATA ENTRY'!$CV$5,VLOOKUP(F116,अंक,26,0),IF($L$4='DATA ENTRY'!$CV$6,VLOOKUP(F116,अंक,33,0),IF($L$4='DATA ENTRY'!$CV$7,VLOOKUP(F116,अंक,40,0),"")))))))</f>
        <v/>
      </c>
      <c s="53" t="str">
        <f>IF(AND(B116="",D116="",F116="",G116=""),"",IF($L$4='DATA ENTRY'!$CV$2,VLOOKUP(F116,अंक,8,0),IF($L$4='DATA ENTRY'!$CV$3,VLOOKUP(F116,अंक,14,0),IF($L$4='DATA ENTRY'!$CV$4,VLOOKUP(F116,अंक,20,0),IF($L$4='DATA ENTRY'!$CV$5,VLOOKUP(F116,अंक,27,0),IF($L$4='DATA ENTRY'!$CV$6,VLOOKUP(F116,अंक,34,0),IF($L$4='DATA ENTRY'!$CV$7,VLOOKUP(F116,अंक,41,0),"")))))))</f>
        <v/>
      </c>
      <c s="53" t="str">
        <f>IF(AND(B116="",D116="",F116="",G116=""),"",IF($L$4='DATA ENTRY'!$CV$2,VLOOKUP(F116,अंक,9,0),IF($L$4='DATA ENTRY'!$CV$3,VLOOKUP(F116,अंक,15,0),IF($L$4='DATA ENTRY'!$CV$4,VLOOKUP(F116,अंक,21,0),IF($L$4='DATA ENTRY'!$CV$5,VLOOKUP(F116,अंक,28,0),IF($L$4='DATA ENTRY'!$CV$6,VLOOKUP(F116,अंक,35,0),IF($L$4='DATA ENTRY'!$CV$7,VLOOKUP(F116,अंक,42,0),"")))))))</f>
        <v/>
      </c>
      <c s="85">
        <f t="shared" si="24"/>
        <v>0</v>
      </c>
      <c s="86">
        <f t="shared" si="25"/>
        <v>0</v>
      </c>
      <c s="156" t="str">
        <f>IFERROR(IF(AND($L$4=""),"",IF($C$4="","",IF(AND(L116=""),"",IF(AND(F116=""),"",IF(AND(VLOOKUP(F116,अंक,5,0)=""),"",IF($N$7=3,IF(AND(VLOOKUP(F116,अंक,5,0)&gt;=86),3,IF(AND(VLOOKUP(F116,अंक,5,0)&gt;=81),2,IF(AND(VLOOKUP(F116,अंक,5,0)&gt;=75),1,0))),IF(AND(VLOOKUP(F116,अंक,5,0)&gt;=86),1.5,IF(AND(VLOOKUP(F116,अंक,5,0)&gt;=81),1,IF(AND(VLOOKUP(F116,अंक,5,0)&gt;=75),0.5,0))))))))),"")</f>
        <v/>
      </c>
      <c s="85" t="str">
        <f>IF(AND(B116="",D116="",F116="",G116=""),"",IF($L$4='DATA ENTRY'!$CV$2,VLOOKUP(F116,अंक,10,0),IF($L$4='DATA ENTRY'!$CV$3,VLOOKUP(F116,अंक,16,0),IF($L$4='DATA ENTRY'!$CV$4,VLOOKUP(F116,अंक,23,0),IF($L$4='DATA ENTRY'!$CV$5,VLOOKUP(F116,अंक,30,0),IF($L$4='DATA ENTRY'!$CV$6,VLOOKUP(F116,अंक,37,0),IF($L$4='DATA ENTRY'!$CV$7,VLOOKUP(F116,अंक,44,0),"")))))))</f>
        <v/>
      </c>
      <c s="85" t="str">
        <f>IF(AND(B116="",D116="",F116="",G116=""),"",IF($L$4='DATA ENTRY'!$CV$2,VLOOKUP(F116,अंक,11,0),IF($L$4='DATA ENTRY'!$CV$3,VLOOKUP(F116,अंक,17,0),IF($L$4='DATA ENTRY'!$CV$4,VLOOKUP(F116,अंक,24,0),IF($L$4='DATA ENTRY'!$CV$5,VLOOKUP(F116,अंक,31,0),IF($L$4='DATA ENTRY'!$CV$6,VLOOKUP(F116,अंक,38,0),IF($L$4='DATA ENTRY'!$CV$7,VLOOKUP(F116,अंक,45,0),"")))))))</f>
        <v/>
      </c>
      <c s="163" t="str">
        <f t="shared" si="26"/>
        <v/>
      </c>
    </row>
    <row r="117" spans="1:17" ht="25.5" customHeight="1">
      <c r="A117" s="93" t="str">
        <f>'DATA ENTRY'!A117</f>
        <v/>
      </c>
      <c s="94" t="str">
        <f t="shared" si="18"/>
        <v/>
      </c>
      <c s="95" t="str">
        <f t="shared" si="19"/>
        <v/>
      </c>
      <c s="96" t="str">
        <f t="shared" si="20"/>
        <v/>
      </c>
      <c s="96" t="str">
        <f t="shared" si="21"/>
        <v/>
      </c>
      <c s="97" t="str">
        <f t="shared" si="22"/>
        <v/>
      </c>
      <c s="98" t="str">
        <f t="shared" si="23"/>
        <v/>
      </c>
      <c s="153" t="str">
        <f>IF(AND(B117="",D117="",F117="",G117=""),"",IF($L$4='DATA ENTRY'!$CV$2,VLOOKUP(F117,अंक,6,0),IF($L$4='DATA ENTRY'!$CV$3,VLOOKUP(F117,अंक,12,0),IF($L$4='DATA ENTRY'!$CV$4,VLOOKUP(F117,अंक,18,0),IF($L$4='DATA ENTRY'!$CV$5,VLOOKUP(F117,अंक,25,0),IF($L$4='DATA ENTRY'!$CV$6,VLOOKUP(F117,अंक,32,0),IF($L$4='DATA ENTRY'!$CV$7,VLOOKUP(F117,अंक,39,0),"")))))))</f>
        <v/>
      </c>
      <c s="153" t="str">
        <f>IF(AND(B117="",D117="",F117="",G117=""),"",IF($L$4='DATA ENTRY'!$CV$2,VLOOKUP(F117,अंक,7,0),IF($L$4='DATA ENTRY'!$CV$3,VLOOKUP(F117,अंक,13,0),IF($L$4='DATA ENTRY'!$CV$4,VLOOKUP(F117,अंक,19,0),IF($L$4='DATA ENTRY'!$CV$5,VLOOKUP(F117,अंक,26,0),IF($L$4='DATA ENTRY'!$CV$6,VLOOKUP(F117,अंक,33,0),IF($L$4='DATA ENTRY'!$CV$7,VLOOKUP(F117,अंक,40,0),"")))))))</f>
        <v/>
      </c>
      <c s="53" t="str">
        <f>IF(AND(B117="",D117="",F117="",G117=""),"",IF($L$4='DATA ENTRY'!$CV$2,VLOOKUP(F117,अंक,8,0),IF($L$4='DATA ENTRY'!$CV$3,VLOOKUP(F117,अंक,14,0),IF($L$4='DATA ENTRY'!$CV$4,VLOOKUP(F117,अंक,20,0),IF($L$4='DATA ENTRY'!$CV$5,VLOOKUP(F117,अंक,27,0),IF($L$4='DATA ENTRY'!$CV$6,VLOOKUP(F117,अंक,34,0),IF($L$4='DATA ENTRY'!$CV$7,VLOOKUP(F117,अंक,41,0),"")))))))</f>
        <v/>
      </c>
      <c s="53" t="str">
        <f>IF(AND(B117="",D117="",F117="",G117=""),"",IF($L$4='DATA ENTRY'!$CV$2,VLOOKUP(F117,अंक,9,0),IF($L$4='DATA ENTRY'!$CV$3,VLOOKUP(F117,अंक,15,0),IF($L$4='DATA ENTRY'!$CV$4,VLOOKUP(F117,अंक,21,0),IF($L$4='DATA ENTRY'!$CV$5,VLOOKUP(F117,अंक,28,0),IF($L$4='DATA ENTRY'!$CV$6,VLOOKUP(F117,अंक,35,0),IF($L$4='DATA ENTRY'!$CV$7,VLOOKUP(F117,अंक,42,0),"")))))))</f>
        <v/>
      </c>
      <c s="85">
        <f t="shared" si="24"/>
        <v>0</v>
      </c>
      <c s="86">
        <f t="shared" si="25"/>
        <v>0</v>
      </c>
      <c s="156" t="str">
        <f>IFERROR(IF(AND($L$4=""),"",IF($C$4="","",IF(AND(L117=""),"",IF(AND(F117=""),"",IF(AND(VLOOKUP(F117,अंक,5,0)=""),"",IF($N$7=3,IF(AND(VLOOKUP(F117,अंक,5,0)&gt;=86),3,IF(AND(VLOOKUP(F117,अंक,5,0)&gt;=81),2,IF(AND(VLOOKUP(F117,अंक,5,0)&gt;=75),1,0))),IF(AND(VLOOKUP(F117,अंक,5,0)&gt;=86),1.5,IF(AND(VLOOKUP(F117,अंक,5,0)&gt;=81),1,IF(AND(VLOOKUP(F117,अंक,5,0)&gt;=75),0.5,0))))))))),"")</f>
        <v/>
      </c>
      <c s="85" t="str">
        <f>IF(AND(B117="",D117="",F117="",G117=""),"",IF($L$4='DATA ENTRY'!$CV$2,VLOOKUP(F117,अंक,10,0),IF($L$4='DATA ENTRY'!$CV$3,VLOOKUP(F117,अंक,16,0),IF($L$4='DATA ENTRY'!$CV$4,VLOOKUP(F117,अंक,23,0),IF($L$4='DATA ENTRY'!$CV$5,VLOOKUP(F117,अंक,30,0),IF($L$4='DATA ENTRY'!$CV$6,VLOOKUP(F117,अंक,37,0),IF($L$4='DATA ENTRY'!$CV$7,VLOOKUP(F117,अंक,44,0),"")))))))</f>
        <v/>
      </c>
      <c s="85" t="str">
        <f>IF(AND(B117="",D117="",F117="",G117=""),"",IF($L$4='DATA ENTRY'!$CV$2,VLOOKUP(F117,अंक,11,0),IF($L$4='DATA ENTRY'!$CV$3,VLOOKUP(F117,अंक,17,0),IF($L$4='DATA ENTRY'!$CV$4,VLOOKUP(F117,अंक,24,0),IF($L$4='DATA ENTRY'!$CV$5,VLOOKUP(F117,अंक,31,0),IF($L$4='DATA ENTRY'!$CV$6,VLOOKUP(F117,अंक,38,0),IF($L$4='DATA ENTRY'!$CV$7,VLOOKUP(F117,अंक,45,0),"")))))))</f>
        <v/>
      </c>
      <c s="163" t="str">
        <f t="shared" si="26"/>
        <v/>
      </c>
    </row>
    <row r="118" spans="1:17" ht="25.5" customHeight="1">
      <c r="A118" s="93" t="str">
        <f>'DATA ENTRY'!A118</f>
        <v/>
      </c>
      <c s="94" t="str">
        <f t="shared" si="18"/>
        <v/>
      </c>
      <c s="95" t="str">
        <f t="shared" si="19"/>
        <v/>
      </c>
      <c s="96" t="str">
        <f t="shared" si="20"/>
        <v/>
      </c>
      <c s="96" t="str">
        <f t="shared" si="21"/>
        <v/>
      </c>
      <c s="97" t="str">
        <f t="shared" si="22"/>
        <v/>
      </c>
      <c s="98" t="str">
        <f t="shared" si="23"/>
        <v/>
      </c>
      <c s="153" t="str">
        <f>IF(AND(B118="",D118="",F118="",G118=""),"",IF($L$4='DATA ENTRY'!$CV$2,VLOOKUP(F118,अंक,6,0),IF($L$4='DATA ENTRY'!$CV$3,VLOOKUP(F118,अंक,12,0),IF($L$4='DATA ENTRY'!$CV$4,VLOOKUP(F118,अंक,18,0),IF($L$4='DATA ENTRY'!$CV$5,VLOOKUP(F118,अंक,25,0),IF($L$4='DATA ENTRY'!$CV$6,VLOOKUP(F118,अंक,32,0),IF($L$4='DATA ENTRY'!$CV$7,VLOOKUP(F118,अंक,39,0),"")))))))</f>
        <v/>
      </c>
      <c s="153" t="str">
        <f>IF(AND(B118="",D118="",F118="",G118=""),"",IF($L$4='DATA ENTRY'!$CV$2,VLOOKUP(F118,अंक,7,0),IF($L$4='DATA ENTRY'!$CV$3,VLOOKUP(F118,अंक,13,0),IF($L$4='DATA ENTRY'!$CV$4,VLOOKUP(F118,अंक,19,0),IF($L$4='DATA ENTRY'!$CV$5,VLOOKUP(F118,अंक,26,0),IF($L$4='DATA ENTRY'!$CV$6,VLOOKUP(F118,अंक,33,0),IF($L$4='DATA ENTRY'!$CV$7,VLOOKUP(F118,अंक,40,0),"")))))))</f>
        <v/>
      </c>
      <c s="53" t="str">
        <f>IF(AND(B118="",D118="",F118="",G118=""),"",IF($L$4='DATA ENTRY'!$CV$2,VLOOKUP(F118,अंक,8,0),IF($L$4='DATA ENTRY'!$CV$3,VLOOKUP(F118,अंक,14,0),IF($L$4='DATA ENTRY'!$CV$4,VLOOKUP(F118,अंक,20,0),IF($L$4='DATA ENTRY'!$CV$5,VLOOKUP(F118,अंक,27,0),IF($L$4='DATA ENTRY'!$CV$6,VLOOKUP(F118,अंक,34,0),IF($L$4='DATA ENTRY'!$CV$7,VLOOKUP(F118,अंक,41,0),"")))))))</f>
        <v/>
      </c>
      <c s="53" t="str">
        <f>IF(AND(B118="",D118="",F118="",G118=""),"",IF($L$4='DATA ENTRY'!$CV$2,VLOOKUP(F118,अंक,9,0),IF($L$4='DATA ENTRY'!$CV$3,VLOOKUP(F118,अंक,15,0),IF($L$4='DATA ENTRY'!$CV$4,VLOOKUP(F118,अंक,21,0),IF($L$4='DATA ENTRY'!$CV$5,VLOOKUP(F118,अंक,28,0),IF($L$4='DATA ENTRY'!$CV$6,VLOOKUP(F118,अंक,35,0),IF($L$4='DATA ENTRY'!$CV$7,VLOOKUP(F118,अंक,42,0),"")))))))</f>
        <v/>
      </c>
      <c s="85">
        <f t="shared" si="24"/>
        <v>0</v>
      </c>
      <c s="86">
        <f t="shared" si="25"/>
        <v>0</v>
      </c>
      <c s="156" t="str">
        <f>IFERROR(IF(AND($L$4=""),"",IF($C$4="","",IF(AND(L118=""),"",IF(AND(F118=""),"",IF(AND(VLOOKUP(F118,अंक,5,0)=""),"",IF($N$7=3,IF(AND(VLOOKUP(F118,अंक,5,0)&gt;=86),3,IF(AND(VLOOKUP(F118,अंक,5,0)&gt;=81),2,IF(AND(VLOOKUP(F118,अंक,5,0)&gt;=75),1,0))),IF(AND(VLOOKUP(F118,अंक,5,0)&gt;=86),1.5,IF(AND(VLOOKUP(F118,अंक,5,0)&gt;=81),1,IF(AND(VLOOKUP(F118,अंक,5,0)&gt;=75),0.5,0))))))))),"")</f>
        <v/>
      </c>
      <c s="85" t="str">
        <f>IF(AND(B118="",D118="",F118="",G118=""),"",IF($L$4='DATA ENTRY'!$CV$2,VLOOKUP(F118,अंक,10,0),IF($L$4='DATA ENTRY'!$CV$3,VLOOKUP(F118,अंक,16,0),IF($L$4='DATA ENTRY'!$CV$4,VLOOKUP(F118,अंक,23,0),IF($L$4='DATA ENTRY'!$CV$5,VLOOKUP(F118,अंक,30,0),IF($L$4='DATA ENTRY'!$CV$6,VLOOKUP(F118,अंक,37,0),IF($L$4='DATA ENTRY'!$CV$7,VLOOKUP(F118,अंक,44,0),"")))))))</f>
        <v/>
      </c>
      <c s="85" t="str">
        <f>IF(AND(B118="",D118="",F118="",G118=""),"",IF($L$4='DATA ENTRY'!$CV$2,VLOOKUP(F118,अंक,11,0),IF($L$4='DATA ENTRY'!$CV$3,VLOOKUP(F118,अंक,17,0),IF($L$4='DATA ENTRY'!$CV$4,VLOOKUP(F118,अंक,24,0),IF($L$4='DATA ENTRY'!$CV$5,VLOOKUP(F118,अंक,31,0),IF($L$4='DATA ENTRY'!$CV$6,VLOOKUP(F118,अंक,38,0),IF($L$4='DATA ENTRY'!$CV$7,VLOOKUP(F118,अंक,45,0),"")))))))</f>
        <v/>
      </c>
      <c s="163" t="str">
        <f t="shared" si="26"/>
        <v/>
      </c>
    </row>
    <row r="119" spans="1:17" ht="25.5" customHeight="1">
      <c r="A119" s="93" t="str">
        <f>'DATA ENTRY'!A119</f>
        <v/>
      </c>
      <c s="94" t="str">
        <f t="shared" si="18"/>
        <v/>
      </c>
      <c s="95" t="str">
        <f t="shared" si="19"/>
        <v/>
      </c>
      <c s="96" t="str">
        <f t="shared" si="20"/>
        <v/>
      </c>
      <c s="96" t="str">
        <f t="shared" si="21"/>
        <v/>
      </c>
      <c s="97" t="str">
        <f t="shared" si="22"/>
        <v/>
      </c>
      <c s="98" t="str">
        <f t="shared" si="23"/>
        <v/>
      </c>
      <c s="153" t="str">
        <f>IF(AND(B119="",D119="",F119="",G119=""),"",IF($L$4='DATA ENTRY'!$CV$2,VLOOKUP(F119,अंक,6,0),IF($L$4='DATA ENTRY'!$CV$3,VLOOKUP(F119,अंक,12,0),IF($L$4='DATA ENTRY'!$CV$4,VLOOKUP(F119,अंक,18,0),IF($L$4='DATA ENTRY'!$CV$5,VLOOKUP(F119,अंक,25,0),IF($L$4='DATA ENTRY'!$CV$6,VLOOKUP(F119,अंक,32,0),IF($L$4='DATA ENTRY'!$CV$7,VLOOKUP(F119,अंक,39,0),"")))))))</f>
        <v/>
      </c>
      <c s="153" t="str">
        <f>IF(AND(B119="",D119="",F119="",G119=""),"",IF($L$4='DATA ENTRY'!$CV$2,VLOOKUP(F119,अंक,7,0),IF($L$4='DATA ENTRY'!$CV$3,VLOOKUP(F119,अंक,13,0),IF($L$4='DATA ENTRY'!$CV$4,VLOOKUP(F119,अंक,19,0),IF($L$4='DATA ENTRY'!$CV$5,VLOOKUP(F119,अंक,26,0),IF($L$4='DATA ENTRY'!$CV$6,VLOOKUP(F119,अंक,33,0),IF($L$4='DATA ENTRY'!$CV$7,VLOOKUP(F119,अंक,40,0),"")))))))</f>
        <v/>
      </c>
      <c s="53" t="str">
        <f>IF(AND(B119="",D119="",F119="",G119=""),"",IF($L$4='DATA ENTRY'!$CV$2,VLOOKUP(F119,अंक,8,0),IF($L$4='DATA ENTRY'!$CV$3,VLOOKUP(F119,अंक,14,0),IF($L$4='DATA ENTRY'!$CV$4,VLOOKUP(F119,अंक,20,0),IF($L$4='DATA ENTRY'!$CV$5,VLOOKUP(F119,अंक,27,0),IF($L$4='DATA ENTRY'!$CV$6,VLOOKUP(F119,अंक,34,0),IF($L$4='DATA ENTRY'!$CV$7,VLOOKUP(F119,अंक,41,0),"")))))))</f>
        <v/>
      </c>
      <c s="53" t="str">
        <f>IF(AND(B119="",D119="",F119="",G119=""),"",IF($L$4='DATA ENTRY'!$CV$2,VLOOKUP(F119,अंक,9,0),IF($L$4='DATA ENTRY'!$CV$3,VLOOKUP(F119,अंक,15,0),IF($L$4='DATA ENTRY'!$CV$4,VLOOKUP(F119,अंक,21,0),IF($L$4='DATA ENTRY'!$CV$5,VLOOKUP(F119,अंक,28,0),IF($L$4='DATA ENTRY'!$CV$6,VLOOKUP(F119,अंक,35,0),IF($L$4='DATA ENTRY'!$CV$7,VLOOKUP(F119,अंक,42,0),"")))))))</f>
        <v/>
      </c>
      <c s="85">
        <f t="shared" si="24"/>
        <v>0</v>
      </c>
      <c s="86">
        <f t="shared" si="25"/>
        <v>0</v>
      </c>
      <c s="156" t="str">
        <f>IFERROR(IF(AND($L$4=""),"",IF($C$4="","",IF(AND(L119=""),"",IF(AND(F119=""),"",IF(AND(VLOOKUP(F119,अंक,5,0)=""),"",IF($N$7=3,IF(AND(VLOOKUP(F119,अंक,5,0)&gt;=86),3,IF(AND(VLOOKUP(F119,अंक,5,0)&gt;=81),2,IF(AND(VLOOKUP(F119,अंक,5,0)&gt;=75),1,0))),IF(AND(VLOOKUP(F119,अंक,5,0)&gt;=86),1.5,IF(AND(VLOOKUP(F119,अंक,5,0)&gt;=81),1,IF(AND(VLOOKUP(F119,अंक,5,0)&gt;=75),0.5,0))))))))),"")</f>
        <v/>
      </c>
      <c s="85" t="str">
        <f>IF(AND(B119="",D119="",F119="",G119=""),"",IF($L$4='DATA ENTRY'!$CV$2,VLOOKUP(F119,अंक,10,0),IF($L$4='DATA ENTRY'!$CV$3,VLOOKUP(F119,अंक,16,0),IF($L$4='DATA ENTRY'!$CV$4,VLOOKUP(F119,अंक,23,0),IF($L$4='DATA ENTRY'!$CV$5,VLOOKUP(F119,अंक,30,0),IF($L$4='DATA ENTRY'!$CV$6,VLOOKUP(F119,अंक,37,0),IF($L$4='DATA ENTRY'!$CV$7,VLOOKUP(F119,अंक,44,0),"")))))))</f>
        <v/>
      </c>
      <c s="85" t="str">
        <f>IF(AND(B119="",D119="",F119="",G119=""),"",IF($L$4='DATA ENTRY'!$CV$2,VLOOKUP(F119,अंक,11,0),IF($L$4='DATA ENTRY'!$CV$3,VLOOKUP(F119,अंक,17,0),IF($L$4='DATA ENTRY'!$CV$4,VLOOKUP(F119,अंक,24,0),IF($L$4='DATA ENTRY'!$CV$5,VLOOKUP(F119,अंक,31,0),IF($L$4='DATA ENTRY'!$CV$6,VLOOKUP(F119,अंक,38,0),IF($L$4='DATA ENTRY'!$CV$7,VLOOKUP(F119,अंक,45,0),"")))))))</f>
        <v/>
      </c>
      <c s="163" t="str">
        <f t="shared" si="26"/>
        <v/>
      </c>
    </row>
    <row r="120" spans="1:17" ht="25.5" customHeight="1">
      <c r="A120" s="93" t="str">
        <f>'DATA ENTRY'!A120</f>
        <v/>
      </c>
      <c s="94" t="str">
        <f t="shared" si="18"/>
        <v/>
      </c>
      <c s="95" t="str">
        <f t="shared" si="19"/>
        <v/>
      </c>
      <c s="96" t="str">
        <f t="shared" si="20"/>
        <v/>
      </c>
      <c s="96" t="str">
        <f t="shared" si="21"/>
        <v/>
      </c>
      <c s="97" t="str">
        <f t="shared" si="22"/>
        <v/>
      </c>
      <c s="98" t="str">
        <f t="shared" si="23"/>
        <v/>
      </c>
      <c s="153" t="str">
        <f>IF(AND(B120="",D120="",F120="",G120=""),"",IF($L$4='DATA ENTRY'!$CV$2,VLOOKUP(F120,अंक,6,0),IF($L$4='DATA ENTRY'!$CV$3,VLOOKUP(F120,अंक,12,0),IF($L$4='DATA ENTRY'!$CV$4,VLOOKUP(F120,अंक,18,0),IF($L$4='DATA ENTRY'!$CV$5,VLOOKUP(F120,अंक,25,0),IF($L$4='DATA ENTRY'!$CV$6,VLOOKUP(F120,अंक,32,0),IF($L$4='DATA ENTRY'!$CV$7,VLOOKUP(F120,अंक,39,0),"")))))))</f>
        <v/>
      </c>
      <c s="153" t="str">
        <f>IF(AND(B120="",D120="",F120="",G120=""),"",IF($L$4='DATA ENTRY'!$CV$2,VLOOKUP(F120,अंक,7,0),IF($L$4='DATA ENTRY'!$CV$3,VLOOKUP(F120,अंक,13,0),IF($L$4='DATA ENTRY'!$CV$4,VLOOKUP(F120,अंक,19,0),IF($L$4='DATA ENTRY'!$CV$5,VLOOKUP(F120,अंक,26,0),IF($L$4='DATA ENTRY'!$CV$6,VLOOKUP(F120,अंक,33,0),IF($L$4='DATA ENTRY'!$CV$7,VLOOKUP(F120,अंक,40,0),"")))))))</f>
        <v/>
      </c>
      <c s="53" t="str">
        <f>IF(AND(B120="",D120="",F120="",G120=""),"",IF($L$4='DATA ENTRY'!$CV$2,VLOOKUP(F120,अंक,8,0),IF($L$4='DATA ENTRY'!$CV$3,VLOOKUP(F120,अंक,14,0),IF($L$4='DATA ENTRY'!$CV$4,VLOOKUP(F120,अंक,20,0),IF($L$4='DATA ENTRY'!$CV$5,VLOOKUP(F120,अंक,27,0),IF($L$4='DATA ENTRY'!$CV$6,VLOOKUP(F120,अंक,34,0),IF($L$4='DATA ENTRY'!$CV$7,VLOOKUP(F120,अंक,41,0),"")))))))</f>
        <v/>
      </c>
      <c s="53" t="str">
        <f>IF(AND(B120="",D120="",F120="",G120=""),"",IF($L$4='DATA ENTRY'!$CV$2,VLOOKUP(F120,अंक,9,0),IF($L$4='DATA ENTRY'!$CV$3,VLOOKUP(F120,अंक,15,0),IF($L$4='DATA ENTRY'!$CV$4,VLOOKUP(F120,अंक,21,0),IF($L$4='DATA ENTRY'!$CV$5,VLOOKUP(F120,अंक,28,0),IF($L$4='DATA ENTRY'!$CV$6,VLOOKUP(F120,अंक,35,0),IF($L$4='DATA ENTRY'!$CV$7,VLOOKUP(F120,अंक,42,0),"")))))))</f>
        <v/>
      </c>
      <c s="85">
        <f t="shared" si="24"/>
        <v>0</v>
      </c>
      <c s="86">
        <f t="shared" si="25"/>
        <v>0</v>
      </c>
      <c s="156" t="str">
        <f>IFERROR(IF(AND($L$4=""),"",IF($C$4="","",IF(AND(L120=""),"",IF(AND(F120=""),"",IF(AND(VLOOKUP(F120,अंक,5,0)=""),"",IF($N$7=3,IF(AND(VLOOKUP(F120,अंक,5,0)&gt;=86),3,IF(AND(VLOOKUP(F120,अंक,5,0)&gt;=81),2,IF(AND(VLOOKUP(F120,अंक,5,0)&gt;=75),1,0))),IF(AND(VLOOKUP(F120,अंक,5,0)&gt;=86),1.5,IF(AND(VLOOKUP(F120,अंक,5,0)&gt;=81),1,IF(AND(VLOOKUP(F120,अंक,5,0)&gt;=75),0.5,0))))))))),"")</f>
        <v/>
      </c>
      <c s="85" t="str">
        <f>IF(AND(B120="",D120="",F120="",G120=""),"",IF($L$4='DATA ENTRY'!$CV$2,VLOOKUP(F120,अंक,10,0),IF($L$4='DATA ENTRY'!$CV$3,VLOOKUP(F120,अंक,16,0),IF($L$4='DATA ENTRY'!$CV$4,VLOOKUP(F120,अंक,23,0),IF($L$4='DATA ENTRY'!$CV$5,VLOOKUP(F120,अंक,30,0),IF($L$4='DATA ENTRY'!$CV$6,VLOOKUP(F120,अंक,37,0),IF($L$4='DATA ENTRY'!$CV$7,VLOOKUP(F120,अंक,44,0),"")))))))</f>
        <v/>
      </c>
      <c s="85" t="str">
        <f>IF(AND(B120="",D120="",F120="",G120=""),"",IF($L$4='DATA ENTRY'!$CV$2,VLOOKUP(F120,अंक,11,0),IF($L$4='DATA ENTRY'!$CV$3,VLOOKUP(F120,अंक,17,0),IF($L$4='DATA ENTRY'!$CV$4,VLOOKUP(F120,अंक,24,0),IF($L$4='DATA ENTRY'!$CV$5,VLOOKUP(F120,अंक,31,0),IF($L$4='DATA ENTRY'!$CV$6,VLOOKUP(F120,अंक,38,0),IF($L$4='DATA ENTRY'!$CV$7,VLOOKUP(F120,अंक,45,0),"")))))))</f>
        <v/>
      </c>
      <c s="163" t="str">
        <f t="shared" si="26"/>
        <v/>
      </c>
    </row>
    <row r="121" spans="1:17" ht="25.5" customHeight="1">
      <c r="A121" s="93" t="str">
        <f>'DATA ENTRY'!A121</f>
        <v/>
      </c>
      <c s="94" t="str">
        <f t="shared" si="18"/>
        <v/>
      </c>
      <c s="95" t="str">
        <f t="shared" si="19"/>
        <v/>
      </c>
      <c s="96" t="str">
        <f t="shared" si="20"/>
        <v/>
      </c>
      <c s="96" t="str">
        <f t="shared" si="21"/>
        <v/>
      </c>
      <c s="97" t="str">
        <f t="shared" si="22"/>
        <v/>
      </c>
      <c s="98" t="str">
        <f t="shared" si="23"/>
        <v/>
      </c>
      <c s="153" t="str">
        <f>IF(AND(B121="",D121="",F121="",G121=""),"",IF($L$4='DATA ENTRY'!$CV$2,VLOOKUP(F121,अंक,6,0),IF($L$4='DATA ENTRY'!$CV$3,VLOOKUP(F121,अंक,12,0),IF($L$4='DATA ENTRY'!$CV$4,VLOOKUP(F121,अंक,18,0),IF($L$4='DATA ENTRY'!$CV$5,VLOOKUP(F121,अंक,25,0),IF($L$4='DATA ENTRY'!$CV$6,VLOOKUP(F121,अंक,32,0),IF($L$4='DATA ENTRY'!$CV$7,VLOOKUP(F121,अंक,39,0),"")))))))</f>
        <v/>
      </c>
      <c s="153" t="str">
        <f>IF(AND(B121="",D121="",F121="",G121=""),"",IF($L$4='DATA ENTRY'!$CV$2,VLOOKUP(F121,अंक,7,0),IF($L$4='DATA ENTRY'!$CV$3,VLOOKUP(F121,अंक,13,0),IF($L$4='DATA ENTRY'!$CV$4,VLOOKUP(F121,अंक,19,0),IF($L$4='DATA ENTRY'!$CV$5,VLOOKUP(F121,अंक,26,0),IF($L$4='DATA ENTRY'!$CV$6,VLOOKUP(F121,अंक,33,0),IF($L$4='DATA ENTRY'!$CV$7,VLOOKUP(F121,अंक,40,0),"")))))))</f>
        <v/>
      </c>
      <c s="53" t="str">
        <f>IF(AND(B121="",D121="",F121="",G121=""),"",IF($L$4='DATA ENTRY'!$CV$2,VLOOKUP(F121,अंक,8,0),IF($L$4='DATA ENTRY'!$CV$3,VLOOKUP(F121,अंक,14,0),IF($L$4='DATA ENTRY'!$CV$4,VLOOKUP(F121,अंक,20,0),IF($L$4='DATA ENTRY'!$CV$5,VLOOKUP(F121,अंक,27,0),IF($L$4='DATA ENTRY'!$CV$6,VLOOKUP(F121,अंक,34,0),IF($L$4='DATA ENTRY'!$CV$7,VLOOKUP(F121,अंक,41,0),"")))))))</f>
        <v/>
      </c>
      <c s="53" t="str">
        <f>IF(AND(B121="",D121="",F121="",G121=""),"",IF($L$4='DATA ENTRY'!$CV$2,VLOOKUP(F121,अंक,9,0),IF($L$4='DATA ENTRY'!$CV$3,VLOOKUP(F121,अंक,15,0),IF($L$4='DATA ENTRY'!$CV$4,VLOOKUP(F121,अंक,21,0),IF($L$4='DATA ENTRY'!$CV$5,VLOOKUP(F121,अंक,28,0),IF($L$4='DATA ENTRY'!$CV$6,VLOOKUP(F121,अंक,35,0),IF($L$4='DATA ENTRY'!$CV$7,VLOOKUP(F121,अंक,42,0),"")))))))</f>
        <v/>
      </c>
      <c s="85">
        <f t="shared" si="24"/>
        <v>0</v>
      </c>
      <c s="86">
        <f t="shared" si="25"/>
        <v>0</v>
      </c>
      <c s="156" t="str">
        <f>IFERROR(IF(AND($L$4=""),"",IF($C$4="","",IF(AND(L121=""),"",IF(AND(F121=""),"",IF(AND(VLOOKUP(F121,अंक,5,0)=""),"",IF($N$7=3,IF(AND(VLOOKUP(F121,अंक,5,0)&gt;=86),3,IF(AND(VLOOKUP(F121,अंक,5,0)&gt;=81),2,IF(AND(VLOOKUP(F121,अंक,5,0)&gt;=75),1,0))),IF(AND(VLOOKUP(F121,अंक,5,0)&gt;=86),1.5,IF(AND(VLOOKUP(F121,अंक,5,0)&gt;=81),1,IF(AND(VLOOKUP(F121,अंक,5,0)&gt;=75),0.5,0))))))))),"")</f>
        <v/>
      </c>
      <c s="85" t="str">
        <f>IF(AND(B121="",D121="",F121="",G121=""),"",IF($L$4='DATA ENTRY'!$CV$2,VLOOKUP(F121,अंक,10,0),IF($L$4='DATA ENTRY'!$CV$3,VLOOKUP(F121,अंक,16,0),IF($L$4='DATA ENTRY'!$CV$4,VLOOKUP(F121,अंक,23,0),IF($L$4='DATA ENTRY'!$CV$5,VLOOKUP(F121,अंक,30,0),IF($L$4='DATA ENTRY'!$CV$6,VLOOKUP(F121,अंक,37,0),IF($L$4='DATA ENTRY'!$CV$7,VLOOKUP(F121,अंक,44,0),"")))))))</f>
        <v/>
      </c>
      <c s="85" t="str">
        <f>IF(AND(B121="",D121="",F121="",G121=""),"",IF($L$4='DATA ENTRY'!$CV$2,VLOOKUP(F121,अंक,11,0),IF($L$4='DATA ENTRY'!$CV$3,VLOOKUP(F121,अंक,17,0),IF($L$4='DATA ENTRY'!$CV$4,VLOOKUP(F121,अंक,24,0),IF($L$4='DATA ENTRY'!$CV$5,VLOOKUP(F121,अंक,31,0),IF($L$4='DATA ENTRY'!$CV$6,VLOOKUP(F121,अंक,38,0),IF($L$4='DATA ENTRY'!$CV$7,VLOOKUP(F121,अंक,45,0),"")))))))</f>
        <v/>
      </c>
      <c s="163" t="str">
        <f t="shared" si="26"/>
        <v/>
      </c>
    </row>
    <row r="122" spans="1:17" ht="25.5" customHeight="1">
      <c r="A122" s="93" t="str">
        <f>'DATA ENTRY'!A122</f>
        <v/>
      </c>
      <c s="94" t="str">
        <f t="shared" si="18"/>
        <v/>
      </c>
      <c s="95" t="str">
        <f t="shared" si="19"/>
        <v/>
      </c>
      <c s="96" t="str">
        <f t="shared" si="20"/>
        <v/>
      </c>
      <c s="96" t="str">
        <f t="shared" si="21"/>
        <v/>
      </c>
      <c s="97" t="str">
        <f t="shared" si="22"/>
        <v/>
      </c>
      <c s="98" t="str">
        <f t="shared" si="23"/>
        <v/>
      </c>
      <c s="153" t="str">
        <f>IF(AND(B122="",D122="",F122="",G122=""),"",IF($L$4='DATA ENTRY'!$CV$2,VLOOKUP(F122,अंक,6,0),IF($L$4='DATA ENTRY'!$CV$3,VLOOKUP(F122,अंक,12,0),IF($L$4='DATA ENTRY'!$CV$4,VLOOKUP(F122,अंक,18,0),IF($L$4='DATA ENTRY'!$CV$5,VLOOKUP(F122,अंक,25,0),IF($L$4='DATA ENTRY'!$CV$6,VLOOKUP(F122,अंक,32,0),IF($L$4='DATA ENTRY'!$CV$7,VLOOKUP(F122,अंक,39,0),"")))))))</f>
        <v/>
      </c>
      <c s="153" t="str">
        <f>IF(AND(B122="",D122="",F122="",G122=""),"",IF($L$4='DATA ENTRY'!$CV$2,VLOOKUP(F122,अंक,7,0),IF($L$4='DATA ENTRY'!$CV$3,VLOOKUP(F122,अंक,13,0),IF($L$4='DATA ENTRY'!$CV$4,VLOOKUP(F122,अंक,19,0),IF($L$4='DATA ENTRY'!$CV$5,VLOOKUP(F122,अंक,26,0),IF($L$4='DATA ENTRY'!$CV$6,VLOOKUP(F122,अंक,33,0),IF($L$4='DATA ENTRY'!$CV$7,VLOOKUP(F122,अंक,40,0),"")))))))</f>
        <v/>
      </c>
      <c s="53" t="str">
        <f>IF(AND(B122="",D122="",F122="",G122=""),"",IF($L$4='DATA ENTRY'!$CV$2,VLOOKUP(F122,अंक,8,0),IF($L$4='DATA ENTRY'!$CV$3,VLOOKUP(F122,अंक,14,0),IF($L$4='DATA ENTRY'!$CV$4,VLOOKUP(F122,अंक,20,0),IF($L$4='DATA ENTRY'!$CV$5,VLOOKUP(F122,अंक,27,0),IF($L$4='DATA ENTRY'!$CV$6,VLOOKUP(F122,अंक,34,0),IF($L$4='DATA ENTRY'!$CV$7,VLOOKUP(F122,अंक,41,0),"")))))))</f>
        <v/>
      </c>
      <c s="53" t="str">
        <f>IF(AND(B122="",D122="",F122="",G122=""),"",IF($L$4='DATA ENTRY'!$CV$2,VLOOKUP(F122,अंक,9,0),IF($L$4='DATA ENTRY'!$CV$3,VLOOKUP(F122,अंक,15,0),IF($L$4='DATA ENTRY'!$CV$4,VLOOKUP(F122,अंक,21,0),IF($L$4='DATA ENTRY'!$CV$5,VLOOKUP(F122,अंक,28,0),IF($L$4='DATA ENTRY'!$CV$6,VLOOKUP(F122,अंक,35,0),IF($L$4='DATA ENTRY'!$CV$7,VLOOKUP(F122,अंक,42,0),"")))))))</f>
        <v/>
      </c>
      <c s="85">
        <f t="shared" si="24"/>
        <v>0</v>
      </c>
      <c s="86">
        <f t="shared" si="25"/>
        <v>0</v>
      </c>
      <c s="156" t="str">
        <f>IFERROR(IF(AND($L$4=""),"",IF($C$4="","",IF(AND(L122=""),"",IF(AND(F122=""),"",IF(AND(VLOOKUP(F122,अंक,5,0)=""),"",IF($N$7=3,IF(AND(VLOOKUP(F122,अंक,5,0)&gt;=86),3,IF(AND(VLOOKUP(F122,अंक,5,0)&gt;=81),2,IF(AND(VLOOKUP(F122,अंक,5,0)&gt;=75),1,0))),IF(AND(VLOOKUP(F122,अंक,5,0)&gt;=86),1.5,IF(AND(VLOOKUP(F122,अंक,5,0)&gt;=81),1,IF(AND(VLOOKUP(F122,अंक,5,0)&gt;=75),0.5,0))))))))),"")</f>
        <v/>
      </c>
      <c s="85" t="str">
        <f>IF(AND(B122="",D122="",F122="",G122=""),"",IF($L$4='DATA ENTRY'!$CV$2,VLOOKUP(F122,अंक,10,0),IF($L$4='DATA ENTRY'!$CV$3,VLOOKUP(F122,अंक,16,0),IF($L$4='DATA ENTRY'!$CV$4,VLOOKUP(F122,अंक,23,0),IF($L$4='DATA ENTRY'!$CV$5,VLOOKUP(F122,अंक,30,0),IF($L$4='DATA ENTRY'!$CV$6,VLOOKUP(F122,अंक,37,0),IF($L$4='DATA ENTRY'!$CV$7,VLOOKUP(F122,अंक,44,0),"")))))))</f>
        <v/>
      </c>
      <c s="85" t="str">
        <f>IF(AND(B122="",D122="",F122="",G122=""),"",IF($L$4='DATA ENTRY'!$CV$2,VLOOKUP(F122,अंक,11,0),IF($L$4='DATA ENTRY'!$CV$3,VLOOKUP(F122,अंक,17,0),IF($L$4='DATA ENTRY'!$CV$4,VLOOKUP(F122,अंक,24,0),IF($L$4='DATA ENTRY'!$CV$5,VLOOKUP(F122,अंक,31,0),IF($L$4='DATA ENTRY'!$CV$6,VLOOKUP(F122,अंक,38,0),IF($L$4='DATA ENTRY'!$CV$7,VLOOKUP(F122,अंक,45,0),"")))))))</f>
        <v/>
      </c>
      <c s="163" t="str">
        <f t="shared" si="26"/>
        <v/>
      </c>
    </row>
    <row r="123" spans="1:17" ht="25.5" customHeight="1">
      <c r="A123" s="93" t="str">
        <f>'DATA ENTRY'!A123</f>
        <v/>
      </c>
      <c s="94" t="str">
        <f t="shared" si="18"/>
        <v/>
      </c>
      <c s="95" t="str">
        <f t="shared" si="19"/>
        <v/>
      </c>
      <c s="96" t="str">
        <f t="shared" si="20"/>
        <v/>
      </c>
      <c s="96" t="str">
        <f t="shared" si="21"/>
        <v/>
      </c>
      <c s="97" t="str">
        <f t="shared" si="22"/>
        <v/>
      </c>
      <c s="98" t="str">
        <f t="shared" si="23"/>
        <v/>
      </c>
      <c s="153" t="str">
        <f>IF(AND(B123="",D123="",F123="",G123=""),"",IF($L$4='DATA ENTRY'!$CV$2,VLOOKUP(F123,अंक,6,0),IF($L$4='DATA ENTRY'!$CV$3,VLOOKUP(F123,अंक,12,0),IF($L$4='DATA ENTRY'!$CV$4,VLOOKUP(F123,अंक,18,0),IF($L$4='DATA ENTRY'!$CV$5,VLOOKUP(F123,अंक,25,0),IF($L$4='DATA ENTRY'!$CV$6,VLOOKUP(F123,अंक,32,0),IF($L$4='DATA ENTRY'!$CV$7,VLOOKUP(F123,अंक,39,0),"")))))))</f>
        <v/>
      </c>
      <c s="153" t="str">
        <f>IF(AND(B123="",D123="",F123="",G123=""),"",IF($L$4='DATA ENTRY'!$CV$2,VLOOKUP(F123,अंक,7,0),IF($L$4='DATA ENTRY'!$CV$3,VLOOKUP(F123,अंक,13,0),IF($L$4='DATA ENTRY'!$CV$4,VLOOKUP(F123,अंक,19,0),IF($L$4='DATA ENTRY'!$CV$5,VLOOKUP(F123,अंक,26,0),IF($L$4='DATA ENTRY'!$CV$6,VLOOKUP(F123,अंक,33,0),IF($L$4='DATA ENTRY'!$CV$7,VLOOKUP(F123,अंक,40,0),"")))))))</f>
        <v/>
      </c>
      <c s="53" t="str">
        <f>IF(AND(B123="",D123="",F123="",G123=""),"",IF($L$4='DATA ENTRY'!$CV$2,VLOOKUP(F123,अंक,8,0),IF($L$4='DATA ENTRY'!$CV$3,VLOOKUP(F123,अंक,14,0),IF($L$4='DATA ENTRY'!$CV$4,VLOOKUP(F123,अंक,20,0),IF($L$4='DATA ENTRY'!$CV$5,VLOOKUP(F123,अंक,27,0),IF($L$4='DATA ENTRY'!$CV$6,VLOOKUP(F123,अंक,34,0),IF($L$4='DATA ENTRY'!$CV$7,VLOOKUP(F123,अंक,41,0),"")))))))</f>
        <v/>
      </c>
      <c s="53" t="str">
        <f>IF(AND(B123="",D123="",F123="",G123=""),"",IF($L$4='DATA ENTRY'!$CV$2,VLOOKUP(F123,अंक,9,0),IF($L$4='DATA ENTRY'!$CV$3,VLOOKUP(F123,अंक,15,0),IF($L$4='DATA ENTRY'!$CV$4,VLOOKUP(F123,अंक,21,0),IF($L$4='DATA ENTRY'!$CV$5,VLOOKUP(F123,अंक,28,0),IF($L$4='DATA ENTRY'!$CV$6,VLOOKUP(F123,अंक,35,0),IF($L$4='DATA ENTRY'!$CV$7,VLOOKUP(F123,अंक,42,0),"")))))))</f>
        <v/>
      </c>
      <c s="85">
        <f t="shared" si="24"/>
        <v>0</v>
      </c>
      <c s="86">
        <f t="shared" si="25"/>
        <v>0</v>
      </c>
      <c s="156" t="str">
        <f>IFERROR(IF(AND($L$4=""),"",IF($C$4="","",IF(AND(L123=""),"",IF(AND(F123=""),"",IF(AND(VLOOKUP(F123,अंक,5,0)=""),"",IF($N$7=3,IF(AND(VLOOKUP(F123,अंक,5,0)&gt;=86),3,IF(AND(VLOOKUP(F123,अंक,5,0)&gt;=81),2,IF(AND(VLOOKUP(F123,अंक,5,0)&gt;=75),1,0))),IF(AND(VLOOKUP(F123,अंक,5,0)&gt;=86),1.5,IF(AND(VLOOKUP(F123,अंक,5,0)&gt;=81),1,IF(AND(VLOOKUP(F123,अंक,5,0)&gt;=75),0.5,0))))))))),"")</f>
        <v/>
      </c>
      <c s="85" t="str">
        <f>IF(AND(B123="",D123="",F123="",G123=""),"",IF($L$4='DATA ENTRY'!$CV$2,VLOOKUP(F123,अंक,10,0),IF($L$4='DATA ENTRY'!$CV$3,VLOOKUP(F123,अंक,16,0),IF($L$4='DATA ENTRY'!$CV$4,VLOOKUP(F123,अंक,23,0),IF($L$4='DATA ENTRY'!$CV$5,VLOOKUP(F123,अंक,30,0),IF($L$4='DATA ENTRY'!$CV$6,VLOOKUP(F123,अंक,37,0),IF($L$4='DATA ENTRY'!$CV$7,VLOOKUP(F123,अंक,44,0),"")))))))</f>
        <v/>
      </c>
      <c s="85" t="str">
        <f>IF(AND(B123="",D123="",F123="",G123=""),"",IF($L$4='DATA ENTRY'!$CV$2,VLOOKUP(F123,अंक,11,0),IF($L$4='DATA ENTRY'!$CV$3,VLOOKUP(F123,अंक,17,0),IF($L$4='DATA ENTRY'!$CV$4,VLOOKUP(F123,अंक,24,0),IF($L$4='DATA ENTRY'!$CV$5,VLOOKUP(F123,अंक,31,0),IF($L$4='DATA ENTRY'!$CV$6,VLOOKUP(F123,अंक,38,0),IF($L$4='DATA ENTRY'!$CV$7,VLOOKUP(F123,अंक,45,0),"")))))))</f>
        <v/>
      </c>
      <c s="163" t="str">
        <f t="shared" si="26"/>
        <v/>
      </c>
    </row>
    <row r="124" spans="1:17" ht="25.5" customHeight="1">
      <c r="A124" s="93" t="str">
        <f>'DATA ENTRY'!A124</f>
        <v/>
      </c>
      <c s="94" t="str">
        <f t="shared" si="18"/>
        <v/>
      </c>
      <c s="95" t="str">
        <f t="shared" si="19"/>
        <v/>
      </c>
      <c s="96" t="str">
        <f t="shared" si="20"/>
        <v/>
      </c>
      <c s="96" t="str">
        <f t="shared" si="21"/>
        <v/>
      </c>
      <c s="97" t="str">
        <f t="shared" si="22"/>
        <v/>
      </c>
      <c s="98" t="str">
        <f t="shared" si="23"/>
        <v/>
      </c>
      <c s="153" t="str">
        <f>IF(AND(B124="",D124="",F124="",G124=""),"",IF($L$4='DATA ENTRY'!$CV$2,VLOOKUP(F124,अंक,6,0),IF($L$4='DATA ENTRY'!$CV$3,VLOOKUP(F124,अंक,12,0),IF($L$4='DATA ENTRY'!$CV$4,VLOOKUP(F124,अंक,18,0),IF($L$4='DATA ENTRY'!$CV$5,VLOOKUP(F124,अंक,25,0),IF($L$4='DATA ENTRY'!$CV$6,VLOOKUP(F124,अंक,32,0),IF($L$4='DATA ENTRY'!$CV$7,VLOOKUP(F124,अंक,39,0),"")))))))</f>
        <v/>
      </c>
      <c s="153" t="str">
        <f>IF(AND(B124="",D124="",F124="",G124=""),"",IF($L$4='DATA ENTRY'!$CV$2,VLOOKUP(F124,अंक,7,0),IF($L$4='DATA ENTRY'!$CV$3,VLOOKUP(F124,अंक,13,0),IF($L$4='DATA ENTRY'!$CV$4,VLOOKUP(F124,अंक,19,0),IF($L$4='DATA ENTRY'!$CV$5,VLOOKUP(F124,अंक,26,0),IF($L$4='DATA ENTRY'!$CV$6,VLOOKUP(F124,अंक,33,0),IF($L$4='DATA ENTRY'!$CV$7,VLOOKUP(F124,अंक,40,0),"")))))))</f>
        <v/>
      </c>
      <c s="53" t="str">
        <f>IF(AND(B124="",D124="",F124="",G124=""),"",IF($L$4='DATA ENTRY'!$CV$2,VLOOKUP(F124,अंक,8,0),IF($L$4='DATA ENTRY'!$CV$3,VLOOKUP(F124,अंक,14,0),IF($L$4='DATA ENTRY'!$CV$4,VLOOKUP(F124,अंक,20,0),IF($L$4='DATA ENTRY'!$CV$5,VLOOKUP(F124,अंक,27,0),IF($L$4='DATA ENTRY'!$CV$6,VLOOKUP(F124,अंक,34,0),IF($L$4='DATA ENTRY'!$CV$7,VLOOKUP(F124,अंक,41,0),"")))))))</f>
        <v/>
      </c>
      <c s="53" t="str">
        <f>IF(AND(B124="",D124="",F124="",G124=""),"",IF($L$4='DATA ENTRY'!$CV$2,VLOOKUP(F124,अंक,9,0),IF($L$4='DATA ENTRY'!$CV$3,VLOOKUP(F124,अंक,15,0),IF($L$4='DATA ENTRY'!$CV$4,VLOOKUP(F124,अंक,21,0),IF($L$4='DATA ENTRY'!$CV$5,VLOOKUP(F124,अंक,28,0),IF($L$4='DATA ENTRY'!$CV$6,VLOOKUP(F124,अंक,35,0),IF($L$4='DATA ENTRY'!$CV$7,VLOOKUP(F124,अंक,42,0),"")))))))</f>
        <v/>
      </c>
      <c s="85">
        <f t="shared" si="24"/>
        <v>0</v>
      </c>
      <c s="86">
        <f t="shared" si="25"/>
        <v>0</v>
      </c>
      <c s="156" t="str">
        <f>IFERROR(IF(AND($L$4=""),"",IF($C$4="","",IF(AND(L124=""),"",IF(AND(F124=""),"",IF(AND(VLOOKUP(F124,अंक,5,0)=""),"",IF($N$7=3,IF(AND(VLOOKUP(F124,अंक,5,0)&gt;=86),3,IF(AND(VLOOKUP(F124,अंक,5,0)&gt;=81),2,IF(AND(VLOOKUP(F124,अंक,5,0)&gt;=75),1,0))),IF(AND(VLOOKUP(F124,अंक,5,0)&gt;=86),1.5,IF(AND(VLOOKUP(F124,अंक,5,0)&gt;=81),1,IF(AND(VLOOKUP(F124,अंक,5,0)&gt;=75),0.5,0))))))))),"")</f>
        <v/>
      </c>
      <c s="85" t="str">
        <f>IF(AND(B124="",D124="",F124="",G124=""),"",IF($L$4='DATA ENTRY'!$CV$2,VLOOKUP(F124,अंक,10,0),IF($L$4='DATA ENTRY'!$CV$3,VLOOKUP(F124,अंक,16,0),IF($L$4='DATA ENTRY'!$CV$4,VLOOKUP(F124,अंक,23,0),IF($L$4='DATA ENTRY'!$CV$5,VLOOKUP(F124,अंक,30,0),IF($L$4='DATA ENTRY'!$CV$6,VLOOKUP(F124,अंक,37,0),IF($L$4='DATA ENTRY'!$CV$7,VLOOKUP(F124,अंक,44,0),"")))))))</f>
        <v/>
      </c>
      <c s="85" t="str">
        <f>IF(AND(B124="",D124="",F124="",G124=""),"",IF($L$4='DATA ENTRY'!$CV$2,VLOOKUP(F124,अंक,11,0),IF($L$4='DATA ENTRY'!$CV$3,VLOOKUP(F124,अंक,17,0),IF($L$4='DATA ENTRY'!$CV$4,VLOOKUP(F124,अंक,24,0),IF($L$4='DATA ENTRY'!$CV$5,VLOOKUP(F124,अंक,31,0),IF($L$4='DATA ENTRY'!$CV$6,VLOOKUP(F124,अंक,38,0),IF($L$4='DATA ENTRY'!$CV$7,VLOOKUP(F124,अंक,45,0),"")))))))</f>
        <v/>
      </c>
      <c s="163" t="str">
        <f t="shared" si="26"/>
        <v/>
      </c>
    </row>
    <row r="125" spans="1:17" ht="25.5" customHeight="1">
      <c r="A125" s="93" t="str">
        <f>'DATA ENTRY'!A125</f>
        <v/>
      </c>
      <c s="94" t="str">
        <f t="shared" si="18"/>
        <v/>
      </c>
      <c s="95" t="str">
        <f t="shared" si="19"/>
        <v/>
      </c>
      <c s="96" t="str">
        <f t="shared" si="20"/>
        <v/>
      </c>
      <c s="96" t="str">
        <f t="shared" si="21"/>
        <v/>
      </c>
      <c s="97" t="str">
        <f t="shared" si="22"/>
        <v/>
      </c>
      <c s="98" t="str">
        <f t="shared" si="23"/>
        <v/>
      </c>
      <c s="153" t="str">
        <f>IF(AND(B125="",D125="",F125="",G125=""),"",IF($L$4='DATA ENTRY'!$CV$2,VLOOKUP(F125,अंक,6,0),IF($L$4='DATA ENTRY'!$CV$3,VLOOKUP(F125,अंक,12,0),IF($L$4='DATA ENTRY'!$CV$4,VLOOKUP(F125,अंक,18,0),IF($L$4='DATA ENTRY'!$CV$5,VLOOKUP(F125,अंक,25,0),IF($L$4='DATA ENTRY'!$CV$6,VLOOKUP(F125,अंक,32,0),IF($L$4='DATA ENTRY'!$CV$7,VLOOKUP(F125,अंक,39,0),"")))))))</f>
        <v/>
      </c>
      <c s="153" t="str">
        <f>IF(AND(B125="",D125="",F125="",G125=""),"",IF($L$4='DATA ENTRY'!$CV$2,VLOOKUP(F125,अंक,7,0),IF($L$4='DATA ENTRY'!$CV$3,VLOOKUP(F125,अंक,13,0),IF($L$4='DATA ENTRY'!$CV$4,VLOOKUP(F125,अंक,19,0),IF($L$4='DATA ENTRY'!$CV$5,VLOOKUP(F125,अंक,26,0),IF($L$4='DATA ENTRY'!$CV$6,VLOOKUP(F125,अंक,33,0),IF($L$4='DATA ENTRY'!$CV$7,VLOOKUP(F125,अंक,40,0),"")))))))</f>
        <v/>
      </c>
      <c s="53" t="str">
        <f>IF(AND(B125="",D125="",F125="",G125=""),"",IF($L$4='DATA ENTRY'!$CV$2,VLOOKUP(F125,अंक,8,0),IF($L$4='DATA ENTRY'!$CV$3,VLOOKUP(F125,अंक,14,0),IF($L$4='DATA ENTRY'!$CV$4,VLOOKUP(F125,अंक,20,0),IF($L$4='DATA ENTRY'!$CV$5,VLOOKUP(F125,अंक,27,0),IF($L$4='DATA ENTRY'!$CV$6,VLOOKUP(F125,अंक,34,0),IF($L$4='DATA ENTRY'!$CV$7,VLOOKUP(F125,अंक,41,0),"")))))))</f>
        <v/>
      </c>
      <c s="53" t="str">
        <f>IF(AND(B125="",D125="",F125="",G125=""),"",IF($L$4='DATA ENTRY'!$CV$2,VLOOKUP(F125,अंक,9,0),IF($L$4='DATA ENTRY'!$CV$3,VLOOKUP(F125,अंक,15,0),IF($L$4='DATA ENTRY'!$CV$4,VLOOKUP(F125,अंक,21,0),IF($L$4='DATA ENTRY'!$CV$5,VLOOKUP(F125,अंक,28,0),IF($L$4='DATA ENTRY'!$CV$6,VLOOKUP(F125,अंक,35,0),IF($L$4='DATA ENTRY'!$CV$7,VLOOKUP(F125,अंक,42,0),"")))))))</f>
        <v/>
      </c>
      <c s="85">
        <f t="shared" si="24"/>
        <v>0</v>
      </c>
      <c s="86">
        <f t="shared" si="25"/>
        <v>0</v>
      </c>
      <c s="156" t="str">
        <f>IFERROR(IF(AND($L$4=""),"",IF($C$4="","",IF(AND(L125=""),"",IF(AND(F125=""),"",IF(AND(VLOOKUP(F125,अंक,5,0)=""),"",IF($N$7=3,IF(AND(VLOOKUP(F125,अंक,5,0)&gt;=86),3,IF(AND(VLOOKUP(F125,अंक,5,0)&gt;=81),2,IF(AND(VLOOKUP(F125,अंक,5,0)&gt;=75),1,0))),IF(AND(VLOOKUP(F125,अंक,5,0)&gt;=86),1.5,IF(AND(VLOOKUP(F125,अंक,5,0)&gt;=81),1,IF(AND(VLOOKUP(F125,अंक,5,0)&gt;=75),0.5,0))))))))),"")</f>
        <v/>
      </c>
      <c s="85" t="str">
        <f>IF(AND(B125="",D125="",F125="",G125=""),"",IF($L$4='DATA ENTRY'!$CV$2,VLOOKUP(F125,अंक,10,0),IF($L$4='DATA ENTRY'!$CV$3,VLOOKUP(F125,अंक,16,0),IF($L$4='DATA ENTRY'!$CV$4,VLOOKUP(F125,अंक,23,0),IF($L$4='DATA ENTRY'!$CV$5,VLOOKUP(F125,अंक,30,0),IF($L$4='DATA ENTRY'!$CV$6,VLOOKUP(F125,अंक,37,0),IF($L$4='DATA ENTRY'!$CV$7,VLOOKUP(F125,अंक,44,0),"")))))))</f>
        <v/>
      </c>
      <c s="85" t="str">
        <f>IF(AND(B125="",D125="",F125="",G125=""),"",IF($L$4='DATA ENTRY'!$CV$2,VLOOKUP(F125,अंक,11,0),IF($L$4='DATA ENTRY'!$CV$3,VLOOKUP(F125,अंक,17,0),IF($L$4='DATA ENTRY'!$CV$4,VLOOKUP(F125,अंक,24,0),IF($L$4='DATA ENTRY'!$CV$5,VLOOKUP(F125,अंक,31,0),IF($L$4='DATA ENTRY'!$CV$6,VLOOKUP(F125,अंक,38,0),IF($L$4='DATA ENTRY'!$CV$7,VLOOKUP(F125,अंक,45,0),"")))))))</f>
        <v/>
      </c>
      <c s="163" t="str">
        <f t="shared" si="26"/>
        <v/>
      </c>
    </row>
    <row r="126" spans="1:17" ht="25.5" customHeight="1">
      <c r="A126" s="93" t="str">
        <f>'DATA ENTRY'!A126</f>
        <v/>
      </c>
      <c s="94" t="str">
        <f t="shared" si="18"/>
        <v/>
      </c>
      <c s="95" t="str">
        <f t="shared" si="19"/>
        <v/>
      </c>
      <c s="96" t="str">
        <f t="shared" si="20"/>
        <v/>
      </c>
      <c s="96" t="str">
        <f t="shared" si="21"/>
        <v/>
      </c>
      <c s="97" t="str">
        <f t="shared" si="22"/>
        <v/>
      </c>
      <c s="98" t="str">
        <f t="shared" si="23"/>
        <v/>
      </c>
      <c s="153" t="str">
        <f>IF(AND(B126="",D126="",F126="",G126=""),"",IF($L$4='DATA ENTRY'!$CV$2,VLOOKUP(F126,अंक,6,0),IF($L$4='DATA ENTRY'!$CV$3,VLOOKUP(F126,अंक,12,0),IF($L$4='DATA ENTRY'!$CV$4,VLOOKUP(F126,अंक,18,0),IF($L$4='DATA ENTRY'!$CV$5,VLOOKUP(F126,अंक,25,0),IF($L$4='DATA ENTRY'!$CV$6,VLOOKUP(F126,अंक,32,0),IF($L$4='DATA ENTRY'!$CV$7,VLOOKUP(F126,अंक,39,0),"")))))))</f>
        <v/>
      </c>
      <c s="153" t="str">
        <f>IF(AND(B126="",D126="",F126="",G126=""),"",IF($L$4='DATA ENTRY'!$CV$2,VLOOKUP(F126,अंक,7,0),IF($L$4='DATA ENTRY'!$CV$3,VLOOKUP(F126,अंक,13,0),IF($L$4='DATA ENTRY'!$CV$4,VLOOKUP(F126,अंक,19,0),IF($L$4='DATA ENTRY'!$CV$5,VLOOKUP(F126,अंक,26,0),IF($L$4='DATA ENTRY'!$CV$6,VLOOKUP(F126,अंक,33,0),IF($L$4='DATA ENTRY'!$CV$7,VLOOKUP(F126,अंक,40,0),"")))))))</f>
        <v/>
      </c>
      <c s="53" t="str">
        <f>IF(AND(B126="",D126="",F126="",G126=""),"",IF($L$4='DATA ENTRY'!$CV$2,VLOOKUP(F126,अंक,8,0),IF($L$4='DATA ENTRY'!$CV$3,VLOOKUP(F126,अंक,14,0),IF($L$4='DATA ENTRY'!$CV$4,VLOOKUP(F126,अंक,20,0),IF($L$4='DATA ENTRY'!$CV$5,VLOOKUP(F126,अंक,27,0),IF($L$4='DATA ENTRY'!$CV$6,VLOOKUP(F126,अंक,34,0),IF($L$4='DATA ENTRY'!$CV$7,VLOOKUP(F126,अंक,41,0),"")))))))</f>
        <v/>
      </c>
      <c s="53" t="str">
        <f>IF(AND(B126="",D126="",F126="",G126=""),"",IF($L$4='DATA ENTRY'!$CV$2,VLOOKUP(F126,अंक,9,0),IF($L$4='DATA ENTRY'!$CV$3,VLOOKUP(F126,अंक,15,0),IF($L$4='DATA ENTRY'!$CV$4,VLOOKUP(F126,अंक,21,0),IF($L$4='DATA ENTRY'!$CV$5,VLOOKUP(F126,अंक,28,0),IF($L$4='DATA ENTRY'!$CV$6,VLOOKUP(F126,अंक,35,0),IF($L$4='DATA ENTRY'!$CV$7,VLOOKUP(F126,अंक,42,0),"")))))))</f>
        <v/>
      </c>
      <c s="85">
        <f t="shared" si="24"/>
        <v>0</v>
      </c>
      <c s="86">
        <f t="shared" si="25"/>
        <v>0</v>
      </c>
      <c s="156" t="str">
        <f>IFERROR(IF(AND($L$4=""),"",IF($C$4="","",IF(AND(L126=""),"",IF(AND(F126=""),"",IF(AND(VLOOKUP(F126,अंक,5,0)=""),"",IF($N$7=3,IF(AND(VLOOKUP(F126,अंक,5,0)&gt;=86),3,IF(AND(VLOOKUP(F126,अंक,5,0)&gt;=81),2,IF(AND(VLOOKUP(F126,अंक,5,0)&gt;=75),1,0))),IF(AND(VLOOKUP(F126,अंक,5,0)&gt;=86),1.5,IF(AND(VLOOKUP(F126,अंक,5,0)&gt;=81),1,IF(AND(VLOOKUP(F126,अंक,5,0)&gt;=75),0.5,0))))))))),"")</f>
        <v/>
      </c>
      <c s="85" t="str">
        <f>IF(AND(B126="",D126="",F126="",G126=""),"",IF($L$4='DATA ENTRY'!$CV$2,VLOOKUP(F126,अंक,10,0),IF($L$4='DATA ENTRY'!$CV$3,VLOOKUP(F126,अंक,16,0),IF($L$4='DATA ENTRY'!$CV$4,VLOOKUP(F126,अंक,23,0),IF($L$4='DATA ENTRY'!$CV$5,VLOOKUP(F126,अंक,30,0),IF($L$4='DATA ENTRY'!$CV$6,VLOOKUP(F126,अंक,37,0),IF($L$4='DATA ENTRY'!$CV$7,VLOOKUP(F126,अंक,44,0),"")))))))</f>
        <v/>
      </c>
      <c s="85" t="str">
        <f>IF(AND(B126="",D126="",F126="",G126=""),"",IF($L$4='DATA ENTRY'!$CV$2,VLOOKUP(F126,अंक,11,0),IF($L$4='DATA ENTRY'!$CV$3,VLOOKUP(F126,अंक,17,0),IF($L$4='DATA ENTRY'!$CV$4,VLOOKUP(F126,अंक,24,0),IF($L$4='DATA ENTRY'!$CV$5,VLOOKUP(F126,अंक,31,0),IF($L$4='DATA ENTRY'!$CV$6,VLOOKUP(F126,अंक,38,0),IF($L$4='DATA ENTRY'!$CV$7,VLOOKUP(F126,अंक,45,0),"")))))))</f>
        <v/>
      </c>
      <c s="163" t="str">
        <f t="shared" si="26"/>
        <v/>
      </c>
    </row>
    <row r="127" spans="1:17" ht="25.5" customHeight="1">
      <c r="A127" s="93" t="str">
        <f>'DATA ENTRY'!A127</f>
        <v/>
      </c>
      <c s="94" t="str">
        <f t="shared" si="18"/>
        <v/>
      </c>
      <c s="95" t="str">
        <f t="shared" si="19"/>
        <v/>
      </c>
      <c s="96" t="str">
        <f t="shared" si="20"/>
        <v/>
      </c>
      <c s="96" t="str">
        <f t="shared" si="21"/>
        <v/>
      </c>
      <c s="97" t="str">
        <f t="shared" si="22"/>
        <v/>
      </c>
      <c s="98" t="str">
        <f t="shared" si="23"/>
        <v/>
      </c>
      <c s="153" t="str">
        <f>IF(AND(B127="",D127="",F127="",G127=""),"",IF($L$4='DATA ENTRY'!$CV$2,VLOOKUP(F127,अंक,6,0),IF($L$4='DATA ENTRY'!$CV$3,VLOOKUP(F127,अंक,12,0),IF($L$4='DATA ENTRY'!$CV$4,VLOOKUP(F127,अंक,18,0),IF($L$4='DATA ENTRY'!$CV$5,VLOOKUP(F127,अंक,25,0),IF($L$4='DATA ENTRY'!$CV$6,VLOOKUP(F127,अंक,32,0),IF($L$4='DATA ENTRY'!$CV$7,VLOOKUP(F127,अंक,39,0),"")))))))</f>
        <v/>
      </c>
      <c s="153" t="str">
        <f>IF(AND(B127="",D127="",F127="",G127=""),"",IF($L$4='DATA ENTRY'!$CV$2,VLOOKUP(F127,अंक,7,0),IF($L$4='DATA ENTRY'!$CV$3,VLOOKUP(F127,अंक,13,0),IF($L$4='DATA ENTRY'!$CV$4,VLOOKUP(F127,अंक,19,0),IF($L$4='DATA ENTRY'!$CV$5,VLOOKUP(F127,अंक,26,0),IF($L$4='DATA ENTRY'!$CV$6,VLOOKUP(F127,अंक,33,0),IF($L$4='DATA ENTRY'!$CV$7,VLOOKUP(F127,अंक,40,0),"")))))))</f>
        <v/>
      </c>
      <c s="53" t="str">
        <f>IF(AND(B127="",D127="",F127="",G127=""),"",IF($L$4='DATA ENTRY'!$CV$2,VLOOKUP(F127,अंक,8,0),IF($L$4='DATA ENTRY'!$CV$3,VLOOKUP(F127,अंक,14,0),IF($L$4='DATA ENTRY'!$CV$4,VLOOKUP(F127,अंक,20,0),IF($L$4='DATA ENTRY'!$CV$5,VLOOKUP(F127,अंक,27,0),IF($L$4='DATA ENTRY'!$CV$6,VLOOKUP(F127,अंक,34,0),IF($L$4='DATA ENTRY'!$CV$7,VLOOKUP(F127,अंक,41,0),"")))))))</f>
        <v/>
      </c>
      <c s="53" t="str">
        <f>IF(AND(B127="",D127="",F127="",G127=""),"",IF($L$4='DATA ENTRY'!$CV$2,VLOOKUP(F127,अंक,9,0),IF($L$4='DATA ENTRY'!$CV$3,VLOOKUP(F127,अंक,15,0),IF($L$4='DATA ENTRY'!$CV$4,VLOOKUP(F127,अंक,21,0),IF($L$4='DATA ENTRY'!$CV$5,VLOOKUP(F127,अंक,28,0),IF($L$4='DATA ENTRY'!$CV$6,VLOOKUP(F127,अंक,35,0),IF($L$4='DATA ENTRY'!$CV$7,VLOOKUP(F127,अंक,42,0),"")))))))</f>
        <v/>
      </c>
      <c s="85">
        <f t="shared" si="24"/>
        <v>0</v>
      </c>
      <c s="86">
        <f t="shared" si="25"/>
        <v>0</v>
      </c>
      <c s="156" t="str">
        <f>IFERROR(IF(AND($L$4=""),"",IF($C$4="","",IF(AND(L127=""),"",IF(AND(F127=""),"",IF(AND(VLOOKUP(F127,अंक,5,0)=""),"",IF($N$7=3,IF(AND(VLOOKUP(F127,अंक,5,0)&gt;=86),3,IF(AND(VLOOKUP(F127,अंक,5,0)&gt;=81),2,IF(AND(VLOOKUP(F127,अंक,5,0)&gt;=75),1,0))),IF(AND(VLOOKUP(F127,अंक,5,0)&gt;=86),1.5,IF(AND(VLOOKUP(F127,अंक,5,0)&gt;=81),1,IF(AND(VLOOKUP(F127,अंक,5,0)&gt;=75),0.5,0))))))))),"")</f>
        <v/>
      </c>
      <c s="85" t="str">
        <f>IF(AND(B127="",D127="",F127="",G127=""),"",IF($L$4='DATA ENTRY'!$CV$2,VLOOKUP(F127,अंक,10,0),IF($L$4='DATA ENTRY'!$CV$3,VLOOKUP(F127,अंक,16,0),IF($L$4='DATA ENTRY'!$CV$4,VLOOKUP(F127,अंक,23,0),IF($L$4='DATA ENTRY'!$CV$5,VLOOKUP(F127,अंक,30,0),IF($L$4='DATA ENTRY'!$CV$6,VLOOKUP(F127,अंक,37,0),IF($L$4='DATA ENTRY'!$CV$7,VLOOKUP(F127,अंक,44,0),"")))))))</f>
        <v/>
      </c>
      <c s="85" t="str">
        <f>IF(AND(B127="",D127="",F127="",G127=""),"",IF($L$4='DATA ENTRY'!$CV$2,VLOOKUP(F127,अंक,11,0),IF($L$4='DATA ENTRY'!$CV$3,VLOOKUP(F127,अंक,17,0),IF($L$4='DATA ENTRY'!$CV$4,VLOOKUP(F127,अंक,24,0),IF($L$4='DATA ENTRY'!$CV$5,VLOOKUP(F127,अंक,31,0),IF($L$4='DATA ENTRY'!$CV$6,VLOOKUP(F127,अंक,38,0),IF($L$4='DATA ENTRY'!$CV$7,VLOOKUP(F127,अंक,45,0),"")))))))</f>
        <v/>
      </c>
      <c s="163" t="str">
        <f t="shared" si="26"/>
        <v/>
      </c>
    </row>
    <row r="128" spans="1:17" ht="25.5" customHeight="1">
      <c r="A128" s="93" t="str">
        <f>'DATA ENTRY'!A128</f>
        <v/>
      </c>
      <c s="94" t="str">
        <f t="shared" si="18"/>
        <v/>
      </c>
      <c s="95" t="str">
        <f t="shared" si="19"/>
        <v/>
      </c>
      <c s="96" t="str">
        <f t="shared" si="20"/>
        <v/>
      </c>
      <c s="96" t="str">
        <f t="shared" si="21"/>
        <v/>
      </c>
      <c s="97" t="str">
        <f t="shared" si="22"/>
        <v/>
      </c>
      <c s="98" t="str">
        <f t="shared" si="23"/>
        <v/>
      </c>
      <c s="153" t="str">
        <f>IF(AND(B128="",D128="",F128="",G128=""),"",IF($L$4='DATA ENTRY'!$CV$2,VLOOKUP(F128,अंक,6,0),IF($L$4='DATA ENTRY'!$CV$3,VLOOKUP(F128,अंक,12,0),IF($L$4='DATA ENTRY'!$CV$4,VLOOKUP(F128,अंक,18,0),IF($L$4='DATA ENTRY'!$CV$5,VLOOKUP(F128,अंक,25,0),IF($L$4='DATA ENTRY'!$CV$6,VLOOKUP(F128,अंक,32,0),IF($L$4='DATA ENTRY'!$CV$7,VLOOKUP(F128,अंक,39,0),"")))))))</f>
        <v/>
      </c>
      <c s="153" t="str">
        <f>IF(AND(B128="",D128="",F128="",G128=""),"",IF($L$4='DATA ENTRY'!$CV$2,VLOOKUP(F128,अंक,7,0),IF($L$4='DATA ENTRY'!$CV$3,VLOOKUP(F128,अंक,13,0),IF($L$4='DATA ENTRY'!$CV$4,VLOOKUP(F128,अंक,19,0),IF($L$4='DATA ENTRY'!$CV$5,VLOOKUP(F128,अंक,26,0),IF($L$4='DATA ENTRY'!$CV$6,VLOOKUP(F128,अंक,33,0),IF($L$4='DATA ENTRY'!$CV$7,VLOOKUP(F128,अंक,40,0),"")))))))</f>
        <v/>
      </c>
      <c s="53" t="str">
        <f>IF(AND(B128="",D128="",F128="",G128=""),"",IF($L$4='DATA ENTRY'!$CV$2,VLOOKUP(F128,अंक,8,0),IF($L$4='DATA ENTRY'!$CV$3,VLOOKUP(F128,अंक,14,0),IF($L$4='DATA ENTRY'!$CV$4,VLOOKUP(F128,अंक,20,0),IF($L$4='DATA ENTRY'!$CV$5,VLOOKUP(F128,अंक,27,0),IF($L$4='DATA ENTRY'!$CV$6,VLOOKUP(F128,अंक,34,0),IF($L$4='DATA ENTRY'!$CV$7,VLOOKUP(F128,अंक,41,0),"")))))))</f>
        <v/>
      </c>
      <c s="53" t="str">
        <f>IF(AND(B128="",D128="",F128="",G128=""),"",IF($L$4='DATA ENTRY'!$CV$2,VLOOKUP(F128,अंक,9,0),IF($L$4='DATA ENTRY'!$CV$3,VLOOKUP(F128,अंक,15,0),IF($L$4='DATA ENTRY'!$CV$4,VLOOKUP(F128,अंक,21,0),IF($L$4='DATA ENTRY'!$CV$5,VLOOKUP(F128,अंक,28,0),IF($L$4='DATA ENTRY'!$CV$6,VLOOKUP(F128,अंक,35,0),IF($L$4='DATA ENTRY'!$CV$7,VLOOKUP(F128,अंक,42,0),"")))))))</f>
        <v/>
      </c>
      <c s="85">
        <f t="shared" si="24"/>
        <v>0</v>
      </c>
      <c s="86">
        <f t="shared" si="25"/>
        <v>0</v>
      </c>
      <c s="156" t="str">
        <f>IFERROR(IF(AND($L$4=""),"",IF($C$4="","",IF(AND(L128=""),"",IF(AND(F128=""),"",IF(AND(VLOOKUP(F128,अंक,5,0)=""),"",IF($N$7=3,IF(AND(VLOOKUP(F128,अंक,5,0)&gt;=86),3,IF(AND(VLOOKUP(F128,अंक,5,0)&gt;=81),2,IF(AND(VLOOKUP(F128,अंक,5,0)&gt;=75),1,0))),IF(AND(VLOOKUP(F128,अंक,5,0)&gt;=86),1.5,IF(AND(VLOOKUP(F128,अंक,5,0)&gt;=81),1,IF(AND(VLOOKUP(F128,अंक,5,0)&gt;=75),0.5,0))))))))),"")</f>
        <v/>
      </c>
      <c s="85" t="str">
        <f>IF(AND(B128="",D128="",F128="",G128=""),"",IF($L$4='DATA ENTRY'!$CV$2,VLOOKUP(F128,अंक,10,0),IF($L$4='DATA ENTRY'!$CV$3,VLOOKUP(F128,अंक,16,0),IF($L$4='DATA ENTRY'!$CV$4,VLOOKUP(F128,अंक,23,0),IF($L$4='DATA ENTRY'!$CV$5,VLOOKUP(F128,अंक,30,0),IF($L$4='DATA ENTRY'!$CV$6,VLOOKUP(F128,अंक,37,0),IF($L$4='DATA ENTRY'!$CV$7,VLOOKUP(F128,अंक,44,0),"")))))))</f>
        <v/>
      </c>
      <c s="85" t="str">
        <f>IF(AND(B128="",D128="",F128="",G128=""),"",IF($L$4='DATA ENTRY'!$CV$2,VLOOKUP(F128,अंक,11,0),IF($L$4='DATA ENTRY'!$CV$3,VLOOKUP(F128,अंक,17,0),IF($L$4='DATA ENTRY'!$CV$4,VLOOKUP(F128,अंक,24,0),IF($L$4='DATA ENTRY'!$CV$5,VLOOKUP(F128,अंक,31,0),IF($L$4='DATA ENTRY'!$CV$6,VLOOKUP(F128,अंक,38,0),IF($L$4='DATA ENTRY'!$CV$7,VLOOKUP(F128,अंक,45,0),"")))))))</f>
        <v/>
      </c>
      <c s="163" t="str">
        <f t="shared" si="26"/>
        <v/>
      </c>
    </row>
    <row r="129" spans="1:17" ht="25.5" customHeight="1">
      <c r="A129" s="93" t="str">
        <f>'DATA ENTRY'!A129</f>
        <v/>
      </c>
      <c s="94" t="str">
        <f t="shared" si="18"/>
        <v/>
      </c>
      <c s="95" t="str">
        <f t="shared" si="19"/>
        <v/>
      </c>
      <c s="96" t="str">
        <f t="shared" si="20"/>
        <v/>
      </c>
      <c s="96" t="str">
        <f t="shared" si="21"/>
        <v/>
      </c>
      <c s="97" t="str">
        <f t="shared" si="22"/>
        <v/>
      </c>
      <c s="98" t="str">
        <f t="shared" si="23"/>
        <v/>
      </c>
      <c s="153" t="str">
        <f>IF(AND(B129="",D129="",F129="",G129=""),"",IF($L$4='DATA ENTRY'!$CV$2,VLOOKUP(F129,अंक,6,0),IF($L$4='DATA ENTRY'!$CV$3,VLOOKUP(F129,अंक,12,0),IF($L$4='DATA ENTRY'!$CV$4,VLOOKUP(F129,अंक,18,0),IF($L$4='DATA ENTRY'!$CV$5,VLOOKUP(F129,अंक,25,0),IF($L$4='DATA ENTRY'!$CV$6,VLOOKUP(F129,अंक,32,0),IF($L$4='DATA ENTRY'!$CV$7,VLOOKUP(F129,अंक,39,0),"")))))))</f>
        <v/>
      </c>
      <c s="153" t="str">
        <f>IF(AND(B129="",D129="",F129="",G129=""),"",IF($L$4='DATA ENTRY'!$CV$2,VLOOKUP(F129,अंक,7,0),IF($L$4='DATA ENTRY'!$CV$3,VLOOKUP(F129,अंक,13,0),IF($L$4='DATA ENTRY'!$CV$4,VLOOKUP(F129,अंक,19,0),IF($L$4='DATA ENTRY'!$CV$5,VLOOKUP(F129,अंक,26,0),IF($L$4='DATA ENTRY'!$CV$6,VLOOKUP(F129,अंक,33,0),IF($L$4='DATA ENTRY'!$CV$7,VLOOKUP(F129,अंक,40,0),"")))))))</f>
        <v/>
      </c>
      <c s="53" t="str">
        <f>IF(AND(B129="",D129="",F129="",G129=""),"",IF($L$4='DATA ENTRY'!$CV$2,VLOOKUP(F129,अंक,8,0),IF($L$4='DATA ENTRY'!$CV$3,VLOOKUP(F129,अंक,14,0),IF($L$4='DATA ENTRY'!$CV$4,VLOOKUP(F129,अंक,20,0),IF($L$4='DATA ENTRY'!$CV$5,VLOOKUP(F129,अंक,27,0),IF($L$4='DATA ENTRY'!$CV$6,VLOOKUP(F129,अंक,34,0),IF($L$4='DATA ENTRY'!$CV$7,VLOOKUP(F129,अंक,41,0),"")))))))</f>
        <v/>
      </c>
      <c s="53" t="str">
        <f>IF(AND(B129="",D129="",F129="",G129=""),"",IF($L$4='DATA ENTRY'!$CV$2,VLOOKUP(F129,अंक,9,0),IF($L$4='DATA ENTRY'!$CV$3,VLOOKUP(F129,अंक,15,0),IF($L$4='DATA ENTRY'!$CV$4,VLOOKUP(F129,अंक,21,0),IF($L$4='DATA ENTRY'!$CV$5,VLOOKUP(F129,अंक,28,0),IF($L$4='DATA ENTRY'!$CV$6,VLOOKUP(F129,अंक,35,0),IF($L$4='DATA ENTRY'!$CV$7,VLOOKUP(F129,अंक,42,0),"")))))))</f>
        <v/>
      </c>
      <c s="85">
        <f t="shared" si="24"/>
        <v>0</v>
      </c>
      <c s="86">
        <f t="shared" si="25"/>
        <v>0</v>
      </c>
      <c s="156" t="str">
        <f>IFERROR(IF(AND($L$4=""),"",IF($C$4="","",IF(AND(L129=""),"",IF(AND(F129=""),"",IF(AND(VLOOKUP(F129,अंक,5,0)=""),"",IF($N$7=3,IF(AND(VLOOKUP(F129,अंक,5,0)&gt;=86),3,IF(AND(VLOOKUP(F129,अंक,5,0)&gt;=81),2,IF(AND(VLOOKUP(F129,अंक,5,0)&gt;=75),1,0))),IF(AND(VLOOKUP(F129,अंक,5,0)&gt;=86),1.5,IF(AND(VLOOKUP(F129,अंक,5,0)&gt;=81),1,IF(AND(VLOOKUP(F129,अंक,5,0)&gt;=75),0.5,0))))))))),"")</f>
        <v/>
      </c>
      <c s="85" t="str">
        <f>IF(AND(B129="",D129="",F129="",G129=""),"",IF($L$4='DATA ENTRY'!$CV$2,VLOOKUP(F129,अंक,10,0),IF($L$4='DATA ENTRY'!$CV$3,VLOOKUP(F129,अंक,16,0),IF($L$4='DATA ENTRY'!$CV$4,VLOOKUP(F129,अंक,23,0),IF($L$4='DATA ENTRY'!$CV$5,VLOOKUP(F129,अंक,30,0),IF($L$4='DATA ENTRY'!$CV$6,VLOOKUP(F129,अंक,37,0),IF($L$4='DATA ENTRY'!$CV$7,VLOOKUP(F129,अंक,44,0),"")))))))</f>
        <v/>
      </c>
      <c s="85" t="str">
        <f>IF(AND(B129="",D129="",F129="",G129=""),"",IF($L$4='DATA ENTRY'!$CV$2,VLOOKUP(F129,अंक,11,0),IF($L$4='DATA ENTRY'!$CV$3,VLOOKUP(F129,अंक,17,0),IF($L$4='DATA ENTRY'!$CV$4,VLOOKUP(F129,अंक,24,0),IF($L$4='DATA ENTRY'!$CV$5,VLOOKUP(F129,अंक,31,0),IF($L$4='DATA ENTRY'!$CV$6,VLOOKUP(F129,अंक,38,0),IF($L$4='DATA ENTRY'!$CV$7,VLOOKUP(F129,अंक,45,0),"")))))))</f>
        <v/>
      </c>
      <c s="163" t="str">
        <f t="shared" si="26"/>
        <v/>
      </c>
    </row>
    <row r="130" spans="1:17" ht="25.5" customHeight="1">
      <c r="A130" s="93" t="str">
        <f>'DATA ENTRY'!A130</f>
        <v/>
      </c>
      <c s="94" t="str">
        <f t="shared" si="18"/>
        <v/>
      </c>
      <c s="95" t="str">
        <f t="shared" si="19"/>
        <v/>
      </c>
      <c s="96" t="str">
        <f t="shared" si="20"/>
        <v/>
      </c>
      <c s="96" t="str">
        <f t="shared" si="21"/>
        <v/>
      </c>
      <c s="97" t="str">
        <f t="shared" si="22"/>
        <v/>
      </c>
      <c s="98" t="str">
        <f t="shared" si="23"/>
        <v/>
      </c>
      <c s="153" t="str">
        <f>IF(AND(B130="",D130="",F130="",G130=""),"",IF($L$4='DATA ENTRY'!$CV$2,VLOOKUP(F130,अंक,6,0),IF($L$4='DATA ENTRY'!$CV$3,VLOOKUP(F130,अंक,12,0),IF($L$4='DATA ENTRY'!$CV$4,VLOOKUP(F130,अंक,18,0),IF($L$4='DATA ENTRY'!$CV$5,VLOOKUP(F130,अंक,25,0),IF($L$4='DATA ENTRY'!$CV$6,VLOOKUP(F130,अंक,32,0),IF($L$4='DATA ENTRY'!$CV$7,VLOOKUP(F130,अंक,39,0),"")))))))</f>
        <v/>
      </c>
      <c s="153" t="str">
        <f>IF(AND(B130="",D130="",F130="",G130=""),"",IF($L$4='DATA ENTRY'!$CV$2,VLOOKUP(F130,अंक,7,0),IF($L$4='DATA ENTRY'!$CV$3,VLOOKUP(F130,अंक,13,0),IF($L$4='DATA ENTRY'!$CV$4,VLOOKUP(F130,अंक,19,0),IF($L$4='DATA ENTRY'!$CV$5,VLOOKUP(F130,अंक,26,0),IF($L$4='DATA ENTRY'!$CV$6,VLOOKUP(F130,अंक,33,0),IF($L$4='DATA ENTRY'!$CV$7,VLOOKUP(F130,अंक,40,0),"")))))))</f>
        <v/>
      </c>
      <c s="53" t="str">
        <f>IF(AND(B130="",D130="",F130="",G130=""),"",IF($L$4='DATA ENTRY'!$CV$2,VLOOKUP(F130,अंक,8,0),IF($L$4='DATA ENTRY'!$CV$3,VLOOKUP(F130,अंक,14,0),IF($L$4='DATA ENTRY'!$CV$4,VLOOKUP(F130,अंक,20,0),IF($L$4='DATA ENTRY'!$CV$5,VLOOKUP(F130,अंक,27,0),IF($L$4='DATA ENTRY'!$CV$6,VLOOKUP(F130,अंक,34,0),IF($L$4='DATA ENTRY'!$CV$7,VLOOKUP(F130,अंक,41,0),"")))))))</f>
        <v/>
      </c>
      <c s="53" t="str">
        <f>IF(AND(B130="",D130="",F130="",G130=""),"",IF($L$4='DATA ENTRY'!$CV$2,VLOOKUP(F130,अंक,9,0),IF($L$4='DATA ENTRY'!$CV$3,VLOOKUP(F130,अंक,15,0),IF($L$4='DATA ENTRY'!$CV$4,VLOOKUP(F130,अंक,21,0),IF($L$4='DATA ENTRY'!$CV$5,VLOOKUP(F130,अंक,28,0),IF($L$4='DATA ENTRY'!$CV$6,VLOOKUP(F130,अंक,35,0),IF($L$4='DATA ENTRY'!$CV$7,VLOOKUP(F130,अंक,42,0),"")))))))</f>
        <v/>
      </c>
      <c s="85">
        <f t="shared" si="24"/>
        <v>0</v>
      </c>
      <c s="86">
        <f t="shared" si="25"/>
        <v>0</v>
      </c>
      <c s="156" t="str">
        <f>IFERROR(IF(AND($L$4=""),"",IF($C$4="","",IF(AND(L130=""),"",IF(AND(F130=""),"",IF(AND(VLOOKUP(F130,अंक,5,0)=""),"",IF($N$7=3,IF(AND(VLOOKUP(F130,अंक,5,0)&gt;=86),3,IF(AND(VLOOKUP(F130,अंक,5,0)&gt;=81),2,IF(AND(VLOOKUP(F130,अंक,5,0)&gt;=75),1,0))),IF(AND(VLOOKUP(F130,अंक,5,0)&gt;=86),1.5,IF(AND(VLOOKUP(F130,अंक,5,0)&gt;=81),1,IF(AND(VLOOKUP(F130,अंक,5,0)&gt;=75),0.5,0))))))))),"")</f>
        <v/>
      </c>
      <c s="85" t="str">
        <f>IF(AND(B130="",D130="",F130="",G130=""),"",IF($L$4='DATA ENTRY'!$CV$2,VLOOKUP(F130,अंक,10,0),IF($L$4='DATA ENTRY'!$CV$3,VLOOKUP(F130,अंक,16,0),IF($L$4='DATA ENTRY'!$CV$4,VLOOKUP(F130,अंक,23,0),IF($L$4='DATA ENTRY'!$CV$5,VLOOKUP(F130,अंक,30,0),IF($L$4='DATA ENTRY'!$CV$6,VLOOKUP(F130,अंक,37,0),IF($L$4='DATA ENTRY'!$CV$7,VLOOKUP(F130,अंक,44,0),"")))))))</f>
        <v/>
      </c>
      <c s="85" t="str">
        <f>IF(AND(B130="",D130="",F130="",G130=""),"",IF($L$4='DATA ENTRY'!$CV$2,VLOOKUP(F130,अंक,11,0),IF($L$4='DATA ENTRY'!$CV$3,VLOOKUP(F130,अंक,17,0),IF($L$4='DATA ENTRY'!$CV$4,VLOOKUP(F130,अंक,24,0),IF($L$4='DATA ENTRY'!$CV$5,VLOOKUP(F130,अंक,31,0),IF($L$4='DATA ENTRY'!$CV$6,VLOOKUP(F130,अंक,38,0),IF($L$4='DATA ENTRY'!$CV$7,VLOOKUP(F130,अंक,45,0),"")))))))</f>
        <v/>
      </c>
      <c s="163" t="str">
        <f t="shared" si="26"/>
        <v/>
      </c>
    </row>
    <row r="131" spans="1:17" ht="25.5" customHeight="1">
      <c r="A131" s="93" t="str">
        <f>'DATA ENTRY'!A131</f>
        <v/>
      </c>
      <c s="94" t="str">
        <f t="shared" si="18"/>
        <v/>
      </c>
      <c s="95" t="str">
        <f t="shared" si="19"/>
        <v/>
      </c>
      <c s="96" t="str">
        <f t="shared" si="20"/>
        <v/>
      </c>
      <c s="96" t="str">
        <f t="shared" si="21"/>
        <v/>
      </c>
      <c s="97" t="str">
        <f t="shared" si="22"/>
        <v/>
      </c>
      <c s="98" t="str">
        <f t="shared" si="23"/>
        <v/>
      </c>
      <c s="153" t="str">
        <f>IF(AND(B131="",D131="",F131="",G131=""),"",IF($L$4='DATA ENTRY'!$CV$2,VLOOKUP(F131,अंक,6,0),IF($L$4='DATA ENTRY'!$CV$3,VLOOKUP(F131,अंक,12,0),IF($L$4='DATA ENTRY'!$CV$4,VLOOKUP(F131,अंक,18,0),IF($L$4='DATA ENTRY'!$CV$5,VLOOKUP(F131,अंक,25,0),IF($L$4='DATA ENTRY'!$CV$6,VLOOKUP(F131,अंक,32,0),IF($L$4='DATA ENTRY'!$CV$7,VLOOKUP(F131,अंक,39,0),"")))))))</f>
        <v/>
      </c>
      <c s="153" t="str">
        <f>IF(AND(B131="",D131="",F131="",G131=""),"",IF($L$4='DATA ENTRY'!$CV$2,VLOOKUP(F131,अंक,7,0),IF($L$4='DATA ENTRY'!$CV$3,VLOOKUP(F131,अंक,13,0),IF($L$4='DATA ENTRY'!$CV$4,VLOOKUP(F131,अंक,19,0),IF($L$4='DATA ENTRY'!$CV$5,VLOOKUP(F131,अंक,26,0),IF($L$4='DATA ENTRY'!$CV$6,VLOOKUP(F131,अंक,33,0),IF($L$4='DATA ENTRY'!$CV$7,VLOOKUP(F131,अंक,40,0),"")))))))</f>
        <v/>
      </c>
      <c s="53" t="str">
        <f>IF(AND(B131="",D131="",F131="",G131=""),"",IF($L$4='DATA ENTRY'!$CV$2,VLOOKUP(F131,अंक,8,0),IF($L$4='DATA ENTRY'!$CV$3,VLOOKUP(F131,अंक,14,0),IF($L$4='DATA ENTRY'!$CV$4,VLOOKUP(F131,अंक,20,0),IF($L$4='DATA ENTRY'!$CV$5,VLOOKUP(F131,अंक,27,0),IF($L$4='DATA ENTRY'!$CV$6,VLOOKUP(F131,अंक,34,0),IF($L$4='DATA ENTRY'!$CV$7,VLOOKUP(F131,अंक,41,0),"")))))))</f>
        <v/>
      </c>
      <c s="53" t="str">
        <f>IF(AND(B131="",D131="",F131="",G131=""),"",IF($L$4='DATA ENTRY'!$CV$2,VLOOKUP(F131,अंक,9,0),IF($L$4='DATA ENTRY'!$CV$3,VLOOKUP(F131,अंक,15,0),IF($L$4='DATA ENTRY'!$CV$4,VLOOKUP(F131,अंक,21,0),IF($L$4='DATA ENTRY'!$CV$5,VLOOKUP(F131,अंक,28,0),IF($L$4='DATA ENTRY'!$CV$6,VLOOKUP(F131,अंक,35,0),IF($L$4='DATA ENTRY'!$CV$7,VLOOKUP(F131,अंक,42,0),"")))))))</f>
        <v/>
      </c>
      <c s="85">
        <f t="shared" si="24"/>
        <v>0</v>
      </c>
      <c s="86">
        <f t="shared" si="25"/>
        <v>0</v>
      </c>
      <c s="156" t="str">
        <f>IFERROR(IF(AND($L$4=""),"",IF($C$4="","",IF(AND(L131=""),"",IF(AND(F131=""),"",IF(AND(VLOOKUP(F131,अंक,5,0)=""),"",IF($N$7=3,IF(AND(VLOOKUP(F131,अंक,5,0)&gt;=86),3,IF(AND(VLOOKUP(F131,अंक,5,0)&gt;=81),2,IF(AND(VLOOKUP(F131,अंक,5,0)&gt;=75),1,0))),IF(AND(VLOOKUP(F131,अंक,5,0)&gt;=86),1.5,IF(AND(VLOOKUP(F131,अंक,5,0)&gt;=81),1,IF(AND(VLOOKUP(F131,अंक,5,0)&gt;=75),0.5,0))))))))),"")</f>
        <v/>
      </c>
      <c s="85" t="str">
        <f>IF(AND(B131="",D131="",F131="",G131=""),"",IF($L$4='DATA ENTRY'!$CV$2,VLOOKUP(F131,अंक,10,0),IF($L$4='DATA ENTRY'!$CV$3,VLOOKUP(F131,अंक,16,0),IF($L$4='DATA ENTRY'!$CV$4,VLOOKUP(F131,अंक,23,0),IF($L$4='DATA ENTRY'!$CV$5,VLOOKUP(F131,अंक,30,0),IF($L$4='DATA ENTRY'!$CV$6,VLOOKUP(F131,अंक,37,0),IF($L$4='DATA ENTRY'!$CV$7,VLOOKUP(F131,अंक,44,0),"")))))))</f>
        <v/>
      </c>
      <c s="85" t="str">
        <f>IF(AND(B131="",D131="",F131="",G131=""),"",IF($L$4='DATA ENTRY'!$CV$2,VLOOKUP(F131,अंक,11,0),IF($L$4='DATA ENTRY'!$CV$3,VLOOKUP(F131,अंक,17,0),IF($L$4='DATA ENTRY'!$CV$4,VLOOKUP(F131,अंक,24,0),IF($L$4='DATA ENTRY'!$CV$5,VLOOKUP(F131,अंक,31,0),IF($L$4='DATA ENTRY'!$CV$6,VLOOKUP(F131,अंक,38,0),IF($L$4='DATA ENTRY'!$CV$7,VLOOKUP(F131,अंक,45,0),"")))))))</f>
        <v/>
      </c>
      <c s="163" t="str">
        <f t="shared" si="26"/>
        <v/>
      </c>
    </row>
    <row r="132" spans="1:17" ht="25.5" customHeight="1">
      <c r="A132" s="93" t="str">
        <f>'DATA ENTRY'!A132</f>
        <v/>
      </c>
      <c s="94" t="str">
        <f t="shared" si="18"/>
        <v/>
      </c>
      <c s="95" t="str">
        <f t="shared" si="19"/>
        <v/>
      </c>
      <c s="96" t="str">
        <f t="shared" si="20"/>
        <v/>
      </c>
      <c s="96" t="str">
        <f t="shared" si="21"/>
        <v/>
      </c>
      <c s="97" t="str">
        <f t="shared" si="22"/>
        <v/>
      </c>
      <c s="98" t="str">
        <f t="shared" si="23"/>
        <v/>
      </c>
      <c s="153" t="str">
        <f>IF(AND(B132="",D132="",F132="",G132=""),"",IF($L$4='DATA ENTRY'!$CV$2,VLOOKUP(F132,अंक,6,0),IF($L$4='DATA ENTRY'!$CV$3,VLOOKUP(F132,अंक,12,0),IF($L$4='DATA ENTRY'!$CV$4,VLOOKUP(F132,अंक,18,0),IF($L$4='DATA ENTRY'!$CV$5,VLOOKUP(F132,अंक,25,0),IF($L$4='DATA ENTRY'!$CV$6,VLOOKUP(F132,अंक,32,0),IF($L$4='DATA ENTRY'!$CV$7,VLOOKUP(F132,अंक,39,0),"")))))))</f>
        <v/>
      </c>
      <c s="153" t="str">
        <f>IF(AND(B132="",D132="",F132="",G132=""),"",IF($L$4='DATA ENTRY'!$CV$2,VLOOKUP(F132,अंक,7,0),IF($L$4='DATA ENTRY'!$CV$3,VLOOKUP(F132,अंक,13,0),IF($L$4='DATA ENTRY'!$CV$4,VLOOKUP(F132,अंक,19,0),IF($L$4='DATA ENTRY'!$CV$5,VLOOKUP(F132,अंक,26,0),IF($L$4='DATA ENTRY'!$CV$6,VLOOKUP(F132,अंक,33,0),IF($L$4='DATA ENTRY'!$CV$7,VLOOKUP(F132,अंक,40,0),"")))))))</f>
        <v/>
      </c>
      <c s="53" t="str">
        <f>IF(AND(B132="",D132="",F132="",G132=""),"",IF($L$4='DATA ENTRY'!$CV$2,VLOOKUP(F132,अंक,8,0),IF($L$4='DATA ENTRY'!$CV$3,VLOOKUP(F132,अंक,14,0),IF($L$4='DATA ENTRY'!$CV$4,VLOOKUP(F132,अंक,20,0),IF($L$4='DATA ENTRY'!$CV$5,VLOOKUP(F132,अंक,27,0),IF($L$4='DATA ENTRY'!$CV$6,VLOOKUP(F132,अंक,34,0),IF($L$4='DATA ENTRY'!$CV$7,VLOOKUP(F132,अंक,41,0),"")))))))</f>
        <v/>
      </c>
      <c s="53" t="str">
        <f>IF(AND(B132="",D132="",F132="",G132=""),"",IF($L$4='DATA ENTRY'!$CV$2,VLOOKUP(F132,अंक,9,0),IF($L$4='DATA ENTRY'!$CV$3,VLOOKUP(F132,अंक,15,0),IF($L$4='DATA ENTRY'!$CV$4,VLOOKUP(F132,अंक,21,0),IF($L$4='DATA ENTRY'!$CV$5,VLOOKUP(F132,अंक,28,0),IF($L$4='DATA ENTRY'!$CV$6,VLOOKUP(F132,अंक,35,0),IF($L$4='DATA ENTRY'!$CV$7,VLOOKUP(F132,अंक,42,0),"")))))))</f>
        <v/>
      </c>
      <c s="85">
        <f t="shared" si="24"/>
        <v>0</v>
      </c>
      <c s="86">
        <f t="shared" si="25"/>
        <v>0</v>
      </c>
      <c s="156" t="str">
        <f>IFERROR(IF(AND($L$4=""),"",IF($C$4="","",IF(AND(L132=""),"",IF(AND(F132=""),"",IF(AND(VLOOKUP(F132,अंक,5,0)=""),"",IF($N$7=3,IF(AND(VLOOKUP(F132,अंक,5,0)&gt;=86),3,IF(AND(VLOOKUP(F132,अंक,5,0)&gt;=81),2,IF(AND(VLOOKUP(F132,अंक,5,0)&gt;=75),1,0))),IF(AND(VLOOKUP(F132,अंक,5,0)&gt;=86),1.5,IF(AND(VLOOKUP(F132,अंक,5,0)&gt;=81),1,IF(AND(VLOOKUP(F132,अंक,5,0)&gt;=75),0.5,0))))))))),"")</f>
        <v/>
      </c>
      <c s="85" t="str">
        <f>IF(AND(B132="",D132="",F132="",G132=""),"",IF($L$4='DATA ENTRY'!$CV$2,VLOOKUP(F132,अंक,10,0),IF($L$4='DATA ENTRY'!$CV$3,VLOOKUP(F132,अंक,16,0),IF($L$4='DATA ENTRY'!$CV$4,VLOOKUP(F132,अंक,23,0),IF($L$4='DATA ENTRY'!$CV$5,VLOOKUP(F132,अंक,30,0),IF($L$4='DATA ENTRY'!$CV$6,VLOOKUP(F132,अंक,37,0),IF($L$4='DATA ENTRY'!$CV$7,VLOOKUP(F132,अंक,44,0),"")))))))</f>
        <v/>
      </c>
      <c s="85" t="str">
        <f>IF(AND(B132="",D132="",F132="",G132=""),"",IF($L$4='DATA ENTRY'!$CV$2,VLOOKUP(F132,अंक,11,0),IF($L$4='DATA ENTRY'!$CV$3,VLOOKUP(F132,अंक,17,0),IF($L$4='DATA ENTRY'!$CV$4,VLOOKUP(F132,अंक,24,0),IF($L$4='DATA ENTRY'!$CV$5,VLOOKUP(F132,अंक,31,0),IF($L$4='DATA ENTRY'!$CV$6,VLOOKUP(F132,अंक,38,0),IF($L$4='DATA ENTRY'!$CV$7,VLOOKUP(F132,अंक,45,0),"")))))))</f>
        <v/>
      </c>
      <c s="163" t="str">
        <f t="shared" si="26"/>
        <v/>
      </c>
    </row>
    <row r="133" spans="1:17" ht="25.5" customHeight="1">
      <c r="A133" s="93" t="str">
        <f>'DATA ENTRY'!A133</f>
        <v/>
      </c>
      <c s="94" t="str">
        <f t="shared" si="18"/>
        <v/>
      </c>
      <c s="95" t="str">
        <f t="shared" si="19"/>
        <v/>
      </c>
      <c s="96" t="str">
        <f t="shared" si="20"/>
        <v/>
      </c>
      <c s="96" t="str">
        <f t="shared" si="21"/>
        <v/>
      </c>
      <c s="97" t="str">
        <f t="shared" si="22"/>
        <v/>
      </c>
      <c s="98" t="str">
        <f t="shared" si="23"/>
        <v/>
      </c>
      <c s="153" t="str">
        <f>IF(AND(B133="",D133="",F133="",G133=""),"",IF($L$4='DATA ENTRY'!$CV$2,VLOOKUP(F133,अंक,6,0),IF($L$4='DATA ENTRY'!$CV$3,VLOOKUP(F133,अंक,12,0),IF($L$4='DATA ENTRY'!$CV$4,VLOOKUP(F133,अंक,18,0),IF($L$4='DATA ENTRY'!$CV$5,VLOOKUP(F133,अंक,25,0),IF($L$4='DATA ENTRY'!$CV$6,VLOOKUP(F133,अंक,32,0),IF($L$4='DATA ENTRY'!$CV$7,VLOOKUP(F133,अंक,39,0),"")))))))</f>
        <v/>
      </c>
      <c s="153" t="str">
        <f>IF(AND(B133="",D133="",F133="",G133=""),"",IF($L$4='DATA ENTRY'!$CV$2,VLOOKUP(F133,अंक,7,0),IF($L$4='DATA ENTRY'!$CV$3,VLOOKUP(F133,अंक,13,0),IF($L$4='DATA ENTRY'!$CV$4,VLOOKUP(F133,अंक,19,0),IF($L$4='DATA ENTRY'!$CV$5,VLOOKUP(F133,अंक,26,0),IF($L$4='DATA ENTRY'!$CV$6,VLOOKUP(F133,अंक,33,0),IF($L$4='DATA ENTRY'!$CV$7,VLOOKUP(F133,अंक,40,0),"")))))))</f>
        <v/>
      </c>
      <c s="53" t="str">
        <f>IF(AND(B133="",D133="",F133="",G133=""),"",IF($L$4='DATA ENTRY'!$CV$2,VLOOKUP(F133,अंक,8,0),IF($L$4='DATA ENTRY'!$CV$3,VLOOKUP(F133,अंक,14,0),IF($L$4='DATA ENTRY'!$CV$4,VLOOKUP(F133,अंक,20,0),IF($L$4='DATA ENTRY'!$CV$5,VLOOKUP(F133,अंक,27,0),IF($L$4='DATA ENTRY'!$CV$6,VLOOKUP(F133,अंक,34,0),IF($L$4='DATA ENTRY'!$CV$7,VLOOKUP(F133,अंक,41,0),"")))))))</f>
        <v/>
      </c>
      <c s="53" t="str">
        <f>IF(AND(B133="",D133="",F133="",G133=""),"",IF($L$4='DATA ENTRY'!$CV$2,VLOOKUP(F133,अंक,9,0),IF($L$4='DATA ENTRY'!$CV$3,VLOOKUP(F133,अंक,15,0),IF($L$4='DATA ENTRY'!$CV$4,VLOOKUP(F133,अंक,21,0),IF($L$4='DATA ENTRY'!$CV$5,VLOOKUP(F133,अंक,28,0),IF($L$4='DATA ENTRY'!$CV$6,VLOOKUP(F133,अंक,35,0),IF($L$4='DATA ENTRY'!$CV$7,VLOOKUP(F133,अंक,42,0),"")))))))</f>
        <v/>
      </c>
      <c s="85">
        <f t="shared" si="24"/>
        <v>0</v>
      </c>
      <c s="86">
        <f t="shared" si="25"/>
        <v>0</v>
      </c>
      <c s="156" t="str">
        <f>IFERROR(IF(AND($L$4=""),"",IF($C$4="","",IF(AND(L133=""),"",IF(AND(F133=""),"",IF(AND(VLOOKUP(F133,अंक,5,0)=""),"",IF($N$7=3,IF(AND(VLOOKUP(F133,अंक,5,0)&gt;=86),3,IF(AND(VLOOKUP(F133,अंक,5,0)&gt;=81),2,IF(AND(VLOOKUP(F133,अंक,5,0)&gt;=75),1,0))),IF(AND(VLOOKUP(F133,अंक,5,0)&gt;=86),1.5,IF(AND(VLOOKUP(F133,अंक,5,0)&gt;=81),1,IF(AND(VLOOKUP(F133,अंक,5,0)&gt;=75),0.5,0))))))))),"")</f>
        <v/>
      </c>
      <c s="85" t="str">
        <f>IF(AND(B133="",D133="",F133="",G133=""),"",IF($L$4='DATA ENTRY'!$CV$2,VLOOKUP(F133,अंक,10,0),IF($L$4='DATA ENTRY'!$CV$3,VLOOKUP(F133,अंक,16,0),IF($L$4='DATA ENTRY'!$CV$4,VLOOKUP(F133,अंक,23,0),IF($L$4='DATA ENTRY'!$CV$5,VLOOKUP(F133,अंक,30,0),IF($L$4='DATA ENTRY'!$CV$6,VLOOKUP(F133,अंक,37,0),IF($L$4='DATA ENTRY'!$CV$7,VLOOKUP(F133,अंक,44,0),"")))))))</f>
        <v/>
      </c>
      <c s="85" t="str">
        <f>IF(AND(B133="",D133="",F133="",G133=""),"",IF($L$4='DATA ENTRY'!$CV$2,VLOOKUP(F133,अंक,11,0),IF($L$4='DATA ENTRY'!$CV$3,VLOOKUP(F133,अंक,17,0),IF($L$4='DATA ENTRY'!$CV$4,VLOOKUP(F133,अंक,24,0),IF($L$4='DATA ENTRY'!$CV$5,VLOOKUP(F133,अंक,31,0),IF($L$4='DATA ENTRY'!$CV$6,VLOOKUP(F133,अंक,38,0),IF($L$4='DATA ENTRY'!$CV$7,VLOOKUP(F133,अंक,45,0),"")))))))</f>
        <v/>
      </c>
      <c s="163" t="str">
        <f t="shared" si="26"/>
        <v/>
      </c>
    </row>
    <row r="134" spans="1:17" ht="25.5" customHeight="1">
      <c r="A134" s="93" t="str">
        <f>'DATA ENTRY'!A134</f>
        <v/>
      </c>
      <c s="94" t="str">
        <f t="shared" si="18"/>
        <v/>
      </c>
      <c s="95" t="str">
        <f t="shared" si="19"/>
        <v/>
      </c>
      <c s="96" t="str">
        <f t="shared" si="20"/>
        <v/>
      </c>
      <c s="96" t="str">
        <f t="shared" si="21"/>
        <v/>
      </c>
      <c s="97" t="str">
        <f t="shared" si="22"/>
        <v/>
      </c>
      <c s="98" t="str">
        <f t="shared" si="23"/>
        <v/>
      </c>
      <c s="153" t="str">
        <f>IF(AND(B134="",D134="",F134="",G134=""),"",IF($L$4='DATA ENTRY'!$CV$2,VLOOKUP(F134,अंक,6,0),IF($L$4='DATA ENTRY'!$CV$3,VLOOKUP(F134,अंक,12,0),IF($L$4='DATA ENTRY'!$CV$4,VLOOKUP(F134,अंक,18,0),IF($L$4='DATA ENTRY'!$CV$5,VLOOKUP(F134,अंक,25,0),IF($L$4='DATA ENTRY'!$CV$6,VLOOKUP(F134,अंक,32,0),IF($L$4='DATA ENTRY'!$CV$7,VLOOKUP(F134,अंक,39,0),"")))))))</f>
        <v/>
      </c>
      <c s="153" t="str">
        <f>IF(AND(B134="",D134="",F134="",G134=""),"",IF($L$4='DATA ENTRY'!$CV$2,VLOOKUP(F134,अंक,7,0),IF($L$4='DATA ENTRY'!$CV$3,VLOOKUP(F134,अंक,13,0),IF($L$4='DATA ENTRY'!$CV$4,VLOOKUP(F134,अंक,19,0),IF($L$4='DATA ENTRY'!$CV$5,VLOOKUP(F134,अंक,26,0),IF($L$4='DATA ENTRY'!$CV$6,VLOOKUP(F134,अंक,33,0),IF($L$4='DATA ENTRY'!$CV$7,VLOOKUP(F134,अंक,40,0),"")))))))</f>
        <v/>
      </c>
      <c s="53" t="str">
        <f>IF(AND(B134="",D134="",F134="",G134=""),"",IF($L$4='DATA ENTRY'!$CV$2,VLOOKUP(F134,अंक,8,0),IF($L$4='DATA ENTRY'!$CV$3,VLOOKUP(F134,अंक,14,0),IF($L$4='DATA ENTRY'!$CV$4,VLOOKUP(F134,अंक,20,0),IF($L$4='DATA ENTRY'!$CV$5,VLOOKUP(F134,अंक,27,0),IF($L$4='DATA ENTRY'!$CV$6,VLOOKUP(F134,अंक,34,0),IF($L$4='DATA ENTRY'!$CV$7,VLOOKUP(F134,अंक,41,0),"")))))))</f>
        <v/>
      </c>
      <c s="53" t="str">
        <f>IF(AND(B134="",D134="",F134="",G134=""),"",IF($L$4='DATA ENTRY'!$CV$2,VLOOKUP(F134,अंक,9,0),IF($L$4='DATA ENTRY'!$CV$3,VLOOKUP(F134,अंक,15,0),IF($L$4='DATA ENTRY'!$CV$4,VLOOKUP(F134,अंक,21,0),IF($L$4='DATA ENTRY'!$CV$5,VLOOKUP(F134,अंक,28,0),IF($L$4='DATA ENTRY'!$CV$6,VLOOKUP(F134,अंक,35,0),IF($L$4='DATA ENTRY'!$CV$7,VLOOKUP(F134,अंक,42,0),"")))))))</f>
        <v/>
      </c>
      <c s="85">
        <f t="shared" si="24"/>
        <v>0</v>
      </c>
      <c s="86">
        <f t="shared" si="25"/>
        <v>0</v>
      </c>
      <c s="156" t="str">
        <f>IFERROR(IF(AND($L$4=""),"",IF($C$4="","",IF(AND(L134=""),"",IF(AND(F134=""),"",IF(AND(VLOOKUP(F134,अंक,5,0)=""),"",IF($N$7=3,IF(AND(VLOOKUP(F134,अंक,5,0)&gt;=86),3,IF(AND(VLOOKUP(F134,अंक,5,0)&gt;=81),2,IF(AND(VLOOKUP(F134,अंक,5,0)&gt;=75),1,0))),IF(AND(VLOOKUP(F134,अंक,5,0)&gt;=86),1.5,IF(AND(VLOOKUP(F134,अंक,5,0)&gt;=81),1,IF(AND(VLOOKUP(F134,अंक,5,0)&gt;=75),0.5,0))))))))),"")</f>
        <v/>
      </c>
      <c s="85" t="str">
        <f>IF(AND(B134="",D134="",F134="",G134=""),"",IF($L$4='DATA ENTRY'!$CV$2,VLOOKUP(F134,अंक,10,0),IF($L$4='DATA ENTRY'!$CV$3,VLOOKUP(F134,अंक,16,0),IF($L$4='DATA ENTRY'!$CV$4,VLOOKUP(F134,अंक,23,0),IF($L$4='DATA ENTRY'!$CV$5,VLOOKUP(F134,अंक,30,0),IF($L$4='DATA ENTRY'!$CV$6,VLOOKUP(F134,अंक,37,0),IF($L$4='DATA ENTRY'!$CV$7,VLOOKUP(F134,अंक,44,0),"")))))))</f>
        <v/>
      </c>
      <c s="85" t="str">
        <f>IF(AND(B134="",D134="",F134="",G134=""),"",IF($L$4='DATA ENTRY'!$CV$2,VLOOKUP(F134,अंक,11,0),IF($L$4='DATA ENTRY'!$CV$3,VLOOKUP(F134,अंक,17,0),IF($L$4='DATA ENTRY'!$CV$4,VLOOKUP(F134,अंक,24,0),IF($L$4='DATA ENTRY'!$CV$5,VLOOKUP(F134,अंक,31,0),IF($L$4='DATA ENTRY'!$CV$6,VLOOKUP(F134,अंक,38,0),IF($L$4='DATA ENTRY'!$CV$7,VLOOKUP(F134,अंक,45,0),"")))))))</f>
        <v/>
      </c>
      <c s="163" t="str">
        <f t="shared" si="26"/>
        <v/>
      </c>
    </row>
    <row r="135" spans="1:17" ht="25.5" customHeight="1">
      <c r="A135" s="93" t="str">
        <f>'DATA ENTRY'!A135</f>
        <v/>
      </c>
      <c s="94" t="str">
        <f t="shared" si="18"/>
        <v/>
      </c>
      <c s="95" t="str">
        <f t="shared" si="19"/>
        <v/>
      </c>
      <c s="96" t="str">
        <f t="shared" si="20"/>
        <v/>
      </c>
      <c s="96" t="str">
        <f t="shared" si="21"/>
        <v/>
      </c>
      <c s="97" t="str">
        <f t="shared" si="22"/>
        <v/>
      </c>
      <c s="98" t="str">
        <f t="shared" si="23"/>
        <v/>
      </c>
      <c s="153" t="str">
        <f>IF(AND(B135="",D135="",F135="",G135=""),"",IF($L$4='DATA ENTRY'!$CV$2,VLOOKUP(F135,अंक,6,0),IF($L$4='DATA ENTRY'!$CV$3,VLOOKUP(F135,अंक,12,0),IF($L$4='DATA ENTRY'!$CV$4,VLOOKUP(F135,अंक,18,0),IF($L$4='DATA ENTRY'!$CV$5,VLOOKUP(F135,अंक,25,0),IF($L$4='DATA ENTRY'!$CV$6,VLOOKUP(F135,अंक,32,0),IF($L$4='DATA ENTRY'!$CV$7,VLOOKUP(F135,अंक,39,0),"")))))))</f>
        <v/>
      </c>
      <c s="153" t="str">
        <f>IF(AND(B135="",D135="",F135="",G135=""),"",IF($L$4='DATA ENTRY'!$CV$2,VLOOKUP(F135,अंक,7,0),IF($L$4='DATA ENTRY'!$CV$3,VLOOKUP(F135,अंक,13,0),IF($L$4='DATA ENTRY'!$CV$4,VLOOKUP(F135,अंक,19,0),IF($L$4='DATA ENTRY'!$CV$5,VLOOKUP(F135,अंक,26,0),IF($L$4='DATA ENTRY'!$CV$6,VLOOKUP(F135,अंक,33,0),IF($L$4='DATA ENTRY'!$CV$7,VLOOKUP(F135,अंक,40,0),"")))))))</f>
        <v/>
      </c>
      <c s="53" t="str">
        <f>IF(AND(B135="",D135="",F135="",G135=""),"",IF($L$4='DATA ENTRY'!$CV$2,VLOOKUP(F135,अंक,8,0),IF($L$4='DATA ENTRY'!$CV$3,VLOOKUP(F135,अंक,14,0),IF($L$4='DATA ENTRY'!$CV$4,VLOOKUP(F135,अंक,20,0),IF($L$4='DATA ENTRY'!$CV$5,VLOOKUP(F135,अंक,27,0),IF($L$4='DATA ENTRY'!$CV$6,VLOOKUP(F135,अंक,34,0),IF($L$4='DATA ENTRY'!$CV$7,VLOOKUP(F135,अंक,41,0),"")))))))</f>
        <v/>
      </c>
      <c s="53" t="str">
        <f>IF(AND(B135="",D135="",F135="",G135=""),"",IF($L$4='DATA ENTRY'!$CV$2,VLOOKUP(F135,अंक,9,0),IF($L$4='DATA ENTRY'!$CV$3,VLOOKUP(F135,अंक,15,0),IF($L$4='DATA ENTRY'!$CV$4,VLOOKUP(F135,अंक,21,0),IF($L$4='DATA ENTRY'!$CV$5,VLOOKUP(F135,अंक,28,0),IF($L$4='DATA ENTRY'!$CV$6,VLOOKUP(F135,अंक,35,0),IF($L$4='DATA ENTRY'!$CV$7,VLOOKUP(F135,अंक,42,0),"")))))))</f>
        <v/>
      </c>
      <c s="85">
        <f t="shared" si="24"/>
        <v>0</v>
      </c>
      <c s="86">
        <f t="shared" si="25"/>
        <v>0</v>
      </c>
      <c s="156" t="str">
        <f>IFERROR(IF(AND($L$4=""),"",IF($C$4="","",IF(AND(L135=""),"",IF(AND(F135=""),"",IF(AND(VLOOKUP(F135,अंक,5,0)=""),"",IF($N$7=3,IF(AND(VLOOKUP(F135,अंक,5,0)&gt;=86),3,IF(AND(VLOOKUP(F135,अंक,5,0)&gt;=81),2,IF(AND(VLOOKUP(F135,अंक,5,0)&gt;=75),1,0))),IF(AND(VLOOKUP(F135,अंक,5,0)&gt;=86),1.5,IF(AND(VLOOKUP(F135,अंक,5,0)&gt;=81),1,IF(AND(VLOOKUP(F135,अंक,5,0)&gt;=75),0.5,0))))))))),"")</f>
        <v/>
      </c>
      <c s="85" t="str">
        <f>IF(AND(B135="",D135="",F135="",G135=""),"",IF($L$4='DATA ENTRY'!$CV$2,VLOOKUP(F135,अंक,10,0),IF($L$4='DATA ENTRY'!$CV$3,VLOOKUP(F135,अंक,16,0),IF($L$4='DATA ENTRY'!$CV$4,VLOOKUP(F135,अंक,23,0),IF($L$4='DATA ENTRY'!$CV$5,VLOOKUP(F135,अंक,30,0),IF($L$4='DATA ENTRY'!$CV$6,VLOOKUP(F135,अंक,37,0),IF($L$4='DATA ENTRY'!$CV$7,VLOOKUP(F135,अंक,44,0),"")))))))</f>
        <v/>
      </c>
      <c s="85" t="str">
        <f>IF(AND(B135="",D135="",F135="",G135=""),"",IF($L$4='DATA ENTRY'!$CV$2,VLOOKUP(F135,अंक,11,0),IF($L$4='DATA ENTRY'!$CV$3,VLOOKUP(F135,अंक,17,0),IF($L$4='DATA ENTRY'!$CV$4,VLOOKUP(F135,अंक,24,0),IF($L$4='DATA ENTRY'!$CV$5,VLOOKUP(F135,अंक,31,0),IF($L$4='DATA ENTRY'!$CV$6,VLOOKUP(F135,अंक,38,0),IF($L$4='DATA ENTRY'!$CV$7,VLOOKUP(F135,अंक,45,0),"")))))))</f>
        <v/>
      </c>
      <c s="163" t="str">
        <f t="shared" si="26"/>
        <v/>
      </c>
    </row>
    <row r="136" spans="1:17" ht="25.5" customHeight="1">
      <c r="A136" s="93" t="str">
        <f>'DATA ENTRY'!A136</f>
        <v/>
      </c>
      <c s="94" t="str">
        <f t="shared" si="18"/>
        <v/>
      </c>
      <c s="95" t="str">
        <f t="shared" si="19"/>
        <v/>
      </c>
      <c s="96" t="str">
        <f t="shared" si="20"/>
        <v/>
      </c>
      <c s="96" t="str">
        <f t="shared" si="21"/>
        <v/>
      </c>
      <c s="97" t="str">
        <f t="shared" si="22"/>
        <v/>
      </c>
      <c s="98" t="str">
        <f t="shared" si="23"/>
        <v/>
      </c>
      <c s="153" t="str">
        <f>IF(AND(B136="",D136="",F136="",G136=""),"",IF($L$4='DATA ENTRY'!$CV$2,VLOOKUP(F136,अंक,6,0),IF($L$4='DATA ENTRY'!$CV$3,VLOOKUP(F136,अंक,12,0),IF($L$4='DATA ENTRY'!$CV$4,VLOOKUP(F136,अंक,18,0),IF($L$4='DATA ENTRY'!$CV$5,VLOOKUP(F136,अंक,25,0),IF($L$4='DATA ENTRY'!$CV$6,VLOOKUP(F136,अंक,32,0),IF($L$4='DATA ENTRY'!$CV$7,VLOOKUP(F136,अंक,39,0),"")))))))</f>
        <v/>
      </c>
      <c s="153" t="str">
        <f>IF(AND(B136="",D136="",F136="",G136=""),"",IF($L$4='DATA ENTRY'!$CV$2,VLOOKUP(F136,अंक,7,0),IF($L$4='DATA ENTRY'!$CV$3,VLOOKUP(F136,अंक,13,0),IF($L$4='DATA ENTRY'!$CV$4,VLOOKUP(F136,अंक,19,0),IF($L$4='DATA ENTRY'!$CV$5,VLOOKUP(F136,अंक,26,0),IF($L$4='DATA ENTRY'!$CV$6,VLOOKUP(F136,अंक,33,0),IF($L$4='DATA ENTRY'!$CV$7,VLOOKUP(F136,अंक,40,0),"")))))))</f>
        <v/>
      </c>
      <c s="53" t="str">
        <f>IF(AND(B136="",D136="",F136="",G136=""),"",IF($L$4='DATA ENTRY'!$CV$2,VLOOKUP(F136,अंक,8,0),IF($L$4='DATA ENTRY'!$CV$3,VLOOKUP(F136,अंक,14,0),IF($L$4='DATA ENTRY'!$CV$4,VLOOKUP(F136,अंक,20,0),IF($L$4='DATA ENTRY'!$CV$5,VLOOKUP(F136,अंक,27,0),IF($L$4='DATA ENTRY'!$CV$6,VLOOKUP(F136,अंक,34,0),IF($L$4='DATA ENTRY'!$CV$7,VLOOKUP(F136,अंक,41,0),"")))))))</f>
        <v/>
      </c>
      <c s="53" t="str">
        <f>IF(AND(B136="",D136="",F136="",G136=""),"",IF($L$4='DATA ENTRY'!$CV$2,VLOOKUP(F136,अंक,9,0),IF($L$4='DATA ENTRY'!$CV$3,VLOOKUP(F136,अंक,15,0),IF($L$4='DATA ENTRY'!$CV$4,VLOOKUP(F136,अंक,21,0),IF($L$4='DATA ENTRY'!$CV$5,VLOOKUP(F136,अंक,28,0),IF($L$4='DATA ENTRY'!$CV$6,VLOOKUP(F136,अंक,35,0),IF($L$4='DATA ENTRY'!$CV$7,VLOOKUP(F136,अंक,42,0),"")))))))</f>
        <v/>
      </c>
      <c s="85">
        <f t="shared" si="24"/>
        <v>0</v>
      </c>
      <c s="86">
        <f t="shared" si="25"/>
        <v>0</v>
      </c>
      <c s="156" t="str">
        <f>IFERROR(IF(AND($L$4=""),"",IF($C$4="","",IF(AND(L136=""),"",IF(AND(F136=""),"",IF(AND(VLOOKUP(F136,अंक,5,0)=""),"",IF($N$7=3,IF(AND(VLOOKUP(F136,अंक,5,0)&gt;=86),3,IF(AND(VLOOKUP(F136,अंक,5,0)&gt;=81),2,IF(AND(VLOOKUP(F136,अंक,5,0)&gt;=75),1,0))),IF(AND(VLOOKUP(F136,अंक,5,0)&gt;=86),1.5,IF(AND(VLOOKUP(F136,अंक,5,0)&gt;=81),1,IF(AND(VLOOKUP(F136,अंक,5,0)&gt;=75),0.5,0))))))))),"")</f>
        <v/>
      </c>
      <c s="85" t="str">
        <f>IF(AND(B136="",D136="",F136="",G136=""),"",IF($L$4='DATA ENTRY'!$CV$2,VLOOKUP(F136,अंक,10,0),IF($L$4='DATA ENTRY'!$CV$3,VLOOKUP(F136,अंक,16,0),IF($L$4='DATA ENTRY'!$CV$4,VLOOKUP(F136,अंक,23,0),IF($L$4='DATA ENTRY'!$CV$5,VLOOKUP(F136,अंक,30,0),IF($L$4='DATA ENTRY'!$CV$6,VLOOKUP(F136,अंक,37,0),IF($L$4='DATA ENTRY'!$CV$7,VLOOKUP(F136,अंक,44,0),"")))))))</f>
        <v/>
      </c>
      <c s="85" t="str">
        <f>IF(AND(B136="",D136="",F136="",G136=""),"",IF($L$4='DATA ENTRY'!$CV$2,VLOOKUP(F136,अंक,11,0),IF($L$4='DATA ENTRY'!$CV$3,VLOOKUP(F136,अंक,17,0),IF($L$4='DATA ENTRY'!$CV$4,VLOOKUP(F136,अंक,24,0),IF($L$4='DATA ENTRY'!$CV$5,VLOOKUP(F136,अंक,31,0),IF($L$4='DATA ENTRY'!$CV$6,VLOOKUP(F136,अंक,38,0),IF($L$4='DATA ENTRY'!$CV$7,VLOOKUP(F136,अंक,45,0),"")))))))</f>
        <v/>
      </c>
      <c s="163" t="str">
        <f t="shared" si="26"/>
        <v/>
      </c>
    </row>
    <row r="137" spans="1:17" ht="25.5" customHeight="1">
      <c r="A137" s="93" t="str">
        <f>'DATA ENTRY'!A137</f>
        <v/>
      </c>
      <c s="94" t="str">
        <f t="shared" si="18"/>
        <v/>
      </c>
      <c s="95" t="str">
        <f t="shared" si="19"/>
        <v/>
      </c>
      <c s="96" t="str">
        <f t="shared" si="20"/>
        <v/>
      </c>
      <c s="96" t="str">
        <f t="shared" si="21"/>
        <v/>
      </c>
      <c s="97" t="str">
        <f t="shared" si="22"/>
        <v/>
      </c>
      <c s="98" t="str">
        <f t="shared" si="23"/>
        <v/>
      </c>
      <c s="153" t="str">
        <f>IF(AND(B137="",D137="",F137="",G137=""),"",IF($L$4='DATA ENTRY'!$CV$2,VLOOKUP(F137,अंक,6,0),IF($L$4='DATA ENTRY'!$CV$3,VLOOKUP(F137,अंक,12,0),IF($L$4='DATA ENTRY'!$CV$4,VLOOKUP(F137,अंक,18,0),IF($L$4='DATA ENTRY'!$CV$5,VLOOKUP(F137,अंक,25,0),IF($L$4='DATA ENTRY'!$CV$6,VLOOKUP(F137,अंक,32,0),IF($L$4='DATA ENTRY'!$CV$7,VLOOKUP(F137,अंक,39,0),"")))))))</f>
        <v/>
      </c>
      <c s="153" t="str">
        <f>IF(AND(B137="",D137="",F137="",G137=""),"",IF($L$4='DATA ENTRY'!$CV$2,VLOOKUP(F137,अंक,7,0),IF($L$4='DATA ENTRY'!$CV$3,VLOOKUP(F137,अंक,13,0),IF($L$4='DATA ENTRY'!$CV$4,VLOOKUP(F137,अंक,19,0),IF($L$4='DATA ENTRY'!$CV$5,VLOOKUP(F137,अंक,26,0),IF($L$4='DATA ENTRY'!$CV$6,VLOOKUP(F137,अंक,33,0),IF($L$4='DATA ENTRY'!$CV$7,VLOOKUP(F137,अंक,40,0),"")))))))</f>
        <v/>
      </c>
      <c s="53" t="str">
        <f>IF(AND(B137="",D137="",F137="",G137=""),"",IF($L$4='DATA ENTRY'!$CV$2,VLOOKUP(F137,अंक,8,0),IF($L$4='DATA ENTRY'!$CV$3,VLOOKUP(F137,अंक,14,0),IF($L$4='DATA ENTRY'!$CV$4,VLOOKUP(F137,अंक,20,0),IF($L$4='DATA ENTRY'!$CV$5,VLOOKUP(F137,अंक,27,0),IF($L$4='DATA ENTRY'!$CV$6,VLOOKUP(F137,अंक,34,0),IF($L$4='DATA ENTRY'!$CV$7,VLOOKUP(F137,अंक,41,0),"")))))))</f>
        <v/>
      </c>
      <c s="53" t="str">
        <f>IF(AND(B137="",D137="",F137="",G137=""),"",IF($L$4='DATA ENTRY'!$CV$2,VLOOKUP(F137,अंक,9,0),IF($L$4='DATA ENTRY'!$CV$3,VLOOKUP(F137,अंक,15,0),IF($L$4='DATA ENTRY'!$CV$4,VLOOKUP(F137,अंक,21,0),IF($L$4='DATA ENTRY'!$CV$5,VLOOKUP(F137,अंक,28,0),IF($L$4='DATA ENTRY'!$CV$6,VLOOKUP(F137,अंक,35,0),IF($L$4='DATA ENTRY'!$CV$7,VLOOKUP(F137,अंक,42,0),"")))))))</f>
        <v/>
      </c>
      <c s="85">
        <f t="shared" si="24"/>
        <v>0</v>
      </c>
      <c s="86">
        <f t="shared" si="25"/>
        <v>0</v>
      </c>
      <c s="156" t="str">
        <f>IFERROR(IF(AND($L$4=""),"",IF($C$4="","",IF(AND(L137=""),"",IF(AND(F137=""),"",IF(AND(VLOOKUP(F137,अंक,5,0)=""),"",IF($N$7=3,IF(AND(VLOOKUP(F137,अंक,5,0)&gt;=86),3,IF(AND(VLOOKUP(F137,अंक,5,0)&gt;=81),2,IF(AND(VLOOKUP(F137,अंक,5,0)&gt;=75),1,0))),IF(AND(VLOOKUP(F137,अंक,5,0)&gt;=86),1.5,IF(AND(VLOOKUP(F137,अंक,5,0)&gt;=81),1,IF(AND(VLOOKUP(F137,अंक,5,0)&gt;=75),0.5,0))))))))),"")</f>
        <v/>
      </c>
      <c s="85" t="str">
        <f>IF(AND(B137="",D137="",F137="",G137=""),"",IF($L$4='DATA ENTRY'!$CV$2,VLOOKUP(F137,अंक,10,0),IF($L$4='DATA ENTRY'!$CV$3,VLOOKUP(F137,अंक,16,0),IF($L$4='DATA ENTRY'!$CV$4,VLOOKUP(F137,अंक,23,0),IF($L$4='DATA ENTRY'!$CV$5,VLOOKUP(F137,अंक,30,0),IF($L$4='DATA ENTRY'!$CV$6,VLOOKUP(F137,अंक,37,0),IF($L$4='DATA ENTRY'!$CV$7,VLOOKUP(F137,अंक,44,0),"")))))))</f>
        <v/>
      </c>
      <c s="85" t="str">
        <f>IF(AND(B137="",D137="",F137="",G137=""),"",IF($L$4='DATA ENTRY'!$CV$2,VLOOKUP(F137,अंक,11,0),IF($L$4='DATA ENTRY'!$CV$3,VLOOKUP(F137,अंक,17,0),IF($L$4='DATA ENTRY'!$CV$4,VLOOKUP(F137,अंक,24,0),IF($L$4='DATA ENTRY'!$CV$5,VLOOKUP(F137,अंक,31,0),IF($L$4='DATA ENTRY'!$CV$6,VLOOKUP(F137,अंक,38,0),IF($L$4='DATA ENTRY'!$CV$7,VLOOKUP(F137,अंक,45,0),"")))))))</f>
        <v/>
      </c>
      <c s="163" t="str">
        <f t="shared" si="26"/>
        <v/>
      </c>
    </row>
    <row r="138" spans="1:17" ht="25.5" customHeight="1">
      <c r="A138" s="93" t="str">
        <f>'DATA ENTRY'!A138</f>
        <v/>
      </c>
      <c s="94" t="str">
        <f t="shared" si="18"/>
        <v/>
      </c>
      <c s="95" t="str">
        <f t="shared" si="19"/>
        <v/>
      </c>
      <c s="96" t="str">
        <f t="shared" si="20"/>
        <v/>
      </c>
      <c s="96" t="str">
        <f t="shared" si="21"/>
        <v/>
      </c>
      <c s="97" t="str">
        <f t="shared" si="22"/>
        <v/>
      </c>
      <c s="98" t="str">
        <f t="shared" si="23"/>
        <v/>
      </c>
      <c s="153" t="str">
        <f>IF(AND(B138="",D138="",F138="",G138=""),"",IF($L$4='DATA ENTRY'!$CV$2,VLOOKUP(F138,अंक,6,0),IF($L$4='DATA ENTRY'!$CV$3,VLOOKUP(F138,अंक,12,0),IF($L$4='DATA ENTRY'!$CV$4,VLOOKUP(F138,अंक,18,0),IF($L$4='DATA ENTRY'!$CV$5,VLOOKUP(F138,अंक,25,0),IF($L$4='DATA ENTRY'!$CV$6,VLOOKUP(F138,अंक,32,0),IF($L$4='DATA ENTRY'!$CV$7,VLOOKUP(F138,अंक,39,0),"")))))))</f>
        <v/>
      </c>
      <c s="153" t="str">
        <f>IF(AND(B138="",D138="",F138="",G138=""),"",IF($L$4='DATA ENTRY'!$CV$2,VLOOKUP(F138,अंक,7,0),IF($L$4='DATA ENTRY'!$CV$3,VLOOKUP(F138,अंक,13,0),IF($L$4='DATA ENTRY'!$CV$4,VLOOKUP(F138,अंक,19,0),IF($L$4='DATA ENTRY'!$CV$5,VLOOKUP(F138,अंक,26,0),IF($L$4='DATA ENTRY'!$CV$6,VLOOKUP(F138,अंक,33,0),IF($L$4='DATA ENTRY'!$CV$7,VLOOKUP(F138,अंक,40,0),"")))))))</f>
        <v/>
      </c>
      <c s="53" t="str">
        <f>IF(AND(B138="",D138="",F138="",G138=""),"",IF($L$4='DATA ENTRY'!$CV$2,VLOOKUP(F138,अंक,8,0),IF($L$4='DATA ENTRY'!$CV$3,VLOOKUP(F138,अंक,14,0),IF($L$4='DATA ENTRY'!$CV$4,VLOOKUP(F138,अंक,20,0),IF($L$4='DATA ENTRY'!$CV$5,VLOOKUP(F138,अंक,27,0),IF($L$4='DATA ENTRY'!$CV$6,VLOOKUP(F138,अंक,34,0),IF($L$4='DATA ENTRY'!$CV$7,VLOOKUP(F138,अंक,41,0),"")))))))</f>
        <v/>
      </c>
      <c s="53" t="str">
        <f>IF(AND(B138="",D138="",F138="",G138=""),"",IF($L$4='DATA ENTRY'!$CV$2,VLOOKUP(F138,अंक,9,0),IF($L$4='DATA ENTRY'!$CV$3,VLOOKUP(F138,अंक,15,0),IF($L$4='DATA ENTRY'!$CV$4,VLOOKUP(F138,अंक,21,0),IF($L$4='DATA ENTRY'!$CV$5,VLOOKUP(F138,अंक,28,0),IF($L$4='DATA ENTRY'!$CV$6,VLOOKUP(F138,अंक,35,0),IF($L$4='DATA ENTRY'!$CV$7,VLOOKUP(F138,अंक,42,0),"")))))))</f>
        <v/>
      </c>
      <c s="85">
        <f t="shared" si="24"/>
        <v>0</v>
      </c>
      <c s="86">
        <f t="shared" si="25"/>
        <v>0</v>
      </c>
      <c s="156" t="str">
        <f>IFERROR(IF(AND($L$4=""),"",IF($C$4="","",IF(AND(L138=""),"",IF(AND(F138=""),"",IF(AND(VLOOKUP(F138,अंक,5,0)=""),"",IF($N$7=3,IF(AND(VLOOKUP(F138,अंक,5,0)&gt;=86),3,IF(AND(VLOOKUP(F138,अंक,5,0)&gt;=81),2,IF(AND(VLOOKUP(F138,अंक,5,0)&gt;=75),1,0))),IF(AND(VLOOKUP(F138,अंक,5,0)&gt;=86),1.5,IF(AND(VLOOKUP(F138,अंक,5,0)&gt;=81),1,IF(AND(VLOOKUP(F138,अंक,5,0)&gt;=75),0.5,0))))))))),"")</f>
        <v/>
      </c>
      <c s="85" t="str">
        <f>IF(AND(B138="",D138="",F138="",G138=""),"",IF($L$4='DATA ENTRY'!$CV$2,VLOOKUP(F138,अंक,10,0),IF($L$4='DATA ENTRY'!$CV$3,VLOOKUP(F138,अंक,16,0),IF($L$4='DATA ENTRY'!$CV$4,VLOOKUP(F138,अंक,23,0),IF($L$4='DATA ENTRY'!$CV$5,VLOOKUP(F138,अंक,30,0),IF($L$4='DATA ENTRY'!$CV$6,VLOOKUP(F138,अंक,37,0),IF($L$4='DATA ENTRY'!$CV$7,VLOOKUP(F138,अंक,44,0),"")))))))</f>
        <v/>
      </c>
      <c s="85" t="str">
        <f>IF(AND(B138="",D138="",F138="",G138=""),"",IF($L$4='DATA ENTRY'!$CV$2,VLOOKUP(F138,अंक,11,0),IF($L$4='DATA ENTRY'!$CV$3,VLOOKUP(F138,अंक,17,0),IF($L$4='DATA ENTRY'!$CV$4,VLOOKUP(F138,अंक,24,0),IF($L$4='DATA ENTRY'!$CV$5,VLOOKUP(F138,अंक,31,0),IF($L$4='DATA ENTRY'!$CV$6,VLOOKUP(F138,अंक,38,0),IF($L$4='DATA ENTRY'!$CV$7,VLOOKUP(F138,अंक,45,0),"")))))))</f>
        <v/>
      </c>
      <c s="163" t="str">
        <f t="shared" si="26"/>
        <v/>
      </c>
    </row>
    <row r="139" spans="1:17" ht="25.5" customHeight="1">
      <c r="A139" s="93" t="str">
        <f>'DATA ENTRY'!A139</f>
        <v/>
      </c>
      <c s="94" t="str">
        <f t="shared" si="18"/>
        <v/>
      </c>
      <c s="95" t="str">
        <f t="shared" si="19"/>
        <v/>
      </c>
      <c s="96" t="str">
        <f t="shared" si="20"/>
        <v/>
      </c>
      <c s="96" t="str">
        <f t="shared" si="21"/>
        <v/>
      </c>
      <c s="97" t="str">
        <f t="shared" si="22"/>
        <v/>
      </c>
      <c s="98" t="str">
        <f t="shared" si="23"/>
        <v/>
      </c>
      <c s="153" t="str">
        <f>IF(AND(B139="",D139="",F139="",G139=""),"",IF($L$4='DATA ENTRY'!$CV$2,VLOOKUP(F139,अंक,6,0),IF($L$4='DATA ENTRY'!$CV$3,VLOOKUP(F139,अंक,12,0),IF($L$4='DATA ENTRY'!$CV$4,VLOOKUP(F139,अंक,18,0),IF($L$4='DATA ENTRY'!$CV$5,VLOOKUP(F139,अंक,25,0),IF($L$4='DATA ENTRY'!$CV$6,VLOOKUP(F139,अंक,32,0),IF($L$4='DATA ENTRY'!$CV$7,VLOOKUP(F139,अंक,39,0),"")))))))</f>
        <v/>
      </c>
      <c s="153" t="str">
        <f>IF(AND(B139="",D139="",F139="",G139=""),"",IF($L$4='DATA ENTRY'!$CV$2,VLOOKUP(F139,अंक,7,0),IF($L$4='DATA ENTRY'!$CV$3,VLOOKUP(F139,अंक,13,0),IF($L$4='DATA ENTRY'!$CV$4,VLOOKUP(F139,अंक,19,0),IF($L$4='DATA ENTRY'!$CV$5,VLOOKUP(F139,अंक,26,0),IF($L$4='DATA ENTRY'!$CV$6,VLOOKUP(F139,अंक,33,0),IF($L$4='DATA ENTRY'!$CV$7,VLOOKUP(F139,अंक,40,0),"")))))))</f>
        <v/>
      </c>
      <c s="53" t="str">
        <f>IF(AND(B139="",D139="",F139="",G139=""),"",IF($L$4='DATA ENTRY'!$CV$2,VLOOKUP(F139,अंक,8,0),IF($L$4='DATA ENTRY'!$CV$3,VLOOKUP(F139,अंक,14,0),IF($L$4='DATA ENTRY'!$CV$4,VLOOKUP(F139,अंक,20,0),IF($L$4='DATA ENTRY'!$CV$5,VLOOKUP(F139,अंक,27,0),IF($L$4='DATA ENTRY'!$CV$6,VLOOKUP(F139,अंक,34,0),IF($L$4='DATA ENTRY'!$CV$7,VLOOKUP(F139,अंक,41,0),"")))))))</f>
        <v/>
      </c>
      <c s="53" t="str">
        <f>IF(AND(B139="",D139="",F139="",G139=""),"",IF($L$4='DATA ENTRY'!$CV$2,VLOOKUP(F139,अंक,9,0),IF($L$4='DATA ENTRY'!$CV$3,VLOOKUP(F139,अंक,15,0),IF($L$4='DATA ENTRY'!$CV$4,VLOOKUP(F139,अंक,21,0),IF($L$4='DATA ENTRY'!$CV$5,VLOOKUP(F139,अंक,28,0),IF($L$4='DATA ENTRY'!$CV$6,VLOOKUP(F139,अंक,35,0),IF($L$4='DATA ENTRY'!$CV$7,VLOOKUP(F139,अंक,42,0),"")))))))</f>
        <v/>
      </c>
      <c s="85">
        <f t="shared" si="24"/>
        <v>0</v>
      </c>
      <c s="86">
        <f t="shared" si="25"/>
        <v>0</v>
      </c>
      <c s="156" t="str">
        <f>IFERROR(IF(AND($L$4=""),"",IF($C$4="","",IF(AND(L139=""),"",IF(AND(F139=""),"",IF(AND(VLOOKUP(F139,अंक,5,0)=""),"",IF($N$7=3,IF(AND(VLOOKUP(F139,अंक,5,0)&gt;=86),3,IF(AND(VLOOKUP(F139,अंक,5,0)&gt;=81),2,IF(AND(VLOOKUP(F139,अंक,5,0)&gt;=75),1,0))),IF(AND(VLOOKUP(F139,अंक,5,0)&gt;=86),1.5,IF(AND(VLOOKUP(F139,अंक,5,0)&gt;=81),1,IF(AND(VLOOKUP(F139,अंक,5,0)&gt;=75),0.5,0))))))))),"")</f>
        <v/>
      </c>
      <c s="85" t="str">
        <f>IF(AND(B139="",D139="",F139="",G139=""),"",IF($L$4='DATA ENTRY'!$CV$2,VLOOKUP(F139,अंक,10,0),IF($L$4='DATA ENTRY'!$CV$3,VLOOKUP(F139,अंक,16,0),IF($L$4='DATA ENTRY'!$CV$4,VLOOKUP(F139,अंक,23,0),IF($L$4='DATA ENTRY'!$CV$5,VLOOKUP(F139,अंक,30,0),IF($L$4='DATA ENTRY'!$CV$6,VLOOKUP(F139,अंक,37,0),IF($L$4='DATA ENTRY'!$CV$7,VLOOKUP(F139,अंक,44,0),"")))))))</f>
        <v/>
      </c>
      <c s="85" t="str">
        <f>IF(AND(B139="",D139="",F139="",G139=""),"",IF($L$4='DATA ENTRY'!$CV$2,VLOOKUP(F139,अंक,11,0),IF($L$4='DATA ENTRY'!$CV$3,VLOOKUP(F139,अंक,17,0),IF($L$4='DATA ENTRY'!$CV$4,VLOOKUP(F139,अंक,24,0),IF($L$4='DATA ENTRY'!$CV$5,VLOOKUP(F139,अंक,31,0),IF($L$4='DATA ENTRY'!$CV$6,VLOOKUP(F139,अंक,38,0),IF($L$4='DATA ENTRY'!$CV$7,VLOOKUP(F139,अंक,45,0),"")))))))</f>
        <v/>
      </c>
      <c s="163" t="str">
        <f t="shared" si="26"/>
        <v/>
      </c>
    </row>
    <row r="140" spans="1:17" ht="25.5" customHeight="1">
      <c r="A140" s="93" t="str">
        <f>'DATA ENTRY'!A140</f>
        <v/>
      </c>
      <c s="94" t="str">
        <f t="shared" si="18"/>
        <v/>
      </c>
      <c s="95" t="str">
        <f t="shared" si="19"/>
        <v/>
      </c>
      <c s="96" t="str">
        <f t="shared" si="20"/>
        <v/>
      </c>
      <c s="96" t="str">
        <f t="shared" si="21"/>
        <v/>
      </c>
      <c s="97" t="str">
        <f t="shared" si="22"/>
        <v/>
      </c>
      <c s="98" t="str">
        <f t="shared" si="23"/>
        <v/>
      </c>
      <c s="153" t="str">
        <f>IF(AND(B140="",D140="",F140="",G140=""),"",IF($L$4='DATA ENTRY'!$CV$2,VLOOKUP(F140,अंक,6,0),IF($L$4='DATA ENTRY'!$CV$3,VLOOKUP(F140,अंक,12,0),IF($L$4='DATA ENTRY'!$CV$4,VLOOKUP(F140,अंक,18,0),IF($L$4='DATA ENTRY'!$CV$5,VLOOKUP(F140,अंक,25,0),IF($L$4='DATA ENTRY'!$CV$6,VLOOKUP(F140,अंक,32,0),IF($L$4='DATA ENTRY'!$CV$7,VLOOKUP(F140,अंक,39,0),"")))))))</f>
        <v/>
      </c>
      <c s="153" t="str">
        <f>IF(AND(B140="",D140="",F140="",G140=""),"",IF($L$4='DATA ENTRY'!$CV$2,VLOOKUP(F140,अंक,7,0),IF($L$4='DATA ENTRY'!$CV$3,VLOOKUP(F140,अंक,13,0),IF($L$4='DATA ENTRY'!$CV$4,VLOOKUP(F140,अंक,19,0),IF($L$4='DATA ENTRY'!$CV$5,VLOOKUP(F140,अंक,26,0),IF($L$4='DATA ENTRY'!$CV$6,VLOOKUP(F140,अंक,33,0),IF($L$4='DATA ENTRY'!$CV$7,VLOOKUP(F140,अंक,40,0),"")))))))</f>
        <v/>
      </c>
      <c s="53" t="str">
        <f>IF(AND(B140="",D140="",F140="",G140=""),"",IF($L$4='DATA ENTRY'!$CV$2,VLOOKUP(F140,अंक,8,0),IF($L$4='DATA ENTRY'!$CV$3,VLOOKUP(F140,अंक,14,0),IF($L$4='DATA ENTRY'!$CV$4,VLOOKUP(F140,अंक,20,0),IF($L$4='DATA ENTRY'!$CV$5,VLOOKUP(F140,अंक,27,0),IF($L$4='DATA ENTRY'!$CV$6,VLOOKUP(F140,अंक,34,0),IF($L$4='DATA ENTRY'!$CV$7,VLOOKUP(F140,अंक,41,0),"")))))))</f>
        <v/>
      </c>
      <c s="53" t="str">
        <f>IF(AND(B140="",D140="",F140="",G140=""),"",IF($L$4='DATA ENTRY'!$CV$2,VLOOKUP(F140,अंक,9,0),IF($L$4='DATA ENTRY'!$CV$3,VLOOKUP(F140,अंक,15,0),IF($L$4='DATA ENTRY'!$CV$4,VLOOKUP(F140,अंक,21,0),IF($L$4='DATA ENTRY'!$CV$5,VLOOKUP(F140,अंक,28,0),IF($L$4='DATA ENTRY'!$CV$6,VLOOKUP(F140,अंक,35,0),IF($L$4='DATA ENTRY'!$CV$7,VLOOKUP(F140,अंक,42,0),"")))))))</f>
        <v/>
      </c>
      <c s="85">
        <f t="shared" si="24"/>
        <v>0</v>
      </c>
      <c s="86">
        <f t="shared" si="25"/>
        <v>0</v>
      </c>
      <c s="156" t="str">
        <f>IFERROR(IF(AND($L$4=""),"",IF($C$4="","",IF(AND(L140=""),"",IF(AND(F140=""),"",IF(AND(VLOOKUP(F140,अंक,5,0)=""),"",IF($N$7=3,IF(AND(VLOOKUP(F140,अंक,5,0)&gt;=86),3,IF(AND(VLOOKUP(F140,अंक,5,0)&gt;=81),2,IF(AND(VLOOKUP(F140,अंक,5,0)&gt;=75),1,0))),IF(AND(VLOOKUP(F140,अंक,5,0)&gt;=86),1.5,IF(AND(VLOOKUP(F140,अंक,5,0)&gt;=81),1,IF(AND(VLOOKUP(F140,अंक,5,0)&gt;=75),0.5,0))))))))),"")</f>
        <v/>
      </c>
      <c s="85" t="str">
        <f>IF(AND(B140="",D140="",F140="",G140=""),"",IF($L$4='DATA ENTRY'!$CV$2,VLOOKUP(F140,अंक,10,0),IF($L$4='DATA ENTRY'!$CV$3,VLOOKUP(F140,अंक,16,0),IF($L$4='DATA ENTRY'!$CV$4,VLOOKUP(F140,अंक,23,0),IF($L$4='DATA ENTRY'!$CV$5,VLOOKUP(F140,अंक,30,0),IF($L$4='DATA ENTRY'!$CV$6,VLOOKUP(F140,अंक,37,0),IF($L$4='DATA ENTRY'!$CV$7,VLOOKUP(F140,अंक,44,0),"")))))))</f>
        <v/>
      </c>
      <c s="85" t="str">
        <f>IF(AND(B140="",D140="",F140="",G140=""),"",IF($L$4='DATA ENTRY'!$CV$2,VLOOKUP(F140,अंक,11,0),IF($L$4='DATA ENTRY'!$CV$3,VLOOKUP(F140,अंक,17,0),IF($L$4='DATA ENTRY'!$CV$4,VLOOKUP(F140,अंक,24,0),IF($L$4='DATA ENTRY'!$CV$5,VLOOKUP(F140,अंक,31,0),IF($L$4='DATA ENTRY'!$CV$6,VLOOKUP(F140,अंक,38,0),IF($L$4='DATA ENTRY'!$CV$7,VLOOKUP(F140,अंक,45,0),"")))))))</f>
        <v/>
      </c>
      <c s="163" t="str">
        <f t="shared" si="26"/>
        <v/>
      </c>
    </row>
    <row r="141" spans="1:17" ht="25.5" customHeight="1">
      <c r="A141" s="93" t="str">
        <f>'DATA ENTRY'!A141</f>
        <v/>
      </c>
      <c s="94" t="str">
        <f t="shared" si="18"/>
        <v/>
      </c>
      <c s="95" t="str">
        <f t="shared" si="19"/>
        <v/>
      </c>
      <c s="96" t="str">
        <f t="shared" si="20"/>
        <v/>
      </c>
      <c s="96" t="str">
        <f t="shared" si="21"/>
        <v/>
      </c>
      <c s="97" t="str">
        <f t="shared" si="22"/>
        <v/>
      </c>
      <c s="98" t="str">
        <f t="shared" si="23"/>
        <v/>
      </c>
      <c s="153" t="str">
        <f>IF(AND(B141="",D141="",F141="",G141=""),"",IF($L$4='DATA ENTRY'!$CV$2,VLOOKUP(F141,अंक,6,0),IF($L$4='DATA ENTRY'!$CV$3,VLOOKUP(F141,अंक,12,0),IF($L$4='DATA ENTRY'!$CV$4,VLOOKUP(F141,अंक,18,0),IF($L$4='DATA ENTRY'!$CV$5,VLOOKUP(F141,अंक,25,0),IF($L$4='DATA ENTRY'!$CV$6,VLOOKUP(F141,अंक,32,0),IF($L$4='DATA ENTRY'!$CV$7,VLOOKUP(F141,अंक,39,0),"")))))))</f>
        <v/>
      </c>
      <c s="153" t="str">
        <f>IF(AND(B141="",D141="",F141="",G141=""),"",IF($L$4='DATA ENTRY'!$CV$2,VLOOKUP(F141,अंक,7,0),IF($L$4='DATA ENTRY'!$CV$3,VLOOKUP(F141,अंक,13,0),IF($L$4='DATA ENTRY'!$CV$4,VLOOKUP(F141,अंक,19,0),IF($L$4='DATA ENTRY'!$CV$5,VLOOKUP(F141,अंक,26,0),IF($L$4='DATA ENTRY'!$CV$6,VLOOKUP(F141,अंक,33,0),IF($L$4='DATA ENTRY'!$CV$7,VLOOKUP(F141,अंक,40,0),"")))))))</f>
        <v/>
      </c>
      <c s="53" t="str">
        <f>IF(AND(B141="",D141="",F141="",G141=""),"",IF($L$4='DATA ENTRY'!$CV$2,VLOOKUP(F141,अंक,8,0),IF($L$4='DATA ENTRY'!$CV$3,VLOOKUP(F141,अंक,14,0),IF($L$4='DATA ENTRY'!$CV$4,VLOOKUP(F141,अंक,20,0),IF($L$4='DATA ENTRY'!$CV$5,VLOOKUP(F141,अंक,27,0),IF($L$4='DATA ENTRY'!$CV$6,VLOOKUP(F141,अंक,34,0),IF($L$4='DATA ENTRY'!$CV$7,VLOOKUP(F141,अंक,41,0),"")))))))</f>
        <v/>
      </c>
      <c s="53" t="str">
        <f>IF(AND(B141="",D141="",F141="",G141=""),"",IF($L$4='DATA ENTRY'!$CV$2,VLOOKUP(F141,अंक,9,0),IF($L$4='DATA ENTRY'!$CV$3,VLOOKUP(F141,अंक,15,0),IF($L$4='DATA ENTRY'!$CV$4,VLOOKUP(F141,अंक,21,0),IF($L$4='DATA ENTRY'!$CV$5,VLOOKUP(F141,अंक,28,0),IF($L$4='DATA ENTRY'!$CV$6,VLOOKUP(F141,अंक,35,0),IF($L$4='DATA ENTRY'!$CV$7,VLOOKUP(F141,अंक,42,0),"")))))))</f>
        <v/>
      </c>
      <c s="85">
        <f t="shared" si="24"/>
        <v>0</v>
      </c>
      <c s="86">
        <f t="shared" si="25"/>
        <v>0</v>
      </c>
      <c s="156" t="str">
        <f>IFERROR(IF(AND($L$4=""),"",IF($C$4="","",IF(AND(L141=""),"",IF(AND(F141=""),"",IF(AND(VLOOKUP(F141,अंक,5,0)=""),"",IF($N$7=3,IF(AND(VLOOKUP(F141,अंक,5,0)&gt;=86),3,IF(AND(VLOOKUP(F141,अंक,5,0)&gt;=81),2,IF(AND(VLOOKUP(F141,अंक,5,0)&gt;=75),1,0))),IF(AND(VLOOKUP(F141,अंक,5,0)&gt;=86),1.5,IF(AND(VLOOKUP(F141,अंक,5,0)&gt;=81),1,IF(AND(VLOOKUP(F141,अंक,5,0)&gt;=75),0.5,0))))))))),"")</f>
        <v/>
      </c>
      <c s="85" t="str">
        <f>IF(AND(B141="",D141="",F141="",G141=""),"",IF($L$4='DATA ENTRY'!$CV$2,VLOOKUP(F141,अंक,10,0),IF($L$4='DATA ENTRY'!$CV$3,VLOOKUP(F141,अंक,16,0),IF($L$4='DATA ENTRY'!$CV$4,VLOOKUP(F141,अंक,23,0),IF($L$4='DATA ENTRY'!$CV$5,VLOOKUP(F141,अंक,30,0),IF($L$4='DATA ENTRY'!$CV$6,VLOOKUP(F141,अंक,37,0),IF($L$4='DATA ENTRY'!$CV$7,VLOOKUP(F141,अंक,44,0),"")))))))</f>
        <v/>
      </c>
      <c s="85" t="str">
        <f>IF(AND(B141="",D141="",F141="",G141=""),"",IF($L$4='DATA ENTRY'!$CV$2,VLOOKUP(F141,अंक,11,0),IF($L$4='DATA ENTRY'!$CV$3,VLOOKUP(F141,अंक,17,0),IF($L$4='DATA ENTRY'!$CV$4,VLOOKUP(F141,अंक,24,0),IF($L$4='DATA ENTRY'!$CV$5,VLOOKUP(F141,अंक,31,0),IF($L$4='DATA ENTRY'!$CV$6,VLOOKUP(F141,अंक,38,0),IF($L$4='DATA ENTRY'!$CV$7,VLOOKUP(F141,अंक,45,0),"")))))))</f>
        <v/>
      </c>
      <c s="163" t="str">
        <f t="shared" si="26"/>
        <v/>
      </c>
    </row>
    <row r="142" spans="1:17" ht="25.5" customHeight="1">
      <c r="A142" s="93" t="str">
        <f>'DATA ENTRY'!A142</f>
        <v/>
      </c>
      <c s="94" t="str">
        <f t="shared" si="18"/>
        <v/>
      </c>
      <c s="95" t="str">
        <f t="shared" si="19"/>
        <v/>
      </c>
      <c s="96" t="str">
        <f t="shared" si="20"/>
        <v/>
      </c>
      <c s="96" t="str">
        <f t="shared" si="21"/>
        <v/>
      </c>
      <c s="97" t="str">
        <f t="shared" si="22"/>
        <v/>
      </c>
      <c s="98" t="str">
        <f t="shared" si="23"/>
        <v/>
      </c>
      <c s="153" t="str">
        <f>IF(AND(B142="",D142="",F142="",G142=""),"",IF($L$4='DATA ENTRY'!$CV$2,VLOOKUP(F142,अंक,6,0),IF($L$4='DATA ENTRY'!$CV$3,VLOOKUP(F142,अंक,12,0),IF($L$4='DATA ENTRY'!$CV$4,VLOOKUP(F142,अंक,18,0),IF($L$4='DATA ENTRY'!$CV$5,VLOOKUP(F142,अंक,25,0),IF($L$4='DATA ENTRY'!$CV$6,VLOOKUP(F142,अंक,32,0),IF($L$4='DATA ENTRY'!$CV$7,VLOOKUP(F142,अंक,39,0),"")))))))</f>
        <v/>
      </c>
      <c s="153" t="str">
        <f>IF(AND(B142="",D142="",F142="",G142=""),"",IF($L$4='DATA ENTRY'!$CV$2,VLOOKUP(F142,अंक,7,0),IF($L$4='DATA ENTRY'!$CV$3,VLOOKUP(F142,अंक,13,0),IF($L$4='DATA ENTRY'!$CV$4,VLOOKUP(F142,अंक,19,0),IF($L$4='DATA ENTRY'!$CV$5,VLOOKUP(F142,अंक,26,0),IF($L$4='DATA ENTRY'!$CV$6,VLOOKUP(F142,अंक,33,0),IF($L$4='DATA ENTRY'!$CV$7,VLOOKUP(F142,अंक,40,0),"")))))))</f>
        <v/>
      </c>
      <c s="53" t="str">
        <f>IF(AND(B142="",D142="",F142="",G142=""),"",IF($L$4='DATA ENTRY'!$CV$2,VLOOKUP(F142,अंक,8,0),IF($L$4='DATA ENTRY'!$CV$3,VLOOKUP(F142,अंक,14,0),IF($L$4='DATA ENTRY'!$CV$4,VLOOKUP(F142,अंक,20,0),IF($L$4='DATA ENTRY'!$CV$5,VLOOKUP(F142,अंक,27,0),IF($L$4='DATA ENTRY'!$CV$6,VLOOKUP(F142,अंक,34,0),IF($L$4='DATA ENTRY'!$CV$7,VLOOKUP(F142,अंक,41,0),"")))))))</f>
        <v/>
      </c>
      <c s="53" t="str">
        <f>IF(AND(B142="",D142="",F142="",G142=""),"",IF($L$4='DATA ENTRY'!$CV$2,VLOOKUP(F142,अंक,9,0),IF($L$4='DATA ENTRY'!$CV$3,VLOOKUP(F142,अंक,15,0),IF($L$4='DATA ENTRY'!$CV$4,VLOOKUP(F142,अंक,21,0),IF($L$4='DATA ENTRY'!$CV$5,VLOOKUP(F142,अंक,28,0),IF($L$4='DATA ENTRY'!$CV$6,VLOOKUP(F142,अंक,35,0),IF($L$4='DATA ENTRY'!$CV$7,VLOOKUP(F142,अंक,42,0),"")))))))</f>
        <v/>
      </c>
      <c s="85">
        <f t="shared" si="24"/>
        <v>0</v>
      </c>
      <c s="86">
        <f t="shared" si="25"/>
        <v>0</v>
      </c>
      <c s="156" t="str">
        <f>IFERROR(IF(AND($L$4=""),"",IF($C$4="","",IF(AND(L142=""),"",IF(AND(F142=""),"",IF(AND(VLOOKUP(F142,अंक,5,0)=""),"",IF($N$7=3,IF(AND(VLOOKUP(F142,अंक,5,0)&gt;=86),3,IF(AND(VLOOKUP(F142,अंक,5,0)&gt;=81),2,IF(AND(VLOOKUP(F142,अंक,5,0)&gt;=75),1,0))),IF(AND(VLOOKUP(F142,अंक,5,0)&gt;=86),1.5,IF(AND(VLOOKUP(F142,अंक,5,0)&gt;=81),1,IF(AND(VLOOKUP(F142,अंक,5,0)&gt;=75),0.5,0))))))))),"")</f>
        <v/>
      </c>
      <c s="85" t="str">
        <f>IF(AND(B142="",D142="",F142="",G142=""),"",IF($L$4='DATA ENTRY'!$CV$2,VLOOKUP(F142,अंक,10,0),IF($L$4='DATA ENTRY'!$CV$3,VLOOKUP(F142,अंक,16,0),IF($L$4='DATA ENTRY'!$CV$4,VLOOKUP(F142,अंक,23,0),IF($L$4='DATA ENTRY'!$CV$5,VLOOKUP(F142,अंक,30,0),IF($L$4='DATA ENTRY'!$CV$6,VLOOKUP(F142,अंक,37,0),IF($L$4='DATA ENTRY'!$CV$7,VLOOKUP(F142,अंक,44,0),"")))))))</f>
        <v/>
      </c>
      <c s="85" t="str">
        <f>IF(AND(B142="",D142="",F142="",G142=""),"",IF($L$4='DATA ENTRY'!$CV$2,VLOOKUP(F142,अंक,11,0),IF($L$4='DATA ENTRY'!$CV$3,VLOOKUP(F142,अंक,17,0),IF($L$4='DATA ENTRY'!$CV$4,VLOOKUP(F142,अंक,24,0),IF($L$4='DATA ENTRY'!$CV$5,VLOOKUP(F142,अंक,31,0),IF($L$4='DATA ENTRY'!$CV$6,VLOOKUP(F142,अंक,38,0),IF($L$4='DATA ENTRY'!$CV$7,VLOOKUP(F142,अंक,45,0),"")))))))</f>
        <v/>
      </c>
      <c s="163" t="str">
        <f t="shared" si="26"/>
        <v/>
      </c>
    </row>
    <row r="143" spans="1:17" ht="25.5" customHeight="1">
      <c r="A143" s="93" t="str">
        <f>'DATA ENTRY'!A143</f>
        <v/>
      </c>
      <c s="94" t="str">
        <f t="shared" si="18"/>
        <v/>
      </c>
      <c s="95" t="str">
        <f t="shared" si="19"/>
        <v/>
      </c>
      <c s="96" t="str">
        <f t="shared" si="20"/>
        <v/>
      </c>
      <c s="96" t="str">
        <f t="shared" si="21"/>
        <v/>
      </c>
      <c s="97" t="str">
        <f t="shared" si="22"/>
        <v/>
      </c>
      <c s="98" t="str">
        <f t="shared" si="23"/>
        <v/>
      </c>
      <c s="153" t="str">
        <f>IF(AND(B143="",D143="",F143="",G143=""),"",IF($L$4='DATA ENTRY'!$CV$2,VLOOKUP(F143,अंक,6,0),IF($L$4='DATA ENTRY'!$CV$3,VLOOKUP(F143,अंक,12,0),IF($L$4='DATA ENTRY'!$CV$4,VLOOKUP(F143,अंक,18,0),IF($L$4='DATA ENTRY'!$CV$5,VLOOKUP(F143,अंक,25,0),IF($L$4='DATA ENTRY'!$CV$6,VLOOKUP(F143,अंक,32,0),IF($L$4='DATA ENTRY'!$CV$7,VLOOKUP(F143,अंक,39,0),"")))))))</f>
        <v/>
      </c>
      <c s="153" t="str">
        <f>IF(AND(B143="",D143="",F143="",G143=""),"",IF($L$4='DATA ENTRY'!$CV$2,VLOOKUP(F143,अंक,7,0),IF($L$4='DATA ENTRY'!$CV$3,VLOOKUP(F143,अंक,13,0),IF($L$4='DATA ENTRY'!$CV$4,VLOOKUP(F143,अंक,19,0),IF($L$4='DATA ENTRY'!$CV$5,VLOOKUP(F143,अंक,26,0),IF($L$4='DATA ENTRY'!$CV$6,VLOOKUP(F143,अंक,33,0),IF($L$4='DATA ENTRY'!$CV$7,VLOOKUP(F143,अंक,40,0),"")))))))</f>
        <v/>
      </c>
      <c s="53" t="str">
        <f>IF(AND(B143="",D143="",F143="",G143=""),"",IF($L$4='DATA ENTRY'!$CV$2,VLOOKUP(F143,अंक,8,0),IF($L$4='DATA ENTRY'!$CV$3,VLOOKUP(F143,अंक,14,0),IF($L$4='DATA ENTRY'!$CV$4,VLOOKUP(F143,अंक,20,0),IF($L$4='DATA ENTRY'!$CV$5,VLOOKUP(F143,अंक,27,0),IF($L$4='DATA ENTRY'!$CV$6,VLOOKUP(F143,अंक,34,0),IF($L$4='DATA ENTRY'!$CV$7,VLOOKUP(F143,अंक,41,0),"")))))))</f>
        <v/>
      </c>
      <c s="53" t="str">
        <f>IF(AND(B143="",D143="",F143="",G143=""),"",IF($L$4='DATA ENTRY'!$CV$2,VLOOKUP(F143,अंक,9,0),IF($L$4='DATA ENTRY'!$CV$3,VLOOKUP(F143,अंक,15,0),IF($L$4='DATA ENTRY'!$CV$4,VLOOKUP(F143,अंक,21,0),IF($L$4='DATA ENTRY'!$CV$5,VLOOKUP(F143,अंक,28,0),IF($L$4='DATA ENTRY'!$CV$6,VLOOKUP(F143,अंक,35,0),IF($L$4='DATA ENTRY'!$CV$7,VLOOKUP(F143,अंक,42,0),"")))))))</f>
        <v/>
      </c>
      <c s="85">
        <f t="shared" si="24"/>
        <v>0</v>
      </c>
      <c s="86">
        <f t="shared" si="25"/>
        <v>0</v>
      </c>
      <c s="156" t="str">
        <f>IFERROR(IF(AND($L$4=""),"",IF($C$4="","",IF(AND(L143=""),"",IF(AND(F143=""),"",IF(AND(VLOOKUP(F143,अंक,5,0)=""),"",IF($N$7=3,IF(AND(VLOOKUP(F143,अंक,5,0)&gt;=86),3,IF(AND(VLOOKUP(F143,अंक,5,0)&gt;=81),2,IF(AND(VLOOKUP(F143,अंक,5,0)&gt;=75),1,0))),IF(AND(VLOOKUP(F143,अंक,5,0)&gt;=86),1.5,IF(AND(VLOOKUP(F143,अंक,5,0)&gt;=81),1,IF(AND(VLOOKUP(F143,अंक,5,0)&gt;=75),0.5,0))))))))),"")</f>
        <v/>
      </c>
      <c s="85" t="str">
        <f>IF(AND(B143="",D143="",F143="",G143=""),"",IF($L$4='DATA ENTRY'!$CV$2,VLOOKUP(F143,अंक,10,0),IF($L$4='DATA ENTRY'!$CV$3,VLOOKUP(F143,अंक,16,0),IF($L$4='DATA ENTRY'!$CV$4,VLOOKUP(F143,अंक,23,0),IF($L$4='DATA ENTRY'!$CV$5,VLOOKUP(F143,अंक,30,0),IF($L$4='DATA ENTRY'!$CV$6,VLOOKUP(F143,अंक,37,0),IF($L$4='DATA ENTRY'!$CV$7,VLOOKUP(F143,अंक,44,0),"")))))))</f>
        <v/>
      </c>
      <c s="85" t="str">
        <f>IF(AND(B143="",D143="",F143="",G143=""),"",IF($L$4='DATA ENTRY'!$CV$2,VLOOKUP(F143,अंक,11,0),IF($L$4='DATA ENTRY'!$CV$3,VLOOKUP(F143,अंक,17,0),IF($L$4='DATA ENTRY'!$CV$4,VLOOKUP(F143,अंक,24,0),IF($L$4='DATA ENTRY'!$CV$5,VLOOKUP(F143,अंक,31,0),IF($L$4='DATA ENTRY'!$CV$6,VLOOKUP(F143,अंक,38,0),IF($L$4='DATA ENTRY'!$CV$7,VLOOKUP(F143,अंक,45,0),"")))))))</f>
        <v/>
      </c>
      <c s="163" t="str">
        <f t="shared" si="26"/>
        <v/>
      </c>
    </row>
    <row r="144" spans="1:17" ht="25.5" customHeight="1">
      <c r="A144" s="93" t="str">
        <f>'DATA ENTRY'!A144</f>
        <v/>
      </c>
      <c s="94" t="str">
        <f t="shared" si="18"/>
        <v/>
      </c>
      <c s="95" t="str">
        <f t="shared" si="19"/>
        <v/>
      </c>
      <c s="96" t="str">
        <f t="shared" si="20"/>
        <v/>
      </c>
      <c s="96" t="str">
        <f t="shared" si="21"/>
        <v/>
      </c>
      <c s="97" t="str">
        <f t="shared" si="22"/>
        <v/>
      </c>
      <c s="98" t="str">
        <f t="shared" si="23"/>
        <v/>
      </c>
      <c s="153" t="str">
        <f>IF(AND(B144="",D144="",F144="",G144=""),"",IF($L$4='DATA ENTRY'!$CV$2,VLOOKUP(F144,अंक,6,0),IF($L$4='DATA ENTRY'!$CV$3,VLOOKUP(F144,अंक,12,0),IF($L$4='DATA ENTRY'!$CV$4,VLOOKUP(F144,अंक,18,0),IF($L$4='DATA ENTRY'!$CV$5,VLOOKUP(F144,अंक,25,0),IF($L$4='DATA ENTRY'!$CV$6,VLOOKUP(F144,अंक,32,0),IF($L$4='DATA ENTRY'!$CV$7,VLOOKUP(F144,अंक,39,0),"")))))))</f>
        <v/>
      </c>
      <c s="153" t="str">
        <f>IF(AND(B144="",D144="",F144="",G144=""),"",IF($L$4='DATA ENTRY'!$CV$2,VLOOKUP(F144,अंक,7,0),IF($L$4='DATA ENTRY'!$CV$3,VLOOKUP(F144,अंक,13,0),IF($L$4='DATA ENTRY'!$CV$4,VLOOKUP(F144,अंक,19,0),IF($L$4='DATA ENTRY'!$CV$5,VLOOKUP(F144,अंक,26,0),IF($L$4='DATA ENTRY'!$CV$6,VLOOKUP(F144,अंक,33,0),IF($L$4='DATA ENTRY'!$CV$7,VLOOKUP(F144,अंक,40,0),"")))))))</f>
        <v/>
      </c>
      <c s="53" t="str">
        <f>IF(AND(B144="",D144="",F144="",G144=""),"",IF($L$4='DATA ENTRY'!$CV$2,VLOOKUP(F144,अंक,8,0),IF($L$4='DATA ENTRY'!$CV$3,VLOOKUP(F144,अंक,14,0),IF($L$4='DATA ENTRY'!$CV$4,VLOOKUP(F144,अंक,20,0),IF($L$4='DATA ENTRY'!$CV$5,VLOOKUP(F144,अंक,27,0),IF($L$4='DATA ENTRY'!$CV$6,VLOOKUP(F144,अंक,34,0),IF($L$4='DATA ENTRY'!$CV$7,VLOOKUP(F144,अंक,41,0),"")))))))</f>
        <v/>
      </c>
      <c s="53" t="str">
        <f>IF(AND(B144="",D144="",F144="",G144=""),"",IF($L$4='DATA ENTRY'!$CV$2,VLOOKUP(F144,अंक,9,0),IF($L$4='DATA ENTRY'!$CV$3,VLOOKUP(F144,अंक,15,0),IF($L$4='DATA ENTRY'!$CV$4,VLOOKUP(F144,अंक,21,0),IF($L$4='DATA ENTRY'!$CV$5,VLOOKUP(F144,अंक,28,0),IF($L$4='DATA ENTRY'!$CV$6,VLOOKUP(F144,अंक,35,0),IF($L$4='DATA ENTRY'!$CV$7,VLOOKUP(F144,अंक,42,0),"")))))))</f>
        <v/>
      </c>
      <c s="85">
        <f t="shared" si="24"/>
        <v>0</v>
      </c>
      <c s="86">
        <f t="shared" si="25"/>
        <v>0</v>
      </c>
      <c s="156" t="str">
        <f>IFERROR(IF(AND($L$4=""),"",IF($C$4="","",IF(AND(L144=""),"",IF(AND(F144=""),"",IF(AND(VLOOKUP(F144,अंक,5,0)=""),"",IF($N$7=3,IF(AND(VLOOKUP(F144,अंक,5,0)&gt;=86),3,IF(AND(VLOOKUP(F144,अंक,5,0)&gt;=81),2,IF(AND(VLOOKUP(F144,अंक,5,0)&gt;=75),1,0))),IF(AND(VLOOKUP(F144,अंक,5,0)&gt;=86),1.5,IF(AND(VLOOKUP(F144,अंक,5,0)&gt;=81),1,IF(AND(VLOOKUP(F144,अंक,5,0)&gt;=75),0.5,0))))))))),"")</f>
        <v/>
      </c>
      <c s="85" t="str">
        <f>IF(AND(B144="",D144="",F144="",G144=""),"",IF($L$4='DATA ENTRY'!$CV$2,VLOOKUP(F144,अंक,10,0),IF($L$4='DATA ENTRY'!$CV$3,VLOOKUP(F144,अंक,16,0),IF($L$4='DATA ENTRY'!$CV$4,VLOOKUP(F144,अंक,23,0),IF($L$4='DATA ENTRY'!$CV$5,VLOOKUP(F144,अंक,30,0),IF($L$4='DATA ENTRY'!$CV$6,VLOOKUP(F144,अंक,37,0),IF($L$4='DATA ENTRY'!$CV$7,VLOOKUP(F144,अंक,44,0),"")))))))</f>
        <v/>
      </c>
      <c s="85" t="str">
        <f>IF(AND(B144="",D144="",F144="",G144=""),"",IF($L$4='DATA ENTRY'!$CV$2,VLOOKUP(F144,अंक,11,0),IF($L$4='DATA ENTRY'!$CV$3,VLOOKUP(F144,अंक,17,0),IF($L$4='DATA ENTRY'!$CV$4,VLOOKUP(F144,अंक,24,0),IF($L$4='DATA ENTRY'!$CV$5,VLOOKUP(F144,अंक,31,0),IF($L$4='DATA ENTRY'!$CV$6,VLOOKUP(F144,अंक,38,0),IF($L$4='DATA ENTRY'!$CV$7,VLOOKUP(F144,अंक,45,0),"")))))))</f>
        <v/>
      </c>
      <c s="163" t="str">
        <f t="shared" si="26"/>
        <v/>
      </c>
    </row>
    <row r="145" spans="1:17" ht="25.5" customHeight="1">
      <c r="A145" s="93" t="str">
        <f>'DATA ENTRY'!A145</f>
        <v/>
      </c>
      <c s="94" t="str">
        <f t="shared" si="18"/>
        <v/>
      </c>
      <c s="95" t="str">
        <f t="shared" si="19"/>
        <v/>
      </c>
      <c s="96" t="str">
        <f t="shared" si="20"/>
        <v/>
      </c>
      <c s="96" t="str">
        <f t="shared" si="21"/>
        <v/>
      </c>
      <c s="97" t="str">
        <f t="shared" si="22"/>
        <v/>
      </c>
      <c s="98" t="str">
        <f t="shared" si="23"/>
        <v/>
      </c>
      <c s="153" t="str">
        <f>IF(AND(B145="",D145="",F145="",G145=""),"",IF($L$4='DATA ENTRY'!$CV$2,VLOOKUP(F145,अंक,6,0),IF($L$4='DATA ENTRY'!$CV$3,VLOOKUP(F145,अंक,12,0),IF($L$4='DATA ENTRY'!$CV$4,VLOOKUP(F145,अंक,18,0),IF($L$4='DATA ENTRY'!$CV$5,VLOOKUP(F145,अंक,25,0),IF($L$4='DATA ENTRY'!$CV$6,VLOOKUP(F145,अंक,32,0),IF($L$4='DATA ENTRY'!$CV$7,VLOOKUP(F145,अंक,39,0),"")))))))</f>
        <v/>
      </c>
      <c s="153" t="str">
        <f>IF(AND(B145="",D145="",F145="",G145=""),"",IF($L$4='DATA ENTRY'!$CV$2,VLOOKUP(F145,अंक,7,0),IF($L$4='DATA ENTRY'!$CV$3,VLOOKUP(F145,अंक,13,0),IF($L$4='DATA ENTRY'!$CV$4,VLOOKUP(F145,अंक,19,0),IF($L$4='DATA ENTRY'!$CV$5,VLOOKUP(F145,अंक,26,0),IF($L$4='DATA ENTRY'!$CV$6,VLOOKUP(F145,अंक,33,0),IF($L$4='DATA ENTRY'!$CV$7,VLOOKUP(F145,अंक,40,0),"")))))))</f>
        <v/>
      </c>
      <c s="53" t="str">
        <f>IF(AND(B145="",D145="",F145="",G145=""),"",IF($L$4='DATA ENTRY'!$CV$2,VLOOKUP(F145,अंक,8,0),IF($L$4='DATA ENTRY'!$CV$3,VLOOKUP(F145,अंक,14,0),IF($L$4='DATA ENTRY'!$CV$4,VLOOKUP(F145,अंक,20,0),IF($L$4='DATA ENTRY'!$CV$5,VLOOKUP(F145,अंक,27,0),IF($L$4='DATA ENTRY'!$CV$6,VLOOKUP(F145,अंक,34,0),IF($L$4='DATA ENTRY'!$CV$7,VLOOKUP(F145,अंक,41,0),"")))))))</f>
        <v/>
      </c>
      <c s="53" t="str">
        <f>IF(AND(B145="",D145="",F145="",G145=""),"",IF($L$4='DATA ENTRY'!$CV$2,VLOOKUP(F145,अंक,9,0),IF($L$4='DATA ENTRY'!$CV$3,VLOOKUP(F145,अंक,15,0),IF($L$4='DATA ENTRY'!$CV$4,VLOOKUP(F145,अंक,21,0),IF($L$4='DATA ENTRY'!$CV$5,VLOOKUP(F145,अंक,28,0),IF($L$4='DATA ENTRY'!$CV$6,VLOOKUP(F145,अंक,35,0),IF($L$4='DATA ENTRY'!$CV$7,VLOOKUP(F145,अंक,42,0),"")))))))</f>
        <v/>
      </c>
      <c s="85">
        <f t="shared" si="24"/>
        <v>0</v>
      </c>
      <c s="86">
        <f t="shared" si="25"/>
        <v>0</v>
      </c>
      <c s="156" t="str">
        <f>IFERROR(IF(AND($L$4=""),"",IF($C$4="","",IF(AND(L145=""),"",IF(AND(F145=""),"",IF(AND(VLOOKUP(F145,अंक,5,0)=""),"",IF($N$7=3,IF(AND(VLOOKUP(F145,अंक,5,0)&gt;=86),3,IF(AND(VLOOKUP(F145,अंक,5,0)&gt;=81),2,IF(AND(VLOOKUP(F145,अंक,5,0)&gt;=75),1,0))),IF(AND(VLOOKUP(F145,अंक,5,0)&gt;=86),1.5,IF(AND(VLOOKUP(F145,अंक,5,0)&gt;=81),1,IF(AND(VLOOKUP(F145,अंक,5,0)&gt;=75),0.5,0))))))))),"")</f>
        <v/>
      </c>
      <c s="85" t="str">
        <f>IF(AND(B145="",D145="",F145="",G145=""),"",IF($L$4='DATA ENTRY'!$CV$2,VLOOKUP(F145,अंक,10,0),IF($L$4='DATA ENTRY'!$CV$3,VLOOKUP(F145,अंक,16,0),IF($L$4='DATA ENTRY'!$CV$4,VLOOKUP(F145,अंक,23,0),IF($L$4='DATA ENTRY'!$CV$5,VLOOKUP(F145,अंक,30,0),IF($L$4='DATA ENTRY'!$CV$6,VLOOKUP(F145,अंक,37,0),IF($L$4='DATA ENTRY'!$CV$7,VLOOKUP(F145,अंक,44,0),"")))))))</f>
        <v/>
      </c>
      <c s="85" t="str">
        <f>IF(AND(B145="",D145="",F145="",G145=""),"",IF($L$4='DATA ENTRY'!$CV$2,VLOOKUP(F145,अंक,11,0),IF($L$4='DATA ENTRY'!$CV$3,VLOOKUP(F145,अंक,17,0),IF($L$4='DATA ENTRY'!$CV$4,VLOOKUP(F145,अंक,24,0),IF($L$4='DATA ENTRY'!$CV$5,VLOOKUP(F145,अंक,31,0),IF($L$4='DATA ENTRY'!$CV$6,VLOOKUP(F145,अंक,38,0),IF($L$4='DATA ENTRY'!$CV$7,VLOOKUP(F145,अंक,45,0),"")))))))</f>
        <v/>
      </c>
      <c s="163" t="str">
        <f t="shared" si="26"/>
        <v/>
      </c>
    </row>
    <row r="146" spans="1:17" ht="25.5" customHeight="1">
      <c r="A146" s="93" t="str">
        <f>'DATA ENTRY'!A146</f>
        <v/>
      </c>
      <c s="94" t="str">
        <f t="shared" si="18"/>
        <v/>
      </c>
      <c s="95" t="str">
        <f t="shared" si="19"/>
        <v/>
      </c>
      <c s="96" t="str">
        <f t="shared" si="20"/>
        <v/>
      </c>
      <c s="96" t="str">
        <f t="shared" si="21"/>
        <v/>
      </c>
      <c s="97" t="str">
        <f t="shared" si="22"/>
        <v/>
      </c>
      <c s="98" t="str">
        <f t="shared" si="23"/>
        <v/>
      </c>
      <c s="153" t="str">
        <f>IF(AND(B146="",D146="",F146="",G146=""),"",IF($L$4='DATA ENTRY'!$CV$2,VLOOKUP(F146,अंक,6,0),IF($L$4='DATA ENTRY'!$CV$3,VLOOKUP(F146,अंक,12,0),IF($L$4='DATA ENTRY'!$CV$4,VLOOKUP(F146,अंक,18,0),IF($L$4='DATA ENTRY'!$CV$5,VLOOKUP(F146,अंक,25,0),IF($L$4='DATA ENTRY'!$CV$6,VLOOKUP(F146,अंक,32,0),IF($L$4='DATA ENTRY'!$CV$7,VLOOKUP(F146,अंक,39,0),"")))))))</f>
        <v/>
      </c>
      <c s="153" t="str">
        <f>IF(AND(B146="",D146="",F146="",G146=""),"",IF($L$4='DATA ENTRY'!$CV$2,VLOOKUP(F146,अंक,7,0),IF($L$4='DATA ENTRY'!$CV$3,VLOOKUP(F146,अंक,13,0),IF($L$4='DATA ENTRY'!$CV$4,VLOOKUP(F146,अंक,19,0),IF($L$4='DATA ENTRY'!$CV$5,VLOOKUP(F146,अंक,26,0),IF($L$4='DATA ENTRY'!$CV$6,VLOOKUP(F146,अंक,33,0),IF($L$4='DATA ENTRY'!$CV$7,VLOOKUP(F146,अंक,40,0),"")))))))</f>
        <v/>
      </c>
      <c s="53" t="str">
        <f>IF(AND(B146="",D146="",F146="",G146=""),"",IF($L$4='DATA ENTRY'!$CV$2,VLOOKUP(F146,अंक,8,0),IF($L$4='DATA ENTRY'!$CV$3,VLOOKUP(F146,अंक,14,0),IF($L$4='DATA ENTRY'!$CV$4,VLOOKUP(F146,अंक,20,0),IF($L$4='DATA ENTRY'!$CV$5,VLOOKUP(F146,अंक,27,0),IF($L$4='DATA ENTRY'!$CV$6,VLOOKUP(F146,अंक,34,0),IF($L$4='DATA ENTRY'!$CV$7,VLOOKUP(F146,अंक,41,0),"")))))))</f>
        <v/>
      </c>
      <c s="53" t="str">
        <f>IF(AND(B146="",D146="",F146="",G146=""),"",IF($L$4='DATA ENTRY'!$CV$2,VLOOKUP(F146,अंक,9,0),IF($L$4='DATA ENTRY'!$CV$3,VLOOKUP(F146,अंक,15,0),IF($L$4='DATA ENTRY'!$CV$4,VLOOKUP(F146,अंक,21,0),IF($L$4='DATA ENTRY'!$CV$5,VLOOKUP(F146,अंक,28,0),IF($L$4='DATA ENTRY'!$CV$6,VLOOKUP(F146,अंक,35,0),IF($L$4='DATA ENTRY'!$CV$7,VLOOKUP(F146,अंक,42,0),"")))))))</f>
        <v/>
      </c>
      <c s="85">
        <f t="shared" si="24"/>
        <v>0</v>
      </c>
      <c s="86">
        <f t="shared" si="25"/>
        <v>0</v>
      </c>
      <c s="156" t="str">
        <f>IFERROR(IF(AND($L$4=""),"",IF($C$4="","",IF(AND(L146=""),"",IF(AND(F146=""),"",IF(AND(VLOOKUP(F146,अंक,5,0)=""),"",IF($N$7=3,IF(AND(VLOOKUP(F146,अंक,5,0)&gt;=86),3,IF(AND(VLOOKUP(F146,अंक,5,0)&gt;=81),2,IF(AND(VLOOKUP(F146,अंक,5,0)&gt;=75),1,0))),IF(AND(VLOOKUP(F146,अंक,5,0)&gt;=86),1.5,IF(AND(VLOOKUP(F146,अंक,5,0)&gt;=81),1,IF(AND(VLOOKUP(F146,अंक,5,0)&gt;=75),0.5,0))))))))),"")</f>
        <v/>
      </c>
      <c s="85" t="str">
        <f>IF(AND(B146="",D146="",F146="",G146=""),"",IF($L$4='DATA ENTRY'!$CV$2,VLOOKUP(F146,अंक,10,0),IF($L$4='DATA ENTRY'!$CV$3,VLOOKUP(F146,अंक,16,0),IF($L$4='DATA ENTRY'!$CV$4,VLOOKUP(F146,अंक,23,0),IF($L$4='DATA ENTRY'!$CV$5,VLOOKUP(F146,अंक,30,0),IF($L$4='DATA ENTRY'!$CV$6,VLOOKUP(F146,अंक,37,0),IF($L$4='DATA ENTRY'!$CV$7,VLOOKUP(F146,अंक,44,0),"")))))))</f>
        <v/>
      </c>
      <c s="85" t="str">
        <f>IF(AND(B146="",D146="",F146="",G146=""),"",IF($L$4='DATA ENTRY'!$CV$2,VLOOKUP(F146,अंक,11,0),IF($L$4='DATA ENTRY'!$CV$3,VLOOKUP(F146,अंक,17,0),IF($L$4='DATA ENTRY'!$CV$4,VLOOKUP(F146,अंक,24,0),IF($L$4='DATA ENTRY'!$CV$5,VLOOKUP(F146,अंक,31,0),IF($L$4='DATA ENTRY'!$CV$6,VLOOKUP(F146,अंक,38,0),IF($L$4='DATA ENTRY'!$CV$7,VLOOKUP(F146,अंक,45,0),"")))))))</f>
        <v/>
      </c>
      <c s="163" t="str">
        <f t="shared" si="26"/>
        <v/>
      </c>
    </row>
    <row r="147" spans="1:17" ht="25.5" customHeight="1">
      <c r="A147" s="93" t="str">
        <f>'DATA ENTRY'!A147</f>
        <v/>
      </c>
      <c s="94" t="str">
        <f t="shared" si="18"/>
        <v/>
      </c>
      <c s="95" t="str">
        <f t="shared" si="19"/>
        <v/>
      </c>
      <c s="96" t="str">
        <f t="shared" si="20"/>
        <v/>
      </c>
      <c s="96" t="str">
        <f t="shared" si="21"/>
        <v/>
      </c>
      <c s="97" t="str">
        <f t="shared" si="22"/>
        <v/>
      </c>
      <c s="98" t="str">
        <f t="shared" si="23"/>
        <v/>
      </c>
      <c s="153" t="str">
        <f>IF(AND(B147="",D147="",F147="",G147=""),"",IF($L$4='DATA ENTRY'!$CV$2,VLOOKUP(F147,अंक,6,0),IF($L$4='DATA ENTRY'!$CV$3,VLOOKUP(F147,अंक,12,0),IF($L$4='DATA ENTRY'!$CV$4,VLOOKUP(F147,अंक,18,0),IF($L$4='DATA ENTRY'!$CV$5,VLOOKUP(F147,अंक,25,0),IF($L$4='DATA ENTRY'!$CV$6,VLOOKUP(F147,अंक,32,0),IF($L$4='DATA ENTRY'!$CV$7,VLOOKUP(F147,अंक,39,0),"")))))))</f>
        <v/>
      </c>
      <c s="153" t="str">
        <f>IF(AND(B147="",D147="",F147="",G147=""),"",IF($L$4='DATA ENTRY'!$CV$2,VLOOKUP(F147,अंक,7,0),IF($L$4='DATA ENTRY'!$CV$3,VLOOKUP(F147,अंक,13,0),IF($L$4='DATA ENTRY'!$CV$4,VLOOKUP(F147,अंक,19,0),IF($L$4='DATA ENTRY'!$CV$5,VLOOKUP(F147,अंक,26,0),IF($L$4='DATA ENTRY'!$CV$6,VLOOKUP(F147,अंक,33,0),IF($L$4='DATA ENTRY'!$CV$7,VLOOKUP(F147,अंक,40,0),"")))))))</f>
        <v/>
      </c>
      <c s="53" t="str">
        <f>IF(AND(B147="",D147="",F147="",G147=""),"",IF($L$4='DATA ENTRY'!$CV$2,VLOOKUP(F147,अंक,8,0),IF($L$4='DATA ENTRY'!$CV$3,VLOOKUP(F147,अंक,14,0),IF($L$4='DATA ENTRY'!$CV$4,VLOOKUP(F147,अंक,20,0),IF($L$4='DATA ENTRY'!$CV$5,VLOOKUP(F147,अंक,27,0),IF($L$4='DATA ENTRY'!$CV$6,VLOOKUP(F147,अंक,34,0),IF($L$4='DATA ENTRY'!$CV$7,VLOOKUP(F147,अंक,41,0),"")))))))</f>
        <v/>
      </c>
      <c s="53" t="str">
        <f>IF(AND(B147="",D147="",F147="",G147=""),"",IF($L$4='DATA ENTRY'!$CV$2,VLOOKUP(F147,अंक,9,0),IF($L$4='DATA ENTRY'!$CV$3,VLOOKUP(F147,अंक,15,0),IF($L$4='DATA ENTRY'!$CV$4,VLOOKUP(F147,अंक,21,0),IF($L$4='DATA ENTRY'!$CV$5,VLOOKUP(F147,अंक,28,0),IF($L$4='DATA ENTRY'!$CV$6,VLOOKUP(F147,अंक,35,0),IF($L$4='DATA ENTRY'!$CV$7,VLOOKUP(F147,अंक,42,0),"")))))))</f>
        <v/>
      </c>
      <c s="85">
        <f t="shared" si="24"/>
        <v>0</v>
      </c>
      <c s="86">
        <f t="shared" si="25"/>
        <v>0</v>
      </c>
      <c s="156" t="str">
        <f>IFERROR(IF(AND($L$4=""),"",IF($C$4="","",IF(AND(L147=""),"",IF(AND(F147=""),"",IF(AND(VLOOKUP(F147,अंक,5,0)=""),"",IF($N$7=3,IF(AND(VLOOKUP(F147,अंक,5,0)&gt;=86),3,IF(AND(VLOOKUP(F147,अंक,5,0)&gt;=81),2,IF(AND(VLOOKUP(F147,अंक,5,0)&gt;=75),1,0))),IF(AND(VLOOKUP(F147,अंक,5,0)&gt;=86),1.5,IF(AND(VLOOKUP(F147,अंक,5,0)&gt;=81),1,IF(AND(VLOOKUP(F147,अंक,5,0)&gt;=75),0.5,0))))))))),"")</f>
        <v/>
      </c>
      <c s="85" t="str">
        <f>IF(AND(B147="",D147="",F147="",G147=""),"",IF($L$4='DATA ENTRY'!$CV$2,VLOOKUP(F147,अंक,10,0),IF($L$4='DATA ENTRY'!$CV$3,VLOOKUP(F147,अंक,16,0),IF($L$4='DATA ENTRY'!$CV$4,VLOOKUP(F147,अंक,23,0),IF($L$4='DATA ENTRY'!$CV$5,VLOOKUP(F147,अंक,30,0),IF($L$4='DATA ENTRY'!$CV$6,VLOOKUP(F147,अंक,37,0),IF($L$4='DATA ENTRY'!$CV$7,VLOOKUP(F147,अंक,44,0),"")))))))</f>
        <v/>
      </c>
      <c s="85" t="str">
        <f>IF(AND(B147="",D147="",F147="",G147=""),"",IF($L$4='DATA ENTRY'!$CV$2,VLOOKUP(F147,अंक,11,0),IF($L$4='DATA ENTRY'!$CV$3,VLOOKUP(F147,अंक,17,0),IF($L$4='DATA ENTRY'!$CV$4,VLOOKUP(F147,अंक,24,0),IF($L$4='DATA ENTRY'!$CV$5,VLOOKUP(F147,अंक,31,0),IF($L$4='DATA ENTRY'!$CV$6,VLOOKUP(F147,अंक,38,0),IF($L$4='DATA ENTRY'!$CV$7,VLOOKUP(F147,अंक,45,0),"")))))))</f>
        <v/>
      </c>
      <c s="163" t="str">
        <f t="shared" si="26"/>
        <v/>
      </c>
    </row>
    <row r="148" spans="1:17" ht="25.5" customHeight="1">
      <c r="A148" s="93" t="str">
        <f>'DATA ENTRY'!A148</f>
        <v/>
      </c>
      <c s="94" t="str">
        <f t="shared" si="27" ref="B148:B207">IFERROR(IF($C$4="","",VLOOKUP(A148,नाम,4,0)),"")</f>
        <v/>
      </c>
      <c s="95" t="str">
        <f t="shared" si="28" ref="C148:C207">IFERROR(IF($C$4="","",VLOOKUP(A148,नाम,11,0)),"")</f>
        <v/>
      </c>
      <c s="96" t="str">
        <f t="shared" si="29" ref="D148:D207">IFERROR(IF($C$4="","",VLOOKUP(A148,नाम,6,0)),"")</f>
        <v/>
      </c>
      <c s="96" t="str">
        <f t="shared" si="30" ref="E148:E207">IFERROR(IF($C$4="","",VLOOKUP(A148,नाम,8,0)),"")</f>
        <v/>
      </c>
      <c s="97" t="str">
        <f t="shared" si="31" ref="F148:F207">IFERROR(IF($C$4="","",VLOOKUP(A148,नाम,12,0)),"")</f>
        <v/>
      </c>
      <c s="98" t="str">
        <f t="shared" si="32" ref="G148:G207">IFERROR(IF($C$4="","",VLOOKUP(A148,नाम,13,0)),"")</f>
        <v/>
      </c>
      <c s="153" t="str">
        <f>IF(AND(B148="",D148="",F148="",G148=""),"",IF($L$4='DATA ENTRY'!$CV$2,VLOOKUP(F148,अंक,6,0),IF($L$4='DATA ENTRY'!$CV$3,VLOOKUP(F148,अंक,12,0),IF($L$4='DATA ENTRY'!$CV$4,VLOOKUP(F148,अंक,18,0),IF($L$4='DATA ENTRY'!$CV$5,VLOOKUP(F148,अंक,25,0),IF($L$4='DATA ENTRY'!$CV$6,VLOOKUP(F148,अंक,32,0),IF($L$4='DATA ENTRY'!$CV$7,VLOOKUP(F148,अंक,39,0),"")))))))</f>
        <v/>
      </c>
      <c s="153" t="str">
        <f>IF(AND(B148="",D148="",F148="",G148=""),"",IF($L$4='DATA ENTRY'!$CV$2,VLOOKUP(F148,अंक,7,0),IF($L$4='DATA ENTRY'!$CV$3,VLOOKUP(F148,अंक,13,0),IF($L$4='DATA ENTRY'!$CV$4,VLOOKUP(F148,अंक,19,0),IF($L$4='DATA ENTRY'!$CV$5,VLOOKUP(F148,अंक,26,0),IF($L$4='DATA ENTRY'!$CV$6,VLOOKUP(F148,अंक,33,0),IF($L$4='DATA ENTRY'!$CV$7,VLOOKUP(F148,अंक,40,0),"")))))))</f>
        <v/>
      </c>
      <c s="53" t="str">
        <f>IF(AND(B148="",D148="",F148="",G148=""),"",IF($L$4='DATA ENTRY'!$CV$2,VLOOKUP(F148,अंक,8,0),IF($L$4='DATA ENTRY'!$CV$3,VLOOKUP(F148,अंक,14,0),IF($L$4='DATA ENTRY'!$CV$4,VLOOKUP(F148,अंक,20,0),IF($L$4='DATA ENTRY'!$CV$5,VLOOKUP(F148,अंक,27,0),IF($L$4='DATA ENTRY'!$CV$6,VLOOKUP(F148,अंक,34,0),IF($L$4='DATA ENTRY'!$CV$7,VLOOKUP(F148,अंक,41,0),"")))))))</f>
        <v/>
      </c>
      <c s="53" t="str">
        <f>IF(AND(B148="",D148="",F148="",G148=""),"",IF($L$4='DATA ENTRY'!$CV$2,VLOOKUP(F148,अंक,9,0),IF($L$4='DATA ENTRY'!$CV$3,VLOOKUP(F148,अंक,15,0),IF($L$4='DATA ENTRY'!$CV$4,VLOOKUP(F148,अंक,21,0),IF($L$4='DATA ENTRY'!$CV$5,VLOOKUP(F148,अंक,28,0),IF($L$4='DATA ENTRY'!$CV$6,VLOOKUP(F148,अंक,35,0),IF($L$4='DATA ENTRY'!$CV$7,VLOOKUP(F148,अंक,42,0),"")))))))</f>
        <v/>
      </c>
      <c s="85">
        <f t="shared" si="33" ref="L148:L207">IF(AND(H148="",I148="",J148="",K148="",),"",IF($L$4="","",SUM(H148,I148,J148,K148,)))</f>
        <v>0</v>
      </c>
      <c s="86">
        <f t="shared" si="34" ref="M148:M207">IFERROR(IF(AND($L148=""),"",ROUNDUP(L148*10%,0)),"")</f>
        <v>0</v>
      </c>
      <c s="156" t="str">
        <f>IFERROR(IF(AND($L$4=""),"",IF($C$4="","",IF(AND(L148=""),"",IF(AND(F148=""),"",IF(AND(VLOOKUP(F148,अंक,5,0)=""),"",IF($N$7=3,IF(AND(VLOOKUP(F148,अंक,5,0)&gt;=86),3,IF(AND(VLOOKUP(F148,अंक,5,0)&gt;=81),2,IF(AND(VLOOKUP(F148,अंक,5,0)&gt;=75),1,0))),IF(AND(VLOOKUP(F148,अंक,5,0)&gt;=86),1.5,IF(AND(VLOOKUP(F148,अंक,5,0)&gt;=81),1,IF(AND(VLOOKUP(F148,अंक,5,0)&gt;=75),0.5,0))))))))),"")</f>
        <v/>
      </c>
      <c s="85" t="str">
        <f>IF(AND(B148="",D148="",F148="",G148=""),"",IF($L$4='DATA ENTRY'!$CV$2,VLOOKUP(F148,अंक,10,0),IF($L$4='DATA ENTRY'!$CV$3,VLOOKUP(F148,अंक,16,0),IF($L$4='DATA ENTRY'!$CV$4,VLOOKUP(F148,अंक,23,0),IF($L$4='DATA ENTRY'!$CV$5,VLOOKUP(F148,अंक,30,0),IF($L$4='DATA ENTRY'!$CV$6,VLOOKUP(F148,अंक,37,0),IF($L$4='DATA ENTRY'!$CV$7,VLOOKUP(F148,अंक,44,0),"")))))))</f>
        <v/>
      </c>
      <c s="85" t="str">
        <f>IF(AND(B148="",D148="",F148="",G148=""),"",IF($L$4='DATA ENTRY'!$CV$2,VLOOKUP(F148,अंक,11,0),IF($L$4='DATA ENTRY'!$CV$3,VLOOKUP(F148,अंक,17,0),IF($L$4='DATA ENTRY'!$CV$4,VLOOKUP(F148,अंक,24,0),IF($L$4='DATA ENTRY'!$CV$5,VLOOKUP(F148,अंक,31,0),IF($L$4='DATA ENTRY'!$CV$6,VLOOKUP(F148,अंक,38,0),IF($L$4='DATA ENTRY'!$CV$7,VLOOKUP(F148,अंक,45,0),"")))))))</f>
        <v/>
      </c>
      <c s="163" t="str">
        <f t="shared" si="35" ref="Q148:Q207">IFERROR(IF(F148="","",IF(M148="","",IF(N148="","",IF(O148="","",SUM(M148:P148))))),"")</f>
        <v/>
      </c>
    </row>
    <row r="149" spans="1:17" ht="25.5" customHeight="1">
      <c r="A149" s="93" t="str">
        <f>'DATA ENTRY'!A149</f>
        <v/>
      </c>
      <c s="94" t="str">
        <f t="shared" si="27"/>
        <v/>
      </c>
      <c s="95" t="str">
        <f t="shared" si="28"/>
        <v/>
      </c>
      <c s="96" t="str">
        <f t="shared" si="29"/>
        <v/>
      </c>
      <c s="96" t="str">
        <f t="shared" si="30"/>
        <v/>
      </c>
      <c s="97" t="str">
        <f t="shared" si="31"/>
        <v/>
      </c>
      <c s="98" t="str">
        <f t="shared" si="32"/>
        <v/>
      </c>
      <c s="153" t="str">
        <f>IF(AND(B149="",D149="",F149="",G149=""),"",IF($L$4='DATA ENTRY'!$CV$2,VLOOKUP(F149,अंक,6,0),IF($L$4='DATA ENTRY'!$CV$3,VLOOKUP(F149,अंक,12,0),IF($L$4='DATA ENTRY'!$CV$4,VLOOKUP(F149,अंक,18,0),IF($L$4='DATA ENTRY'!$CV$5,VLOOKUP(F149,अंक,25,0),IF($L$4='DATA ENTRY'!$CV$6,VLOOKUP(F149,अंक,32,0),IF($L$4='DATA ENTRY'!$CV$7,VLOOKUP(F149,अंक,39,0),"")))))))</f>
        <v/>
      </c>
      <c s="153" t="str">
        <f>IF(AND(B149="",D149="",F149="",G149=""),"",IF($L$4='DATA ENTRY'!$CV$2,VLOOKUP(F149,अंक,7,0),IF($L$4='DATA ENTRY'!$CV$3,VLOOKUP(F149,अंक,13,0),IF($L$4='DATA ENTRY'!$CV$4,VLOOKUP(F149,अंक,19,0),IF($L$4='DATA ENTRY'!$CV$5,VLOOKUP(F149,अंक,26,0),IF($L$4='DATA ENTRY'!$CV$6,VLOOKUP(F149,अंक,33,0),IF($L$4='DATA ENTRY'!$CV$7,VLOOKUP(F149,अंक,40,0),"")))))))</f>
        <v/>
      </c>
      <c s="53" t="str">
        <f>IF(AND(B149="",D149="",F149="",G149=""),"",IF($L$4='DATA ENTRY'!$CV$2,VLOOKUP(F149,अंक,8,0),IF($L$4='DATA ENTRY'!$CV$3,VLOOKUP(F149,अंक,14,0),IF($L$4='DATA ENTRY'!$CV$4,VLOOKUP(F149,अंक,20,0),IF($L$4='DATA ENTRY'!$CV$5,VLOOKUP(F149,अंक,27,0),IF($L$4='DATA ENTRY'!$CV$6,VLOOKUP(F149,अंक,34,0),IF($L$4='DATA ENTRY'!$CV$7,VLOOKUP(F149,अंक,41,0),"")))))))</f>
        <v/>
      </c>
      <c s="53" t="str">
        <f>IF(AND(B149="",D149="",F149="",G149=""),"",IF($L$4='DATA ENTRY'!$CV$2,VLOOKUP(F149,अंक,9,0),IF($L$4='DATA ENTRY'!$CV$3,VLOOKUP(F149,अंक,15,0),IF($L$4='DATA ENTRY'!$CV$4,VLOOKUP(F149,अंक,21,0),IF($L$4='DATA ENTRY'!$CV$5,VLOOKUP(F149,अंक,28,0),IF($L$4='DATA ENTRY'!$CV$6,VLOOKUP(F149,अंक,35,0),IF($L$4='DATA ENTRY'!$CV$7,VLOOKUP(F149,अंक,42,0),"")))))))</f>
        <v/>
      </c>
      <c s="85">
        <f t="shared" si="33"/>
        <v>0</v>
      </c>
      <c s="86">
        <f t="shared" si="34"/>
        <v>0</v>
      </c>
      <c s="156" t="str">
        <f>IFERROR(IF(AND($L$4=""),"",IF($C$4="","",IF(AND(L149=""),"",IF(AND(F149=""),"",IF(AND(VLOOKUP(F149,अंक,5,0)=""),"",IF($N$7=3,IF(AND(VLOOKUP(F149,अंक,5,0)&gt;=86),3,IF(AND(VLOOKUP(F149,अंक,5,0)&gt;=81),2,IF(AND(VLOOKUP(F149,अंक,5,0)&gt;=75),1,0))),IF(AND(VLOOKUP(F149,अंक,5,0)&gt;=86),1.5,IF(AND(VLOOKUP(F149,अंक,5,0)&gt;=81),1,IF(AND(VLOOKUP(F149,अंक,5,0)&gt;=75),0.5,0))))))))),"")</f>
        <v/>
      </c>
      <c s="85" t="str">
        <f>IF(AND(B149="",D149="",F149="",G149=""),"",IF($L$4='DATA ENTRY'!$CV$2,VLOOKUP(F149,अंक,10,0),IF($L$4='DATA ENTRY'!$CV$3,VLOOKUP(F149,अंक,16,0),IF($L$4='DATA ENTRY'!$CV$4,VLOOKUP(F149,अंक,23,0),IF($L$4='DATA ENTRY'!$CV$5,VLOOKUP(F149,अंक,30,0),IF($L$4='DATA ENTRY'!$CV$6,VLOOKUP(F149,अंक,37,0),IF($L$4='DATA ENTRY'!$CV$7,VLOOKUP(F149,अंक,44,0),"")))))))</f>
        <v/>
      </c>
      <c s="85" t="str">
        <f>IF(AND(B149="",D149="",F149="",G149=""),"",IF($L$4='DATA ENTRY'!$CV$2,VLOOKUP(F149,अंक,11,0),IF($L$4='DATA ENTRY'!$CV$3,VLOOKUP(F149,अंक,17,0),IF($L$4='DATA ENTRY'!$CV$4,VLOOKUP(F149,अंक,24,0),IF($L$4='DATA ENTRY'!$CV$5,VLOOKUP(F149,अंक,31,0),IF($L$4='DATA ENTRY'!$CV$6,VLOOKUP(F149,अंक,38,0),IF($L$4='DATA ENTRY'!$CV$7,VLOOKUP(F149,अंक,45,0),"")))))))</f>
        <v/>
      </c>
      <c s="163" t="str">
        <f t="shared" si="35"/>
        <v/>
      </c>
    </row>
    <row r="150" spans="1:17" ht="25.5" customHeight="1">
      <c r="A150" s="93" t="str">
        <f>'DATA ENTRY'!A150</f>
        <v/>
      </c>
      <c s="94" t="str">
        <f t="shared" si="27"/>
        <v/>
      </c>
      <c s="95" t="str">
        <f t="shared" si="28"/>
        <v/>
      </c>
      <c s="96" t="str">
        <f t="shared" si="29"/>
        <v/>
      </c>
      <c s="96" t="str">
        <f t="shared" si="30"/>
        <v/>
      </c>
      <c s="97" t="str">
        <f t="shared" si="31"/>
        <v/>
      </c>
      <c s="98" t="str">
        <f t="shared" si="32"/>
        <v/>
      </c>
      <c s="153" t="str">
        <f>IF(AND(B150="",D150="",F150="",G150=""),"",IF($L$4='DATA ENTRY'!$CV$2,VLOOKUP(F150,अंक,6,0),IF($L$4='DATA ENTRY'!$CV$3,VLOOKUP(F150,अंक,12,0),IF($L$4='DATA ENTRY'!$CV$4,VLOOKUP(F150,अंक,18,0),IF($L$4='DATA ENTRY'!$CV$5,VLOOKUP(F150,अंक,25,0),IF($L$4='DATA ENTRY'!$CV$6,VLOOKUP(F150,अंक,32,0),IF($L$4='DATA ENTRY'!$CV$7,VLOOKUP(F150,अंक,39,0),"")))))))</f>
        <v/>
      </c>
      <c s="153" t="str">
        <f>IF(AND(B150="",D150="",F150="",G150=""),"",IF($L$4='DATA ENTRY'!$CV$2,VLOOKUP(F150,अंक,7,0),IF($L$4='DATA ENTRY'!$CV$3,VLOOKUP(F150,अंक,13,0),IF($L$4='DATA ENTRY'!$CV$4,VLOOKUP(F150,अंक,19,0),IF($L$4='DATA ENTRY'!$CV$5,VLOOKUP(F150,अंक,26,0),IF($L$4='DATA ENTRY'!$CV$6,VLOOKUP(F150,अंक,33,0),IF($L$4='DATA ENTRY'!$CV$7,VLOOKUP(F150,अंक,40,0),"")))))))</f>
        <v/>
      </c>
      <c s="53" t="str">
        <f>IF(AND(B150="",D150="",F150="",G150=""),"",IF($L$4='DATA ENTRY'!$CV$2,VLOOKUP(F150,अंक,8,0),IF($L$4='DATA ENTRY'!$CV$3,VLOOKUP(F150,अंक,14,0),IF($L$4='DATA ENTRY'!$CV$4,VLOOKUP(F150,अंक,20,0),IF($L$4='DATA ENTRY'!$CV$5,VLOOKUP(F150,अंक,27,0),IF($L$4='DATA ENTRY'!$CV$6,VLOOKUP(F150,अंक,34,0),IF($L$4='DATA ENTRY'!$CV$7,VLOOKUP(F150,अंक,41,0),"")))))))</f>
        <v/>
      </c>
      <c s="53" t="str">
        <f>IF(AND(B150="",D150="",F150="",G150=""),"",IF($L$4='DATA ENTRY'!$CV$2,VLOOKUP(F150,अंक,9,0),IF($L$4='DATA ENTRY'!$CV$3,VLOOKUP(F150,अंक,15,0),IF($L$4='DATA ENTRY'!$CV$4,VLOOKUP(F150,अंक,21,0),IF($L$4='DATA ENTRY'!$CV$5,VLOOKUP(F150,अंक,28,0),IF($L$4='DATA ENTRY'!$CV$6,VLOOKUP(F150,अंक,35,0),IF($L$4='DATA ENTRY'!$CV$7,VLOOKUP(F150,अंक,42,0),"")))))))</f>
        <v/>
      </c>
      <c s="85">
        <f t="shared" si="33"/>
        <v>0</v>
      </c>
      <c s="86">
        <f t="shared" si="34"/>
        <v>0</v>
      </c>
      <c s="156" t="str">
        <f>IFERROR(IF(AND($L$4=""),"",IF($C$4="","",IF(AND(L150=""),"",IF(AND(F150=""),"",IF(AND(VLOOKUP(F150,अंक,5,0)=""),"",IF($N$7=3,IF(AND(VLOOKUP(F150,अंक,5,0)&gt;=86),3,IF(AND(VLOOKUP(F150,अंक,5,0)&gt;=81),2,IF(AND(VLOOKUP(F150,अंक,5,0)&gt;=75),1,0))),IF(AND(VLOOKUP(F150,अंक,5,0)&gt;=86),1.5,IF(AND(VLOOKUP(F150,अंक,5,0)&gt;=81),1,IF(AND(VLOOKUP(F150,अंक,5,0)&gt;=75),0.5,0))))))))),"")</f>
        <v/>
      </c>
      <c s="85" t="str">
        <f>IF(AND(B150="",D150="",F150="",G150=""),"",IF($L$4='DATA ENTRY'!$CV$2,VLOOKUP(F150,अंक,10,0),IF($L$4='DATA ENTRY'!$CV$3,VLOOKUP(F150,अंक,16,0),IF($L$4='DATA ENTRY'!$CV$4,VLOOKUP(F150,अंक,23,0),IF($L$4='DATA ENTRY'!$CV$5,VLOOKUP(F150,अंक,30,0),IF($L$4='DATA ENTRY'!$CV$6,VLOOKUP(F150,अंक,37,0),IF($L$4='DATA ENTRY'!$CV$7,VLOOKUP(F150,अंक,44,0),"")))))))</f>
        <v/>
      </c>
      <c s="85" t="str">
        <f>IF(AND(B150="",D150="",F150="",G150=""),"",IF($L$4='DATA ENTRY'!$CV$2,VLOOKUP(F150,अंक,11,0),IF($L$4='DATA ENTRY'!$CV$3,VLOOKUP(F150,अंक,17,0),IF($L$4='DATA ENTRY'!$CV$4,VLOOKUP(F150,अंक,24,0),IF($L$4='DATA ENTRY'!$CV$5,VLOOKUP(F150,अंक,31,0),IF($L$4='DATA ENTRY'!$CV$6,VLOOKUP(F150,अंक,38,0),IF($L$4='DATA ENTRY'!$CV$7,VLOOKUP(F150,अंक,45,0),"")))))))</f>
        <v/>
      </c>
      <c s="163" t="str">
        <f t="shared" si="35"/>
        <v/>
      </c>
    </row>
    <row r="151" spans="1:17" ht="25.5" customHeight="1">
      <c r="A151" s="93" t="str">
        <f>'DATA ENTRY'!A151</f>
        <v/>
      </c>
      <c s="94" t="str">
        <f t="shared" si="27"/>
        <v/>
      </c>
      <c s="95" t="str">
        <f t="shared" si="28"/>
        <v/>
      </c>
      <c s="96" t="str">
        <f t="shared" si="29"/>
        <v/>
      </c>
      <c s="96" t="str">
        <f t="shared" si="30"/>
        <v/>
      </c>
      <c s="97" t="str">
        <f t="shared" si="31"/>
        <v/>
      </c>
      <c s="98" t="str">
        <f t="shared" si="32"/>
        <v/>
      </c>
      <c s="153" t="str">
        <f>IF(AND(B151="",D151="",F151="",G151=""),"",IF($L$4='DATA ENTRY'!$CV$2,VLOOKUP(F151,अंक,6,0),IF($L$4='DATA ENTRY'!$CV$3,VLOOKUP(F151,अंक,12,0),IF($L$4='DATA ENTRY'!$CV$4,VLOOKUP(F151,अंक,18,0),IF($L$4='DATA ENTRY'!$CV$5,VLOOKUP(F151,अंक,25,0),IF($L$4='DATA ENTRY'!$CV$6,VLOOKUP(F151,अंक,32,0),IF($L$4='DATA ENTRY'!$CV$7,VLOOKUP(F151,अंक,39,0),"")))))))</f>
        <v/>
      </c>
      <c s="153" t="str">
        <f>IF(AND(B151="",D151="",F151="",G151=""),"",IF($L$4='DATA ENTRY'!$CV$2,VLOOKUP(F151,अंक,7,0),IF($L$4='DATA ENTRY'!$CV$3,VLOOKUP(F151,अंक,13,0),IF($L$4='DATA ENTRY'!$CV$4,VLOOKUP(F151,अंक,19,0),IF($L$4='DATA ENTRY'!$CV$5,VLOOKUP(F151,अंक,26,0),IF($L$4='DATA ENTRY'!$CV$6,VLOOKUP(F151,अंक,33,0),IF($L$4='DATA ENTRY'!$CV$7,VLOOKUP(F151,अंक,40,0),"")))))))</f>
        <v/>
      </c>
      <c s="53" t="str">
        <f>IF(AND(B151="",D151="",F151="",G151=""),"",IF($L$4='DATA ENTRY'!$CV$2,VLOOKUP(F151,अंक,8,0),IF($L$4='DATA ENTRY'!$CV$3,VLOOKUP(F151,अंक,14,0),IF($L$4='DATA ENTRY'!$CV$4,VLOOKUP(F151,अंक,20,0),IF($L$4='DATA ENTRY'!$CV$5,VLOOKUP(F151,अंक,27,0),IF($L$4='DATA ENTRY'!$CV$6,VLOOKUP(F151,अंक,34,0),IF($L$4='DATA ENTRY'!$CV$7,VLOOKUP(F151,अंक,41,0),"")))))))</f>
        <v/>
      </c>
      <c s="53" t="str">
        <f>IF(AND(B151="",D151="",F151="",G151=""),"",IF($L$4='DATA ENTRY'!$CV$2,VLOOKUP(F151,अंक,9,0),IF($L$4='DATA ENTRY'!$CV$3,VLOOKUP(F151,अंक,15,0),IF($L$4='DATA ENTRY'!$CV$4,VLOOKUP(F151,अंक,21,0),IF($L$4='DATA ENTRY'!$CV$5,VLOOKUP(F151,अंक,28,0),IF($L$4='DATA ENTRY'!$CV$6,VLOOKUP(F151,अंक,35,0),IF($L$4='DATA ENTRY'!$CV$7,VLOOKUP(F151,अंक,42,0),"")))))))</f>
        <v/>
      </c>
      <c s="85">
        <f t="shared" si="33"/>
        <v>0</v>
      </c>
      <c s="86">
        <f t="shared" si="34"/>
        <v>0</v>
      </c>
      <c s="156" t="str">
        <f>IFERROR(IF(AND($L$4=""),"",IF($C$4="","",IF(AND(L151=""),"",IF(AND(F151=""),"",IF(AND(VLOOKUP(F151,अंक,5,0)=""),"",IF($N$7=3,IF(AND(VLOOKUP(F151,अंक,5,0)&gt;=86),3,IF(AND(VLOOKUP(F151,अंक,5,0)&gt;=81),2,IF(AND(VLOOKUP(F151,अंक,5,0)&gt;=75),1,0))),IF(AND(VLOOKUP(F151,अंक,5,0)&gt;=86),1.5,IF(AND(VLOOKUP(F151,अंक,5,0)&gt;=81),1,IF(AND(VLOOKUP(F151,अंक,5,0)&gt;=75),0.5,0))))))))),"")</f>
        <v/>
      </c>
      <c s="85" t="str">
        <f>IF(AND(B151="",D151="",F151="",G151=""),"",IF($L$4='DATA ENTRY'!$CV$2,VLOOKUP(F151,अंक,10,0),IF($L$4='DATA ENTRY'!$CV$3,VLOOKUP(F151,अंक,16,0),IF($L$4='DATA ENTRY'!$CV$4,VLOOKUP(F151,अंक,23,0),IF($L$4='DATA ENTRY'!$CV$5,VLOOKUP(F151,अंक,30,0),IF($L$4='DATA ENTRY'!$CV$6,VLOOKUP(F151,अंक,37,0),IF($L$4='DATA ENTRY'!$CV$7,VLOOKUP(F151,अंक,44,0),"")))))))</f>
        <v/>
      </c>
      <c s="85" t="str">
        <f>IF(AND(B151="",D151="",F151="",G151=""),"",IF($L$4='DATA ENTRY'!$CV$2,VLOOKUP(F151,अंक,11,0),IF($L$4='DATA ENTRY'!$CV$3,VLOOKUP(F151,अंक,17,0),IF($L$4='DATA ENTRY'!$CV$4,VLOOKUP(F151,अंक,24,0),IF($L$4='DATA ENTRY'!$CV$5,VLOOKUP(F151,अंक,31,0),IF($L$4='DATA ENTRY'!$CV$6,VLOOKUP(F151,अंक,38,0),IF($L$4='DATA ENTRY'!$CV$7,VLOOKUP(F151,अंक,45,0),"")))))))</f>
        <v/>
      </c>
      <c s="163" t="str">
        <f t="shared" si="35"/>
        <v/>
      </c>
    </row>
    <row r="152" spans="1:17" ht="25.5" customHeight="1">
      <c r="A152" s="93" t="str">
        <f>'DATA ENTRY'!A152</f>
        <v/>
      </c>
      <c s="94" t="str">
        <f t="shared" si="27"/>
        <v/>
      </c>
      <c s="95" t="str">
        <f t="shared" si="28"/>
        <v/>
      </c>
      <c s="96" t="str">
        <f t="shared" si="29"/>
        <v/>
      </c>
      <c s="96" t="str">
        <f t="shared" si="30"/>
        <v/>
      </c>
      <c s="97" t="str">
        <f t="shared" si="31"/>
        <v/>
      </c>
      <c s="98" t="str">
        <f t="shared" si="32"/>
        <v/>
      </c>
      <c s="153" t="str">
        <f>IF(AND(B152="",D152="",F152="",G152=""),"",IF($L$4='DATA ENTRY'!$CV$2,VLOOKUP(F152,अंक,6,0),IF($L$4='DATA ENTRY'!$CV$3,VLOOKUP(F152,अंक,12,0),IF($L$4='DATA ENTRY'!$CV$4,VLOOKUP(F152,अंक,18,0),IF($L$4='DATA ENTRY'!$CV$5,VLOOKUP(F152,अंक,25,0),IF($L$4='DATA ENTRY'!$CV$6,VLOOKUP(F152,अंक,32,0),IF($L$4='DATA ENTRY'!$CV$7,VLOOKUP(F152,अंक,39,0),"")))))))</f>
        <v/>
      </c>
      <c s="153" t="str">
        <f>IF(AND(B152="",D152="",F152="",G152=""),"",IF($L$4='DATA ENTRY'!$CV$2,VLOOKUP(F152,अंक,7,0),IF($L$4='DATA ENTRY'!$CV$3,VLOOKUP(F152,अंक,13,0),IF($L$4='DATA ENTRY'!$CV$4,VLOOKUP(F152,अंक,19,0),IF($L$4='DATA ENTRY'!$CV$5,VLOOKUP(F152,अंक,26,0),IF($L$4='DATA ENTRY'!$CV$6,VLOOKUP(F152,अंक,33,0),IF($L$4='DATA ENTRY'!$CV$7,VLOOKUP(F152,अंक,40,0),"")))))))</f>
        <v/>
      </c>
      <c s="53" t="str">
        <f>IF(AND(B152="",D152="",F152="",G152=""),"",IF($L$4='DATA ENTRY'!$CV$2,VLOOKUP(F152,अंक,8,0),IF($L$4='DATA ENTRY'!$CV$3,VLOOKUP(F152,अंक,14,0),IF($L$4='DATA ENTRY'!$CV$4,VLOOKUP(F152,अंक,20,0),IF($L$4='DATA ENTRY'!$CV$5,VLOOKUP(F152,अंक,27,0),IF($L$4='DATA ENTRY'!$CV$6,VLOOKUP(F152,अंक,34,0),IF($L$4='DATA ENTRY'!$CV$7,VLOOKUP(F152,अंक,41,0),"")))))))</f>
        <v/>
      </c>
      <c s="53" t="str">
        <f>IF(AND(B152="",D152="",F152="",G152=""),"",IF($L$4='DATA ENTRY'!$CV$2,VLOOKUP(F152,अंक,9,0),IF($L$4='DATA ENTRY'!$CV$3,VLOOKUP(F152,अंक,15,0),IF($L$4='DATA ENTRY'!$CV$4,VLOOKUP(F152,अंक,21,0),IF($L$4='DATA ENTRY'!$CV$5,VLOOKUP(F152,अंक,28,0),IF($L$4='DATA ENTRY'!$CV$6,VLOOKUP(F152,अंक,35,0),IF($L$4='DATA ENTRY'!$CV$7,VLOOKUP(F152,अंक,42,0),"")))))))</f>
        <v/>
      </c>
      <c s="85">
        <f t="shared" si="33"/>
        <v>0</v>
      </c>
      <c s="86">
        <f t="shared" si="34"/>
        <v>0</v>
      </c>
      <c s="156" t="str">
        <f>IFERROR(IF(AND($L$4=""),"",IF($C$4="","",IF(AND(L152=""),"",IF(AND(F152=""),"",IF(AND(VLOOKUP(F152,अंक,5,0)=""),"",IF($N$7=3,IF(AND(VLOOKUP(F152,अंक,5,0)&gt;=86),3,IF(AND(VLOOKUP(F152,अंक,5,0)&gt;=81),2,IF(AND(VLOOKUP(F152,अंक,5,0)&gt;=75),1,0))),IF(AND(VLOOKUP(F152,अंक,5,0)&gt;=86),1.5,IF(AND(VLOOKUP(F152,अंक,5,0)&gt;=81),1,IF(AND(VLOOKUP(F152,अंक,5,0)&gt;=75),0.5,0))))))))),"")</f>
        <v/>
      </c>
      <c s="85" t="str">
        <f>IF(AND(B152="",D152="",F152="",G152=""),"",IF($L$4='DATA ENTRY'!$CV$2,VLOOKUP(F152,अंक,10,0),IF($L$4='DATA ENTRY'!$CV$3,VLOOKUP(F152,अंक,16,0),IF($L$4='DATA ENTRY'!$CV$4,VLOOKUP(F152,अंक,23,0),IF($L$4='DATA ENTRY'!$CV$5,VLOOKUP(F152,अंक,30,0),IF($L$4='DATA ENTRY'!$CV$6,VLOOKUP(F152,अंक,37,0),IF($L$4='DATA ENTRY'!$CV$7,VLOOKUP(F152,अंक,44,0),"")))))))</f>
        <v/>
      </c>
      <c s="85" t="str">
        <f>IF(AND(B152="",D152="",F152="",G152=""),"",IF($L$4='DATA ENTRY'!$CV$2,VLOOKUP(F152,अंक,11,0),IF($L$4='DATA ENTRY'!$CV$3,VLOOKUP(F152,अंक,17,0),IF($L$4='DATA ENTRY'!$CV$4,VLOOKUP(F152,अंक,24,0),IF($L$4='DATA ENTRY'!$CV$5,VLOOKUP(F152,अंक,31,0),IF($L$4='DATA ENTRY'!$CV$6,VLOOKUP(F152,अंक,38,0),IF($L$4='DATA ENTRY'!$CV$7,VLOOKUP(F152,अंक,45,0),"")))))))</f>
        <v/>
      </c>
      <c s="163" t="str">
        <f t="shared" si="35"/>
        <v/>
      </c>
    </row>
    <row r="153" spans="1:17" ht="25.5" customHeight="1">
      <c r="A153" s="93" t="str">
        <f>'DATA ENTRY'!A153</f>
        <v/>
      </c>
      <c s="94" t="str">
        <f t="shared" si="27"/>
        <v/>
      </c>
      <c s="95" t="str">
        <f t="shared" si="28"/>
        <v/>
      </c>
      <c s="96" t="str">
        <f t="shared" si="29"/>
        <v/>
      </c>
      <c s="96" t="str">
        <f t="shared" si="30"/>
        <v/>
      </c>
      <c s="97" t="str">
        <f t="shared" si="31"/>
        <v/>
      </c>
      <c s="98" t="str">
        <f t="shared" si="32"/>
        <v/>
      </c>
      <c s="153" t="str">
        <f>IF(AND(B153="",D153="",F153="",G153=""),"",IF($L$4='DATA ENTRY'!$CV$2,VLOOKUP(F153,अंक,6,0),IF($L$4='DATA ENTRY'!$CV$3,VLOOKUP(F153,अंक,12,0),IF($L$4='DATA ENTRY'!$CV$4,VLOOKUP(F153,अंक,18,0),IF($L$4='DATA ENTRY'!$CV$5,VLOOKUP(F153,अंक,25,0),IF($L$4='DATA ENTRY'!$CV$6,VLOOKUP(F153,अंक,32,0),IF($L$4='DATA ENTRY'!$CV$7,VLOOKUP(F153,अंक,39,0),"")))))))</f>
        <v/>
      </c>
      <c s="153" t="str">
        <f>IF(AND(B153="",D153="",F153="",G153=""),"",IF($L$4='DATA ENTRY'!$CV$2,VLOOKUP(F153,अंक,7,0),IF($L$4='DATA ENTRY'!$CV$3,VLOOKUP(F153,अंक,13,0),IF($L$4='DATA ENTRY'!$CV$4,VLOOKUP(F153,अंक,19,0),IF($L$4='DATA ENTRY'!$CV$5,VLOOKUP(F153,अंक,26,0),IF($L$4='DATA ENTRY'!$CV$6,VLOOKUP(F153,अंक,33,0),IF($L$4='DATA ENTRY'!$CV$7,VLOOKUP(F153,अंक,40,0),"")))))))</f>
        <v/>
      </c>
      <c s="53" t="str">
        <f>IF(AND(B153="",D153="",F153="",G153=""),"",IF($L$4='DATA ENTRY'!$CV$2,VLOOKUP(F153,अंक,8,0),IF($L$4='DATA ENTRY'!$CV$3,VLOOKUP(F153,अंक,14,0),IF($L$4='DATA ENTRY'!$CV$4,VLOOKUP(F153,अंक,20,0),IF($L$4='DATA ENTRY'!$CV$5,VLOOKUP(F153,अंक,27,0),IF($L$4='DATA ENTRY'!$CV$6,VLOOKUP(F153,अंक,34,0),IF($L$4='DATA ENTRY'!$CV$7,VLOOKUP(F153,अंक,41,0),"")))))))</f>
        <v/>
      </c>
      <c s="53" t="str">
        <f>IF(AND(B153="",D153="",F153="",G153=""),"",IF($L$4='DATA ENTRY'!$CV$2,VLOOKUP(F153,अंक,9,0),IF($L$4='DATA ENTRY'!$CV$3,VLOOKUP(F153,अंक,15,0),IF($L$4='DATA ENTRY'!$CV$4,VLOOKUP(F153,अंक,21,0),IF($L$4='DATA ENTRY'!$CV$5,VLOOKUP(F153,अंक,28,0),IF($L$4='DATA ENTRY'!$CV$6,VLOOKUP(F153,अंक,35,0),IF($L$4='DATA ENTRY'!$CV$7,VLOOKUP(F153,अंक,42,0),"")))))))</f>
        <v/>
      </c>
      <c s="85">
        <f t="shared" si="33"/>
        <v>0</v>
      </c>
      <c s="86">
        <f t="shared" si="34"/>
        <v>0</v>
      </c>
      <c s="156" t="str">
        <f>IFERROR(IF(AND($L$4=""),"",IF($C$4="","",IF(AND(L153=""),"",IF(AND(F153=""),"",IF(AND(VLOOKUP(F153,अंक,5,0)=""),"",IF($N$7=3,IF(AND(VLOOKUP(F153,अंक,5,0)&gt;=86),3,IF(AND(VLOOKUP(F153,अंक,5,0)&gt;=81),2,IF(AND(VLOOKUP(F153,अंक,5,0)&gt;=75),1,0))),IF(AND(VLOOKUP(F153,अंक,5,0)&gt;=86),1.5,IF(AND(VLOOKUP(F153,अंक,5,0)&gt;=81),1,IF(AND(VLOOKUP(F153,अंक,5,0)&gt;=75),0.5,0))))))))),"")</f>
        <v/>
      </c>
      <c s="85" t="str">
        <f>IF(AND(B153="",D153="",F153="",G153=""),"",IF($L$4='DATA ENTRY'!$CV$2,VLOOKUP(F153,अंक,10,0),IF($L$4='DATA ENTRY'!$CV$3,VLOOKUP(F153,अंक,16,0),IF($L$4='DATA ENTRY'!$CV$4,VLOOKUP(F153,अंक,23,0),IF($L$4='DATA ENTRY'!$CV$5,VLOOKUP(F153,अंक,30,0),IF($L$4='DATA ENTRY'!$CV$6,VLOOKUP(F153,अंक,37,0),IF($L$4='DATA ENTRY'!$CV$7,VLOOKUP(F153,अंक,44,0),"")))))))</f>
        <v/>
      </c>
      <c s="85" t="str">
        <f>IF(AND(B153="",D153="",F153="",G153=""),"",IF($L$4='DATA ENTRY'!$CV$2,VLOOKUP(F153,अंक,11,0),IF($L$4='DATA ENTRY'!$CV$3,VLOOKUP(F153,अंक,17,0),IF($L$4='DATA ENTRY'!$CV$4,VLOOKUP(F153,अंक,24,0),IF($L$4='DATA ENTRY'!$CV$5,VLOOKUP(F153,अंक,31,0),IF($L$4='DATA ENTRY'!$CV$6,VLOOKUP(F153,अंक,38,0),IF($L$4='DATA ENTRY'!$CV$7,VLOOKUP(F153,अंक,45,0),"")))))))</f>
        <v/>
      </c>
      <c s="163" t="str">
        <f t="shared" si="35"/>
        <v/>
      </c>
    </row>
    <row r="154" spans="1:17" ht="25.5" customHeight="1">
      <c r="A154" s="93" t="str">
        <f>'DATA ENTRY'!A154</f>
        <v/>
      </c>
      <c s="94" t="str">
        <f t="shared" si="27"/>
        <v/>
      </c>
      <c s="95" t="str">
        <f t="shared" si="28"/>
        <v/>
      </c>
      <c s="96" t="str">
        <f t="shared" si="29"/>
        <v/>
      </c>
      <c s="96" t="str">
        <f t="shared" si="30"/>
        <v/>
      </c>
      <c s="97" t="str">
        <f t="shared" si="31"/>
        <v/>
      </c>
      <c s="98" t="str">
        <f t="shared" si="32"/>
        <v/>
      </c>
      <c s="153" t="str">
        <f>IF(AND(B154="",D154="",F154="",G154=""),"",IF($L$4='DATA ENTRY'!$CV$2,VLOOKUP(F154,अंक,6,0),IF($L$4='DATA ENTRY'!$CV$3,VLOOKUP(F154,अंक,12,0),IF($L$4='DATA ENTRY'!$CV$4,VLOOKUP(F154,अंक,18,0),IF($L$4='DATA ENTRY'!$CV$5,VLOOKUP(F154,अंक,25,0),IF($L$4='DATA ENTRY'!$CV$6,VLOOKUP(F154,अंक,32,0),IF($L$4='DATA ENTRY'!$CV$7,VLOOKUP(F154,अंक,39,0),"")))))))</f>
        <v/>
      </c>
      <c s="153" t="str">
        <f>IF(AND(B154="",D154="",F154="",G154=""),"",IF($L$4='DATA ENTRY'!$CV$2,VLOOKUP(F154,अंक,7,0),IF($L$4='DATA ENTRY'!$CV$3,VLOOKUP(F154,अंक,13,0),IF($L$4='DATA ENTRY'!$CV$4,VLOOKUP(F154,अंक,19,0),IF($L$4='DATA ENTRY'!$CV$5,VLOOKUP(F154,अंक,26,0),IF($L$4='DATA ENTRY'!$CV$6,VLOOKUP(F154,अंक,33,0),IF($L$4='DATA ENTRY'!$CV$7,VLOOKUP(F154,अंक,40,0),"")))))))</f>
        <v/>
      </c>
      <c s="53" t="str">
        <f>IF(AND(B154="",D154="",F154="",G154=""),"",IF($L$4='DATA ENTRY'!$CV$2,VLOOKUP(F154,अंक,8,0),IF($L$4='DATA ENTRY'!$CV$3,VLOOKUP(F154,अंक,14,0),IF($L$4='DATA ENTRY'!$CV$4,VLOOKUP(F154,अंक,20,0),IF($L$4='DATA ENTRY'!$CV$5,VLOOKUP(F154,अंक,27,0),IF($L$4='DATA ENTRY'!$CV$6,VLOOKUP(F154,अंक,34,0),IF($L$4='DATA ENTRY'!$CV$7,VLOOKUP(F154,अंक,41,0),"")))))))</f>
        <v/>
      </c>
      <c s="53" t="str">
        <f>IF(AND(B154="",D154="",F154="",G154=""),"",IF($L$4='DATA ENTRY'!$CV$2,VLOOKUP(F154,अंक,9,0),IF($L$4='DATA ENTRY'!$CV$3,VLOOKUP(F154,अंक,15,0),IF($L$4='DATA ENTRY'!$CV$4,VLOOKUP(F154,अंक,21,0),IF($L$4='DATA ENTRY'!$CV$5,VLOOKUP(F154,अंक,28,0),IF($L$4='DATA ENTRY'!$CV$6,VLOOKUP(F154,अंक,35,0),IF($L$4='DATA ENTRY'!$CV$7,VLOOKUP(F154,अंक,42,0),"")))))))</f>
        <v/>
      </c>
      <c s="85">
        <f t="shared" si="33"/>
        <v>0</v>
      </c>
      <c s="86">
        <f t="shared" si="34"/>
        <v>0</v>
      </c>
      <c s="156" t="str">
        <f>IFERROR(IF(AND($L$4=""),"",IF($C$4="","",IF(AND(L154=""),"",IF(AND(F154=""),"",IF(AND(VLOOKUP(F154,अंक,5,0)=""),"",IF($N$7=3,IF(AND(VLOOKUP(F154,अंक,5,0)&gt;=86),3,IF(AND(VLOOKUP(F154,अंक,5,0)&gt;=81),2,IF(AND(VLOOKUP(F154,अंक,5,0)&gt;=75),1,0))),IF(AND(VLOOKUP(F154,अंक,5,0)&gt;=86),1.5,IF(AND(VLOOKUP(F154,अंक,5,0)&gt;=81),1,IF(AND(VLOOKUP(F154,अंक,5,0)&gt;=75),0.5,0))))))))),"")</f>
        <v/>
      </c>
      <c s="85" t="str">
        <f>IF(AND(B154="",D154="",F154="",G154=""),"",IF($L$4='DATA ENTRY'!$CV$2,VLOOKUP(F154,अंक,10,0),IF($L$4='DATA ENTRY'!$CV$3,VLOOKUP(F154,अंक,16,0),IF($L$4='DATA ENTRY'!$CV$4,VLOOKUP(F154,अंक,23,0),IF($L$4='DATA ENTRY'!$CV$5,VLOOKUP(F154,अंक,30,0),IF($L$4='DATA ENTRY'!$CV$6,VLOOKUP(F154,अंक,37,0),IF($L$4='DATA ENTRY'!$CV$7,VLOOKUP(F154,अंक,44,0),"")))))))</f>
        <v/>
      </c>
      <c s="85" t="str">
        <f>IF(AND(B154="",D154="",F154="",G154=""),"",IF($L$4='DATA ENTRY'!$CV$2,VLOOKUP(F154,अंक,11,0),IF($L$4='DATA ENTRY'!$CV$3,VLOOKUP(F154,अंक,17,0),IF($L$4='DATA ENTRY'!$CV$4,VLOOKUP(F154,अंक,24,0),IF($L$4='DATA ENTRY'!$CV$5,VLOOKUP(F154,अंक,31,0),IF($L$4='DATA ENTRY'!$CV$6,VLOOKUP(F154,अंक,38,0),IF($L$4='DATA ENTRY'!$CV$7,VLOOKUP(F154,अंक,45,0),"")))))))</f>
        <v/>
      </c>
      <c s="163" t="str">
        <f t="shared" si="35"/>
        <v/>
      </c>
    </row>
    <row r="155" spans="1:17" ht="25.5" customHeight="1">
      <c r="A155" s="93" t="str">
        <f>'DATA ENTRY'!A155</f>
        <v/>
      </c>
      <c s="94" t="str">
        <f t="shared" si="27"/>
        <v/>
      </c>
      <c s="95" t="str">
        <f t="shared" si="28"/>
        <v/>
      </c>
      <c s="96" t="str">
        <f t="shared" si="29"/>
        <v/>
      </c>
      <c s="96" t="str">
        <f t="shared" si="30"/>
        <v/>
      </c>
      <c s="97" t="str">
        <f t="shared" si="31"/>
        <v/>
      </c>
      <c s="98" t="str">
        <f t="shared" si="32"/>
        <v/>
      </c>
      <c s="153" t="str">
        <f>IF(AND(B155="",D155="",F155="",G155=""),"",IF($L$4='DATA ENTRY'!$CV$2,VLOOKUP(F155,अंक,6,0),IF($L$4='DATA ENTRY'!$CV$3,VLOOKUP(F155,अंक,12,0),IF($L$4='DATA ENTRY'!$CV$4,VLOOKUP(F155,अंक,18,0),IF($L$4='DATA ENTRY'!$CV$5,VLOOKUP(F155,अंक,25,0),IF($L$4='DATA ENTRY'!$CV$6,VLOOKUP(F155,अंक,32,0),IF($L$4='DATA ENTRY'!$CV$7,VLOOKUP(F155,अंक,39,0),"")))))))</f>
        <v/>
      </c>
      <c s="153" t="str">
        <f>IF(AND(B155="",D155="",F155="",G155=""),"",IF($L$4='DATA ENTRY'!$CV$2,VLOOKUP(F155,अंक,7,0),IF($L$4='DATA ENTRY'!$CV$3,VLOOKUP(F155,अंक,13,0),IF($L$4='DATA ENTRY'!$CV$4,VLOOKUP(F155,अंक,19,0),IF($L$4='DATA ENTRY'!$CV$5,VLOOKUP(F155,अंक,26,0),IF($L$4='DATA ENTRY'!$CV$6,VLOOKUP(F155,अंक,33,0),IF($L$4='DATA ENTRY'!$CV$7,VLOOKUP(F155,अंक,40,0),"")))))))</f>
        <v/>
      </c>
      <c s="53" t="str">
        <f>IF(AND(B155="",D155="",F155="",G155=""),"",IF($L$4='DATA ENTRY'!$CV$2,VLOOKUP(F155,अंक,8,0),IF($L$4='DATA ENTRY'!$CV$3,VLOOKUP(F155,अंक,14,0),IF($L$4='DATA ENTRY'!$CV$4,VLOOKUP(F155,अंक,20,0),IF($L$4='DATA ENTRY'!$CV$5,VLOOKUP(F155,अंक,27,0),IF($L$4='DATA ENTRY'!$CV$6,VLOOKUP(F155,अंक,34,0),IF($L$4='DATA ENTRY'!$CV$7,VLOOKUP(F155,अंक,41,0),"")))))))</f>
        <v/>
      </c>
      <c s="53" t="str">
        <f>IF(AND(B155="",D155="",F155="",G155=""),"",IF($L$4='DATA ENTRY'!$CV$2,VLOOKUP(F155,अंक,9,0),IF($L$4='DATA ENTRY'!$CV$3,VLOOKUP(F155,अंक,15,0),IF($L$4='DATA ENTRY'!$CV$4,VLOOKUP(F155,अंक,21,0),IF($L$4='DATA ENTRY'!$CV$5,VLOOKUP(F155,अंक,28,0),IF($L$4='DATA ENTRY'!$CV$6,VLOOKUP(F155,अंक,35,0),IF($L$4='DATA ENTRY'!$CV$7,VLOOKUP(F155,अंक,42,0),"")))))))</f>
        <v/>
      </c>
      <c s="85">
        <f t="shared" si="33"/>
        <v>0</v>
      </c>
      <c s="86">
        <f t="shared" si="34"/>
        <v>0</v>
      </c>
      <c s="156" t="str">
        <f>IFERROR(IF(AND($L$4=""),"",IF($C$4="","",IF(AND(L155=""),"",IF(AND(F155=""),"",IF(AND(VLOOKUP(F155,अंक,5,0)=""),"",IF($N$7=3,IF(AND(VLOOKUP(F155,अंक,5,0)&gt;=86),3,IF(AND(VLOOKUP(F155,अंक,5,0)&gt;=81),2,IF(AND(VLOOKUP(F155,अंक,5,0)&gt;=75),1,0))),IF(AND(VLOOKUP(F155,अंक,5,0)&gt;=86),1.5,IF(AND(VLOOKUP(F155,अंक,5,0)&gt;=81),1,IF(AND(VLOOKUP(F155,अंक,5,0)&gt;=75),0.5,0))))))))),"")</f>
        <v/>
      </c>
      <c s="85" t="str">
        <f>IF(AND(B155="",D155="",F155="",G155=""),"",IF($L$4='DATA ENTRY'!$CV$2,VLOOKUP(F155,अंक,10,0),IF($L$4='DATA ENTRY'!$CV$3,VLOOKUP(F155,अंक,16,0),IF($L$4='DATA ENTRY'!$CV$4,VLOOKUP(F155,अंक,23,0),IF($L$4='DATA ENTRY'!$CV$5,VLOOKUP(F155,अंक,30,0),IF($L$4='DATA ENTRY'!$CV$6,VLOOKUP(F155,अंक,37,0),IF($L$4='DATA ENTRY'!$CV$7,VLOOKUP(F155,अंक,44,0),"")))))))</f>
        <v/>
      </c>
      <c s="85" t="str">
        <f>IF(AND(B155="",D155="",F155="",G155=""),"",IF($L$4='DATA ENTRY'!$CV$2,VLOOKUP(F155,अंक,11,0),IF($L$4='DATA ENTRY'!$CV$3,VLOOKUP(F155,अंक,17,0),IF($L$4='DATA ENTRY'!$CV$4,VLOOKUP(F155,अंक,24,0),IF($L$4='DATA ENTRY'!$CV$5,VLOOKUP(F155,अंक,31,0),IF($L$4='DATA ENTRY'!$CV$6,VLOOKUP(F155,अंक,38,0),IF($L$4='DATA ENTRY'!$CV$7,VLOOKUP(F155,अंक,45,0),"")))))))</f>
        <v/>
      </c>
      <c s="163" t="str">
        <f t="shared" si="35"/>
        <v/>
      </c>
    </row>
    <row r="156" spans="1:17" ht="25.5" customHeight="1">
      <c r="A156" s="93" t="str">
        <f>'DATA ENTRY'!A156</f>
        <v/>
      </c>
      <c s="94" t="str">
        <f t="shared" si="27"/>
        <v/>
      </c>
      <c s="95" t="str">
        <f t="shared" si="28"/>
        <v/>
      </c>
      <c s="96" t="str">
        <f t="shared" si="29"/>
        <v/>
      </c>
      <c s="96" t="str">
        <f t="shared" si="30"/>
        <v/>
      </c>
      <c s="97" t="str">
        <f t="shared" si="31"/>
        <v/>
      </c>
      <c s="98" t="str">
        <f t="shared" si="32"/>
        <v/>
      </c>
      <c s="153" t="str">
        <f>IF(AND(B156="",D156="",F156="",G156=""),"",IF($L$4='DATA ENTRY'!$CV$2,VLOOKUP(F156,अंक,6,0),IF($L$4='DATA ENTRY'!$CV$3,VLOOKUP(F156,अंक,12,0),IF($L$4='DATA ENTRY'!$CV$4,VLOOKUP(F156,अंक,18,0),IF($L$4='DATA ENTRY'!$CV$5,VLOOKUP(F156,अंक,25,0),IF($L$4='DATA ENTRY'!$CV$6,VLOOKUP(F156,अंक,32,0),IF($L$4='DATA ENTRY'!$CV$7,VLOOKUP(F156,अंक,39,0),"")))))))</f>
        <v/>
      </c>
      <c s="153" t="str">
        <f>IF(AND(B156="",D156="",F156="",G156=""),"",IF($L$4='DATA ENTRY'!$CV$2,VLOOKUP(F156,अंक,7,0),IF($L$4='DATA ENTRY'!$CV$3,VLOOKUP(F156,अंक,13,0),IF($L$4='DATA ENTRY'!$CV$4,VLOOKUP(F156,अंक,19,0),IF($L$4='DATA ENTRY'!$CV$5,VLOOKUP(F156,अंक,26,0),IF($L$4='DATA ENTRY'!$CV$6,VLOOKUP(F156,अंक,33,0),IF($L$4='DATA ENTRY'!$CV$7,VLOOKUP(F156,अंक,40,0),"")))))))</f>
        <v/>
      </c>
      <c s="53" t="str">
        <f>IF(AND(B156="",D156="",F156="",G156=""),"",IF($L$4='DATA ENTRY'!$CV$2,VLOOKUP(F156,अंक,8,0),IF($L$4='DATA ENTRY'!$CV$3,VLOOKUP(F156,अंक,14,0),IF($L$4='DATA ENTRY'!$CV$4,VLOOKUP(F156,अंक,20,0),IF($L$4='DATA ENTRY'!$CV$5,VLOOKUP(F156,अंक,27,0),IF($L$4='DATA ENTRY'!$CV$6,VLOOKUP(F156,अंक,34,0),IF($L$4='DATA ENTRY'!$CV$7,VLOOKUP(F156,अंक,41,0),"")))))))</f>
        <v/>
      </c>
      <c s="53" t="str">
        <f>IF(AND(B156="",D156="",F156="",G156=""),"",IF($L$4='DATA ENTRY'!$CV$2,VLOOKUP(F156,अंक,9,0),IF($L$4='DATA ENTRY'!$CV$3,VLOOKUP(F156,अंक,15,0),IF($L$4='DATA ENTRY'!$CV$4,VLOOKUP(F156,अंक,21,0),IF($L$4='DATA ENTRY'!$CV$5,VLOOKUP(F156,अंक,28,0),IF($L$4='DATA ENTRY'!$CV$6,VLOOKUP(F156,अंक,35,0),IF($L$4='DATA ENTRY'!$CV$7,VLOOKUP(F156,अंक,42,0),"")))))))</f>
        <v/>
      </c>
      <c s="85">
        <f t="shared" si="33"/>
        <v>0</v>
      </c>
      <c s="86">
        <f t="shared" si="34"/>
        <v>0</v>
      </c>
      <c s="156" t="str">
        <f>IFERROR(IF(AND($L$4=""),"",IF($C$4="","",IF(AND(L156=""),"",IF(AND(F156=""),"",IF(AND(VLOOKUP(F156,अंक,5,0)=""),"",IF($N$7=3,IF(AND(VLOOKUP(F156,अंक,5,0)&gt;=86),3,IF(AND(VLOOKUP(F156,अंक,5,0)&gt;=81),2,IF(AND(VLOOKUP(F156,अंक,5,0)&gt;=75),1,0))),IF(AND(VLOOKUP(F156,अंक,5,0)&gt;=86),1.5,IF(AND(VLOOKUP(F156,अंक,5,0)&gt;=81),1,IF(AND(VLOOKUP(F156,अंक,5,0)&gt;=75),0.5,0))))))))),"")</f>
        <v/>
      </c>
      <c s="85" t="str">
        <f>IF(AND(B156="",D156="",F156="",G156=""),"",IF($L$4='DATA ENTRY'!$CV$2,VLOOKUP(F156,अंक,10,0),IF($L$4='DATA ENTRY'!$CV$3,VLOOKUP(F156,अंक,16,0),IF($L$4='DATA ENTRY'!$CV$4,VLOOKUP(F156,अंक,23,0),IF($L$4='DATA ENTRY'!$CV$5,VLOOKUP(F156,अंक,30,0),IF($L$4='DATA ENTRY'!$CV$6,VLOOKUP(F156,अंक,37,0),IF($L$4='DATA ENTRY'!$CV$7,VLOOKUP(F156,अंक,44,0),"")))))))</f>
        <v/>
      </c>
      <c s="85" t="str">
        <f>IF(AND(B156="",D156="",F156="",G156=""),"",IF($L$4='DATA ENTRY'!$CV$2,VLOOKUP(F156,अंक,11,0),IF($L$4='DATA ENTRY'!$CV$3,VLOOKUP(F156,अंक,17,0),IF($L$4='DATA ENTRY'!$CV$4,VLOOKUP(F156,अंक,24,0),IF($L$4='DATA ENTRY'!$CV$5,VLOOKUP(F156,अंक,31,0),IF($L$4='DATA ENTRY'!$CV$6,VLOOKUP(F156,अंक,38,0),IF($L$4='DATA ENTRY'!$CV$7,VLOOKUP(F156,अंक,45,0),"")))))))</f>
        <v/>
      </c>
      <c s="163" t="str">
        <f t="shared" si="35"/>
        <v/>
      </c>
    </row>
    <row r="157" spans="1:17" ht="25.5" customHeight="1">
      <c r="A157" s="93" t="str">
        <f>'DATA ENTRY'!A157</f>
        <v/>
      </c>
      <c s="94" t="str">
        <f t="shared" si="27"/>
        <v/>
      </c>
      <c s="95" t="str">
        <f t="shared" si="28"/>
        <v/>
      </c>
      <c s="96" t="str">
        <f t="shared" si="29"/>
        <v/>
      </c>
      <c s="96" t="str">
        <f t="shared" si="30"/>
        <v/>
      </c>
      <c s="97" t="str">
        <f t="shared" si="31"/>
        <v/>
      </c>
      <c s="98" t="str">
        <f t="shared" si="32"/>
        <v/>
      </c>
      <c s="153" t="str">
        <f>IF(AND(B157="",D157="",F157="",G157=""),"",IF($L$4='DATA ENTRY'!$CV$2,VLOOKUP(F157,अंक,6,0),IF($L$4='DATA ENTRY'!$CV$3,VLOOKUP(F157,अंक,12,0),IF($L$4='DATA ENTRY'!$CV$4,VLOOKUP(F157,अंक,18,0),IF($L$4='DATA ENTRY'!$CV$5,VLOOKUP(F157,अंक,25,0),IF($L$4='DATA ENTRY'!$CV$6,VLOOKUP(F157,अंक,32,0),IF($L$4='DATA ENTRY'!$CV$7,VLOOKUP(F157,अंक,39,0),"")))))))</f>
        <v/>
      </c>
      <c s="153" t="str">
        <f>IF(AND(B157="",D157="",F157="",G157=""),"",IF($L$4='DATA ENTRY'!$CV$2,VLOOKUP(F157,अंक,7,0),IF($L$4='DATA ENTRY'!$CV$3,VLOOKUP(F157,अंक,13,0),IF($L$4='DATA ENTRY'!$CV$4,VLOOKUP(F157,अंक,19,0),IF($L$4='DATA ENTRY'!$CV$5,VLOOKUP(F157,अंक,26,0),IF($L$4='DATA ENTRY'!$CV$6,VLOOKUP(F157,अंक,33,0),IF($L$4='DATA ENTRY'!$CV$7,VLOOKUP(F157,अंक,40,0),"")))))))</f>
        <v/>
      </c>
      <c s="53" t="str">
        <f>IF(AND(B157="",D157="",F157="",G157=""),"",IF($L$4='DATA ENTRY'!$CV$2,VLOOKUP(F157,अंक,8,0),IF($L$4='DATA ENTRY'!$CV$3,VLOOKUP(F157,अंक,14,0),IF($L$4='DATA ENTRY'!$CV$4,VLOOKUP(F157,अंक,20,0),IF($L$4='DATA ENTRY'!$CV$5,VLOOKUP(F157,अंक,27,0),IF($L$4='DATA ENTRY'!$CV$6,VLOOKUP(F157,अंक,34,0),IF($L$4='DATA ENTRY'!$CV$7,VLOOKUP(F157,अंक,41,0),"")))))))</f>
        <v/>
      </c>
      <c s="53" t="str">
        <f>IF(AND(B157="",D157="",F157="",G157=""),"",IF($L$4='DATA ENTRY'!$CV$2,VLOOKUP(F157,अंक,9,0),IF($L$4='DATA ENTRY'!$CV$3,VLOOKUP(F157,अंक,15,0),IF($L$4='DATA ENTRY'!$CV$4,VLOOKUP(F157,अंक,21,0),IF($L$4='DATA ENTRY'!$CV$5,VLOOKUP(F157,अंक,28,0),IF($L$4='DATA ENTRY'!$CV$6,VLOOKUP(F157,अंक,35,0),IF($L$4='DATA ENTRY'!$CV$7,VLOOKUP(F157,अंक,42,0),"")))))))</f>
        <v/>
      </c>
      <c s="85">
        <f t="shared" si="33"/>
        <v>0</v>
      </c>
      <c s="86">
        <f t="shared" si="34"/>
        <v>0</v>
      </c>
      <c s="156" t="str">
        <f>IFERROR(IF(AND($L$4=""),"",IF($C$4="","",IF(AND(L157=""),"",IF(AND(F157=""),"",IF(AND(VLOOKUP(F157,अंक,5,0)=""),"",IF($N$7=3,IF(AND(VLOOKUP(F157,अंक,5,0)&gt;=86),3,IF(AND(VLOOKUP(F157,अंक,5,0)&gt;=81),2,IF(AND(VLOOKUP(F157,अंक,5,0)&gt;=75),1,0))),IF(AND(VLOOKUP(F157,अंक,5,0)&gt;=86),1.5,IF(AND(VLOOKUP(F157,अंक,5,0)&gt;=81),1,IF(AND(VLOOKUP(F157,अंक,5,0)&gt;=75),0.5,0))))))))),"")</f>
        <v/>
      </c>
      <c s="85" t="str">
        <f>IF(AND(B157="",D157="",F157="",G157=""),"",IF($L$4='DATA ENTRY'!$CV$2,VLOOKUP(F157,अंक,10,0),IF($L$4='DATA ENTRY'!$CV$3,VLOOKUP(F157,अंक,16,0),IF($L$4='DATA ENTRY'!$CV$4,VLOOKUP(F157,अंक,23,0),IF($L$4='DATA ENTRY'!$CV$5,VLOOKUP(F157,अंक,30,0),IF($L$4='DATA ENTRY'!$CV$6,VLOOKUP(F157,अंक,37,0),IF($L$4='DATA ENTRY'!$CV$7,VLOOKUP(F157,अंक,44,0),"")))))))</f>
        <v/>
      </c>
      <c s="85" t="str">
        <f>IF(AND(B157="",D157="",F157="",G157=""),"",IF($L$4='DATA ENTRY'!$CV$2,VLOOKUP(F157,अंक,11,0),IF($L$4='DATA ENTRY'!$CV$3,VLOOKUP(F157,अंक,17,0),IF($L$4='DATA ENTRY'!$CV$4,VLOOKUP(F157,अंक,24,0),IF($L$4='DATA ENTRY'!$CV$5,VLOOKUP(F157,अंक,31,0),IF($L$4='DATA ENTRY'!$CV$6,VLOOKUP(F157,अंक,38,0),IF($L$4='DATA ENTRY'!$CV$7,VLOOKUP(F157,अंक,45,0),"")))))))</f>
        <v/>
      </c>
      <c s="163" t="str">
        <f t="shared" si="35"/>
        <v/>
      </c>
    </row>
    <row r="158" spans="1:17" ht="25.5" customHeight="1">
      <c r="A158" s="93" t="str">
        <f>'DATA ENTRY'!A158</f>
        <v/>
      </c>
      <c s="94" t="str">
        <f t="shared" si="27"/>
        <v/>
      </c>
      <c s="95" t="str">
        <f t="shared" si="28"/>
        <v/>
      </c>
      <c s="96" t="str">
        <f t="shared" si="29"/>
        <v/>
      </c>
      <c s="96" t="str">
        <f t="shared" si="30"/>
        <v/>
      </c>
      <c s="97" t="str">
        <f t="shared" si="31"/>
        <v/>
      </c>
      <c s="98" t="str">
        <f t="shared" si="32"/>
        <v/>
      </c>
      <c s="153" t="str">
        <f>IF(AND(B158="",D158="",F158="",G158=""),"",IF($L$4='DATA ENTRY'!$CV$2,VLOOKUP(F158,अंक,6,0),IF($L$4='DATA ENTRY'!$CV$3,VLOOKUP(F158,अंक,12,0),IF($L$4='DATA ENTRY'!$CV$4,VLOOKUP(F158,अंक,18,0),IF($L$4='DATA ENTRY'!$CV$5,VLOOKUP(F158,अंक,25,0),IF($L$4='DATA ENTRY'!$CV$6,VLOOKUP(F158,अंक,32,0),IF($L$4='DATA ENTRY'!$CV$7,VLOOKUP(F158,अंक,39,0),"")))))))</f>
        <v/>
      </c>
      <c s="153" t="str">
        <f>IF(AND(B158="",D158="",F158="",G158=""),"",IF($L$4='DATA ENTRY'!$CV$2,VLOOKUP(F158,अंक,7,0),IF($L$4='DATA ENTRY'!$CV$3,VLOOKUP(F158,अंक,13,0),IF($L$4='DATA ENTRY'!$CV$4,VLOOKUP(F158,अंक,19,0),IF($L$4='DATA ENTRY'!$CV$5,VLOOKUP(F158,अंक,26,0),IF($L$4='DATA ENTRY'!$CV$6,VLOOKUP(F158,अंक,33,0),IF($L$4='DATA ENTRY'!$CV$7,VLOOKUP(F158,अंक,40,0),"")))))))</f>
        <v/>
      </c>
      <c s="53" t="str">
        <f>IF(AND(B158="",D158="",F158="",G158=""),"",IF($L$4='DATA ENTRY'!$CV$2,VLOOKUP(F158,अंक,8,0),IF($L$4='DATA ENTRY'!$CV$3,VLOOKUP(F158,अंक,14,0),IF($L$4='DATA ENTRY'!$CV$4,VLOOKUP(F158,अंक,20,0),IF($L$4='DATA ENTRY'!$CV$5,VLOOKUP(F158,अंक,27,0),IF($L$4='DATA ENTRY'!$CV$6,VLOOKUP(F158,अंक,34,0),IF($L$4='DATA ENTRY'!$CV$7,VLOOKUP(F158,अंक,41,0),"")))))))</f>
        <v/>
      </c>
      <c s="53" t="str">
        <f>IF(AND(B158="",D158="",F158="",G158=""),"",IF($L$4='DATA ENTRY'!$CV$2,VLOOKUP(F158,अंक,9,0),IF($L$4='DATA ENTRY'!$CV$3,VLOOKUP(F158,अंक,15,0),IF($L$4='DATA ENTRY'!$CV$4,VLOOKUP(F158,अंक,21,0),IF($L$4='DATA ENTRY'!$CV$5,VLOOKUP(F158,अंक,28,0),IF($L$4='DATA ENTRY'!$CV$6,VLOOKUP(F158,अंक,35,0),IF($L$4='DATA ENTRY'!$CV$7,VLOOKUP(F158,अंक,42,0),"")))))))</f>
        <v/>
      </c>
      <c s="85">
        <f t="shared" si="33"/>
        <v>0</v>
      </c>
      <c s="86">
        <f t="shared" si="34"/>
        <v>0</v>
      </c>
      <c s="156" t="str">
        <f>IFERROR(IF(AND($L$4=""),"",IF($C$4="","",IF(AND(L158=""),"",IF(AND(F158=""),"",IF(AND(VLOOKUP(F158,अंक,5,0)=""),"",IF($N$7=3,IF(AND(VLOOKUP(F158,अंक,5,0)&gt;=86),3,IF(AND(VLOOKUP(F158,अंक,5,0)&gt;=81),2,IF(AND(VLOOKUP(F158,अंक,5,0)&gt;=75),1,0))),IF(AND(VLOOKUP(F158,अंक,5,0)&gt;=86),1.5,IF(AND(VLOOKUP(F158,अंक,5,0)&gt;=81),1,IF(AND(VLOOKUP(F158,अंक,5,0)&gt;=75),0.5,0))))))))),"")</f>
        <v/>
      </c>
      <c s="85" t="str">
        <f>IF(AND(B158="",D158="",F158="",G158=""),"",IF($L$4='DATA ENTRY'!$CV$2,VLOOKUP(F158,अंक,10,0),IF($L$4='DATA ENTRY'!$CV$3,VLOOKUP(F158,अंक,16,0),IF($L$4='DATA ENTRY'!$CV$4,VLOOKUP(F158,अंक,23,0),IF($L$4='DATA ENTRY'!$CV$5,VLOOKUP(F158,अंक,30,0),IF($L$4='DATA ENTRY'!$CV$6,VLOOKUP(F158,अंक,37,0),IF($L$4='DATA ENTRY'!$CV$7,VLOOKUP(F158,अंक,44,0),"")))))))</f>
        <v/>
      </c>
      <c s="85" t="str">
        <f>IF(AND(B158="",D158="",F158="",G158=""),"",IF($L$4='DATA ENTRY'!$CV$2,VLOOKUP(F158,अंक,11,0),IF($L$4='DATA ENTRY'!$CV$3,VLOOKUP(F158,अंक,17,0),IF($L$4='DATA ENTRY'!$CV$4,VLOOKUP(F158,अंक,24,0),IF($L$4='DATA ENTRY'!$CV$5,VLOOKUP(F158,अंक,31,0),IF($L$4='DATA ENTRY'!$CV$6,VLOOKUP(F158,अंक,38,0),IF($L$4='DATA ENTRY'!$CV$7,VLOOKUP(F158,अंक,45,0),"")))))))</f>
        <v/>
      </c>
      <c s="163" t="str">
        <f t="shared" si="35"/>
        <v/>
      </c>
    </row>
    <row r="159" spans="1:17" ht="25.5" customHeight="1">
      <c r="A159" s="93" t="str">
        <f>'DATA ENTRY'!A159</f>
        <v/>
      </c>
      <c s="94" t="str">
        <f t="shared" si="27"/>
        <v/>
      </c>
      <c s="95" t="str">
        <f t="shared" si="28"/>
        <v/>
      </c>
      <c s="96" t="str">
        <f t="shared" si="29"/>
        <v/>
      </c>
      <c s="96" t="str">
        <f t="shared" si="30"/>
        <v/>
      </c>
      <c s="97" t="str">
        <f t="shared" si="31"/>
        <v/>
      </c>
      <c s="98" t="str">
        <f t="shared" si="32"/>
        <v/>
      </c>
      <c s="153" t="str">
        <f>IF(AND(B159="",D159="",F159="",G159=""),"",IF($L$4='DATA ENTRY'!$CV$2,VLOOKUP(F159,अंक,6,0),IF($L$4='DATA ENTRY'!$CV$3,VLOOKUP(F159,अंक,12,0),IF($L$4='DATA ENTRY'!$CV$4,VLOOKUP(F159,अंक,18,0),IF($L$4='DATA ENTRY'!$CV$5,VLOOKUP(F159,अंक,25,0),IF($L$4='DATA ENTRY'!$CV$6,VLOOKUP(F159,अंक,32,0),IF($L$4='DATA ENTRY'!$CV$7,VLOOKUP(F159,अंक,39,0),"")))))))</f>
        <v/>
      </c>
      <c s="153" t="str">
        <f>IF(AND(B159="",D159="",F159="",G159=""),"",IF($L$4='DATA ENTRY'!$CV$2,VLOOKUP(F159,अंक,7,0),IF($L$4='DATA ENTRY'!$CV$3,VLOOKUP(F159,अंक,13,0),IF($L$4='DATA ENTRY'!$CV$4,VLOOKUP(F159,अंक,19,0),IF($L$4='DATA ENTRY'!$CV$5,VLOOKUP(F159,अंक,26,0),IF($L$4='DATA ENTRY'!$CV$6,VLOOKUP(F159,अंक,33,0),IF($L$4='DATA ENTRY'!$CV$7,VLOOKUP(F159,अंक,40,0),"")))))))</f>
        <v/>
      </c>
      <c s="53" t="str">
        <f>IF(AND(B159="",D159="",F159="",G159=""),"",IF($L$4='DATA ENTRY'!$CV$2,VLOOKUP(F159,अंक,8,0),IF($L$4='DATA ENTRY'!$CV$3,VLOOKUP(F159,अंक,14,0),IF($L$4='DATA ENTRY'!$CV$4,VLOOKUP(F159,अंक,20,0),IF($L$4='DATA ENTRY'!$CV$5,VLOOKUP(F159,अंक,27,0),IF($L$4='DATA ENTRY'!$CV$6,VLOOKUP(F159,अंक,34,0),IF($L$4='DATA ENTRY'!$CV$7,VLOOKUP(F159,अंक,41,0),"")))))))</f>
        <v/>
      </c>
      <c s="53" t="str">
        <f>IF(AND(B159="",D159="",F159="",G159=""),"",IF($L$4='DATA ENTRY'!$CV$2,VLOOKUP(F159,अंक,9,0),IF($L$4='DATA ENTRY'!$CV$3,VLOOKUP(F159,अंक,15,0),IF($L$4='DATA ENTRY'!$CV$4,VLOOKUP(F159,अंक,21,0),IF($L$4='DATA ENTRY'!$CV$5,VLOOKUP(F159,अंक,28,0),IF($L$4='DATA ENTRY'!$CV$6,VLOOKUP(F159,अंक,35,0),IF($L$4='DATA ENTRY'!$CV$7,VLOOKUP(F159,अंक,42,0),"")))))))</f>
        <v/>
      </c>
      <c s="85">
        <f t="shared" si="33"/>
        <v>0</v>
      </c>
      <c s="86">
        <f t="shared" si="34"/>
        <v>0</v>
      </c>
      <c s="156" t="str">
        <f>IFERROR(IF(AND($L$4=""),"",IF($C$4="","",IF(AND(L159=""),"",IF(AND(F159=""),"",IF(AND(VLOOKUP(F159,अंक,5,0)=""),"",IF($N$7=3,IF(AND(VLOOKUP(F159,अंक,5,0)&gt;=86),3,IF(AND(VLOOKUP(F159,अंक,5,0)&gt;=81),2,IF(AND(VLOOKUP(F159,अंक,5,0)&gt;=75),1,0))),IF(AND(VLOOKUP(F159,अंक,5,0)&gt;=86),1.5,IF(AND(VLOOKUP(F159,अंक,5,0)&gt;=81),1,IF(AND(VLOOKUP(F159,अंक,5,0)&gt;=75),0.5,0))))))))),"")</f>
        <v/>
      </c>
      <c s="85" t="str">
        <f>IF(AND(B159="",D159="",F159="",G159=""),"",IF($L$4='DATA ENTRY'!$CV$2,VLOOKUP(F159,अंक,10,0),IF($L$4='DATA ENTRY'!$CV$3,VLOOKUP(F159,अंक,16,0),IF($L$4='DATA ENTRY'!$CV$4,VLOOKUP(F159,अंक,23,0),IF($L$4='DATA ENTRY'!$CV$5,VLOOKUP(F159,अंक,30,0),IF($L$4='DATA ENTRY'!$CV$6,VLOOKUP(F159,अंक,37,0),IF($L$4='DATA ENTRY'!$CV$7,VLOOKUP(F159,अंक,44,0),"")))))))</f>
        <v/>
      </c>
      <c s="85" t="str">
        <f>IF(AND(B159="",D159="",F159="",G159=""),"",IF($L$4='DATA ENTRY'!$CV$2,VLOOKUP(F159,अंक,11,0),IF($L$4='DATA ENTRY'!$CV$3,VLOOKUP(F159,अंक,17,0),IF($L$4='DATA ENTRY'!$CV$4,VLOOKUP(F159,अंक,24,0),IF($L$4='DATA ENTRY'!$CV$5,VLOOKUP(F159,अंक,31,0),IF($L$4='DATA ENTRY'!$CV$6,VLOOKUP(F159,अंक,38,0),IF($L$4='DATA ENTRY'!$CV$7,VLOOKUP(F159,अंक,45,0),"")))))))</f>
        <v/>
      </c>
      <c s="163" t="str">
        <f t="shared" si="35"/>
        <v/>
      </c>
    </row>
    <row r="160" spans="1:17" ht="25.5" customHeight="1">
      <c r="A160" s="93" t="str">
        <f>'DATA ENTRY'!A160</f>
        <v/>
      </c>
      <c s="94" t="str">
        <f t="shared" si="27"/>
        <v/>
      </c>
      <c s="95" t="str">
        <f t="shared" si="28"/>
        <v/>
      </c>
      <c s="96" t="str">
        <f t="shared" si="29"/>
        <v/>
      </c>
      <c s="96" t="str">
        <f t="shared" si="30"/>
        <v/>
      </c>
      <c s="97" t="str">
        <f t="shared" si="31"/>
        <v/>
      </c>
      <c s="98" t="str">
        <f t="shared" si="32"/>
        <v/>
      </c>
      <c s="153" t="str">
        <f>IF(AND(B160="",D160="",F160="",G160=""),"",IF($L$4='DATA ENTRY'!$CV$2,VLOOKUP(F160,अंक,6,0),IF($L$4='DATA ENTRY'!$CV$3,VLOOKUP(F160,अंक,12,0),IF($L$4='DATA ENTRY'!$CV$4,VLOOKUP(F160,अंक,18,0),IF($L$4='DATA ENTRY'!$CV$5,VLOOKUP(F160,अंक,25,0),IF($L$4='DATA ENTRY'!$CV$6,VLOOKUP(F160,अंक,32,0),IF($L$4='DATA ENTRY'!$CV$7,VLOOKUP(F160,अंक,39,0),"")))))))</f>
        <v/>
      </c>
      <c s="153" t="str">
        <f>IF(AND(B160="",D160="",F160="",G160=""),"",IF($L$4='DATA ENTRY'!$CV$2,VLOOKUP(F160,अंक,7,0),IF($L$4='DATA ENTRY'!$CV$3,VLOOKUP(F160,अंक,13,0),IF($L$4='DATA ENTRY'!$CV$4,VLOOKUP(F160,अंक,19,0),IF($L$4='DATA ENTRY'!$CV$5,VLOOKUP(F160,अंक,26,0),IF($L$4='DATA ENTRY'!$CV$6,VLOOKUP(F160,अंक,33,0),IF($L$4='DATA ENTRY'!$CV$7,VLOOKUP(F160,अंक,40,0),"")))))))</f>
        <v/>
      </c>
      <c s="53" t="str">
        <f>IF(AND(B160="",D160="",F160="",G160=""),"",IF($L$4='DATA ENTRY'!$CV$2,VLOOKUP(F160,अंक,8,0),IF($L$4='DATA ENTRY'!$CV$3,VLOOKUP(F160,अंक,14,0),IF($L$4='DATA ENTRY'!$CV$4,VLOOKUP(F160,अंक,20,0),IF($L$4='DATA ENTRY'!$CV$5,VLOOKUP(F160,अंक,27,0),IF($L$4='DATA ENTRY'!$CV$6,VLOOKUP(F160,अंक,34,0),IF($L$4='DATA ENTRY'!$CV$7,VLOOKUP(F160,अंक,41,0),"")))))))</f>
        <v/>
      </c>
      <c s="53" t="str">
        <f>IF(AND(B160="",D160="",F160="",G160=""),"",IF($L$4='DATA ENTRY'!$CV$2,VLOOKUP(F160,अंक,9,0),IF($L$4='DATA ENTRY'!$CV$3,VLOOKUP(F160,अंक,15,0),IF($L$4='DATA ENTRY'!$CV$4,VLOOKUP(F160,अंक,21,0),IF($L$4='DATA ENTRY'!$CV$5,VLOOKUP(F160,अंक,28,0),IF($L$4='DATA ENTRY'!$CV$6,VLOOKUP(F160,अंक,35,0),IF($L$4='DATA ENTRY'!$CV$7,VLOOKUP(F160,अंक,42,0),"")))))))</f>
        <v/>
      </c>
      <c s="85">
        <f t="shared" si="33"/>
        <v>0</v>
      </c>
      <c s="86">
        <f t="shared" si="34"/>
        <v>0</v>
      </c>
      <c s="156" t="str">
        <f>IFERROR(IF(AND($L$4=""),"",IF($C$4="","",IF(AND(L160=""),"",IF(AND(F160=""),"",IF(AND(VLOOKUP(F160,अंक,5,0)=""),"",IF($N$7=3,IF(AND(VLOOKUP(F160,अंक,5,0)&gt;=86),3,IF(AND(VLOOKUP(F160,अंक,5,0)&gt;=81),2,IF(AND(VLOOKUP(F160,अंक,5,0)&gt;=75),1,0))),IF(AND(VLOOKUP(F160,अंक,5,0)&gt;=86),1.5,IF(AND(VLOOKUP(F160,अंक,5,0)&gt;=81),1,IF(AND(VLOOKUP(F160,अंक,5,0)&gt;=75),0.5,0))))))))),"")</f>
        <v/>
      </c>
      <c s="85" t="str">
        <f>IF(AND(B160="",D160="",F160="",G160=""),"",IF($L$4='DATA ENTRY'!$CV$2,VLOOKUP(F160,अंक,10,0),IF($L$4='DATA ENTRY'!$CV$3,VLOOKUP(F160,अंक,16,0),IF($L$4='DATA ENTRY'!$CV$4,VLOOKUP(F160,अंक,23,0),IF($L$4='DATA ENTRY'!$CV$5,VLOOKUP(F160,अंक,30,0),IF($L$4='DATA ENTRY'!$CV$6,VLOOKUP(F160,अंक,37,0),IF($L$4='DATA ENTRY'!$CV$7,VLOOKUP(F160,अंक,44,0),"")))))))</f>
        <v/>
      </c>
      <c s="85" t="str">
        <f>IF(AND(B160="",D160="",F160="",G160=""),"",IF($L$4='DATA ENTRY'!$CV$2,VLOOKUP(F160,अंक,11,0),IF($L$4='DATA ENTRY'!$CV$3,VLOOKUP(F160,अंक,17,0),IF($L$4='DATA ENTRY'!$CV$4,VLOOKUP(F160,अंक,24,0),IF($L$4='DATA ENTRY'!$CV$5,VLOOKUP(F160,अंक,31,0),IF($L$4='DATA ENTRY'!$CV$6,VLOOKUP(F160,अंक,38,0),IF($L$4='DATA ENTRY'!$CV$7,VLOOKUP(F160,अंक,45,0),"")))))))</f>
        <v/>
      </c>
      <c s="163" t="str">
        <f t="shared" si="35"/>
        <v/>
      </c>
    </row>
    <row r="161" spans="1:17" ht="25.5" customHeight="1">
      <c r="A161" s="93" t="str">
        <f>'DATA ENTRY'!A161</f>
        <v/>
      </c>
      <c s="94" t="str">
        <f t="shared" si="27"/>
        <v/>
      </c>
      <c s="95" t="str">
        <f t="shared" si="28"/>
        <v/>
      </c>
      <c s="96" t="str">
        <f t="shared" si="29"/>
        <v/>
      </c>
      <c s="96" t="str">
        <f t="shared" si="30"/>
        <v/>
      </c>
      <c s="97" t="str">
        <f t="shared" si="31"/>
        <v/>
      </c>
      <c s="98" t="str">
        <f t="shared" si="32"/>
        <v/>
      </c>
      <c s="153" t="str">
        <f>IF(AND(B161="",D161="",F161="",G161=""),"",IF($L$4='DATA ENTRY'!$CV$2,VLOOKUP(F161,अंक,6,0),IF($L$4='DATA ENTRY'!$CV$3,VLOOKUP(F161,अंक,12,0),IF($L$4='DATA ENTRY'!$CV$4,VLOOKUP(F161,अंक,18,0),IF($L$4='DATA ENTRY'!$CV$5,VLOOKUP(F161,अंक,25,0),IF($L$4='DATA ENTRY'!$CV$6,VLOOKUP(F161,अंक,32,0),IF($L$4='DATA ENTRY'!$CV$7,VLOOKUP(F161,अंक,39,0),"")))))))</f>
        <v/>
      </c>
      <c s="153" t="str">
        <f>IF(AND(B161="",D161="",F161="",G161=""),"",IF($L$4='DATA ENTRY'!$CV$2,VLOOKUP(F161,अंक,7,0),IF($L$4='DATA ENTRY'!$CV$3,VLOOKUP(F161,अंक,13,0),IF($L$4='DATA ENTRY'!$CV$4,VLOOKUP(F161,अंक,19,0),IF($L$4='DATA ENTRY'!$CV$5,VLOOKUP(F161,अंक,26,0),IF($L$4='DATA ENTRY'!$CV$6,VLOOKUP(F161,अंक,33,0),IF($L$4='DATA ENTRY'!$CV$7,VLOOKUP(F161,अंक,40,0),"")))))))</f>
        <v/>
      </c>
      <c s="53" t="str">
        <f>IF(AND(B161="",D161="",F161="",G161=""),"",IF($L$4='DATA ENTRY'!$CV$2,VLOOKUP(F161,अंक,8,0),IF($L$4='DATA ENTRY'!$CV$3,VLOOKUP(F161,अंक,14,0),IF($L$4='DATA ENTRY'!$CV$4,VLOOKUP(F161,अंक,20,0),IF($L$4='DATA ENTRY'!$CV$5,VLOOKUP(F161,अंक,27,0),IF($L$4='DATA ENTRY'!$CV$6,VLOOKUP(F161,अंक,34,0),IF($L$4='DATA ENTRY'!$CV$7,VLOOKUP(F161,अंक,41,0),"")))))))</f>
        <v/>
      </c>
      <c s="53" t="str">
        <f>IF(AND(B161="",D161="",F161="",G161=""),"",IF($L$4='DATA ENTRY'!$CV$2,VLOOKUP(F161,अंक,9,0),IF($L$4='DATA ENTRY'!$CV$3,VLOOKUP(F161,अंक,15,0),IF($L$4='DATA ENTRY'!$CV$4,VLOOKUP(F161,अंक,21,0),IF($L$4='DATA ENTRY'!$CV$5,VLOOKUP(F161,अंक,28,0),IF($L$4='DATA ENTRY'!$CV$6,VLOOKUP(F161,अंक,35,0),IF($L$4='DATA ENTRY'!$CV$7,VLOOKUP(F161,अंक,42,0),"")))))))</f>
        <v/>
      </c>
      <c s="85">
        <f t="shared" si="33"/>
        <v>0</v>
      </c>
      <c s="86">
        <f t="shared" si="34"/>
        <v>0</v>
      </c>
      <c s="156" t="str">
        <f>IFERROR(IF(AND($L$4=""),"",IF($C$4="","",IF(AND(L161=""),"",IF(AND(F161=""),"",IF(AND(VLOOKUP(F161,अंक,5,0)=""),"",IF($N$7=3,IF(AND(VLOOKUP(F161,अंक,5,0)&gt;=86),3,IF(AND(VLOOKUP(F161,अंक,5,0)&gt;=81),2,IF(AND(VLOOKUP(F161,अंक,5,0)&gt;=75),1,0))),IF(AND(VLOOKUP(F161,अंक,5,0)&gt;=86),1.5,IF(AND(VLOOKUP(F161,अंक,5,0)&gt;=81),1,IF(AND(VLOOKUP(F161,अंक,5,0)&gt;=75),0.5,0))))))))),"")</f>
        <v/>
      </c>
      <c s="85" t="str">
        <f>IF(AND(B161="",D161="",F161="",G161=""),"",IF($L$4='DATA ENTRY'!$CV$2,VLOOKUP(F161,अंक,10,0),IF($L$4='DATA ENTRY'!$CV$3,VLOOKUP(F161,अंक,16,0),IF($L$4='DATA ENTRY'!$CV$4,VLOOKUP(F161,अंक,23,0),IF($L$4='DATA ENTRY'!$CV$5,VLOOKUP(F161,अंक,30,0),IF($L$4='DATA ENTRY'!$CV$6,VLOOKUP(F161,अंक,37,0),IF($L$4='DATA ENTRY'!$CV$7,VLOOKUP(F161,अंक,44,0),"")))))))</f>
        <v/>
      </c>
      <c s="85" t="str">
        <f>IF(AND(B161="",D161="",F161="",G161=""),"",IF($L$4='DATA ENTRY'!$CV$2,VLOOKUP(F161,अंक,11,0),IF($L$4='DATA ENTRY'!$CV$3,VLOOKUP(F161,अंक,17,0),IF($L$4='DATA ENTRY'!$CV$4,VLOOKUP(F161,अंक,24,0),IF($L$4='DATA ENTRY'!$CV$5,VLOOKUP(F161,अंक,31,0),IF($L$4='DATA ENTRY'!$CV$6,VLOOKUP(F161,अंक,38,0),IF($L$4='DATA ENTRY'!$CV$7,VLOOKUP(F161,अंक,45,0),"")))))))</f>
        <v/>
      </c>
      <c s="163" t="str">
        <f t="shared" si="35"/>
        <v/>
      </c>
    </row>
    <row r="162" spans="1:17" ht="25.5" customHeight="1">
      <c r="A162" s="93" t="str">
        <f>'DATA ENTRY'!A162</f>
        <v/>
      </c>
      <c s="94" t="str">
        <f t="shared" si="27"/>
        <v/>
      </c>
      <c s="95" t="str">
        <f t="shared" si="28"/>
        <v/>
      </c>
      <c s="96" t="str">
        <f t="shared" si="29"/>
        <v/>
      </c>
      <c s="96" t="str">
        <f t="shared" si="30"/>
        <v/>
      </c>
      <c s="97" t="str">
        <f t="shared" si="31"/>
        <v/>
      </c>
      <c s="98" t="str">
        <f t="shared" si="32"/>
        <v/>
      </c>
      <c s="153" t="str">
        <f>IF(AND(B162="",D162="",F162="",G162=""),"",IF($L$4='DATA ENTRY'!$CV$2,VLOOKUP(F162,अंक,6,0),IF($L$4='DATA ENTRY'!$CV$3,VLOOKUP(F162,अंक,12,0),IF($L$4='DATA ENTRY'!$CV$4,VLOOKUP(F162,अंक,18,0),IF($L$4='DATA ENTRY'!$CV$5,VLOOKUP(F162,अंक,25,0),IF($L$4='DATA ENTRY'!$CV$6,VLOOKUP(F162,अंक,32,0),IF($L$4='DATA ENTRY'!$CV$7,VLOOKUP(F162,अंक,39,0),"")))))))</f>
        <v/>
      </c>
      <c s="153" t="str">
        <f>IF(AND(B162="",D162="",F162="",G162=""),"",IF($L$4='DATA ENTRY'!$CV$2,VLOOKUP(F162,अंक,7,0),IF($L$4='DATA ENTRY'!$CV$3,VLOOKUP(F162,अंक,13,0),IF($L$4='DATA ENTRY'!$CV$4,VLOOKUP(F162,अंक,19,0),IF($L$4='DATA ENTRY'!$CV$5,VLOOKUP(F162,अंक,26,0),IF($L$4='DATA ENTRY'!$CV$6,VLOOKUP(F162,अंक,33,0),IF($L$4='DATA ENTRY'!$CV$7,VLOOKUP(F162,अंक,40,0),"")))))))</f>
        <v/>
      </c>
      <c s="53" t="str">
        <f>IF(AND(B162="",D162="",F162="",G162=""),"",IF($L$4='DATA ENTRY'!$CV$2,VLOOKUP(F162,अंक,8,0),IF($L$4='DATA ENTRY'!$CV$3,VLOOKUP(F162,अंक,14,0),IF($L$4='DATA ENTRY'!$CV$4,VLOOKUP(F162,अंक,20,0),IF($L$4='DATA ENTRY'!$CV$5,VLOOKUP(F162,अंक,27,0),IF($L$4='DATA ENTRY'!$CV$6,VLOOKUP(F162,अंक,34,0),IF($L$4='DATA ENTRY'!$CV$7,VLOOKUP(F162,अंक,41,0),"")))))))</f>
        <v/>
      </c>
      <c s="53" t="str">
        <f>IF(AND(B162="",D162="",F162="",G162=""),"",IF($L$4='DATA ENTRY'!$CV$2,VLOOKUP(F162,अंक,9,0),IF($L$4='DATA ENTRY'!$CV$3,VLOOKUP(F162,अंक,15,0),IF($L$4='DATA ENTRY'!$CV$4,VLOOKUP(F162,अंक,21,0),IF($L$4='DATA ENTRY'!$CV$5,VLOOKUP(F162,अंक,28,0),IF($L$4='DATA ENTRY'!$CV$6,VLOOKUP(F162,अंक,35,0),IF($L$4='DATA ENTRY'!$CV$7,VLOOKUP(F162,अंक,42,0),"")))))))</f>
        <v/>
      </c>
      <c s="85">
        <f t="shared" si="33"/>
        <v>0</v>
      </c>
      <c s="86">
        <f t="shared" si="34"/>
        <v>0</v>
      </c>
      <c s="156" t="str">
        <f>IFERROR(IF(AND($L$4=""),"",IF($C$4="","",IF(AND(L162=""),"",IF(AND(F162=""),"",IF(AND(VLOOKUP(F162,अंक,5,0)=""),"",IF($N$7=3,IF(AND(VLOOKUP(F162,अंक,5,0)&gt;=86),3,IF(AND(VLOOKUP(F162,अंक,5,0)&gt;=81),2,IF(AND(VLOOKUP(F162,अंक,5,0)&gt;=75),1,0))),IF(AND(VLOOKUP(F162,अंक,5,0)&gt;=86),1.5,IF(AND(VLOOKUP(F162,अंक,5,0)&gt;=81),1,IF(AND(VLOOKUP(F162,अंक,5,0)&gt;=75),0.5,0))))))))),"")</f>
        <v/>
      </c>
      <c s="85" t="str">
        <f>IF(AND(B162="",D162="",F162="",G162=""),"",IF($L$4='DATA ENTRY'!$CV$2,VLOOKUP(F162,अंक,10,0),IF($L$4='DATA ENTRY'!$CV$3,VLOOKUP(F162,अंक,16,0),IF($L$4='DATA ENTRY'!$CV$4,VLOOKUP(F162,अंक,23,0),IF($L$4='DATA ENTRY'!$CV$5,VLOOKUP(F162,अंक,30,0),IF($L$4='DATA ENTRY'!$CV$6,VLOOKUP(F162,अंक,37,0),IF($L$4='DATA ENTRY'!$CV$7,VLOOKUP(F162,अंक,44,0),"")))))))</f>
        <v/>
      </c>
      <c s="85" t="str">
        <f>IF(AND(B162="",D162="",F162="",G162=""),"",IF($L$4='DATA ENTRY'!$CV$2,VLOOKUP(F162,अंक,11,0),IF($L$4='DATA ENTRY'!$CV$3,VLOOKUP(F162,अंक,17,0),IF($L$4='DATA ENTRY'!$CV$4,VLOOKUP(F162,अंक,24,0),IF($L$4='DATA ENTRY'!$CV$5,VLOOKUP(F162,अंक,31,0),IF($L$4='DATA ENTRY'!$CV$6,VLOOKUP(F162,अंक,38,0),IF($L$4='DATA ENTRY'!$CV$7,VLOOKUP(F162,अंक,45,0),"")))))))</f>
        <v/>
      </c>
      <c s="163" t="str">
        <f t="shared" si="35"/>
        <v/>
      </c>
    </row>
    <row r="163" spans="1:17" ht="25.5" customHeight="1">
      <c r="A163" s="93" t="str">
        <f>'DATA ENTRY'!A163</f>
        <v/>
      </c>
      <c s="94" t="str">
        <f t="shared" si="27"/>
        <v/>
      </c>
      <c s="95" t="str">
        <f t="shared" si="28"/>
        <v/>
      </c>
      <c s="96" t="str">
        <f t="shared" si="29"/>
        <v/>
      </c>
      <c s="96" t="str">
        <f t="shared" si="30"/>
        <v/>
      </c>
      <c s="97" t="str">
        <f t="shared" si="31"/>
        <v/>
      </c>
      <c s="98" t="str">
        <f t="shared" si="32"/>
        <v/>
      </c>
      <c s="153" t="str">
        <f>IF(AND(B163="",D163="",F163="",G163=""),"",IF($L$4='DATA ENTRY'!$CV$2,VLOOKUP(F163,अंक,6,0),IF($L$4='DATA ENTRY'!$CV$3,VLOOKUP(F163,अंक,12,0),IF($L$4='DATA ENTRY'!$CV$4,VLOOKUP(F163,अंक,18,0),IF($L$4='DATA ENTRY'!$CV$5,VLOOKUP(F163,अंक,25,0),IF($L$4='DATA ENTRY'!$CV$6,VLOOKUP(F163,अंक,32,0),IF($L$4='DATA ENTRY'!$CV$7,VLOOKUP(F163,अंक,39,0),"")))))))</f>
        <v/>
      </c>
      <c s="153" t="str">
        <f>IF(AND(B163="",D163="",F163="",G163=""),"",IF($L$4='DATA ENTRY'!$CV$2,VLOOKUP(F163,अंक,7,0),IF($L$4='DATA ENTRY'!$CV$3,VLOOKUP(F163,अंक,13,0),IF($L$4='DATA ENTRY'!$CV$4,VLOOKUP(F163,अंक,19,0),IF($L$4='DATA ENTRY'!$CV$5,VLOOKUP(F163,अंक,26,0),IF($L$4='DATA ENTRY'!$CV$6,VLOOKUP(F163,अंक,33,0),IF($L$4='DATA ENTRY'!$CV$7,VLOOKUP(F163,अंक,40,0),"")))))))</f>
        <v/>
      </c>
      <c s="53" t="str">
        <f>IF(AND(B163="",D163="",F163="",G163=""),"",IF($L$4='DATA ENTRY'!$CV$2,VLOOKUP(F163,अंक,8,0),IF($L$4='DATA ENTRY'!$CV$3,VLOOKUP(F163,अंक,14,0),IF($L$4='DATA ENTRY'!$CV$4,VLOOKUP(F163,अंक,20,0),IF($L$4='DATA ENTRY'!$CV$5,VLOOKUP(F163,अंक,27,0),IF($L$4='DATA ENTRY'!$CV$6,VLOOKUP(F163,अंक,34,0),IF($L$4='DATA ENTRY'!$CV$7,VLOOKUP(F163,अंक,41,0),"")))))))</f>
        <v/>
      </c>
      <c s="53" t="str">
        <f>IF(AND(B163="",D163="",F163="",G163=""),"",IF($L$4='DATA ENTRY'!$CV$2,VLOOKUP(F163,अंक,9,0),IF($L$4='DATA ENTRY'!$CV$3,VLOOKUP(F163,अंक,15,0),IF($L$4='DATA ENTRY'!$CV$4,VLOOKUP(F163,अंक,21,0),IF($L$4='DATA ENTRY'!$CV$5,VLOOKUP(F163,अंक,28,0),IF($L$4='DATA ENTRY'!$CV$6,VLOOKUP(F163,अंक,35,0),IF($L$4='DATA ENTRY'!$CV$7,VLOOKUP(F163,अंक,42,0),"")))))))</f>
        <v/>
      </c>
      <c s="85">
        <f t="shared" si="33"/>
        <v>0</v>
      </c>
      <c s="86">
        <f t="shared" si="34"/>
        <v>0</v>
      </c>
      <c s="156" t="str">
        <f>IFERROR(IF(AND($L$4=""),"",IF($C$4="","",IF(AND(L163=""),"",IF(AND(F163=""),"",IF(AND(VLOOKUP(F163,अंक,5,0)=""),"",IF($N$7=3,IF(AND(VLOOKUP(F163,अंक,5,0)&gt;=86),3,IF(AND(VLOOKUP(F163,अंक,5,0)&gt;=81),2,IF(AND(VLOOKUP(F163,अंक,5,0)&gt;=75),1,0))),IF(AND(VLOOKUP(F163,अंक,5,0)&gt;=86),1.5,IF(AND(VLOOKUP(F163,अंक,5,0)&gt;=81),1,IF(AND(VLOOKUP(F163,अंक,5,0)&gt;=75),0.5,0))))))))),"")</f>
        <v/>
      </c>
      <c s="85" t="str">
        <f>IF(AND(B163="",D163="",F163="",G163=""),"",IF($L$4='DATA ENTRY'!$CV$2,VLOOKUP(F163,अंक,10,0),IF($L$4='DATA ENTRY'!$CV$3,VLOOKUP(F163,अंक,16,0),IF($L$4='DATA ENTRY'!$CV$4,VLOOKUP(F163,अंक,23,0),IF($L$4='DATA ENTRY'!$CV$5,VLOOKUP(F163,अंक,30,0),IF($L$4='DATA ENTRY'!$CV$6,VLOOKUP(F163,अंक,37,0),IF($L$4='DATA ENTRY'!$CV$7,VLOOKUP(F163,अंक,44,0),"")))))))</f>
        <v/>
      </c>
      <c s="85" t="str">
        <f>IF(AND(B163="",D163="",F163="",G163=""),"",IF($L$4='DATA ENTRY'!$CV$2,VLOOKUP(F163,अंक,11,0),IF($L$4='DATA ENTRY'!$CV$3,VLOOKUP(F163,अंक,17,0),IF($L$4='DATA ENTRY'!$CV$4,VLOOKUP(F163,अंक,24,0),IF($L$4='DATA ENTRY'!$CV$5,VLOOKUP(F163,अंक,31,0),IF($L$4='DATA ENTRY'!$CV$6,VLOOKUP(F163,अंक,38,0),IF($L$4='DATA ENTRY'!$CV$7,VLOOKUP(F163,अंक,45,0),"")))))))</f>
        <v/>
      </c>
      <c s="163" t="str">
        <f t="shared" si="35"/>
        <v/>
      </c>
    </row>
    <row r="164" spans="1:17" ht="25.5" customHeight="1">
      <c r="A164" s="93" t="str">
        <f>'DATA ENTRY'!A164</f>
        <v/>
      </c>
      <c s="94" t="str">
        <f t="shared" si="27"/>
        <v/>
      </c>
      <c s="95" t="str">
        <f t="shared" si="28"/>
        <v/>
      </c>
      <c s="96" t="str">
        <f t="shared" si="29"/>
        <v/>
      </c>
      <c s="96" t="str">
        <f t="shared" si="30"/>
        <v/>
      </c>
      <c s="97" t="str">
        <f t="shared" si="31"/>
        <v/>
      </c>
      <c s="98" t="str">
        <f t="shared" si="32"/>
        <v/>
      </c>
      <c s="153" t="str">
        <f>IF(AND(B164="",D164="",F164="",G164=""),"",IF($L$4='DATA ENTRY'!$CV$2,VLOOKUP(F164,अंक,6,0),IF($L$4='DATA ENTRY'!$CV$3,VLOOKUP(F164,अंक,12,0),IF($L$4='DATA ENTRY'!$CV$4,VLOOKUP(F164,अंक,18,0),IF($L$4='DATA ENTRY'!$CV$5,VLOOKUP(F164,अंक,25,0),IF($L$4='DATA ENTRY'!$CV$6,VLOOKUP(F164,अंक,32,0),IF($L$4='DATA ENTRY'!$CV$7,VLOOKUP(F164,अंक,39,0),"")))))))</f>
        <v/>
      </c>
      <c s="153" t="str">
        <f>IF(AND(B164="",D164="",F164="",G164=""),"",IF($L$4='DATA ENTRY'!$CV$2,VLOOKUP(F164,अंक,7,0),IF($L$4='DATA ENTRY'!$CV$3,VLOOKUP(F164,अंक,13,0),IF($L$4='DATA ENTRY'!$CV$4,VLOOKUP(F164,अंक,19,0),IF($L$4='DATA ENTRY'!$CV$5,VLOOKUP(F164,अंक,26,0),IF($L$4='DATA ENTRY'!$CV$6,VLOOKUP(F164,अंक,33,0),IF($L$4='DATA ENTRY'!$CV$7,VLOOKUP(F164,अंक,40,0),"")))))))</f>
        <v/>
      </c>
      <c s="53" t="str">
        <f>IF(AND(B164="",D164="",F164="",G164=""),"",IF($L$4='DATA ENTRY'!$CV$2,VLOOKUP(F164,अंक,8,0),IF($L$4='DATA ENTRY'!$CV$3,VLOOKUP(F164,अंक,14,0),IF($L$4='DATA ENTRY'!$CV$4,VLOOKUP(F164,अंक,20,0),IF($L$4='DATA ENTRY'!$CV$5,VLOOKUP(F164,अंक,27,0),IF($L$4='DATA ENTRY'!$CV$6,VLOOKUP(F164,अंक,34,0),IF($L$4='DATA ENTRY'!$CV$7,VLOOKUP(F164,अंक,41,0),"")))))))</f>
        <v/>
      </c>
      <c s="53" t="str">
        <f>IF(AND(B164="",D164="",F164="",G164=""),"",IF($L$4='DATA ENTRY'!$CV$2,VLOOKUP(F164,अंक,9,0),IF($L$4='DATA ENTRY'!$CV$3,VLOOKUP(F164,अंक,15,0),IF($L$4='DATA ENTRY'!$CV$4,VLOOKUP(F164,अंक,21,0),IF($L$4='DATA ENTRY'!$CV$5,VLOOKUP(F164,अंक,28,0),IF($L$4='DATA ENTRY'!$CV$6,VLOOKUP(F164,अंक,35,0),IF($L$4='DATA ENTRY'!$CV$7,VLOOKUP(F164,अंक,42,0),"")))))))</f>
        <v/>
      </c>
      <c s="85">
        <f t="shared" si="33"/>
        <v>0</v>
      </c>
      <c s="86">
        <f t="shared" si="34"/>
        <v>0</v>
      </c>
      <c s="156" t="str">
        <f>IFERROR(IF(AND($L$4=""),"",IF($C$4="","",IF(AND(L164=""),"",IF(AND(F164=""),"",IF(AND(VLOOKUP(F164,अंक,5,0)=""),"",IF($N$7=3,IF(AND(VLOOKUP(F164,अंक,5,0)&gt;=86),3,IF(AND(VLOOKUP(F164,अंक,5,0)&gt;=81),2,IF(AND(VLOOKUP(F164,अंक,5,0)&gt;=75),1,0))),IF(AND(VLOOKUP(F164,अंक,5,0)&gt;=86),1.5,IF(AND(VLOOKUP(F164,अंक,5,0)&gt;=81),1,IF(AND(VLOOKUP(F164,अंक,5,0)&gt;=75),0.5,0))))))))),"")</f>
        <v/>
      </c>
      <c s="85" t="str">
        <f>IF(AND(B164="",D164="",F164="",G164=""),"",IF($L$4='DATA ENTRY'!$CV$2,VLOOKUP(F164,अंक,10,0),IF($L$4='DATA ENTRY'!$CV$3,VLOOKUP(F164,अंक,16,0),IF($L$4='DATA ENTRY'!$CV$4,VLOOKUP(F164,अंक,23,0),IF($L$4='DATA ENTRY'!$CV$5,VLOOKUP(F164,अंक,30,0),IF($L$4='DATA ENTRY'!$CV$6,VLOOKUP(F164,अंक,37,0),IF($L$4='DATA ENTRY'!$CV$7,VLOOKUP(F164,अंक,44,0),"")))))))</f>
        <v/>
      </c>
      <c s="85" t="str">
        <f>IF(AND(B164="",D164="",F164="",G164=""),"",IF($L$4='DATA ENTRY'!$CV$2,VLOOKUP(F164,अंक,11,0),IF($L$4='DATA ENTRY'!$CV$3,VLOOKUP(F164,अंक,17,0),IF($L$4='DATA ENTRY'!$CV$4,VLOOKUP(F164,अंक,24,0),IF($L$4='DATA ENTRY'!$CV$5,VLOOKUP(F164,अंक,31,0),IF($L$4='DATA ENTRY'!$CV$6,VLOOKUP(F164,अंक,38,0),IF($L$4='DATA ENTRY'!$CV$7,VLOOKUP(F164,अंक,45,0),"")))))))</f>
        <v/>
      </c>
      <c s="163" t="str">
        <f t="shared" si="35"/>
        <v/>
      </c>
    </row>
    <row r="165" spans="1:17" ht="25.5" customHeight="1">
      <c r="A165" s="93" t="str">
        <f>'DATA ENTRY'!A165</f>
        <v/>
      </c>
      <c s="94" t="str">
        <f t="shared" si="27"/>
        <v/>
      </c>
      <c s="95" t="str">
        <f t="shared" si="28"/>
        <v/>
      </c>
      <c s="96" t="str">
        <f t="shared" si="29"/>
        <v/>
      </c>
      <c s="96" t="str">
        <f t="shared" si="30"/>
        <v/>
      </c>
      <c s="97" t="str">
        <f t="shared" si="31"/>
        <v/>
      </c>
      <c s="98" t="str">
        <f t="shared" si="32"/>
        <v/>
      </c>
      <c s="153" t="str">
        <f>IF(AND(B165="",D165="",F165="",G165=""),"",IF($L$4='DATA ENTRY'!$CV$2,VLOOKUP(F165,अंक,6,0),IF($L$4='DATA ENTRY'!$CV$3,VLOOKUP(F165,अंक,12,0),IF($L$4='DATA ENTRY'!$CV$4,VLOOKUP(F165,अंक,18,0),IF($L$4='DATA ENTRY'!$CV$5,VLOOKUP(F165,अंक,25,0),IF($L$4='DATA ENTRY'!$CV$6,VLOOKUP(F165,अंक,32,0),IF($L$4='DATA ENTRY'!$CV$7,VLOOKUP(F165,अंक,39,0),"")))))))</f>
        <v/>
      </c>
      <c s="153" t="str">
        <f>IF(AND(B165="",D165="",F165="",G165=""),"",IF($L$4='DATA ENTRY'!$CV$2,VLOOKUP(F165,अंक,7,0),IF($L$4='DATA ENTRY'!$CV$3,VLOOKUP(F165,अंक,13,0),IF($L$4='DATA ENTRY'!$CV$4,VLOOKUP(F165,अंक,19,0),IF($L$4='DATA ENTRY'!$CV$5,VLOOKUP(F165,अंक,26,0),IF($L$4='DATA ENTRY'!$CV$6,VLOOKUP(F165,अंक,33,0),IF($L$4='DATA ENTRY'!$CV$7,VLOOKUP(F165,अंक,40,0),"")))))))</f>
        <v/>
      </c>
      <c s="53" t="str">
        <f>IF(AND(B165="",D165="",F165="",G165=""),"",IF($L$4='DATA ENTRY'!$CV$2,VLOOKUP(F165,अंक,8,0),IF($L$4='DATA ENTRY'!$CV$3,VLOOKUP(F165,अंक,14,0),IF($L$4='DATA ENTRY'!$CV$4,VLOOKUP(F165,अंक,20,0),IF($L$4='DATA ENTRY'!$CV$5,VLOOKUP(F165,अंक,27,0),IF($L$4='DATA ENTRY'!$CV$6,VLOOKUP(F165,अंक,34,0),IF($L$4='DATA ENTRY'!$CV$7,VLOOKUP(F165,अंक,41,0),"")))))))</f>
        <v/>
      </c>
      <c s="53" t="str">
        <f>IF(AND(B165="",D165="",F165="",G165=""),"",IF($L$4='DATA ENTRY'!$CV$2,VLOOKUP(F165,अंक,9,0),IF($L$4='DATA ENTRY'!$CV$3,VLOOKUP(F165,अंक,15,0),IF($L$4='DATA ENTRY'!$CV$4,VLOOKUP(F165,अंक,21,0),IF($L$4='DATA ENTRY'!$CV$5,VLOOKUP(F165,अंक,28,0),IF($L$4='DATA ENTRY'!$CV$6,VLOOKUP(F165,अंक,35,0),IF($L$4='DATA ENTRY'!$CV$7,VLOOKUP(F165,अंक,42,0),"")))))))</f>
        <v/>
      </c>
      <c s="85">
        <f t="shared" si="33"/>
        <v>0</v>
      </c>
      <c s="86">
        <f t="shared" si="34"/>
        <v>0</v>
      </c>
      <c s="156" t="str">
        <f>IFERROR(IF(AND($L$4=""),"",IF($C$4="","",IF(AND(L165=""),"",IF(AND(F165=""),"",IF(AND(VLOOKUP(F165,अंक,5,0)=""),"",IF($N$7=3,IF(AND(VLOOKUP(F165,अंक,5,0)&gt;=86),3,IF(AND(VLOOKUP(F165,अंक,5,0)&gt;=81),2,IF(AND(VLOOKUP(F165,अंक,5,0)&gt;=75),1,0))),IF(AND(VLOOKUP(F165,अंक,5,0)&gt;=86),1.5,IF(AND(VLOOKUP(F165,अंक,5,0)&gt;=81),1,IF(AND(VLOOKUP(F165,अंक,5,0)&gt;=75),0.5,0))))))))),"")</f>
        <v/>
      </c>
      <c s="85" t="str">
        <f>IF(AND(B165="",D165="",F165="",G165=""),"",IF($L$4='DATA ENTRY'!$CV$2,VLOOKUP(F165,अंक,10,0),IF($L$4='DATA ENTRY'!$CV$3,VLOOKUP(F165,अंक,16,0),IF($L$4='DATA ENTRY'!$CV$4,VLOOKUP(F165,अंक,23,0),IF($L$4='DATA ENTRY'!$CV$5,VLOOKUP(F165,अंक,30,0),IF($L$4='DATA ENTRY'!$CV$6,VLOOKUP(F165,अंक,37,0),IF($L$4='DATA ENTRY'!$CV$7,VLOOKUP(F165,अंक,44,0),"")))))))</f>
        <v/>
      </c>
      <c s="85" t="str">
        <f>IF(AND(B165="",D165="",F165="",G165=""),"",IF($L$4='DATA ENTRY'!$CV$2,VLOOKUP(F165,अंक,11,0),IF($L$4='DATA ENTRY'!$CV$3,VLOOKUP(F165,अंक,17,0),IF($L$4='DATA ENTRY'!$CV$4,VLOOKUP(F165,अंक,24,0),IF($L$4='DATA ENTRY'!$CV$5,VLOOKUP(F165,अंक,31,0),IF($L$4='DATA ENTRY'!$CV$6,VLOOKUP(F165,अंक,38,0),IF($L$4='DATA ENTRY'!$CV$7,VLOOKUP(F165,अंक,45,0),"")))))))</f>
        <v/>
      </c>
      <c s="163" t="str">
        <f t="shared" si="35"/>
        <v/>
      </c>
    </row>
    <row r="166" spans="1:17" ht="25.5" customHeight="1">
      <c r="A166" s="93" t="str">
        <f>'DATA ENTRY'!A166</f>
        <v/>
      </c>
      <c s="94" t="str">
        <f t="shared" si="27"/>
        <v/>
      </c>
      <c s="95" t="str">
        <f t="shared" si="28"/>
        <v/>
      </c>
      <c s="96" t="str">
        <f t="shared" si="29"/>
        <v/>
      </c>
      <c s="96" t="str">
        <f t="shared" si="30"/>
        <v/>
      </c>
      <c s="97" t="str">
        <f t="shared" si="31"/>
        <v/>
      </c>
      <c s="98" t="str">
        <f t="shared" si="32"/>
        <v/>
      </c>
      <c s="153" t="str">
        <f>IF(AND(B166="",D166="",F166="",G166=""),"",IF($L$4='DATA ENTRY'!$CV$2,VLOOKUP(F166,अंक,6,0),IF($L$4='DATA ENTRY'!$CV$3,VLOOKUP(F166,अंक,12,0),IF($L$4='DATA ENTRY'!$CV$4,VLOOKUP(F166,अंक,18,0),IF($L$4='DATA ENTRY'!$CV$5,VLOOKUP(F166,अंक,25,0),IF($L$4='DATA ENTRY'!$CV$6,VLOOKUP(F166,अंक,32,0),IF($L$4='DATA ENTRY'!$CV$7,VLOOKUP(F166,अंक,39,0),"")))))))</f>
        <v/>
      </c>
      <c s="153" t="str">
        <f>IF(AND(B166="",D166="",F166="",G166=""),"",IF($L$4='DATA ENTRY'!$CV$2,VLOOKUP(F166,अंक,7,0),IF($L$4='DATA ENTRY'!$CV$3,VLOOKUP(F166,अंक,13,0),IF($L$4='DATA ENTRY'!$CV$4,VLOOKUP(F166,अंक,19,0),IF($L$4='DATA ENTRY'!$CV$5,VLOOKUP(F166,अंक,26,0),IF($L$4='DATA ENTRY'!$CV$6,VLOOKUP(F166,अंक,33,0),IF($L$4='DATA ENTRY'!$CV$7,VLOOKUP(F166,अंक,40,0),"")))))))</f>
        <v/>
      </c>
      <c s="53" t="str">
        <f>IF(AND(B166="",D166="",F166="",G166=""),"",IF($L$4='DATA ENTRY'!$CV$2,VLOOKUP(F166,अंक,8,0),IF($L$4='DATA ENTRY'!$CV$3,VLOOKUP(F166,अंक,14,0),IF($L$4='DATA ENTRY'!$CV$4,VLOOKUP(F166,अंक,20,0),IF($L$4='DATA ENTRY'!$CV$5,VLOOKUP(F166,अंक,27,0),IF($L$4='DATA ENTRY'!$CV$6,VLOOKUP(F166,अंक,34,0),IF($L$4='DATA ENTRY'!$CV$7,VLOOKUP(F166,अंक,41,0),"")))))))</f>
        <v/>
      </c>
      <c s="53" t="str">
        <f>IF(AND(B166="",D166="",F166="",G166=""),"",IF($L$4='DATA ENTRY'!$CV$2,VLOOKUP(F166,अंक,9,0),IF($L$4='DATA ENTRY'!$CV$3,VLOOKUP(F166,अंक,15,0),IF($L$4='DATA ENTRY'!$CV$4,VLOOKUP(F166,अंक,21,0),IF($L$4='DATA ENTRY'!$CV$5,VLOOKUP(F166,अंक,28,0),IF($L$4='DATA ENTRY'!$CV$6,VLOOKUP(F166,अंक,35,0),IF($L$4='DATA ENTRY'!$CV$7,VLOOKUP(F166,अंक,42,0),"")))))))</f>
        <v/>
      </c>
      <c s="85">
        <f t="shared" si="33"/>
        <v>0</v>
      </c>
      <c s="86">
        <f t="shared" si="34"/>
        <v>0</v>
      </c>
      <c s="156" t="str">
        <f>IFERROR(IF(AND($L$4=""),"",IF($C$4="","",IF(AND(L166=""),"",IF(AND(F166=""),"",IF(AND(VLOOKUP(F166,अंक,5,0)=""),"",IF($N$7=3,IF(AND(VLOOKUP(F166,अंक,5,0)&gt;=86),3,IF(AND(VLOOKUP(F166,अंक,5,0)&gt;=81),2,IF(AND(VLOOKUP(F166,अंक,5,0)&gt;=75),1,0))),IF(AND(VLOOKUP(F166,अंक,5,0)&gt;=86),1.5,IF(AND(VLOOKUP(F166,अंक,5,0)&gt;=81),1,IF(AND(VLOOKUP(F166,अंक,5,0)&gt;=75),0.5,0))))))))),"")</f>
        <v/>
      </c>
      <c s="85" t="str">
        <f>IF(AND(B166="",D166="",F166="",G166=""),"",IF($L$4='DATA ENTRY'!$CV$2,VLOOKUP(F166,अंक,10,0),IF($L$4='DATA ENTRY'!$CV$3,VLOOKUP(F166,अंक,16,0),IF($L$4='DATA ENTRY'!$CV$4,VLOOKUP(F166,अंक,23,0),IF($L$4='DATA ENTRY'!$CV$5,VLOOKUP(F166,अंक,30,0),IF($L$4='DATA ENTRY'!$CV$6,VLOOKUP(F166,अंक,37,0),IF($L$4='DATA ENTRY'!$CV$7,VLOOKUP(F166,अंक,44,0),"")))))))</f>
        <v/>
      </c>
      <c s="85" t="str">
        <f>IF(AND(B166="",D166="",F166="",G166=""),"",IF($L$4='DATA ENTRY'!$CV$2,VLOOKUP(F166,अंक,11,0),IF($L$4='DATA ENTRY'!$CV$3,VLOOKUP(F166,अंक,17,0),IF($L$4='DATA ENTRY'!$CV$4,VLOOKUP(F166,अंक,24,0),IF($L$4='DATA ENTRY'!$CV$5,VLOOKUP(F166,अंक,31,0),IF($L$4='DATA ENTRY'!$CV$6,VLOOKUP(F166,अंक,38,0),IF($L$4='DATA ENTRY'!$CV$7,VLOOKUP(F166,अंक,45,0),"")))))))</f>
        <v/>
      </c>
      <c s="163" t="str">
        <f t="shared" si="35"/>
        <v/>
      </c>
    </row>
    <row r="167" spans="1:17" ht="25.5" customHeight="1">
      <c r="A167" s="93" t="str">
        <f>'DATA ENTRY'!A167</f>
        <v/>
      </c>
      <c s="94" t="str">
        <f t="shared" si="27"/>
        <v/>
      </c>
      <c s="95" t="str">
        <f t="shared" si="28"/>
        <v/>
      </c>
      <c s="96" t="str">
        <f t="shared" si="29"/>
        <v/>
      </c>
      <c s="96" t="str">
        <f t="shared" si="30"/>
        <v/>
      </c>
      <c s="97" t="str">
        <f t="shared" si="31"/>
        <v/>
      </c>
      <c s="98" t="str">
        <f t="shared" si="32"/>
        <v/>
      </c>
      <c s="153" t="str">
        <f>IF(AND(B167="",D167="",F167="",G167=""),"",IF($L$4='DATA ENTRY'!$CV$2,VLOOKUP(F167,अंक,6,0),IF($L$4='DATA ENTRY'!$CV$3,VLOOKUP(F167,अंक,12,0),IF($L$4='DATA ENTRY'!$CV$4,VLOOKUP(F167,अंक,18,0),IF($L$4='DATA ENTRY'!$CV$5,VLOOKUP(F167,अंक,25,0),IF($L$4='DATA ENTRY'!$CV$6,VLOOKUP(F167,अंक,32,0),IF($L$4='DATA ENTRY'!$CV$7,VLOOKUP(F167,अंक,39,0),"")))))))</f>
        <v/>
      </c>
      <c s="153" t="str">
        <f>IF(AND(B167="",D167="",F167="",G167=""),"",IF($L$4='DATA ENTRY'!$CV$2,VLOOKUP(F167,अंक,7,0),IF($L$4='DATA ENTRY'!$CV$3,VLOOKUP(F167,अंक,13,0),IF($L$4='DATA ENTRY'!$CV$4,VLOOKUP(F167,अंक,19,0),IF($L$4='DATA ENTRY'!$CV$5,VLOOKUP(F167,अंक,26,0),IF($L$4='DATA ENTRY'!$CV$6,VLOOKUP(F167,अंक,33,0),IF($L$4='DATA ENTRY'!$CV$7,VLOOKUP(F167,अंक,40,0),"")))))))</f>
        <v/>
      </c>
      <c s="53" t="str">
        <f>IF(AND(B167="",D167="",F167="",G167=""),"",IF($L$4='DATA ENTRY'!$CV$2,VLOOKUP(F167,अंक,8,0),IF($L$4='DATA ENTRY'!$CV$3,VLOOKUP(F167,अंक,14,0),IF($L$4='DATA ENTRY'!$CV$4,VLOOKUP(F167,अंक,20,0),IF($L$4='DATA ENTRY'!$CV$5,VLOOKUP(F167,अंक,27,0),IF($L$4='DATA ENTRY'!$CV$6,VLOOKUP(F167,अंक,34,0),IF($L$4='DATA ENTRY'!$CV$7,VLOOKUP(F167,अंक,41,0),"")))))))</f>
        <v/>
      </c>
      <c s="53" t="str">
        <f>IF(AND(B167="",D167="",F167="",G167=""),"",IF($L$4='DATA ENTRY'!$CV$2,VLOOKUP(F167,अंक,9,0),IF($L$4='DATA ENTRY'!$CV$3,VLOOKUP(F167,अंक,15,0),IF($L$4='DATA ENTRY'!$CV$4,VLOOKUP(F167,अंक,21,0),IF($L$4='DATA ENTRY'!$CV$5,VLOOKUP(F167,अंक,28,0),IF($L$4='DATA ENTRY'!$CV$6,VLOOKUP(F167,अंक,35,0),IF($L$4='DATA ENTRY'!$CV$7,VLOOKUP(F167,अंक,42,0),"")))))))</f>
        <v/>
      </c>
      <c s="85">
        <f t="shared" si="33"/>
        <v>0</v>
      </c>
      <c s="86">
        <f t="shared" si="34"/>
        <v>0</v>
      </c>
      <c s="156" t="str">
        <f>IFERROR(IF(AND($L$4=""),"",IF($C$4="","",IF(AND(L167=""),"",IF(AND(F167=""),"",IF(AND(VLOOKUP(F167,अंक,5,0)=""),"",IF($N$7=3,IF(AND(VLOOKUP(F167,अंक,5,0)&gt;=86),3,IF(AND(VLOOKUP(F167,अंक,5,0)&gt;=81),2,IF(AND(VLOOKUP(F167,अंक,5,0)&gt;=75),1,0))),IF(AND(VLOOKUP(F167,अंक,5,0)&gt;=86),1.5,IF(AND(VLOOKUP(F167,अंक,5,0)&gt;=81),1,IF(AND(VLOOKUP(F167,अंक,5,0)&gt;=75),0.5,0))))))))),"")</f>
        <v/>
      </c>
      <c s="85" t="str">
        <f>IF(AND(B167="",D167="",F167="",G167=""),"",IF($L$4='DATA ENTRY'!$CV$2,VLOOKUP(F167,अंक,10,0),IF($L$4='DATA ENTRY'!$CV$3,VLOOKUP(F167,अंक,16,0),IF($L$4='DATA ENTRY'!$CV$4,VLOOKUP(F167,अंक,23,0),IF($L$4='DATA ENTRY'!$CV$5,VLOOKUP(F167,अंक,30,0),IF($L$4='DATA ENTRY'!$CV$6,VLOOKUP(F167,अंक,37,0),IF($L$4='DATA ENTRY'!$CV$7,VLOOKUP(F167,अंक,44,0),"")))))))</f>
        <v/>
      </c>
      <c s="85" t="str">
        <f>IF(AND(B167="",D167="",F167="",G167=""),"",IF($L$4='DATA ENTRY'!$CV$2,VLOOKUP(F167,अंक,11,0),IF($L$4='DATA ENTRY'!$CV$3,VLOOKUP(F167,अंक,17,0),IF($L$4='DATA ENTRY'!$CV$4,VLOOKUP(F167,अंक,24,0),IF($L$4='DATA ENTRY'!$CV$5,VLOOKUP(F167,अंक,31,0),IF($L$4='DATA ENTRY'!$CV$6,VLOOKUP(F167,अंक,38,0),IF($L$4='DATA ENTRY'!$CV$7,VLOOKUP(F167,अंक,45,0),"")))))))</f>
        <v/>
      </c>
      <c s="163" t="str">
        <f t="shared" si="35"/>
        <v/>
      </c>
    </row>
    <row r="168" spans="1:17" ht="25.5" customHeight="1">
      <c r="A168" s="93" t="str">
        <f>'DATA ENTRY'!A168</f>
        <v/>
      </c>
      <c s="94" t="str">
        <f t="shared" si="27"/>
        <v/>
      </c>
      <c s="95" t="str">
        <f t="shared" si="28"/>
        <v/>
      </c>
      <c s="96" t="str">
        <f t="shared" si="29"/>
        <v/>
      </c>
      <c s="96" t="str">
        <f t="shared" si="30"/>
        <v/>
      </c>
      <c s="97" t="str">
        <f t="shared" si="31"/>
        <v/>
      </c>
      <c s="98" t="str">
        <f t="shared" si="32"/>
        <v/>
      </c>
      <c s="153" t="str">
        <f>IF(AND(B168="",D168="",F168="",G168=""),"",IF($L$4='DATA ENTRY'!$CV$2,VLOOKUP(F168,अंक,6,0),IF($L$4='DATA ENTRY'!$CV$3,VLOOKUP(F168,अंक,12,0),IF($L$4='DATA ENTRY'!$CV$4,VLOOKUP(F168,अंक,18,0),IF($L$4='DATA ENTRY'!$CV$5,VLOOKUP(F168,अंक,25,0),IF($L$4='DATA ENTRY'!$CV$6,VLOOKUP(F168,अंक,32,0),IF($L$4='DATA ENTRY'!$CV$7,VLOOKUP(F168,अंक,39,0),"")))))))</f>
        <v/>
      </c>
      <c s="153" t="str">
        <f>IF(AND(B168="",D168="",F168="",G168=""),"",IF($L$4='DATA ENTRY'!$CV$2,VLOOKUP(F168,अंक,7,0),IF($L$4='DATA ENTRY'!$CV$3,VLOOKUP(F168,अंक,13,0),IF($L$4='DATA ENTRY'!$CV$4,VLOOKUP(F168,अंक,19,0),IF($L$4='DATA ENTRY'!$CV$5,VLOOKUP(F168,अंक,26,0),IF($L$4='DATA ENTRY'!$CV$6,VLOOKUP(F168,अंक,33,0),IF($L$4='DATA ENTRY'!$CV$7,VLOOKUP(F168,अंक,40,0),"")))))))</f>
        <v/>
      </c>
      <c s="53" t="str">
        <f>IF(AND(B168="",D168="",F168="",G168=""),"",IF($L$4='DATA ENTRY'!$CV$2,VLOOKUP(F168,अंक,8,0),IF($L$4='DATA ENTRY'!$CV$3,VLOOKUP(F168,अंक,14,0),IF($L$4='DATA ENTRY'!$CV$4,VLOOKUP(F168,अंक,20,0),IF($L$4='DATA ENTRY'!$CV$5,VLOOKUP(F168,अंक,27,0),IF($L$4='DATA ENTRY'!$CV$6,VLOOKUP(F168,अंक,34,0),IF($L$4='DATA ENTRY'!$CV$7,VLOOKUP(F168,अंक,41,0),"")))))))</f>
        <v/>
      </c>
      <c s="53" t="str">
        <f>IF(AND(B168="",D168="",F168="",G168=""),"",IF($L$4='DATA ENTRY'!$CV$2,VLOOKUP(F168,अंक,9,0),IF($L$4='DATA ENTRY'!$CV$3,VLOOKUP(F168,अंक,15,0),IF($L$4='DATA ENTRY'!$CV$4,VLOOKUP(F168,अंक,21,0),IF($L$4='DATA ENTRY'!$CV$5,VLOOKUP(F168,अंक,28,0),IF($L$4='DATA ENTRY'!$CV$6,VLOOKUP(F168,अंक,35,0),IF($L$4='DATA ENTRY'!$CV$7,VLOOKUP(F168,अंक,42,0),"")))))))</f>
        <v/>
      </c>
      <c s="85">
        <f t="shared" si="33"/>
        <v>0</v>
      </c>
      <c s="86">
        <f t="shared" si="34"/>
        <v>0</v>
      </c>
      <c s="156" t="str">
        <f>IFERROR(IF(AND($L$4=""),"",IF($C$4="","",IF(AND(L168=""),"",IF(AND(F168=""),"",IF(AND(VLOOKUP(F168,अंक,5,0)=""),"",IF($N$7=3,IF(AND(VLOOKUP(F168,अंक,5,0)&gt;=86),3,IF(AND(VLOOKUP(F168,अंक,5,0)&gt;=81),2,IF(AND(VLOOKUP(F168,अंक,5,0)&gt;=75),1,0))),IF(AND(VLOOKUP(F168,अंक,5,0)&gt;=86),1.5,IF(AND(VLOOKUP(F168,अंक,5,0)&gt;=81),1,IF(AND(VLOOKUP(F168,अंक,5,0)&gt;=75),0.5,0))))))))),"")</f>
        <v/>
      </c>
      <c s="85" t="str">
        <f>IF(AND(B168="",D168="",F168="",G168=""),"",IF($L$4='DATA ENTRY'!$CV$2,VLOOKUP(F168,अंक,10,0),IF($L$4='DATA ENTRY'!$CV$3,VLOOKUP(F168,अंक,16,0),IF($L$4='DATA ENTRY'!$CV$4,VLOOKUP(F168,अंक,23,0),IF($L$4='DATA ENTRY'!$CV$5,VLOOKUP(F168,अंक,30,0),IF($L$4='DATA ENTRY'!$CV$6,VLOOKUP(F168,अंक,37,0),IF($L$4='DATA ENTRY'!$CV$7,VLOOKUP(F168,अंक,44,0),"")))))))</f>
        <v/>
      </c>
      <c s="85" t="str">
        <f>IF(AND(B168="",D168="",F168="",G168=""),"",IF($L$4='DATA ENTRY'!$CV$2,VLOOKUP(F168,अंक,11,0),IF($L$4='DATA ENTRY'!$CV$3,VLOOKUP(F168,अंक,17,0),IF($L$4='DATA ENTRY'!$CV$4,VLOOKUP(F168,अंक,24,0),IF($L$4='DATA ENTRY'!$CV$5,VLOOKUP(F168,अंक,31,0),IF($L$4='DATA ENTRY'!$CV$6,VLOOKUP(F168,अंक,38,0),IF($L$4='DATA ENTRY'!$CV$7,VLOOKUP(F168,अंक,45,0),"")))))))</f>
        <v/>
      </c>
      <c s="163" t="str">
        <f t="shared" si="35"/>
        <v/>
      </c>
    </row>
    <row r="169" spans="1:17" ht="25.5" customHeight="1">
      <c r="A169" s="93" t="str">
        <f>'DATA ENTRY'!A169</f>
        <v/>
      </c>
      <c s="94" t="str">
        <f t="shared" si="27"/>
        <v/>
      </c>
      <c s="95" t="str">
        <f t="shared" si="28"/>
        <v/>
      </c>
      <c s="96" t="str">
        <f t="shared" si="29"/>
        <v/>
      </c>
      <c s="96" t="str">
        <f t="shared" si="30"/>
        <v/>
      </c>
      <c s="97" t="str">
        <f t="shared" si="31"/>
        <v/>
      </c>
      <c s="98" t="str">
        <f t="shared" si="32"/>
        <v/>
      </c>
      <c s="153" t="str">
        <f>IF(AND(B169="",D169="",F169="",G169=""),"",IF($L$4='DATA ENTRY'!$CV$2,VLOOKUP(F169,अंक,6,0),IF($L$4='DATA ENTRY'!$CV$3,VLOOKUP(F169,अंक,12,0),IF($L$4='DATA ENTRY'!$CV$4,VLOOKUP(F169,अंक,18,0),IF($L$4='DATA ENTRY'!$CV$5,VLOOKUP(F169,अंक,25,0),IF($L$4='DATA ENTRY'!$CV$6,VLOOKUP(F169,अंक,32,0),IF($L$4='DATA ENTRY'!$CV$7,VLOOKUP(F169,अंक,39,0),"")))))))</f>
        <v/>
      </c>
      <c s="153" t="str">
        <f>IF(AND(B169="",D169="",F169="",G169=""),"",IF($L$4='DATA ENTRY'!$CV$2,VLOOKUP(F169,अंक,7,0),IF($L$4='DATA ENTRY'!$CV$3,VLOOKUP(F169,अंक,13,0),IF($L$4='DATA ENTRY'!$CV$4,VLOOKUP(F169,अंक,19,0),IF($L$4='DATA ENTRY'!$CV$5,VLOOKUP(F169,अंक,26,0),IF($L$4='DATA ENTRY'!$CV$6,VLOOKUP(F169,अंक,33,0),IF($L$4='DATA ENTRY'!$CV$7,VLOOKUP(F169,अंक,40,0),"")))))))</f>
        <v/>
      </c>
      <c s="53" t="str">
        <f>IF(AND(B169="",D169="",F169="",G169=""),"",IF($L$4='DATA ENTRY'!$CV$2,VLOOKUP(F169,अंक,8,0),IF($L$4='DATA ENTRY'!$CV$3,VLOOKUP(F169,अंक,14,0),IF($L$4='DATA ENTRY'!$CV$4,VLOOKUP(F169,अंक,20,0),IF($L$4='DATA ENTRY'!$CV$5,VLOOKUP(F169,अंक,27,0),IF($L$4='DATA ENTRY'!$CV$6,VLOOKUP(F169,अंक,34,0),IF($L$4='DATA ENTRY'!$CV$7,VLOOKUP(F169,अंक,41,0),"")))))))</f>
        <v/>
      </c>
      <c s="53" t="str">
        <f>IF(AND(B169="",D169="",F169="",G169=""),"",IF($L$4='DATA ENTRY'!$CV$2,VLOOKUP(F169,अंक,9,0),IF($L$4='DATA ENTRY'!$CV$3,VLOOKUP(F169,अंक,15,0),IF($L$4='DATA ENTRY'!$CV$4,VLOOKUP(F169,अंक,21,0),IF($L$4='DATA ENTRY'!$CV$5,VLOOKUP(F169,अंक,28,0),IF($L$4='DATA ENTRY'!$CV$6,VLOOKUP(F169,अंक,35,0),IF($L$4='DATA ENTRY'!$CV$7,VLOOKUP(F169,अंक,42,0),"")))))))</f>
        <v/>
      </c>
      <c s="85">
        <f t="shared" si="33"/>
        <v>0</v>
      </c>
      <c s="86">
        <f t="shared" si="34"/>
        <v>0</v>
      </c>
      <c s="156" t="str">
        <f>IFERROR(IF(AND($L$4=""),"",IF($C$4="","",IF(AND(L169=""),"",IF(AND(F169=""),"",IF(AND(VLOOKUP(F169,अंक,5,0)=""),"",IF($N$7=3,IF(AND(VLOOKUP(F169,अंक,5,0)&gt;=86),3,IF(AND(VLOOKUP(F169,अंक,5,0)&gt;=81),2,IF(AND(VLOOKUP(F169,अंक,5,0)&gt;=75),1,0))),IF(AND(VLOOKUP(F169,अंक,5,0)&gt;=86),1.5,IF(AND(VLOOKUP(F169,अंक,5,0)&gt;=81),1,IF(AND(VLOOKUP(F169,अंक,5,0)&gt;=75),0.5,0))))))))),"")</f>
        <v/>
      </c>
      <c s="85" t="str">
        <f>IF(AND(B169="",D169="",F169="",G169=""),"",IF($L$4='DATA ENTRY'!$CV$2,VLOOKUP(F169,अंक,10,0),IF($L$4='DATA ENTRY'!$CV$3,VLOOKUP(F169,अंक,16,0),IF($L$4='DATA ENTRY'!$CV$4,VLOOKUP(F169,अंक,23,0),IF($L$4='DATA ENTRY'!$CV$5,VLOOKUP(F169,अंक,30,0),IF($L$4='DATA ENTRY'!$CV$6,VLOOKUP(F169,अंक,37,0),IF($L$4='DATA ENTRY'!$CV$7,VLOOKUP(F169,अंक,44,0),"")))))))</f>
        <v/>
      </c>
      <c s="85" t="str">
        <f>IF(AND(B169="",D169="",F169="",G169=""),"",IF($L$4='DATA ENTRY'!$CV$2,VLOOKUP(F169,अंक,11,0),IF($L$4='DATA ENTRY'!$CV$3,VLOOKUP(F169,अंक,17,0),IF($L$4='DATA ENTRY'!$CV$4,VLOOKUP(F169,अंक,24,0),IF($L$4='DATA ENTRY'!$CV$5,VLOOKUP(F169,अंक,31,0),IF($L$4='DATA ENTRY'!$CV$6,VLOOKUP(F169,अंक,38,0),IF($L$4='DATA ENTRY'!$CV$7,VLOOKUP(F169,अंक,45,0),"")))))))</f>
        <v/>
      </c>
      <c s="163" t="str">
        <f t="shared" si="35"/>
        <v/>
      </c>
    </row>
    <row r="170" spans="1:17" ht="25.5" customHeight="1">
      <c r="A170" s="93" t="str">
        <f>'DATA ENTRY'!A170</f>
        <v/>
      </c>
      <c s="94" t="str">
        <f t="shared" si="27"/>
        <v/>
      </c>
      <c s="95" t="str">
        <f t="shared" si="28"/>
        <v/>
      </c>
      <c s="96" t="str">
        <f t="shared" si="29"/>
        <v/>
      </c>
      <c s="96" t="str">
        <f t="shared" si="30"/>
        <v/>
      </c>
      <c s="97" t="str">
        <f t="shared" si="31"/>
        <v/>
      </c>
      <c s="98" t="str">
        <f t="shared" si="32"/>
        <v/>
      </c>
      <c s="153" t="str">
        <f>IF(AND(B170="",D170="",F170="",G170=""),"",IF($L$4='DATA ENTRY'!$CV$2,VLOOKUP(F170,अंक,6,0),IF($L$4='DATA ENTRY'!$CV$3,VLOOKUP(F170,अंक,12,0),IF($L$4='DATA ENTRY'!$CV$4,VLOOKUP(F170,अंक,18,0),IF($L$4='DATA ENTRY'!$CV$5,VLOOKUP(F170,अंक,25,0),IF($L$4='DATA ENTRY'!$CV$6,VLOOKUP(F170,अंक,32,0),IF($L$4='DATA ENTRY'!$CV$7,VLOOKUP(F170,अंक,39,0),"")))))))</f>
        <v/>
      </c>
      <c s="153" t="str">
        <f>IF(AND(B170="",D170="",F170="",G170=""),"",IF($L$4='DATA ENTRY'!$CV$2,VLOOKUP(F170,अंक,7,0),IF($L$4='DATA ENTRY'!$CV$3,VLOOKUP(F170,अंक,13,0),IF($L$4='DATA ENTRY'!$CV$4,VLOOKUP(F170,अंक,19,0),IF($L$4='DATA ENTRY'!$CV$5,VLOOKUP(F170,अंक,26,0),IF($L$4='DATA ENTRY'!$CV$6,VLOOKUP(F170,अंक,33,0),IF($L$4='DATA ENTRY'!$CV$7,VLOOKUP(F170,अंक,40,0),"")))))))</f>
        <v/>
      </c>
      <c s="53" t="str">
        <f>IF(AND(B170="",D170="",F170="",G170=""),"",IF($L$4='DATA ENTRY'!$CV$2,VLOOKUP(F170,अंक,8,0),IF($L$4='DATA ENTRY'!$CV$3,VLOOKUP(F170,अंक,14,0),IF($L$4='DATA ENTRY'!$CV$4,VLOOKUP(F170,अंक,20,0),IF($L$4='DATA ENTRY'!$CV$5,VLOOKUP(F170,अंक,27,0),IF($L$4='DATA ENTRY'!$CV$6,VLOOKUP(F170,अंक,34,0),IF($L$4='DATA ENTRY'!$CV$7,VLOOKUP(F170,अंक,41,0),"")))))))</f>
        <v/>
      </c>
      <c s="53" t="str">
        <f>IF(AND(B170="",D170="",F170="",G170=""),"",IF($L$4='DATA ENTRY'!$CV$2,VLOOKUP(F170,अंक,9,0),IF($L$4='DATA ENTRY'!$CV$3,VLOOKUP(F170,अंक,15,0),IF($L$4='DATA ENTRY'!$CV$4,VLOOKUP(F170,अंक,21,0),IF($L$4='DATA ENTRY'!$CV$5,VLOOKUP(F170,अंक,28,0),IF($L$4='DATA ENTRY'!$CV$6,VLOOKUP(F170,अंक,35,0),IF($L$4='DATA ENTRY'!$CV$7,VLOOKUP(F170,अंक,42,0),"")))))))</f>
        <v/>
      </c>
      <c s="85">
        <f t="shared" si="33"/>
        <v>0</v>
      </c>
      <c s="86">
        <f t="shared" si="34"/>
        <v>0</v>
      </c>
      <c s="156" t="str">
        <f>IFERROR(IF(AND($L$4=""),"",IF($C$4="","",IF(AND(L170=""),"",IF(AND(F170=""),"",IF(AND(VLOOKUP(F170,अंक,5,0)=""),"",IF($N$7=3,IF(AND(VLOOKUP(F170,अंक,5,0)&gt;=86),3,IF(AND(VLOOKUP(F170,अंक,5,0)&gt;=81),2,IF(AND(VLOOKUP(F170,अंक,5,0)&gt;=75),1,0))),IF(AND(VLOOKUP(F170,अंक,5,0)&gt;=86),1.5,IF(AND(VLOOKUP(F170,अंक,5,0)&gt;=81),1,IF(AND(VLOOKUP(F170,अंक,5,0)&gt;=75),0.5,0))))))))),"")</f>
        <v/>
      </c>
      <c s="85" t="str">
        <f>IF(AND(B170="",D170="",F170="",G170=""),"",IF($L$4='DATA ENTRY'!$CV$2,VLOOKUP(F170,अंक,10,0),IF($L$4='DATA ENTRY'!$CV$3,VLOOKUP(F170,अंक,16,0),IF($L$4='DATA ENTRY'!$CV$4,VLOOKUP(F170,अंक,23,0),IF($L$4='DATA ENTRY'!$CV$5,VLOOKUP(F170,अंक,30,0),IF($L$4='DATA ENTRY'!$CV$6,VLOOKUP(F170,अंक,37,0),IF($L$4='DATA ENTRY'!$CV$7,VLOOKUP(F170,अंक,44,0),"")))))))</f>
        <v/>
      </c>
      <c s="85" t="str">
        <f>IF(AND(B170="",D170="",F170="",G170=""),"",IF($L$4='DATA ENTRY'!$CV$2,VLOOKUP(F170,अंक,11,0),IF($L$4='DATA ENTRY'!$CV$3,VLOOKUP(F170,अंक,17,0),IF($L$4='DATA ENTRY'!$CV$4,VLOOKUP(F170,अंक,24,0),IF($L$4='DATA ENTRY'!$CV$5,VLOOKUP(F170,अंक,31,0),IF($L$4='DATA ENTRY'!$CV$6,VLOOKUP(F170,अंक,38,0),IF($L$4='DATA ENTRY'!$CV$7,VLOOKUP(F170,अंक,45,0),"")))))))</f>
        <v/>
      </c>
      <c s="163" t="str">
        <f t="shared" si="35"/>
        <v/>
      </c>
    </row>
    <row r="171" spans="1:17" ht="25.5" customHeight="1">
      <c r="A171" s="93" t="str">
        <f>'DATA ENTRY'!A171</f>
        <v/>
      </c>
      <c s="94" t="str">
        <f t="shared" si="27"/>
        <v/>
      </c>
      <c s="95" t="str">
        <f t="shared" si="28"/>
        <v/>
      </c>
      <c s="96" t="str">
        <f t="shared" si="29"/>
        <v/>
      </c>
      <c s="96" t="str">
        <f t="shared" si="30"/>
        <v/>
      </c>
      <c s="97" t="str">
        <f t="shared" si="31"/>
        <v/>
      </c>
      <c s="98" t="str">
        <f t="shared" si="32"/>
        <v/>
      </c>
      <c s="153" t="str">
        <f>IF(AND(B171="",D171="",F171="",G171=""),"",IF($L$4='DATA ENTRY'!$CV$2,VLOOKUP(F171,अंक,6,0),IF($L$4='DATA ENTRY'!$CV$3,VLOOKUP(F171,अंक,12,0),IF($L$4='DATA ENTRY'!$CV$4,VLOOKUP(F171,अंक,18,0),IF($L$4='DATA ENTRY'!$CV$5,VLOOKUP(F171,अंक,25,0),IF($L$4='DATA ENTRY'!$CV$6,VLOOKUP(F171,अंक,32,0),IF($L$4='DATA ENTRY'!$CV$7,VLOOKUP(F171,अंक,39,0),"")))))))</f>
        <v/>
      </c>
      <c s="153" t="str">
        <f>IF(AND(B171="",D171="",F171="",G171=""),"",IF($L$4='DATA ENTRY'!$CV$2,VLOOKUP(F171,अंक,7,0),IF($L$4='DATA ENTRY'!$CV$3,VLOOKUP(F171,अंक,13,0),IF($L$4='DATA ENTRY'!$CV$4,VLOOKUP(F171,अंक,19,0),IF($L$4='DATA ENTRY'!$CV$5,VLOOKUP(F171,अंक,26,0),IF($L$4='DATA ENTRY'!$CV$6,VLOOKUP(F171,अंक,33,0),IF($L$4='DATA ENTRY'!$CV$7,VLOOKUP(F171,अंक,40,0),"")))))))</f>
        <v/>
      </c>
      <c s="53" t="str">
        <f>IF(AND(B171="",D171="",F171="",G171=""),"",IF($L$4='DATA ENTRY'!$CV$2,VLOOKUP(F171,अंक,8,0),IF($L$4='DATA ENTRY'!$CV$3,VLOOKUP(F171,अंक,14,0),IF($L$4='DATA ENTRY'!$CV$4,VLOOKUP(F171,अंक,20,0),IF($L$4='DATA ENTRY'!$CV$5,VLOOKUP(F171,अंक,27,0),IF($L$4='DATA ENTRY'!$CV$6,VLOOKUP(F171,अंक,34,0),IF($L$4='DATA ENTRY'!$CV$7,VLOOKUP(F171,अंक,41,0),"")))))))</f>
        <v/>
      </c>
      <c s="53" t="str">
        <f>IF(AND(B171="",D171="",F171="",G171=""),"",IF($L$4='DATA ENTRY'!$CV$2,VLOOKUP(F171,अंक,9,0),IF($L$4='DATA ENTRY'!$CV$3,VLOOKUP(F171,अंक,15,0),IF($L$4='DATA ENTRY'!$CV$4,VLOOKUP(F171,अंक,21,0),IF($L$4='DATA ENTRY'!$CV$5,VLOOKUP(F171,अंक,28,0),IF($L$4='DATA ENTRY'!$CV$6,VLOOKUP(F171,अंक,35,0),IF($L$4='DATA ENTRY'!$CV$7,VLOOKUP(F171,अंक,42,0),"")))))))</f>
        <v/>
      </c>
      <c s="85">
        <f t="shared" si="33"/>
        <v>0</v>
      </c>
      <c s="86">
        <f t="shared" si="34"/>
        <v>0</v>
      </c>
      <c s="156" t="str">
        <f>IFERROR(IF(AND($L$4=""),"",IF($C$4="","",IF(AND(L171=""),"",IF(AND(F171=""),"",IF(AND(VLOOKUP(F171,अंक,5,0)=""),"",IF($N$7=3,IF(AND(VLOOKUP(F171,अंक,5,0)&gt;=86),3,IF(AND(VLOOKUP(F171,अंक,5,0)&gt;=81),2,IF(AND(VLOOKUP(F171,अंक,5,0)&gt;=75),1,0))),IF(AND(VLOOKUP(F171,अंक,5,0)&gt;=86),1.5,IF(AND(VLOOKUP(F171,अंक,5,0)&gt;=81),1,IF(AND(VLOOKUP(F171,अंक,5,0)&gt;=75),0.5,0))))))))),"")</f>
        <v/>
      </c>
      <c s="85" t="str">
        <f>IF(AND(B171="",D171="",F171="",G171=""),"",IF($L$4='DATA ENTRY'!$CV$2,VLOOKUP(F171,अंक,10,0),IF($L$4='DATA ENTRY'!$CV$3,VLOOKUP(F171,अंक,16,0),IF($L$4='DATA ENTRY'!$CV$4,VLOOKUP(F171,अंक,23,0),IF($L$4='DATA ENTRY'!$CV$5,VLOOKUP(F171,अंक,30,0),IF($L$4='DATA ENTRY'!$CV$6,VLOOKUP(F171,अंक,37,0),IF($L$4='DATA ENTRY'!$CV$7,VLOOKUP(F171,अंक,44,0),"")))))))</f>
        <v/>
      </c>
      <c s="85" t="str">
        <f>IF(AND(B171="",D171="",F171="",G171=""),"",IF($L$4='DATA ENTRY'!$CV$2,VLOOKUP(F171,अंक,11,0),IF($L$4='DATA ENTRY'!$CV$3,VLOOKUP(F171,अंक,17,0),IF($L$4='DATA ENTRY'!$CV$4,VLOOKUP(F171,अंक,24,0),IF($L$4='DATA ENTRY'!$CV$5,VLOOKUP(F171,अंक,31,0),IF($L$4='DATA ENTRY'!$CV$6,VLOOKUP(F171,अंक,38,0),IF($L$4='DATA ENTRY'!$CV$7,VLOOKUP(F171,अंक,45,0),"")))))))</f>
        <v/>
      </c>
      <c s="163" t="str">
        <f t="shared" si="35"/>
        <v/>
      </c>
    </row>
    <row r="172" spans="1:17" ht="25.5" customHeight="1">
      <c r="A172" s="93" t="str">
        <f>'DATA ENTRY'!A172</f>
        <v/>
      </c>
      <c s="94" t="str">
        <f t="shared" si="27"/>
        <v/>
      </c>
      <c s="95" t="str">
        <f t="shared" si="28"/>
        <v/>
      </c>
      <c s="96" t="str">
        <f t="shared" si="29"/>
        <v/>
      </c>
      <c s="96" t="str">
        <f t="shared" si="30"/>
        <v/>
      </c>
      <c s="97" t="str">
        <f t="shared" si="31"/>
        <v/>
      </c>
      <c s="98" t="str">
        <f t="shared" si="32"/>
        <v/>
      </c>
      <c s="153" t="str">
        <f>IF(AND(B172="",D172="",F172="",G172=""),"",IF($L$4='DATA ENTRY'!$CV$2,VLOOKUP(F172,अंक,6,0),IF($L$4='DATA ENTRY'!$CV$3,VLOOKUP(F172,अंक,12,0),IF($L$4='DATA ENTRY'!$CV$4,VLOOKUP(F172,अंक,18,0),IF($L$4='DATA ENTRY'!$CV$5,VLOOKUP(F172,अंक,25,0),IF($L$4='DATA ENTRY'!$CV$6,VLOOKUP(F172,अंक,32,0),IF($L$4='DATA ENTRY'!$CV$7,VLOOKUP(F172,अंक,39,0),"")))))))</f>
        <v/>
      </c>
      <c s="153" t="str">
        <f>IF(AND(B172="",D172="",F172="",G172=""),"",IF($L$4='DATA ENTRY'!$CV$2,VLOOKUP(F172,अंक,7,0),IF($L$4='DATA ENTRY'!$CV$3,VLOOKUP(F172,अंक,13,0),IF($L$4='DATA ENTRY'!$CV$4,VLOOKUP(F172,अंक,19,0),IF($L$4='DATA ENTRY'!$CV$5,VLOOKUP(F172,अंक,26,0),IF($L$4='DATA ENTRY'!$CV$6,VLOOKUP(F172,अंक,33,0),IF($L$4='DATA ENTRY'!$CV$7,VLOOKUP(F172,अंक,40,0),"")))))))</f>
        <v/>
      </c>
      <c s="53" t="str">
        <f>IF(AND(B172="",D172="",F172="",G172=""),"",IF($L$4='DATA ENTRY'!$CV$2,VLOOKUP(F172,अंक,8,0),IF($L$4='DATA ENTRY'!$CV$3,VLOOKUP(F172,अंक,14,0),IF($L$4='DATA ENTRY'!$CV$4,VLOOKUP(F172,अंक,20,0),IF($L$4='DATA ENTRY'!$CV$5,VLOOKUP(F172,अंक,27,0),IF($L$4='DATA ENTRY'!$CV$6,VLOOKUP(F172,अंक,34,0),IF($L$4='DATA ENTRY'!$CV$7,VLOOKUP(F172,अंक,41,0),"")))))))</f>
        <v/>
      </c>
      <c s="53" t="str">
        <f>IF(AND(B172="",D172="",F172="",G172=""),"",IF($L$4='DATA ENTRY'!$CV$2,VLOOKUP(F172,अंक,9,0),IF($L$4='DATA ENTRY'!$CV$3,VLOOKUP(F172,अंक,15,0),IF($L$4='DATA ENTRY'!$CV$4,VLOOKUP(F172,अंक,21,0),IF($L$4='DATA ENTRY'!$CV$5,VLOOKUP(F172,अंक,28,0),IF($L$4='DATA ENTRY'!$CV$6,VLOOKUP(F172,अंक,35,0),IF($L$4='DATA ENTRY'!$CV$7,VLOOKUP(F172,अंक,42,0),"")))))))</f>
        <v/>
      </c>
      <c s="85">
        <f t="shared" si="33"/>
        <v>0</v>
      </c>
      <c s="86">
        <f t="shared" si="34"/>
        <v>0</v>
      </c>
      <c s="156" t="str">
        <f>IFERROR(IF(AND($L$4=""),"",IF($C$4="","",IF(AND(L172=""),"",IF(AND(F172=""),"",IF(AND(VLOOKUP(F172,अंक,5,0)=""),"",IF($N$7=3,IF(AND(VLOOKUP(F172,अंक,5,0)&gt;=86),3,IF(AND(VLOOKUP(F172,अंक,5,0)&gt;=81),2,IF(AND(VLOOKUP(F172,अंक,5,0)&gt;=75),1,0))),IF(AND(VLOOKUP(F172,अंक,5,0)&gt;=86),1.5,IF(AND(VLOOKUP(F172,अंक,5,0)&gt;=81),1,IF(AND(VLOOKUP(F172,अंक,5,0)&gt;=75),0.5,0))))))))),"")</f>
        <v/>
      </c>
      <c s="85" t="str">
        <f>IF(AND(B172="",D172="",F172="",G172=""),"",IF($L$4='DATA ENTRY'!$CV$2,VLOOKUP(F172,अंक,10,0),IF($L$4='DATA ENTRY'!$CV$3,VLOOKUP(F172,अंक,16,0),IF($L$4='DATA ENTRY'!$CV$4,VLOOKUP(F172,अंक,23,0),IF($L$4='DATA ENTRY'!$CV$5,VLOOKUP(F172,अंक,30,0),IF($L$4='DATA ENTRY'!$CV$6,VLOOKUP(F172,अंक,37,0),IF($L$4='DATA ENTRY'!$CV$7,VLOOKUP(F172,अंक,44,0),"")))))))</f>
        <v/>
      </c>
      <c s="85" t="str">
        <f>IF(AND(B172="",D172="",F172="",G172=""),"",IF($L$4='DATA ENTRY'!$CV$2,VLOOKUP(F172,अंक,11,0),IF($L$4='DATA ENTRY'!$CV$3,VLOOKUP(F172,अंक,17,0),IF($L$4='DATA ENTRY'!$CV$4,VLOOKUP(F172,अंक,24,0),IF($L$4='DATA ENTRY'!$CV$5,VLOOKUP(F172,अंक,31,0),IF($L$4='DATA ENTRY'!$CV$6,VLOOKUP(F172,अंक,38,0),IF($L$4='DATA ENTRY'!$CV$7,VLOOKUP(F172,अंक,45,0),"")))))))</f>
        <v/>
      </c>
      <c s="163" t="str">
        <f t="shared" si="35"/>
        <v/>
      </c>
    </row>
    <row r="173" spans="1:17" ht="25.5" customHeight="1">
      <c r="A173" s="93" t="str">
        <f>'DATA ENTRY'!A173</f>
        <v/>
      </c>
      <c s="94" t="str">
        <f t="shared" si="27"/>
        <v/>
      </c>
      <c s="95" t="str">
        <f t="shared" si="28"/>
        <v/>
      </c>
      <c s="96" t="str">
        <f t="shared" si="29"/>
        <v/>
      </c>
      <c s="96" t="str">
        <f t="shared" si="30"/>
        <v/>
      </c>
      <c s="97" t="str">
        <f t="shared" si="31"/>
        <v/>
      </c>
      <c s="98" t="str">
        <f t="shared" si="32"/>
        <v/>
      </c>
      <c s="153" t="str">
        <f>IF(AND(B173="",D173="",F173="",G173=""),"",IF($L$4='DATA ENTRY'!$CV$2,VLOOKUP(F173,अंक,6,0),IF($L$4='DATA ENTRY'!$CV$3,VLOOKUP(F173,अंक,12,0),IF($L$4='DATA ENTRY'!$CV$4,VLOOKUP(F173,अंक,18,0),IF($L$4='DATA ENTRY'!$CV$5,VLOOKUP(F173,अंक,25,0),IF($L$4='DATA ENTRY'!$CV$6,VLOOKUP(F173,अंक,32,0),IF($L$4='DATA ENTRY'!$CV$7,VLOOKUP(F173,अंक,39,0),"")))))))</f>
        <v/>
      </c>
      <c s="153" t="str">
        <f>IF(AND(B173="",D173="",F173="",G173=""),"",IF($L$4='DATA ENTRY'!$CV$2,VLOOKUP(F173,अंक,7,0),IF($L$4='DATA ENTRY'!$CV$3,VLOOKUP(F173,अंक,13,0),IF($L$4='DATA ENTRY'!$CV$4,VLOOKUP(F173,अंक,19,0),IF($L$4='DATA ENTRY'!$CV$5,VLOOKUP(F173,अंक,26,0),IF($L$4='DATA ENTRY'!$CV$6,VLOOKUP(F173,अंक,33,0),IF($L$4='DATA ENTRY'!$CV$7,VLOOKUP(F173,अंक,40,0),"")))))))</f>
        <v/>
      </c>
      <c s="53" t="str">
        <f>IF(AND(B173="",D173="",F173="",G173=""),"",IF($L$4='DATA ENTRY'!$CV$2,VLOOKUP(F173,अंक,8,0),IF($L$4='DATA ENTRY'!$CV$3,VLOOKUP(F173,अंक,14,0),IF($L$4='DATA ENTRY'!$CV$4,VLOOKUP(F173,अंक,20,0),IF($L$4='DATA ENTRY'!$CV$5,VLOOKUP(F173,अंक,27,0),IF($L$4='DATA ENTRY'!$CV$6,VLOOKUP(F173,अंक,34,0),IF($L$4='DATA ENTRY'!$CV$7,VLOOKUP(F173,अंक,41,0),"")))))))</f>
        <v/>
      </c>
      <c s="53" t="str">
        <f>IF(AND(B173="",D173="",F173="",G173=""),"",IF($L$4='DATA ENTRY'!$CV$2,VLOOKUP(F173,अंक,9,0),IF($L$4='DATA ENTRY'!$CV$3,VLOOKUP(F173,अंक,15,0),IF($L$4='DATA ENTRY'!$CV$4,VLOOKUP(F173,अंक,21,0),IF($L$4='DATA ENTRY'!$CV$5,VLOOKUP(F173,अंक,28,0),IF($L$4='DATA ENTRY'!$CV$6,VLOOKUP(F173,अंक,35,0),IF($L$4='DATA ENTRY'!$CV$7,VLOOKUP(F173,अंक,42,0),"")))))))</f>
        <v/>
      </c>
      <c s="85">
        <f t="shared" si="33"/>
        <v>0</v>
      </c>
      <c s="86">
        <f t="shared" si="34"/>
        <v>0</v>
      </c>
      <c s="156" t="str">
        <f>IFERROR(IF(AND($L$4=""),"",IF($C$4="","",IF(AND(L173=""),"",IF(AND(F173=""),"",IF(AND(VLOOKUP(F173,अंक,5,0)=""),"",IF($N$7=3,IF(AND(VLOOKUP(F173,अंक,5,0)&gt;=86),3,IF(AND(VLOOKUP(F173,अंक,5,0)&gt;=81),2,IF(AND(VLOOKUP(F173,अंक,5,0)&gt;=75),1,0))),IF(AND(VLOOKUP(F173,अंक,5,0)&gt;=86),1.5,IF(AND(VLOOKUP(F173,अंक,5,0)&gt;=81),1,IF(AND(VLOOKUP(F173,अंक,5,0)&gt;=75),0.5,0))))))))),"")</f>
        <v/>
      </c>
      <c s="85" t="str">
        <f>IF(AND(B173="",D173="",F173="",G173=""),"",IF($L$4='DATA ENTRY'!$CV$2,VLOOKUP(F173,अंक,10,0),IF($L$4='DATA ENTRY'!$CV$3,VLOOKUP(F173,अंक,16,0),IF($L$4='DATA ENTRY'!$CV$4,VLOOKUP(F173,अंक,23,0),IF($L$4='DATA ENTRY'!$CV$5,VLOOKUP(F173,अंक,30,0),IF($L$4='DATA ENTRY'!$CV$6,VLOOKUP(F173,अंक,37,0),IF($L$4='DATA ENTRY'!$CV$7,VLOOKUP(F173,अंक,44,0),"")))))))</f>
        <v/>
      </c>
      <c s="85" t="str">
        <f>IF(AND(B173="",D173="",F173="",G173=""),"",IF($L$4='DATA ENTRY'!$CV$2,VLOOKUP(F173,अंक,11,0),IF($L$4='DATA ENTRY'!$CV$3,VLOOKUP(F173,अंक,17,0),IF($L$4='DATA ENTRY'!$CV$4,VLOOKUP(F173,अंक,24,0),IF($L$4='DATA ENTRY'!$CV$5,VLOOKUP(F173,अंक,31,0),IF($L$4='DATA ENTRY'!$CV$6,VLOOKUP(F173,अंक,38,0),IF($L$4='DATA ENTRY'!$CV$7,VLOOKUP(F173,अंक,45,0),"")))))))</f>
        <v/>
      </c>
      <c s="163" t="str">
        <f t="shared" si="35"/>
        <v/>
      </c>
    </row>
    <row r="174" spans="1:17" ht="25.5" customHeight="1">
      <c r="A174" s="93" t="str">
        <f>'DATA ENTRY'!A174</f>
        <v/>
      </c>
      <c s="94" t="str">
        <f t="shared" si="27"/>
        <v/>
      </c>
      <c s="95" t="str">
        <f t="shared" si="28"/>
        <v/>
      </c>
      <c s="96" t="str">
        <f t="shared" si="29"/>
        <v/>
      </c>
      <c s="96" t="str">
        <f t="shared" si="30"/>
        <v/>
      </c>
      <c s="97" t="str">
        <f t="shared" si="31"/>
        <v/>
      </c>
      <c s="98" t="str">
        <f t="shared" si="32"/>
        <v/>
      </c>
      <c s="153" t="str">
        <f>IF(AND(B174="",D174="",F174="",G174=""),"",IF($L$4='DATA ENTRY'!$CV$2,VLOOKUP(F174,अंक,6,0),IF($L$4='DATA ENTRY'!$CV$3,VLOOKUP(F174,अंक,12,0),IF($L$4='DATA ENTRY'!$CV$4,VLOOKUP(F174,अंक,18,0),IF($L$4='DATA ENTRY'!$CV$5,VLOOKUP(F174,अंक,25,0),IF($L$4='DATA ENTRY'!$CV$6,VLOOKUP(F174,अंक,32,0),IF($L$4='DATA ENTRY'!$CV$7,VLOOKUP(F174,अंक,39,0),"")))))))</f>
        <v/>
      </c>
      <c s="153" t="str">
        <f>IF(AND(B174="",D174="",F174="",G174=""),"",IF($L$4='DATA ENTRY'!$CV$2,VLOOKUP(F174,अंक,7,0),IF($L$4='DATA ENTRY'!$CV$3,VLOOKUP(F174,अंक,13,0),IF($L$4='DATA ENTRY'!$CV$4,VLOOKUP(F174,अंक,19,0),IF($L$4='DATA ENTRY'!$CV$5,VLOOKUP(F174,अंक,26,0),IF($L$4='DATA ENTRY'!$CV$6,VLOOKUP(F174,अंक,33,0),IF($L$4='DATA ENTRY'!$CV$7,VLOOKUP(F174,अंक,40,0),"")))))))</f>
        <v/>
      </c>
      <c s="53" t="str">
        <f>IF(AND(B174="",D174="",F174="",G174=""),"",IF($L$4='DATA ENTRY'!$CV$2,VLOOKUP(F174,अंक,8,0),IF($L$4='DATA ENTRY'!$CV$3,VLOOKUP(F174,अंक,14,0),IF($L$4='DATA ENTRY'!$CV$4,VLOOKUP(F174,अंक,20,0),IF($L$4='DATA ENTRY'!$CV$5,VLOOKUP(F174,अंक,27,0),IF($L$4='DATA ENTRY'!$CV$6,VLOOKUP(F174,अंक,34,0),IF($L$4='DATA ENTRY'!$CV$7,VLOOKUP(F174,अंक,41,0),"")))))))</f>
        <v/>
      </c>
      <c s="53" t="str">
        <f>IF(AND(B174="",D174="",F174="",G174=""),"",IF($L$4='DATA ENTRY'!$CV$2,VLOOKUP(F174,अंक,9,0),IF($L$4='DATA ENTRY'!$CV$3,VLOOKUP(F174,अंक,15,0),IF($L$4='DATA ENTRY'!$CV$4,VLOOKUP(F174,अंक,21,0),IF($L$4='DATA ENTRY'!$CV$5,VLOOKUP(F174,अंक,28,0),IF($L$4='DATA ENTRY'!$CV$6,VLOOKUP(F174,अंक,35,0),IF($L$4='DATA ENTRY'!$CV$7,VLOOKUP(F174,अंक,42,0),"")))))))</f>
        <v/>
      </c>
      <c s="85">
        <f t="shared" si="33"/>
        <v>0</v>
      </c>
      <c s="86">
        <f t="shared" si="34"/>
        <v>0</v>
      </c>
      <c s="156" t="str">
        <f>IFERROR(IF(AND($L$4=""),"",IF($C$4="","",IF(AND(L174=""),"",IF(AND(F174=""),"",IF(AND(VLOOKUP(F174,अंक,5,0)=""),"",IF($N$7=3,IF(AND(VLOOKUP(F174,अंक,5,0)&gt;=86),3,IF(AND(VLOOKUP(F174,अंक,5,0)&gt;=81),2,IF(AND(VLOOKUP(F174,अंक,5,0)&gt;=75),1,0))),IF(AND(VLOOKUP(F174,अंक,5,0)&gt;=86),1.5,IF(AND(VLOOKUP(F174,अंक,5,0)&gt;=81),1,IF(AND(VLOOKUP(F174,अंक,5,0)&gt;=75),0.5,0))))))))),"")</f>
        <v/>
      </c>
      <c s="85" t="str">
        <f>IF(AND(B174="",D174="",F174="",G174=""),"",IF($L$4='DATA ENTRY'!$CV$2,VLOOKUP(F174,अंक,10,0),IF($L$4='DATA ENTRY'!$CV$3,VLOOKUP(F174,अंक,16,0),IF($L$4='DATA ENTRY'!$CV$4,VLOOKUP(F174,अंक,23,0),IF($L$4='DATA ENTRY'!$CV$5,VLOOKUP(F174,अंक,30,0),IF($L$4='DATA ENTRY'!$CV$6,VLOOKUP(F174,अंक,37,0),IF($L$4='DATA ENTRY'!$CV$7,VLOOKUP(F174,अंक,44,0),"")))))))</f>
        <v/>
      </c>
      <c s="85" t="str">
        <f>IF(AND(B174="",D174="",F174="",G174=""),"",IF($L$4='DATA ENTRY'!$CV$2,VLOOKUP(F174,अंक,11,0),IF($L$4='DATA ENTRY'!$CV$3,VLOOKUP(F174,अंक,17,0),IF($L$4='DATA ENTRY'!$CV$4,VLOOKUP(F174,अंक,24,0),IF($L$4='DATA ENTRY'!$CV$5,VLOOKUP(F174,अंक,31,0),IF($L$4='DATA ENTRY'!$CV$6,VLOOKUP(F174,अंक,38,0),IF($L$4='DATA ENTRY'!$CV$7,VLOOKUP(F174,अंक,45,0),"")))))))</f>
        <v/>
      </c>
      <c s="163" t="str">
        <f t="shared" si="35"/>
        <v/>
      </c>
    </row>
    <row r="175" spans="1:17" ht="25.5" customHeight="1">
      <c r="A175" s="93" t="str">
        <f>'DATA ENTRY'!A175</f>
        <v/>
      </c>
      <c s="94" t="str">
        <f t="shared" si="27"/>
        <v/>
      </c>
      <c s="95" t="str">
        <f t="shared" si="28"/>
        <v/>
      </c>
      <c s="96" t="str">
        <f t="shared" si="29"/>
        <v/>
      </c>
      <c s="96" t="str">
        <f t="shared" si="30"/>
        <v/>
      </c>
      <c s="97" t="str">
        <f t="shared" si="31"/>
        <v/>
      </c>
      <c s="98" t="str">
        <f t="shared" si="32"/>
        <v/>
      </c>
      <c s="153" t="str">
        <f>IF(AND(B175="",D175="",F175="",G175=""),"",IF($L$4='DATA ENTRY'!$CV$2,VLOOKUP(F175,अंक,6,0),IF($L$4='DATA ENTRY'!$CV$3,VLOOKUP(F175,अंक,12,0),IF($L$4='DATA ENTRY'!$CV$4,VLOOKUP(F175,अंक,18,0),IF($L$4='DATA ENTRY'!$CV$5,VLOOKUP(F175,अंक,25,0),IF($L$4='DATA ENTRY'!$CV$6,VLOOKUP(F175,अंक,32,0),IF($L$4='DATA ENTRY'!$CV$7,VLOOKUP(F175,अंक,39,0),"")))))))</f>
        <v/>
      </c>
      <c s="153" t="str">
        <f>IF(AND(B175="",D175="",F175="",G175=""),"",IF($L$4='DATA ENTRY'!$CV$2,VLOOKUP(F175,अंक,7,0),IF($L$4='DATA ENTRY'!$CV$3,VLOOKUP(F175,अंक,13,0),IF($L$4='DATA ENTRY'!$CV$4,VLOOKUP(F175,अंक,19,0),IF($L$4='DATA ENTRY'!$CV$5,VLOOKUP(F175,अंक,26,0),IF($L$4='DATA ENTRY'!$CV$6,VLOOKUP(F175,अंक,33,0),IF($L$4='DATA ENTRY'!$CV$7,VLOOKUP(F175,अंक,40,0),"")))))))</f>
        <v/>
      </c>
      <c s="53" t="str">
        <f>IF(AND(B175="",D175="",F175="",G175=""),"",IF($L$4='DATA ENTRY'!$CV$2,VLOOKUP(F175,अंक,8,0),IF($L$4='DATA ENTRY'!$CV$3,VLOOKUP(F175,अंक,14,0),IF($L$4='DATA ENTRY'!$CV$4,VLOOKUP(F175,अंक,20,0),IF($L$4='DATA ENTRY'!$CV$5,VLOOKUP(F175,अंक,27,0),IF($L$4='DATA ENTRY'!$CV$6,VLOOKUP(F175,अंक,34,0),IF($L$4='DATA ENTRY'!$CV$7,VLOOKUP(F175,अंक,41,0),"")))))))</f>
        <v/>
      </c>
      <c s="53" t="str">
        <f>IF(AND(B175="",D175="",F175="",G175=""),"",IF($L$4='DATA ENTRY'!$CV$2,VLOOKUP(F175,अंक,9,0),IF($L$4='DATA ENTRY'!$CV$3,VLOOKUP(F175,अंक,15,0),IF($L$4='DATA ENTRY'!$CV$4,VLOOKUP(F175,अंक,21,0),IF($L$4='DATA ENTRY'!$CV$5,VLOOKUP(F175,अंक,28,0),IF($L$4='DATA ENTRY'!$CV$6,VLOOKUP(F175,अंक,35,0),IF($L$4='DATA ENTRY'!$CV$7,VLOOKUP(F175,अंक,42,0),"")))))))</f>
        <v/>
      </c>
      <c s="85">
        <f t="shared" si="33"/>
        <v>0</v>
      </c>
      <c s="86">
        <f t="shared" si="34"/>
        <v>0</v>
      </c>
      <c s="156" t="str">
        <f>IFERROR(IF(AND($L$4=""),"",IF($C$4="","",IF(AND(L175=""),"",IF(AND(F175=""),"",IF(AND(VLOOKUP(F175,अंक,5,0)=""),"",IF($N$7=3,IF(AND(VLOOKUP(F175,अंक,5,0)&gt;=86),3,IF(AND(VLOOKUP(F175,अंक,5,0)&gt;=81),2,IF(AND(VLOOKUP(F175,अंक,5,0)&gt;=75),1,0))),IF(AND(VLOOKUP(F175,अंक,5,0)&gt;=86),1.5,IF(AND(VLOOKUP(F175,अंक,5,0)&gt;=81),1,IF(AND(VLOOKUP(F175,अंक,5,0)&gt;=75),0.5,0))))))))),"")</f>
        <v/>
      </c>
      <c s="85" t="str">
        <f>IF(AND(B175="",D175="",F175="",G175=""),"",IF($L$4='DATA ENTRY'!$CV$2,VLOOKUP(F175,अंक,10,0),IF($L$4='DATA ENTRY'!$CV$3,VLOOKUP(F175,अंक,16,0),IF($L$4='DATA ENTRY'!$CV$4,VLOOKUP(F175,अंक,23,0),IF($L$4='DATA ENTRY'!$CV$5,VLOOKUP(F175,अंक,30,0),IF($L$4='DATA ENTRY'!$CV$6,VLOOKUP(F175,अंक,37,0),IF($L$4='DATA ENTRY'!$CV$7,VLOOKUP(F175,अंक,44,0),"")))))))</f>
        <v/>
      </c>
      <c s="85" t="str">
        <f>IF(AND(B175="",D175="",F175="",G175=""),"",IF($L$4='DATA ENTRY'!$CV$2,VLOOKUP(F175,अंक,11,0),IF($L$4='DATA ENTRY'!$CV$3,VLOOKUP(F175,अंक,17,0),IF($L$4='DATA ENTRY'!$CV$4,VLOOKUP(F175,अंक,24,0),IF($L$4='DATA ENTRY'!$CV$5,VLOOKUP(F175,अंक,31,0),IF($L$4='DATA ENTRY'!$CV$6,VLOOKUP(F175,अंक,38,0),IF($L$4='DATA ENTRY'!$CV$7,VLOOKUP(F175,अंक,45,0),"")))))))</f>
        <v/>
      </c>
      <c s="163" t="str">
        <f t="shared" si="35"/>
        <v/>
      </c>
    </row>
    <row r="176" spans="1:17" ht="25.5" customHeight="1">
      <c r="A176" s="93" t="str">
        <f>'DATA ENTRY'!A176</f>
        <v/>
      </c>
      <c s="94" t="str">
        <f t="shared" si="27"/>
        <v/>
      </c>
      <c s="95" t="str">
        <f t="shared" si="28"/>
        <v/>
      </c>
      <c s="96" t="str">
        <f t="shared" si="29"/>
        <v/>
      </c>
      <c s="96" t="str">
        <f t="shared" si="30"/>
        <v/>
      </c>
      <c s="97" t="str">
        <f t="shared" si="31"/>
        <v/>
      </c>
      <c s="98" t="str">
        <f t="shared" si="32"/>
        <v/>
      </c>
      <c s="153" t="str">
        <f>IF(AND(B176="",D176="",F176="",G176=""),"",IF($L$4='DATA ENTRY'!$CV$2,VLOOKUP(F176,अंक,6,0),IF($L$4='DATA ENTRY'!$CV$3,VLOOKUP(F176,अंक,12,0),IF($L$4='DATA ENTRY'!$CV$4,VLOOKUP(F176,अंक,18,0),IF($L$4='DATA ENTRY'!$CV$5,VLOOKUP(F176,अंक,25,0),IF($L$4='DATA ENTRY'!$CV$6,VLOOKUP(F176,अंक,32,0),IF($L$4='DATA ENTRY'!$CV$7,VLOOKUP(F176,अंक,39,0),"")))))))</f>
        <v/>
      </c>
      <c s="153" t="str">
        <f>IF(AND(B176="",D176="",F176="",G176=""),"",IF($L$4='DATA ENTRY'!$CV$2,VLOOKUP(F176,अंक,7,0),IF($L$4='DATA ENTRY'!$CV$3,VLOOKUP(F176,अंक,13,0),IF($L$4='DATA ENTRY'!$CV$4,VLOOKUP(F176,अंक,19,0),IF($L$4='DATA ENTRY'!$CV$5,VLOOKUP(F176,अंक,26,0),IF($L$4='DATA ENTRY'!$CV$6,VLOOKUP(F176,अंक,33,0),IF($L$4='DATA ENTRY'!$CV$7,VLOOKUP(F176,अंक,40,0),"")))))))</f>
        <v/>
      </c>
      <c s="53" t="str">
        <f>IF(AND(B176="",D176="",F176="",G176=""),"",IF($L$4='DATA ENTRY'!$CV$2,VLOOKUP(F176,अंक,8,0),IF($L$4='DATA ENTRY'!$CV$3,VLOOKUP(F176,अंक,14,0),IF($L$4='DATA ENTRY'!$CV$4,VLOOKUP(F176,अंक,20,0),IF($L$4='DATA ENTRY'!$CV$5,VLOOKUP(F176,अंक,27,0),IF($L$4='DATA ENTRY'!$CV$6,VLOOKUP(F176,अंक,34,0),IF($L$4='DATA ENTRY'!$CV$7,VLOOKUP(F176,अंक,41,0),"")))))))</f>
        <v/>
      </c>
      <c s="53" t="str">
        <f>IF(AND(B176="",D176="",F176="",G176=""),"",IF($L$4='DATA ENTRY'!$CV$2,VLOOKUP(F176,अंक,9,0),IF($L$4='DATA ENTRY'!$CV$3,VLOOKUP(F176,अंक,15,0),IF($L$4='DATA ENTRY'!$CV$4,VLOOKUP(F176,अंक,21,0),IF($L$4='DATA ENTRY'!$CV$5,VLOOKUP(F176,अंक,28,0),IF($L$4='DATA ENTRY'!$CV$6,VLOOKUP(F176,अंक,35,0),IF($L$4='DATA ENTRY'!$CV$7,VLOOKUP(F176,अंक,42,0),"")))))))</f>
        <v/>
      </c>
      <c s="85">
        <f t="shared" si="33"/>
        <v>0</v>
      </c>
      <c s="86">
        <f t="shared" si="34"/>
        <v>0</v>
      </c>
      <c s="156" t="str">
        <f>IFERROR(IF(AND($L$4=""),"",IF($C$4="","",IF(AND(L176=""),"",IF(AND(F176=""),"",IF(AND(VLOOKUP(F176,अंक,5,0)=""),"",IF($N$7=3,IF(AND(VLOOKUP(F176,अंक,5,0)&gt;=86),3,IF(AND(VLOOKUP(F176,अंक,5,0)&gt;=81),2,IF(AND(VLOOKUP(F176,अंक,5,0)&gt;=75),1,0))),IF(AND(VLOOKUP(F176,अंक,5,0)&gt;=86),1.5,IF(AND(VLOOKUP(F176,अंक,5,0)&gt;=81),1,IF(AND(VLOOKUP(F176,अंक,5,0)&gt;=75),0.5,0))))))))),"")</f>
        <v/>
      </c>
      <c s="85" t="str">
        <f>IF(AND(B176="",D176="",F176="",G176=""),"",IF($L$4='DATA ENTRY'!$CV$2,VLOOKUP(F176,अंक,10,0),IF($L$4='DATA ENTRY'!$CV$3,VLOOKUP(F176,अंक,16,0),IF($L$4='DATA ENTRY'!$CV$4,VLOOKUP(F176,अंक,23,0),IF($L$4='DATA ENTRY'!$CV$5,VLOOKUP(F176,अंक,30,0),IF($L$4='DATA ENTRY'!$CV$6,VLOOKUP(F176,अंक,37,0),IF($L$4='DATA ENTRY'!$CV$7,VLOOKUP(F176,अंक,44,0),"")))))))</f>
        <v/>
      </c>
      <c s="85" t="str">
        <f>IF(AND(B176="",D176="",F176="",G176=""),"",IF($L$4='DATA ENTRY'!$CV$2,VLOOKUP(F176,अंक,11,0),IF($L$4='DATA ENTRY'!$CV$3,VLOOKUP(F176,अंक,17,0),IF($L$4='DATA ENTRY'!$CV$4,VLOOKUP(F176,अंक,24,0),IF($L$4='DATA ENTRY'!$CV$5,VLOOKUP(F176,अंक,31,0),IF($L$4='DATA ENTRY'!$CV$6,VLOOKUP(F176,अंक,38,0),IF($L$4='DATA ENTRY'!$CV$7,VLOOKUP(F176,अंक,45,0),"")))))))</f>
        <v/>
      </c>
      <c s="163" t="str">
        <f t="shared" si="35"/>
        <v/>
      </c>
    </row>
    <row r="177" spans="1:17" ht="25.5" customHeight="1">
      <c r="A177" s="93" t="str">
        <f>'DATA ENTRY'!A177</f>
        <v/>
      </c>
      <c s="94" t="str">
        <f t="shared" si="27"/>
        <v/>
      </c>
      <c s="95" t="str">
        <f t="shared" si="28"/>
        <v/>
      </c>
      <c s="96" t="str">
        <f t="shared" si="29"/>
        <v/>
      </c>
      <c s="96" t="str">
        <f t="shared" si="30"/>
        <v/>
      </c>
      <c s="97" t="str">
        <f t="shared" si="31"/>
        <v/>
      </c>
      <c s="98" t="str">
        <f t="shared" si="32"/>
        <v/>
      </c>
      <c s="153" t="str">
        <f>IF(AND(B177="",D177="",F177="",G177=""),"",IF($L$4='DATA ENTRY'!$CV$2,VLOOKUP(F177,अंक,6,0),IF($L$4='DATA ENTRY'!$CV$3,VLOOKUP(F177,अंक,12,0),IF($L$4='DATA ENTRY'!$CV$4,VLOOKUP(F177,अंक,18,0),IF($L$4='DATA ENTRY'!$CV$5,VLOOKUP(F177,अंक,25,0),IF($L$4='DATA ENTRY'!$CV$6,VLOOKUP(F177,अंक,32,0),IF($L$4='DATA ENTRY'!$CV$7,VLOOKUP(F177,अंक,39,0),"")))))))</f>
        <v/>
      </c>
      <c s="153" t="str">
        <f>IF(AND(B177="",D177="",F177="",G177=""),"",IF($L$4='DATA ENTRY'!$CV$2,VLOOKUP(F177,अंक,7,0),IF($L$4='DATA ENTRY'!$CV$3,VLOOKUP(F177,अंक,13,0),IF($L$4='DATA ENTRY'!$CV$4,VLOOKUP(F177,अंक,19,0),IF($L$4='DATA ENTRY'!$CV$5,VLOOKUP(F177,अंक,26,0),IF($L$4='DATA ENTRY'!$CV$6,VLOOKUP(F177,अंक,33,0),IF($L$4='DATA ENTRY'!$CV$7,VLOOKUP(F177,अंक,40,0),"")))))))</f>
        <v/>
      </c>
      <c s="53" t="str">
        <f>IF(AND(B177="",D177="",F177="",G177=""),"",IF($L$4='DATA ENTRY'!$CV$2,VLOOKUP(F177,अंक,8,0),IF($L$4='DATA ENTRY'!$CV$3,VLOOKUP(F177,अंक,14,0),IF($L$4='DATA ENTRY'!$CV$4,VLOOKUP(F177,अंक,20,0),IF($L$4='DATA ENTRY'!$CV$5,VLOOKUP(F177,अंक,27,0),IF($L$4='DATA ENTRY'!$CV$6,VLOOKUP(F177,अंक,34,0),IF($L$4='DATA ENTRY'!$CV$7,VLOOKUP(F177,अंक,41,0),"")))))))</f>
        <v/>
      </c>
      <c s="53" t="str">
        <f>IF(AND(B177="",D177="",F177="",G177=""),"",IF($L$4='DATA ENTRY'!$CV$2,VLOOKUP(F177,अंक,9,0),IF($L$4='DATA ENTRY'!$CV$3,VLOOKUP(F177,अंक,15,0),IF($L$4='DATA ENTRY'!$CV$4,VLOOKUP(F177,अंक,21,0),IF($L$4='DATA ENTRY'!$CV$5,VLOOKUP(F177,अंक,28,0),IF($L$4='DATA ENTRY'!$CV$6,VLOOKUP(F177,अंक,35,0),IF($L$4='DATA ENTRY'!$CV$7,VLOOKUP(F177,अंक,42,0),"")))))))</f>
        <v/>
      </c>
      <c s="85">
        <f t="shared" si="33"/>
        <v>0</v>
      </c>
      <c s="86">
        <f t="shared" si="34"/>
        <v>0</v>
      </c>
      <c s="156" t="str">
        <f>IFERROR(IF(AND($L$4=""),"",IF($C$4="","",IF(AND(L177=""),"",IF(AND(F177=""),"",IF(AND(VLOOKUP(F177,अंक,5,0)=""),"",IF($N$7=3,IF(AND(VLOOKUP(F177,अंक,5,0)&gt;=86),3,IF(AND(VLOOKUP(F177,अंक,5,0)&gt;=81),2,IF(AND(VLOOKUP(F177,अंक,5,0)&gt;=75),1,0))),IF(AND(VLOOKUP(F177,अंक,5,0)&gt;=86),1.5,IF(AND(VLOOKUP(F177,अंक,5,0)&gt;=81),1,IF(AND(VLOOKUP(F177,अंक,5,0)&gt;=75),0.5,0))))))))),"")</f>
        <v/>
      </c>
      <c s="85" t="str">
        <f>IF(AND(B177="",D177="",F177="",G177=""),"",IF($L$4='DATA ENTRY'!$CV$2,VLOOKUP(F177,अंक,10,0),IF($L$4='DATA ENTRY'!$CV$3,VLOOKUP(F177,अंक,16,0),IF($L$4='DATA ENTRY'!$CV$4,VLOOKUP(F177,अंक,23,0),IF($L$4='DATA ENTRY'!$CV$5,VLOOKUP(F177,अंक,30,0),IF($L$4='DATA ENTRY'!$CV$6,VLOOKUP(F177,अंक,37,0),IF($L$4='DATA ENTRY'!$CV$7,VLOOKUP(F177,अंक,44,0),"")))))))</f>
        <v/>
      </c>
      <c s="85" t="str">
        <f>IF(AND(B177="",D177="",F177="",G177=""),"",IF($L$4='DATA ENTRY'!$CV$2,VLOOKUP(F177,अंक,11,0),IF($L$4='DATA ENTRY'!$CV$3,VLOOKUP(F177,अंक,17,0),IF($L$4='DATA ENTRY'!$CV$4,VLOOKUP(F177,अंक,24,0),IF($L$4='DATA ENTRY'!$CV$5,VLOOKUP(F177,अंक,31,0),IF($L$4='DATA ENTRY'!$CV$6,VLOOKUP(F177,अंक,38,0),IF($L$4='DATA ENTRY'!$CV$7,VLOOKUP(F177,अंक,45,0),"")))))))</f>
        <v/>
      </c>
      <c s="163" t="str">
        <f t="shared" si="35"/>
        <v/>
      </c>
    </row>
    <row r="178" spans="1:17" ht="25.5" customHeight="1">
      <c r="A178" s="93" t="str">
        <f>'DATA ENTRY'!A178</f>
        <v/>
      </c>
      <c s="94" t="str">
        <f t="shared" si="27"/>
        <v/>
      </c>
      <c s="95" t="str">
        <f t="shared" si="28"/>
        <v/>
      </c>
      <c s="96" t="str">
        <f t="shared" si="29"/>
        <v/>
      </c>
      <c s="96" t="str">
        <f t="shared" si="30"/>
        <v/>
      </c>
      <c s="97" t="str">
        <f t="shared" si="31"/>
        <v/>
      </c>
      <c s="98" t="str">
        <f t="shared" si="32"/>
        <v/>
      </c>
      <c s="153" t="str">
        <f>IF(AND(B178="",D178="",F178="",G178=""),"",IF($L$4='DATA ENTRY'!$CV$2,VLOOKUP(F178,अंक,6,0),IF($L$4='DATA ENTRY'!$CV$3,VLOOKUP(F178,अंक,12,0),IF($L$4='DATA ENTRY'!$CV$4,VLOOKUP(F178,अंक,18,0),IF($L$4='DATA ENTRY'!$CV$5,VLOOKUP(F178,अंक,25,0),IF($L$4='DATA ENTRY'!$CV$6,VLOOKUP(F178,अंक,32,0),IF($L$4='DATA ENTRY'!$CV$7,VLOOKUP(F178,अंक,39,0),"")))))))</f>
        <v/>
      </c>
      <c s="153" t="str">
        <f>IF(AND(B178="",D178="",F178="",G178=""),"",IF($L$4='DATA ENTRY'!$CV$2,VLOOKUP(F178,अंक,7,0),IF($L$4='DATA ENTRY'!$CV$3,VLOOKUP(F178,अंक,13,0),IF($L$4='DATA ENTRY'!$CV$4,VLOOKUP(F178,अंक,19,0),IF($L$4='DATA ENTRY'!$CV$5,VLOOKUP(F178,अंक,26,0),IF($L$4='DATA ENTRY'!$CV$6,VLOOKUP(F178,अंक,33,0),IF($L$4='DATA ENTRY'!$CV$7,VLOOKUP(F178,अंक,40,0),"")))))))</f>
        <v/>
      </c>
      <c s="53" t="str">
        <f>IF(AND(B178="",D178="",F178="",G178=""),"",IF($L$4='DATA ENTRY'!$CV$2,VLOOKUP(F178,अंक,8,0),IF($L$4='DATA ENTRY'!$CV$3,VLOOKUP(F178,अंक,14,0),IF($L$4='DATA ENTRY'!$CV$4,VLOOKUP(F178,अंक,20,0),IF($L$4='DATA ENTRY'!$CV$5,VLOOKUP(F178,अंक,27,0),IF($L$4='DATA ENTRY'!$CV$6,VLOOKUP(F178,अंक,34,0),IF($L$4='DATA ENTRY'!$CV$7,VLOOKUP(F178,अंक,41,0),"")))))))</f>
        <v/>
      </c>
      <c s="53" t="str">
        <f>IF(AND(B178="",D178="",F178="",G178=""),"",IF($L$4='DATA ENTRY'!$CV$2,VLOOKUP(F178,अंक,9,0),IF($L$4='DATA ENTRY'!$CV$3,VLOOKUP(F178,अंक,15,0),IF($L$4='DATA ENTRY'!$CV$4,VLOOKUP(F178,अंक,21,0),IF($L$4='DATA ENTRY'!$CV$5,VLOOKUP(F178,अंक,28,0),IF($L$4='DATA ENTRY'!$CV$6,VLOOKUP(F178,अंक,35,0),IF($L$4='DATA ENTRY'!$CV$7,VLOOKUP(F178,अंक,42,0),"")))))))</f>
        <v/>
      </c>
      <c s="85">
        <f t="shared" si="33"/>
        <v>0</v>
      </c>
      <c s="86">
        <f t="shared" si="34"/>
        <v>0</v>
      </c>
      <c s="156" t="str">
        <f>IFERROR(IF(AND($L$4=""),"",IF($C$4="","",IF(AND(L178=""),"",IF(AND(F178=""),"",IF(AND(VLOOKUP(F178,अंक,5,0)=""),"",IF($N$7=3,IF(AND(VLOOKUP(F178,अंक,5,0)&gt;=86),3,IF(AND(VLOOKUP(F178,अंक,5,0)&gt;=81),2,IF(AND(VLOOKUP(F178,अंक,5,0)&gt;=75),1,0))),IF(AND(VLOOKUP(F178,अंक,5,0)&gt;=86),1.5,IF(AND(VLOOKUP(F178,अंक,5,0)&gt;=81),1,IF(AND(VLOOKUP(F178,अंक,5,0)&gt;=75),0.5,0))))))))),"")</f>
        <v/>
      </c>
      <c s="85" t="str">
        <f>IF(AND(B178="",D178="",F178="",G178=""),"",IF($L$4='DATA ENTRY'!$CV$2,VLOOKUP(F178,अंक,10,0),IF($L$4='DATA ENTRY'!$CV$3,VLOOKUP(F178,अंक,16,0),IF($L$4='DATA ENTRY'!$CV$4,VLOOKUP(F178,अंक,23,0),IF($L$4='DATA ENTRY'!$CV$5,VLOOKUP(F178,अंक,30,0),IF($L$4='DATA ENTRY'!$CV$6,VLOOKUP(F178,अंक,37,0),IF($L$4='DATA ENTRY'!$CV$7,VLOOKUP(F178,अंक,44,0),"")))))))</f>
        <v/>
      </c>
      <c s="85" t="str">
        <f>IF(AND(B178="",D178="",F178="",G178=""),"",IF($L$4='DATA ENTRY'!$CV$2,VLOOKUP(F178,अंक,11,0),IF($L$4='DATA ENTRY'!$CV$3,VLOOKUP(F178,अंक,17,0),IF($L$4='DATA ENTRY'!$CV$4,VLOOKUP(F178,अंक,24,0),IF($L$4='DATA ENTRY'!$CV$5,VLOOKUP(F178,अंक,31,0),IF($L$4='DATA ENTRY'!$CV$6,VLOOKUP(F178,अंक,38,0),IF($L$4='DATA ENTRY'!$CV$7,VLOOKUP(F178,अंक,45,0),"")))))))</f>
        <v/>
      </c>
      <c s="163" t="str">
        <f t="shared" si="35"/>
        <v/>
      </c>
    </row>
    <row r="179" spans="1:17" ht="25.5" customHeight="1">
      <c r="A179" s="93" t="str">
        <f>'DATA ENTRY'!A179</f>
        <v/>
      </c>
      <c s="94" t="str">
        <f t="shared" si="27"/>
        <v/>
      </c>
      <c s="95" t="str">
        <f t="shared" si="28"/>
        <v/>
      </c>
      <c s="96" t="str">
        <f t="shared" si="29"/>
        <v/>
      </c>
      <c s="96" t="str">
        <f t="shared" si="30"/>
        <v/>
      </c>
      <c s="97" t="str">
        <f t="shared" si="31"/>
        <v/>
      </c>
      <c s="98" t="str">
        <f t="shared" si="32"/>
        <v/>
      </c>
      <c s="153" t="str">
        <f>IF(AND(B179="",D179="",F179="",G179=""),"",IF($L$4='DATA ENTRY'!$CV$2,VLOOKUP(F179,अंक,6,0),IF($L$4='DATA ENTRY'!$CV$3,VLOOKUP(F179,अंक,12,0),IF($L$4='DATA ENTRY'!$CV$4,VLOOKUP(F179,अंक,18,0),IF($L$4='DATA ENTRY'!$CV$5,VLOOKUP(F179,अंक,25,0),IF($L$4='DATA ENTRY'!$CV$6,VLOOKUP(F179,अंक,32,0),IF($L$4='DATA ENTRY'!$CV$7,VLOOKUP(F179,अंक,39,0),"")))))))</f>
        <v/>
      </c>
      <c s="153" t="str">
        <f>IF(AND(B179="",D179="",F179="",G179=""),"",IF($L$4='DATA ENTRY'!$CV$2,VLOOKUP(F179,अंक,7,0),IF($L$4='DATA ENTRY'!$CV$3,VLOOKUP(F179,अंक,13,0),IF($L$4='DATA ENTRY'!$CV$4,VLOOKUP(F179,अंक,19,0),IF($L$4='DATA ENTRY'!$CV$5,VLOOKUP(F179,अंक,26,0),IF($L$4='DATA ENTRY'!$CV$6,VLOOKUP(F179,अंक,33,0),IF($L$4='DATA ENTRY'!$CV$7,VLOOKUP(F179,अंक,40,0),"")))))))</f>
        <v/>
      </c>
      <c s="53" t="str">
        <f>IF(AND(B179="",D179="",F179="",G179=""),"",IF($L$4='DATA ENTRY'!$CV$2,VLOOKUP(F179,अंक,8,0),IF($L$4='DATA ENTRY'!$CV$3,VLOOKUP(F179,अंक,14,0),IF($L$4='DATA ENTRY'!$CV$4,VLOOKUP(F179,अंक,20,0),IF($L$4='DATA ENTRY'!$CV$5,VLOOKUP(F179,अंक,27,0),IF($L$4='DATA ENTRY'!$CV$6,VLOOKUP(F179,अंक,34,0),IF($L$4='DATA ENTRY'!$CV$7,VLOOKUP(F179,अंक,41,0),"")))))))</f>
        <v/>
      </c>
      <c s="53" t="str">
        <f>IF(AND(B179="",D179="",F179="",G179=""),"",IF($L$4='DATA ENTRY'!$CV$2,VLOOKUP(F179,अंक,9,0),IF($L$4='DATA ENTRY'!$CV$3,VLOOKUP(F179,अंक,15,0),IF($L$4='DATA ENTRY'!$CV$4,VLOOKUP(F179,अंक,21,0),IF($L$4='DATA ENTRY'!$CV$5,VLOOKUP(F179,अंक,28,0),IF($L$4='DATA ENTRY'!$CV$6,VLOOKUP(F179,अंक,35,0),IF($L$4='DATA ENTRY'!$CV$7,VLOOKUP(F179,अंक,42,0),"")))))))</f>
        <v/>
      </c>
      <c s="85">
        <f t="shared" si="33"/>
        <v>0</v>
      </c>
      <c s="86">
        <f t="shared" si="34"/>
        <v>0</v>
      </c>
      <c s="156" t="str">
        <f>IFERROR(IF(AND($L$4=""),"",IF($C$4="","",IF(AND(L179=""),"",IF(AND(F179=""),"",IF(AND(VLOOKUP(F179,अंक,5,0)=""),"",IF($N$7=3,IF(AND(VLOOKUP(F179,अंक,5,0)&gt;=86),3,IF(AND(VLOOKUP(F179,अंक,5,0)&gt;=81),2,IF(AND(VLOOKUP(F179,अंक,5,0)&gt;=75),1,0))),IF(AND(VLOOKUP(F179,अंक,5,0)&gt;=86),1.5,IF(AND(VLOOKUP(F179,अंक,5,0)&gt;=81),1,IF(AND(VLOOKUP(F179,अंक,5,0)&gt;=75),0.5,0))))))))),"")</f>
        <v/>
      </c>
      <c s="85" t="str">
        <f>IF(AND(B179="",D179="",F179="",G179=""),"",IF($L$4='DATA ENTRY'!$CV$2,VLOOKUP(F179,अंक,10,0),IF($L$4='DATA ENTRY'!$CV$3,VLOOKUP(F179,अंक,16,0),IF($L$4='DATA ENTRY'!$CV$4,VLOOKUP(F179,अंक,23,0),IF($L$4='DATA ENTRY'!$CV$5,VLOOKUP(F179,अंक,30,0),IF($L$4='DATA ENTRY'!$CV$6,VLOOKUP(F179,अंक,37,0),IF($L$4='DATA ENTRY'!$CV$7,VLOOKUP(F179,अंक,44,0),"")))))))</f>
        <v/>
      </c>
      <c s="85" t="str">
        <f>IF(AND(B179="",D179="",F179="",G179=""),"",IF($L$4='DATA ENTRY'!$CV$2,VLOOKUP(F179,अंक,11,0),IF($L$4='DATA ENTRY'!$CV$3,VLOOKUP(F179,अंक,17,0),IF($L$4='DATA ENTRY'!$CV$4,VLOOKUP(F179,अंक,24,0),IF($L$4='DATA ENTRY'!$CV$5,VLOOKUP(F179,अंक,31,0),IF($L$4='DATA ENTRY'!$CV$6,VLOOKUP(F179,अंक,38,0),IF($L$4='DATA ENTRY'!$CV$7,VLOOKUP(F179,अंक,45,0),"")))))))</f>
        <v/>
      </c>
      <c s="163" t="str">
        <f t="shared" si="35"/>
        <v/>
      </c>
    </row>
    <row r="180" spans="1:17" ht="25.5" customHeight="1">
      <c r="A180" s="93" t="str">
        <f>'DATA ENTRY'!A180</f>
        <v/>
      </c>
      <c s="94" t="str">
        <f t="shared" si="27"/>
        <v/>
      </c>
      <c s="95" t="str">
        <f t="shared" si="28"/>
        <v/>
      </c>
      <c s="96" t="str">
        <f t="shared" si="29"/>
        <v/>
      </c>
      <c s="96" t="str">
        <f t="shared" si="30"/>
        <v/>
      </c>
      <c s="97" t="str">
        <f t="shared" si="31"/>
        <v/>
      </c>
      <c s="98" t="str">
        <f t="shared" si="32"/>
        <v/>
      </c>
      <c s="153" t="str">
        <f>IF(AND(B180="",D180="",F180="",G180=""),"",IF($L$4='DATA ENTRY'!$CV$2,VLOOKUP(F180,अंक,6,0),IF($L$4='DATA ENTRY'!$CV$3,VLOOKUP(F180,अंक,12,0),IF($L$4='DATA ENTRY'!$CV$4,VLOOKUP(F180,अंक,18,0),IF($L$4='DATA ENTRY'!$CV$5,VLOOKUP(F180,अंक,25,0),IF($L$4='DATA ENTRY'!$CV$6,VLOOKUP(F180,अंक,32,0),IF($L$4='DATA ENTRY'!$CV$7,VLOOKUP(F180,अंक,39,0),"")))))))</f>
        <v/>
      </c>
      <c s="153" t="str">
        <f>IF(AND(B180="",D180="",F180="",G180=""),"",IF($L$4='DATA ENTRY'!$CV$2,VLOOKUP(F180,अंक,7,0),IF($L$4='DATA ENTRY'!$CV$3,VLOOKUP(F180,अंक,13,0),IF($L$4='DATA ENTRY'!$CV$4,VLOOKUP(F180,अंक,19,0),IF($L$4='DATA ENTRY'!$CV$5,VLOOKUP(F180,अंक,26,0),IF($L$4='DATA ENTRY'!$CV$6,VLOOKUP(F180,अंक,33,0),IF($L$4='DATA ENTRY'!$CV$7,VLOOKUP(F180,अंक,40,0),"")))))))</f>
        <v/>
      </c>
      <c s="53" t="str">
        <f>IF(AND(B180="",D180="",F180="",G180=""),"",IF($L$4='DATA ENTRY'!$CV$2,VLOOKUP(F180,अंक,8,0),IF($L$4='DATA ENTRY'!$CV$3,VLOOKUP(F180,अंक,14,0),IF($L$4='DATA ENTRY'!$CV$4,VLOOKUP(F180,अंक,20,0),IF($L$4='DATA ENTRY'!$CV$5,VLOOKUP(F180,अंक,27,0),IF($L$4='DATA ENTRY'!$CV$6,VLOOKUP(F180,अंक,34,0),IF($L$4='DATA ENTRY'!$CV$7,VLOOKUP(F180,अंक,41,0),"")))))))</f>
        <v/>
      </c>
      <c s="53" t="str">
        <f>IF(AND(B180="",D180="",F180="",G180=""),"",IF($L$4='DATA ENTRY'!$CV$2,VLOOKUP(F180,अंक,9,0),IF($L$4='DATA ENTRY'!$CV$3,VLOOKUP(F180,अंक,15,0),IF($L$4='DATA ENTRY'!$CV$4,VLOOKUP(F180,अंक,21,0),IF($L$4='DATA ENTRY'!$CV$5,VLOOKUP(F180,अंक,28,0),IF($L$4='DATA ENTRY'!$CV$6,VLOOKUP(F180,अंक,35,0),IF($L$4='DATA ENTRY'!$CV$7,VLOOKUP(F180,अंक,42,0),"")))))))</f>
        <v/>
      </c>
      <c s="85">
        <f t="shared" si="33"/>
        <v>0</v>
      </c>
      <c s="86">
        <f t="shared" si="34"/>
        <v>0</v>
      </c>
      <c s="156" t="str">
        <f>IFERROR(IF(AND($L$4=""),"",IF($C$4="","",IF(AND(L180=""),"",IF(AND(F180=""),"",IF(AND(VLOOKUP(F180,अंक,5,0)=""),"",IF($N$7=3,IF(AND(VLOOKUP(F180,अंक,5,0)&gt;=86),3,IF(AND(VLOOKUP(F180,अंक,5,0)&gt;=81),2,IF(AND(VLOOKUP(F180,अंक,5,0)&gt;=75),1,0))),IF(AND(VLOOKUP(F180,अंक,5,0)&gt;=86),1.5,IF(AND(VLOOKUP(F180,अंक,5,0)&gt;=81),1,IF(AND(VLOOKUP(F180,अंक,5,0)&gt;=75),0.5,0))))))))),"")</f>
        <v/>
      </c>
      <c s="85" t="str">
        <f>IF(AND(B180="",D180="",F180="",G180=""),"",IF($L$4='DATA ENTRY'!$CV$2,VLOOKUP(F180,अंक,10,0),IF($L$4='DATA ENTRY'!$CV$3,VLOOKUP(F180,अंक,16,0),IF($L$4='DATA ENTRY'!$CV$4,VLOOKUP(F180,अंक,23,0),IF($L$4='DATA ENTRY'!$CV$5,VLOOKUP(F180,अंक,30,0),IF($L$4='DATA ENTRY'!$CV$6,VLOOKUP(F180,अंक,37,0),IF($L$4='DATA ENTRY'!$CV$7,VLOOKUP(F180,अंक,44,0),"")))))))</f>
        <v/>
      </c>
      <c s="85" t="str">
        <f>IF(AND(B180="",D180="",F180="",G180=""),"",IF($L$4='DATA ENTRY'!$CV$2,VLOOKUP(F180,अंक,11,0),IF($L$4='DATA ENTRY'!$CV$3,VLOOKUP(F180,अंक,17,0),IF($L$4='DATA ENTRY'!$CV$4,VLOOKUP(F180,अंक,24,0),IF($L$4='DATA ENTRY'!$CV$5,VLOOKUP(F180,अंक,31,0),IF($L$4='DATA ENTRY'!$CV$6,VLOOKUP(F180,अंक,38,0),IF($L$4='DATA ENTRY'!$CV$7,VLOOKUP(F180,अंक,45,0),"")))))))</f>
        <v/>
      </c>
      <c s="163" t="str">
        <f t="shared" si="35"/>
        <v/>
      </c>
    </row>
    <row r="181" spans="1:17" ht="25.5" customHeight="1">
      <c r="A181" s="93" t="str">
        <f>'DATA ENTRY'!A181</f>
        <v/>
      </c>
      <c s="94" t="str">
        <f t="shared" si="27"/>
        <v/>
      </c>
      <c s="95" t="str">
        <f t="shared" si="28"/>
        <v/>
      </c>
      <c s="96" t="str">
        <f t="shared" si="29"/>
        <v/>
      </c>
      <c s="96" t="str">
        <f t="shared" si="30"/>
        <v/>
      </c>
      <c s="97" t="str">
        <f t="shared" si="31"/>
        <v/>
      </c>
      <c s="98" t="str">
        <f t="shared" si="32"/>
        <v/>
      </c>
      <c s="153" t="str">
        <f>IF(AND(B181="",D181="",F181="",G181=""),"",IF($L$4='DATA ENTRY'!$CV$2,VLOOKUP(F181,अंक,6,0),IF($L$4='DATA ENTRY'!$CV$3,VLOOKUP(F181,अंक,12,0),IF($L$4='DATA ENTRY'!$CV$4,VLOOKUP(F181,अंक,18,0),IF($L$4='DATA ENTRY'!$CV$5,VLOOKUP(F181,अंक,25,0),IF($L$4='DATA ENTRY'!$CV$6,VLOOKUP(F181,अंक,32,0),IF($L$4='DATA ENTRY'!$CV$7,VLOOKUP(F181,अंक,39,0),"")))))))</f>
        <v/>
      </c>
      <c s="153" t="str">
        <f>IF(AND(B181="",D181="",F181="",G181=""),"",IF($L$4='DATA ENTRY'!$CV$2,VLOOKUP(F181,अंक,7,0),IF($L$4='DATA ENTRY'!$CV$3,VLOOKUP(F181,अंक,13,0),IF($L$4='DATA ENTRY'!$CV$4,VLOOKUP(F181,अंक,19,0),IF($L$4='DATA ENTRY'!$CV$5,VLOOKUP(F181,अंक,26,0),IF($L$4='DATA ENTRY'!$CV$6,VLOOKUP(F181,अंक,33,0),IF($L$4='DATA ENTRY'!$CV$7,VLOOKUP(F181,अंक,40,0),"")))))))</f>
        <v/>
      </c>
      <c s="53" t="str">
        <f>IF(AND(B181="",D181="",F181="",G181=""),"",IF($L$4='DATA ENTRY'!$CV$2,VLOOKUP(F181,अंक,8,0),IF($L$4='DATA ENTRY'!$CV$3,VLOOKUP(F181,अंक,14,0),IF($L$4='DATA ENTRY'!$CV$4,VLOOKUP(F181,अंक,20,0),IF($L$4='DATA ENTRY'!$CV$5,VLOOKUP(F181,अंक,27,0),IF($L$4='DATA ENTRY'!$CV$6,VLOOKUP(F181,अंक,34,0),IF($L$4='DATA ENTRY'!$CV$7,VLOOKUP(F181,अंक,41,0),"")))))))</f>
        <v/>
      </c>
      <c s="53" t="str">
        <f>IF(AND(B181="",D181="",F181="",G181=""),"",IF($L$4='DATA ENTRY'!$CV$2,VLOOKUP(F181,अंक,9,0),IF($L$4='DATA ENTRY'!$CV$3,VLOOKUP(F181,अंक,15,0),IF($L$4='DATA ENTRY'!$CV$4,VLOOKUP(F181,अंक,21,0),IF($L$4='DATA ENTRY'!$CV$5,VLOOKUP(F181,अंक,28,0),IF($L$4='DATA ENTRY'!$CV$6,VLOOKUP(F181,अंक,35,0),IF($L$4='DATA ENTRY'!$CV$7,VLOOKUP(F181,अंक,42,0),"")))))))</f>
        <v/>
      </c>
      <c s="85">
        <f t="shared" si="33"/>
        <v>0</v>
      </c>
      <c s="86">
        <f t="shared" si="34"/>
        <v>0</v>
      </c>
      <c s="156" t="str">
        <f>IFERROR(IF(AND($L$4=""),"",IF($C$4="","",IF(AND(L181=""),"",IF(AND(F181=""),"",IF(AND(VLOOKUP(F181,अंक,5,0)=""),"",IF($N$7=3,IF(AND(VLOOKUP(F181,अंक,5,0)&gt;=86),3,IF(AND(VLOOKUP(F181,अंक,5,0)&gt;=81),2,IF(AND(VLOOKUP(F181,अंक,5,0)&gt;=75),1,0))),IF(AND(VLOOKUP(F181,अंक,5,0)&gt;=86),1.5,IF(AND(VLOOKUP(F181,अंक,5,0)&gt;=81),1,IF(AND(VLOOKUP(F181,अंक,5,0)&gt;=75),0.5,0))))))))),"")</f>
        <v/>
      </c>
      <c s="85" t="str">
        <f>IF(AND(B181="",D181="",F181="",G181=""),"",IF($L$4='DATA ENTRY'!$CV$2,VLOOKUP(F181,अंक,10,0),IF($L$4='DATA ENTRY'!$CV$3,VLOOKUP(F181,अंक,16,0),IF($L$4='DATA ENTRY'!$CV$4,VLOOKUP(F181,अंक,23,0),IF($L$4='DATA ENTRY'!$CV$5,VLOOKUP(F181,अंक,30,0),IF($L$4='DATA ENTRY'!$CV$6,VLOOKUP(F181,अंक,37,0),IF($L$4='DATA ENTRY'!$CV$7,VLOOKUP(F181,अंक,44,0),"")))))))</f>
        <v/>
      </c>
      <c s="85" t="str">
        <f>IF(AND(B181="",D181="",F181="",G181=""),"",IF($L$4='DATA ENTRY'!$CV$2,VLOOKUP(F181,अंक,11,0),IF($L$4='DATA ENTRY'!$CV$3,VLOOKUP(F181,अंक,17,0),IF($L$4='DATA ENTRY'!$CV$4,VLOOKUP(F181,अंक,24,0),IF($L$4='DATA ENTRY'!$CV$5,VLOOKUP(F181,अंक,31,0),IF($L$4='DATA ENTRY'!$CV$6,VLOOKUP(F181,अंक,38,0),IF($L$4='DATA ENTRY'!$CV$7,VLOOKUP(F181,अंक,45,0),"")))))))</f>
        <v/>
      </c>
      <c s="163" t="str">
        <f t="shared" si="35"/>
        <v/>
      </c>
    </row>
    <row r="182" spans="1:17" ht="25.5" customHeight="1">
      <c r="A182" s="93" t="str">
        <f>'DATA ENTRY'!A182</f>
        <v/>
      </c>
      <c s="94" t="str">
        <f t="shared" si="27"/>
        <v/>
      </c>
      <c s="95" t="str">
        <f t="shared" si="28"/>
        <v/>
      </c>
      <c s="96" t="str">
        <f t="shared" si="29"/>
        <v/>
      </c>
      <c s="96" t="str">
        <f t="shared" si="30"/>
        <v/>
      </c>
      <c s="97" t="str">
        <f t="shared" si="31"/>
        <v/>
      </c>
      <c s="98" t="str">
        <f t="shared" si="32"/>
        <v/>
      </c>
      <c s="153" t="str">
        <f>IF(AND(B182="",D182="",F182="",G182=""),"",IF($L$4='DATA ENTRY'!$CV$2,VLOOKUP(F182,अंक,6,0),IF($L$4='DATA ENTRY'!$CV$3,VLOOKUP(F182,अंक,12,0),IF($L$4='DATA ENTRY'!$CV$4,VLOOKUP(F182,अंक,18,0),IF($L$4='DATA ENTRY'!$CV$5,VLOOKUP(F182,अंक,25,0),IF($L$4='DATA ENTRY'!$CV$6,VLOOKUP(F182,अंक,32,0),IF($L$4='DATA ENTRY'!$CV$7,VLOOKUP(F182,अंक,39,0),"")))))))</f>
        <v/>
      </c>
      <c s="153" t="str">
        <f>IF(AND(B182="",D182="",F182="",G182=""),"",IF($L$4='DATA ENTRY'!$CV$2,VLOOKUP(F182,अंक,7,0),IF($L$4='DATA ENTRY'!$CV$3,VLOOKUP(F182,अंक,13,0),IF($L$4='DATA ENTRY'!$CV$4,VLOOKUP(F182,अंक,19,0),IF($L$4='DATA ENTRY'!$CV$5,VLOOKUP(F182,अंक,26,0),IF($L$4='DATA ENTRY'!$CV$6,VLOOKUP(F182,अंक,33,0),IF($L$4='DATA ENTRY'!$CV$7,VLOOKUP(F182,अंक,40,0),"")))))))</f>
        <v/>
      </c>
      <c s="53" t="str">
        <f>IF(AND(B182="",D182="",F182="",G182=""),"",IF($L$4='DATA ENTRY'!$CV$2,VLOOKUP(F182,अंक,8,0),IF($L$4='DATA ENTRY'!$CV$3,VLOOKUP(F182,अंक,14,0),IF($L$4='DATA ENTRY'!$CV$4,VLOOKUP(F182,अंक,20,0),IF($L$4='DATA ENTRY'!$CV$5,VLOOKUP(F182,अंक,27,0),IF($L$4='DATA ENTRY'!$CV$6,VLOOKUP(F182,अंक,34,0),IF($L$4='DATA ENTRY'!$CV$7,VLOOKUP(F182,अंक,41,0),"")))))))</f>
        <v/>
      </c>
      <c s="53" t="str">
        <f>IF(AND(B182="",D182="",F182="",G182=""),"",IF($L$4='DATA ENTRY'!$CV$2,VLOOKUP(F182,अंक,9,0),IF($L$4='DATA ENTRY'!$CV$3,VLOOKUP(F182,अंक,15,0),IF($L$4='DATA ENTRY'!$CV$4,VLOOKUP(F182,अंक,21,0),IF($L$4='DATA ENTRY'!$CV$5,VLOOKUP(F182,अंक,28,0),IF($L$4='DATA ENTRY'!$CV$6,VLOOKUP(F182,अंक,35,0),IF($L$4='DATA ENTRY'!$CV$7,VLOOKUP(F182,अंक,42,0),"")))))))</f>
        <v/>
      </c>
      <c s="85">
        <f t="shared" si="33"/>
        <v>0</v>
      </c>
      <c s="86">
        <f t="shared" si="34"/>
        <v>0</v>
      </c>
      <c s="156" t="str">
        <f>IFERROR(IF(AND($L$4=""),"",IF($C$4="","",IF(AND(L182=""),"",IF(AND(F182=""),"",IF(AND(VLOOKUP(F182,अंक,5,0)=""),"",IF($N$7=3,IF(AND(VLOOKUP(F182,अंक,5,0)&gt;=86),3,IF(AND(VLOOKUP(F182,अंक,5,0)&gt;=81),2,IF(AND(VLOOKUP(F182,अंक,5,0)&gt;=75),1,0))),IF(AND(VLOOKUP(F182,अंक,5,0)&gt;=86),1.5,IF(AND(VLOOKUP(F182,अंक,5,0)&gt;=81),1,IF(AND(VLOOKUP(F182,अंक,5,0)&gt;=75),0.5,0))))))))),"")</f>
        <v/>
      </c>
      <c s="85" t="str">
        <f>IF(AND(B182="",D182="",F182="",G182=""),"",IF($L$4='DATA ENTRY'!$CV$2,VLOOKUP(F182,अंक,10,0),IF($L$4='DATA ENTRY'!$CV$3,VLOOKUP(F182,अंक,16,0),IF($L$4='DATA ENTRY'!$CV$4,VLOOKUP(F182,अंक,23,0),IF($L$4='DATA ENTRY'!$CV$5,VLOOKUP(F182,अंक,30,0),IF($L$4='DATA ENTRY'!$CV$6,VLOOKUP(F182,अंक,37,0),IF($L$4='DATA ENTRY'!$CV$7,VLOOKUP(F182,अंक,44,0),"")))))))</f>
        <v/>
      </c>
      <c s="85" t="str">
        <f>IF(AND(B182="",D182="",F182="",G182=""),"",IF($L$4='DATA ENTRY'!$CV$2,VLOOKUP(F182,अंक,11,0),IF($L$4='DATA ENTRY'!$CV$3,VLOOKUP(F182,अंक,17,0),IF($L$4='DATA ENTRY'!$CV$4,VLOOKUP(F182,अंक,24,0),IF($L$4='DATA ENTRY'!$CV$5,VLOOKUP(F182,अंक,31,0),IF($L$4='DATA ENTRY'!$CV$6,VLOOKUP(F182,अंक,38,0),IF($L$4='DATA ENTRY'!$CV$7,VLOOKUP(F182,अंक,45,0),"")))))))</f>
        <v/>
      </c>
      <c s="163" t="str">
        <f t="shared" si="35"/>
        <v/>
      </c>
    </row>
    <row r="183" spans="1:17" ht="25.5" customHeight="1">
      <c r="A183" s="93" t="str">
        <f>'DATA ENTRY'!A183</f>
        <v/>
      </c>
      <c s="94" t="str">
        <f t="shared" si="27"/>
        <v/>
      </c>
      <c s="95" t="str">
        <f t="shared" si="28"/>
        <v/>
      </c>
      <c s="96" t="str">
        <f t="shared" si="29"/>
        <v/>
      </c>
      <c s="96" t="str">
        <f t="shared" si="30"/>
        <v/>
      </c>
      <c s="97" t="str">
        <f t="shared" si="31"/>
        <v/>
      </c>
      <c s="98" t="str">
        <f t="shared" si="32"/>
        <v/>
      </c>
      <c s="153" t="str">
        <f>IF(AND(B183="",D183="",F183="",G183=""),"",IF($L$4='DATA ENTRY'!$CV$2,VLOOKUP(F183,अंक,6,0),IF($L$4='DATA ENTRY'!$CV$3,VLOOKUP(F183,अंक,12,0),IF($L$4='DATA ENTRY'!$CV$4,VLOOKUP(F183,अंक,18,0),IF($L$4='DATA ENTRY'!$CV$5,VLOOKUP(F183,अंक,25,0),IF($L$4='DATA ENTRY'!$CV$6,VLOOKUP(F183,अंक,32,0),IF($L$4='DATA ENTRY'!$CV$7,VLOOKUP(F183,अंक,39,0),"")))))))</f>
        <v/>
      </c>
      <c s="153" t="str">
        <f>IF(AND(B183="",D183="",F183="",G183=""),"",IF($L$4='DATA ENTRY'!$CV$2,VLOOKUP(F183,अंक,7,0),IF($L$4='DATA ENTRY'!$CV$3,VLOOKUP(F183,अंक,13,0),IF($L$4='DATA ENTRY'!$CV$4,VLOOKUP(F183,अंक,19,0),IF($L$4='DATA ENTRY'!$CV$5,VLOOKUP(F183,अंक,26,0),IF($L$4='DATA ENTRY'!$CV$6,VLOOKUP(F183,अंक,33,0),IF($L$4='DATA ENTRY'!$CV$7,VLOOKUP(F183,अंक,40,0),"")))))))</f>
        <v/>
      </c>
      <c s="53" t="str">
        <f>IF(AND(B183="",D183="",F183="",G183=""),"",IF($L$4='DATA ENTRY'!$CV$2,VLOOKUP(F183,अंक,8,0),IF($L$4='DATA ENTRY'!$CV$3,VLOOKUP(F183,अंक,14,0),IF($L$4='DATA ENTRY'!$CV$4,VLOOKUP(F183,अंक,20,0),IF($L$4='DATA ENTRY'!$CV$5,VLOOKUP(F183,अंक,27,0),IF($L$4='DATA ENTRY'!$CV$6,VLOOKUP(F183,अंक,34,0),IF($L$4='DATA ENTRY'!$CV$7,VLOOKUP(F183,अंक,41,0),"")))))))</f>
        <v/>
      </c>
      <c s="53" t="str">
        <f>IF(AND(B183="",D183="",F183="",G183=""),"",IF($L$4='DATA ENTRY'!$CV$2,VLOOKUP(F183,अंक,9,0),IF($L$4='DATA ENTRY'!$CV$3,VLOOKUP(F183,अंक,15,0),IF($L$4='DATA ENTRY'!$CV$4,VLOOKUP(F183,अंक,21,0),IF($L$4='DATA ENTRY'!$CV$5,VLOOKUP(F183,अंक,28,0),IF($L$4='DATA ENTRY'!$CV$6,VLOOKUP(F183,अंक,35,0),IF($L$4='DATA ENTRY'!$CV$7,VLOOKUP(F183,अंक,42,0),"")))))))</f>
        <v/>
      </c>
      <c s="85">
        <f t="shared" si="33"/>
        <v>0</v>
      </c>
      <c s="86">
        <f t="shared" si="34"/>
        <v>0</v>
      </c>
      <c s="156" t="str">
        <f>IFERROR(IF(AND($L$4=""),"",IF($C$4="","",IF(AND(L183=""),"",IF(AND(F183=""),"",IF(AND(VLOOKUP(F183,अंक,5,0)=""),"",IF($N$7=3,IF(AND(VLOOKUP(F183,अंक,5,0)&gt;=86),3,IF(AND(VLOOKUP(F183,अंक,5,0)&gt;=81),2,IF(AND(VLOOKUP(F183,अंक,5,0)&gt;=75),1,0))),IF(AND(VLOOKUP(F183,अंक,5,0)&gt;=86),1.5,IF(AND(VLOOKUP(F183,अंक,5,0)&gt;=81),1,IF(AND(VLOOKUP(F183,अंक,5,0)&gt;=75),0.5,0))))))))),"")</f>
        <v/>
      </c>
      <c s="85" t="str">
        <f>IF(AND(B183="",D183="",F183="",G183=""),"",IF($L$4='DATA ENTRY'!$CV$2,VLOOKUP(F183,अंक,10,0),IF($L$4='DATA ENTRY'!$CV$3,VLOOKUP(F183,अंक,16,0),IF($L$4='DATA ENTRY'!$CV$4,VLOOKUP(F183,अंक,23,0),IF($L$4='DATA ENTRY'!$CV$5,VLOOKUP(F183,अंक,30,0),IF($L$4='DATA ENTRY'!$CV$6,VLOOKUP(F183,अंक,37,0),IF($L$4='DATA ENTRY'!$CV$7,VLOOKUP(F183,अंक,44,0),"")))))))</f>
        <v/>
      </c>
      <c s="85" t="str">
        <f>IF(AND(B183="",D183="",F183="",G183=""),"",IF($L$4='DATA ENTRY'!$CV$2,VLOOKUP(F183,अंक,11,0),IF($L$4='DATA ENTRY'!$CV$3,VLOOKUP(F183,अंक,17,0),IF($L$4='DATA ENTRY'!$CV$4,VLOOKUP(F183,अंक,24,0),IF($L$4='DATA ENTRY'!$CV$5,VLOOKUP(F183,अंक,31,0),IF($L$4='DATA ENTRY'!$CV$6,VLOOKUP(F183,अंक,38,0),IF($L$4='DATA ENTRY'!$CV$7,VLOOKUP(F183,अंक,45,0),"")))))))</f>
        <v/>
      </c>
      <c s="163" t="str">
        <f t="shared" si="35"/>
        <v/>
      </c>
    </row>
    <row r="184" spans="1:17" ht="25.5" customHeight="1">
      <c r="A184" s="93" t="str">
        <f>'DATA ENTRY'!A184</f>
        <v/>
      </c>
      <c s="94" t="str">
        <f t="shared" si="27"/>
        <v/>
      </c>
      <c s="95" t="str">
        <f t="shared" si="28"/>
        <v/>
      </c>
      <c s="96" t="str">
        <f t="shared" si="29"/>
        <v/>
      </c>
      <c s="96" t="str">
        <f t="shared" si="30"/>
        <v/>
      </c>
      <c s="97" t="str">
        <f t="shared" si="31"/>
        <v/>
      </c>
      <c s="98" t="str">
        <f t="shared" si="32"/>
        <v/>
      </c>
      <c s="153" t="str">
        <f>IF(AND(B184="",D184="",F184="",G184=""),"",IF($L$4='DATA ENTRY'!$CV$2,VLOOKUP(F184,अंक,6,0),IF($L$4='DATA ENTRY'!$CV$3,VLOOKUP(F184,अंक,12,0),IF($L$4='DATA ENTRY'!$CV$4,VLOOKUP(F184,अंक,18,0),IF($L$4='DATA ENTRY'!$CV$5,VLOOKUP(F184,अंक,25,0),IF($L$4='DATA ENTRY'!$CV$6,VLOOKUP(F184,अंक,32,0),IF($L$4='DATA ENTRY'!$CV$7,VLOOKUP(F184,अंक,39,0),"")))))))</f>
        <v/>
      </c>
      <c s="153" t="str">
        <f>IF(AND(B184="",D184="",F184="",G184=""),"",IF($L$4='DATA ENTRY'!$CV$2,VLOOKUP(F184,अंक,7,0),IF($L$4='DATA ENTRY'!$CV$3,VLOOKUP(F184,अंक,13,0),IF($L$4='DATA ENTRY'!$CV$4,VLOOKUP(F184,अंक,19,0),IF($L$4='DATA ENTRY'!$CV$5,VLOOKUP(F184,अंक,26,0),IF($L$4='DATA ENTRY'!$CV$6,VLOOKUP(F184,अंक,33,0),IF($L$4='DATA ENTRY'!$CV$7,VLOOKUP(F184,अंक,40,0),"")))))))</f>
        <v/>
      </c>
      <c s="53" t="str">
        <f>IF(AND(B184="",D184="",F184="",G184=""),"",IF($L$4='DATA ENTRY'!$CV$2,VLOOKUP(F184,अंक,8,0),IF($L$4='DATA ENTRY'!$CV$3,VLOOKUP(F184,अंक,14,0),IF($L$4='DATA ENTRY'!$CV$4,VLOOKUP(F184,अंक,20,0),IF($L$4='DATA ENTRY'!$CV$5,VLOOKUP(F184,अंक,27,0),IF($L$4='DATA ENTRY'!$CV$6,VLOOKUP(F184,अंक,34,0),IF($L$4='DATA ENTRY'!$CV$7,VLOOKUP(F184,अंक,41,0),"")))))))</f>
        <v/>
      </c>
      <c s="53" t="str">
        <f>IF(AND(B184="",D184="",F184="",G184=""),"",IF($L$4='DATA ENTRY'!$CV$2,VLOOKUP(F184,अंक,9,0),IF($L$4='DATA ENTRY'!$CV$3,VLOOKUP(F184,अंक,15,0),IF($L$4='DATA ENTRY'!$CV$4,VLOOKUP(F184,अंक,21,0),IF($L$4='DATA ENTRY'!$CV$5,VLOOKUP(F184,अंक,28,0),IF($L$4='DATA ENTRY'!$CV$6,VLOOKUP(F184,अंक,35,0),IF($L$4='DATA ENTRY'!$CV$7,VLOOKUP(F184,अंक,42,0),"")))))))</f>
        <v/>
      </c>
      <c s="85">
        <f t="shared" si="33"/>
        <v>0</v>
      </c>
      <c s="86">
        <f t="shared" si="34"/>
        <v>0</v>
      </c>
      <c s="156" t="str">
        <f>IFERROR(IF(AND($L$4=""),"",IF($C$4="","",IF(AND(L184=""),"",IF(AND(F184=""),"",IF(AND(VLOOKUP(F184,अंक,5,0)=""),"",IF($N$7=3,IF(AND(VLOOKUP(F184,अंक,5,0)&gt;=86),3,IF(AND(VLOOKUP(F184,अंक,5,0)&gt;=81),2,IF(AND(VLOOKUP(F184,अंक,5,0)&gt;=75),1,0))),IF(AND(VLOOKUP(F184,अंक,5,0)&gt;=86),1.5,IF(AND(VLOOKUP(F184,अंक,5,0)&gt;=81),1,IF(AND(VLOOKUP(F184,अंक,5,0)&gt;=75),0.5,0))))))))),"")</f>
        <v/>
      </c>
      <c s="85" t="str">
        <f>IF(AND(B184="",D184="",F184="",G184=""),"",IF($L$4='DATA ENTRY'!$CV$2,VLOOKUP(F184,अंक,10,0),IF($L$4='DATA ENTRY'!$CV$3,VLOOKUP(F184,अंक,16,0),IF($L$4='DATA ENTRY'!$CV$4,VLOOKUP(F184,अंक,23,0),IF($L$4='DATA ENTRY'!$CV$5,VLOOKUP(F184,अंक,30,0),IF($L$4='DATA ENTRY'!$CV$6,VLOOKUP(F184,अंक,37,0),IF($L$4='DATA ENTRY'!$CV$7,VLOOKUP(F184,अंक,44,0),"")))))))</f>
        <v/>
      </c>
      <c s="85" t="str">
        <f>IF(AND(B184="",D184="",F184="",G184=""),"",IF($L$4='DATA ENTRY'!$CV$2,VLOOKUP(F184,अंक,11,0),IF($L$4='DATA ENTRY'!$CV$3,VLOOKUP(F184,अंक,17,0),IF($L$4='DATA ENTRY'!$CV$4,VLOOKUP(F184,अंक,24,0),IF($L$4='DATA ENTRY'!$CV$5,VLOOKUP(F184,अंक,31,0),IF($L$4='DATA ENTRY'!$CV$6,VLOOKUP(F184,अंक,38,0),IF($L$4='DATA ENTRY'!$CV$7,VLOOKUP(F184,अंक,45,0),"")))))))</f>
        <v/>
      </c>
      <c s="163" t="str">
        <f t="shared" si="35"/>
        <v/>
      </c>
    </row>
    <row r="185" spans="1:17" ht="25.5" customHeight="1">
      <c r="A185" s="93" t="str">
        <f>'DATA ENTRY'!A185</f>
        <v/>
      </c>
      <c s="94" t="str">
        <f t="shared" si="27"/>
        <v/>
      </c>
      <c s="95" t="str">
        <f t="shared" si="28"/>
        <v/>
      </c>
      <c s="96" t="str">
        <f t="shared" si="29"/>
        <v/>
      </c>
      <c s="96" t="str">
        <f t="shared" si="30"/>
        <v/>
      </c>
      <c s="97" t="str">
        <f t="shared" si="31"/>
        <v/>
      </c>
      <c s="98" t="str">
        <f t="shared" si="32"/>
        <v/>
      </c>
      <c s="153" t="str">
        <f>IF(AND(B185="",D185="",F185="",G185=""),"",IF($L$4='DATA ENTRY'!$CV$2,VLOOKUP(F185,अंक,6,0),IF($L$4='DATA ENTRY'!$CV$3,VLOOKUP(F185,अंक,12,0),IF($L$4='DATA ENTRY'!$CV$4,VLOOKUP(F185,अंक,18,0),IF($L$4='DATA ENTRY'!$CV$5,VLOOKUP(F185,अंक,25,0),IF($L$4='DATA ENTRY'!$CV$6,VLOOKUP(F185,अंक,32,0),IF($L$4='DATA ENTRY'!$CV$7,VLOOKUP(F185,अंक,39,0),"")))))))</f>
        <v/>
      </c>
      <c s="153" t="str">
        <f>IF(AND(B185="",D185="",F185="",G185=""),"",IF($L$4='DATA ENTRY'!$CV$2,VLOOKUP(F185,अंक,7,0),IF($L$4='DATA ENTRY'!$CV$3,VLOOKUP(F185,अंक,13,0),IF($L$4='DATA ENTRY'!$CV$4,VLOOKUP(F185,अंक,19,0),IF($L$4='DATA ENTRY'!$CV$5,VLOOKUP(F185,अंक,26,0),IF($L$4='DATA ENTRY'!$CV$6,VLOOKUP(F185,अंक,33,0),IF($L$4='DATA ENTRY'!$CV$7,VLOOKUP(F185,अंक,40,0),"")))))))</f>
        <v/>
      </c>
      <c s="53" t="str">
        <f>IF(AND(B185="",D185="",F185="",G185=""),"",IF($L$4='DATA ENTRY'!$CV$2,VLOOKUP(F185,अंक,8,0),IF($L$4='DATA ENTRY'!$CV$3,VLOOKUP(F185,अंक,14,0),IF($L$4='DATA ENTRY'!$CV$4,VLOOKUP(F185,अंक,20,0),IF($L$4='DATA ENTRY'!$CV$5,VLOOKUP(F185,अंक,27,0),IF($L$4='DATA ENTRY'!$CV$6,VLOOKUP(F185,अंक,34,0),IF($L$4='DATA ENTRY'!$CV$7,VLOOKUP(F185,अंक,41,0),"")))))))</f>
        <v/>
      </c>
      <c s="53" t="str">
        <f>IF(AND(B185="",D185="",F185="",G185=""),"",IF($L$4='DATA ENTRY'!$CV$2,VLOOKUP(F185,अंक,9,0),IF($L$4='DATA ENTRY'!$CV$3,VLOOKUP(F185,अंक,15,0),IF($L$4='DATA ENTRY'!$CV$4,VLOOKUP(F185,अंक,21,0),IF($L$4='DATA ENTRY'!$CV$5,VLOOKUP(F185,अंक,28,0),IF($L$4='DATA ENTRY'!$CV$6,VLOOKUP(F185,अंक,35,0),IF($L$4='DATA ENTRY'!$CV$7,VLOOKUP(F185,अंक,42,0),"")))))))</f>
        <v/>
      </c>
      <c s="85">
        <f t="shared" si="33"/>
        <v>0</v>
      </c>
      <c s="86">
        <f t="shared" si="34"/>
        <v>0</v>
      </c>
      <c s="156" t="str">
        <f>IFERROR(IF(AND($L$4=""),"",IF($C$4="","",IF(AND(L185=""),"",IF(AND(F185=""),"",IF(AND(VLOOKUP(F185,अंक,5,0)=""),"",IF($N$7=3,IF(AND(VLOOKUP(F185,अंक,5,0)&gt;=86),3,IF(AND(VLOOKUP(F185,अंक,5,0)&gt;=81),2,IF(AND(VLOOKUP(F185,अंक,5,0)&gt;=75),1,0))),IF(AND(VLOOKUP(F185,अंक,5,0)&gt;=86),1.5,IF(AND(VLOOKUP(F185,अंक,5,0)&gt;=81),1,IF(AND(VLOOKUP(F185,अंक,5,0)&gt;=75),0.5,0))))))))),"")</f>
        <v/>
      </c>
      <c s="85" t="str">
        <f>IF(AND(B185="",D185="",F185="",G185=""),"",IF($L$4='DATA ENTRY'!$CV$2,VLOOKUP(F185,अंक,10,0),IF($L$4='DATA ENTRY'!$CV$3,VLOOKUP(F185,अंक,16,0),IF($L$4='DATA ENTRY'!$CV$4,VLOOKUP(F185,अंक,23,0),IF($L$4='DATA ENTRY'!$CV$5,VLOOKUP(F185,अंक,30,0),IF($L$4='DATA ENTRY'!$CV$6,VLOOKUP(F185,अंक,37,0),IF($L$4='DATA ENTRY'!$CV$7,VLOOKUP(F185,अंक,44,0),"")))))))</f>
        <v/>
      </c>
      <c s="85" t="str">
        <f>IF(AND(B185="",D185="",F185="",G185=""),"",IF($L$4='DATA ENTRY'!$CV$2,VLOOKUP(F185,अंक,11,0),IF($L$4='DATA ENTRY'!$CV$3,VLOOKUP(F185,अंक,17,0),IF($L$4='DATA ENTRY'!$CV$4,VLOOKUP(F185,अंक,24,0),IF($L$4='DATA ENTRY'!$CV$5,VLOOKUP(F185,अंक,31,0),IF($L$4='DATA ENTRY'!$CV$6,VLOOKUP(F185,अंक,38,0),IF($L$4='DATA ENTRY'!$CV$7,VLOOKUP(F185,अंक,45,0),"")))))))</f>
        <v/>
      </c>
      <c s="163" t="str">
        <f t="shared" si="35"/>
        <v/>
      </c>
    </row>
    <row r="186" spans="1:17" ht="25.5" customHeight="1">
      <c r="A186" s="93" t="str">
        <f>'DATA ENTRY'!A186</f>
        <v/>
      </c>
      <c s="94" t="str">
        <f t="shared" si="27"/>
        <v/>
      </c>
      <c s="95" t="str">
        <f t="shared" si="28"/>
        <v/>
      </c>
      <c s="96" t="str">
        <f t="shared" si="29"/>
        <v/>
      </c>
      <c s="96" t="str">
        <f t="shared" si="30"/>
        <v/>
      </c>
      <c s="97" t="str">
        <f t="shared" si="31"/>
        <v/>
      </c>
      <c s="98" t="str">
        <f t="shared" si="32"/>
        <v/>
      </c>
      <c s="153" t="str">
        <f>IF(AND(B186="",D186="",F186="",G186=""),"",IF($L$4='DATA ENTRY'!$CV$2,VLOOKUP(F186,अंक,6,0),IF($L$4='DATA ENTRY'!$CV$3,VLOOKUP(F186,अंक,12,0),IF($L$4='DATA ENTRY'!$CV$4,VLOOKUP(F186,अंक,18,0),IF($L$4='DATA ENTRY'!$CV$5,VLOOKUP(F186,अंक,25,0),IF($L$4='DATA ENTRY'!$CV$6,VLOOKUP(F186,अंक,32,0),IF($L$4='DATA ENTRY'!$CV$7,VLOOKUP(F186,अंक,39,0),"")))))))</f>
        <v/>
      </c>
      <c s="153" t="str">
        <f>IF(AND(B186="",D186="",F186="",G186=""),"",IF($L$4='DATA ENTRY'!$CV$2,VLOOKUP(F186,अंक,7,0),IF($L$4='DATA ENTRY'!$CV$3,VLOOKUP(F186,अंक,13,0),IF($L$4='DATA ENTRY'!$CV$4,VLOOKUP(F186,अंक,19,0),IF($L$4='DATA ENTRY'!$CV$5,VLOOKUP(F186,अंक,26,0),IF($L$4='DATA ENTRY'!$CV$6,VLOOKUP(F186,अंक,33,0),IF($L$4='DATA ENTRY'!$CV$7,VLOOKUP(F186,अंक,40,0),"")))))))</f>
        <v/>
      </c>
      <c s="53" t="str">
        <f>IF(AND(B186="",D186="",F186="",G186=""),"",IF($L$4='DATA ENTRY'!$CV$2,VLOOKUP(F186,अंक,8,0),IF($L$4='DATA ENTRY'!$CV$3,VLOOKUP(F186,अंक,14,0),IF($L$4='DATA ENTRY'!$CV$4,VLOOKUP(F186,अंक,20,0),IF($L$4='DATA ENTRY'!$CV$5,VLOOKUP(F186,अंक,27,0),IF($L$4='DATA ENTRY'!$CV$6,VLOOKUP(F186,अंक,34,0),IF($L$4='DATA ENTRY'!$CV$7,VLOOKUP(F186,अंक,41,0),"")))))))</f>
        <v/>
      </c>
      <c s="53" t="str">
        <f>IF(AND(B186="",D186="",F186="",G186=""),"",IF($L$4='DATA ENTRY'!$CV$2,VLOOKUP(F186,अंक,9,0),IF($L$4='DATA ENTRY'!$CV$3,VLOOKUP(F186,अंक,15,0),IF($L$4='DATA ENTRY'!$CV$4,VLOOKUP(F186,अंक,21,0),IF($L$4='DATA ENTRY'!$CV$5,VLOOKUP(F186,अंक,28,0),IF($L$4='DATA ENTRY'!$CV$6,VLOOKUP(F186,अंक,35,0),IF($L$4='DATA ENTRY'!$CV$7,VLOOKUP(F186,अंक,42,0),"")))))))</f>
        <v/>
      </c>
      <c s="85">
        <f t="shared" si="33"/>
        <v>0</v>
      </c>
      <c s="86">
        <f t="shared" si="34"/>
        <v>0</v>
      </c>
      <c s="156" t="str">
        <f>IFERROR(IF(AND($L$4=""),"",IF($C$4="","",IF(AND(L186=""),"",IF(AND(F186=""),"",IF(AND(VLOOKUP(F186,अंक,5,0)=""),"",IF($N$7=3,IF(AND(VLOOKUP(F186,अंक,5,0)&gt;=86),3,IF(AND(VLOOKUP(F186,अंक,5,0)&gt;=81),2,IF(AND(VLOOKUP(F186,अंक,5,0)&gt;=75),1,0))),IF(AND(VLOOKUP(F186,अंक,5,0)&gt;=86),1.5,IF(AND(VLOOKUP(F186,अंक,5,0)&gt;=81),1,IF(AND(VLOOKUP(F186,अंक,5,0)&gt;=75),0.5,0))))))))),"")</f>
        <v/>
      </c>
      <c s="85" t="str">
        <f>IF(AND(B186="",D186="",F186="",G186=""),"",IF($L$4='DATA ENTRY'!$CV$2,VLOOKUP(F186,अंक,10,0),IF($L$4='DATA ENTRY'!$CV$3,VLOOKUP(F186,अंक,16,0),IF($L$4='DATA ENTRY'!$CV$4,VLOOKUP(F186,अंक,23,0),IF($L$4='DATA ENTRY'!$CV$5,VLOOKUP(F186,अंक,30,0),IF($L$4='DATA ENTRY'!$CV$6,VLOOKUP(F186,अंक,37,0),IF($L$4='DATA ENTRY'!$CV$7,VLOOKUP(F186,अंक,44,0),"")))))))</f>
        <v/>
      </c>
      <c s="85" t="str">
        <f>IF(AND(B186="",D186="",F186="",G186=""),"",IF($L$4='DATA ENTRY'!$CV$2,VLOOKUP(F186,अंक,11,0),IF($L$4='DATA ENTRY'!$CV$3,VLOOKUP(F186,अंक,17,0),IF($L$4='DATA ENTRY'!$CV$4,VLOOKUP(F186,अंक,24,0),IF($L$4='DATA ENTRY'!$CV$5,VLOOKUP(F186,अंक,31,0),IF($L$4='DATA ENTRY'!$CV$6,VLOOKUP(F186,अंक,38,0),IF($L$4='DATA ENTRY'!$CV$7,VLOOKUP(F186,अंक,45,0),"")))))))</f>
        <v/>
      </c>
      <c s="163" t="str">
        <f t="shared" si="35"/>
        <v/>
      </c>
    </row>
    <row r="187" spans="1:17" ht="25.5" customHeight="1">
      <c r="A187" s="93" t="str">
        <f>'DATA ENTRY'!A187</f>
        <v/>
      </c>
      <c s="94" t="str">
        <f t="shared" si="27"/>
        <v/>
      </c>
      <c s="95" t="str">
        <f t="shared" si="28"/>
        <v/>
      </c>
      <c s="96" t="str">
        <f t="shared" si="29"/>
        <v/>
      </c>
      <c s="96" t="str">
        <f t="shared" si="30"/>
        <v/>
      </c>
      <c s="97" t="str">
        <f t="shared" si="31"/>
        <v/>
      </c>
      <c s="98" t="str">
        <f t="shared" si="32"/>
        <v/>
      </c>
      <c s="153" t="str">
        <f>IF(AND(B187="",D187="",F187="",G187=""),"",IF($L$4='DATA ENTRY'!$CV$2,VLOOKUP(F187,अंक,6,0),IF($L$4='DATA ENTRY'!$CV$3,VLOOKUP(F187,अंक,12,0),IF($L$4='DATA ENTRY'!$CV$4,VLOOKUP(F187,अंक,18,0),IF($L$4='DATA ENTRY'!$CV$5,VLOOKUP(F187,अंक,25,0),IF($L$4='DATA ENTRY'!$CV$6,VLOOKUP(F187,अंक,32,0),IF($L$4='DATA ENTRY'!$CV$7,VLOOKUP(F187,अंक,39,0),"")))))))</f>
        <v/>
      </c>
      <c s="153" t="str">
        <f>IF(AND(B187="",D187="",F187="",G187=""),"",IF($L$4='DATA ENTRY'!$CV$2,VLOOKUP(F187,अंक,7,0),IF($L$4='DATA ENTRY'!$CV$3,VLOOKUP(F187,अंक,13,0),IF($L$4='DATA ENTRY'!$CV$4,VLOOKUP(F187,अंक,19,0),IF($L$4='DATA ENTRY'!$CV$5,VLOOKUP(F187,अंक,26,0),IF($L$4='DATA ENTRY'!$CV$6,VLOOKUP(F187,अंक,33,0),IF($L$4='DATA ENTRY'!$CV$7,VLOOKUP(F187,अंक,40,0),"")))))))</f>
        <v/>
      </c>
      <c s="53" t="str">
        <f>IF(AND(B187="",D187="",F187="",G187=""),"",IF($L$4='DATA ENTRY'!$CV$2,VLOOKUP(F187,अंक,8,0),IF($L$4='DATA ENTRY'!$CV$3,VLOOKUP(F187,अंक,14,0),IF($L$4='DATA ENTRY'!$CV$4,VLOOKUP(F187,अंक,20,0),IF($L$4='DATA ENTRY'!$CV$5,VLOOKUP(F187,अंक,27,0),IF($L$4='DATA ENTRY'!$CV$6,VLOOKUP(F187,अंक,34,0),IF($L$4='DATA ENTRY'!$CV$7,VLOOKUP(F187,अंक,41,0),"")))))))</f>
        <v/>
      </c>
      <c s="53" t="str">
        <f>IF(AND(B187="",D187="",F187="",G187=""),"",IF($L$4='DATA ENTRY'!$CV$2,VLOOKUP(F187,अंक,9,0),IF($L$4='DATA ENTRY'!$CV$3,VLOOKUP(F187,अंक,15,0),IF($L$4='DATA ENTRY'!$CV$4,VLOOKUP(F187,अंक,21,0),IF($L$4='DATA ENTRY'!$CV$5,VLOOKUP(F187,अंक,28,0),IF($L$4='DATA ENTRY'!$CV$6,VLOOKUP(F187,अंक,35,0),IF($L$4='DATA ENTRY'!$CV$7,VLOOKUP(F187,अंक,42,0),"")))))))</f>
        <v/>
      </c>
      <c s="85">
        <f t="shared" si="33"/>
        <v>0</v>
      </c>
      <c s="86">
        <f t="shared" si="34"/>
        <v>0</v>
      </c>
      <c s="156" t="str">
        <f>IFERROR(IF(AND($L$4=""),"",IF($C$4="","",IF(AND(L187=""),"",IF(AND(F187=""),"",IF(AND(VLOOKUP(F187,अंक,5,0)=""),"",IF($N$7=3,IF(AND(VLOOKUP(F187,अंक,5,0)&gt;=86),3,IF(AND(VLOOKUP(F187,अंक,5,0)&gt;=81),2,IF(AND(VLOOKUP(F187,अंक,5,0)&gt;=75),1,0))),IF(AND(VLOOKUP(F187,अंक,5,0)&gt;=86),1.5,IF(AND(VLOOKUP(F187,अंक,5,0)&gt;=81),1,IF(AND(VLOOKUP(F187,अंक,5,0)&gt;=75),0.5,0))))))))),"")</f>
        <v/>
      </c>
      <c s="85" t="str">
        <f>IF(AND(B187="",D187="",F187="",G187=""),"",IF($L$4='DATA ENTRY'!$CV$2,VLOOKUP(F187,अंक,10,0),IF($L$4='DATA ENTRY'!$CV$3,VLOOKUP(F187,अंक,16,0),IF($L$4='DATA ENTRY'!$CV$4,VLOOKUP(F187,अंक,23,0),IF($L$4='DATA ENTRY'!$CV$5,VLOOKUP(F187,अंक,30,0),IF($L$4='DATA ENTRY'!$CV$6,VLOOKUP(F187,अंक,37,0),IF($L$4='DATA ENTRY'!$CV$7,VLOOKUP(F187,अंक,44,0),"")))))))</f>
        <v/>
      </c>
      <c s="85" t="str">
        <f>IF(AND(B187="",D187="",F187="",G187=""),"",IF($L$4='DATA ENTRY'!$CV$2,VLOOKUP(F187,अंक,11,0),IF($L$4='DATA ENTRY'!$CV$3,VLOOKUP(F187,अंक,17,0),IF($L$4='DATA ENTRY'!$CV$4,VLOOKUP(F187,अंक,24,0),IF($L$4='DATA ENTRY'!$CV$5,VLOOKUP(F187,अंक,31,0),IF($L$4='DATA ENTRY'!$CV$6,VLOOKUP(F187,अंक,38,0),IF($L$4='DATA ENTRY'!$CV$7,VLOOKUP(F187,अंक,45,0),"")))))))</f>
        <v/>
      </c>
      <c s="163" t="str">
        <f t="shared" si="35"/>
        <v/>
      </c>
    </row>
    <row r="188" spans="1:17" ht="25.5" customHeight="1">
      <c r="A188" s="93" t="str">
        <f>'DATA ENTRY'!A188</f>
        <v/>
      </c>
      <c s="94" t="str">
        <f t="shared" si="27"/>
        <v/>
      </c>
      <c s="95" t="str">
        <f t="shared" si="28"/>
        <v/>
      </c>
      <c s="96" t="str">
        <f t="shared" si="29"/>
        <v/>
      </c>
      <c s="96" t="str">
        <f t="shared" si="30"/>
        <v/>
      </c>
      <c s="97" t="str">
        <f t="shared" si="31"/>
        <v/>
      </c>
      <c s="98" t="str">
        <f t="shared" si="32"/>
        <v/>
      </c>
      <c s="153" t="str">
        <f>IF(AND(B188="",D188="",F188="",G188=""),"",IF($L$4='DATA ENTRY'!$CV$2,VLOOKUP(F188,अंक,6,0),IF($L$4='DATA ENTRY'!$CV$3,VLOOKUP(F188,अंक,12,0),IF($L$4='DATA ENTRY'!$CV$4,VLOOKUP(F188,अंक,18,0),IF($L$4='DATA ENTRY'!$CV$5,VLOOKUP(F188,अंक,25,0),IF($L$4='DATA ENTRY'!$CV$6,VLOOKUP(F188,अंक,32,0),IF($L$4='DATA ENTRY'!$CV$7,VLOOKUP(F188,अंक,39,0),"")))))))</f>
        <v/>
      </c>
      <c s="153" t="str">
        <f>IF(AND(B188="",D188="",F188="",G188=""),"",IF($L$4='DATA ENTRY'!$CV$2,VLOOKUP(F188,अंक,7,0),IF($L$4='DATA ENTRY'!$CV$3,VLOOKUP(F188,अंक,13,0),IF($L$4='DATA ENTRY'!$CV$4,VLOOKUP(F188,अंक,19,0),IF($L$4='DATA ENTRY'!$CV$5,VLOOKUP(F188,अंक,26,0),IF($L$4='DATA ENTRY'!$CV$6,VLOOKUP(F188,अंक,33,0),IF($L$4='DATA ENTRY'!$CV$7,VLOOKUP(F188,अंक,40,0),"")))))))</f>
        <v/>
      </c>
      <c s="53" t="str">
        <f>IF(AND(B188="",D188="",F188="",G188=""),"",IF($L$4='DATA ENTRY'!$CV$2,VLOOKUP(F188,अंक,8,0),IF($L$4='DATA ENTRY'!$CV$3,VLOOKUP(F188,अंक,14,0),IF($L$4='DATA ENTRY'!$CV$4,VLOOKUP(F188,अंक,20,0),IF($L$4='DATA ENTRY'!$CV$5,VLOOKUP(F188,अंक,27,0),IF($L$4='DATA ENTRY'!$CV$6,VLOOKUP(F188,अंक,34,0),IF($L$4='DATA ENTRY'!$CV$7,VLOOKUP(F188,अंक,41,0),"")))))))</f>
        <v/>
      </c>
      <c s="53" t="str">
        <f>IF(AND(B188="",D188="",F188="",G188=""),"",IF($L$4='DATA ENTRY'!$CV$2,VLOOKUP(F188,अंक,9,0),IF($L$4='DATA ENTRY'!$CV$3,VLOOKUP(F188,अंक,15,0),IF($L$4='DATA ENTRY'!$CV$4,VLOOKUP(F188,अंक,21,0),IF($L$4='DATA ENTRY'!$CV$5,VLOOKUP(F188,अंक,28,0),IF($L$4='DATA ENTRY'!$CV$6,VLOOKUP(F188,अंक,35,0),IF($L$4='DATA ENTRY'!$CV$7,VLOOKUP(F188,अंक,42,0),"")))))))</f>
        <v/>
      </c>
      <c s="85">
        <f t="shared" si="33"/>
        <v>0</v>
      </c>
      <c s="86">
        <f t="shared" si="34"/>
        <v>0</v>
      </c>
      <c s="156" t="str">
        <f>IFERROR(IF(AND($L$4=""),"",IF($C$4="","",IF(AND(L188=""),"",IF(AND(F188=""),"",IF(AND(VLOOKUP(F188,अंक,5,0)=""),"",IF($N$7=3,IF(AND(VLOOKUP(F188,अंक,5,0)&gt;=86),3,IF(AND(VLOOKUP(F188,अंक,5,0)&gt;=81),2,IF(AND(VLOOKUP(F188,अंक,5,0)&gt;=75),1,0))),IF(AND(VLOOKUP(F188,अंक,5,0)&gt;=86),1.5,IF(AND(VLOOKUP(F188,अंक,5,0)&gt;=81),1,IF(AND(VLOOKUP(F188,अंक,5,0)&gt;=75),0.5,0))))))))),"")</f>
        <v/>
      </c>
      <c s="85" t="str">
        <f>IF(AND(B188="",D188="",F188="",G188=""),"",IF($L$4='DATA ENTRY'!$CV$2,VLOOKUP(F188,अंक,10,0),IF($L$4='DATA ENTRY'!$CV$3,VLOOKUP(F188,अंक,16,0),IF($L$4='DATA ENTRY'!$CV$4,VLOOKUP(F188,अंक,23,0),IF($L$4='DATA ENTRY'!$CV$5,VLOOKUP(F188,अंक,30,0),IF($L$4='DATA ENTRY'!$CV$6,VLOOKUP(F188,अंक,37,0),IF($L$4='DATA ENTRY'!$CV$7,VLOOKUP(F188,अंक,44,0),"")))))))</f>
        <v/>
      </c>
      <c s="85" t="str">
        <f>IF(AND(B188="",D188="",F188="",G188=""),"",IF($L$4='DATA ENTRY'!$CV$2,VLOOKUP(F188,अंक,11,0),IF($L$4='DATA ENTRY'!$CV$3,VLOOKUP(F188,अंक,17,0),IF($L$4='DATA ENTRY'!$CV$4,VLOOKUP(F188,अंक,24,0),IF($L$4='DATA ENTRY'!$CV$5,VLOOKUP(F188,अंक,31,0),IF($L$4='DATA ENTRY'!$CV$6,VLOOKUP(F188,अंक,38,0),IF($L$4='DATA ENTRY'!$CV$7,VLOOKUP(F188,अंक,45,0),"")))))))</f>
        <v/>
      </c>
      <c s="163" t="str">
        <f t="shared" si="35"/>
        <v/>
      </c>
    </row>
    <row r="189" spans="1:17" ht="25.5" customHeight="1">
      <c r="A189" s="93" t="str">
        <f>'DATA ENTRY'!A189</f>
        <v/>
      </c>
      <c s="94" t="str">
        <f t="shared" si="27"/>
        <v/>
      </c>
      <c s="95" t="str">
        <f t="shared" si="28"/>
        <v/>
      </c>
      <c s="96" t="str">
        <f t="shared" si="29"/>
        <v/>
      </c>
      <c s="96" t="str">
        <f t="shared" si="30"/>
        <v/>
      </c>
      <c s="97" t="str">
        <f t="shared" si="31"/>
        <v/>
      </c>
      <c s="98" t="str">
        <f t="shared" si="32"/>
        <v/>
      </c>
      <c s="153" t="str">
        <f>IF(AND(B189="",D189="",F189="",G189=""),"",IF($L$4='DATA ENTRY'!$CV$2,VLOOKUP(F189,अंक,6,0),IF($L$4='DATA ENTRY'!$CV$3,VLOOKUP(F189,अंक,12,0),IF($L$4='DATA ENTRY'!$CV$4,VLOOKUP(F189,अंक,18,0),IF($L$4='DATA ENTRY'!$CV$5,VLOOKUP(F189,अंक,25,0),IF($L$4='DATA ENTRY'!$CV$6,VLOOKUP(F189,अंक,32,0),IF($L$4='DATA ENTRY'!$CV$7,VLOOKUP(F189,अंक,39,0),"")))))))</f>
        <v/>
      </c>
      <c s="153" t="str">
        <f>IF(AND(B189="",D189="",F189="",G189=""),"",IF($L$4='DATA ENTRY'!$CV$2,VLOOKUP(F189,अंक,7,0),IF($L$4='DATA ENTRY'!$CV$3,VLOOKUP(F189,अंक,13,0),IF($L$4='DATA ENTRY'!$CV$4,VLOOKUP(F189,अंक,19,0),IF($L$4='DATA ENTRY'!$CV$5,VLOOKUP(F189,अंक,26,0),IF($L$4='DATA ENTRY'!$CV$6,VLOOKUP(F189,अंक,33,0),IF($L$4='DATA ENTRY'!$CV$7,VLOOKUP(F189,अंक,40,0),"")))))))</f>
        <v/>
      </c>
      <c s="53" t="str">
        <f>IF(AND(B189="",D189="",F189="",G189=""),"",IF($L$4='DATA ENTRY'!$CV$2,VLOOKUP(F189,अंक,8,0),IF($L$4='DATA ENTRY'!$CV$3,VLOOKUP(F189,अंक,14,0),IF($L$4='DATA ENTRY'!$CV$4,VLOOKUP(F189,अंक,20,0),IF($L$4='DATA ENTRY'!$CV$5,VLOOKUP(F189,अंक,27,0),IF($L$4='DATA ENTRY'!$CV$6,VLOOKUP(F189,अंक,34,0),IF($L$4='DATA ENTRY'!$CV$7,VLOOKUP(F189,अंक,41,0),"")))))))</f>
        <v/>
      </c>
      <c s="53" t="str">
        <f>IF(AND(B189="",D189="",F189="",G189=""),"",IF($L$4='DATA ENTRY'!$CV$2,VLOOKUP(F189,अंक,9,0),IF($L$4='DATA ENTRY'!$CV$3,VLOOKUP(F189,अंक,15,0),IF($L$4='DATA ENTRY'!$CV$4,VLOOKUP(F189,अंक,21,0),IF($L$4='DATA ENTRY'!$CV$5,VLOOKUP(F189,अंक,28,0),IF($L$4='DATA ENTRY'!$CV$6,VLOOKUP(F189,अंक,35,0),IF($L$4='DATA ENTRY'!$CV$7,VLOOKUP(F189,अंक,42,0),"")))))))</f>
        <v/>
      </c>
      <c s="85">
        <f t="shared" si="33"/>
        <v>0</v>
      </c>
      <c s="86">
        <f t="shared" si="34"/>
        <v>0</v>
      </c>
      <c s="156" t="str">
        <f>IFERROR(IF(AND($L$4=""),"",IF($C$4="","",IF(AND(L189=""),"",IF(AND(F189=""),"",IF(AND(VLOOKUP(F189,अंक,5,0)=""),"",IF($N$7=3,IF(AND(VLOOKUP(F189,अंक,5,0)&gt;=86),3,IF(AND(VLOOKUP(F189,अंक,5,0)&gt;=81),2,IF(AND(VLOOKUP(F189,अंक,5,0)&gt;=75),1,0))),IF(AND(VLOOKUP(F189,अंक,5,0)&gt;=86),1.5,IF(AND(VLOOKUP(F189,अंक,5,0)&gt;=81),1,IF(AND(VLOOKUP(F189,अंक,5,0)&gt;=75),0.5,0))))))))),"")</f>
        <v/>
      </c>
      <c s="85" t="str">
        <f>IF(AND(B189="",D189="",F189="",G189=""),"",IF($L$4='DATA ENTRY'!$CV$2,VLOOKUP(F189,अंक,10,0),IF($L$4='DATA ENTRY'!$CV$3,VLOOKUP(F189,अंक,16,0),IF($L$4='DATA ENTRY'!$CV$4,VLOOKUP(F189,अंक,23,0),IF($L$4='DATA ENTRY'!$CV$5,VLOOKUP(F189,अंक,30,0),IF($L$4='DATA ENTRY'!$CV$6,VLOOKUP(F189,अंक,37,0),IF($L$4='DATA ENTRY'!$CV$7,VLOOKUP(F189,अंक,44,0),"")))))))</f>
        <v/>
      </c>
      <c s="85" t="str">
        <f>IF(AND(B189="",D189="",F189="",G189=""),"",IF($L$4='DATA ENTRY'!$CV$2,VLOOKUP(F189,अंक,11,0),IF($L$4='DATA ENTRY'!$CV$3,VLOOKUP(F189,अंक,17,0),IF($L$4='DATA ENTRY'!$CV$4,VLOOKUP(F189,अंक,24,0),IF($L$4='DATA ENTRY'!$CV$5,VLOOKUP(F189,अंक,31,0),IF($L$4='DATA ENTRY'!$CV$6,VLOOKUP(F189,अंक,38,0),IF($L$4='DATA ENTRY'!$CV$7,VLOOKUP(F189,अंक,45,0),"")))))))</f>
        <v/>
      </c>
      <c s="163" t="str">
        <f t="shared" si="35"/>
        <v/>
      </c>
    </row>
    <row r="190" spans="1:17" ht="25.5" customHeight="1">
      <c r="A190" s="93" t="str">
        <f>'DATA ENTRY'!A190</f>
        <v/>
      </c>
      <c s="94" t="str">
        <f t="shared" si="27"/>
        <v/>
      </c>
      <c s="95" t="str">
        <f t="shared" si="28"/>
        <v/>
      </c>
      <c s="96" t="str">
        <f t="shared" si="29"/>
        <v/>
      </c>
      <c s="96" t="str">
        <f t="shared" si="30"/>
        <v/>
      </c>
      <c s="97" t="str">
        <f t="shared" si="31"/>
        <v/>
      </c>
      <c s="98" t="str">
        <f t="shared" si="32"/>
        <v/>
      </c>
      <c s="153" t="str">
        <f>IF(AND(B190="",D190="",F190="",G190=""),"",IF($L$4='DATA ENTRY'!$CV$2,VLOOKUP(F190,अंक,6,0),IF($L$4='DATA ENTRY'!$CV$3,VLOOKUP(F190,अंक,12,0),IF($L$4='DATA ENTRY'!$CV$4,VLOOKUP(F190,अंक,18,0),IF($L$4='DATA ENTRY'!$CV$5,VLOOKUP(F190,अंक,25,0),IF($L$4='DATA ENTRY'!$CV$6,VLOOKUP(F190,अंक,32,0),IF($L$4='DATA ENTRY'!$CV$7,VLOOKUP(F190,अंक,39,0),"")))))))</f>
        <v/>
      </c>
      <c s="153" t="str">
        <f>IF(AND(B190="",D190="",F190="",G190=""),"",IF($L$4='DATA ENTRY'!$CV$2,VLOOKUP(F190,अंक,7,0),IF($L$4='DATA ENTRY'!$CV$3,VLOOKUP(F190,अंक,13,0),IF($L$4='DATA ENTRY'!$CV$4,VLOOKUP(F190,अंक,19,0),IF($L$4='DATA ENTRY'!$CV$5,VLOOKUP(F190,अंक,26,0),IF($L$4='DATA ENTRY'!$CV$6,VLOOKUP(F190,अंक,33,0),IF($L$4='DATA ENTRY'!$CV$7,VLOOKUP(F190,अंक,40,0),"")))))))</f>
        <v/>
      </c>
      <c s="53" t="str">
        <f>IF(AND(B190="",D190="",F190="",G190=""),"",IF($L$4='DATA ENTRY'!$CV$2,VLOOKUP(F190,अंक,8,0),IF($L$4='DATA ENTRY'!$CV$3,VLOOKUP(F190,अंक,14,0),IF($L$4='DATA ENTRY'!$CV$4,VLOOKUP(F190,अंक,20,0),IF($L$4='DATA ENTRY'!$CV$5,VLOOKUP(F190,अंक,27,0),IF($L$4='DATA ENTRY'!$CV$6,VLOOKUP(F190,अंक,34,0),IF($L$4='DATA ENTRY'!$CV$7,VLOOKUP(F190,अंक,41,0),"")))))))</f>
        <v/>
      </c>
      <c s="53" t="str">
        <f>IF(AND(B190="",D190="",F190="",G190=""),"",IF($L$4='DATA ENTRY'!$CV$2,VLOOKUP(F190,अंक,9,0),IF($L$4='DATA ENTRY'!$CV$3,VLOOKUP(F190,अंक,15,0),IF($L$4='DATA ENTRY'!$CV$4,VLOOKUP(F190,अंक,21,0),IF($L$4='DATA ENTRY'!$CV$5,VLOOKUP(F190,अंक,28,0),IF($L$4='DATA ENTRY'!$CV$6,VLOOKUP(F190,अंक,35,0),IF($L$4='DATA ENTRY'!$CV$7,VLOOKUP(F190,अंक,42,0),"")))))))</f>
        <v/>
      </c>
      <c s="85">
        <f t="shared" si="33"/>
        <v>0</v>
      </c>
      <c s="86">
        <f t="shared" si="34"/>
        <v>0</v>
      </c>
      <c s="156" t="str">
        <f>IFERROR(IF(AND($L$4=""),"",IF($C$4="","",IF(AND(L190=""),"",IF(AND(F190=""),"",IF(AND(VLOOKUP(F190,अंक,5,0)=""),"",IF($N$7=3,IF(AND(VLOOKUP(F190,अंक,5,0)&gt;=86),3,IF(AND(VLOOKUP(F190,अंक,5,0)&gt;=81),2,IF(AND(VLOOKUP(F190,अंक,5,0)&gt;=75),1,0))),IF(AND(VLOOKUP(F190,अंक,5,0)&gt;=86),1.5,IF(AND(VLOOKUP(F190,अंक,5,0)&gt;=81),1,IF(AND(VLOOKUP(F190,अंक,5,0)&gt;=75),0.5,0))))))))),"")</f>
        <v/>
      </c>
      <c s="85" t="str">
        <f>IF(AND(B190="",D190="",F190="",G190=""),"",IF($L$4='DATA ENTRY'!$CV$2,VLOOKUP(F190,अंक,10,0),IF($L$4='DATA ENTRY'!$CV$3,VLOOKUP(F190,अंक,16,0),IF($L$4='DATA ENTRY'!$CV$4,VLOOKUP(F190,अंक,23,0),IF($L$4='DATA ENTRY'!$CV$5,VLOOKUP(F190,अंक,30,0),IF($L$4='DATA ENTRY'!$CV$6,VLOOKUP(F190,अंक,37,0),IF($L$4='DATA ENTRY'!$CV$7,VLOOKUP(F190,अंक,44,0),"")))))))</f>
        <v/>
      </c>
      <c s="85" t="str">
        <f>IF(AND(B190="",D190="",F190="",G190=""),"",IF($L$4='DATA ENTRY'!$CV$2,VLOOKUP(F190,अंक,11,0),IF($L$4='DATA ENTRY'!$CV$3,VLOOKUP(F190,अंक,17,0),IF($L$4='DATA ENTRY'!$CV$4,VLOOKUP(F190,अंक,24,0),IF($L$4='DATA ENTRY'!$CV$5,VLOOKUP(F190,अंक,31,0),IF($L$4='DATA ENTRY'!$CV$6,VLOOKUP(F190,अंक,38,0),IF($L$4='DATA ENTRY'!$CV$7,VLOOKUP(F190,अंक,45,0),"")))))))</f>
        <v/>
      </c>
      <c s="163" t="str">
        <f t="shared" si="35"/>
        <v/>
      </c>
    </row>
    <row r="191" spans="1:17" ht="25.5" customHeight="1">
      <c r="A191" s="93" t="str">
        <f>'DATA ENTRY'!A191</f>
        <v/>
      </c>
      <c s="94" t="str">
        <f t="shared" si="27"/>
        <v/>
      </c>
      <c s="95" t="str">
        <f t="shared" si="28"/>
        <v/>
      </c>
      <c s="96" t="str">
        <f t="shared" si="29"/>
        <v/>
      </c>
      <c s="96" t="str">
        <f t="shared" si="30"/>
        <v/>
      </c>
      <c s="97" t="str">
        <f t="shared" si="31"/>
        <v/>
      </c>
      <c s="98" t="str">
        <f t="shared" si="32"/>
        <v/>
      </c>
      <c s="153" t="str">
        <f>IF(AND(B191="",D191="",F191="",G191=""),"",IF($L$4='DATA ENTRY'!$CV$2,VLOOKUP(F191,अंक,6,0),IF($L$4='DATA ENTRY'!$CV$3,VLOOKUP(F191,अंक,12,0),IF($L$4='DATA ENTRY'!$CV$4,VLOOKUP(F191,अंक,18,0),IF($L$4='DATA ENTRY'!$CV$5,VLOOKUP(F191,अंक,25,0),IF($L$4='DATA ENTRY'!$CV$6,VLOOKUP(F191,अंक,32,0),IF($L$4='DATA ENTRY'!$CV$7,VLOOKUP(F191,अंक,39,0),"")))))))</f>
        <v/>
      </c>
      <c s="153" t="str">
        <f>IF(AND(B191="",D191="",F191="",G191=""),"",IF($L$4='DATA ENTRY'!$CV$2,VLOOKUP(F191,अंक,7,0),IF($L$4='DATA ENTRY'!$CV$3,VLOOKUP(F191,अंक,13,0),IF($L$4='DATA ENTRY'!$CV$4,VLOOKUP(F191,अंक,19,0),IF($L$4='DATA ENTRY'!$CV$5,VLOOKUP(F191,अंक,26,0),IF($L$4='DATA ENTRY'!$CV$6,VLOOKUP(F191,अंक,33,0),IF($L$4='DATA ENTRY'!$CV$7,VLOOKUP(F191,अंक,40,0),"")))))))</f>
        <v/>
      </c>
      <c s="53" t="str">
        <f>IF(AND(B191="",D191="",F191="",G191=""),"",IF($L$4='DATA ENTRY'!$CV$2,VLOOKUP(F191,अंक,8,0),IF($L$4='DATA ENTRY'!$CV$3,VLOOKUP(F191,अंक,14,0),IF($L$4='DATA ENTRY'!$CV$4,VLOOKUP(F191,अंक,20,0),IF($L$4='DATA ENTRY'!$CV$5,VLOOKUP(F191,अंक,27,0),IF($L$4='DATA ENTRY'!$CV$6,VLOOKUP(F191,अंक,34,0),IF($L$4='DATA ENTRY'!$CV$7,VLOOKUP(F191,अंक,41,0),"")))))))</f>
        <v/>
      </c>
      <c s="53" t="str">
        <f>IF(AND(B191="",D191="",F191="",G191=""),"",IF($L$4='DATA ENTRY'!$CV$2,VLOOKUP(F191,अंक,9,0),IF($L$4='DATA ENTRY'!$CV$3,VLOOKUP(F191,अंक,15,0),IF($L$4='DATA ENTRY'!$CV$4,VLOOKUP(F191,अंक,21,0),IF($L$4='DATA ENTRY'!$CV$5,VLOOKUP(F191,अंक,28,0),IF($L$4='DATA ENTRY'!$CV$6,VLOOKUP(F191,अंक,35,0),IF($L$4='DATA ENTRY'!$CV$7,VLOOKUP(F191,अंक,42,0),"")))))))</f>
        <v/>
      </c>
      <c s="85">
        <f t="shared" si="33"/>
        <v>0</v>
      </c>
      <c s="86">
        <f t="shared" si="34"/>
        <v>0</v>
      </c>
      <c s="156" t="str">
        <f>IFERROR(IF(AND($L$4=""),"",IF($C$4="","",IF(AND(L191=""),"",IF(AND(F191=""),"",IF(AND(VLOOKUP(F191,अंक,5,0)=""),"",IF($N$7=3,IF(AND(VLOOKUP(F191,अंक,5,0)&gt;=86),3,IF(AND(VLOOKUP(F191,अंक,5,0)&gt;=81),2,IF(AND(VLOOKUP(F191,अंक,5,0)&gt;=75),1,0))),IF(AND(VLOOKUP(F191,अंक,5,0)&gt;=86),1.5,IF(AND(VLOOKUP(F191,अंक,5,0)&gt;=81),1,IF(AND(VLOOKUP(F191,अंक,5,0)&gt;=75),0.5,0))))))))),"")</f>
        <v/>
      </c>
      <c s="85" t="str">
        <f>IF(AND(B191="",D191="",F191="",G191=""),"",IF($L$4='DATA ENTRY'!$CV$2,VLOOKUP(F191,अंक,10,0),IF($L$4='DATA ENTRY'!$CV$3,VLOOKUP(F191,अंक,16,0),IF($L$4='DATA ENTRY'!$CV$4,VLOOKUP(F191,अंक,23,0),IF($L$4='DATA ENTRY'!$CV$5,VLOOKUP(F191,अंक,30,0),IF($L$4='DATA ENTRY'!$CV$6,VLOOKUP(F191,अंक,37,0),IF($L$4='DATA ENTRY'!$CV$7,VLOOKUP(F191,अंक,44,0),"")))))))</f>
        <v/>
      </c>
      <c s="85" t="str">
        <f>IF(AND(B191="",D191="",F191="",G191=""),"",IF($L$4='DATA ENTRY'!$CV$2,VLOOKUP(F191,अंक,11,0),IF($L$4='DATA ENTRY'!$CV$3,VLOOKUP(F191,अंक,17,0),IF($L$4='DATA ENTRY'!$CV$4,VLOOKUP(F191,अंक,24,0),IF($L$4='DATA ENTRY'!$CV$5,VLOOKUP(F191,अंक,31,0),IF($L$4='DATA ENTRY'!$CV$6,VLOOKUP(F191,अंक,38,0),IF($L$4='DATA ENTRY'!$CV$7,VLOOKUP(F191,अंक,45,0),"")))))))</f>
        <v/>
      </c>
      <c s="163" t="str">
        <f t="shared" si="35"/>
        <v/>
      </c>
    </row>
    <row r="192" spans="1:17" ht="25.5" customHeight="1">
      <c r="A192" s="93" t="str">
        <f>'DATA ENTRY'!A192</f>
        <v/>
      </c>
      <c s="94" t="str">
        <f t="shared" si="27"/>
        <v/>
      </c>
      <c s="95" t="str">
        <f t="shared" si="28"/>
        <v/>
      </c>
      <c s="96" t="str">
        <f t="shared" si="29"/>
        <v/>
      </c>
      <c s="96" t="str">
        <f t="shared" si="30"/>
        <v/>
      </c>
      <c s="97" t="str">
        <f t="shared" si="31"/>
        <v/>
      </c>
      <c s="98" t="str">
        <f t="shared" si="32"/>
        <v/>
      </c>
      <c s="153" t="str">
        <f>IF(AND(B192="",D192="",F192="",G192=""),"",IF($L$4='DATA ENTRY'!$CV$2,VLOOKUP(F192,अंक,6,0),IF($L$4='DATA ENTRY'!$CV$3,VLOOKUP(F192,अंक,12,0),IF($L$4='DATA ENTRY'!$CV$4,VLOOKUP(F192,अंक,18,0),IF($L$4='DATA ENTRY'!$CV$5,VLOOKUP(F192,अंक,25,0),IF($L$4='DATA ENTRY'!$CV$6,VLOOKUP(F192,अंक,32,0),IF($L$4='DATA ENTRY'!$CV$7,VLOOKUP(F192,अंक,39,0),"")))))))</f>
        <v/>
      </c>
      <c s="153" t="str">
        <f>IF(AND(B192="",D192="",F192="",G192=""),"",IF($L$4='DATA ENTRY'!$CV$2,VLOOKUP(F192,अंक,7,0),IF($L$4='DATA ENTRY'!$CV$3,VLOOKUP(F192,अंक,13,0),IF($L$4='DATA ENTRY'!$CV$4,VLOOKUP(F192,अंक,19,0),IF($L$4='DATA ENTRY'!$CV$5,VLOOKUP(F192,अंक,26,0),IF($L$4='DATA ENTRY'!$CV$6,VLOOKUP(F192,अंक,33,0),IF($L$4='DATA ENTRY'!$CV$7,VLOOKUP(F192,अंक,40,0),"")))))))</f>
        <v/>
      </c>
      <c s="53" t="str">
        <f>IF(AND(B192="",D192="",F192="",G192=""),"",IF($L$4='DATA ENTRY'!$CV$2,VLOOKUP(F192,अंक,8,0),IF($L$4='DATA ENTRY'!$CV$3,VLOOKUP(F192,अंक,14,0),IF($L$4='DATA ENTRY'!$CV$4,VLOOKUP(F192,अंक,20,0),IF($L$4='DATA ENTRY'!$CV$5,VLOOKUP(F192,अंक,27,0),IF($L$4='DATA ENTRY'!$CV$6,VLOOKUP(F192,अंक,34,0),IF($L$4='DATA ENTRY'!$CV$7,VLOOKUP(F192,अंक,41,0),"")))))))</f>
        <v/>
      </c>
      <c s="53" t="str">
        <f>IF(AND(B192="",D192="",F192="",G192=""),"",IF($L$4='DATA ENTRY'!$CV$2,VLOOKUP(F192,अंक,9,0),IF($L$4='DATA ENTRY'!$CV$3,VLOOKUP(F192,अंक,15,0),IF($L$4='DATA ENTRY'!$CV$4,VLOOKUP(F192,अंक,21,0),IF($L$4='DATA ENTRY'!$CV$5,VLOOKUP(F192,अंक,28,0),IF($L$4='DATA ENTRY'!$CV$6,VLOOKUP(F192,अंक,35,0),IF($L$4='DATA ENTRY'!$CV$7,VLOOKUP(F192,अंक,42,0),"")))))))</f>
        <v/>
      </c>
      <c s="85">
        <f t="shared" si="33"/>
        <v>0</v>
      </c>
      <c s="86">
        <f t="shared" si="34"/>
        <v>0</v>
      </c>
      <c s="156" t="str">
        <f>IFERROR(IF(AND($L$4=""),"",IF($C$4="","",IF(AND(L192=""),"",IF(AND(F192=""),"",IF(AND(VLOOKUP(F192,अंक,5,0)=""),"",IF($N$7=3,IF(AND(VLOOKUP(F192,अंक,5,0)&gt;=86),3,IF(AND(VLOOKUP(F192,अंक,5,0)&gt;=81),2,IF(AND(VLOOKUP(F192,अंक,5,0)&gt;=75),1,0))),IF(AND(VLOOKUP(F192,अंक,5,0)&gt;=86),1.5,IF(AND(VLOOKUP(F192,अंक,5,0)&gt;=81),1,IF(AND(VLOOKUP(F192,अंक,5,0)&gt;=75),0.5,0))))))))),"")</f>
        <v/>
      </c>
      <c s="85" t="str">
        <f>IF(AND(B192="",D192="",F192="",G192=""),"",IF($L$4='DATA ENTRY'!$CV$2,VLOOKUP(F192,अंक,10,0),IF($L$4='DATA ENTRY'!$CV$3,VLOOKUP(F192,अंक,16,0),IF($L$4='DATA ENTRY'!$CV$4,VLOOKUP(F192,अंक,23,0),IF($L$4='DATA ENTRY'!$CV$5,VLOOKUP(F192,अंक,30,0),IF($L$4='DATA ENTRY'!$CV$6,VLOOKUP(F192,अंक,37,0),IF($L$4='DATA ENTRY'!$CV$7,VLOOKUP(F192,अंक,44,0),"")))))))</f>
        <v/>
      </c>
      <c s="85" t="str">
        <f>IF(AND(B192="",D192="",F192="",G192=""),"",IF($L$4='DATA ENTRY'!$CV$2,VLOOKUP(F192,अंक,11,0),IF($L$4='DATA ENTRY'!$CV$3,VLOOKUP(F192,अंक,17,0),IF($L$4='DATA ENTRY'!$CV$4,VLOOKUP(F192,अंक,24,0),IF($L$4='DATA ENTRY'!$CV$5,VLOOKUP(F192,अंक,31,0),IF($L$4='DATA ENTRY'!$CV$6,VLOOKUP(F192,अंक,38,0),IF($L$4='DATA ENTRY'!$CV$7,VLOOKUP(F192,अंक,45,0),"")))))))</f>
        <v/>
      </c>
      <c s="163" t="str">
        <f t="shared" si="35"/>
        <v/>
      </c>
    </row>
    <row r="193" spans="1:17" ht="25.5" customHeight="1">
      <c r="A193" s="93" t="str">
        <f>'DATA ENTRY'!A193</f>
        <v/>
      </c>
      <c s="94" t="str">
        <f t="shared" si="27"/>
        <v/>
      </c>
      <c s="95" t="str">
        <f t="shared" si="28"/>
        <v/>
      </c>
      <c s="96" t="str">
        <f t="shared" si="29"/>
        <v/>
      </c>
      <c s="96" t="str">
        <f t="shared" si="30"/>
        <v/>
      </c>
      <c s="97" t="str">
        <f t="shared" si="31"/>
        <v/>
      </c>
      <c s="98" t="str">
        <f t="shared" si="32"/>
        <v/>
      </c>
      <c s="153" t="str">
        <f>IF(AND(B193="",D193="",F193="",G193=""),"",IF($L$4='DATA ENTRY'!$CV$2,VLOOKUP(F193,अंक,6,0),IF($L$4='DATA ENTRY'!$CV$3,VLOOKUP(F193,अंक,12,0),IF($L$4='DATA ENTRY'!$CV$4,VLOOKUP(F193,अंक,18,0),IF($L$4='DATA ENTRY'!$CV$5,VLOOKUP(F193,अंक,25,0),IF($L$4='DATA ENTRY'!$CV$6,VLOOKUP(F193,अंक,32,0),IF($L$4='DATA ENTRY'!$CV$7,VLOOKUP(F193,अंक,39,0),"")))))))</f>
        <v/>
      </c>
      <c s="153" t="str">
        <f>IF(AND(B193="",D193="",F193="",G193=""),"",IF($L$4='DATA ENTRY'!$CV$2,VLOOKUP(F193,अंक,7,0),IF($L$4='DATA ENTRY'!$CV$3,VLOOKUP(F193,अंक,13,0),IF($L$4='DATA ENTRY'!$CV$4,VLOOKUP(F193,अंक,19,0),IF($L$4='DATA ENTRY'!$CV$5,VLOOKUP(F193,अंक,26,0),IF($L$4='DATA ENTRY'!$CV$6,VLOOKUP(F193,अंक,33,0),IF($L$4='DATA ENTRY'!$CV$7,VLOOKUP(F193,अंक,40,0),"")))))))</f>
        <v/>
      </c>
      <c s="53" t="str">
        <f>IF(AND(B193="",D193="",F193="",G193=""),"",IF($L$4='DATA ENTRY'!$CV$2,VLOOKUP(F193,अंक,8,0),IF($L$4='DATA ENTRY'!$CV$3,VLOOKUP(F193,अंक,14,0),IF($L$4='DATA ENTRY'!$CV$4,VLOOKUP(F193,अंक,20,0),IF($L$4='DATA ENTRY'!$CV$5,VLOOKUP(F193,अंक,27,0),IF($L$4='DATA ENTRY'!$CV$6,VLOOKUP(F193,अंक,34,0),IF($L$4='DATA ENTRY'!$CV$7,VLOOKUP(F193,अंक,41,0),"")))))))</f>
        <v/>
      </c>
      <c s="53" t="str">
        <f>IF(AND(B193="",D193="",F193="",G193=""),"",IF($L$4='DATA ENTRY'!$CV$2,VLOOKUP(F193,अंक,9,0),IF($L$4='DATA ENTRY'!$CV$3,VLOOKUP(F193,अंक,15,0),IF($L$4='DATA ENTRY'!$CV$4,VLOOKUP(F193,अंक,21,0),IF($L$4='DATA ENTRY'!$CV$5,VLOOKUP(F193,अंक,28,0),IF($L$4='DATA ENTRY'!$CV$6,VLOOKUP(F193,अंक,35,0),IF($L$4='DATA ENTRY'!$CV$7,VLOOKUP(F193,अंक,42,0),"")))))))</f>
        <v/>
      </c>
      <c s="85">
        <f t="shared" si="33"/>
        <v>0</v>
      </c>
      <c s="86">
        <f t="shared" si="34"/>
        <v>0</v>
      </c>
      <c s="156" t="str">
        <f>IFERROR(IF(AND($L$4=""),"",IF($C$4="","",IF(AND(L193=""),"",IF(AND(F193=""),"",IF(AND(VLOOKUP(F193,अंक,5,0)=""),"",IF($N$7=3,IF(AND(VLOOKUP(F193,अंक,5,0)&gt;=86),3,IF(AND(VLOOKUP(F193,अंक,5,0)&gt;=81),2,IF(AND(VLOOKUP(F193,अंक,5,0)&gt;=75),1,0))),IF(AND(VLOOKUP(F193,अंक,5,0)&gt;=86),1.5,IF(AND(VLOOKUP(F193,अंक,5,0)&gt;=81),1,IF(AND(VLOOKUP(F193,अंक,5,0)&gt;=75),0.5,0))))))))),"")</f>
        <v/>
      </c>
      <c s="85" t="str">
        <f>IF(AND(B193="",D193="",F193="",G193=""),"",IF($L$4='DATA ENTRY'!$CV$2,VLOOKUP(F193,अंक,10,0),IF($L$4='DATA ENTRY'!$CV$3,VLOOKUP(F193,अंक,16,0),IF($L$4='DATA ENTRY'!$CV$4,VLOOKUP(F193,अंक,23,0),IF($L$4='DATA ENTRY'!$CV$5,VLOOKUP(F193,अंक,30,0),IF($L$4='DATA ENTRY'!$CV$6,VLOOKUP(F193,अंक,37,0),IF($L$4='DATA ENTRY'!$CV$7,VLOOKUP(F193,अंक,44,0),"")))))))</f>
        <v/>
      </c>
      <c s="85" t="str">
        <f>IF(AND(B193="",D193="",F193="",G193=""),"",IF($L$4='DATA ENTRY'!$CV$2,VLOOKUP(F193,अंक,11,0),IF($L$4='DATA ENTRY'!$CV$3,VLOOKUP(F193,अंक,17,0),IF($L$4='DATA ENTRY'!$CV$4,VLOOKUP(F193,अंक,24,0),IF($L$4='DATA ENTRY'!$CV$5,VLOOKUP(F193,अंक,31,0),IF($L$4='DATA ENTRY'!$CV$6,VLOOKUP(F193,अंक,38,0),IF($L$4='DATA ENTRY'!$CV$7,VLOOKUP(F193,अंक,45,0),"")))))))</f>
        <v/>
      </c>
      <c s="163" t="str">
        <f t="shared" si="35"/>
        <v/>
      </c>
    </row>
    <row r="194" spans="1:17" ht="25.5" customHeight="1">
      <c r="A194" s="93" t="str">
        <f>'DATA ENTRY'!A194</f>
        <v/>
      </c>
      <c s="94" t="str">
        <f t="shared" si="27"/>
        <v/>
      </c>
      <c s="95" t="str">
        <f t="shared" si="28"/>
        <v/>
      </c>
      <c s="96" t="str">
        <f t="shared" si="29"/>
        <v/>
      </c>
      <c s="96" t="str">
        <f t="shared" si="30"/>
        <v/>
      </c>
      <c s="97" t="str">
        <f t="shared" si="31"/>
        <v/>
      </c>
      <c s="98" t="str">
        <f t="shared" si="32"/>
        <v/>
      </c>
      <c s="153" t="str">
        <f>IF(AND(B194="",D194="",F194="",G194=""),"",IF($L$4='DATA ENTRY'!$CV$2,VLOOKUP(F194,अंक,6,0),IF($L$4='DATA ENTRY'!$CV$3,VLOOKUP(F194,अंक,12,0),IF($L$4='DATA ENTRY'!$CV$4,VLOOKUP(F194,अंक,18,0),IF($L$4='DATA ENTRY'!$CV$5,VLOOKUP(F194,अंक,25,0),IF($L$4='DATA ENTRY'!$CV$6,VLOOKUP(F194,अंक,32,0),IF($L$4='DATA ENTRY'!$CV$7,VLOOKUP(F194,अंक,39,0),"")))))))</f>
        <v/>
      </c>
      <c s="153" t="str">
        <f>IF(AND(B194="",D194="",F194="",G194=""),"",IF($L$4='DATA ENTRY'!$CV$2,VLOOKUP(F194,अंक,7,0),IF($L$4='DATA ENTRY'!$CV$3,VLOOKUP(F194,अंक,13,0),IF($L$4='DATA ENTRY'!$CV$4,VLOOKUP(F194,अंक,19,0),IF($L$4='DATA ENTRY'!$CV$5,VLOOKUP(F194,अंक,26,0),IF($L$4='DATA ENTRY'!$CV$6,VLOOKUP(F194,अंक,33,0),IF($L$4='DATA ENTRY'!$CV$7,VLOOKUP(F194,अंक,40,0),"")))))))</f>
        <v/>
      </c>
      <c s="53" t="str">
        <f>IF(AND(B194="",D194="",F194="",G194=""),"",IF($L$4='DATA ENTRY'!$CV$2,VLOOKUP(F194,अंक,8,0),IF($L$4='DATA ENTRY'!$CV$3,VLOOKUP(F194,अंक,14,0),IF($L$4='DATA ENTRY'!$CV$4,VLOOKUP(F194,अंक,20,0),IF($L$4='DATA ENTRY'!$CV$5,VLOOKUP(F194,अंक,27,0),IF($L$4='DATA ENTRY'!$CV$6,VLOOKUP(F194,अंक,34,0),IF($L$4='DATA ENTRY'!$CV$7,VLOOKUP(F194,अंक,41,0),"")))))))</f>
        <v/>
      </c>
      <c s="53" t="str">
        <f>IF(AND(B194="",D194="",F194="",G194=""),"",IF($L$4='DATA ENTRY'!$CV$2,VLOOKUP(F194,अंक,9,0),IF($L$4='DATA ENTRY'!$CV$3,VLOOKUP(F194,अंक,15,0),IF($L$4='DATA ENTRY'!$CV$4,VLOOKUP(F194,अंक,21,0),IF($L$4='DATA ENTRY'!$CV$5,VLOOKUP(F194,अंक,28,0),IF($L$4='DATA ENTRY'!$CV$6,VLOOKUP(F194,अंक,35,0),IF($L$4='DATA ENTRY'!$CV$7,VLOOKUP(F194,अंक,42,0),"")))))))</f>
        <v/>
      </c>
      <c s="85">
        <f t="shared" si="33"/>
        <v>0</v>
      </c>
      <c s="86">
        <f t="shared" si="34"/>
        <v>0</v>
      </c>
      <c s="156" t="str">
        <f>IFERROR(IF(AND($L$4=""),"",IF($C$4="","",IF(AND(L194=""),"",IF(AND(F194=""),"",IF(AND(VLOOKUP(F194,अंक,5,0)=""),"",IF($N$7=3,IF(AND(VLOOKUP(F194,अंक,5,0)&gt;=86),3,IF(AND(VLOOKUP(F194,अंक,5,0)&gt;=81),2,IF(AND(VLOOKUP(F194,अंक,5,0)&gt;=75),1,0))),IF(AND(VLOOKUP(F194,अंक,5,0)&gt;=86),1.5,IF(AND(VLOOKUP(F194,अंक,5,0)&gt;=81),1,IF(AND(VLOOKUP(F194,अंक,5,0)&gt;=75),0.5,0))))))))),"")</f>
        <v/>
      </c>
      <c s="85" t="str">
        <f>IF(AND(B194="",D194="",F194="",G194=""),"",IF($L$4='DATA ENTRY'!$CV$2,VLOOKUP(F194,अंक,10,0),IF($L$4='DATA ENTRY'!$CV$3,VLOOKUP(F194,अंक,16,0),IF($L$4='DATA ENTRY'!$CV$4,VLOOKUP(F194,अंक,23,0),IF($L$4='DATA ENTRY'!$CV$5,VLOOKUP(F194,अंक,30,0),IF($L$4='DATA ENTRY'!$CV$6,VLOOKUP(F194,अंक,37,0),IF($L$4='DATA ENTRY'!$CV$7,VLOOKUP(F194,अंक,44,0),"")))))))</f>
        <v/>
      </c>
      <c s="85" t="str">
        <f>IF(AND(B194="",D194="",F194="",G194=""),"",IF($L$4='DATA ENTRY'!$CV$2,VLOOKUP(F194,अंक,11,0),IF($L$4='DATA ENTRY'!$CV$3,VLOOKUP(F194,अंक,17,0),IF($L$4='DATA ENTRY'!$CV$4,VLOOKUP(F194,अंक,24,0),IF($L$4='DATA ENTRY'!$CV$5,VLOOKUP(F194,अंक,31,0),IF($L$4='DATA ENTRY'!$CV$6,VLOOKUP(F194,अंक,38,0),IF($L$4='DATA ENTRY'!$CV$7,VLOOKUP(F194,अंक,45,0),"")))))))</f>
        <v/>
      </c>
      <c s="163" t="str">
        <f t="shared" si="35"/>
        <v/>
      </c>
    </row>
    <row r="195" spans="1:17" ht="25.5" customHeight="1">
      <c r="A195" s="93" t="str">
        <f>'DATA ENTRY'!A195</f>
        <v/>
      </c>
      <c s="94" t="str">
        <f t="shared" si="27"/>
        <v/>
      </c>
      <c s="95" t="str">
        <f t="shared" si="28"/>
        <v/>
      </c>
      <c s="96" t="str">
        <f t="shared" si="29"/>
        <v/>
      </c>
      <c s="96" t="str">
        <f t="shared" si="30"/>
        <v/>
      </c>
      <c s="97" t="str">
        <f t="shared" si="31"/>
        <v/>
      </c>
      <c s="98" t="str">
        <f t="shared" si="32"/>
        <v/>
      </c>
      <c s="153" t="str">
        <f>IF(AND(B195="",D195="",F195="",G195=""),"",IF($L$4='DATA ENTRY'!$CV$2,VLOOKUP(F195,अंक,6,0),IF($L$4='DATA ENTRY'!$CV$3,VLOOKUP(F195,अंक,12,0),IF($L$4='DATA ENTRY'!$CV$4,VLOOKUP(F195,अंक,18,0),IF($L$4='DATA ENTRY'!$CV$5,VLOOKUP(F195,अंक,25,0),IF($L$4='DATA ENTRY'!$CV$6,VLOOKUP(F195,अंक,32,0),IF($L$4='DATA ENTRY'!$CV$7,VLOOKUP(F195,अंक,39,0),"")))))))</f>
        <v/>
      </c>
      <c s="153" t="str">
        <f>IF(AND(B195="",D195="",F195="",G195=""),"",IF($L$4='DATA ENTRY'!$CV$2,VLOOKUP(F195,अंक,7,0),IF($L$4='DATA ENTRY'!$CV$3,VLOOKUP(F195,अंक,13,0),IF($L$4='DATA ENTRY'!$CV$4,VLOOKUP(F195,अंक,19,0),IF($L$4='DATA ENTRY'!$CV$5,VLOOKUP(F195,अंक,26,0),IF($L$4='DATA ENTRY'!$CV$6,VLOOKUP(F195,अंक,33,0),IF($L$4='DATA ENTRY'!$CV$7,VLOOKUP(F195,अंक,40,0),"")))))))</f>
        <v/>
      </c>
      <c s="53" t="str">
        <f>IF(AND(B195="",D195="",F195="",G195=""),"",IF($L$4='DATA ENTRY'!$CV$2,VLOOKUP(F195,अंक,8,0),IF($L$4='DATA ENTRY'!$CV$3,VLOOKUP(F195,अंक,14,0),IF($L$4='DATA ENTRY'!$CV$4,VLOOKUP(F195,अंक,20,0),IF($L$4='DATA ENTRY'!$CV$5,VLOOKUP(F195,अंक,27,0),IF($L$4='DATA ENTRY'!$CV$6,VLOOKUP(F195,अंक,34,0),IF($L$4='DATA ENTRY'!$CV$7,VLOOKUP(F195,अंक,41,0),"")))))))</f>
        <v/>
      </c>
      <c s="53" t="str">
        <f>IF(AND(B195="",D195="",F195="",G195=""),"",IF($L$4='DATA ENTRY'!$CV$2,VLOOKUP(F195,अंक,9,0),IF($L$4='DATA ENTRY'!$CV$3,VLOOKUP(F195,अंक,15,0),IF($L$4='DATA ENTRY'!$CV$4,VLOOKUP(F195,अंक,21,0),IF($L$4='DATA ENTRY'!$CV$5,VLOOKUP(F195,अंक,28,0),IF($L$4='DATA ENTRY'!$CV$6,VLOOKUP(F195,अंक,35,0),IF($L$4='DATA ENTRY'!$CV$7,VLOOKUP(F195,अंक,42,0),"")))))))</f>
        <v/>
      </c>
      <c s="85">
        <f t="shared" si="33"/>
        <v>0</v>
      </c>
      <c s="86">
        <f t="shared" si="34"/>
        <v>0</v>
      </c>
      <c s="156" t="str">
        <f>IFERROR(IF(AND($L$4=""),"",IF($C$4="","",IF(AND(L195=""),"",IF(AND(F195=""),"",IF(AND(VLOOKUP(F195,अंक,5,0)=""),"",IF($N$7=3,IF(AND(VLOOKUP(F195,अंक,5,0)&gt;=86),3,IF(AND(VLOOKUP(F195,अंक,5,0)&gt;=81),2,IF(AND(VLOOKUP(F195,अंक,5,0)&gt;=75),1,0))),IF(AND(VLOOKUP(F195,अंक,5,0)&gt;=86),1.5,IF(AND(VLOOKUP(F195,अंक,5,0)&gt;=81),1,IF(AND(VLOOKUP(F195,अंक,5,0)&gt;=75),0.5,0))))))))),"")</f>
        <v/>
      </c>
      <c s="85" t="str">
        <f>IF(AND(B195="",D195="",F195="",G195=""),"",IF($L$4='DATA ENTRY'!$CV$2,VLOOKUP(F195,अंक,10,0),IF($L$4='DATA ENTRY'!$CV$3,VLOOKUP(F195,अंक,16,0),IF($L$4='DATA ENTRY'!$CV$4,VLOOKUP(F195,अंक,23,0),IF($L$4='DATA ENTRY'!$CV$5,VLOOKUP(F195,अंक,30,0),IF($L$4='DATA ENTRY'!$CV$6,VLOOKUP(F195,अंक,37,0),IF($L$4='DATA ENTRY'!$CV$7,VLOOKUP(F195,अंक,44,0),"")))))))</f>
        <v/>
      </c>
      <c s="85" t="str">
        <f>IF(AND(B195="",D195="",F195="",G195=""),"",IF($L$4='DATA ENTRY'!$CV$2,VLOOKUP(F195,अंक,11,0),IF($L$4='DATA ENTRY'!$CV$3,VLOOKUP(F195,अंक,17,0),IF($L$4='DATA ENTRY'!$CV$4,VLOOKUP(F195,अंक,24,0),IF($L$4='DATA ENTRY'!$CV$5,VLOOKUP(F195,अंक,31,0),IF($L$4='DATA ENTRY'!$CV$6,VLOOKUP(F195,अंक,38,0),IF($L$4='DATA ENTRY'!$CV$7,VLOOKUP(F195,अंक,45,0),"")))))))</f>
        <v/>
      </c>
      <c s="163" t="str">
        <f t="shared" si="35"/>
        <v/>
      </c>
    </row>
    <row r="196" spans="1:17" ht="25.5" customHeight="1">
      <c r="A196" s="93" t="str">
        <f>'DATA ENTRY'!A196</f>
        <v/>
      </c>
      <c s="94" t="str">
        <f t="shared" si="27"/>
        <v/>
      </c>
      <c s="95" t="str">
        <f t="shared" si="28"/>
        <v/>
      </c>
      <c s="96" t="str">
        <f t="shared" si="29"/>
        <v/>
      </c>
      <c s="96" t="str">
        <f t="shared" si="30"/>
        <v/>
      </c>
      <c s="97" t="str">
        <f t="shared" si="31"/>
        <v/>
      </c>
      <c s="98" t="str">
        <f t="shared" si="32"/>
        <v/>
      </c>
      <c s="153" t="str">
        <f>IF(AND(B196="",D196="",F196="",G196=""),"",IF($L$4='DATA ENTRY'!$CV$2,VLOOKUP(F196,अंक,6,0),IF($L$4='DATA ENTRY'!$CV$3,VLOOKUP(F196,अंक,12,0),IF($L$4='DATA ENTRY'!$CV$4,VLOOKUP(F196,अंक,18,0),IF($L$4='DATA ENTRY'!$CV$5,VLOOKUP(F196,अंक,25,0),IF($L$4='DATA ENTRY'!$CV$6,VLOOKUP(F196,अंक,32,0),IF($L$4='DATA ENTRY'!$CV$7,VLOOKUP(F196,अंक,39,0),"")))))))</f>
        <v/>
      </c>
      <c s="153" t="str">
        <f>IF(AND(B196="",D196="",F196="",G196=""),"",IF($L$4='DATA ENTRY'!$CV$2,VLOOKUP(F196,अंक,7,0),IF($L$4='DATA ENTRY'!$CV$3,VLOOKUP(F196,अंक,13,0),IF($L$4='DATA ENTRY'!$CV$4,VLOOKUP(F196,अंक,19,0),IF($L$4='DATA ENTRY'!$CV$5,VLOOKUP(F196,अंक,26,0),IF($L$4='DATA ENTRY'!$CV$6,VLOOKUP(F196,अंक,33,0),IF($L$4='DATA ENTRY'!$CV$7,VLOOKUP(F196,अंक,40,0),"")))))))</f>
        <v/>
      </c>
      <c s="53" t="str">
        <f>IF(AND(B196="",D196="",F196="",G196=""),"",IF($L$4='DATA ENTRY'!$CV$2,VLOOKUP(F196,अंक,8,0),IF($L$4='DATA ENTRY'!$CV$3,VLOOKUP(F196,अंक,14,0),IF($L$4='DATA ENTRY'!$CV$4,VLOOKUP(F196,अंक,20,0),IF($L$4='DATA ENTRY'!$CV$5,VLOOKUP(F196,अंक,27,0),IF($L$4='DATA ENTRY'!$CV$6,VLOOKUP(F196,अंक,34,0),IF($L$4='DATA ENTRY'!$CV$7,VLOOKUP(F196,अंक,41,0),"")))))))</f>
        <v/>
      </c>
      <c s="53" t="str">
        <f>IF(AND(B196="",D196="",F196="",G196=""),"",IF($L$4='DATA ENTRY'!$CV$2,VLOOKUP(F196,अंक,9,0),IF($L$4='DATA ENTRY'!$CV$3,VLOOKUP(F196,अंक,15,0),IF($L$4='DATA ENTRY'!$CV$4,VLOOKUP(F196,अंक,21,0),IF($L$4='DATA ENTRY'!$CV$5,VLOOKUP(F196,अंक,28,0),IF($L$4='DATA ENTRY'!$CV$6,VLOOKUP(F196,अंक,35,0),IF($L$4='DATA ENTRY'!$CV$7,VLOOKUP(F196,अंक,42,0),"")))))))</f>
        <v/>
      </c>
      <c s="85">
        <f t="shared" si="33"/>
        <v>0</v>
      </c>
      <c s="86">
        <f t="shared" si="34"/>
        <v>0</v>
      </c>
      <c s="156" t="str">
        <f>IFERROR(IF(AND($L$4=""),"",IF($C$4="","",IF(AND(L196=""),"",IF(AND(F196=""),"",IF(AND(VLOOKUP(F196,अंक,5,0)=""),"",IF($N$7=3,IF(AND(VLOOKUP(F196,अंक,5,0)&gt;=86),3,IF(AND(VLOOKUP(F196,अंक,5,0)&gt;=81),2,IF(AND(VLOOKUP(F196,अंक,5,0)&gt;=75),1,0))),IF(AND(VLOOKUP(F196,अंक,5,0)&gt;=86),1.5,IF(AND(VLOOKUP(F196,अंक,5,0)&gt;=81),1,IF(AND(VLOOKUP(F196,अंक,5,0)&gt;=75),0.5,0))))))))),"")</f>
        <v/>
      </c>
      <c s="85" t="str">
        <f>IF(AND(B196="",D196="",F196="",G196=""),"",IF($L$4='DATA ENTRY'!$CV$2,VLOOKUP(F196,अंक,10,0),IF($L$4='DATA ENTRY'!$CV$3,VLOOKUP(F196,अंक,16,0),IF($L$4='DATA ENTRY'!$CV$4,VLOOKUP(F196,अंक,23,0),IF($L$4='DATA ENTRY'!$CV$5,VLOOKUP(F196,अंक,30,0),IF($L$4='DATA ENTRY'!$CV$6,VLOOKUP(F196,अंक,37,0),IF($L$4='DATA ENTRY'!$CV$7,VLOOKUP(F196,अंक,44,0),"")))))))</f>
        <v/>
      </c>
      <c s="85" t="str">
        <f>IF(AND(B196="",D196="",F196="",G196=""),"",IF($L$4='DATA ENTRY'!$CV$2,VLOOKUP(F196,अंक,11,0),IF($L$4='DATA ENTRY'!$CV$3,VLOOKUP(F196,अंक,17,0),IF($L$4='DATA ENTRY'!$CV$4,VLOOKUP(F196,अंक,24,0),IF($L$4='DATA ENTRY'!$CV$5,VLOOKUP(F196,अंक,31,0),IF($L$4='DATA ENTRY'!$CV$6,VLOOKUP(F196,अंक,38,0),IF($L$4='DATA ENTRY'!$CV$7,VLOOKUP(F196,अंक,45,0),"")))))))</f>
        <v/>
      </c>
      <c s="163" t="str">
        <f t="shared" si="35"/>
        <v/>
      </c>
    </row>
    <row r="197" spans="1:17" ht="25.5" customHeight="1">
      <c r="A197" s="93" t="str">
        <f>'DATA ENTRY'!A197</f>
        <v/>
      </c>
      <c s="94" t="str">
        <f t="shared" si="27"/>
        <v/>
      </c>
      <c s="95" t="str">
        <f t="shared" si="28"/>
        <v/>
      </c>
      <c s="96" t="str">
        <f t="shared" si="29"/>
        <v/>
      </c>
      <c s="96" t="str">
        <f t="shared" si="30"/>
        <v/>
      </c>
      <c s="97" t="str">
        <f t="shared" si="31"/>
        <v/>
      </c>
      <c s="98" t="str">
        <f t="shared" si="32"/>
        <v/>
      </c>
      <c s="153" t="str">
        <f>IF(AND(B197="",D197="",F197="",G197=""),"",IF($L$4='DATA ENTRY'!$CV$2,VLOOKUP(F197,अंक,6,0),IF($L$4='DATA ENTRY'!$CV$3,VLOOKUP(F197,अंक,12,0),IF($L$4='DATA ENTRY'!$CV$4,VLOOKUP(F197,अंक,18,0),IF($L$4='DATA ENTRY'!$CV$5,VLOOKUP(F197,अंक,25,0),IF($L$4='DATA ENTRY'!$CV$6,VLOOKUP(F197,अंक,32,0),IF($L$4='DATA ENTRY'!$CV$7,VLOOKUP(F197,अंक,39,0),"")))))))</f>
        <v/>
      </c>
      <c s="153" t="str">
        <f>IF(AND(B197="",D197="",F197="",G197=""),"",IF($L$4='DATA ENTRY'!$CV$2,VLOOKUP(F197,अंक,7,0),IF($L$4='DATA ENTRY'!$CV$3,VLOOKUP(F197,अंक,13,0),IF($L$4='DATA ENTRY'!$CV$4,VLOOKUP(F197,अंक,19,0),IF($L$4='DATA ENTRY'!$CV$5,VLOOKUP(F197,अंक,26,0),IF($L$4='DATA ENTRY'!$CV$6,VLOOKUP(F197,अंक,33,0),IF($L$4='DATA ENTRY'!$CV$7,VLOOKUP(F197,अंक,40,0),"")))))))</f>
        <v/>
      </c>
      <c s="53" t="str">
        <f>IF(AND(B197="",D197="",F197="",G197=""),"",IF($L$4='DATA ENTRY'!$CV$2,VLOOKUP(F197,अंक,8,0),IF($L$4='DATA ENTRY'!$CV$3,VLOOKUP(F197,अंक,14,0),IF($L$4='DATA ENTRY'!$CV$4,VLOOKUP(F197,अंक,20,0),IF($L$4='DATA ENTRY'!$CV$5,VLOOKUP(F197,अंक,27,0),IF($L$4='DATA ENTRY'!$CV$6,VLOOKUP(F197,अंक,34,0),IF($L$4='DATA ENTRY'!$CV$7,VLOOKUP(F197,अंक,41,0),"")))))))</f>
        <v/>
      </c>
      <c s="53" t="str">
        <f>IF(AND(B197="",D197="",F197="",G197=""),"",IF($L$4='DATA ENTRY'!$CV$2,VLOOKUP(F197,अंक,9,0),IF($L$4='DATA ENTRY'!$CV$3,VLOOKUP(F197,अंक,15,0),IF($L$4='DATA ENTRY'!$CV$4,VLOOKUP(F197,अंक,21,0),IF($L$4='DATA ENTRY'!$CV$5,VLOOKUP(F197,अंक,28,0),IF($L$4='DATA ENTRY'!$CV$6,VLOOKUP(F197,अंक,35,0),IF($L$4='DATA ENTRY'!$CV$7,VLOOKUP(F197,अंक,42,0),"")))))))</f>
        <v/>
      </c>
      <c s="85">
        <f t="shared" si="33"/>
        <v>0</v>
      </c>
      <c s="86">
        <f t="shared" si="34"/>
        <v>0</v>
      </c>
      <c s="156" t="str">
        <f>IFERROR(IF(AND($L$4=""),"",IF($C$4="","",IF(AND(L197=""),"",IF(AND(F197=""),"",IF(AND(VLOOKUP(F197,अंक,5,0)=""),"",IF($N$7=3,IF(AND(VLOOKUP(F197,अंक,5,0)&gt;=86),3,IF(AND(VLOOKUP(F197,अंक,5,0)&gt;=81),2,IF(AND(VLOOKUP(F197,अंक,5,0)&gt;=75),1,0))),IF(AND(VLOOKUP(F197,अंक,5,0)&gt;=86),1.5,IF(AND(VLOOKUP(F197,अंक,5,0)&gt;=81),1,IF(AND(VLOOKUP(F197,अंक,5,0)&gt;=75),0.5,0))))))))),"")</f>
        <v/>
      </c>
      <c s="85" t="str">
        <f>IF(AND(B197="",D197="",F197="",G197=""),"",IF($L$4='DATA ENTRY'!$CV$2,VLOOKUP(F197,अंक,10,0),IF($L$4='DATA ENTRY'!$CV$3,VLOOKUP(F197,अंक,16,0),IF($L$4='DATA ENTRY'!$CV$4,VLOOKUP(F197,अंक,23,0),IF($L$4='DATA ENTRY'!$CV$5,VLOOKUP(F197,अंक,30,0),IF($L$4='DATA ENTRY'!$CV$6,VLOOKUP(F197,अंक,37,0),IF($L$4='DATA ENTRY'!$CV$7,VLOOKUP(F197,अंक,44,0),"")))))))</f>
        <v/>
      </c>
      <c s="85" t="str">
        <f>IF(AND(B197="",D197="",F197="",G197=""),"",IF($L$4='DATA ENTRY'!$CV$2,VLOOKUP(F197,अंक,11,0),IF($L$4='DATA ENTRY'!$CV$3,VLOOKUP(F197,अंक,17,0),IF($L$4='DATA ENTRY'!$CV$4,VLOOKUP(F197,अंक,24,0),IF($L$4='DATA ENTRY'!$CV$5,VLOOKUP(F197,अंक,31,0),IF($L$4='DATA ENTRY'!$CV$6,VLOOKUP(F197,अंक,38,0),IF($L$4='DATA ENTRY'!$CV$7,VLOOKUP(F197,अंक,45,0),"")))))))</f>
        <v/>
      </c>
      <c s="163" t="str">
        <f t="shared" si="35"/>
        <v/>
      </c>
    </row>
    <row r="198" spans="1:17" ht="25.5" customHeight="1">
      <c r="A198" s="93" t="str">
        <f>'DATA ENTRY'!A198</f>
        <v/>
      </c>
      <c s="94" t="str">
        <f t="shared" si="27"/>
        <v/>
      </c>
      <c s="95" t="str">
        <f t="shared" si="28"/>
        <v/>
      </c>
      <c s="96" t="str">
        <f t="shared" si="29"/>
        <v/>
      </c>
      <c s="96" t="str">
        <f t="shared" si="30"/>
        <v/>
      </c>
      <c s="97" t="str">
        <f t="shared" si="31"/>
        <v/>
      </c>
      <c s="98" t="str">
        <f t="shared" si="32"/>
        <v/>
      </c>
      <c s="153" t="str">
        <f>IF(AND(B198="",D198="",F198="",G198=""),"",IF($L$4='DATA ENTRY'!$CV$2,VLOOKUP(F198,अंक,6,0),IF($L$4='DATA ENTRY'!$CV$3,VLOOKUP(F198,अंक,12,0),IF($L$4='DATA ENTRY'!$CV$4,VLOOKUP(F198,अंक,18,0),IF($L$4='DATA ENTRY'!$CV$5,VLOOKUP(F198,अंक,25,0),IF($L$4='DATA ENTRY'!$CV$6,VLOOKUP(F198,अंक,32,0),IF($L$4='DATA ENTRY'!$CV$7,VLOOKUP(F198,अंक,39,0),"")))))))</f>
        <v/>
      </c>
      <c s="153" t="str">
        <f>IF(AND(B198="",D198="",F198="",G198=""),"",IF($L$4='DATA ENTRY'!$CV$2,VLOOKUP(F198,अंक,7,0),IF($L$4='DATA ENTRY'!$CV$3,VLOOKUP(F198,अंक,13,0),IF($L$4='DATA ENTRY'!$CV$4,VLOOKUP(F198,अंक,19,0),IF($L$4='DATA ENTRY'!$CV$5,VLOOKUP(F198,अंक,26,0),IF($L$4='DATA ENTRY'!$CV$6,VLOOKUP(F198,अंक,33,0),IF($L$4='DATA ENTRY'!$CV$7,VLOOKUP(F198,अंक,40,0),"")))))))</f>
        <v/>
      </c>
      <c s="53" t="str">
        <f>IF(AND(B198="",D198="",F198="",G198=""),"",IF($L$4='DATA ENTRY'!$CV$2,VLOOKUP(F198,अंक,8,0),IF($L$4='DATA ENTRY'!$CV$3,VLOOKUP(F198,अंक,14,0),IF($L$4='DATA ENTRY'!$CV$4,VLOOKUP(F198,अंक,20,0),IF($L$4='DATA ENTRY'!$CV$5,VLOOKUP(F198,अंक,27,0),IF($L$4='DATA ENTRY'!$CV$6,VLOOKUP(F198,अंक,34,0),IF($L$4='DATA ENTRY'!$CV$7,VLOOKUP(F198,अंक,41,0),"")))))))</f>
        <v/>
      </c>
      <c s="53" t="str">
        <f>IF(AND(B198="",D198="",F198="",G198=""),"",IF($L$4='DATA ENTRY'!$CV$2,VLOOKUP(F198,अंक,9,0),IF($L$4='DATA ENTRY'!$CV$3,VLOOKUP(F198,अंक,15,0),IF($L$4='DATA ENTRY'!$CV$4,VLOOKUP(F198,अंक,21,0),IF($L$4='DATA ENTRY'!$CV$5,VLOOKUP(F198,अंक,28,0),IF($L$4='DATA ENTRY'!$CV$6,VLOOKUP(F198,अंक,35,0),IF($L$4='DATA ENTRY'!$CV$7,VLOOKUP(F198,अंक,42,0),"")))))))</f>
        <v/>
      </c>
      <c s="85">
        <f t="shared" si="33"/>
        <v>0</v>
      </c>
      <c s="86">
        <f t="shared" si="34"/>
        <v>0</v>
      </c>
      <c s="156" t="str">
        <f>IFERROR(IF(AND($L$4=""),"",IF($C$4="","",IF(AND(L198=""),"",IF(AND(F198=""),"",IF(AND(VLOOKUP(F198,अंक,5,0)=""),"",IF($N$7=3,IF(AND(VLOOKUP(F198,अंक,5,0)&gt;=86),3,IF(AND(VLOOKUP(F198,अंक,5,0)&gt;=81),2,IF(AND(VLOOKUP(F198,अंक,5,0)&gt;=75),1,0))),IF(AND(VLOOKUP(F198,अंक,5,0)&gt;=86),1.5,IF(AND(VLOOKUP(F198,अंक,5,0)&gt;=81),1,IF(AND(VLOOKUP(F198,अंक,5,0)&gt;=75),0.5,0))))))))),"")</f>
        <v/>
      </c>
      <c s="85" t="str">
        <f>IF(AND(B198="",D198="",F198="",G198=""),"",IF($L$4='DATA ENTRY'!$CV$2,VLOOKUP(F198,अंक,10,0),IF($L$4='DATA ENTRY'!$CV$3,VLOOKUP(F198,अंक,16,0),IF($L$4='DATA ENTRY'!$CV$4,VLOOKUP(F198,अंक,23,0),IF($L$4='DATA ENTRY'!$CV$5,VLOOKUP(F198,अंक,30,0),IF($L$4='DATA ENTRY'!$CV$6,VLOOKUP(F198,अंक,37,0),IF($L$4='DATA ENTRY'!$CV$7,VLOOKUP(F198,अंक,44,0),"")))))))</f>
        <v/>
      </c>
      <c s="85" t="str">
        <f>IF(AND(B198="",D198="",F198="",G198=""),"",IF($L$4='DATA ENTRY'!$CV$2,VLOOKUP(F198,अंक,11,0),IF($L$4='DATA ENTRY'!$CV$3,VLOOKUP(F198,अंक,17,0),IF($L$4='DATA ENTRY'!$CV$4,VLOOKUP(F198,अंक,24,0),IF($L$4='DATA ENTRY'!$CV$5,VLOOKUP(F198,अंक,31,0),IF($L$4='DATA ENTRY'!$CV$6,VLOOKUP(F198,अंक,38,0),IF($L$4='DATA ENTRY'!$CV$7,VLOOKUP(F198,अंक,45,0),"")))))))</f>
        <v/>
      </c>
      <c s="163" t="str">
        <f t="shared" si="35"/>
        <v/>
      </c>
    </row>
    <row r="199" spans="1:17" ht="25.5" customHeight="1">
      <c r="A199" s="93" t="str">
        <f>'DATA ENTRY'!A199</f>
        <v/>
      </c>
      <c s="94" t="str">
        <f t="shared" si="27"/>
        <v/>
      </c>
      <c s="95" t="str">
        <f t="shared" si="28"/>
        <v/>
      </c>
      <c s="96" t="str">
        <f t="shared" si="29"/>
        <v/>
      </c>
      <c s="96" t="str">
        <f t="shared" si="30"/>
        <v/>
      </c>
      <c s="97" t="str">
        <f t="shared" si="31"/>
        <v/>
      </c>
      <c s="98" t="str">
        <f t="shared" si="32"/>
        <v/>
      </c>
      <c s="153" t="str">
        <f>IF(AND(B199="",D199="",F199="",G199=""),"",IF($L$4='DATA ENTRY'!$CV$2,VLOOKUP(F199,अंक,6,0),IF($L$4='DATA ENTRY'!$CV$3,VLOOKUP(F199,अंक,12,0),IF($L$4='DATA ENTRY'!$CV$4,VLOOKUP(F199,अंक,18,0),IF($L$4='DATA ENTRY'!$CV$5,VLOOKUP(F199,अंक,25,0),IF($L$4='DATA ENTRY'!$CV$6,VLOOKUP(F199,अंक,32,0),IF($L$4='DATA ENTRY'!$CV$7,VLOOKUP(F199,अंक,39,0),"")))))))</f>
        <v/>
      </c>
      <c s="153" t="str">
        <f>IF(AND(B199="",D199="",F199="",G199=""),"",IF($L$4='DATA ENTRY'!$CV$2,VLOOKUP(F199,अंक,7,0),IF($L$4='DATA ENTRY'!$CV$3,VLOOKUP(F199,अंक,13,0),IF($L$4='DATA ENTRY'!$CV$4,VLOOKUP(F199,अंक,19,0),IF($L$4='DATA ENTRY'!$CV$5,VLOOKUP(F199,अंक,26,0),IF($L$4='DATA ENTRY'!$CV$6,VLOOKUP(F199,अंक,33,0),IF($L$4='DATA ENTRY'!$CV$7,VLOOKUP(F199,अंक,40,0),"")))))))</f>
        <v/>
      </c>
      <c s="53" t="str">
        <f>IF(AND(B199="",D199="",F199="",G199=""),"",IF($L$4='DATA ENTRY'!$CV$2,VLOOKUP(F199,अंक,8,0),IF($L$4='DATA ENTRY'!$CV$3,VLOOKUP(F199,अंक,14,0),IF($L$4='DATA ENTRY'!$CV$4,VLOOKUP(F199,अंक,20,0),IF($L$4='DATA ENTRY'!$CV$5,VLOOKUP(F199,अंक,27,0),IF($L$4='DATA ENTRY'!$CV$6,VLOOKUP(F199,अंक,34,0),IF($L$4='DATA ENTRY'!$CV$7,VLOOKUP(F199,अंक,41,0),"")))))))</f>
        <v/>
      </c>
      <c s="53" t="str">
        <f>IF(AND(B199="",D199="",F199="",G199=""),"",IF($L$4='DATA ENTRY'!$CV$2,VLOOKUP(F199,अंक,9,0),IF($L$4='DATA ENTRY'!$CV$3,VLOOKUP(F199,अंक,15,0),IF($L$4='DATA ENTRY'!$CV$4,VLOOKUP(F199,अंक,21,0),IF($L$4='DATA ENTRY'!$CV$5,VLOOKUP(F199,अंक,28,0),IF($L$4='DATA ENTRY'!$CV$6,VLOOKUP(F199,अंक,35,0),IF($L$4='DATA ENTRY'!$CV$7,VLOOKUP(F199,अंक,42,0),"")))))))</f>
        <v/>
      </c>
      <c s="85">
        <f t="shared" si="33"/>
        <v>0</v>
      </c>
      <c s="86">
        <f t="shared" si="34"/>
        <v>0</v>
      </c>
      <c s="156" t="str">
        <f>IFERROR(IF(AND($L$4=""),"",IF($C$4="","",IF(AND(L199=""),"",IF(AND(F199=""),"",IF(AND(VLOOKUP(F199,अंक,5,0)=""),"",IF($N$7=3,IF(AND(VLOOKUP(F199,अंक,5,0)&gt;=86),3,IF(AND(VLOOKUP(F199,अंक,5,0)&gt;=81),2,IF(AND(VLOOKUP(F199,अंक,5,0)&gt;=75),1,0))),IF(AND(VLOOKUP(F199,अंक,5,0)&gt;=86),1.5,IF(AND(VLOOKUP(F199,अंक,5,0)&gt;=81),1,IF(AND(VLOOKUP(F199,अंक,5,0)&gt;=75),0.5,0))))))))),"")</f>
        <v/>
      </c>
      <c s="85" t="str">
        <f>IF(AND(B199="",D199="",F199="",G199=""),"",IF($L$4='DATA ENTRY'!$CV$2,VLOOKUP(F199,अंक,10,0),IF($L$4='DATA ENTRY'!$CV$3,VLOOKUP(F199,अंक,16,0),IF($L$4='DATA ENTRY'!$CV$4,VLOOKUP(F199,अंक,23,0),IF($L$4='DATA ENTRY'!$CV$5,VLOOKUP(F199,अंक,30,0),IF($L$4='DATA ENTRY'!$CV$6,VLOOKUP(F199,अंक,37,0),IF($L$4='DATA ENTRY'!$CV$7,VLOOKUP(F199,अंक,44,0),"")))))))</f>
        <v/>
      </c>
      <c s="85" t="str">
        <f>IF(AND(B199="",D199="",F199="",G199=""),"",IF($L$4='DATA ENTRY'!$CV$2,VLOOKUP(F199,अंक,11,0),IF($L$4='DATA ENTRY'!$CV$3,VLOOKUP(F199,अंक,17,0),IF($L$4='DATA ENTRY'!$CV$4,VLOOKUP(F199,अंक,24,0),IF($L$4='DATA ENTRY'!$CV$5,VLOOKUP(F199,अंक,31,0),IF($L$4='DATA ENTRY'!$CV$6,VLOOKUP(F199,अंक,38,0),IF($L$4='DATA ENTRY'!$CV$7,VLOOKUP(F199,अंक,45,0),"")))))))</f>
        <v/>
      </c>
      <c s="163" t="str">
        <f t="shared" si="35"/>
        <v/>
      </c>
    </row>
    <row r="200" spans="1:17" ht="25.5" customHeight="1">
      <c r="A200" s="93" t="str">
        <f>'DATA ENTRY'!A200</f>
        <v/>
      </c>
      <c s="94" t="str">
        <f t="shared" si="27"/>
        <v/>
      </c>
      <c s="95" t="str">
        <f t="shared" si="28"/>
        <v/>
      </c>
      <c s="96" t="str">
        <f t="shared" si="29"/>
        <v/>
      </c>
      <c s="96" t="str">
        <f t="shared" si="30"/>
        <v/>
      </c>
      <c s="97" t="str">
        <f t="shared" si="31"/>
        <v/>
      </c>
      <c s="98" t="str">
        <f t="shared" si="32"/>
        <v/>
      </c>
      <c s="153" t="str">
        <f>IF(AND(B200="",D200="",F200="",G200=""),"",IF($L$4='DATA ENTRY'!$CV$2,VLOOKUP(F200,अंक,6,0),IF($L$4='DATA ENTRY'!$CV$3,VLOOKUP(F200,अंक,12,0),IF($L$4='DATA ENTRY'!$CV$4,VLOOKUP(F200,अंक,18,0),IF($L$4='DATA ENTRY'!$CV$5,VLOOKUP(F200,अंक,25,0),IF($L$4='DATA ENTRY'!$CV$6,VLOOKUP(F200,अंक,32,0),IF($L$4='DATA ENTRY'!$CV$7,VLOOKUP(F200,अंक,39,0),"")))))))</f>
        <v/>
      </c>
      <c s="153" t="str">
        <f>IF(AND(B200="",D200="",F200="",G200=""),"",IF($L$4='DATA ENTRY'!$CV$2,VLOOKUP(F200,अंक,7,0),IF($L$4='DATA ENTRY'!$CV$3,VLOOKUP(F200,अंक,13,0),IF($L$4='DATA ENTRY'!$CV$4,VLOOKUP(F200,अंक,19,0),IF($L$4='DATA ENTRY'!$CV$5,VLOOKUP(F200,अंक,26,0),IF($L$4='DATA ENTRY'!$CV$6,VLOOKUP(F200,अंक,33,0),IF($L$4='DATA ENTRY'!$CV$7,VLOOKUP(F200,अंक,40,0),"")))))))</f>
        <v/>
      </c>
      <c s="53" t="str">
        <f>IF(AND(B200="",D200="",F200="",G200=""),"",IF($L$4='DATA ENTRY'!$CV$2,VLOOKUP(F200,अंक,8,0),IF($L$4='DATA ENTRY'!$CV$3,VLOOKUP(F200,अंक,14,0),IF($L$4='DATA ENTRY'!$CV$4,VLOOKUP(F200,अंक,20,0),IF($L$4='DATA ENTRY'!$CV$5,VLOOKUP(F200,अंक,27,0),IF($L$4='DATA ENTRY'!$CV$6,VLOOKUP(F200,अंक,34,0),IF($L$4='DATA ENTRY'!$CV$7,VLOOKUP(F200,अंक,41,0),"")))))))</f>
        <v/>
      </c>
      <c s="53" t="str">
        <f>IF(AND(B200="",D200="",F200="",G200=""),"",IF($L$4='DATA ENTRY'!$CV$2,VLOOKUP(F200,अंक,9,0),IF($L$4='DATA ENTRY'!$CV$3,VLOOKUP(F200,अंक,15,0),IF($L$4='DATA ENTRY'!$CV$4,VLOOKUP(F200,अंक,21,0),IF($L$4='DATA ENTRY'!$CV$5,VLOOKUP(F200,अंक,28,0),IF($L$4='DATA ENTRY'!$CV$6,VLOOKUP(F200,अंक,35,0),IF($L$4='DATA ENTRY'!$CV$7,VLOOKUP(F200,अंक,42,0),"")))))))</f>
        <v/>
      </c>
      <c s="85">
        <f t="shared" si="33"/>
        <v>0</v>
      </c>
      <c s="86">
        <f t="shared" si="34"/>
        <v>0</v>
      </c>
      <c s="156" t="str">
        <f>IFERROR(IF(AND($L$4=""),"",IF($C$4="","",IF(AND(L200=""),"",IF(AND(F200=""),"",IF(AND(VLOOKUP(F200,अंक,5,0)=""),"",IF($N$7=3,IF(AND(VLOOKUP(F200,अंक,5,0)&gt;=86),3,IF(AND(VLOOKUP(F200,अंक,5,0)&gt;=81),2,IF(AND(VLOOKUP(F200,अंक,5,0)&gt;=75),1,0))),IF(AND(VLOOKUP(F200,अंक,5,0)&gt;=86),1.5,IF(AND(VLOOKUP(F200,अंक,5,0)&gt;=81),1,IF(AND(VLOOKUP(F200,अंक,5,0)&gt;=75),0.5,0))))))))),"")</f>
        <v/>
      </c>
      <c s="85" t="str">
        <f>IF(AND(B200="",D200="",F200="",G200=""),"",IF($L$4='DATA ENTRY'!$CV$2,VLOOKUP(F200,अंक,10,0),IF($L$4='DATA ENTRY'!$CV$3,VLOOKUP(F200,अंक,16,0),IF($L$4='DATA ENTRY'!$CV$4,VLOOKUP(F200,अंक,23,0),IF($L$4='DATA ENTRY'!$CV$5,VLOOKUP(F200,अंक,30,0),IF($L$4='DATA ENTRY'!$CV$6,VLOOKUP(F200,अंक,37,0),IF($L$4='DATA ENTRY'!$CV$7,VLOOKUP(F200,अंक,44,0),"")))))))</f>
        <v/>
      </c>
      <c s="85" t="str">
        <f>IF(AND(B200="",D200="",F200="",G200=""),"",IF($L$4='DATA ENTRY'!$CV$2,VLOOKUP(F200,अंक,11,0),IF($L$4='DATA ENTRY'!$CV$3,VLOOKUP(F200,अंक,17,0),IF($L$4='DATA ENTRY'!$CV$4,VLOOKUP(F200,अंक,24,0),IF($L$4='DATA ENTRY'!$CV$5,VLOOKUP(F200,अंक,31,0),IF($L$4='DATA ENTRY'!$CV$6,VLOOKUP(F200,अंक,38,0),IF($L$4='DATA ENTRY'!$CV$7,VLOOKUP(F200,अंक,45,0),"")))))))</f>
        <v/>
      </c>
      <c s="163" t="str">
        <f t="shared" si="35"/>
        <v/>
      </c>
    </row>
    <row r="201" spans="1:17" ht="25.5" customHeight="1">
      <c r="A201" s="93" t="str">
        <f>'DATA ENTRY'!A201</f>
        <v/>
      </c>
      <c s="94" t="str">
        <f t="shared" si="27"/>
        <v/>
      </c>
      <c s="95" t="str">
        <f t="shared" si="28"/>
        <v/>
      </c>
      <c s="96" t="str">
        <f t="shared" si="29"/>
        <v/>
      </c>
      <c s="96" t="str">
        <f t="shared" si="30"/>
        <v/>
      </c>
      <c s="97" t="str">
        <f t="shared" si="31"/>
        <v/>
      </c>
      <c s="98" t="str">
        <f t="shared" si="32"/>
        <v/>
      </c>
      <c s="153" t="str">
        <f>IF(AND(B201="",D201="",F201="",G201=""),"",IF($L$4='DATA ENTRY'!$CV$2,VLOOKUP(F201,अंक,6,0),IF($L$4='DATA ENTRY'!$CV$3,VLOOKUP(F201,अंक,12,0),IF($L$4='DATA ENTRY'!$CV$4,VLOOKUP(F201,अंक,18,0),IF($L$4='DATA ENTRY'!$CV$5,VLOOKUP(F201,अंक,25,0),IF($L$4='DATA ENTRY'!$CV$6,VLOOKUP(F201,अंक,32,0),IF($L$4='DATA ENTRY'!$CV$7,VLOOKUP(F201,अंक,39,0),"")))))))</f>
        <v/>
      </c>
      <c s="153" t="str">
        <f>IF(AND(B201="",D201="",F201="",G201=""),"",IF($L$4='DATA ENTRY'!$CV$2,VLOOKUP(F201,अंक,7,0),IF($L$4='DATA ENTRY'!$CV$3,VLOOKUP(F201,अंक,13,0),IF($L$4='DATA ENTRY'!$CV$4,VLOOKUP(F201,अंक,19,0),IF($L$4='DATA ENTRY'!$CV$5,VLOOKUP(F201,अंक,26,0),IF($L$4='DATA ENTRY'!$CV$6,VLOOKUP(F201,अंक,33,0),IF($L$4='DATA ENTRY'!$CV$7,VLOOKUP(F201,अंक,40,0),"")))))))</f>
        <v/>
      </c>
      <c s="53" t="str">
        <f>IF(AND(B201="",D201="",F201="",G201=""),"",IF($L$4='DATA ENTRY'!$CV$2,VLOOKUP(F201,अंक,8,0),IF($L$4='DATA ENTRY'!$CV$3,VLOOKUP(F201,अंक,14,0),IF($L$4='DATA ENTRY'!$CV$4,VLOOKUP(F201,अंक,20,0),IF($L$4='DATA ENTRY'!$CV$5,VLOOKUP(F201,अंक,27,0),IF($L$4='DATA ENTRY'!$CV$6,VLOOKUP(F201,अंक,34,0),IF($L$4='DATA ENTRY'!$CV$7,VLOOKUP(F201,अंक,41,0),"")))))))</f>
        <v/>
      </c>
      <c s="53" t="str">
        <f>IF(AND(B201="",D201="",F201="",G201=""),"",IF($L$4='DATA ENTRY'!$CV$2,VLOOKUP(F201,अंक,9,0),IF($L$4='DATA ENTRY'!$CV$3,VLOOKUP(F201,अंक,15,0),IF($L$4='DATA ENTRY'!$CV$4,VLOOKUP(F201,अंक,21,0),IF($L$4='DATA ENTRY'!$CV$5,VLOOKUP(F201,अंक,28,0),IF($L$4='DATA ENTRY'!$CV$6,VLOOKUP(F201,अंक,35,0),IF($L$4='DATA ENTRY'!$CV$7,VLOOKUP(F201,अंक,42,0),"")))))))</f>
        <v/>
      </c>
      <c s="85">
        <f t="shared" si="33"/>
        <v>0</v>
      </c>
      <c s="86">
        <f t="shared" si="34"/>
        <v>0</v>
      </c>
      <c s="156" t="str">
        <f>IFERROR(IF(AND($L$4=""),"",IF($C$4="","",IF(AND(L201=""),"",IF(AND(F201=""),"",IF(AND(VLOOKUP(F201,अंक,5,0)=""),"",IF($N$7=3,IF(AND(VLOOKUP(F201,अंक,5,0)&gt;=86),3,IF(AND(VLOOKUP(F201,अंक,5,0)&gt;=81),2,IF(AND(VLOOKUP(F201,अंक,5,0)&gt;=75),1,0))),IF(AND(VLOOKUP(F201,अंक,5,0)&gt;=86),1.5,IF(AND(VLOOKUP(F201,अंक,5,0)&gt;=81),1,IF(AND(VLOOKUP(F201,अंक,5,0)&gt;=75),0.5,0))))))))),"")</f>
        <v/>
      </c>
      <c s="85" t="str">
        <f>IF(AND(B201="",D201="",F201="",G201=""),"",IF($L$4='DATA ENTRY'!$CV$2,VLOOKUP(F201,अंक,10,0),IF($L$4='DATA ENTRY'!$CV$3,VLOOKUP(F201,अंक,16,0),IF($L$4='DATA ENTRY'!$CV$4,VLOOKUP(F201,अंक,23,0),IF($L$4='DATA ENTRY'!$CV$5,VLOOKUP(F201,अंक,30,0),IF($L$4='DATA ENTRY'!$CV$6,VLOOKUP(F201,अंक,37,0),IF($L$4='DATA ENTRY'!$CV$7,VLOOKUP(F201,अंक,44,0),"")))))))</f>
        <v/>
      </c>
      <c s="85" t="str">
        <f>IF(AND(B201="",D201="",F201="",G201=""),"",IF($L$4='DATA ENTRY'!$CV$2,VLOOKUP(F201,अंक,11,0),IF($L$4='DATA ENTRY'!$CV$3,VLOOKUP(F201,अंक,17,0),IF($L$4='DATA ENTRY'!$CV$4,VLOOKUP(F201,अंक,24,0),IF($L$4='DATA ENTRY'!$CV$5,VLOOKUP(F201,अंक,31,0),IF($L$4='DATA ENTRY'!$CV$6,VLOOKUP(F201,अंक,38,0),IF($L$4='DATA ENTRY'!$CV$7,VLOOKUP(F201,अंक,45,0),"")))))))</f>
        <v/>
      </c>
      <c s="163" t="str">
        <f t="shared" si="35"/>
        <v/>
      </c>
    </row>
    <row r="202" spans="1:17" ht="25.5" customHeight="1">
      <c r="A202" s="93" t="str">
        <f>'DATA ENTRY'!A202</f>
        <v/>
      </c>
      <c s="94" t="str">
        <f t="shared" si="27"/>
        <v/>
      </c>
      <c s="95" t="str">
        <f t="shared" si="28"/>
        <v/>
      </c>
      <c s="96" t="str">
        <f t="shared" si="29"/>
        <v/>
      </c>
      <c s="96" t="str">
        <f t="shared" si="30"/>
        <v/>
      </c>
      <c s="97" t="str">
        <f t="shared" si="31"/>
        <v/>
      </c>
      <c s="98" t="str">
        <f t="shared" si="32"/>
        <v/>
      </c>
      <c s="153" t="str">
        <f>IF(AND(B202="",D202="",F202="",G202=""),"",IF($L$4='DATA ENTRY'!$CV$2,VLOOKUP(F202,अंक,6,0),IF($L$4='DATA ENTRY'!$CV$3,VLOOKUP(F202,अंक,12,0),IF($L$4='DATA ENTRY'!$CV$4,VLOOKUP(F202,अंक,18,0),IF($L$4='DATA ENTRY'!$CV$5,VLOOKUP(F202,अंक,25,0),IF($L$4='DATA ENTRY'!$CV$6,VLOOKUP(F202,अंक,32,0),IF($L$4='DATA ENTRY'!$CV$7,VLOOKUP(F202,अंक,39,0),"")))))))</f>
        <v/>
      </c>
      <c s="153" t="str">
        <f>IF(AND(B202="",D202="",F202="",G202=""),"",IF($L$4='DATA ENTRY'!$CV$2,VLOOKUP(F202,अंक,7,0),IF($L$4='DATA ENTRY'!$CV$3,VLOOKUP(F202,अंक,13,0),IF($L$4='DATA ENTRY'!$CV$4,VLOOKUP(F202,अंक,19,0),IF($L$4='DATA ENTRY'!$CV$5,VLOOKUP(F202,अंक,26,0),IF($L$4='DATA ENTRY'!$CV$6,VLOOKUP(F202,अंक,33,0),IF($L$4='DATA ENTRY'!$CV$7,VLOOKUP(F202,अंक,40,0),"")))))))</f>
        <v/>
      </c>
      <c s="53" t="str">
        <f>IF(AND(B202="",D202="",F202="",G202=""),"",IF($L$4='DATA ENTRY'!$CV$2,VLOOKUP(F202,अंक,8,0),IF($L$4='DATA ENTRY'!$CV$3,VLOOKUP(F202,अंक,14,0),IF($L$4='DATA ENTRY'!$CV$4,VLOOKUP(F202,अंक,20,0),IF($L$4='DATA ENTRY'!$CV$5,VLOOKUP(F202,अंक,27,0),IF($L$4='DATA ENTRY'!$CV$6,VLOOKUP(F202,अंक,34,0),IF($L$4='DATA ENTRY'!$CV$7,VLOOKUP(F202,अंक,41,0),"")))))))</f>
        <v/>
      </c>
      <c s="53" t="str">
        <f>IF(AND(B202="",D202="",F202="",G202=""),"",IF($L$4='DATA ENTRY'!$CV$2,VLOOKUP(F202,अंक,9,0),IF($L$4='DATA ENTRY'!$CV$3,VLOOKUP(F202,अंक,15,0),IF($L$4='DATA ENTRY'!$CV$4,VLOOKUP(F202,अंक,21,0),IF($L$4='DATA ENTRY'!$CV$5,VLOOKUP(F202,अंक,28,0),IF($L$4='DATA ENTRY'!$CV$6,VLOOKUP(F202,अंक,35,0),IF($L$4='DATA ENTRY'!$CV$7,VLOOKUP(F202,अंक,42,0),"")))))))</f>
        <v/>
      </c>
      <c s="85">
        <f t="shared" si="33"/>
        <v>0</v>
      </c>
      <c s="86">
        <f t="shared" si="34"/>
        <v>0</v>
      </c>
      <c s="156" t="str">
        <f>IFERROR(IF(AND($L$4=""),"",IF($C$4="","",IF(AND(L202=""),"",IF(AND(F202=""),"",IF(AND(VLOOKUP(F202,अंक,5,0)=""),"",IF($N$7=3,IF(AND(VLOOKUP(F202,अंक,5,0)&gt;=86),3,IF(AND(VLOOKUP(F202,अंक,5,0)&gt;=81),2,IF(AND(VLOOKUP(F202,अंक,5,0)&gt;=75),1,0))),IF(AND(VLOOKUP(F202,अंक,5,0)&gt;=86),1.5,IF(AND(VLOOKUP(F202,अंक,5,0)&gt;=81),1,IF(AND(VLOOKUP(F202,अंक,5,0)&gt;=75),0.5,0))))))))),"")</f>
        <v/>
      </c>
      <c s="85" t="str">
        <f>IF(AND(B202="",D202="",F202="",G202=""),"",IF($L$4='DATA ENTRY'!$CV$2,VLOOKUP(F202,अंक,10,0),IF($L$4='DATA ENTRY'!$CV$3,VLOOKUP(F202,अंक,16,0),IF($L$4='DATA ENTRY'!$CV$4,VLOOKUP(F202,अंक,23,0),IF($L$4='DATA ENTRY'!$CV$5,VLOOKUP(F202,अंक,30,0),IF($L$4='DATA ENTRY'!$CV$6,VLOOKUP(F202,अंक,37,0),IF($L$4='DATA ENTRY'!$CV$7,VLOOKUP(F202,अंक,44,0),"")))))))</f>
        <v/>
      </c>
      <c s="85" t="str">
        <f>IF(AND(B202="",D202="",F202="",G202=""),"",IF($L$4='DATA ENTRY'!$CV$2,VLOOKUP(F202,अंक,11,0),IF($L$4='DATA ENTRY'!$CV$3,VLOOKUP(F202,अंक,17,0),IF($L$4='DATA ENTRY'!$CV$4,VLOOKUP(F202,अंक,24,0),IF($L$4='DATA ENTRY'!$CV$5,VLOOKUP(F202,अंक,31,0),IF($L$4='DATA ENTRY'!$CV$6,VLOOKUP(F202,अंक,38,0),IF($L$4='DATA ENTRY'!$CV$7,VLOOKUP(F202,अंक,45,0),"")))))))</f>
        <v/>
      </c>
      <c s="163" t="str">
        <f t="shared" si="35"/>
        <v/>
      </c>
    </row>
    <row r="203" spans="1:17" ht="25.5" customHeight="1">
      <c r="A203" s="93" t="str">
        <f>'DATA ENTRY'!A203</f>
        <v/>
      </c>
      <c s="94" t="str">
        <f t="shared" si="27"/>
        <v/>
      </c>
      <c s="95" t="str">
        <f t="shared" si="28"/>
        <v/>
      </c>
      <c s="96" t="str">
        <f t="shared" si="29"/>
        <v/>
      </c>
      <c s="96" t="str">
        <f t="shared" si="30"/>
        <v/>
      </c>
      <c s="97" t="str">
        <f t="shared" si="31"/>
        <v/>
      </c>
      <c s="98" t="str">
        <f t="shared" si="32"/>
        <v/>
      </c>
      <c s="153" t="str">
        <f>IF(AND(B203="",D203="",F203="",G203=""),"",IF($L$4='DATA ENTRY'!$CV$2,VLOOKUP(F203,अंक,6,0),IF($L$4='DATA ENTRY'!$CV$3,VLOOKUP(F203,अंक,12,0),IF($L$4='DATA ENTRY'!$CV$4,VLOOKUP(F203,अंक,18,0),IF($L$4='DATA ENTRY'!$CV$5,VLOOKUP(F203,अंक,25,0),IF($L$4='DATA ENTRY'!$CV$6,VLOOKUP(F203,अंक,32,0),IF($L$4='DATA ENTRY'!$CV$7,VLOOKUP(F203,अंक,39,0),"")))))))</f>
        <v/>
      </c>
      <c s="153" t="str">
        <f>IF(AND(B203="",D203="",F203="",G203=""),"",IF($L$4='DATA ENTRY'!$CV$2,VLOOKUP(F203,अंक,7,0),IF($L$4='DATA ENTRY'!$CV$3,VLOOKUP(F203,अंक,13,0),IF($L$4='DATA ENTRY'!$CV$4,VLOOKUP(F203,अंक,19,0),IF($L$4='DATA ENTRY'!$CV$5,VLOOKUP(F203,अंक,26,0),IF($L$4='DATA ENTRY'!$CV$6,VLOOKUP(F203,अंक,33,0),IF($L$4='DATA ENTRY'!$CV$7,VLOOKUP(F203,अंक,40,0),"")))))))</f>
        <v/>
      </c>
      <c s="53" t="str">
        <f>IF(AND(B203="",D203="",F203="",G203=""),"",IF($L$4='DATA ENTRY'!$CV$2,VLOOKUP(F203,अंक,8,0),IF($L$4='DATA ENTRY'!$CV$3,VLOOKUP(F203,अंक,14,0),IF($L$4='DATA ENTRY'!$CV$4,VLOOKUP(F203,अंक,20,0),IF($L$4='DATA ENTRY'!$CV$5,VLOOKUP(F203,अंक,27,0),IF($L$4='DATA ENTRY'!$CV$6,VLOOKUP(F203,अंक,34,0),IF($L$4='DATA ENTRY'!$CV$7,VLOOKUP(F203,अंक,41,0),"")))))))</f>
        <v/>
      </c>
      <c s="53" t="str">
        <f>IF(AND(B203="",D203="",F203="",G203=""),"",IF($L$4='DATA ENTRY'!$CV$2,VLOOKUP(F203,अंक,9,0),IF($L$4='DATA ENTRY'!$CV$3,VLOOKUP(F203,अंक,15,0),IF($L$4='DATA ENTRY'!$CV$4,VLOOKUP(F203,अंक,21,0),IF($L$4='DATA ENTRY'!$CV$5,VLOOKUP(F203,अंक,28,0),IF($L$4='DATA ENTRY'!$CV$6,VLOOKUP(F203,अंक,35,0),IF($L$4='DATA ENTRY'!$CV$7,VLOOKUP(F203,अंक,42,0),"")))))))</f>
        <v/>
      </c>
      <c s="85">
        <f t="shared" si="33"/>
        <v>0</v>
      </c>
      <c s="86">
        <f t="shared" si="34"/>
        <v>0</v>
      </c>
      <c s="156" t="str">
        <f>IFERROR(IF(AND($L$4=""),"",IF($C$4="","",IF(AND(L203=""),"",IF(AND(F203=""),"",IF(AND(VLOOKUP(F203,अंक,5,0)=""),"",IF($N$7=3,IF(AND(VLOOKUP(F203,अंक,5,0)&gt;=86),3,IF(AND(VLOOKUP(F203,अंक,5,0)&gt;=81),2,IF(AND(VLOOKUP(F203,अंक,5,0)&gt;=75),1,0))),IF(AND(VLOOKUP(F203,अंक,5,0)&gt;=86),1.5,IF(AND(VLOOKUP(F203,अंक,5,0)&gt;=81),1,IF(AND(VLOOKUP(F203,अंक,5,0)&gt;=75),0.5,0))))))))),"")</f>
        <v/>
      </c>
      <c s="85" t="str">
        <f>IF(AND(B203="",D203="",F203="",G203=""),"",IF($L$4='DATA ENTRY'!$CV$2,VLOOKUP(F203,अंक,10,0),IF($L$4='DATA ENTRY'!$CV$3,VLOOKUP(F203,अंक,16,0),IF($L$4='DATA ENTRY'!$CV$4,VLOOKUP(F203,अंक,23,0),IF($L$4='DATA ENTRY'!$CV$5,VLOOKUP(F203,अंक,30,0),IF($L$4='DATA ENTRY'!$CV$6,VLOOKUP(F203,अंक,37,0),IF($L$4='DATA ENTRY'!$CV$7,VLOOKUP(F203,अंक,44,0),"")))))))</f>
        <v/>
      </c>
      <c s="85" t="str">
        <f>IF(AND(B203="",D203="",F203="",G203=""),"",IF($L$4='DATA ENTRY'!$CV$2,VLOOKUP(F203,अंक,11,0),IF($L$4='DATA ENTRY'!$CV$3,VLOOKUP(F203,अंक,17,0),IF($L$4='DATA ENTRY'!$CV$4,VLOOKUP(F203,अंक,24,0),IF($L$4='DATA ENTRY'!$CV$5,VLOOKUP(F203,अंक,31,0),IF($L$4='DATA ENTRY'!$CV$6,VLOOKUP(F203,अंक,38,0),IF($L$4='DATA ENTRY'!$CV$7,VLOOKUP(F203,अंक,45,0),"")))))))</f>
        <v/>
      </c>
      <c s="163" t="str">
        <f t="shared" si="35"/>
        <v/>
      </c>
    </row>
    <row r="204" spans="1:17" ht="25.5" customHeight="1">
      <c r="A204" s="93" t="str">
        <f>'DATA ENTRY'!A204</f>
        <v/>
      </c>
      <c s="94" t="str">
        <f t="shared" si="27"/>
        <v/>
      </c>
      <c s="95" t="str">
        <f t="shared" si="28"/>
        <v/>
      </c>
      <c s="96" t="str">
        <f t="shared" si="29"/>
        <v/>
      </c>
      <c s="96" t="str">
        <f t="shared" si="30"/>
        <v/>
      </c>
      <c s="97" t="str">
        <f t="shared" si="31"/>
        <v/>
      </c>
      <c s="98" t="str">
        <f t="shared" si="32"/>
        <v/>
      </c>
      <c s="153" t="str">
        <f>IF(AND(B204="",D204="",F204="",G204=""),"",IF($L$4='DATA ENTRY'!$CV$2,VLOOKUP(F204,अंक,6,0),IF($L$4='DATA ENTRY'!$CV$3,VLOOKUP(F204,अंक,12,0),IF($L$4='DATA ENTRY'!$CV$4,VLOOKUP(F204,अंक,18,0),IF($L$4='DATA ENTRY'!$CV$5,VLOOKUP(F204,अंक,25,0),IF($L$4='DATA ENTRY'!$CV$6,VLOOKUP(F204,अंक,32,0),IF($L$4='DATA ENTRY'!$CV$7,VLOOKUP(F204,अंक,39,0),"")))))))</f>
        <v/>
      </c>
      <c s="153" t="str">
        <f>IF(AND(B204="",D204="",F204="",G204=""),"",IF($L$4='DATA ENTRY'!$CV$2,VLOOKUP(F204,अंक,7,0),IF($L$4='DATA ENTRY'!$CV$3,VLOOKUP(F204,अंक,13,0),IF($L$4='DATA ENTRY'!$CV$4,VLOOKUP(F204,अंक,19,0),IF($L$4='DATA ENTRY'!$CV$5,VLOOKUP(F204,अंक,26,0),IF($L$4='DATA ENTRY'!$CV$6,VLOOKUP(F204,अंक,33,0),IF($L$4='DATA ENTRY'!$CV$7,VLOOKUP(F204,अंक,40,0),"")))))))</f>
        <v/>
      </c>
      <c s="53" t="str">
        <f>IF(AND(B204="",D204="",F204="",G204=""),"",IF($L$4='DATA ENTRY'!$CV$2,VLOOKUP(F204,अंक,8,0),IF($L$4='DATA ENTRY'!$CV$3,VLOOKUP(F204,अंक,14,0),IF($L$4='DATA ENTRY'!$CV$4,VLOOKUP(F204,अंक,20,0),IF($L$4='DATA ENTRY'!$CV$5,VLOOKUP(F204,अंक,27,0),IF($L$4='DATA ENTRY'!$CV$6,VLOOKUP(F204,अंक,34,0),IF($L$4='DATA ENTRY'!$CV$7,VLOOKUP(F204,अंक,41,0),"")))))))</f>
        <v/>
      </c>
      <c s="53" t="str">
        <f>IF(AND(B204="",D204="",F204="",G204=""),"",IF($L$4='DATA ENTRY'!$CV$2,VLOOKUP(F204,अंक,9,0),IF($L$4='DATA ENTRY'!$CV$3,VLOOKUP(F204,अंक,15,0),IF($L$4='DATA ENTRY'!$CV$4,VLOOKUP(F204,अंक,21,0),IF($L$4='DATA ENTRY'!$CV$5,VLOOKUP(F204,अंक,28,0),IF($L$4='DATA ENTRY'!$CV$6,VLOOKUP(F204,अंक,35,0),IF($L$4='DATA ENTRY'!$CV$7,VLOOKUP(F204,अंक,42,0),"")))))))</f>
        <v/>
      </c>
      <c s="85">
        <f t="shared" si="33"/>
        <v>0</v>
      </c>
      <c s="86">
        <f t="shared" si="34"/>
        <v>0</v>
      </c>
      <c s="156" t="str">
        <f>IFERROR(IF(AND($L$4=""),"",IF($C$4="","",IF(AND(L204=""),"",IF(AND(F204=""),"",IF(AND(VLOOKUP(F204,अंक,5,0)=""),"",IF($N$7=3,IF(AND(VLOOKUP(F204,अंक,5,0)&gt;=86),3,IF(AND(VLOOKUP(F204,अंक,5,0)&gt;=81),2,IF(AND(VLOOKUP(F204,अंक,5,0)&gt;=75),1,0))),IF(AND(VLOOKUP(F204,अंक,5,0)&gt;=86),1.5,IF(AND(VLOOKUP(F204,अंक,5,0)&gt;=81),1,IF(AND(VLOOKUP(F204,अंक,5,0)&gt;=75),0.5,0))))))))),"")</f>
        <v/>
      </c>
      <c s="85" t="str">
        <f>IF(AND(B204="",D204="",F204="",G204=""),"",IF($L$4='DATA ENTRY'!$CV$2,VLOOKUP(F204,अंक,10,0),IF($L$4='DATA ENTRY'!$CV$3,VLOOKUP(F204,अंक,16,0),IF($L$4='DATA ENTRY'!$CV$4,VLOOKUP(F204,अंक,23,0),IF($L$4='DATA ENTRY'!$CV$5,VLOOKUP(F204,अंक,30,0),IF($L$4='DATA ENTRY'!$CV$6,VLOOKUP(F204,अंक,37,0),IF($L$4='DATA ENTRY'!$CV$7,VLOOKUP(F204,अंक,44,0),"")))))))</f>
        <v/>
      </c>
      <c s="85" t="str">
        <f>IF(AND(B204="",D204="",F204="",G204=""),"",IF($L$4='DATA ENTRY'!$CV$2,VLOOKUP(F204,अंक,11,0),IF($L$4='DATA ENTRY'!$CV$3,VLOOKUP(F204,अंक,17,0),IF($L$4='DATA ENTRY'!$CV$4,VLOOKUP(F204,अंक,24,0),IF($L$4='DATA ENTRY'!$CV$5,VLOOKUP(F204,अंक,31,0),IF($L$4='DATA ENTRY'!$CV$6,VLOOKUP(F204,अंक,38,0),IF($L$4='DATA ENTRY'!$CV$7,VLOOKUP(F204,अंक,45,0),"")))))))</f>
        <v/>
      </c>
      <c s="163" t="str">
        <f t="shared" si="35"/>
        <v/>
      </c>
    </row>
    <row r="205" spans="1:17" ht="25.5" customHeight="1">
      <c r="A205" s="93" t="str">
        <f>'DATA ENTRY'!A205</f>
        <v/>
      </c>
      <c s="94" t="str">
        <f t="shared" si="27"/>
        <v/>
      </c>
      <c s="95" t="str">
        <f t="shared" si="28"/>
        <v/>
      </c>
      <c s="96" t="str">
        <f t="shared" si="29"/>
        <v/>
      </c>
      <c s="96" t="str">
        <f t="shared" si="30"/>
        <v/>
      </c>
      <c s="97" t="str">
        <f t="shared" si="31"/>
        <v/>
      </c>
      <c s="98" t="str">
        <f t="shared" si="32"/>
        <v/>
      </c>
      <c s="153" t="str">
        <f>IF(AND(B205="",D205="",F205="",G205=""),"",IF($L$4='DATA ENTRY'!$CV$2,VLOOKUP(F205,अंक,6,0),IF($L$4='DATA ENTRY'!$CV$3,VLOOKUP(F205,अंक,12,0),IF($L$4='DATA ENTRY'!$CV$4,VLOOKUP(F205,अंक,18,0),IF($L$4='DATA ENTRY'!$CV$5,VLOOKUP(F205,अंक,25,0),IF($L$4='DATA ENTRY'!$CV$6,VLOOKUP(F205,अंक,32,0),IF($L$4='DATA ENTRY'!$CV$7,VLOOKUP(F205,अंक,39,0),"")))))))</f>
        <v/>
      </c>
      <c s="153" t="str">
        <f>IF(AND(B205="",D205="",F205="",G205=""),"",IF($L$4='DATA ENTRY'!$CV$2,VLOOKUP(F205,अंक,7,0),IF($L$4='DATA ENTRY'!$CV$3,VLOOKUP(F205,अंक,13,0),IF($L$4='DATA ENTRY'!$CV$4,VLOOKUP(F205,अंक,19,0),IF($L$4='DATA ENTRY'!$CV$5,VLOOKUP(F205,अंक,26,0),IF($L$4='DATA ENTRY'!$CV$6,VLOOKUP(F205,अंक,33,0),IF($L$4='DATA ENTRY'!$CV$7,VLOOKUP(F205,अंक,40,0),"")))))))</f>
        <v/>
      </c>
      <c s="53" t="str">
        <f>IF(AND(B205="",D205="",F205="",G205=""),"",IF($L$4='DATA ENTRY'!$CV$2,VLOOKUP(F205,अंक,8,0),IF($L$4='DATA ENTRY'!$CV$3,VLOOKUP(F205,अंक,14,0),IF($L$4='DATA ENTRY'!$CV$4,VLOOKUP(F205,अंक,20,0),IF($L$4='DATA ENTRY'!$CV$5,VLOOKUP(F205,अंक,27,0),IF($L$4='DATA ENTRY'!$CV$6,VLOOKUP(F205,अंक,34,0),IF($L$4='DATA ENTRY'!$CV$7,VLOOKUP(F205,अंक,41,0),"")))))))</f>
        <v/>
      </c>
      <c s="53" t="str">
        <f>IF(AND(B205="",D205="",F205="",G205=""),"",IF($L$4='DATA ENTRY'!$CV$2,VLOOKUP(F205,अंक,9,0),IF($L$4='DATA ENTRY'!$CV$3,VLOOKUP(F205,अंक,15,0),IF($L$4='DATA ENTRY'!$CV$4,VLOOKUP(F205,अंक,21,0),IF($L$4='DATA ENTRY'!$CV$5,VLOOKUP(F205,अंक,28,0),IF($L$4='DATA ENTRY'!$CV$6,VLOOKUP(F205,अंक,35,0),IF($L$4='DATA ENTRY'!$CV$7,VLOOKUP(F205,अंक,42,0),"")))))))</f>
        <v/>
      </c>
      <c s="85">
        <f t="shared" si="33"/>
        <v>0</v>
      </c>
      <c s="86">
        <f t="shared" si="34"/>
        <v>0</v>
      </c>
      <c s="156" t="str">
        <f>IFERROR(IF(AND($L$4=""),"",IF($C$4="","",IF(AND(L205=""),"",IF(AND(F205=""),"",IF(AND(VLOOKUP(F205,अंक,5,0)=""),"",IF($N$7=3,IF(AND(VLOOKUP(F205,अंक,5,0)&gt;=86),3,IF(AND(VLOOKUP(F205,अंक,5,0)&gt;=81),2,IF(AND(VLOOKUP(F205,अंक,5,0)&gt;=75),1,0))),IF(AND(VLOOKUP(F205,अंक,5,0)&gt;=86),1.5,IF(AND(VLOOKUP(F205,अंक,5,0)&gt;=81),1,IF(AND(VLOOKUP(F205,अंक,5,0)&gt;=75),0.5,0))))))))),"")</f>
        <v/>
      </c>
      <c s="85" t="str">
        <f>IF(AND(B205="",D205="",F205="",G205=""),"",IF($L$4='DATA ENTRY'!$CV$2,VLOOKUP(F205,अंक,10,0),IF($L$4='DATA ENTRY'!$CV$3,VLOOKUP(F205,अंक,16,0),IF($L$4='DATA ENTRY'!$CV$4,VLOOKUP(F205,अंक,23,0),IF($L$4='DATA ENTRY'!$CV$5,VLOOKUP(F205,अंक,30,0),IF($L$4='DATA ENTRY'!$CV$6,VLOOKUP(F205,अंक,37,0),IF($L$4='DATA ENTRY'!$CV$7,VLOOKUP(F205,अंक,44,0),"")))))))</f>
        <v/>
      </c>
      <c s="85" t="str">
        <f>IF(AND(B205="",D205="",F205="",G205=""),"",IF($L$4='DATA ENTRY'!$CV$2,VLOOKUP(F205,अंक,11,0),IF($L$4='DATA ENTRY'!$CV$3,VLOOKUP(F205,अंक,17,0),IF($L$4='DATA ENTRY'!$CV$4,VLOOKUP(F205,अंक,24,0),IF($L$4='DATA ENTRY'!$CV$5,VLOOKUP(F205,अंक,31,0),IF($L$4='DATA ENTRY'!$CV$6,VLOOKUP(F205,अंक,38,0),IF($L$4='DATA ENTRY'!$CV$7,VLOOKUP(F205,अंक,45,0),"")))))))</f>
        <v/>
      </c>
      <c s="163" t="str">
        <f t="shared" si="35"/>
        <v/>
      </c>
    </row>
    <row r="206" spans="1:17" ht="25.5" customHeight="1">
      <c r="A206" s="93" t="str">
        <f>'DATA ENTRY'!A206</f>
        <v/>
      </c>
      <c s="94" t="str">
        <f t="shared" si="27"/>
        <v/>
      </c>
      <c s="95" t="str">
        <f t="shared" si="28"/>
        <v/>
      </c>
      <c s="96" t="str">
        <f t="shared" si="29"/>
        <v/>
      </c>
      <c s="96" t="str">
        <f t="shared" si="30"/>
        <v/>
      </c>
      <c s="97" t="str">
        <f t="shared" si="31"/>
        <v/>
      </c>
      <c s="98" t="str">
        <f t="shared" si="32"/>
        <v/>
      </c>
      <c s="153" t="str">
        <f>IF(AND(B206="",D206="",F206="",G206=""),"",IF($L$4='DATA ENTRY'!$CV$2,VLOOKUP(F206,अंक,6,0),IF($L$4='DATA ENTRY'!$CV$3,VLOOKUP(F206,अंक,12,0),IF($L$4='DATA ENTRY'!$CV$4,VLOOKUP(F206,अंक,18,0),IF($L$4='DATA ENTRY'!$CV$5,VLOOKUP(F206,अंक,25,0),IF($L$4='DATA ENTRY'!$CV$6,VLOOKUP(F206,अंक,32,0),IF($L$4='DATA ENTRY'!$CV$7,VLOOKUP(F206,अंक,39,0),"")))))))</f>
        <v/>
      </c>
      <c s="153" t="str">
        <f>IF(AND(B206="",D206="",F206="",G206=""),"",IF($L$4='DATA ENTRY'!$CV$2,VLOOKUP(F206,अंक,7,0),IF($L$4='DATA ENTRY'!$CV$3,VLOOKUP(F206,अंक,13,0),IF($L$4='DATA ENTRY'!$CV$4,VLOOKUP(F206,अंक,19,0),IF($L$4='DATA ENTRY'!$CV$5,VLOOKUP(F206,अंक,26,0),IF($L$4='DATA ENTRY'!$CV$6,VLOOKUP(F206,अंक,33,0),IF($L$4='DATA ENTRY'!$CV$7,VLOOKUP(F206,अंक,40,0),"")))))))</f>
        <v/>
      </c>
      <c s="53" t="str">
        <f>IF(AND(B206="",D206="",F206="",G206=""),"",IF($L$4='DATA ENTRY'!$CV$2,VLOOKUP(F206,अंक,8,0),IF($L$4='DATA ENTRY'!$CV$3,VLOOKUP(F206,अंक,14,0),IF($L$4='DATA ENTRY'!$CV$4,VLOOKUP(F206,अंक,20,0),IF($L$4='DATA ENTRY'!$CV$5,VLOOKUP(F206,अंक,27,0),IF($L$4='DATA ENTRY'!$CV$6,VLOOKUP(F206,अंक,34,0),IF($L$4='DATA ENTRY'!$CV$7,VLOOKUP(F206,अंक,41,0),"")))))))</f>
        <v/>
      </c>
      <c s="53" t="str">
        <f>IF(AND(B206="",D206="",F206="",G206=""),"",IF($L$4='DATA ENTRY'!$CV$2,VLOOKUP(F206,अंक,9,0),IF($L$4='DATA ENTRY'!$CV$3,VLOOKUP(F206,अंक,15,0),IF($L$4='DATA ENTRY'!$CV$4,VLOOKUP(F206,अंक,21,0),IF($L$4='DATA ENTRY'!$CV$5,VLOOKUP(F206,अंक,28,0),IF($L$4='DATA ENTRY'!$CV$6,VLOOKUP(F206,अंक,35,0),IF($L$4='DATA ENTRY'!$CV$7,VLOOKUP(F206,अंक,42,0),"")))))))</f>
        <v/>
      </c>
      <c s="85">
        <f t="shared" si="33"/>
        <v>0</v>
      </c>
      <c s="86">
        <f t="shared" si="34"/>
        <v>0</v>
      </c>
      <c s="156" t="str">
        <f>IFERROR(IF(AND($L$4=""),"",IF($C$4="","",IF(AND(L206=""),"",IF(AND(F206=""),"",IF(AND(VLOOKUP(F206,अंक,5,0)=""),"",IF($N$7=3,IF(AND(VLOOKUP(F206,अंक,5,0)&gt;=86),3,IF(AND(VLOOKUP(F206,अंक,5,0)&gt;=81),2,IF(AND(VLOOKUP(F206,अंक,5,0)&gt;=75),1,0))),IF(AND(VLOOKUP(F206,अंक,5,0)&gt;=86),1.5,IF(AND(VLOOKUP(F206,अंक,5,0)&gt;=81),1,IF(AND(VLOOKUP(F206,अंक,5,0)&gt;=75),0.5,0))))))))),"")</f>
        <v/>
      </c>
      <c s="85" t="str">
        <f>IF(AND(B206="",D206="",F206="",G206=""),"",IF($L$4='DATA ENTRY'!$CV$2,VLOOKUP(F206,अंक,10,0),IF($L$4='DATA ENTRY'!$CV$3,VLOOKUP(F206,अंक,16,0),IF($L$4='DATA ENTRY'!$CV$4,VLOOKUP(F206,अंक,23,0),IF($L$4='DATA ENTRY'!$CV$5,VLOOKUP(F206,अंक,30,0),IF($L$4='DATA ENTRY'!$CV$6,VLOOKUP(F206,अंक,37,0),IF($L$4='DATA ENTRY'!$CV$7,VLOOKUP(F206,अंक,44,0),"")))))))</f>
        <v/>
      </c>
      <c s="85" t="str">
        <f>IF(AND(B206="",D206="",F206="",G206=""),"",IF($L$4='DATA ENTRY'!$CV$2,VLOOKUP(F206,अंक,11,0),IF($L$4='DATA ENTRY'!$CV$3,VLOOKUP(F206,अंक,17,0),IF($L$4='DATA ENTRY'!$CV$4,VLOOKUP(F206,अंक,24,0),IF($L$4='DATA ENTRY'!$CV$5,VLOOKUP(F206,अंक,31,0),IF($L$4='DATA ENTRY'!$CV$6,VLOOKUP(F206,अंक,38,0),IF($L$4='DATA ENTRY'!$CV$7,VLOOKUP(F206,अंक,45,0),"")))))))</f>
        <v/>
      </c>
      <c s="163" t="str">
        <f t="shared" si="35"/>
        <v/>
      </c>
    </row>
    <row r="207" spans="1:17" ht="25.5" customHeight="1">
      <c r="A207" s="202" t="str">
        <f>'DATA ENTRY'!A207</f>
        <v/>
      </c>
      <c s="203" t="str">
        <f t="shared" si="27"/>
        <v/>
      </c>
      <c s="204" t="str">
        <f t="shared" si="28"/>
        <v/>
      </c>
      <c s="205" t="str">
        <f t="shared" si="29"/>
        <v/>
      </c>
      <c s="205" t="str">
        <f t="shared" si="30"/>
        <v/>
      </c>
      <c s="206" t="str">
        <f t="shared" si="31"/>
        <v/>
      </c>
      <c s="207" t="str">
        <f t="shared" si="32"/>
        <v/>
      </c>
      <c s="208" t="str">
        <f>IF(AND(B207="",D207="",F207="",G207=""),"",IF($L$4='DATA ENTRY'!$CV$2,VLOOKUP(F207,अंक,6,0),IF($L$4='DATA ENTRY'!$CV$3,VLOOKUP(F207,अंक,12,0),IF($L$4='DATA ENTRY'!$CV$4,VLOOKUP(F207,अंक,18,0),IF($L$4='DATA ENTRY'!$CV$5,VLOOKUP(F207,अंक,25,0),IF($L$4='DATA ENTRY'!$CV$6,VLOOKUP(F207,अंक,32,0),IF($L$4='DATA ENTRY'!$CV$7,VLOOKUP(F207,अंक,39,0),"")))))))</f>
        <v/>
      </c>
      <c s="208" t="str">
        <f>IF(AND(B207="",D207="",F207="",G207=""),"",IF($L$4='DATA ENTRY'!$CV$2,VLOOKUP(F207,अंक,7,0),IF($L$4='DATA ENTRY'!$CV$3,VLOOKUP(F207,अंक,13,0),IF($L$4='DATA ENTRY'!$CV$4,VLOOKUP(F207,अंक,19,0),IF($L$4='DATA ENTRY'!$CV$5,VLOOKUP(F207,अंक,26,0),IF($L$4='DATA ENTRY'!$CV$6,VLOOKUP(F207,अंक,33,0),IF($L$4='DATA ENTRY'!$CV$7,VLOOKUP(F207,अंक,40,0),"")))))))</f>
        <v/>
      </c>
      <c s="209" t="str">
        <f>IF(AND(B207="",D207="",F207="",G207=""),"",IF($L$4='DATA ENTRY'!$CV$2,VLOOKUP(F207,अंक,8,0),IF($L$4='DATA ENTRY'!$CV$3,VLOOKUP(F207,अंक,14,0),IF($L$4='DATA ENTRY'!$CV$4,VLOOKUP(F207,अंक,20,0),IF($L$4='DATA ENTRY'!$CV$5,VLOOKUP(F207,अंक,27,0),IF($L$4='DATA ENTRY'!$CV$6,VLOOKUP(F207,अंक,34,0),IF($L$4='DATA ENTRY'!$CV$7,VLOOKUP(F207,अंक,41,0),"")))))))</f>
        <v/>
      </c>
      <c s="209" t="str">
        <f>IF(AND(B207="",D207="",F207="",G207=""),"",IF($L$4='DATA ENTRY'!$CV$2,VLOOKUP(F207,अंक,9,0),IF($L$4='DATA ENTRY'!$CV$3,VLOOKUP(F207,अंक,15,0),IF($L$4='DATA ENTRY'!$CV$4,VLOOKUP(F207,अंक,21,0),IF($L$4='DATA ENTRY'!$CV$5,VLOOKUP(F207,अंक,28,0),IF($L$4='DATA ENTRY'!$CV$6,VLOOKUP(F207,अंक,35,0),IF($L$4='DATA ENTRY'!$CV$7,VLOOKUP(F207,अंक,42,0),"")))))))</f>
        <v/>
      </c>
      <c s="210">
        <f t="shared" si="33"/>
        <v>0</v>
      </c>
      <c s="197">
        <f t="shared" si="34"/>
        <v>0</v>
      </c>
      <c s="156" t="str">
        <f>IFERROR(IF(AND($L$4=""),"",IF($C$4="","",IF(AND(L207=""),"",IF(AND(F207=""),"",IF(AND(VLOOKUP(F207,अंक,5,0)=""),"",IF($N$7=3,IF(AND(VLOOKUP(F207,अंक,5,0)&gt;=86),3,IF(AND(VLOOKUP(F207,अंक,5,0)&gt;=81),2,IF(AND(VLOOKUP(F207,अंक,5,0)&gt;=75),1,0))),IF(AND(VLOOKUP(F207,अंक,5,0)&gt;=86),1.5,IF(AND(VLOOKUP(F207,अंक,5,0)&gt;=81),1,IF(AND(VLOOKUP(F207,अंक,5,0)&gt;=75),0.5,0))))))))),"")</f>
        <v/>
      </c>
      <c s="210" t="str">
        <f>IF(AND(B207="",D207="",F207="",G207=""),"",IF($L$4='DATA ENTRY'!$CV$2,VLOOKUP(F207,अंक,10,0),IF($L$4='DATA ENTRY'!$CV$3,VLOOKUP(F207,अंक,16,0),IF($L$4='DATA ENTRY'!$CV$4,VLOOKUP(F207,अंक,23,0),IF($L$4='DATA ENTRY'!$CV$5,VLOOKUP(F207,अंक,30,0),IF($L$4='DATA ENTRY'!$CV$6,VLOOKUP(F207,अंक,37,0),IF($L$4='DATA ENTRY'!$CV$7,VLOOKUP(F207,अंक,44,0),"")))))))</f>
        <v/>
      </c>
      <c s="210" t="str">
        <f>IF(AND(B207="",D207="",F207="",G207=""),"",IF($L$4='DATA ENTRY'!$CV$2,VLOOKUP(F207,अंक,11,0),IF($L$4='DATA ENTRY'!$CV$3,VLOOKUP(F207,अंक,17,0),IF($L$4='DATA ENTRY'!$CV$4,VLOOKUP(F207,अंक,24,0),IF($L$4='DATA ENTRY'!$CV$5,VLOOKUP(F207,अंक,31,0),IF($L$4='DATA ENTRY'!$CV$6,VLOOKUP(F207,अंक,38,0),IF($L$4='DATA ENTRY'!$CV$7,VLOOKUP(F207,अंक,45,0),"")))))))</f>
        <v/>
      </c>
      <c s="211" t="str">
        <f t="shared" si="35"/>
        <v/>
      </c>
    </row>
    <row r="208" spans="1:17" ht="67.5" customHeight="1">
      <c r="A208" s="212"/>
      <c s="213"/>
      <c s="214"/>
      <c s="138" t="s">
        <v>927</v>
      </c>
      <c s="194"/>
      <c s="194" t="s">
        <v>953</v>
      </c>
      <c s="195"/>
      <c s="215"/>
      <c s="215"/>
      <c s="216"/>
      <c s="216"/>
      <c s="217"/>
      <c s="218"/>
      <c s="219"/>
      <c s="217"/>
      <c s="217"/>
      <c s="220"/>
    </row>
    <row r="209" ht="15"/>
    <row r="210" ht="15" hidden="1"/>
  </sheetData>
  <sheetProtection password="CDA0" sheet="1" objects="1" scenarios="1" formatRows="0"/>
  <protectedRanges>
    <protectedRange password="CFF9" sqref="A1:Q1" name="MYNAME3"/>
  </protectedRanges>
  <mergeCells count="23">
    <mergeCell ref="J5:J6"/>
    <mergeCell ref="A2:Q2"/>
    <mergeCell ref="A3:Q3"/>
    <mergeCell ref="A4:B4"/>
    <mergeCell ref="H4:K4"/>
    <mergeCell ref="F4:G4"/>
    <mergeCell ref="L4:Q4"/>
    <mergeCell ref="A1:Q1"/>
    <mergeCell ref="M5:M6"/>
    <mergeCell ref="N5:N6"/>
    <mergeCell ref="O5:O6"/>
    <mergeCell ref="P5:P6"/>
    <mergeCell ref="Q5:Q6"/>
    <mergeCell ref="L5:L6"/>
    <mergeCell ref="A5:A7"/>
    <mergeCell ref="B5:B7"/>
    <mergeCell ref="C5:C7"/>
    <mergeCell ref="D5:D7"/>
    <mergeCell ref="E5:E7"/>
    <mergeCell ref="F5:F7"/>
    <mergeCell ref="G5:G7"/>
    <mergeCell ref="H5:H6"/>
    <mergeCell ref="I5:I6"/>
  </mergeCells>
  <conditionalFormatting sqref="A8:Q207">
    <cfRule type="expression" priority="1" dxfId="2">
      <formula>$B9=""</formula>
    </cfRule>
  </conditionalFormatting>
  <dataValidations count="2">
    <dataValidation type="list" allowBlank="1" showInputMessage="1" showErrorMessage="1" sqref="C4">
      <formula1>"A,B,C,D,E,F,G,H,I,J"</formula1>
    </dataValidation>
    <dataValidation type="list" allowBlank="1" showInputMessage="1" showErrorMessage="1" sqref="L4:Q4">
      <formula1>विषय</formula1>
    </dataValidation>
  </dataValidations>
  <printOptions horizontalCentered="1"/>
  <pageMargins left="0.196850393700787" right="0.196850393700787" top="0.196850393700787" bottom="0.196850393700787" header="0.118110236220472" footer="0.118110236220472"/>
  <pageSetup fitToHeight="0" orientation="portrait" paperSize="9" scale="68" r:id="rId1"/>
  <headerFooter>
    <oddFooter>&amp;L&amp;Z&amp;F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6">
    <tabColor theme="8" tint="-0.249929994344711"/>
    <pageSetUpPr fitToPage="1"/>
  </sheetPr>
  <dimension ref="A1:Q208"/>
  <sheetViews>
    <sheetView workbookViewId="0" topLeftCell="A1">
      <selection pane="topLeft" activeCell="A1" sqref="A1:M1"/>
    </sheetView>
  </sheetViews>
  <sheetFormatPr defaultColWidth="0" defaultRowHeight="18.75" zeroHeight="1"/>
  <cols>
    <col min="1" max="1" width="5.85714285714286" style="105" customWidth="1"/>
    <col min="2" max="2" width="7.42857142857143" style="105" customWidth="1"/>
    <col min="3" max="3" width="10.5714285714286" style="105" customWidth="1"/>
    <col min="4" max="4" width="29.4285714285714" style="105" customWidth="1"/>
    <col min="5" max="5" width="25.5714285714286" style="105" customWidth="1"/>
    <col min="6" max="6" width="8.28571428571429" style="105" customWidth="1"/>
    <col min="7" max="7" width="11" style="106" customWidth="1"/>
    <col min="8" max="9" width="4.14285714285714" customWidth="1"/>
    <col min="10" max="10" width="5.28571428571429" customWidth="1"/>
    <col min="11" max="11" width="4.57142857142857" style="200" customWidth="1"/>
    <col min="12" max="13" width="4" customWidth="1"/>
    <col min="14" max="14" width="4.28571428571429" hidden="1" customWidth="1"/>
    <col min="15" max="15" width="2.71428571428571" customWidth="1"/>
    <col min="16" max="16" width="6.28571428571429" hidden="1" customWidth="1"/>
    <col min="17" max="17" width="8.57142857142857" hidden="1" customWidth="1"/>
    <col min="18" max="18" width="3.85714285714286" customWidth="1"/>
    <col min="19" max="16384" width="3.85714285714286" hidden="1"/>
  </cols>
  <sheetData>
    <row r="1" spans="1:13" ht="35.25" customHeight="1">
      <c r="A1" s="355" t="str">
        <f>'DATA ENTRY'!A1</f>
        <v>निर्माणकर्ता:--भागीरथ मल अध्यापक राज.उच्च. मा.विद्यालय डसाणा खुर्द,(मौलासर),डीडवाना-कुचामन मोब.न 9828789204</v>
      </c>
      <c s="355"/>
      <c s="355"/>
      <c s="355"/>
      <c s="355"/>
      <c s="355"/>
      <c s="355"/>
      <c s="355"/>
      <c s="355"/>
      <c s="355"/>
      <c s="355"/>
      <c s="355"/>
      <c s="355"/>
    </row>
    <row r="2" spans="1:17" ht="22.5" customHeight="1">
      <c r="A2" s="388" t="str">
        <f>IF('DATA ENTRY'!$L$3="Hindi",IF('DATA ENTRY'!A2="","",'DATA ENTRY'!A2),IF('DATA ENTRY'!A3="","",'DATA ENTRY'!A3))</f>
        <v>राजकीय उच्च माध्यमिक विद्यालय डसाणा खुर्द (मौलासर) डीडवाना-कुचामन</v>
      </c>
      <c s="389"/>
      <c s="389"/>
      <c s="389"/>
      <c s="389"/>
      <c s="389"/>
      <c s="389"/>
      <c s="389"/>
      <c s="389"/>
      <c s="389"/>
      <c s="389"/>
      <c s="389"/>
      <c s="390"/>
      <c s="107" t="str">
        <f>'DATA ENTRY'!AZ4</f>
        <v>समाज सेवा योजना</v>
      </c>
      <c r="Q2" s="170" t="str">
        <f>'DATA ENTRY'!AZ4</f>
        <v>समाज सेवा योजना</v>
      </c>
    </row>
    <row r="3" spans="1:17" ht="20.25" customHeight="1">
      <c r="A3" s="372" t="str">
        <f>IF('DATA ENTRY'!A4="","",'DATA ENTRY'!A4)</f>
        <v>सत्रांक वर्कशीट 2023-24</v>
      </c>
      <c s="373"/>
      <c s="373"/>
      <c s="373"/>
      <c s="373"/>
      <c s="373"/>
      <c s="373"/>
      <c s="373"/>
      <c s="373"/>
      <c s="373"/>
      <c s="373"/>
      <c s="373"/>
      <c s="374"/>
      <c s="107" t="str">
        <f>'DATA ENTRY'!BB4</f>
        <v>आजादी के बाद का स्वर्णिम भारत</v>
      </c>
      <c r="Q3" s="170" t="str">
        <f>'DATA ENTRY'!BB4</f>
        <v>आजादी के बाद का स्वर्णिम भारत</v>
      </c>
    </row>
    <row r="4" spans="1:14" ht="24.75" customHeight="1">
      <c r="A4" s="397" t="str">
        <f>IF('DATA ENTRY'!$L$3="Hindi",CONCATENATE("कक्षा :- ",'DATA ENTRY'!H4," "),CONCATENATE("Class :-   ",'DATA ENTRY'!H4," "))</f>
        <v xml:space="preserve">कक्षा :- 12 </v>
      </c>
      <c s="398"/>
      <c s="165" t="str">
        <f>IF('विषयवार सत्रांक रिपोर्ट'!C4="","",'विषयवार सत्रांक रिपोर्ट'!C4)</f>
        <v>A</v>
      </c>
      <c s="164" t="str">
        <f>IF('DATA ENTRY'!$L$3="HINDI","संकाय :-","FACULTY:- ")</f>
        <v>संकाय :-</v>
      </c>
      <c s="169" t="str">
        <f>IF('विषयवार सत्रांक रिपोर्ट'!F4="","",'विषयवार सत्रांक रिपोर्ट'!F4)</f>
        <v>कला वर्ग</v>
      </c>
      <c s="174" t="str">
        <f>IF('DATA ENTRY'!$L$3="Hindi","विषय:-","SUBJECT:-")</f>
        <v>विषय:-</v>
      </c>
      <c s="384" t="s">
        <v>952</v>
      </c>
      <c s="384"/>
      <c s="384"/>
      <c s="384"/>
      <c s="384"/>
      <c s="384"/>
      <c s="385"/>
      <c s="107" t="e">
        <f>'DATA ENTRY'!#REF!</f>
        <v>#REF!</v>
      </c>
    </row>
    <row r="5" spans="1:13" ht="81.75" customHeight="1">
      <c r="A5" s="394" t="str">
        <f>IF('DATA ENTRY'!$L$3="Hindi","क्र. स.","Sr. No. ")</f>
        <v>क्र. स.</v>
      </c>
      <c s="401" t="str">
        <f>IF('DATA ENTRY'!$L$3="Hindi","प्रवेशांक","SR. NO.")</f>
        <v>प्रवेशांक</v>
      </c>
      <c s="401" t="str">
        <f>IF('DATA ENTRY'!$L$3="HINDI","जन्म दिनांक","Date of Birth")</f>
        <v>जन्म दिनांक</v>
      </c>
      <c s="403" t="str">
        <f>IF('DATA ENTRY'!$L$3="Hindi","विद्यार्थी का नाम","Student's Name")</f>
        <v>विद्यार्थी का नाम</v>
      </c>
      <c s="403" t="str">
        <f>IF('DATA ENTRY'!$L$3="Hindi","पिता का नाम","Father's Name")</f>
        <v>पिता का नाम</v>
      </c>
      <c s="399" t="str">
        <f>IF('DATA ENTRY'!$L$3="Hindi","कक्षा रोल न. ","Class Roll No.")</f>
        <v xml:space="preserve">कक्षा रोल न. </v>
      </c>
      <c s="396" t="str">
        <f>IF('DATA ENTRY'!$L$3="Hindi","बोर्ड रोल न. ","Board Roll No.")</f>
        <v xml:space="preserve">बोर्ड रोल न. </v>
      </c>
      <c s="135" t="str">
        <f>IF('DATA ENTRY'!$L$3="Hindi","सैद्धांतिक ","THEORY")</f>
        <v xml:space="preserve">सैद्धांतिक </v>
      </c>
      <c s="135" t="str">
        <f>IF('DATA ENTRY'!$L$3="Hindi","प्रोजेक्ट","PROJECT")</f>
        <v>प्रोजेक्ट</v>
      </c>
      <c s="136" t="str">
        <f>IF('DATA ENTRY'!$L$3="Hindi","कुल योग","TOTAL")</f>
        <v>कुल योग</v>
      </c>
      <c s="386" t="str">
        <f>IF('DATA ENTRY'!$L$3="HINDI","सत्रांक ग्रेड में","SATRANKINGRADE")</f>
        <v>सत्रांक ग्रेड में</v>
      </c>
      <c s="391" t="str">
        <f>IF('DATA ENTRY'!$L$3="Hindi","हस्ता.विषयाध्यापक","SIGN.SUB.TEACHER")</f>
        <v>हस्ता.विषयाध्यापक</v>
      </c>
      <c s="391" t="str">
        <f>IF('DATA ENTRY'!$L$3="Hindi","हस्ता.कक्षाध्यापक","SIGN.CLASS.TEACHER")</f>
        <v>हस्ता.कक्षाध्यापक</v>
      </c>
    </row>
    <row r="6" spans="1:13" ht="22.5" customHeight="1">
      <c r="A6" s="395"/>
      <c s="402"/>
      <c s="402"/>
      <c s="404"/>
      <c s="404"/>
      <c s="400"/>
      <c s="369"/>
      <c s="137">
        <v>80</v>
      </c>
      <c s="108">
        <v>20</v>
      </c>
      <c s="108">
        <v>100</v>
      </c>
      <c s="387"/>
      <c s="393"/>
      <c s="393"/>
    </row>
    <row r="7" spans="1:13" ht="27.75" customHeight="1">
      <c r="A7" s="93">
        <f>'DATA ENTRY'!A8</f>
        <v>1</v>
      </c>
      <c s="94">
        <f t="shared" si="0" ref="B7:B70">IFERROR(IF($C$4="","",VLOOKUP(A7,नाम,4,0)),"")</f>
        <v>285</v>
      </c>
      <c s="109">
        <f t="shared" si="1" ref="C7:C70">IFERROR(IF($C$4="","",VLOOKUP(A7,नाम,11,0)),"")</f>
        <v>39828</v>
      </c>
      <c s="96" t="str">
        <f t="shared" si="2" ref="D7:D70">IFERROR(IF($C$4="","",VLOOKUP(A7,नाम,6,0)),"")</f>
        <v>AMIT MEGHWAL</v>
      </c>
      <c s="96" t="str">
        <f t="shared" si="3" ref="E7:E70">IFERROR(IF($C$4="","",VLOOKUP(A7,नाम,8,0)),"")</f>
        <v>SWAI RAM</v>
      </c>
      <c s="97">
        <f t="shared" si="4" ref="F7:F70">IFERROR(IF($C$4="","",VLOOKUP(A7,नाम,12,0)),"")</f>
        <v>12001</v>
      </c>
      <c s="110">
        <f>IFERROR(IF($C$4="","",VLOOKUP(A7,नाम,13,0)),"")</f>
        <v>3265916</v>
      </c>
      <c s="85">
        <f t="shared" si="5" ref="H7:H70">IFERROR(IF($G$4="","",IF(AND(B7="",D7="",F7="",G7=""),"",IF($G$4=$Q$2,VLOOKUP(F7,अंक,46,0),IF($G$4=$Q$3,VLOOKUP(F7,अंक,48,0))))),"")</f>
        <v>72</v>
      </c>
      <c s="85">
        <f t="shared" si="6" ref="I7:I70">IFERROR(IF($G$4="","",IF(AND(B7="",D7="",F7="",G7=""),"",IF($G$4=$Q$2,VLOOKUP(F7,अंक,47,0),IF($G$4=$Q$3,VLOOKUP(F7,अंक,49,0))))),"")</f>
        <v>20</v>
      </c>
      <c s="86">
        <f t="shared" si="7" ref="J7:J70">IF(AND(F7="",G7="",H7="",I7=""),"",IF($G$4="","",SUM(H7,I7,)))</f>
        <v>92</v>
      </c>
      <c s="198" t="str">
        <f>IFERROR(IF(AND(H7="",I7="",J7=""),"",IF($G$4="","",IF(J7&gt;=79,"A",IF(J7&gt;=59,"B",IF(J7&gt;=50,"C","D"))))),"")</f>
        <v>A</v>
      </c>
      <c s="391"/>
      <c s="391"/>
    </row>
    <row r="8" spans="1:13" ht="27.75" customHeight="1">
      <c r="A8" s="111">
        <f>'DATA ENTRY'!A9</f>
        <v>2</v>
      </c>
      <c s="94">
        <f t="shared" si="0"/>
        <v>372</v>
      </c>
      <c s="109">
        <f t="shared" si="1"/>
        <v>38701</v>
      </c>
      <c s="96" t="str">
        <f t="shared" si="2"/>
        <v>ANITA KANWAR</v>
      </c>
      <c s="96" t="str">
        <f t="shared" si="3"/>
        <v>PAPPU SINGH</v>
      </c>
      <c s="97">
        <f t="shared" si="4"/>
        <v>12002</v>
      </c>
      <c s="112">
        <f t="shared" si="8" ref="G8:G39">IFERROR(IF($C$4="","",VLOOKUP(A8,नाम1,13,0)),"")</f>
        <v>3265917</v>
      </c>
      <c s="85">
        <f t="shared" si="5"/>
        <v>73</v>
      </c>
      <c s="85">
        <f t="shared" si="6"/>
        <v>19</v>
      </c>
      <c s="86">
        <f t="shared" si="7"/>
        <v>92</v>
      </c>
      <c s="198" t="str">
        <f t="shared" si="9" ref="K8:K71">IFERROR(IF(AND(H8="",I8="",J8=""),"",IF($G$4="","",IF(J8&gt;=79,"A",IF(J8&gt;=59,"B",IF(J8&gt;=50,"C","D"))))),"")</f>
        <v>A</v>
      </c>
      <c s="392"/>
      <c s="392"/>
    </row>
    <row r="9" spans="1:13" ht="27.75" customHeight="1">
      <c r="A9" s="111">
        <f>'DATA ENTRY'!A10</f>
        <v>3</v>
      </c>
      <c s="94">
        <f t="shared" si="0"/>
        <v>652</v>
      </c>
      <c s="109">
        <f t="shared" si="1"/>
        <v>39026</v>
      </c>
      <c s="96" t="str">
        <f t="shared" si="2"/>
        <v>HANS KANWAR</v>
      </c>
      <c s="96" t="str">
        <f t="shared" si="3"/>
        <v>DATAR SINGH</v>
      </c>
      <c s="97">
        <f t="shared" si="4"/>
        <v>12003</v>
      </c>
      <c s="112">
        <f t="shared" si="8"/>
        <v>3265918</v>
      </c>
      <c s="85">
        <f t="shared" si="5"/>
        <v>74</v>
      </c>
      <c s="85">
        <f t="shared" si="6"/>
        <v>18</v>
      </c>
      <c s="86">
        <f t="shared" si="7"/>
        <v>92</v>
      </c>
      <c s="198" t="str">
        <f t="shared" si="9"/>
        <v>A</v>
      </c>
      <c s="392"/>
      <c s="392"/>
    </row>
    <row r="10" spans="1:13" ht="27.75" customHeight="1">
      <c r="A10" s="111">
        <f>'DATA ENTRY'!A11</f>
        <v>4</v>
      </c>
      <c s="94">
        <f t="shared" si="0"/>
        <v>293</v>
      </c>
      <c s="109">
        <f t="shared" si="1"/>
        <v>38444</v>
      </c>
      <c s="96" t="str">
        <f t="shared" si="2"/>
        <v>LALITA JANGIR</v>
      </c>
      <c s="96" t="str">
        <f t="shared" si="3"/>
        <v>GOKUL RAM</v>
      </c>
      <c s="97">
        <f t="shared" si="4"/>
        <v>12004</v>
      </c>
      <c s="112">
        <f t="shared" si="8"/>
        <v>3265919</v>
      </c>
      <c s="85">
        <f t="shared" si="5"/>
        <v>75</v>
      </c>
      <c s="85">
        <f t="shared" si="6"/>
        <v>20</v>
      </c>
      <c s="86">
        <f t="shared" si="7"/>
        <v>95</v>
      </c>
      <c s="198" t="str">
        <f t="shared" si="9"/>
        <v>A</v>
      </c>
      <c s="392"/>
      <c s="392"/>
    </row>
    <row r="11" spans="1:13" ht="27.75" customHeight="1">
      <c r="A11" s="111">
        <f>'DATA ENTRY'!A12</f>
        <v>5</v>
      </c>
      <c s="94">
        <f t="shared" si="0"/>
        <v>291</v>
      </c>
      <c s="109">
        <f t="shared" si="1"/>
        <v>38817</v>
      </c>
      <c s="96" t="str">
        <f t="shared" si="2"/>
        <v>MANJU NAYAK</v>
      </c>
      <c s="96" t="str">
        <f t="shared" si="3"/>
        <v>UGMA RAM</v>
      </c>
      <c s="97">
        <f t="shared" si="4"/>
        <v>12005</v>
      </c>
      <c s="112">
        <f t="shared" si="8"/>
        <v>3265920</v>
      </c>
      <c s="85">
        <f t="shared" si="5"/>
        <v>76</v>
      </c>
      <c s="85">
        <f t="shared" si="6"/>
        <v>19</v>
      </c>
      <c s="86">
        <f t="shared" si="7"/>
        <v>95</v>
      </c>
      <c s="198" t="str">
        <f t="shared" si="9"/>
        <v>A</v>
      </c>
      <c s="392"/>
      <c s="392"/>
    </row>
    <row r="12" spans="1:13" ht="27.75" customHeight="1">
      <c r="A12" s="111">
        <f>'DATA ENTRY'!A13</f>
        <v>6</v>
      </c>
      <c s="94">
        <f t="shared" si="0"/>
        <v>283</v>
      </c>
      <c s="109">
        <f t="shared" si="1"/>
        <v>39778</v>
      </c>
      <c s="96" t="str">
        <f t="shared" si="2"/>
        <v>NIRMALA SAIN</v>
      </c>
      <c s="96" t="str">
        <f t="shared" si="3"/>
        <v>MOHANA RAM SAIN</v>
      </c>
      <c s="97">
        <f t="shared" si="4"/>
        <v>12006</v>
      </c>
      <c s="112">
        <f t="shared" si="8"/>
        <v>3265921</v>
      </c>
      <c s="85">
        <f t="shared" si="5"/>
        <v>77</v>
      </c>
      <c s="85">
        <f t="shared" si="6"/>
        <v>19</v>
      </c>
      <c s="86">
        <f t="shared" si="7"/>
        <v>96</v>
      </c>
      <c s="198" t="str">
        <f t="shared" si="9"/>
        <v>A</v>
      </c>
      <c s="392"/>
      <c s="392"/>
    </row>
    <row r="13" spans="1:13" ht="27.75" customHeight="1">
      <c r="A13" s="111">
        <f>'DATA ENTRY'!A14</f>
        <v>7</v>
      </c>
      <c s="94">
        <f t="shared" si="0"/>
        <v>288</v>
      </c>
      <c s="109">
        <f t="shared" si="1"/>
        <v>40078</v>
      </c>
      <c s="96" t="str">
        <f t="shared" si="2"/>
        <v>PAYAL</v>
      </c>
      <c s="96" t="str">
        <f t="shared" si="3"/>
        <v>BABU LAL</v>
      </c>
      <c s="97">
        <f t="shared" si="4"/>
        <v>12007</v>
      </c>
      <c s="112">
        <f t="shared" si="8"/>
        <v>3265922</v>
      </c>
      <c s="85">
        <f t="shared" si="5"/>
        <v>78</v>
      </c>
      <c s="85">
        <f t="shared" si="6"/>
        <v>20</v>
      </c>
      <c s="86">
        <f t="shared" si="7"/>
        <v>98</v>
      </c>
      <c s="198" t="str">
        <f t="shared" si="9"/>
        <v>A</v>
      </c>
      <c s="392"/>
      <c s="392"/>
    </row>
    <row r="14" spans="1:13" ht="27.75" customHeight="1">
      <c r="A14" s="111">
        <f>'DATA ENTRY'!A15</f>
        <v>8</v>
      </c>
      <c s="94">
        <f t="shared" si="0"/>
        <v>405</v>
      </c>
      <c s="109">
        <f t="shared" si="1"/>
        <v>39398</v>
      </c>
      <c s="96" t="str">
        <f t="shared" si="2"/>
        <v>PRIYANKA</v>
      </c>
      <c s="96" t="str">
        <f t="shared" si="3"/>
        <v>JAGDISH</v>
      </c>
      <c s="97">
        <f t="shared" si="4"/>
        <v>12008</v>
      </c>
      <c s="112">
        <f t="shared" si="8"/>
        <v>3265923</v>
      </c>
      <c s="85">
        <f t="shared" si="5"/>
        <v>79</v>
      </c>
      <c s="85">
        <f t="shared" si="6"/>
        <v>19</v>
      </c>
      <c s="86">
        <f t="shared" si="7"/>
        <v>98</v>
      </c>
      <c s="198" t="str">
        <f t="shared" si="9"/>
        <v>A</v>
      </c>
      <c s="392"/>
      <c s="392"/>
    </row>
    <row r="15" spans="1:13" ht="27.75" customHeight="1">
      <c r="A15" s="111">
        <f>'DATA ENTRY'!A16</f>
        <v>9</v>
      </c>
      <c s="94">
        <f t="shared" si="0"/>
        <v>622</v>
      </c>
      <c s="109">
        <f t="shared" si="1"/>
        <v>39268</v>
      </c>
      <c s="96" t="str">
        <f t="shared" si="2"/>
        <v>PRIYANKA KANWAR</v>
      </c>
      <c s="96" t="str">
        <f t="shared" si="3"/>
        <v>MAL SINGH</v>
      </c>
      <c s="97">
        <f t="shared" si="4"/>
        <v>12009</v>
      </c>
      <c s="112">
        <f t="shared" si="8"/>
        <v>3265924</v>
      </c>
      <c s="85">
        <f t="shared" si="5"/>
        <v>80</v>
      </c>
      <c s="85">
        <f t="shared" si="6"/>
        <v>20</v>
      </c>
      <c s="86">
        <f t="shared" si="7"/>
        <v>100</v>
      </c>
      <c s="198" t="str">
        <f t="shared" si="9"/>
        <v>A</v>
      </c>
      <c s="392"/>
      <c s="392"/>
    </row>
    <row r="16" spans="1:13" ht="27.75" customHeight="1">
      <c r="A16" s="111">
        <f>'DATA ENTRY'!A17</f>
        <v>10</v>
      </c>
      <c s="94">
        <f t="shared" si="0"/>
        <v>496</v>
      </c>
      <c s="109">
        <f t="shared" si="1"/>
        <v>39042</v>
      </c>
      <c s="96" t="str">
        <f t="shared" si="2"/>
        <v>RENU NETAR</v>
      </c>
      <c s="96" t="str">
        <f t="shared" si="3"/>
        <v>MUKESH NETAR</v>
      </c>
      <c s="97">
        <f t="shared" si="4"/>
        <v>12010</v>
      </c>
      <c s="112">
        <f t="shared" si="8"/>
        <v>3265925</v>
      </c>
      <c s="85">
        <f t="shared" si="5"/>
        <v>79</v>
      </c>
      <c s="85">
        <f t="shared" si="6"/>
        <v>20</v>
      </c>
      <c s="86">
        <f t="shared" si="7"/>
        <v>99</v>
      </c>
      <c s="198" t="str">
        <f t="shared" si="9"/>
        <v>A</v>
      </c>
      <c s="392"/>
      <c s="392"/>
    </row>
    <row r="17" spans="1:13" ht="27.75" customHeight="1">
      <c r="A17" s="111">
        <f>'DATA ENTRY'!A18</f>
        <v>11</v>
      </c>
      <c s="94">
        <f t="shared" si="0"/>
        <v>564</v>
      </c>
      <c s="109">
        <f t="shared" si="1"/>
        <v>38718</v>
      </c>
      <c s="96" t="str">
        <f t="shared" si="2"/>
        <v>SHARWAN</v>
      </c>
      <c s="96" t="str">
        <f t="shared" si="3"/>
        <v>BHANWARA RAM</v>
      </c>
      <c s="97">
        <f t="shared" si="4"/>
        <v>12011</v>
      </c>
      <c s="112">
        <f t="shared" si="8"/>
        <v>3265926</v>
      </c>
      <c s="85">
        <f t="shared" si="5"/>
        <v>77</v>
      </c>
      <c s="85">
        <f t="shared" si="6"/>
        <v>19</v>
      </c>
      <c s="86">
        <f t="shared" si="7"/>
        <v>96</v>
      </c>
      <c s="198" t="str">
        <f t="shared" si="9"/>
        <v>A</v>
      </c>
      <c s="392"/>
      <c s="392"/>
    </row>
    <row r="18" spans="1:13" ht="27.75" customHeight="1">
      <c r="A18" s="111">
        <f>'DATA ENTRY'!A19</f>
        <v>12</v>
      </c>
      <c s="94">
        <f t="shared" si="0"/>
        <v>671</v>
      </c>
      <c s="109">
        <f t="shared" si="1"/>
        <v>39087</v>
      </c>
      <c s="96" t="str">
        <f t="shared" si="2"/>
        <v>VASUNDHARA GURJAR</v>
      </c>
      <c s="96" t="str">
        <f t="shared" si="3"/>
        <v>RAMNIWAS</v>
      </c>
      <c s="97">
        <f t="shared" si="4"/>
        <v>12012</v>
      </c>
      <c s="112">
        <f t="shared" si="8"/>
        <v>3265927</v>
      </c>
      <c s="85">
        <f t="shared" si="5"/>
        <v>76</v>
      </c>
      <c s="85">
        <f t="shared" si="6"/>
        <v>20</v>
      </c>
      <c s="86">
        <f t="shared" si="7"/>
        <v>96</v>
      </c>
      <c s="198" t="str">
        <f t="shared" si="9"/>
        <v>A</v>
      </c>
      <c s="392"/>
      <c s="392"/>
    </row>
    <row r="19" spans="1:13" ht="27.75" customHeight="1">
      <c r="A19" s="111">
        <f>'DATA ENTRY'!A20</f>
        <v>13</v>
      </c>
      <c s="94" t="str">
        <f t="shared" si="0"/>
        <v/>
      </c>
      <c s="109" t="str">
        <f t="shared" si="1"/>
        <v/>
      </c>
      <c s="96" t="str">
        <f t="shared" si="2"/>
        <v/>
      </c>
      <c s="96" t="str">
        <f t="shared" si="3"/>
        <v/>
      </c>
      <c s="97" t="str">
        <f t="shared" si="4"/>
        <v/>
      </c>
      <c s="112" t="str">
        <f t="shared" si="8"/>
        <v/>
      </c>
      <c s="85" t="str">
        <f t="shared" si="5"/>
        <v/>
      </c>
      <c s="85" t="str">
        <f t="shared" si="6"/>
        <v/>
      </c>
      <c s="86" t="str">
        <f t="shared" si="7"/>
        <v/>
      </c>
      <c s="198" t="str">
        <f t="shared" si="9"/>
        <v/>
      </c>
      <c s="392"/>
      <c s="392"/>
    </row>
    <row r="20" spans="1:13" ht="27.75" customHeight="1">
      <c r="A20" s="111" t="str">
        <f>'DATA ENTRY'!A21</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1" spans="1:13" ht="27.75" customHeight="1">
      <c r="A21" s="111" t="str">
        <f>'DATA ENTRY'!A22</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2" spans="1:13" ht="27.75" customHeight="1">
      <c r="A22" s="111" t="str">
        <f>'DATA ENTRY'!A23</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3" spans="1:13" ht="27.75" customHeight="1">
      <c r="A23" s="111" t="str">
        <f>'DATA ENTRY'!A24</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4" spans="1:13" ht="27.75" customHeight="1">
      <c r="A24" s="111" t="str">
        <f>'DATA ENTRY'!A25</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5" spans="1:13" ht="27.75" customHeight="1">
      <c r="A25" s="111" t="str">
        <f>'DATA ENTRY'!A26</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6" spans="1:13" ht="27.75" customHeight="1">
      <c r="A26" s="111" t="str">
        <f>'DATA ENTRY'!A27</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7" spans="1:13" ht="27.75" customHeight="1">
      <c r="A27" s="111" t="str">
        <f>'DATA ENTRY'!A28</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row>
    <row r="28" spans="1:13" ht="27.75" customHeight="1">
      <c r="A28" s="111" t="str">
        <f>'DATA ENTRY'!A29</f>
        <v/>
      </c>
      <c s="94" t="str">
        <f t="shared" si="0"/>
        <v/>
      </c>
      <c s="109" t="str">
        <f t="shared" si="1"/>
        <v/>
      </c>
      <c s="96" t="str">
        <f t="shared" si="2"/>
        <v/>
      </c>
      <c s="96" t="str">
        <f t="shared" si="3"/>
        <v/>
      </c>
      <c s="97" t="str">
        <f t="shared" si="4"/>
        <v/>
      </c>
      <c s="113" t="str">
        <f t="shared" si="8"/>
        <v/>
      </c>
      <c s="85" t="str">
        <f t="shared" si="5"/>
        <v/>
      </c>
      <c s="85" t="str">
        <f t="shared" si="6"/>
        <v/>
      </c>
      <c s="112" t="str">
        <f t="shared" si="7"/>
        <v/>
      </c>
      <c s="198" t="str">
        <f t="shared" si="9"/>
        <v/>
      </c>
      <c s="392"/>
      <c s="392"/>
    </row>
    <row r="29" spans="1:14" ht="27.75" customHeight="1">
      <c r="A29" s="111" t="str">
        <f>'DATA ENTRY'!A30</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0" spans="1:14" ht="27.75" customHeight="1">
      <c r="A30" s="111" t="str">
        <f>'DATA ENTRY'!A31</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1" spans="1:14" ht="27.75" customHeight="1">
      <c r="A31" s="111" t="str">
        <f>'DATA ENTRY'!A32</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2" spans="1:14" ht="27.75" customHeight="1">
      <c r="A32" s="111" t="str">
        <f>'DATA ENTRY'!A33</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3" spans="1:14" ht="27.75" customHeight="1">
      <c r="A33" s="111" t="str">
        <f>'DATA ENTRY'!A34</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4" spans="1:14" ht="27.75" customHeight="1">
      <c r="A34" s="111" t="str">
        <f>'DATA ENTRY'!A35</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5" spans="1:14" ht="27.75" customHeight="1">
      <c r="A35" s="111" t="str">
        <f>'DATA ENTRY'!A36</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6" spans="1:14" ht="27.75" customHeight="1">
      <c r="A36" s="111" t="str">
        <f>'DATA ENTRY'!A37</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7" spans="1:14" ht="27.75" customHeight="1">
      <c r="A37" s="111" t="str">
        <f>'DATA ENTRY'!A38</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8" spans="1:14" ht="27.75" customHeight="1">
      <c r="A38" s="111" t="str">
        <f>'DATA ENTRY'!A39</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39" spans="1:14" ht="27.75" customHeight="1">
      <c r="A39" s="111" t="str">
        <f>'DATA ENTRY'!A40</f>
        <v/>
      </c>
      <c s="94" t="str">
        <f t="shared" si="0"/>
        <v/>
      </c>
      <c s="109" t="str">
        <f t="shared" si="1"/>
        <v/>
      </c>
      <c s="96" t="str">
        <f t="shared" si="2"/>
        <v/>
      </c>
      <c s="96" t="str">
        <f t="shared" si="3"/>
        <v/>
      </c>
      <c s="97" t="str">
        <f t="shared" si="4"/>
        <v/>
      </c>
      <c s="112" t="str">
        <f t="shared" si="8"/>
        <v/>
      </c>
      <c s="85" t="str">
        <f t="shared" si="5"/>
        <v/>
      </c>
      <c s="85" t="str">
        <f t="shared" si="6"/>
        <v/>
      </c>
      <c s="112" t="str">
        <f t="shared" si="7"/>
        <v/>
      </c>
      <c s="198" t="str">
        <f t="shared" si="9"/>
        <v/>
      </c>
      <c s="392"/>
      <c s="392"/>
      <c s="114"/>
    </row>
    <row r="40" spans="1:14" ht="27.75" customHeight="1">
      <c r="A40" s="111" t="str">
        <f>'DATA ENTRY'!A41</f>
        <v/>
      </c>
      <c s="94" t="str">
        <f t="shared" si="0"/>
        <v/>
      </c>
      <c s="109" t="str">
        <f t="shared" si="1"/>
        <v/>
      </c>
      <c s="96" t="str">
        <f t="shared" si="2"/>
        <v/>
      </c>
      <c s="96" t="str">
        <f t="shared" si="3"/>
        <v/>
      </c>
      <c s="97" t="str">
        <f t="shared" si="4"/>
        <v/>
      </c>
      <c s="112" t="str">
        <f t="shared" si="10" ref="G40:G71">IFERROR(IF($C$4="","",VLOOKUP(A40,नाम1,13,0)),"")</f>
        <v/>
      </c>
      <c s="85" t="str">
        <f t="shared" si="5"/>
        <v/>
      </c>
      <c s="85" t="str">
        <f t="shared" si="6"/>
        <v/>
      </c>
      <c s="112" t="str">
        <f t="shared" si="7"/>
        <v/>
      </c>
      <c s="198" t="str">
        <f t="shared" si="9"/>
        <v/>
      </c>
      <c s="392"/>
      <c s="392"/>
      <c s="114"/>
    </row>
    <row r="41" spans="1:14" ht="27.75" customHeight="1">
      <c r="A41" s="111" t="str">
        <f>'DATA ENTRY'!A42</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2" spans="1:14" ht="27.75" customHeight="1">
      <c r="A42" s="111" t="str">
        <f>'DATA ENTRY'!A43</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3" spans="1:14" ht="27.75" customHeight="1">
      <c r="A43" s="111" t="str">
        <f>'DATA ENTRY'!A44</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4" spans="1:14" ht="27.75" customHeight="1">
      <c r="A44" s="111" t="str">
        <f>'DATA ENTRY'!A45</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5" spans="1:14" ht="27.75" customHeight="1">
      <c r="A45" s="111" t="str">
        <f>'DATA ENTRY'!A46</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6" spans="1:14" ht="27.75" customHeight="1">
      <c r="A46" s="111" t="str">
        <f>'DATA ENTRY'!A47</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7" spans="1:14" ht="27.75" customHeight="1">
      <c r="A47" s="111" t="str">
        <f>'DATA ENTRY'!A48</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8" spans="1:14" ht="27.75" customHeight="1">
      <c r="A48" s="111" t="str">
        <f>'DATA ENTRY'!A49</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49" spans="1:14" ht="27.75" customHeight="1">
      <c r="A49" s="111" t="str">
        <f>'DATA ENTRY'!A50</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0" spans="1:14" ht="27.75" customHeight="1">
      <c r="A50" s="111" t="str">
        <f>'DATA ENTRY'!A51</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1" spans="1:14" ht="27.75" customHeight="1">
      <c r="A51" s="111" t="str">
        <f>'DATA ENTRY'!A52</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2" spans="1:14" ht="27.75" customHeight="1">
      <c r="A52" s="111" t="str">
        <f>'DATA ENTRY'!A53</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3" spans="1:14" ht="27.75" customHeight="1">
      <c r="A53" s="111" t="str">
        <f>'DATA ENTRY'!A54</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4" spans="1:14" ht="27.75" customHeight="1">
      <c r="A54" s="111" t="str">
        <f>'DATA ENTRY'!A55</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5" spans="1:14" ht="27.75" customHeight="1">
      <c r="A55" s="111" t="str">
        <f>'DATA ENTRY'!A56</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6" spans="1:14" ht="27.75" customHeight="1">
      <c r="A56" s="111" t="str">
        <f>'DATA ENTRY'!A57</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7" spans="1:14" ht="27.75" customHeight="1">
      <c r="A57" s="111" t="str">
        <f>'DATA ENTRY'!A58</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8" spans="1:14" ht="27.75" customHeight="1">
      <c r="A58" s="111" t="str">
        <f>'DATA ENTRY'!A59</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59" spans="1:14" ht="27.75" customHeight="1">
      <c r="A59" s="111" t="str">
        <f>'DATA ENTRY'!A60</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0" spans="1:14" ht="27.75" customHeight="1">
      <c r="A60" s="111" t="str">
        <f>'DATA ENTRY'!A61</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1" spans="1:14" ht="27.75" customHeight="1">
      <c r="A61" s="111" t="str">
        <f>'DATA ENTRY'!A62</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2" spans="1:14" ht="27.75" customHeight="1">
      <c r="A62" s="111" t="str">
        <f>'DATA ENTRY'!A63</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3" spans="1:14" ht="27.75" customHeight="1">
      <c r="A63" s="111" t="str">
        <f>'DATA ENTRY'!A64</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4" spans="1:14" ht="27.75" customHeight="1">
      <c r="A64" s="111" t="str">
        <f>'DATA ENTRY'!A65</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5" spans="1:14" ht="27.75" customHeight="1">
      <c r="A65" s="111" t="str">
        <f>'DATA ENTRY'!A66</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6" spans="1:14" ht="27.75" customHeight="1">
      <c r="A66" s="111" t="str">
        <f>'DATA ENTRY'!A67</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7" spans="1:14" ht="27.75" customHeight="1">
      <c r="A67" s="111" t="str">
        <f>'DATA ENTRY'!A68</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8" spans="1:14" ht="27.75" customHeight="1">
      <c r="A68" s="111" t="str">
        <f>'DATA ENTRY'!A69</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69" spans="1:14" ht="27.75" customHeight="1">
      <c r="A69" s="111" t="str">
        <f>'DATA ENTRY'!A70</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70" spans="1:14" ht="27.75" customHeight="1">
      <c r="A70" s="111" t="str">
        <f>'DATA ENTRY'!A71</f>
        <v/>
      </c>
      <c s="94" t="str">
        <f t="shared" si="0"/>
        <v/>
      </c>
      <c s="109" t="str">
        <f t="shared" si="1"/>
        <v/>
      </c>
      <c s="96" t="str">
        <f t="shared" si="2"/>
        <v/>
      </c>
      <c s="96" t="str">
        <f t="shared" si="3"/>
        <v/>
      </c>
      <c s="97" t="str">
        <f t="shared" si="4"/>
        <v/>
      </c>
      <c s="112" t="str">
        <f t="shared" si="10"/>
        <v/>
      </c>
      <c s="85" t="str">
        <f t="shared" si="5"/>
        <v/>
      </c>
      <c s="85" t="str">
        <f t="shared" si="6"/>
        <v/>
      </c>
      <c s="112" t="str">
        <f t="shared" si="7"/>
        <v/>
      </c>
      <c s="198" t="str">
        <f t="shared" si="9"/>
        <v/>
      </c>
      <c s="392"/>
      <c s="392"/>
      <c s="114"/>
    </row>
    <row r="71" spans="1:14" ht="27.75" customHeight="1">
      <c r="A71" s="111" t="str">
        <f>'DATA ENTRY'!A72</f>
        <v/>
      </c>
      <c s="94" t="str">
        <f t="shared" si="11" ref="B71:B134">IFERROR(IF($C$4="","",VLOOKUP(A71,नाम,4,0)),"")</f>
        <v/>
      </c>
      <c s="109" t="str">
        <f t="shared" si="12" ref="C71:C134">IFERROR(IF($C$4="","",VLOOKUP(A71,नाम,11,0)),"")</f>
        <v/>
      </c>
      <c s="96" t="str">
        <f t="shared" si="13" ref="D71:D134">IFERROR(IF($C$4="","",VLOOKUP(A71,नाम,6,0)),"")</f>
        <v/>
      </c>
      <c s="96" t="str">
        <f t="shared" si="14" ref="E71:E134">IFERROR(IF($C$4="","",VLOOKUP(A71,नाम,8,0)),"")</f>
        <v/>
      </c>
      <c s="97" t="str">
        <f t="shared" si="15" ref="F71:F134">IFERROR(IF($C$4="","",VLOOKUP(A71,नाम,12,0)),"")</f>
        <v/>
      </c>
      <c s="112" t="str">
        <f t="shared" si="10"/>
        <v/>
      </c>
      <c s="85" t="str">
        <f t="shared" si="16" ref="H71:H134">IFERROR(IF($G$4="","",IF(AND(B71="",D71="",F71="",G71=""),"",IF($G$4=$Q$2,VLOOKUP(F71,अंक,46,0),IF($G$4=$Q$3,VLOOKUP(F71,अंक,48,0))))),"")</f>
        <v/>
      </c>
      <c s="85" t="str">
        <f t="shared" si="17" ref="I71:I134">IFERROR(IF($G$4="","",IF(AND(B71="",D71="",F71="",G71=""),"",IF($G$4=$Q$2,VLOOKUP(F71,अंक,47,0),IF($G$4=$Q$3,VLOOKUP(F71,अंक,49,0))))),"")</f>
        <v/>
      </c>
      <c s="112" t="str">
        <f t="shared" si="18" ref="J71:J134">IF(AND(F71="",G71="",H71="",I71=""),"",IF($G$4="","",SUM(H71,I71,)))</f>
        <v/>
      </c>
      <c s="198" t="str">
        <f t="shared" si="9"/>
        <v/>
      </c>
      <c s="392"/>
      <c s="392"/>
      <c s="114"/>
    </row>
    <row r="72" spans="1:14" ht="27.75" customHeight="1">
      <c r="A72" s="111" t="str">
        <f>'DATA ENTRY'!A73</f>
        <v/>
      </c>
      <c s="94" t="str">
        <f t="shared" si="11"/>
        <v/>
      </c>
      <c s="109" t="str">
        <f t="shared" si="12"/>
        <v/>
      </c>
      <c s="96" t="str">
        <f t="shared" si="13"/>
        <v/>
      </c>
      <c s="96" t="str">
        <f t="shared" si="14"/>
        <v/>
      </c>
      <c s="97" t="str">
        <f t="shared" si="15"/>
        <v/>
      </c>
      <c s="112" t="str">
        <f t="shared" si="19" ref="G72:G103">IFERROR(IF($C$4="","",VLOOKUP(A72,नाम1,13,0)),"")</f>
        <v/>
      </c>
      <c s="85" t="str">
        <f t="shared" si="16"/>
        <v/>
      </c>
      <c s="85" t="str">
        <f t="shared" si="17"/>
        <v/>
      </c>
      <c s="112" t="str">
        <f t="shared" si="18"/>
        <v/>
      </c>
      <c s="198" t="str">
        <f t="shared" si="20" ref="K72:K135">IFERROR(IF(AND(H72="",I72="",J72=""),"",IF($G$4="","",IF(J72&gt;=79,"A",IF(J72&gt;=59,"B",IF(J72&gt;=50,"C","D"))))),"")</f>
        <v/>
      </c>
      <c s="392"/>
      <c s="392"/>
      <c s="114"/>
    </row>
    <row r="73" spans="1:14" ht="27.75" customHeight="1">
      <c r="A73" s="111" t="str">
        <f>'DATA ENTRY'!A74</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4" spans="1:14" ht="27.75" customHeight="1">
      <c r="A74" s="111" t="str">
        <f>'DATA ENTRY'!A75</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5" spans="1:14" ht="27.75" customHeight="1">
      <c r="A75" s="111" t="str">
        <f>'DATA ENTRY'!A76</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6" spans="1:14" ht="27.75" customHeight="1">
      <c r="A76" s="111" t="str">
        <f>'DATA ENTRY'!A77</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7" spans="1:14" ht="27.75" customHeight="1">
      <c r="A77" s="111" t="str">
        <f>'DATA ENTRY'!A78</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8" spans="1:14" ht="27.75" customHeight="1">
      <c r="A78" s="111" t="str">
        <f>'DATA ENTRY'!A79</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79" spans="1:14" ht="27.75" customHeight="1">
      <c r="A79" s="111" t="str">
        <f>'DATA ENTRY'!A80</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0" spans="1:14" ht="27.75" customHeight="1">
      <c r="A80" s="111" t="str">
        <f>'DATA ENTRY'!A81</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1" spans="1:14" ht="27.75" customHeight="1">
      <c r="A81" s="111" t="str">
        <f>'DATA ENTRY'!A82</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2" spans="1:14" ht="27.75" customHeight="1">
      <c r="A82" s="111" t="str">
        <f>'DATA ENTRY'!A83</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3" spans="1:14" ht="27.75" customHeight="1">
      <c r="A83" s="111" t="str">
        <f>'DATA ENTRY'!A84</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4" spans="1:14" ht="27.75" customHeight="1">
      <c r="A84" s="111" t="str">
        <f>'DATA ENTRY'!A85</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5" spans="1:14" ht="27.75" customHeight="1">
      <c r="A85" s="111" t="str">
        <f>'DATA ENTRY'!A86</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6" spans="1:14" ht="27.75" customHeight="1">
      <c r="A86" s="111" t="str">
        <f>'DATA ENTRY'!A87</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7" spans="1:14" ht="27.75" customHeight="1">
      <c r="A87" s="111" t="str">
        <f>'DATA ENTRY'!A88</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8" spans="1:14" ht="27.75" customHeight="1">
      <c r="A88" s="111" t="str">
        <f>'DATA ENTRY'!A89</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89" spans="1:14" ht="27.75" customHeight="1">
      <c r="A89" s="111" t="str">
        <f>'DATA ENTRY'!A90</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0" spans="1:14" ht="27.75" customHeight="1">
      <c r="A90" s="111" t="str">
        <f>'DATA ENTRY'!A91</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1" spans="1:14" ht="27.75" customHeight="1">
      <c r="A91" s="111" t="str">
        <f>'DATA ENTRY'!A92</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2" spans="1:14" ht="27.75" customHeight="1">
      <c r="A92" s="111" t="str">
        <f>'DATA ENTRY'!A93</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3" spans="1:14" ht="27.75" customHeight="1">
      <c r="A93" s="111" t="str">
        <f>'DATA ENTRY'!A94</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4" spans="1:14" ht="27.75" customHeight="1">
      <c r="A94" s="111" t="str">
        <f>'DATA ENTRY'!A95</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5" spans="1:14" ht="27.75" customHeight="1">
      <c r="A95" s="111" t="str">
        <f>'DATA ENTRY'!A96</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6" spans="1:14" ht="27.75" customHeight="1">
      <c r="A96" s="111" t="str">
        <f>'DATA ENTRY'!A97</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7" spans="1:14" ht="27.75" customHeight="1">
      <c r="A97" s="111" t="str">
        <f>'DATA ENTRY'!A98</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8" spans="1:14" ht="27.75" customHeight="1">
      <c r="A98" s="111" t="str">
        <f>'DATA ENTRY'!A99</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99" spans="1:14" ht="27.75" customHeight="1">
      <c r="A99" s="111" t="str">
        <f>'DATA ENTRY'!A100</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100" spans="1:14" ht="27.75" customHeight="1">
      <c r="A100" s="111" t="str">
        <f>'DATA ENTRY'!A101</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101" spans="1:14" ht="27.75" customHeight="1">
      <c r="A101" s="111" t="str">
        <f>'DATA ENTRY'!A102</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102" spans="1:14" ht="27.75" customHeight="1">
      <c r="A102" s="111" t="str">
        <f>'DATA ENTRY'!A103</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103" spans="1:14" ht="27.75" customHeight="1">
      <c r="A103" s="111" t="str">
        <f>'DATA ENTRY'!A104</f>
        <v/>
      </c>
      <c s="94" t="str">
        <f t="shared" si="11"/>
        <v/>
      </c>
      <c s="109" t="str">
        <f t="shared" si="12"/>
        <v/>
      </c>
      <c s="96" t="str">
        <f t="shared" si="13"/>
        <v/>
      </c>
      <c s="96" t="str">
        <f t="shared" si="14"/>
        <v/>
      </c>
      <c s="97" t="str">
        <f t="shared" si="15"/>
        <v/>
      </c>
      <c s="112" t="str">
        <f t="shared" si="19"/>
        <v/>
      </c>
      <c s="85" t="str">
        <f t="shared" si="16"/>
        <v/>
      </c>
      <c s="85" t="str">
        <f t="shared" si="17"/>
        <v/>
      </c>
      <c s="112" t="str">
        <f t="shared" si="18"/>
        <v/>
      </c>
      <c s="198" t="str">
        <f t="shared" si="20"/>
        <v/>
      </c>
      <c s="392"/>
      <c s="392"/>
      <c s="114"/>
    </row>
    <row r="104" spans="1:14" ht="27.75" customHeight="1">
      <c r="A104" s="111" t="str">
        <f>'DATA ENTRY'!A105</f>
        <v/>
      </c>
      <c s="94" t="str">
        <f t="shared" si="11"/>
        <v/>
      </c>
      <c s="109" t="str">
        <f t="shared" si="12"/>
        <v/>
      </c>
      <c s="96" t="str">
        <f t="shared" si="13"/>
        <v/>
      </c>
      <c s="96" t="str">
        <f t="shared" si="14"/>
        <v/>
      </c>
      <c s="97" t="str">
        <f t="shared" si="15"/>
        <v/>
      </c>
      <c s="112" t="str">
        <f t="shared" si="21" ref="G104:G135">IFERROR(IF($C$4="","",VLOOKUP(A104,नाम1,13,0)),"")</f>
        <v/>
      </c>
      <c s="85" t="str">
        <f t="shared" si="16"/>
        <v/>
      </c>
      <c s="85" t="str">
        <f t="shared" si="17"/>
        <v/>
      </c>
      <c s="112" t="str">
        <f t="shared" si="18"/>
        <v/>
      </c>
      <c s="198" t="str">
        <f t="shared" si="20"/>
        <v/>
      </c>
      <c s="392"/>
      <c s="392"/>
      <c s="114"/>
    </row>
    <row r="105" spans="1:14" ht="27.75" customHeight="1">
      <c r="A105" s="111" t="str">
        <f>'DATA ENTRY'!A106</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06" spans="1:14" ht="27.75" customHeight="1">
      <c r="A106" s="111" t="str">
        <f>'DATA ENTRY'!A107</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07" spans="1:14" ht="27.75" customHeight="1">
      <c r="A107" s="111" t="str">
        <f>'DATA ENTRY'!A108</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08" spans="1:14" ht="27.75" customHeight="1">
      <c r="A108" s="111" t="str">
        <f>'DATA ENTRY'!A109</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09" spans="1:14" ht="27.75" customHeight="1">
      <c r="A109" s="111" t="str">
        <f>'DATA ENTRY'!A110</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0" spans="1:14" ht="27.75" customHeight="1">
      <c r="A110" s="111" t="str">
        <f>'DATA ENTRY'!A111</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1" spans="1:14" ht="27.75" customHeight="1">
      <c r="A111" s="111" t="str">
        <f>'DATA ENTRY'!A112</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2" spans="1:14" ht="27.75" customHeight="1">
      <c r="A112" s="111" t="str">
        <f>'DATA ENTRY'!A113</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3" spans="1:14" ht="27.75" customHeight="1">
      <c r="A113" s="111" t="str">
        <f>'DATA ENTRY'!A114</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4" spans="1:14" ht="27.75" customHeight="1">
      <c r="A114" s="111" t="str">
        <f>'DATA ENTRY'!A115</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5" spans="1:14" ht="27.75" customHeight="1">
      <c r="A115" s="111" t="str">
        <f>'DATA ENTRY'!A116</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6" spans="1:14" ht="27.75" customHeight="1">
      <c r="A116" s="111" t="str">
        <f>'DATA ENTRY'!A117</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7" spans="1:14" ht="27.75" customHeight="1">
      <c r="A117" s="111" t="str">
        <f>'DATA ENTRY'!A118</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8" spans="1:14" ht="27.75" customHeight="1">
      <c r="A118" s="111" t="str">
        <f>'DATA ENTRY'!A119</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19" spans="1:14" ht="27.75" customHeight="1">
      <c r="A119" s="111" t="str">
        <f>'DATA ENTRY'!A120</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0" spans="1:14" ht="27.75" customHeight="1">
      <c r="A120" s="111" t="str">
        <f>'DATA ENTRY'!A121</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1" spans="1:14" ht="27.75" customHeight="1">
      <c r="A121" s="111" t="str">
        <f>'DATA ENTRY'!A122</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2" spans="1:14" ht="27.75" customHeight="1">
      <c r="A122" s="111" t="str">
        <f>'DATA ENTRY'!A123</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3" spans="1:14" ht="27.75" customHeight="1">
      <c r="A123" s="111" t="str">
        <f>'DATA ENTRY'!A124</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4" spans="1:14" ht="27.75" customHeight="1">
      <c r="A124" s="111" t="str">
        <f>'DATA ENTRY'!A125</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5" spans="1:14" ht="27.75" customHeight="1">
      <c r="A125" s="111" t="str">
        <f>'DATA ENTRY'!A126</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6" spans="1:14" ht="27.75" customHeight="1">
      <c r="A126" s="111" t="str">
        <f>'DATA ENTRY'!A127</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7" spans="1:14" ht="27.75" customHeight="1">
      <c r="A127" s="111" t="str">
        <f>'DATA ENTRY'!A128</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8" spans="1:14" ht="27.75" customHeight="1">
      <c r="A128" s="111" t="str">
        <f>'DATA ENTRY'!A129</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29" spans="1:14" ht="27.75" customHeight="1">
      <c r="A129" s="111" t="str">
        <f>'DATA ENTRY'!A130</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0" spans="1:14" ht="27.75" customHeight="1">
      <c r="A130" s="111" t="str">
        <f>'DATA ENTRY'!A131</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1" spans="1:14" ht="27.75" customHeight="1">
      <c r="A131" s="111" t="str">
        <f>'DATA ENTRY'!A132</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2" spans="1:14" ht="27.75" customHeight="1">
      <c r="A132" s="111" t="str">
        <f>'DATA ENTRY'!A133</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3" spans="1:14" ht="27.75" customHeight="1">
      <c r="A133" s="111" t="str">
        <f>'DATA ENTRY'!A134</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4" spans="1:14" ht="27.75" customHeight="1">
      <c r="A134" s="111" t="str">
        <f>'DATA ENTRY'!A135</f>
        <v/>
      </c>
      <c s="94" t="str">
        <f t="shared" si="11"/>
        <v/>
      </c>
      <c s="109" t="str">
        <f t="shared" si="12"/>
        <v/>
      </c>
      <c s="96" t="str">
        <f t="shared" si="13"/>
        <v/>
      </c>
      <c s="96" t="str">
        <f t="shared" si="14"/>
        <v/>
      </c>
      <c s="97" t="str">
        <f t="shared" si="15"/>
        <v/>
      </c>
      <c s="112" t="str">
        <f t="shared" si="21"/>
        <v/>
      </c>
      <c s="85" t="str">
        <f t="shared" si="16"/>
        <v/>
      </c>
      <c s="85" t="str">
        <f t="shared" si="17"/>
        <v/>
      </c>
      <c s="112" t="str">
        <f t="shared" si="18"/>
        <v/>
      </c>
      <c s="198" t="str">
        <f t="shared" si="20"/>
        <v/>
      </c>
      <c s="392"/>
      <c s="392"/>
      <c s="114"/>
    </row>
    <row r="135" spans="1:14" ht="27.75" customHeight="1">
      <c r="A135" s="111" t="str">
        <f>'DATA ENTRY'!A136</f>
        <v/>
      </c>
      <c s="94" t="str">
        <f t="shared" si="22" ref="B135:B198">IFERROR(IF($C$4="","",VLOOKUP(A135,नाम,4,0)),"")</f>
        <v/>
      </c>
      <c s="109" t="str">
        <f t="shared" si="23" ref="C135:C198">IFERROR(IF($C$4="","",VLOOKUP(A135,नाम,11,0)),"")</f>
        <v/>
      </c>
      <c s="96" t="str">
        <f t="shared" si="24" ref="D135:D198">IFERROR(IF($C$4="","",VLOOKUP(A135,नाम,6,0)),"")</f>
        <v/>
      </c>
      <c s="96" t="str">
        <f t="shared" si="25" ref="E135:E198">IFERROR(IF($C$4="","",VLOOKUP(A135,नाम,8,0)),"")</f>
        <v/>
      </c>
      <c s="97" t="str">
        <f t="shared" si="26" ref="F135:F198">IFERROR(IF($C$4="","",VLOOKUP(A135,नाम,12,0)),"")</f>
        <v/>
      </c>
      <c s="112" t="str">
        <f t="shared" si="21"/>
        <v/>
      </c>
      <c s="85" t="str">
        <f t="shared" si="27" ref="H135:H198">IFERROR(IF($G$4="","",IF(AND(B135="",D135="",F135="",G135=""),"",IF($G$4=$Q$2,VLOOKUP(F135,अंक,46,0),IF($G$4=$Q$3,VLOOKUP(F135,अंक,48,0))))),"")</f>
        <v/>
      </c>
      <c s="85" t="str">
        <f t="shared" si="28" ref="I135:I198">IFERROR(IF($G$4="","",IF(AND(B135="",D135="",F135="",G135=""),"",IF($G$4=$Q$2,VLOOKUP(F135,अंक,47,0),IF($G$4=$Q$3,VLOOKUP(F135,अंक,49,0))))),"")</f>
        <v/>
      </c>
      <c s="112" t="str">
        <f t="shared" si="29" ref="J135:J198">IF(AND(F135="",G135="",H135="",I135=""),"",IF($G$4="","",SUM(H135,I135,)))</f>
        <v/>
      </c>
      <c s="198" t="str">
        <f t="shared" si="20"/>
        <v/>
      </c>
      <c s="392"/>
      <c s="392"/>
      <c s="114"/>
    </row>
    <row r="136" spans="1:14" ht="27.75" customHeight="1">
      <c r="A136" s="111" t="str">
        <f>'DATA ENTRY'!A137</f>
        <v/>
      </c>
      <c s="94" t="str">
        <f t="shared" si="22"/>
        <v/>
      </c>
      <c s="109" t="str">
        <f t="shared" si="23"/>
        <v/>
      </c>
      <c s="96" t="str">
        <f t="shared" si="24"/>
        <v/>
      </c>
      <c s="96" t="str">
        <f t="shared" si="25"/>
        <v/>
      </c>
      <c s="97" t="str">
        <f t="shared" si="26"/>
        <v/>
      </c>
      <c s="112" t="str">
        <f t="shared" si="30" ref="G136:G167">IFERROR(IF($C$4="","",VLOOKUP(A136,नाम1,13,0)),"")</f>
        <v/>
      </c>
      <c s="85" t="str">
        <f t="shared" si="27"/>
        <v/>
      </c>
      <c s="85" t="str">
        <f t="shared" si="28"/>
        <v/>
      </c>
      <c s="112" t="str">
        <f t="shared" si="29"/>
        <v/>
      </c>
      <c s="198" t="str">
        <f t="shared" si="31" ref="K136:K199">IFERROR(IF(AND(H136="",I136="",J136=""),"",IF($G$4="","",IF(J136&gt;=79,"A",IF(J136&gt;=59,"B",IF(J136&gt;=50,"C","D"))))),"")</f>
        <v/>
      </c>
      <c s="392"/>
      <c s="392"/>
      <c s="114"/>
    </row>
    <row r="137" spans="1:14" ht="27.75" customHeight="1">
      <c r="A137" s="111" t="str">
        <f>'DATA ENTRY'!A138</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38" spans="1:14" ht="27.75" customHeight="1">
      <c r="A138" s="111" t="str">
        <f>'DATA ENTRY'!A139</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39" spans="1:14" ht="27.75" customHeight="1">
      <c r="A139" s="111" t="str">
        <f>'DATA ENTRY'!A140</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0" spans="1:14" ht="27.75" customHeight="1">
      <c r="A140" s="111" t="str">
        <f>'DATA ENTRY'!A141</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1" spans="1:14" ht="27.75" customHeight="1">
      <c r="A141" s="111" t="str">
        <f>'DATA ENTRY'!A142</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2" spans="1:14" ht="27.75" customHeight="1">
      <c r="A142" s="111" t="str">
        <f>'DATA ENTRY'!A143</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3" spans="1:14" ht="27.75" customHeight="1">
      <c r="A143" s="111" t="str">
        <f>'DATA ENTRY'!A144</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4" spans="1:14" ht="27.75" customHeight="1">
      <c r="A144" s="111" t="str">
        <f>'DATA ENTRY'!A145</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5" spans="1:14" ht="27.75" customHeight="1">
      <c r="A145" s="111" t="str">
        <f>'DATA ENTRY'!A146</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6" spans="1:14" ht="27.75" customHeight="1">
      <c r="A146" s="111" t="str">
        <f>'DATA ENTRY'!A147</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7" spans="1:14" ht="27.75" customHeight="1">
      <c r="A147" s="111" t="str">
        <f>'DATA ENTRY'!A148</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8" spans="1:14" ht="27.75" customHeight="1">
      <c r="A148" s="111" t="str">
        <f>'DATA ENTRY'!A149</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49" spans="1:14" ht="27.75" customHeight="1">
      <c r="A149" s="111" t="str">
        <f>'DATA ENTRY'!A150</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0" spans="1:14" ht="27.75" customHeight="1">
      <c r="A150" s="111" t="str">
        <f>'DATA ENTRY'!A151</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1" spans="1:14" ht="27.75" customHeight="1">
      <c r="A151" s="111" t="str">
        <f>'DATA ENTRY'!A152</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2" spans="1:14" ht="27.75" customHeight="1">
      <c r="A152" s="111" t="str">
        <f>'DATA ENTRY'!A153</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3" spans="1:14" ht="27.75" customHeight="1">
      <c r="A153" s="111" t="str">
        <f>'DATA ENTRY'!A154</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4" spans="1:14" ht="27.75" customHeight="1">
      <c r="A154" s="111" t="str">
        <f>'DATA ENTRY'!A155</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5" spans="1:14" ht="27.75" customHeight="1">
      <c r="A155" s="111" t="str">
        <f>'DATA ENTRY'!A156</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6" spans="1:14" ht="27.75" customHeight="1">
      <c r="A156" s="111" t="str">
        <f>'DATA ENTRY'!A157</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7" spans="1:14" ht="27.75" customHeight="1">
      <c r="A157" s="111" t="str">
        <f>'DATA ENTRY'!A158</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8" spans="1:14" ht="27.75" customHeight="1">
      <c r="A158" s="111" t="str">
        <f>'DATA ENTRY'!A159</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59" spans="1:14" ht="27.75" customHeight="1">
      <c r="A159" s="111" t="str">
        <f>'DATA ENTRY'!A160</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0" spans="1:14" ht="27.75" customHeight="1">
      <c r="A160" s="111" t="str">
        <f>'DATA ENTRY'!A161</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1" spans="1:14" ht="27.75" customHeight="1">
      <c r="A161" s="111" t="str">
        <f>'DATA ENTRY'!A162</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2" spans="1:14" ht="27.75" customHeight="1">
      <c r="A162" s="111" t="str">
        <f>'DATA ENTRY'!A163</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3" spans="1:14" ht="27.75" customHeight="1">
      <c r="A163" s="111" t="str">
        <f>'DATA ENTRY'!A164</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4" spans="1:14" ht="27.75" customHeight="1">
      <c r="A164" s="111" t="str">
        <f>'DATA ENTRY'!A165</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5" spans="1:14" ht="27.75" customHeight="1">
      <c r="A165" s="111" t="str">
        <f>'DATA ENTRY'!A166</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6" spans="1:14" ht="27.75" customHeight="1">
      <c r="A166" s="111" t="str">
        <f>'DATA ENTRY'!A167</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7" spans="1:14" ht="27.75" customHeight="1">
      <c r="A167" s="111" t="str">
        <f>'DATA ENTRY'!A168</f>
        <v/>
      </c>
      <c s="94" t="str">
        <f t="shared" si="22"/>
        <v/>
      </c>
      <c s="109" t="str">
        <f t="shared" si="23"/>
        <v/>
      </c>
      <c s="96" t="str">
        <f t="shared" si="24"/>
        <v/>
      </c>
      <c s="96" t="str">
        <f t="shared" si="25"/>
        <v/>
      </c>
      <c s="97" t="str">
        <f t="shared" si="26"/>
        <v/>
      </c>
      <c s="112" t="str">
        <f t="shared" si="30"/>
        <v/>
      </c>
      <c s="85" t="str">
        <f t="shared" si="27"/>
        <v/>
      </c>
      <c s="85" t="str">
        <f t="shared" si="28"/>
        <v/>
      </c>
      <c s="112" t="str">
        <f t="shared" si="29"/>
        <v/>
      </c>
      <c s="198" t="str">
        <f t="shared" si="31"/>
        <v/>
      </c>
      <c s="392"/>
      <c s="392"/>
      <c s="114"/>
    </row>
    <row r="168" spans="1:14" ht="27.75" customHeight="1">
      <c r="A168" s="111" t="str">
        <f>'DATA ENTRY'!A169</f>
        <v/>
      </c>
      <c s="94" t="str">
        <f t="shared" si="22"/>
        <v/>
      </c>
      <c s="109" t="str">
        <f t="shared" si="23"/>
        <v/>
      </c>
      <c s="96" t="str">
        <f t="shared" si="24"/>
        <v/>
      </c>
      <c s="96" t="str">
        <f t="shared" si="25"/>
        <v/>
      </c>
      <c s="97" t="str">
        <f t="shared" si="26"/>
        <v/>
      </c>
      <c s="112" t="str">
        <f t="shared" si="32" ref="G168:G199">IFERROR(IF($C$4="","",VLOOKUP(A168,नाम1,13,0)),"")</f>
        <v/>
      </c>
      <c s="85" t="str">
        <f t="shared" si="27"/>
        <v/>
      </c>
      <c s="85" t="str">
        <f t="shared" si="28"/>
        <v/>
      </c>
      <c s="112" t="str">
        <f t="shared" si="29"/>
        <v/>
      </c>
      <c s="198" t="str">
        <f t="shared" si="31"/>
        <v/>
      </c>
      <c s="392"/>
      <c s="392"/>
      <c s="114"/>
    </row>
    <row r="169" spans="1:14" ht="27.75" customHeight="1">
      <c r="A169" s="111" t="str">
        <f>'DATA ENTRY'!A170</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0" spans="1:14" ht="27.75" customHeight="1">
      <c r="A170" s="111" t="str">
        <f>'DATA ENTRY'!A171</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1" spans="1:14" ht="27.75" customHeight="1">
      <c r="A171" s="111" t="str">
        <f>'DATA ENTRY'!A172</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2" spans="1:14" ht="27.75" customHeight="1">
      <c r="A172" s="111" t="str">
        <f>'DATA ENTRY'!A173</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3" spans="1:14" ht="27.75" customHeight="1">
      <c r="A173" s="111" t="str">
        <f>'DATA ENTRY'!A174</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4" spans="1:14" ht="27.75" customHeight="1">
      <c r="A174" s="111" t="str">
        <f>'DATA ENTRY'!A175</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5" spans="1:14" ht="27.75" customHeight="1">
      <c r="A175" s="111" t="str">
        <f>'DATA ENTRY'!A176</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6" spans="1:14" ht="27.75" customHeight="1">
      <c r="A176" s="111" t="str">
        <f>'DATA ENTRY'!A177</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7" spans="1:14" ht="27.75" customHeight="1">
      <c r="A177" s="111" t="str">
        <f>'DATA ENTRY'!A178</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8" spans="1:14" ht="27.75" customHeight="1">
      <c r="A178" s="111" t="str">
        <f>'DATA ENTRY'!A179</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79" spans="1:14" ht="27.75" customHeight="1">
      <c r="A179" s="111" t="str">
        <f>'DATA ENTRY'!A180</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0" spans="1:14" ht="27.75" customHeight="1">
      <c r="A180" s="111" t="str">
        <f>'DATA ENTRY'!A181</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1" spans="1:14" ht="27.75" customHeight="1">
      <c r="A181" s="111" t="str">
        <f>'DATA ENTRY'!A182</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2" spans="1:14" ht="27.75" customHeight="1">
      <c r="A182" s="111" t="str">
        <f>'DATA ENTRY'!A183</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3" spans="1:14" ht="27.75" customHeight="1">
      <c r="A183" s="111" t="str">
        <f>'DATA ENTRY'!A184</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4" spans="1:14" ht="27.75" customHeight="1">
      <c r="A184" s="111" t="str">
        <f>'DATA ENTRY'!A185</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5" spans="1:14" ht="27.75" customHeight="1">
      <c r="A185" s="111" t="str">
        <f>'DATA ENTRY'!A186</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6" spans="1:14" ht="27.75" customHeight="1">
      <c r="A186" s="111" t="str">
        <f>'DATA ENTRY'!A187</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7" spans="1:14" ht="27.75" customHeight="1">
      <c r="A187" s="111" t="str">
        <f>'DATA ENTRY'!A188</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8" spans="1:14" ht="27.75" customHeight="1">
      <c r="A188" s="111" t="str">
        <f>'DATA ENTRY'!A189</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89" spans="1:14" ht="27.75" customHeight="1">
      <c r="A189" s="111" t="str">
        <f>'DATA ENTRY'!A190</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0" spans="1:14" ht="27.75" customHeight="1">
      <c r="A190" s="111" t="str">
        <f>'DATA ENTRY'!A191</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1" spans="1:14" ht="27.75" customHeight="1">
      <c r="A191" s="111" t="str">
        <f>'DATA ENTRY'!A192</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2" spans="1:14" ht="27.75" customHeight="1">
      <c r="A192" s="111" t="str">
        <f>'DATA ENTRY'!A193</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3" spans="1:14" ht="27.75" customHeight="1">
      <c r="A193" s="111" t="str">
        <f>'DATA ENTRY'!A194</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4" spans="1:14" ht="27.75" customHeight="1">
      <c r="A194" s="111" t="str">
        <f>'DATA ENTRY'!A195</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5" spans="1:14" ht="27.75" customHeight="1">
      <c r="A195" s="111" t="str">
        <f>'DATA ENTRY'!A196</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6" spans="1:14" ht="27.75" customHeight="1">
      <c r="A196" s="111" t="str">
        <f>'DATA ENTRY'!A197</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7" spans="1:14" ht="27.75" customHeight="1">
      <c r="A197" s="111" t="str">
        <f>'DATA ENTRY'!A198</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8" spans="1:14" ht="27.75" customHeight="1">
      <c r="A198" s="111" t="str">
        <f>'DATA ENTRY'!A199</f>
        <v/>
      </c>
      <c s="94" t="str">
        <f t="shared" si="22"/>
        <v/>
      </c>
      <c s="109" t="str">
        <f t="shared" si="23"/>
        <v/>
      </c>
      <c s="96" t="str">
        <f t="shared" si="24"/>
        <v/>
      </c>
      <c s="96" t="str">
        <f t="shared" si="25"/>
        <v/>
      </c>
      <c s="97" t="str">
        <f t="shared" si="26"/>
        <v/>
      </c>
      <c s="112" t="str">
        <f t="shared" si="32"/>
        <v/>
      </c>
      <c s="85" t="str">
        <f t="shared" si="27"/>
        <v/>
      </c>
      <c s="85" t="str">
        <f t="shared" si="28"/>
        <v/>
      </c>
      <c s="112" t="str">
        <f t="shared" si="29"/>
        <v/>
      </c>
      <c s="198" t="str">
        <f t="shared" si="31"/>
        <v/>
      </c>
      <c s="392"/>
      <c s="392"/>
      <c s="114"/>
    </row>
    <row r="199" spans="1:14" ht="27.75" customHeight="1">
      <c r="A199" s="111" t="str">
        <f>'DATA ENTRY'!A200</f>
        <v/>
      </c>
      <c s="94" t="str">
        <f t="shared" si="33" ref="B199:B207">IFERROR(IF($C$4="","",VLOOKUP(A199,नाम,4,0)),"")</f>
        <v/>
      </c>
      <c s="109" t="str">
        <f t="shared" si="34" ref="C199:C207">IFERROR(IF($C$4="","",VLOOKUP(A199,नाम,11,0)),"")</f>
        <v/>
      </c>
      <c s="96" t="str">
        <f t="shared" si="35" ref="D199:D207">IFERROR(IF($C$4="","",VLOOKUP(A199,नाम,6,0)),"")</f>
        <v/>
      </c>
      <c s="96" t="str">
        <f t="shared" si="36" ref="E199:E207">IFERROR(IF($C$4="","",VLOOKUP(A199,नाम,8,0)),"")</f>
        <v/>
      </c>
      <c s="97" t="str">
        <f t="shared" si="37" ref="F199:F207">IFERROR(IF($C$4="","",VLOOKUP(A199,नाम,12,0)),"")</f>
        <v/>
      </c>
      <c s="112" t="str">
        <f t="shared" si="32"/>
        <v/>
      </c>
      <c s="85" t="str">
        <f t="shared" si="38" ref="H199:H207">IFERROR(IF($G$4="","",IF(AND(B199="",D199="",F199="",G199=""),"",IF($G$4=$Q$2,VLOOKUP(F199,अंक,46,0),IF($G$4=$Q$3,VLOOKUP(F199,अंक,48,0))))),"")</f>
        <v/>
      </c>
      <c s="85" t="str">
        <f t="shared" si="39" ref="I199:I207">IFERROR(IF($G$4="","",IF(AND(B199="",D199="",F199="",G199=""),"",IF($G$4=$Q$2,VLOOKUP(F199,अंक,47,0),IF($G$4=$Q$3,VLOOKUP(F199,अंक,49,0))))),"")</f>
        <v/>
      </c>
      <c s="112" t="str">
        <f t="shared" si="40" ref="J199:J207">IF(AND(F199="",G199="",H199="",I199=""),"",IF($G$4="","",SUM(H199,I199,)))</f>
        <v/>
      </c>
      <c s="198" t="str">
        <f t="shared" si="31"/>
        <v/>
      </c>
      <c s="392"/>
      <c s="392"/>
      <c s="114"/>
    </row>
    <row r="200" spans="1:14" ht="27.75" customHeight="1">
      <c r="A200" s="111" t="str">
        <f>'DATA ENTRY'!A201</f>
        <v/>
      </c>
      <c s="94" t="str">
        <f t="shared" si="33"/>
        <v/>
      </c>
      <c s="109" t="str">
        <f t="shared" si="34"/>
        <v/>
      </c>
      <c s="96" t="str">
        <f t="shared" si="35"/>
        <v/>
      </c>
      <c s="96" t="str">
        <f t="shared" si="36"/>
        <v/>
      </c>
      <c s="97" t="str">
        <f t="shared" si="37"/>
        <v/>
      </c>
      <c s="112" t="str">
        <f t="shared" si="41" ref="G200:G207">IFERROR(IF($C$4="","",VLOOKUP(A200,नाम1,13,0)),"")</f>
        <v/>
      </c>
      <c s="85" t="str">
        <f t="shared" si="38"/>
        <v/>
      </c>
      <c s="85" t="str">
        <f t="shared" si="39"/>
        <v/>
      </c>
      <c s="112" t="str">
        <f t="shared" si="40"/>
        <v/>
      </c>
      <c s="198" t="str">
        <f t="shared" si="42" ref="K200:K207">IFERROR(IF(AND(H200="",I200="",J200=""),"",IF($G$4="","",IF(J200&gt;=79,"A",IF(J200&gt;=59,"B",IF(J200&gt;=50,"C","D"))))),"")</f>
        <v/>
      </c>
      <c s="392"/>
      <c s="392"/>
      <c s="114"/>
    </row>
    <row r="201" spans="1:14" ht="27.75" customHeight="1">
      <c r="A201" s="111" t="str">
        <f>'DATA ENTRY'!A202</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2" spans="1:14" ht="27.75" customHeight="1">
      <c r="A202" s="111" t="str">
        <f>'DATA ENTRY'!A203</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3" spans="1:14" ht="27.75" customHeight="1">
      <c r="A203" s="111" t="str">
        <f>'DATA ENTRY'!A204</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4" spans="1:14" ht="27.75" customHeight="1">
      <c r="A204" s="111" t="str">
        <f>'DATA ENTRY'!A205</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5" spans="1:14" ht="27.75" customHeight="1">
      <c r="A205" s="111" t="str">
        <f>'DATA ENTRY'!A206</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6" spans="1:14" ht="27.75" customHeight="1">
      <c r="A206" s="111" t="str">
        <f>'DATA ENTRY'!A207</f>
        <v/>
      </c>
      <c s="94" t="str">
        <f t="shared" si="33"/>
        <v/>
      </c>
      <c s="109" t="str">
        <f t="shared" si="34"/>
        <v/>
      </c>
      <c s="96" t="str">
        <f t="shared" si="35"/>
        <v/>
      </c>
      <c s="96" t="str">
        <f t="shared" si="36"/>
        <v/>
      </c>
      <c s="97" t="str">
        <f t="shared" si="37"/>
        <v/>
      </c>
      <c s="112" t="str">
        <f t="shared" si="41"/>
        <v/>
      </c>
      <c s="85" t="str">
        <f t="shared" si="38"/>
        <v/>
      </c>
      <c s="85" t="str">
        <f t="shared" si="39"/>
        <v/>
      </c>
      <c s="112" t="str">
        <f t="shared" si="40"/>
        <v/>
      </c>
      <c s="198" t="str">
        <f t="shared" si="42"/>
        <v/>
      </c>
      <c s="392"/>
      <c s="392"/>
      <c s="114"/>
    </row>
    <row r="207" spans="1:14" ht="27.75" customHeight="1">
      <c r="A207" s="115" t="str">
        <f>'DATA ENTRY'!A208</f>
        <v/>
      </c>
      <c s="116" t="str">
        <f t="shared" si="33"/>
        <v/>
      </c>
      <c s="117" t="str">
        <f t="shared" si="34"/>
        <v/>
      </c>
      <c s="118" t="str">
        <f t="shared" si="35"/>
        <v/>
      </c>
      <c s="118" t="str">
        <f t="shared" si="36"/>
        <v/>
      </c>
      <c s="119" t="str">
        <f t="shared" si="37"/>
        <v/>
      </c>
      <c s="140" t="str">
        <f t="shared" si="41"/>
        <v/>
      </c>
      <c s="85" t="str">
        <f t="shared" si="38"/>
        <v/>
      </c>
      <c s="85" t="str">
        <f t="shared" si="39"/>
        <v/>
      </c>
      <c s="140" t="str">
        <f t="shared" si="40"/>
        <v/>
      </c>
      <c s="198" t="str">
        <f t="shared" si="42"/>
        <v/>
      </c>
      <c s="392"/>
      <c s="392"/>
      <c s="121"/>
    </row>
    <row r="208" spans="1:13" ht="66.75" customHeight="1">
      <c r="A208" s="193"/>
      <c s="192"/>
      <c s="192"/>
      <c s="138" t="s">
        <v>927</v>
      </c>
      <c s="194"/>
      <c s="194" t="s">
        <v>953</v>
      </c>
      <c s="195"/>
      <c s="196"/>
      <c s="196"/>
      <c s="141"/>
      <c s="199"/>
      <c s="139"/>
      <c s="139"/>
    </row>
    <row r="209" ht="18.75"/>
    <row r="210" ht="18.75" hidden="1"/>
    <row r="211" ht="18.75" hidden="1"/>
    <row r="212" ht="18.75" hidden="1"/>
    <row r="213" ht="18.75" hidden="1"/>
  </sheetData>
  <sheetProtection password="CDA0" sheet="1" objects="1" scenarios="1" formatRows="0"/>
  <protectedRanges>
    <protectedRange password="CFF9" sqref="A1:M1" name="MYNAME"/>
  </protectedRanges>
  <mergeCells count="17">
    <mergeCell ref="B5:B6"/>
    <mergeCell ref="G4:M4"/>
    <mergeCell ref="K5:K6"/>
    <mergeCell ref="A1:M1"/>
    <mergeCell ref="A2:M2"/>
    <mergeCell ref="L7:L207"/>
    <mergeCell ref="M7:M207"/>
    <mergeCell ref="M5:M6"/>
    <mergeCell ref="A5:A6"/>
    <mergeCell ref="L5:L6"/>
    <mergeCell ref="A3:M3"/>
    <mergeCell ref="G5:G6"/>
    <mergeCell ref="A4:B4"/>
    <mergeCell ref="F5:F6"/>
    <mergeCell ref="C5:C6"/>
    <mergeCell ref="D5:D6"/>
    <mergeCell ref="E5:E6"/>
  </mergeCells>
  <conditionalFormatting sqref="A7:K207">
    <cfRule type="expression" priority="11" dxfId="1">
      <formula>$B7=""</formula>
    </cfRule>
  </conditionalFormatting>
  <dataValidations count="1">
    <dataValidation type="list" allowBlank="1" showInputMessage="1" showErrorMessage="1" sqref="G4:M4">
      <formula1>$Q$2:$Q$3</formula1>
    </dataValidation>
  </dataValidations>
  <printOptions horizontalCentered="1"/>
  <pageMargins left="0.196850393700787" right="0.196850393700787" top="0.196850393700787" bottom="0.196850393700787" header="0.118110236220472" footer="0.118110236220472"/>
  <pageSetup fitToHeight="0" orientation="portrait" paperSize="9" scale="80"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8">
    <tabColor rgb="FFFF0000"/>
    <pageSetUpPr fitToPage="1"/>
  </sheetPr>
  <dimension ref="A1:M209"/>
  <sheetViews>
    <sheetView workbookViewId="0" topLeftCell="A1">
      <selection pane="topLeft" activeCell="N5" sqref="N5"/>
    </sheetView>
  </sheetViews>
  <sheetFormatPr defaultColWidth="0" defaultRowHeight="15" zeroHeight="1"/>
  <cols>
    <col min="1" max="1" width="5.28571428571429" customWidth="1"/>
    <col min="2" max="2" width="7" customWidth="1"/>
    <col min="3" max="3" width="10" customWidth="1"/>
    <col min="4" max="4" width="26.1428571428571" customWidth="1"/>
    <col min="5" max="5" width="27.2857142857143" customWidth="1"/>
    <col min="6" max="7" width="10" customWidth="1"/>
    <col min="8" max="12" width="4.14285714285714" customWidth="1"/>
    <col min="13" max="13" width="5" style="183" customWidth="1"/>
    <col min="14" max="14" width="10" customWidth="1"/>
    <col min="15" max="15" width="0" hidden="1" customWidth="1"/>
    <col min="16" max="16384" width="4.42857142857143" hidden="1"/>
  </cols>
  <sheetData>
    <row r="1" spans="1:13" ht="36" customHeight="1">
      <c r="A1" s="405" t="str">
        <f>'DATA ENTRY'!A1</f>
        <v>निर्माणकर्ता:--भागीरथ मल अध्यापक राज.उच्च. मा.विद्यालय डसाणा खुर्द,(मौलासर),डीडवाना-कुचामन मोब.न 9828789204</v>
      </c>
      <c s="405"/>
      <c s="405"/>
      <c s="405"/>
      <c s="405"/>
      <c s="405"/>
      <c s="405"/>
      <c s="405"/>
      <c s="405"/>
      <c s="405"/>
      <c s="405"/>
      <c s="405"/>
      <c s="405"/>
    </row>
    <row r="2" spans="1:13" ht="24" customHeight="1">
      <c r="A2" s="406" t="str">
        <f>'DATA ENTRY'!A2</f>
        <v>राजकीय उच्च माध्यमिक विद्यालय डसाणा खुर्द (मौलासर) डीडवाना-कुचामन</v>
      </c>
      <c s="406"/>
      <c s="406"/>
      <c s="406"/>
      <c s="406"/>
      <c s="406"/>
      <c s="406"/>
      <c s="406"/>
      <c s="406"/>
      <c s="406"/>
      <c s="406"/>
      <c s="406"/>
      <c s="406"/>
    </row>
    <row r="3" spans="1:13" ht="18" customHeight="1">
      <c r="A3" s="407" t="str">
        <f>'DATA ENTRY'!A4</f>
        <v>सत्रांक वर्कशीट 2023-24</v>
      </c>
      <c s="407"/>
      <c s="407"/>
      <c s="407"/>
      <c s="407"/>
      <c s="407"/>
      <c s="407"/>
      <c s="407"/>
      <c s="407"/>
      <c s="407"/>
      <c s="407"/>
      <c s="407"/>
      <c s="407"/>
    </row>
    <row r="4" spans="1:13" ht="32.25" customHeight="1">
      <c r="A4" s="398" t="str">
        <f>IF('DATA ENTRY'!$L$3="Hindi",CONCATENATE("कक्षा :- ",'DATA ENTRY'!H4," "),CONCATENATE("Class :-   ",'DATA ENTRY'!H4," "))</f>
        <v xml:space="preserve">कक्षा :- 12 </v>
      </c>
      <c s="398"/>
      <c s="189" t="str">
        <f>IF('विषयवार सत्रांक रिपोर्ट'!C4="","",'विषयवार सत्रांक रिपोर्ट'!C4)</f>
        <v>A</v>
      </c>
      <c s="410" t="str">
        <f>IF('DATA ENTRY'!$L$3="Hindi","संकाय ","FACULTY")</f>
        <v xml:space="preserve">संकाय </v>
      </c>
      <c s="410"/>
      <c s="408" t="str">
        <f>IF('विषयवार सत्रांक रिपोर्ट'!F4="","",'विषयवार सत्रांक रिपोर्ट'!F4)</f>
        <v>कला वर्ग</v>
      </c>
      <c s="408"/>
      <c s="409" t="str">
        <f>IF('DATA ENTRY'!$L$3="Hindi","सभी विषय सत्रांक","ALL SUBJECT STRANK")</f>
        <v>सभी विषय सत्रांक</v>
      </c>
      <c s="409"/>
      <c s="409"/>
      <c s="409"/>
      <c s="409"/>
      <c s="409"/>
    </row>
    <row r="5" spans="1:13" ht="120.75" customHeight="1">
      <c r="A5" s="360" t="str">
        <f>IF('DATA ENTRY'!$L$3="Hindi","क्र. स.","Sr. No. ")</f>
        <v>क्र. स.</v>
      </c>
      <c s="362" t="str">
        <f>IF('DATA ENTRY'!$L$3="Hindi","प्रवेशांक","SR. NO.")</f>
        <v>प्रवेशांक</v>
      </c>
      <c s="362" t="str">
        <f>IF('DATA ENTRY'!$L$3="HINDI","जन्म दिनांक","Date of Birth")</f>
        <v>जन्म दिनांक</v>
      </c>
      <c s="364" t="str">
        <f>IF('DATA ENTRY'!$L$3="Hindi","विद्यार्थी का नाम","Student's Name")</f>
        <v>विद्यार्थी का नाम</v>
      </c>
      <c s="364" t="str">
        <f>IF('DATA ENTRY'!$L$3="Hindi","पिता का नाम","Father's Name")</f>
        <v>पिता का नाम</v>
      </c>
      <c s="366" t="str">
        <f>IF('DATA ENTRY'!$L$3="Hindi","कक्षा रोल न. ","Class Roll No.")</f>
        <v xml:space="preserve">कक्षा रोल न. </v>
      </c>
      <c s="368" t="str">
        <f>IF('DATA ENTRY'!$L$3="Hindi","बोर्ड रोल न. ","Board Roll No.")</f>
        <v xml:space="preserve">बोर्ड रोल न. </v>
      </c>
      <c s="186" t="str">
        <f>IF('DATA ENTRY'!$L$3="HINDI","अनिवार्य हिंदी","COMP.HINDI")</f>
        <v>अनिवार्य हिंदी</v>
      </c>
      <c s="187" t="str">
        <f>IF('DATA ENTRY'!$L$3="HINDI","अनिवार्य अंग्रेजी","COMP.ENGLISH ")</f>
        <v>अनिवार्य अंग्रेजी</v>
      </c>
      <c s="187" t="str">
        <f>'DATA ENTRY'!X2</f>
        <v>प्रथम वैकल्पिक विषय</v>
      </c>
      <c s="187" t="str">
        <f>'DATA ENTRY'!AE2</f>
        <v>द्वितीय वैकल्पिक विषय</v>
      </c>
      <c s="188" t="str">
        <f>'DATA ENTRY'!AL2</f>
        <v>तृतीय वैकल्पिक विषय</v>
      </c>
      <c s="187" t="str">
        <f>'DATA ENTRY'!AS2</f>
        <v>अतिरिक्त वैकल्पिक विषय</v>
      </c>
    </row>
    <row r="6" spans="1:13" ht="15.75">
      <c r="A6" s="395"/>
      <c s="402"/>
      <c s="402"/>
      <c s="404"/>
      <c s="404"/>
      <c s="400"/>
      <c s="369"/>
      <c s="122">
        <v>20</v>
      </c>
      <c s="122">
        <v>20</v>
      </c>
      <c s="122">
        <v>20</v>
      </c>
      <c s="123">
        <v>20</v>
      </c>
      <c s="124">
        <v>20</v>
      </c>
      <c s="184">
        <v>20</v>
      </c>
    </row>
    <row r="7" spans="1:13" ht="25.5" customHeight="1">
      <c r="A7" s="93">
        <f>'DATA ENTRY'!A8</f>
        <v>1</v>
      </c>
      <c s="94">
        <f t="shared" si="0" ref="B7:B70">IFERROR(IF($C$4="","",VLOOKUP(A7,नाम,4,0)),"")</f>
        <v>285</v>
      </c>
      <c s="109">
        <f t="shared" si="1" ref="C7:C70">IFERROR(IF($C$4="","",VLOOKUP(A7,नाम,11,0)),"")</f>
        <v>39828</v>
      </c>
      <c s="96" t="str">
        <f t="shared" si="2" ref="D7:D70">IFERROR(IF($C$4="","",VLOOKUP(A7,नाम,6,0)),"")</f>
        <v>AMIT MEGHWAL</v>
      </c>
      <c s="96" t="str">
        <f t="shared" si="3" ref="E7:E70">IFERROR(IF($C$4="","",VLOOKUP(A7,नाम,8,0)),"")</f>
        <v>SWAI RAM</v>
      </c>
      <c s="97">
        <f t="shared" si="4" ref="F7:F70">IFERROR(IF($C$4="","",VLOOKUP(A7,नाम,12,0)),"")</f>
        <v>12001</v>
      </c>
      <c s="110">
        <f>IFERROR(IF($C$4="","",VLOOKUP(A7,नाम,13,0)),"")</f>
        <v>3265916</v>
      </c>
      <c s="125">
        <f t="shared" si="5" ref="H7:H70">IF(AND(B7="",D7="",F7="",G7=""),"",VLOOKUP(F7,सत्रांक,7,0))</f>
        <v>19</v>
      </c>
      <c s="125">
        <f t="shared" si="6" ref="I7:I70">IF(AND(B7="",D7="",F7="",G7=""),"",VLOOKUP($F7,सत्रांक,13,0))</f>
        <v>18</v>
      </c>
      <c s="125">
        <f t="shared" si="7" ref="J7:J70">IF(AND(B7="",D7="",F7="",G7=""),"",VLOOKUP(F7,सत्रांक,19,0))</f>
        <v>19</v>
      </c>
      <c s="125">
        <f t="shared" si="8" ref="K7:K70">IF(AND(B7="",D7="",F7="",G7=""),"",VLOOKUP(F7,सत्रांक,25,0))</f>
        <v>18</v>
      </c>
      <c s="126">
        <f t="shared" si="9" ref="L7:L70">IF(AND(B7="",D7="",F7="",G7=""),"",VLOOKUP(F7,सत्रांक,31,0))</f>
        <v>14</v>
      </c>
      <c s="185">
        <f t="shared" si="10" ref="M7:M70">IF(AND(B7="",D7="",F7="",G7=""),"",VLOOKUP(F7,सत्रांक,37,0))</f>
        <v>6</v>
      </c>
    </row>
    <row r="8" spans="1:13" ht="25.5" customHeight="1">
      <c r="A8" s="111">
        <f>'DATA ENTRY'!A9</f>
        <v>2</v>
      </c>
      <c s="94">
        <f t="shared" si="0"/>
        <v>372</v>
      </c>
      <c s="109">
        <f t="shared" si="1"/>
        <v>38701</v>
      </c>
      <c s="96" t="str">
        <f t="shared" si="2"/>
        <v>ANITA KANWAR</v>
      </c>
      <c s="96" t="str">
        <f t="shared" si="3"/>
        <v>PAPPU SINGH</v>
      </c>
      <c s="97">
        <f t="shared" si="4"/>
        <v>12002</v>
      </c>
      <c s="112">
        <f t="shared" si="11" ref="G8:G39">IFERROR(IF($C$4="","",VLOOKUP(A8,नाम1,13,0)),"")</f>
        <v>3265917</v>
      </c>
      <c s="125">
        <f t="shared" si="5"/>
        <v>17</v>
      </c>
      <c s="125">
        <f t="shared" si="6"/>
        <v>17</v>
      </c>
      <c s="125">
        <f t="shared" si="7"/>
        <v>17</v>
      </c>
      <c s="125">
        <f t="shared" si="8"/>
        <v>17</v>
      </c>
      <c s="126">
        <f t="shared" si="9"/>
        <v>11</v>
      </c>
      <c s="185">
        <f t="shared" si="10"/>
        <v>5</v>
      </c>
    </row>
    <row r="9" spans="1:13" ht="25.5" customHeight="1">
      <c r="A9" s="111">
        <f>'DATA ENTRY'!A10</f>
        <v>3</v>
      </c>
      <c s="94">
        <f t="shared" si="0"/>
        <v>652</v>
      </c>
      <c s="109">
        <f t="shared" si="1"/>
        <v>39026</v>
      </c>
      <c s="96" t="str">
        <f t="shared" si="2"/>
        <v>HANS KANWAR</v>
      </c>
      <c s="96" t="str">
        <f t="shared" si="3"/>
        <v>DATAR SINGH</v>
      </c>
      <c s="97">
        <f t="shared" si="4"/>
        <v>12003</v>
      </c>
      <c s="112">
        <f t="shared" si="11"/>
        <v>3265918</v>
      </c>
      <c s="125">
        <f t="shared" si="5"/>
        <v>17</v>
      </c>
      <c s="125">
        <f t="shared" si="6"/>
        <v>17</v>
      </c>
      <c s="125">
        <f t="shared" si="7"/>
        <v>17</v>
      </c>
      <c s="125">
        <f t="shared" si="8"/>
        <v>17</v>
      </c>
      <c s="126">
        <f t="shared" si="9"/>
        <v>12</v>
      </c>
      <c s="185">
        <f t="shared" si="10"/>
        <v>5</v>
      </c>
    </row>
    <row r="10" spans="1:13" ht="25.5" customHeight="1">
      <c r="A10" s="111">
        <f>'DATA ENTRY'!A11</f>
        <v>4</v>
      </c>
      <c s="94">
        <f t="shared" si="0"/>
        <v>293</v>
      </c>
      <c s="109">
        <f t="shared" si="1"/>
        <v>38444</v>
      </c>
      <c s="96" t="str">
        <f t="shared" si="2"/>
        <v>LALITA JANGIR</v>
      </c>
      <c s="96" t="str">
        <f t="shared" si="3"/>
        <v>GOKUL RAM</v>
      </c>
      <c s="97">
        <f t="shared" si="4"/>
        <v>12004</v>
      </c>
      <c s="112">
        <f t="shared" si="11"/>
        <v>3265919</v>
      </c>
      <c s="125">
        <f t="shared" si="5"/>
        <v>17</v>
      </c>
      <c s="125">
        <f t="shared" si="6"/>
        <v>17</v>
      </c>
      <c s="125">
        <f t="shared" si="7"/>
        <v>17</v>
      </c>
      <c s="125">
        <f t="shared" si="8"/>
        <v>17</v>
      </c>
      <c s="126">
        <f t="shared" si="9"/>
        <v>11</v>
      </c>
      <c s="185">
        <f t="shared" si="10"/>
        <v>5</v>
      </c>
    </row>
    <row r="11" spans="1:13" ht="25.5" customHeight="1">
      <c r="A11" s="111">
        <f>'DATA ENTRY'!A12</f>
        <v>5</v>
      </c>
      <c s="94">
        <f t="shared" si="0"/>
        <v>291</v>
      </c>
      <c s="109">
        <f t="shared" si="1"/>
        <v>38817</v>
      </c>
      <c s="96" t="str">
        <f t="shared" si="2"/>
        <v>MANJU NAYAK</v>
      </c>
      <c s="96" t="str">
        <f t="shared" si="3"/>
        <v>UGMA RAM</v>
      </c>
      <c s="97">
        <f t="shared" si="4"/>
        <v>12005</v>
      </c>
      <c s="112">
        <f t="shared" si="11"/>
        <v>3265920</v>
      </c>
      <c s="125">
        <f t="shared" si="5"/>
        <v>19</v>
      </c>
      <c s="125">
        <f t="shared" si="6"/>
        <v>19</v>
      </c>
      <c s="125">
        <f t="shared" si="7"/>
        <v>19</v>
      </c>
      <c s="125">
        <f t="shared" si="8"/>
        <v>18</v>
      </c>
      <c s="126">
        <f t="shared" si="9"/>
        <v>13</v>
      </c>
      <c s="185">
        <f t="shared" si="10"/>
        <v>6</v>
      </c>
    </row>
    <row r="12" spans="1:13" ht="25.5" customHeight="1">
      <c r="A12" s="111">
        <f>'DATA ENTRY'!A13</f>
        <v>6</v>
      </c>
      <c s="94">
        <f t="shared" si="0"/>
        <v>283</v>
      </c>
      <c s="109">
        <f t="shared" si="1"/>
        <v>39778</v>
      </c>
      <c s="96" t="str">
        <f t="shared" si="2"/>
        <v>NIRMALA SAIN</v>
      </c>
      <c s="96" t="str">
        <f t="shared" si="3"/>
        <v>MOHANA RAM SAIN</v>
      </c>
      <c s="97">
        <f t="shared" si="4"/>
        <v>12006</v>
      </c>
      <c s="112">
        <f t="shared" si="11"/>
        <v>3265921</v>
      </c>
      <c s="125">
        <f t="shared" si="5"/>
        <v>19</v>
      </c>
      <c s="125">
        <f t="shared" si="6"/>
        <v>19</v>
      </c>
      <c s="125">
        <f t="shared" si="7"/>
        <v>19</v>
      </c>
      <c s="125">
        <f t="shared" si="8"/>
        <v>19</v>
      </c>
      <c s="126">
        <f t="shared" si="9"/>
        <v>14</v>
      </c>
      <c s="185">
        <f t="shared" si="10"/>
        <v>6</v>
      </c>
    </row>
    <row r="13" spans="1:13" ht="25.5" customHeight="1">
      <c r="A13" s="111">
        <f>'DATA ENTRY'!A14</f>
        <v>7</v>
      </c>
      <c s="94">
        <f t="shared" si="0"/>
        <v>288</v>
      </c>
      <c s="109">
        <f t="shared" si="1"/>
        <v>40078</v>
      </c>
      <c s="96" t="str">
        <f t="shared" si="2"/>
        <v>PAYAL</v>
      </c>
      <c s="96" t="str">
        <f t="shared" si="3"/>
        <v>BABU LAL</v>
      </c>
      <c s="97">
        <f t="shared" si="4"/>
        <v>12007</v>
      </c>
      <c s="112">
        <f t="shared" si="11"/>
        <v>3265922</v>
      </c>
      <c s="125">
        <f t="shared" si="5"/>
        <v>19</v>
      </c>
      <c s="125">
        <f t="shared" si="6"/>
        <v>19</v>
      </c>
      <c s="125">
        <f t="shared" si="7"/>
        <v>19</v>
      </c>
      <c s="125">
        <f t="shared" si="8"/>
        <v>19</v>
      </c>
      <c s="126">
        <f t="shared" si="9"/>
        <v>13</v>
      </c>
      <c s="185">
        <f t="shared" si="10"/>
        <v>6</v>
      </c>
    </row>
    <row r="14" spans="1:13" ht="25.5" customHeight="1">
      <c r="A14" s="111">
        <f>'DATA ENTRY'!A15</f>
        <v>8</v>
      </c>
      <c s="94">
        <f t="shared" si="0"/>
        <v>405</v>
      </c>
      <c s="109">
        <f t="shared" si="1"/>
        <v>39398</v>
      </c>
      <c s="96" t="str">
        <f t="shared" si="2"/>
        <v>PRIYANKA</v>
      </c>
      <c s="96" t="str">
        <f t="shared" si="3"/>
        <v>JAGDISH</v>
      </c>
      <c s="97">
        <f t="shared" si="4"/>
        <v>12008</v>
      </c>
      <c s="112">
        <f t="shared" si="11"/>
        <v>3265923</v>
      </c>
      <c s="125">
        <f t="shared" si="5"/>
        <v>17</v>
      </c>
      <c s="125">
        <f t="shared" si="6"/>
        <v>18</v>
      </c>
      <c s="125">
        <f t="shared" si="7"/>
        <v>11</v>
      </c>
      <c s="125">
        <f t="shared" si="8"/>
        <v>18</v>
      </c>
      <c s="126">
        <f t="shared" si="9"/>
        <v>13</v>
      </c>
      <c s="185">
        <f t="shared" si="10"/>
        <v>5.5</v>
      </c>
    </row>
    <row r="15" spans="1:13" ht="25.5" customHeight="1">
      <c r="A15" s="111">
        <f>'DATA ENTRY'!A16</f>
        <v>9</v>
      </c>
      <c s="94">
        <f t="shared" si="0"/>
        <v>622</v>
      </c>
      <c s="109">
        <f t="shared" si="1"/>
        <v>39268</v>
      </c>
      <c s="96" t="str">
        <f t="shared" si="2"/>
        <v>PRIYANKA KANWAR</v>
      </c>
      <c s="96" t="str">
        <f t="shared" si="3"/>
        <v>MAL SINGH</v>
      </c>
      <c s="97">
        <f t="shared" si="4"/>
        <v>12009</v>
      </c>
      <c s="112">
        <f t="shared" si="11"/>
        <v>3265924</v>
      </c>
      <c s="125">
        <f t="shared" si="5"/>
        <v>19</v>
      </c>
      <c s="125">
        <f t="shared" si="6"/>
        <v>19</v>
      </c>
      <c s="125">
        <f t="shared" si="7"/>
        <v>19</v>
      </c>
      <c s="125">
        <f t="shared" si="8"/>
        <v>19</v>
      </c>
      <c s="126">
        <f t="shared" si="9"/>
        <v>14</v>
      </c>
      <c s="185">
        <f t="shared" si="10"/>
        <v>6</v>
      </c>
    </row>
    <row r="16" spans="1:13" ht="25.5" customHeight="1">
      <c r="A16" s="111">
        <f>'DATA ENTRY'!A17</f>
        <v>10</v>
      </c>
      <c s="94">
        <f t="shared" si="0"/>
        <v>496</v>
      </c>
      <c s="109">
        <f t="shared" si="1"/>
        <v>39042</v>
      </c>
      <c s="96" t="str">
        <f t="shared" si="2"/>
        <v>RENU NETAR</v>
      </c>
      <c s="96" t="str">
        <f t="shared" si="3"/>
        <v>MUKESH NETAR</v>
      </c>
      <c s="97">
        <f t="shared" si="4"/>
        <v>12010</v>
      </c>
      <c s="112">
        <f t="shared" si="11"/>
        <v>3265925</v>
      </c>
      <c s="125">
        <f t="shared" si="5"/>
        <v>19</v>
      </c>
      <c s="125">
        <f t="shared" si="6"/>
        <v>19</v>
      </c>
      <c s="125">
        <f t="shared" si="7"/>
        <v>19</v>
      </c>
      <c s="125">
        <f t="shared" si="8"/>
        <v>19</v>
      </c>
      <c s="126">
        <f t="shared" si="9"/>
        <v>13</v>
      </c>
      <c s="185">
        <f t="shared" si="10"/>
        <v>6</v>
      </c>
    </row>
    <row r="17" spans="1:13" ht="25.5" customHeight="1">
      <c r="A17" s="111">
        <f>'DATA ENTRY'!A18</f>
        <v>11</v>
      </c>
      <c s="94">
        <f t="shared" si="0"/>
        <v>564</v>
      </c>
      <c s="109">
        <f t="shared" si="1"/>
        <v>38718</v>
      </c>
      <c s="96" t="str">
        <f t="shared" si="2"/>
        <v>SHARWAN</v>
      </c>
      <c s="96" t="str">
        <f t="shared" si="3"/>
        <v>BHANWARA RAM</v>
      </c>
      <c s="97">
        <f t="shared" si="4"/>
        <v>12011</v>
      </c>
      <c s="112">
        <f t="shared" si="11"/>
        <v>3265926</v>
      </c>
      <c s="125">
        <f t="shared" si="5"/>
        <v>19</v>
      </c>
      <c s="125">
        <f t="shared" si="6"/>
        <v>19</v>
      </c>
      <c s="125">
        <f t="shared" si="7"/>
        <v>19</v>
      </c>
      <c s="125">
        <f t="shared" si="8"/>
        <v>19</v>
      </c>
      <c s="126">
        <f t="shared" si="9"/>
        <v>14</v>
      </c>
      <c s="185">
        <f t="shared" si="10"/>
        <v>6</v>
      </c>
    </row>
    <row r="18" spans="1:13" ht="25.5" customHeight="1">
      <c r="A18" s="111">
        <f>'DATA ENTRY'!A19</f>
        <v>12</v>
      </c>
      <c s="94">
        <f t="shared" si="0"/>
        <v>671</v>
      </c>
      <c s="109">
        <f t="shared" si="1"/>
        <v>39087</v>
      </c>
      <c s="96" t="str">
        <f t="shared" si="2"/>
        <v>VASUNDHARA GURJAR</v>
      </c>
      <c s="96" t="str">
        <f t="shared" si="3"/>
        <v>RAMNIWAS</v>
      </c>
      <c s="97">
        <f t="shared" si="4"/>
        <v>12012</v>
      </c>
      <c s="112">
        <f t="shared" si="11"/>
        <v>3265927</v>
      </c>
      <c s="125">
        <f t="shared" si="5"/>
        <v>19</v>
      </c>
      <c s="125">
        <f t="shared" si="6"/>
        <v>18</v>
      </c>
      <c s="125">
        <f t="shared" si="7"/>
        <v>19</v>
      </c>
      <c s="125">
        <f t="shared" si="8"/>
        <v>19</v>
      </c>
      <c s="126">
        <f t="shared" si="9"/>
        <v>14</v>
      </c>
      <c s="185">
        <f t="shared" si="10"/>
        <v>6</v>
      </c>
    </row>
    <row r="19" spans="1:13" ht="25.5" customHeight="1">
      <c r="A19" s="111">
        <f>'DATA ENTRY'!A20</f>
        <v>13</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0" spans="1:13" ht="25.5" customHeight="1">
      <c r="A20" s="111" t="str">
        <f>'DATA ENTRY'!A21</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1" spans="1:13" ht="25.5" customHeight="1">
      <c r="A21" s="111" t="str">
        <f>'DATA ENTRY'!A22</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2" spans="1:13" ht="25.5" customHeight="1">
      <c r="A22" s="111" t="str">
        <f>'DATA ENTRY'!A23</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3" spans="1:13" ht="25.5" customHeight="1">
      <c r="A23" s="111" t="str">
        <f>'DATA ENTRY'!A24</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4" spans="1:13" ht="25.5" customHeight="1">
      <c r="A24" s="111" t="str">
        <f>'DATA ENTRY'!A25</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5" spans="1:13" ht="25.5" customHeight="1">
      <c r="A25" s="111" t="str">
        <f>'DATA ENTRY'!A26</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6" spans="1:13" ht="25.5" customHeight="1">
      <c r="A26" s="111" t="str">
        <f>'DATA ENTRY'!A27</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7" spans="1:13" ht="25.5" customHeight="1">
      <c r="A27" s="111" t="str">
        <f>'DATA ENTRY'!A28</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28" spans="1:13" ht="25.5" customHeight="1">
      <c r="A28" s="111" t="str">
        <f>'DATA ENTRY'!A29</f>
        <v/>
      </c>
      <c s="94" t="str">
        <f t="shared" si="0"/>
        <v/>
      </c>
      <c s="109" t="str">
        <f t="shared" si="1"/>
        <v/>
      </c>
      <c s="96" t="str">
        <f t="shared" si="2"/>
        <v/>
      </c>
      <c s="96" t="str">
        <f t="shared" si="3"/>
        <v/>
      </c>
      <c s="97" t="str">
        <f t="shared" si="4"/>
        <v/>
      </c>
      <c s="113" t="str">
        <f t="shared" si="11"/>
        <v/>
      </c>
      <c s="125" t="str">
        <f t="shared" si="5"/>
        <v/>
      </c>
      <c s="125" t="str">
        <f t="shared" si="6"/>
        <v/>
      </c>
      <c s="125" t="str">
        <f t="shared" si="7"/>
        <v/>
      </c>
      <c s="125" t="str">
        <f t="shared" si="8"/>
        <v/>
      </c>
      <c s="126" t="str">
        <f t="shared" si="9"/>
        <v/>
      </c>
      <c s="182" t="str">
        <f t="shared" si="10"/>
        <v/>
      </c>
    </row>
    <row r="29" spans="1:13" ht="25.5" customHeight="1">
      <c r="A29" s="111" t="str">
        <f>'DATA ENTRY'!A30</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0" spans="1:13" ht="25.5" customHeight="1">
      <c r="A30" s="111" t="str">
        <f>'DATA ENTRY'!A31</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1" spans="1:13" ht="25.5" customHeight="1">
      <c r="A31" s="111" t="str">
        <f>'DATA ENTRY'!A32</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2" spans="1:13" ht="25.5" customHeight="1">
      <c r="A32" s="111" t="str">
        <f>'DATA ENTRY'!A33</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3" spans="1:13" ht="25.5" customHeight="1">
      <c r="A33" s="111" t="str">
        <f>'DATA ENTRY'!A34</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4" spans="1:13" ht="25.5" customHeight="1">
      <c r="A34" s="111" t="str">
        <f>'DATA ENTRY'!A35</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5" spans="1:13" ht="25.5" customHeight="1">
      <c r="A35" s="111" t="str">
        <f>'DATA ENTRY'!A36</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6" spans="1:13" ht="25.5" customHeight="1">
      <c r="A36" s="111" t="str">
        <f>'DATA ENTRY'!A37</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7" spans="1:13" ht="25.5" customHeight="1">
      <c r="A37" s="111" t="str">
        <f>'DATA ENTRY'!A38</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8" spans="1:13" ht="25.5" customHeight="1">
      <c r="A38" s="111" t="str">
        <f>'DATA ENTRY'!A39</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39" spans="1:13" ht="25.5" customHeight="1">
      <c r="A39" s="111" t="str">
        <f>'DATA ENTRY'!A40</f>
        <v/>
      </c>
      <c s="94" t="str">
        <f t="shared" si="0"/>
        <v/>
      </c>
      <c s="109" t="str">
        <f t="shared" si="1"/>
        <v/>
      </c>
      <c s="96" t="str">
        <f t="shared" si="2"/>
        <v/>
      </c>
      <c s="96" t="str">
        <f t="shared" si="3"/>
        <v/>
      </c>
      <c s="97" t="str">
        <f t="shared" si="4"/>
        <v/>
      </c>
      <c s="112" t="str">
        <f t="shared" si="11"/>
        <v/>
      </c>
      <c s="125" t="str">
        <f t="shared" si="5"/>
        <v/>
      </c>
      <c s="125" t="str">
        <f t="shared" si="6"/>
        <v/>
      </c>
      <c s="125" t="str">
        <f t="shared" si="7"/>
        <v/>
      </c>
      <c s="125" t="str">
        <f t="shared" si="8"/>
        <v/>
      </c>
      <c s="126" t="str">
        <f t="shared" si="9"/>
        <v/>
      </c>
      <c s="182" t="str">
        <f t="shared" si="10"/>
        <v/>
      </c>
    </row>
    <row r="40" spans="1:13" ht="25.5" customHeight="1">
      <c r="A40" s="111" t="str">
        <f>'DATA ENTRY'!A41</f>
        <v/>
      </c>
      <c s="94" t="str">
        <f t="shared" si="0"/>
        <v/>
      </c>
      <c s="109" t="str">
        <f t="shared" si="1"/>
        <v/>
      </c>
      <c s="96" t="str">
        <f t="shared" si="2"/>
        <v/>
      </c>
      <c s="96" t="str">
        <f t="shared" si="3"/>
        <v/>
      </c>
      <c s="97" t="str">
        <f t="shared" si="4"/>
        <v/>
      </c>
      <c s="112" t="str">
        <f t="shared" si="12" ref="G40:G71">IFERROR(IF($C$4="","",VLOOKUP(A40,नाम1,13,0)),"")</f>
        <v/>
      </c>
      <c s="125" t="str">
        <f t="shared" si="5"/>
        <v/>
      </c>
      <c s="125" t="str">
        <f t="shared" si="6"/>
        <v/>
      </c>
      <c s="125" t="str">
        <f t="shared" si="7"/>
        <v/>
      </c>
      <c s="125" t="str">
        <f t="shared" si="8"/>
        <v/>
      </c>
      <c s="126" t="str">
        <f t="shared" si="9"/>
        <v/>
      </c>
      <c s="182" t="str">
        <f t="shared" si="10"/>
        <v/>
      </c>
    </row>
    <row r="41" spans="1:13" ht="25.5" customHeight="1">
      <c r="A41" s="111" t="str">
        <f>'DATA ENTRY'!A42</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2" spans="1:13" ht="25.5" customHeight="1">
      <c r="A42" s="111" t="str">
        <f>'DATA ENTRY'!A43</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3" spans="1:13" ht="25.5" customHeight="1">
      <c r="A43" s="111" t="str">
        <f>'DATA ENTRY'!A44</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4" spans="1:13" ht="25.5" customHeight="1">
      <c r="A44" s="111" t="str">
        <f>'DATA ENTRY'!A45</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5" spans="1:13" ht="25.5" customHeight="1">
      <c r="A45" s="111" t="str">
        <f>'DATA ENTRY'!A46</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6" spans="1:13" ht="25.5" customHeight="1">
      <c r="A46" s="111" t="str">
        <f>'DATA ENTRY'!A47</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7" spans="1:13" ht="25.5" customHeight="1">
      <c r="A47" s="111" t="str">
        <f>'DATA ENTRY'!A48</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8" spans="1:13" ht="25.5" customHeight="1">
      <c r="A48" s="111" t="str">
        <f>'DATA ENTRY'!A49</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49" spans="1:13" ht="25.5" customHeight="1">
      <c r="A49" s="111" t="str">
        <f>'DATA ENTRY'!A50</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0" spans="1:13" ht="25.5" customHeight="1">
      <c r="A50" s="111" t="str">
        <f>'DATA ENTRY'!A51</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1" spans="1:13" ht="25.5" customHeight="1">
      <c r="A51" s="111" t="str">
        <f>'DATA ENTRY'!A52</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2" spans="1:13" ht="25.5" customHeight="1">
      <c r="A52" s="111" t="str">
        <f>'DATA ENTRY'!A53</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3" spans="1:13" ht="25.5" customHeight="1">
      <c r="A53" s="111" t="str">
        <f>'DATA ENTRY'!A54</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4" spans="1:13" ht="25.5" customHeight="1">
      <c r="A54" s="111" t="str">
        <f>'DATA ENTRY'!A55</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5" spans="1:13" ht="25.5" customHeight="1">
      <c r="A55" s="111" t="str">
        <f>'DATA ENTRY'!A56</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6" spans="1:13" ht="25.5" customHeight="1">
      <c r="A56" s="111" t="str">
        <f>'DATA ENTRY'!A57</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7" spans="1:13" ht="25.5" customHeight="1">
      <c r="A57" s="111" t="str">
        <f>'DATA ENTRY'!A58</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8" spans="1:13" ht="25.5" customHeight="1">
      <c r="A58" s="111" t="str">
        <f>'DATA ENTRY'!A59</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59" spans="1:13" ht="25.5" customHeight="1">
      <c r="A59" s="111" t="str">
        <f>'DATA ENTRY'!A60</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0" spans="1:13" ht="25.5" customHeight="1">
      <c r="A60" s="111" t="str">
        <f>'DATA ENTRY'!A61</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1" spans="1:13" ht="25.5" customHeight="1">
      <c r="A61" s="111" t="str">
        <f>'DATA ENTRY'!A62</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2" spans="1:13" ht="25.5" customHeight="1">
      <c r="A62" s="111" t="str">
        <f>'DATA ENTRY'!A63</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3" spans="1:13" ht="25.5" customHeight="1">
      <c r="A63" s="111" t="str">
        <f>'DATA ENTRY'!A64</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4" spans="1:13" ht="25.5" customHeight="1">
      <c r="A64" s="111" t="str">
        <f>'DATA ENTRY'!A65</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5" spans="1:13" ht="25.5" customHeight="1">
      <c r="A65" s="111" t="str">
        <f>'DATA ENTRY'!A66</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6" spans="1:13" ht="25.5" customHeight="1">
      <c r="A66" s="111" t="str">
        <f>'DATA ENTRY'!A67</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7" spans="1:13" ht="25.5" customHeight="1">
      <c r="A67" s="111" t="str">
        <f>'DATA ENTRY'!A68</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8" spans="1:13" ht="25.5" customHeight="1">
      <c r="A68" s="111" t="str">
        <f>'DATA ENTRY'!A69</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69" spans="1:13" ht="25.5" customHeight="1">
      <c r="A69" s="111" t="str">
        <f>'DATA ENTRY'!A70</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70" spans="1:13" ht="25.5" customHeight="1">
      <c r="A70" s="111" t="str">
        <f>'DATA ENTRY'!A71</f>
        <v/>
      </c>
      <c s="94" t="str">
        <f t="shared" si="0"/>
        <v/>
      </c>
      <c s="109" t="str">
        <f t="shared" si="1"/>
        <v/>
      </c>
      <c s="96" t="str">
        <f t="shared" si="2"/>
        <v/>
      </c>
      <c s="96" t="str">
        <f t="shared" si="3"/>
        <v/>
      </c>
      <c s="97" t="str">
        <f t="shared" si="4"/>
        <v/>
      </c>
      <c s="112" t="str">
        <f t="shared" si="12"/>
        <v/>
      </c>
      <c s="125" t="str">
        <f t="shared" si="5"/>
        <v/>
      </c>
      <c s="125" t="str">
        <f t="shared" si="6"/>
        <v/>
      </c>
      <c s="125" t="str">
        <f t="shared" si="7"/>
        <v/>
      </c>
      <c s="125" t="str">
        <f t="shared" si="8"/>
        <v/>
      </c>
      <c s="126" t="str">
        <f t="shared" si="9"/>
        <v/>
      </c>
      <c s="182" t="str">
        <f t="shared" si="10"/>
        <v/>
      </c>
    </row>
    <row r="71" spans="1:13" ht="25.5" customHeight="1">
      <c r="A71" s="111" t="str">
        <f>'DATA ENTRY'!A72</f>
        <v/>
      </c>
      <c s="94" t="str">
        <f t="shared" si="13" ref="B71:B134">IFERROR(IF($C$4="","",VLOOKUP(A71,नाम,4,0)),"")</f>
        <v/>
      </c>
      <c s="109" t="str">
        <f t="shared" si="14" ref="C71:C134">IFERROR(IF($C$4="","",VLOOKUP(A71,नाम,11,0)),"")</f>
        <v/>
      </c>
      <c s="96" t="str">
        <f t="shared" si="15" ref="D71:D134">IFERROR(IF($C$4="","",VLOOKUP(A71,नाम,6,0)),"")</f>
        <v/>
      </c>
      <c s="96" t="str">
        <f t="shared" si="16" ref="E71:E134">IFERROR(IF($C$4="","",VLOOKUP(A71,नाम,8,0)),"")</f>
        <v/>
      </c>
      <c s="97" t="str">
        <f t="shared" si="17" ref="F71:F134">IFERROR(IF($C$4="","",VLOOKUP(A71,नाम,12,0)),"")</f>
        <v/>
      </c>
      <c s="112" t="str">
        <f t="shared" si="12"/>
        <v/>
      </c>
      <c s="125" t="str">
        <f t="shared" si="18" ref="H71:H134">IF(AND(B71="",D71="",F71="",G71=""),"",VLOOKUP(F71,सत्रांक,7,0))</f>
        <v/>
      </c>
      <c s="125" t="str">
        <f t="shared" si="19" ref="I71:I134">IF(AND(B71="",D71="",F71="",G71=""),"",VLOOKUP($F71,सत्रांक,13,0))</f>
        <v/>
      </c>
      <c s="125" t="str">
        <f t="shared" si="20" ref="J71:J134">IF(AND(B71="",D71="",F71="",G71=""),"",VLOOKUP(F71,सत्रांक,19,0))</f>
        <v/>
      </c>
      <c s="125" t="str">
        <f t="shared" si="21" ref="K71:K134">IF(AND(B71="",D71="",F71="",G71=""),"",VLOOKUP(F71,सत्रांक,25,0))</f>
        <v/>
      </c>
      <c s="126" t="str">
        <f t="shared" si="22" ref="L71:L134">IF(AND(B71="",D71="",F71="",G71=""),"",VLOOKUP(F71,सत्रांक,31,0))</f>
        <v/>
      </c>
      <c s="182" t="str">
        <f t="shared" si="23" ref="M71:M134">IF(AND(B71="",D71="",F71="",G71=""),"",VLOOKUP(F71,सत्रांक,37,0))</f>
        <v/>
      </c>
    </row>
    <row r="72" spans="1:13" ht="25.5" customHeight="1">
      <c r="A72" s="111" t="str">
        <f>'DATA ENTRY'!A73</f>
        <v/>
      </c>
      <c s="94" t="str">
        <f t="shared" si="13"/>
        <v/>
      </c>
      <c s="109" t="str">
        <f t="shared" si="14"/>
        <v/>
      </c>
      <c s="96" t="str">
        <f t="shared" si="15"/>
        <v/>
      </c>
      <c s="96" t="str">
        <f t="shared" si="16"/>
        <v/>
      </c>
      <c s="97" t="str">
        <f t="shared" si="17"/>
        <v/>
      </c>
      <c s="112" t="str">
        <f t="shared" si="24" ref="G72:G103">IFERROR(IF($C$4="","",VLOOKUP(A72,नाम1,13,0)),"")</f>
        <v/>
      </c>
      <c s="125" t="str">
        <f t="shared" si="18"/>
        <v/>
      </c>
      <c s="125" t="str">
        <f t="shared" si="19"/>
        <v/>
      </c>
      <c s="125" t="str">
        <f t="shared" si="20"/>
        <v/>
      </c>
      <c s="125" t="str">
        <f t="shared" si="21"/>
        <v/>
      </c>
      <c s="126" t="str">
        <f t="shared" si="22"/>
        <v/>
      </c>
      <c s="182" t="str">
        <f t="shared" si="23"/>
        <v/>
      </c>
    </row>
    <row r="73" spans="1:13" ht="25.5" customHeight="1">
      <c r="A73" s="111" t="str">
        <f>'DATA ENTRY'!A74</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4" spans="1:13" ht="25.5" customHeight="1">
      <c r="A74" s="111" t="str">
        <f>'DATA ENTRY'!A75</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5" spans="1:13" ht="25.5" customHeight="1">
      <c r="A75" s="111" t="str">
        <f>'DATA ENTRY'!A76</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6" spans="1:13" ht="25.5" customHeight="1">
      <c r="A76" s="111" t="str">
        <f>'DATA ENTRY'!A77</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7" spans="1:13" ht="25.5" customHeight="1">
      <c r="A77" s="111" t="str">
        <f>'DATA ENTRY'!A78</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8" spans="1:13" ht="25.5" customHeight="1">
      <c r="A78" s="111" t="str">
        <f>'DATA ENTRY'!A79</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79" spans="1:13" ht="25.5" customHeight="1">
      <c r="A79" s="111" t="str">
        <f>'DATA ENTRY'!A80</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0" spans="1:13" ht="25.5" customHeight="1">
      <c r="A80" s="111" t="str">
        <f>'DATA ENTRY'!A81</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1" spans="1:13" ht="25.5" customHeight="1">
      <c r="A81" s="111" t="str">
        <f>'DATA ENTRY'!A82</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2" spans="1:13" ht="25.5" customHeight="1">
      <c r="A82" s="111" t="str">
        <f>'DATA ENTRY'!A83</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3" spans="1:13" ht="25.5" customHeight="1">
      <c r="A83" s="111" t="str">
        <f>'DATA ENTRY'!A84</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4" spans="1:13" ht="25.5" customHeight="1">
      <c r="A84" s="111" t="str">
        <f>'DATA ENTRY'!A85</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5" spans="1:13" ht="25.5" customHeight="1">
      <c r="A85" s="111" t="str">
        <f>'DATA ENTRY'!A86</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6" spans="1:13" ht="25.5" customHeight="1">
      <c r="A86" s="111" t="str">
        <f>'DATA ENTRY'!A87</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7" spans="1:13" ht="25.5" customHeight="1">
      <c r="A87" s="111" t="str">
        <f>'DATA ENTRY'!A88</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8" spans="1:13" ht="25.5" customHeight="1">
      <c r="A88" s="111" t="str">
        <f>'DATA ENTRY'!A89</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89" spans="1:13" ht="25.5" customHeight="1">
      <c r="A89" s="111" t="str">
        <f>'DATA ENTRY'!A90</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0" spans="1:13" ht="25.5" customHeight="1">
      <c r="A90" s="111" t="str">
        <f>'DATA ENTRY'!A91</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1" spans="1:13" ht="25.5" customHeight="1">
      <c r="A91" s="111" t="str">
        <f>'DATA ENTRY'!A92</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2" spans="1:13" ht="25.5" customHeight="1">
      <c r="A92" s="111" t="str">
        <f>'DATA ENTRY'!A93</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3" spans="1:13" ht="25.5" customHeight="1">
      <c r="A93" s="111" t="str">
        <f>'DATA ENTRY'!A94</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4" spans="1:13" ht="25.5" customHeight="1">
      <c r="A94" s="111" t="str">
        <f>'DATA ENTRY'!A95</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5" spans="1:13" ht="25.5" customHeight="1">
      <c r="A95" s="111" t="str">
        <f>'DATA ENTRY'!A96</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6" spans="1:13" ht="25.5" customHeight="1">
      <c r="A96" s="111" t="str">
        <f>'DATA ENTRY'!A97</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7" spans="1:13" ht="25.5" customHeight="1">
      <c r="A97" s="111" t="str">
        <f>'DATA ENTRY'!A98</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8" spans="1:13" ht="25.5" customHeight="1">
      <c r="A98" s="111" t="str">
        <f>'DATA ENTRY'!A99</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99" spans="1:13" ht="25.5" customHeight="1">
      <c r="A99" s="111" t="str">
        <f>'DATA ENTRY'!A100</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100" spans="1:13" ht="25.5" customHeight="1">
      <c r="A100" s="111" t="str">
        <f>'DATA ENTRY'!A101</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101" spans="1:13" ht="25.5" customHeight="1">
      <c r="A101" s="111" t="str">
        <f>'DATA ENTRY'!A102</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102" spans="1:13" ht="25.5" customHeight="1">
      <c r="A102" s="111" t="str">
        <f>'DATA ENTRY'!A103</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103" spans="1:13" ht="25.5" customHeight="1">
      <c r="A103" s="111" t="str">
        <f>'DATA ENTRY'!A104</f>
        <v/>
      </c>
      <c s="94" t="str">
        <f t="shared" si="13"/>
        <v/>
      </c>
      <c s="109" t="str">
        <f t="shared" si="14"/>
        <v/>
      </c>
      <c s="96" t="str">
        <f t="shared" si="15"/>
        <v/>
      </c>
      <c s="96" t="str">
        <f t="shared" si="16"/>
        <v/>
      </c>
      <c s="97" t="str">
        <f t="shared" si="17"/>
        <v/>
      </c>
      <c s="112" t="str">
        <f t="shared" si="24"/>
        <v/>
      </c>
      <c s="125" t="str">
        <f t="shared" si="18"/>
        <v/>
      </c>
      <c s="125" t="str">
        <f t="shared" si="19"/>
        <v/>
      </c>
      <c s="125" t="str">
        <f t="shared" si="20"/>
        <v/>
      </c>
      <c s="125" t="str">
        <f t="shared" si="21"/>
        <v/>
      </c>
      <c s="126" t="str">
        <f t="shared" si="22"/>
        <v/>
      </c>
      <c s="182" t="str">
        <f t="shared" si="23"/>
        <v/>
      </c>
    </row>
    <row r="104" spans="1:13" ht="25.5" customHeight="1">
      <c r="A104" s="111" t="str">
        <f>'DATA ENTRY'!A105</f>
        <v/>
      </c>
      <c s="94" t="str">
        <f t="shared" si="13"/>
        <v/>
      </c>
      <c s="109" t="str">
        <f t="shared" si="14"/>
        <v/>
      </c>
      <c s="96" t="str">
        <f t="shared" si="15"/>
        <v/>
      </c>
      <c s="96" t="str">
        <f t="shared" si="16"/>
        <v/>
      </c>
      <c s="97" t="str">
        <f t="shared" si="17"/>
        <v/>
      </c>
      <c s="112" t="str">
        <f t="shared" si="25" ref="G104:G135">IFERROR(IF($C$4="","",VLOOKUP(A104,नाम1,13,0)),"")</f>
        <v/>
      </c>
      <c s="125" t="str">
        <f t="shared" si="18"/>
        <v/>
      </c>
      <c s="125" t="str">
        <f t="shared" si="19"/>
        <v/>
      </c>
      <c s="125" t="str">
        <f t="shared" si="20"/>
        <v/>
      </c>
      <c s="125" t="str">
        <f t="shared" si="21"/>
        <v/>
      </c>
      <c s="126" t="str">
        <f t="shared" si="22"/>
        <v/>
      </c>
      <c s="182" t="str">
        <f t="shared" si="23"/>
        <v/>
      </c>
    </row>
    <row r="105" spans="1:13" ht="25.5" customHeight="1">
      <c r="A105" s="111" t="str">
        <f>'DATA ENTRY'!A106</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06" spans="1:13" ht="25.5" customHeight="1">
      <c r="A106" s="111" t="str">
        <f>'DATA ENTRY'!A107</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07" spans="1:13" ht="25.5" customHeight="1">
      <c r="A107" s="111" t="str">
        <f>'DATA ENTRY'!A108</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08" spans="1:13" ht="25.5" customHeight="1">
      <c r="A108" s="111" t="str">
        <f>'DATA ENTRY'!A109</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09" spans="1:13" ht="25.5" customHeight="1">
      <c r="A109" s="111" t="str">
        <f>'DATA ENTRY'!A110</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0" spans="1:13" ht="25.5" customHeight="1">
      <c r="A110" s="111" t="str">
        <f>'DATA ENTRY'!A111</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1" spans="1:13" ht="25.5" customHeight="1">
      <c r="A111" s="111" t="str">
        <f>'DATA ENTRY'!A112</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2" spans="1:13" ht="25.5" customHeight="1">
      <c r="A112" s="111" t="str">
        <f>'DATA ENTRY'!A113</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3" spans="1:13" ht="25.5" customHeight="1">
      <c r="A113" s="111" t="str">
        <f>'DATA ENTRY'!A114</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4" spans="1:13" ht="25.5" customHeight="1">
      <c r="A114" s="111" t="str">
        <f>'DATA ENTRY'!A115</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5" spans="1:13" ht="25.5" customHeight="1">
      <c r="A115" s="111" t="str">
        <f>'DATA ENTRY'!A116</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6" spans="1:13" ht="25.5" customHeight="1">
      <c r="A116" s="111" t="str">
        <f>'DATA ENTRY'!A117</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7" spans="1:13" ht="25.5" customHeight="1">
      <c r="A117" s="111" t="str">
        <f>'DATA ENTRY'!A118</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8" spans="1:13" ht="25.5" customHeight="1">
      <c r="A118" s="111" t="str">
        <f>'DATA ENTRY'!A119</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19" spans="1:13" ht="25.5" customHeight="1">
      <c r="A119" s="111" t="str">
        <f>'DATA ENTRY'!A120</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0" spans="1:13" ht="25.5" customHeight="1">
      <c r="A120" s="111" t="str">
        <f>'DATA ENTRY'!A121</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1" spans="1:13" ht="25.5" customHeight="1">
      <c r="A121" s="111" t="str">
        <f>'DATA ENTRY'!A122</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2" spans="1:13" ht="25.5" customHeight="1">
      <c r="A122" s="111" t="str">
        <f>'DATA ENTRY'!A123</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3" spans="1:13" ht="25.5" customHeight="1">
      <c r="A123" s="111" t="str">
        <f>'DATA ENTRY'!A124</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4" spans="1:13" ht="25.5" customHeight="1">
      <c r="A124" s="111" t="str">
        <f>'DATA ENTRY'!A125</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5" spans="1:13" ht="25.5" customHeight="1">
      <c r="A125" s="111" t="str">
        <f>'DATA ENTRY'!A126</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6" spans="1:13" ht="25.5" customHeight="1">
      <c r="A126" s="111" t="str">
        <f>'DATA ENTRY'!A127</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7" spans="1:13" ht="25.5" customHeight="1">
      <c r="A127" s="111" t="str">
        <f>'DATA ENTRY'!A128</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8" spans="1:13" ht="25.5" customHeight="1">
      <c r="A128" s="111" t="str">
        <f>'DATA ENTRY'!A129</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29" spans="1:13" ht="25.5" customHeight="1">
      <c r="A129" s="111" t="str">
        <f>'DATA ENTRY'!A130</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0" spans="1:13" ht="25.5" customHeight="1">
      <c r="A130" s="111" t="str">
        <f>'DATA ENTRY'!A131</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1" spans="1:13" ht="25.5" customHeight="1">
      <c r="A131" s="111" t="str">
        <f>'DATA ENTRY'!A132</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2" spans="1:13" ht="25.5" customHeight="1">
      <c r="A132" s="111" t="str">
        <f>'DATA ENTRY'!A133</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3" spans="1:13" ht="25.5" customHeight="1">
      <c r="A133" s="111" t="str">
        <f>'DATA ENTRY'!A134</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4" spans="1:13" ht="25.5" customHeight="1">
      <c r="A134" s="111" t="str">
        <f>'DATA ENTRY'!A135</f>
        <v/>
      </c>
      <c s="94" t="str">
        <f t="shared" si="13"/>
        <v/>
      </c>
      <c s="109" t="str">
        <f t="shared" si="14"/>
        <v/>
      </c>
      <c s="96" t="str">
        <f t="shared" si="15"/>
        <v/>
      </c>
      <c s="96" t="str">
        <f t="shared" si="16"/>
        <v/>
      </c>
      <c s="97" t="str">
        <f t="shared" si="17"/>
        <v/>
      </c>
      <c s="112" t="str">
        <f t="shared" si="25"/>
        <v/>
      </c>
      <c s="125" t="str">
        <f t="shared" si="18"/>
        <v/>
      </c>
      <c s="125" t="str">
        <f t="shared" si="19"/>
        <v/>
      </c>
      <c s="125" t="str">
        <f t="shared" si="20"/>
        <v/>
      </c>
      <c s="125" t="str">
        <f t="shared" si="21"/>
        <v/>
      </c>
      <c s="126" t="str">
        <f t="shared" si="22"/>
        <v/>
      </c>
      <c s="182" t="str">
        <f t="shared" si="23"/>
        <v/>
      </c>
    </row>
    <row r="135" spans="1:13" ht="25.5" customHeight="1">
      <c r="A135" s="111" t="str">
        <f>'DATA ENTRY'!A136</f>
        <v/>
      </c>
      <c s="94" t="str">
        <f t="shared" si="26" ref="B135:B198">IFERROR(IF($C$4="","",VLOOKUP(A135,नाम,4,0)),"")</f>
        <v/>
      </c>
      <c s="109" t="str">
        <f t="shared" si="27" ref="C135:C198">IFERROR(IF($C$4="","",VLOOKUP(A135,नाम,11,0)),"")</f>
        <v/>
      </c>
      <c s="96" t="str">
        <f t="shared" si="28" ref="D135:D198">IFERROR(IF($C$4="","",VLOOKUP(A135,नाम,6,0)),"")</f>
        <v/>
      </c>
      <c s="96" t="str">
        <f t="shared" si="29" ref="E135:E198">IFERROR(IF($C$4="","",VLOOKUP(A135,नाम,8,0)),"")</f>
        <v/>
      </c>
      <c s="97" t="str">
        <f t="shared" si="30" ref="F135:F198">IFERROR(IF($C$4="","",VLOOKUP(A135,नाम,12,0)),"")</f>
        <v/>
      </c>
      <c s="112" t="str">
        <f t="shared" si="25"/>
        <v/>
      </c>
      <c s="125" t="str">
        <f t="shared" si="31" ref="H135:H198">IF(AND(B135="",D135="",F135="",G135=""),"",VLOOKUP(F135,सत्रांक,7,0))</f>
        <v/>
      </c>
      <c s="125" t="str">
        <f t="shared" si="32" ref="I135:I198">IF(AND(B135="",D135="",F135="",G135=""),"",VLOOKUP($F135,सत्रांक,13,0))</f>
        <v/>
      </c>
      <c s="125" t="str">
        <f t="shared" si="33" ref="J135:J198">IF(AND(B135="",D135="",F135="",G135=""),"",VLOOKUP(F135,सत्रांक,19,0))</f>
        <v/>
      </c>
      <c s="125" t="str">
        <f t="shared" si="34" ref="K135:K198">IF(AND(B135="",D135="",F135="",G135=""),"",VLOOKUP(F135,सत्रांक,25,0))</f>
        <v/>
      </c>
      <c s="126" t="str">
        <f t="shared" si="35" ref="L135:L198">IF(AND(B135="",D135="",F135="",G135=""),"",VLOOKUP(F135,सत्रांक,31,0))</f>
        <v/>
      </c>
      <c s="182" t="str">
        <f t="shared" si="36" ref="M135:M198">IF(AND(B135="",D135="",F135="",G135=""),"",VLOOKUP(F135,सत्रांक,37,0))</f>
        <v/>
      </c>
    </row>
    <row r="136" spans="1:13" ht="25.5" customHeight="1">
      <c r="A136" s="111" t="str">
        <f>'DATA ENTRY'!A137</f>
        <v/>
      </c>
      <c s="94" t="str">
        <f t="shared" si="26"/>
        <v/>
      </c>
      <c s="109" t="str">
        <f t="shared" si="27"/>
        <v/>
      </c>
      <c s="96" t="str">
        <f t="shared" si="28"/>
        <v/>
      </c>
      <c s="96" t="str">
        <f t="shared" si="29"/>
        <v/>
      </c>
      <c s="97" t="str">
        <f t="shared" si="30"/>
        <v/>
      </c>
      <c s="112" t="str">
        <f t="shared" si="37" ref="G136:G167">IFERROR(IF($C$4="","",VLOOKUP(A136,नाम1,13,0)),"")</f>
        <v/>
      </c>
      <c s="125" t="str">
        <f t="shared" si="31"/>
        <v/>
      </c>
      <c s="125" t="str">
        <f t="shared" si="32"/>
        <v/>
      </c>
      <c s="125" t="str">
        <f t="shared" si="33"/>
        <v/>
      </c>
      <c s="125" t="str">
        <f t="shared" si="34"/>
        <v/>
      </c>
      <c s="126" t="str">
        <f t="shared" si="35"/>
        <v/>
      </c>
      <c s="182" t="str">
        <f t="shared" si="36"/>
        <v/>
      </c>
    </row>
    <row r="137" spans="1:13" ht="25.5" customHeight="1">
      <c r="A137" s="111" t="str">
        <f>'DATA ENTRY'!A138</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38" spans="1:13" ht="25.5" customHeight="1">
      <c r="A138" s="111" t="str">
        <f>'DATA ENTRY'!A139</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39" spans="1:13" ht="25.5" customHeight="1">
      <c r="A139" s="111" t="str">
        <f>'DATA ENTRY'!A140</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0" spans="1:13" ht="25.5" customHeight="1">
      <c r="A140" s="111" t="str">
        <f>'DATA ENTRY'!A141</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1" spans="1:13" ht="25.5" customHeight="1">
      <c r="A141" s="111" t="str">
        <f>'DATA ENTRY'!A142</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2" spans="1:13" ht="25.5" customHeight="1">
      <c r="A142" s="111" t="str">
        <f>'DATA ENTRY'!A143</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3" spans="1:13" ht="25.5" customHeight="1">
      <c r="A143" s="111" t="str">
        <f>'DATA ENTRY'!A144</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4" spans="1:13" ht="25.5" customHeight="1">
      <c r="A144" s="111" t="str">
        <f>'DATA ENTRY'!A145</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5" spans="1:13" ht="25.5" customHeight="1">
      <c r="A145" s="111" t="str">
        <f>'DATA ENTRY'!A146</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6" spans="1:13" ht="25.5" customHeight="1">
      <c r="A146" s="111" t="str">
        <f>'DATA ENTRY'!A147</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7" spans="1:13" ht="25.5" customHeight="1">
      <c r="A147" s="111" t="str">
        <f>'DATA ENTRY'!A148</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8" spans="1:13" ht="25.5" customHeight="1">
      <c r="A148" s="111" t="str">
        <f>'DATA ENTRY'!A149</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49" spans="1:13" ht="25.5" customHeight="1">
      <c r="A149" s="111" t="str">
        <f>'DATA ENTRY'!A150</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0" spans="1:13" ht="25.5" customHeight="1">
      <c r="A150" s="111" t="str">
        <f>'DATA ENTRY'!A151</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1" spans="1:13" ht="25.5" customHeight="1">
      <c r="A151" s="111" t="str">
        <f>'DATA ENTRY'!A152</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2" spans="1:13" ht="25.5" customHeight="1">
      <c r="A152" s="111" t="str">
        <f>'DATA ENTRY'!A153</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3" spans="1:13" ht="25.5" customHeight="1">
      <c r="A153" s="111" t="str">
        <f>'DATA ENTRY'!A154</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4" spans="1:13" ht="25.5" customHeight="1">
      <c r="A154" s="111" t="str">
        <f>'DATA ENTRY'!A155</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5" spans="1:13" ht="25.5" customHeight="1">
      <c r="A155" s="111" t="str">
        <f>'DATA ENTRY'!A156</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6" spans="1:13" ht="25.5" customHeight="1">
      <c r="A156" s="111" t="str">
        <f>'DATA ENTRY'!A157</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7" spans="1:13" ht="25.5" customHeight="1">
      <c r="A157" s="111" t="str">
        <f>'DATA ENTRY'!A158</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8" spans="1:13" ht="25.5" customHeight="1">
      <c r="A158" s="111" t="str">
        <f>'DATA ENTRY'!A159</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59" spans="1:13" ht="25.5" customHeight="1">
      <c r="A159" s="111" t="str">
        <f>'DATA ENTRY'!A160</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0" spans="1:13" ht="25.5" customHeight="1">
      <c r="A160" s="111" t="str">
        <f>'DATA ENTRY'!A161</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1" spans="1:13" ht="25.5" customHeight="1">
      <c r="A161" s="111" t="str">
        <f>'DATA ENTRY'!A162</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2" spans="1:13" ht="25.5" customHeight="1">
      <c r="A162" s="111" t="str">
        <f>'DATA ENTRY'!A163</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3" spans="1:13" ht="25.5" customHeight="1">
      <c r="A163" s="111" t="str">
        <f>'DATA ENTRY'!A164</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4" spans="1:13" ht="25.5" customHeight="1">
      <c r="A164" s="111" t="str">
        <f>'DATA ENTRY'!A165</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5" spans="1:13" ht="25.5" customHeight="1">
      <c r="A165" s="111" t="str">
        <f>'DATA ENTRY'!A166</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6" spans="1:13" ht="25.5" customHeight="1">
      <c r="A166" s="111" t="str">
        <f>'DATA ENTRY'!A167</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7" spans="1:13" ht="25.5" customHeight="1">
      <c r="A167" s="111" t="str">
        <f>'DATA ENTRY'!A168</f>
        <v/>
      </c>
      <c s="94" t="str">
        <f t="shared" si="26"/>
        <v/>
      </c>
      <c s="109" t="str">
        <f t="shared" si="27"/>
        <v/>
      </c>
      <c s="96" t="str">
        <f t="shared" si="28"/>
        <v/>
      </c>
      <c s="96" t="str">
        <f t="shared" si="29"/>
        <v/>
      </c>
      <c s="97" t="str">
        <f t="shared" si="30"/>
        <v/>
      </c>
      <c s="112" t="str">
        <f t="shared" si="37"/>
        <v/>
      </c>
      <c s="125" t="str">
        <f t="shared" si="31"/>
        <v/>
      </c>
      <c s="125" t="str">
        <f t="shared" si="32"/>
        <v/>
      </c>
      <c s="125" t="str">
        <f t="shared" si="33"/>
        <v/>
      </c>
      <c s="125" t="str">
        <f t="shared" si="34"/>
        <v/>
      </c>
      <c s="126" t="str">
        <f t="shared" si="35"/>
        <v/>
      </c>
      <c s="182" t="str">
        <f t="shared" si="36"/>
        <v/>
      </c>
    </row>
    <row r="168" spans="1:13" ht="25.5" customHeight="1">
      <c r="A168" s="111" t="str">
        <f>'DATA ENTRY'!A169</f>
        <v/>
      </c>
      <c s="94" t="str">
        <f t="shared" si="26"/>
        <v/>
      </c>
      <c s="109" t="str">
        <f t="shared" si="27"/>
        <v/>
      </c>
      <c s="96" t="str">
        <f t="shared" si="28"/>
        <v/>
      </c>
      <c s="96" t="str">
        <f t="shared" si="29"/>
        <v/>
      </c>
      <c s="97" t="str">
        <f t="shared" si="30"/>
        <v/>
      </c>
      <c s="112" t="str">
        <f t="shared" si="38" ref="G168:G199">IFERROR(IF($C$4="","",VLOOKUP(A168,नाम1,13,0)),"")</f>
        <v/>
      </c>
      <c s="125" t="str">
        <f t="shared" si="31"/>
        <v/>
      </c>
      <c s="125" t="str">
        <f t="shared" si="32"/>
        <v/>
      </c>
      <c s="125" t="str">
        <f t="shared" si="33"/>
        <v/>
      </c>
      <c s="125" t="str">
        <f t="shared" si="34"/>
        <v/>
      </c>
      <c s="126" t="str">
        <f t="shared" si="35"/>
        <v/>
      </c>
      <c s="182" t="str">
        <f t="shared" si="36"/>
        <v/>
      </c>
    </row>
    <row r="169" spans="1:13" ht="25.5" customHeight="1">
      <c r="A169" s="111" t="str">
        <f>'DATA ENTRY'!A170</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0" spans="1:13" ht="25.5" customHeight="1">
      <c r="A170" s="111" t="str">
        <f>'DATA ENTRY'!A171</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1" spans="1:13" ht="25.5" customHeight="1">
      <c r="A171" s="111" t="str">
        <f>'DATA ENTRY'!A172</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2" spans="1:13" ht="25.5" customHeight="1">
      <c r="A172" s="111" t="str">
        <f>'DATA ENTRY'!A173</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3" spans="1:13" ht="25.5" customHeight="1">
      <c r="A173" s="111" t="str">
        <f>'DATA ENTRY'!A174</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4" spans="1:13" ht="25.5" customHeight="1">
      <c r="A174" s="111" t="str">
        <f>'DATA ENTRY'!A175</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5" spans="1:13" ht="25.5" customHeight="1">
      <c r="A175" s="111" t="str">
        <f>'DATA ENTRY'!A176</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6" spans="1:13" ht="25.5" customHeight="1">
      <c r="A176" s="111" t="str">
        <f>'DATA ENTRY'!A177</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7" spans="1:13" ht="25.5" customHeight="1">
      <c r="A177" s="111" t="str">
        <f>'DATA ENTRY'!A178</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8" spans="1:13" ht="25.5" customHeight="1">
      <c r="A178" s="111" t="str">
        <f>'DATA ENTRY'!A179</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79" spans="1:13" ht="25.5" customHeight="1">
      <c r="A179" s="111" t="str">
        <f>'DATA ENTRY'!A180</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0" spans="1:13" ht="25.5" customHeight="1">
      <c r="A180" s="111" t="str">
        <f>'DATA ENTRY'!A181</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1" spans="1:13" ht="25.5" customHeight="1">
      <c r="A181" s="111" t="str">
        <f>'DATA ENTRY'!A182</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2" spans="1:13" ht="25.5" customHeight="1">
      <c r="A182" s="111" t="str">
        <f>'DATA ENTRY'!A183</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3" spans="1:13" ht="25.5" customHeight="1">
      <c r="A183" s="111" t="str">
        <f>'DATA ENTRY'!A184</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4" spans="1:13" ht="25.5" customHeight="1">
      <c r="A184" s="111" t="str">
        <f>'DATA ENTRY'!A185</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5" spans="1:13" ht="25.5" customHeight="1">
      <c r="A185" s="111" t="str">
        <f>'DATA ENTRY'!A186</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6" spans="1:13" ht="25.5" customHeight="1">
      <c r="A186" s="111" t="str">
        <f>'DATA ENTRY'!A187</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7" spans="1:13" ht="25.5" customHeight="1">
      <c r="A187" s="111" t="str">
        <f>'DATA ENTRY'!A188</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8" spans="1:13" ht="25.5" customHeight="1">
      <c r="A188" s="111" t="str">
        <f>'DATA ENTRY'!A189</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89" spans="1:13" ht="25.5" customHeight="1">
      <c r="A189" s="111" t="str">
        <f>'DATA ENTRY'!A190</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0" spans="1:13" ht="25.5" customHeight="1">
      <c r="A190" s="111" t="str">
        <f>'DATA ENTRY'!A191</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1" spans="1:13" ht="25.5" customHeight="1">
      <c r="A191" s="111" t="str">
        <f>'DATA ENTRY'!A192</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2" spans="1:13" ht="25.5" customHeight="1">
      <c r="A192" s="111" t="str">
        <f>'DATA ENTRY'!A193</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3" spans="1:13" ht="25.5" customHeight="1">
      <c r="A193" s="111" t="str">
        <f>'DATA ENTRY'!A194</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4" spans="1:13" ht="25.5" customHeight="1">
      <c r="A194" s="111" t="str">
        <f>'DATA ENTRY'!A195</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5" spans="1:13" ht="25.5" customHeight="1">
      <c r="A195" s="111" t="str">
        <f>'DATA ENTRY'!A196</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6" spans="1:13" ht="25.5" customHeight="1">
      <c r="A196" s="111" t="str">
        <f>'DATA ENTRY'!A197</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7" spans="1:13" ht="25.5" customHeight="1">
      <c r="A197" s="111" t="str">
        <f>'DATA ENTRY'!A198</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8" spans="1:13" ht="25.5" customHeight="1">
      <c r="A198" s="111" t="str">
        <f>'DATA ENTRY'!A199</f>
        <v/>
      </c>
      <c s="94" t="str">
        <f t="shared" si="26"/>
        <v/>
      </c>
      <c s="109" t="str">
        <f t="shared" si="27"/>
        <v/>
      </c>
      <c s="96" t="str">
        <f t="shared" si="28"/>
        <v/>
      </c>
      <c s="96" t="str">
        <f t="shared" si="29"/>
        <v/>
      </c>
      <c s="97" t="str">
        <f t="shared" si="30"/>
        <v/>
      </c>
      <c s="112" t="str">
        <f t="shared" si="38"/>
        <v/>
      </c>
      <c s="125" t="str">
        <f t="shared" si="31"/>
        <v/>
      </c>
      <c s="125" t="str">
        <f t="shared" si="32"/>
        <v/>
      </c>
      <c s="125" t="str">
        <f t="shared" si="33"/>
        <v/>
      </c>
      <c s="125" t="str">
        <f t="shared" si="34"/>
        <v/>
      </c>
      <c s="126" t="str">
        <f t="shared" si="35"/>
        <v/>
      </c>
      <c s="182" t="str">
        <f t="shared" si="36"/>
        <v/>
      </c>
    </row>
    <row r="199" spans="1:13" ht="25.5" customHeight="1">
      <c r="A199" s="111" t="str">
        <f>'DATA ENTRY'!A200</f>
        <v/>
      </c>
      <c s="94" t="str">
        <f t="shared" si="39" ref="B199:B207">IFERROR(IF($C$4="","",VLOOKUP(A199,नाम,4,0)),"")</f>
        <v/>
      </c>
      <c s="109" t="str">
        <f t="shared" si="40" ref="C199:C207">IFERROR(IF($C$4="","",VLOOKUP(A199,नाम,11,0)),"")</f>
        <v/>
      </c>
      <c s="96" t="str">
        <f t="shared" si="41" ref="D199:D207">IFERROR(IF($C$4="","",VLOOKUP(A199,नाम,6,0)),"")</f>
        <v/>
      </c>
      <c s="96" t="str">
        <f t="shared" si="42" ref="E199:E207">IFERROR(IF($C$4="","",VLOOKUP(A199,नाम,8,0)),"")</f>
        <v/>
      </c>
      <c s="97" t="str">
        <f t="shared" si="43" ref="F199:F207">IFERROR(IF($C$4="","",VLOOKUP(A199,नाम,12,0)),"")</f>
        <v/>
      </c>
      <c s="112" t="str">
        <f t="shared" si="38"/>
        <v/>
      </c>
      <c s="125" t="str">
        <f t="shared" si="44" ref="H199:H207">IF(AND(B199="",D199="",F199="",G199=""),"",VLOOKUP(F199,सत्रांक,7,0))</f>
        <v/>
      </c>
      <c s="125" t="str">
        <f t="shared" si="45" ref="I199:I207">IF(AND(B199="",D199="",F199="",G199=""),"",VLOOKUP($F199,सत्रांक,13,0))</f>
        <v/>
      </c>
      <c s="125" t="str">
        <f t="shared" si="46" ref="J199:J207">IF(AND(B199="",D199="",F199="",G199=""),"",VLOOKUP(F199,सत्रांक,19,0))</f>
        <v/>
      </c>
      <c s="125" t="str">
        <f t="shared" si="47" ref="K199:K207">IF(AND(B199="",D199="",F199="",G199=""),"",VLOOKUP(F199,सत्रांक,25,0))</f>
        <v/>
      </c>
      <c s="126" t="str">
        <f t="shared" si="48" ref="L199:L207">IF(AND(B199="",D199="",F199="",G199=""),"",VLOOKUP(F199,सत्रांक,31,0))</f>
        <v/>
      </c>
      <c s="182" t="str">
        <f t="shared" si="49" ref="M199:M207">IF(AND(B199="",D199="",F199="",G199=""),"",VLOOKUP(F199,सत्रांक,37,0))</f>
        <v/>
      </c>
    </row>
    <row r="200" spans="1:13" ht="25.5" customHeight="1">
      <c r="A200" s="111" t="str">
        <f>'DATA ENTRY'!A201</f>
        <v/>
      </c>
      <c s="94" t="str">
        <f t="shared" si="39"/>
        <v/>
      </c>
      <c s="109" t="str">
        <f t="shared" si="40"/>
        <v/>
      </c>
      <c s="96" t="str">
        <f t="shared" si="41"/>
        <v/>
      </c>
      <c s="96" t="str">
        <f t="shared" si="42"/>
        <v/>
      </c>
      <c s="97" t="str">
        <f t="shared" si="43"/>
        <v/>
      </c>
      <c s="112" t="str">
        <f t="shared" si="50" ref="G200:G207">IFERROR(IF($C$4="","",VLOOKUP(A200,नाम1,13,0)),"")</f>
        <v/>
      </c>
      <c s="125" t="str">
        <f t="shared" si="44"/>
        <v/>
      </c>
      <c s="125" t="str">
        <f t="shared" si="45"/>
        <v/>
      </c>
      <c s="125" t="str">
        <f t="shared" si="46"/>
        <v/>
      </c>
      <c s="125" t="str">
        <f t="shared" si="47"/>
        <v/>
      </c>
      <c s="126" t="str">
        <f t="shared" si="48"/>
        <v/>
      </c>
      <c s="182" t="str">
        <f t="shared" si="49"/>
        <v/>
      </c>
    </row>
    <row r="201" spans="1:13" ht="25.5" customHeight="1">
      <c r="A201" s="111" t="str">
        <f>'DATA ENTRY'!A202</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2" spans="1:13" ht="25.5" customHeight="1">
      <c r="A202" s="111" t="str">
        <f>'DATA ENTRY'!A203</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3" spans="1:13" ht="25.5" customHeight="1">
      <c r="A203" s="111" t="str">
        <f>'DATA ENTRY'!A204</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4" spans="1:13" ht="25.5" customHeight="1">
      <c r="A204" s="111" t="str">
        <f>'DATA ENTRY'!A205</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5" spans="1:13" ht="25.5" customHeight="1">
      <c r="A205" s="111" t="str">
        <f>'DATA ENTRY'!A206</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6" spans="1:13" ht="25.5" customHeight="1">
      <c r="A206" s="111" t="str">
        <f>'DATA ENTRY'!A207</f>
        <v/>
      </c>
      <c s="94" t="str">
        <f t="shared" si="39"/>
        <v/>
      </c>
      <c s="109" t="str">
        <f t="shared" si="40"/>
        <v/>
      </c>
      <c s="96" t="str">
        <f t="shared" si="41"/>
        <v/>
      </c>
      <c s="96" t="str">
        <f t="shared" si="42"/>
        <v/>
      </c>
      <c s="97" t="str">
        <f t="shared" si="43"/>
        <v/>
      </c>
      <c s="112" t="str">
        <f t="shared" si="50"/>
        <v/>
      </c>
      <c s="125" t="str">
        <f t="shared" si="44"/>
        <v/>
      </c>
      <c s="125" t="str">
        <f t="shared" si="45"/>
        <v/>
      </c>
      <c s="125" t="str">
        <f t="shared" si="46"/>
        <v/>
      </c>
      <c s="125" t="str">
        <f t="shared" si="47"/>
        <v/>
      </c>
      <c s="126" t="str">
        <f t="shared" si="48"/>
        <v/>
      </c>
      <c s="182" t="str">
        <f t="shared" si="49"/>
        <v/>
      </c>
    </row>
    <row r="207" spans="1:13" ht="25.5" customHeight="1">
      <c r="A207" s="115" t="str">
        <f>'DATA ENTRY'!A208</f>
        <v/>
      </c>
      <c s="116" t="str">
        <f t="shared" si="39"/>
        <v/>
      </c>
      <c s="117" t="str">
        <f t="shared" si="40"/>
        <v/>
      </c>
      <c s="118" t="str">
        <f t="shared" si="41"/>
        <v/>
      </c>
      <c s="118" t="str">
        <f t="shared" si="42"/>
        <v/>
      </c>
      <c s="119" t="str">
        <f t="shared" si="43"/>
        <v/>
      </c>
      <c s="120" t="str">
        <f t="shared" si="50"/>
        <v/>
      </c>
      <c s="125" t="str">
        <f t="shared" si="44"/>
        <v/>
      </c>
      <c s="125" t="str">
        <f t="shared" si="45"/>
        <v/>
      </c>
      <c s="125" t="str">
        <f t="shared" si="46"/>
        <v/>
      </c>
      <c s="125" t="str">
        <f t="shared" si="47"/>
        <v/>
      </c>
      <c s="126" t="str">
        <f t="shared" si="48"/>
        <v/>
      </c>
      <c s="182" t="str">
        <f t="shared" si="49"/>
        <v/>
      </c>
    </row>
    <row r="208" spans="1:12" ht="52.5" customHeight="1">
      <c r="A208" s="105"/>
      <c s="105"/>
      <c s="105"/>
      <c s="102" t="s">
        <v>927</v>
      </c>
      <c s="103"/>
      <c s="194" t="s">
        <v>953</v>
      </c>
      <c s="106"/>
      <c s="127"/>
      <c s="127"/>
      <c s="127"/>
      <c s="127"/>
      <c s="127"/>
    </row>
    <row r="209" spans="1:7" ht="15">
      <c r="A209" s="100"/>
      <c s="101"/>
      <c s="99" t="str">
        <f>IFERROR(IF($C$4="","",VLOOKUP(A209,नाम,11,0)),"")</f>
        <v/>
      </c>
      <c s="102" t="s">
        <v>927</v>
      </c>
      <c s="103"/>
      <c s="103"/>
      <c s="104"/>
    </row>
  </sheetData>
  <sheetProtection password="CDA0" sheet="1" objects="1" scenarios="1" formatRows="0"/>
  <protectedRanges>
    <protectedRange password="CFF9" sqref="A1:M1" name="MYNAME"/>
  </protectedRanges>
  <mergeCells count="14">
    <mergeCell ref="A1:M1"/>
    <mergeCell ref="A2:M2"/>
    <mergeCell ref="A3:M3"/>
    <mergeCell ref="G5:G6"/>
    <mergeCell ref="F4:G4"/>
    <mergeCell ref="F5:F6"/>
    <mergeCell ref="A4:B4"/>
    <mergeCell ref="B5:B6"/>
    <mergeCell ref="E5:E6"/>
    <mergeCell ref="A5:A6"/>
    <mergeCell ref="D5:D6"/>
    <mergeCell ref="C5:C6"/>
    <mergeCell ref="H4:M4"/>
    <mergeCell ref="D4:E4"/>
  </mergeCells>
  <conditionalFormatting sqref="A7:M207">
    <cfRule type="expression" priority="1" dxfId="0">
      <formula>$B7=""</formula>
    </cfRule>
  </conditionalFormatting>
  <printOptions horizontalCentered="1"/>
  <pageMargins left="0.196850393700787" right="0.196850393700787" top="0.196850393700787" bottom="0.196850393700787" header="0.118110236220472" footer="0.118110236220472"/>
  <pageSetup fitToHeight="0" orientation="portrait" scale="84" r:id="rId1"/>
  <headerFooter>
    <oddFooter>&amp;C&amp;Z&amp;F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7</vt:i4>
      </vt:variant>
    </vt:vector>
  </HeadingPairs>
  <TitlesOfParts>
    <vt:vector size="7" baseType="lpstr">
      <vt:lpstr>HOW TO USE</vt:lpstr>
      <vt:lpstr>S.D.PASTE SHEET</vt:lpstr>
      <vt:lpstr>DATA ENTRY</vt:lpstr>
      <vt:lpstr>SHEET1</vt:lpstr>
      <vt:lpstr>विषयवार सत्रांक रिपोर्ट</vt:lpstr>
      <vt:lpstr>विषय कोड 78,79</vt:lpstr>
      <vt:lpstr>ALL.SUB.SATRANK</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2024-02-29T16:11:11Z</cp:lastPrinted>
  <dcterms:created xsi:type="dcterms:W3CDTF">2024-01-29T03:17:20Z</dcterms:created>
  <dcterms:modified xsi:type="dcterms:W3CDTF">2024-02-29T16:11:43Z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ies>
</file>